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Sait_PRSR\4.3 4.016\"/>
    </mc:Choice>
  </mc:AlternateContent>
  <bookViews>
    <workbookView xWindow="0" yWindow="0" windowWidth="28800" windowHeight="9000"/>
  </bookViews>
  <sheets>
    <sheet name="claim" sheetId="16" r:id="rId1"/>
    <sheet name="supply" sheetId="8" r:id="rId2"/>
    <sheet name="exp" sheetId="1" r:id="rId3"/>
    <sheet name="acc" sheetId="3" r:id="rId4"/>
    <sheet name="pay" sheetId="2" r:id="rId5"/>
    <sheet name="total" sheetId="4" r:id="rId6"/>
    <sheet name="slip" sheetId="5" r:id="rId7"/>
    <sheet name="ins" sheetId="6" r:id="rId8"/>
    <sheet name="private" sheetId="7" r:id="rId9"/>
    <sheet name="supply_iacs1" sheetId="9" r:id="rId10"/>
    <sheet name="exp_iacs2" sheetId="10" r:id="rId11"/>
    <sheet name="acc_iacs3" sheetId="11" r:id="rId12"/>
    <sheet name="pay_iacs4" sheetId="12" r:id="rId13"/>
    <sheet name="total_iacs5" sheetId="13" r:id="rId14"/>
    <sheet name="slip_iacs6" sheetId="14" r:id="rId15"/>
    <sheet name="ins_iacs7" sheetId="15" r:id="rId16"/>
  </sheets>
  <definedNames>
    <definedName name="_xlnm._FilterDatabase" localSheetId="3" hidden="1">acc!$A$7:$V$7</definedName>
    <definedName name="_xlnm._FilterDatabase" localSheetId="2" hidden="1">exp!$A$7:$AD$7</definedName>
    <definedName name="_xlnm._FilterDatabase" localSheetId="4" hidden="1">pay!$A$7:$W$7</definedName>
    <definedName name="_xlnm._FilterDatabase" localSheetId="8" hidden="1">private!$A$1:$B$6</definedName>
    <definedName name="_xlnm._FilterDatabase" localSheetId="1" hidden="1">supply!$A$7:$I$7</definedName>
    <definedName name="_xlnm._FilterDatabase" localSheetId="5" hidden="1">total!$A$7:$U$7</definedName>
    <definedName name="cesia_zalog">private!$L$2:$L$5</definedName>
    <definedName name="merna_edinica">private!$O$2:$O$13</definedName>
    <definedName name="spisak_acc">acc!$A$8:$A$507</definedName>
    <definedName name="spisak_dostavchici">supply!$A$8:$A$507</definedName>
    <definedName name="spisak_pay">pay!$A$8:$A$507</definedName>
    <definedName name="spisak_razhodi">exp!$A$8:$A$507</definedName>
    <definedName name="spisak_zastrahovateli">private!$S$2:$S$33</definedName>
    <definedName name="vid_acc_doc">private!$B$2:$B$10</definedName>
    <definedName name="vid_lice_firma">private!$H$2:$H$28</definedName>
    <definedName name="vid_pay_doc">private!$E$2:$E$9</definedName>
  </definedNames>
  <calcPr calcId="162913"/>
</workbook>
</file>

<file path=xl/calcChain.xml><?xml version="1.0" encoding="utf-8"?>
<calcChain xmlns="http://schemas.openxmlformats.org/spreadsheetml/2006/main">
  <c r="F9" i="6" l="1"/>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8" i="6"/>
  <c r="C2" i="15"/>
  <c r="D2" i="15"/>
  <c r="E2" i="15"/>
  <c r="F2" i="15"/>
  <c r="G2" i="15"/>
  <c r="H2" i="15"/>
  <c r="I2" i="15"/>
  <c r="J2" i="15"/>
  <c r="C3" i="15"/>
  <c r="D3" i="15"/>
  <c r="E3" i="15"/>
  <c r="F3" i="15"/>
  <c r="G3" i="15"/>
  <c r="H3" i="15"/>
  <c r="I3" i="15"/>
  <c r="J3" i="15"/>
  <c r="C4" i="15"/>
  <c r="D4" i="15"/>
  <c r="E4" i="15"/>
  <c r="F4" i="15"/>
  <c r="G4" i="15"/>
  <c r="H4" i="15"/>
  <c r="I4" i="15"/>
  <c r="J4" i="15"/>
  <c r="C5" i="15"/>
  <c r="D5" i="15"/>
  <c r="E5" i="15"/>
  <c r="F5" i="15"/>
  <c r="G5" i="15"/>
  <c r="H5" i="15"/>
  <c r="I5" i="15"/>
  <c r="J5" i="15"/>
  <c r="C6" i="15"/>
  <c r="D6" i="15"/>
  <c r="E6" i="15"/>
  <c r="F6" i="15"/>
  <c r="G6" i="15"/>
  <c r="H6" i="15"/>
  <c r="I6" i="15"/>
  <c r="J6" i="15"/>
  <c r="C7" i="15"/>
  <c r="D7" i="15"/>
  <c r="E7" i="15"/>
  <c r="F7" i="15"/>
  <c r="G7" i="15"/>
  <c r="H7" i="15"/>
  <c r="I7" i="15"/>
  <c r="J7" i="15"/>
  <c r="C8" i="15"/>
  <c r="D8" i="15"/>
  <c r="E8" i="15"/>
  <c r="F8" i="15"/>
  <c r="G8" i="15"/>
  <c r="H8" i="15"/>
  <c r="I8" i="15"/>
  <c r="J8" i="15"/>
  <c r="C9" i="15"/>
  <c r="D9" i="15"/>
  <c r="E9" i="15"/>
  <c r="F9" i="15"/>
  <c r="G9" i="15"/>
  <c r="H9" i="15"/>
  <c r="I9" i="15"/>
  <c r="J9" i="15"/>
  <c r="C10" i="15"/>
  <c r="D10" i="15"/>
  <c r="E10" i="15"/>
  <c r="F10" i="15"/>
  <c r="G10" i="15"/>
  <c r="H10" i="15"/>
  <c r="I10" i="15"/>
  <c r="J10" i="15"/>
  <c r="C11" i="15"/>
  <c r="D11" i="15"/>
  <c r="E11" i="15"/>
  <c r="F11" i="15"/>
  <c r="G11" i="15"/>
  <c r="H11" i="15"/>
  <c r="I11" i="15"/>
  <c r="J11" i="15"/>
  <c r="C12" i="15"/>
  <c r="D12" i="15"/>
  <c r="E12" i="15"/>
  <c r="F12" i="15"/>
  <c r="G12" i="15"/>
  <c r="H12" i="15"/>
  <c r="I12" i="15"/>
  <c r="J12" i="15"/>
  <c r="C13" i="15"/>
  <c r="D13" i="15"/>
  <c r="E13" i="15"/>
  <c r="F13" i="15"/>
  <c r="G13" i="15"/>
  <c r="H13" i="15"/>
  <c r="I13" i="15"/>
  <c r="J13" i="15"/>
  <c r="C14" i="15"/>
  <c r="D14" i="15"/>
  <c r="E14" i="15"/>
  <c r="F14" i="15"/>
  <c r="G14" i="15"/>
  <c r="H14" i="15"/>
  <c r="I14" i="15"/>
  <c r="J14" i="15"/>
  <c r="C15" i="15"/>
  <c r="D15" i="15"/>
  <c r="E15" i="15"/>
  <c r="F15" i="15"/>
  <c r="G15" i="15"/>
  <c r="H15" i="15"/>
  <c r="I15" i="15"/>
  <c r="J15" i="15"/>
  <c r="C16" i="15"/>
  <c r="D16" i="15"/>
  <c r="E16" i="15"/>
  <c r="F16" i="15"/>
  <c r="G16" i="15"/>
  <c r="H16" i="15"/>
  <c r="I16" i="15"/>
  <c r="J16" i="15"/>
  <c r="C17" i="15"/>
  <c r="D17" i="15"/>
  <c r="E17" i="15"/>
  <c r="F17" i="15"/>
  <c r="G17" i="15"/>
  <c r="H17" i="15"/>
  <c r="I17" i="15"/>
  <c r="J17" i="15"/>
  <c r="C18" i="15"/>
  <c r="D18" i="15"/>
  <c r="E18" i="15"/>
  <c r="F18" i="15"/>
  <c r="G18" i="15"/>
  <c r="H18" i="15"/>
  <c r="I18" i="15"/>
  <c r="J18" i="15"/>
  <c r="C19" i="15"/>
  <c r="D19" i="15"/>
  <c r="E19" i="15"/>
  <c r="F19" i="15"/>
  <c r="G19" i="15"/>
  <c r="H19" i="15"/>
  <c r="I19" i="15"/>
  <c r="J19" i="15"/>
  <c r="C20" i="15"/>
  <c r="D20" i="15"/>
  <c r="E20" i="15"/>
  <c r="F20" i="15"/>
  <c r="G20" i="15"/>
  <c r="H20" i="15"/>
  <c r="I20" i="15"/>
  <c r="J20" i="15"/>
  <c r="C21" i="15"/>
  <c r="D21" i="15"/>
  <c r="E21" i="15"/>
  <c r="F21" i="15"/>
  <c r="G21" i="15"/>
  <c r="H21" i="15"/>
  <c r="I21" i="15"/>
  <c r="J21" i="15"/>
  <c r="C22" i="15"/>
  <c r="D22" i="15"/>
  <c r="E22" i="15"/>
  <c r="F22" i="15"/>
  <c r="G22" i="15"/>
  <c r="H22" i="15"/>
  <c r="I22" i="15"/>
  <c r="J22" i="15"/>
  <c r="C23" i="15"/>
  <c r="D23" i="15"/>
  <c r="E23" i="15"/>
  <c r="F23" i="15"/>
  <c r="G23" i="15"/>
  <c r="H23" i="15"/>
  <c r="I23" i="15"/>
  <c r="J23" i="15"/>
  <c r="C24" i="15"/>
  <c r="D24" i="15"/>
  <c r="E24" i="15"/>
  <c r="F24" i="15"/>
  <c r="G24" i="15"/>
  <c r="H24" i="15"/>
  <c r="I24" i="15"/>
  <c r="J24" i="15"/>
  <c r="C25" i="15"/>
  <c r="D25" i="15"/>
  <c r="E25" i="15"/>
  <c r="F25" i="15"/>
  <c r="G25" i="15"/>
  <c r="H25" i="15"/>
  <c r="I25" i="15"/>
  <c r="J25" i="15"/>
  <c r="C26" i="15"/>
  <c r="D26" i="15"/>
  <c r="E26" i="15"/>
  <c r="F26" i="15"/>
  <c r="G26" i="15"/>
  <c r="H26" i="15"/>
  <c r="I26" i="15"/>
  <c r="J26" i="15"/>
  <c r="C27" i="15"/>
  <c r="D27" i="15"/>
  <c r="E27" i="15"/>
  <c r="F27" i="15"/>
  <c r="G27" i="15"/>
  <c r="H27" i="15"/>
  <c r="I27" i="15"/>
  <c r="J27" i="15"/>
  <c r="C28" i="15"/>
  <c r="D28" i="15"/>
  <c r="E28" i="15"/>
  <c r="F28" i="15"/>
  <c r="G28" i="15"/>
  <c r="H28" i="15"/>
  <c r="I28" i="15"/>
  <c r="J28" i="15"/>
  <c r="C29" i="15"/>
  <c r="D29" i="15"/>
  <c r="E29" i="15"/>
  <c r="F29" i="15"/>
  <c r="G29" i="15"/>
  <c r="H29" i="15"/>
  <c r="I29" i="15"/>
  <c r="J29" i="15"/>
  <c r="C30" i="15"/>
  <c r="D30" i="15"/>
  <c r="E30" i="15"/>
  <c r="F30" i="15"/>
  <c r="G30" i="15"/>
  <c r="H30" i="15"/>
  <c r="I30" i="15"/>
  <c r="J30" i="15"/>
  <c r="C31" i="15"/>
  <c r="D31" i="15"/>
  <c r="E31" i="15"/>
  <c r="F31" i="15"/>
  <c r="G31" i="15"/>
  <c r="H31" i="15"/>
  <c r="I31" i="15"/>
  <c r="J31" i="15"/>
  <c r="C32" i="15"/>
  <c r="D32" i="15"/>
  <c r="E32" i="15"/>
  <c r="F32" i="15"/>
  <c r="G32" i="15"/>
  <c r="H32" i="15"/>
  <c r="I32" i="15"/>
  <c r="J32" i="15"/>
  <c r="C33" i="15"/>
  <c r="D33" i="15"/>
  <c r="E33" i="15"/>
  <c r="F33" i="15"/>
  <c r="G33" i="15"/>
  <c r="H33" i="15"/>
  <c r="I33" i="15"/>
  <c r="J33" i="15"/>
  <c r="C34" i="15"/>
  <c r="D34" i="15"/>
  <c r="E34" i="15"/>
  <c r="F34" i="15"/>
  <c r="G34" i="15"/>
  <c r="H34" i="15"/>
  <c r="I34" i="15"/>
  <c r="J34" i="15"/>
  <c r="C35" i="15"/>
  <c r="D35" i="15"/>
  <c r="E35" i="15"/>
  <c r="F35" i="15"/>
  <c r="G35" i="15"/>
  <c r="H35" i="15"/>
  <c r="I35" i="15"/>
  <c r="J35" i="15"/>
  <c r="C36" i="15"/>
  <c r="D36" i="15"/>
  <c r="E36" i="15"/>
  <c r="F36" i="15"/>
  <c r="G36" i="15"/>
  <c r="H36" i="15"/>
  <c r="I36" i="15"/>
  <c r="J36" i="15"/>
  <c r="C37" i="15"/>
  <c r="D37" i="15"/>
  <c r="E37" i="15"/>
  <c r="F37" i="15"/>
  <c r="G37" i="15"/>
  <c r="H37" i="15"/>
  <c r="I37" i="15"/>
  <c r="J37" i="15"/>
  <c r="C38" i="15"/>
  <c r="D38" i="15"/>
  <c r="E38" i="15"/>
  <c r="F38" i="15"/>
  <c r="G38" i="15"/>
  <c r="H38" i="15"/>
  <c r="I38" i="15"/>
  <c r="J38" i="15"/>
  <c r="C39" i="15"/>
  <c r="D39" i="15"/>
  <c r="E39" i="15"/>
  <c r="F39" i="15"/>
  <c r="G39" i="15"/>
  <c r="H39" i="15"/>
  <c r="I39" i="15"/>
  <c r="J39" i="15"/>
  <c r="C40" i="15"/>
  <c r="D40" i="15"/>
  <c r="E40" i="15"/>
  <c r="F40" i="15"/>
  <c r="G40" i="15"/>
  <c r="H40" i="15"/>
  <c r="I40" i="15"/>
  <c r="J40" i="15"/>
  <c r="C41" i="15"/>
  <c r="D41" i="15"/>
  <c r="E41" i="15"/>
  <c r="F41" i="15"/>
  <c r="G41" i="15"/>
  <c r="H41" i="15"/>
  <c r="I41" i="15"/>
  <c r="J41" i="15"/>
  <c r="C42" i="15"/>
  <c r="D42" i="15"/>
  <c r="E42" i="15"/>
  <c r="F42" i="15"/>
  <c r="G42" i="15"/>
  <c r="H42" i="15"/>
  <c r="I42" i="15"/>
  <c r="J42" i="15"/>
  <c r="C43" i="15"/>
  <c r="D43" i="15"/>
  <c r="E43" i="15"/>
  <c r="F43" i="15"/>
  <c r="G43" i="15"/>
  <c r="H43" i="15"/>
  <c r="I43" i="15"/>
  <c r="J43" i="15"/>
  <c r="C44" i="15"/>
  <c r="D44" i="15"/>
  <c r="E44" i="15"/>
  <c r="F44" i="15"/>
  <c r="G44" i="15"/>
  <c r="H44" i="15"/>
  <c r="I44" i="15"/>
  <c r="J44" i="15"/>
  <c r="C45" i="15"/>
  <c r="D45" i="15"/>
  <c r="E45" i="15"/>
  <c r="F45" i="15"/>
  <c r="G45" i="15"/>
  <c r="H45" i="15"/>
  <c r="I45" i="15"/>
  <c r="J45" i="15"/>
  <c r="C46" i="15"/>
  <c r="D46" i="15"/>
  <c r="E46" i="15"/>
  <c r="F46" i="15"/>
  <c r="G46" i="15"/>
  <c r="H46" i="15"/>
  <c r="I46" i="15"/>
  <c r="J46" i="15"/>
  <c r="C47" i="15"/>
  <c r="D47" i="15"/>
  <c r="E47" i="15"/>
  <c r="F47" i="15"/>
  <c r="G47" i="15"/>
  <c r="H47" i="15"/>
  <c r="I47" i="15"/>
  <c r="J47" i="15"/>
  <c r="C48" i="15"/>
  <c r="D48" i="15"/>
  <c r="E48" i="15"/>
  <c r="F48" i="15"/>
  <c r="G48" i="15"/>
  <c r="H48" i="15"/>
  <c r="I48" i="15"/>
  <c r="J48" i="15"/>
  <c r="C49" i="15"/>
  <c r="D49" i="15"/>
  <c r="E49" i="15"/>
  <c r="F49" i="15"/>
  <c r="G49" i="15"/>
  <c r="H49" i="15"/>
  <c r="I49" i="15"/>
  <c r="J49" i="15"/>
  <c r="C50" i="15"/>
  <c r="D50" i="15"/>
  <c r="E50" i="15"/>
  <c r="F50" i="15"/>
  <c r="G50" i="15"/>
  <c r="H50" i="15"/>
  <c r="I50" i="15"/>
  <c r="J50" i="15"/>
  <c r="C51" i="15"/>
  <c r="D51" i="15"/>
  <c r="E51" i="15"/>
  <c r="F51" i="15"/>
  <c r="G51" i="15"/>
  <c r="H51" i="15"/>
  <c r="I51" i="15"/>
  <c r="J51" i="15"/>
  <c r="C52" i="15"/>
  <c r="D52" i="15"/>
  <c r="E52" i="15"/>
  <c r="F52" i="15"/>
  <c r="G52" i="15"/>
  <c r="H52" i="15"/>
  <c r="I52" i="15"/>
  <c r="J52" i="15"/>
  <c r="C53" i="15"/>
  <c r="D53" i="15"/>
  <c r="E53" i="15"/>
  <c r="F53" i="15"/>
  <c r="G53" i="15"/>
  <c r="H53" i="15"/>
  <c r="I53" i="15"/>
  <c r="J53" i="15"/>
  <c r="C54" i="15"/>
  <c r="D54" i="15"/>
  <c r="E54" i="15"/>
  <c r="F54" i="15"/>
  <c r="G54" i="15"/>
  <c r="H54" i="15"/>
  <c r="I54" i="15"/>
  <c r="J54" i="15"/>
  <c r="C55" i="15"/>
  <c r="D55" i="15"/>
  <c r="E55" i="15"/>
  <c r="F55" i="15"/>
  <c r="G55" i="15"/>
  <c r="H55" i="15"/>
  <c r="I55" i="15"/>
  <c r="J55" i="15"/>
  <c r="C56" i="15"/>
  <c r="D56" i="15"/>
  <c r="E56" i="15"/>
  <c r="F56" i="15"/>
  <c r="G56" i="15"/>
  <c r="H56" i="15"/>
  <c r="I56" i="15"/>
  <c r="J56" i="15"/>
  <c r="C57" i="15"/>
  <c r="D57" i="15"/>
  <c r="E57" i="15"/>
  <c r="F57" i="15"/>
  <c r="G57" i="15"/>
  <c r="H57" i="15"/>
  <c r="I57" i="15"/>
  <c r="J57" i="15"/>
  <c r="C58" i="15"/>
  <c r="D58" i="15"/>
  <c r="E58" i="15"/>
  <c r="F58" i="15"/>
  <c r="G58" i="15"/>
  <c r="H58" i="15"/>
  <c r="I58" i="15"/>
  <c r="J58" i="15"/>
  <c r="C59" i="15"/>
  <c r="D59" i="15"/>
  <c r="E59" i="15"/>
  <c r="F59" i="15"/>
  <c r="G59" i="15"/>
  <c r="H59" i="15"/>
  <c r="I59" i="15"/>
  <c r="J59" i="15"/>
  <c r="C60" i="15"/>
  <c r="D60" i="15"/>
  <c r="E60" i="15"/>
  <c r="F60" i="15"/>
  <c r="G60" i="15"/>
  <c r="H60" i="15"/>
  <c r="I60" i="15"/>
  <c r="J60" i="15"/>
  <c r="C61" i="15"/>
  <c r="D61" i="15"/>
  <c r="E61" i="15"/>
  <c r="F61" i="15"/>
  <c r="G61" i="15"/>
  <c r="H61" i="15"/>
  <c r="I61" i="15"/>
  <c r="J61" i="15"/>
  <c r="C62" i="15"/>
  <c r="D62" i="15"/>
  <c r="E62" i="15"/>
  <c r="F62" i="15"/>
  <c r="G62" i="15"/>
  <c r="H62" i="15"/>
  <c r="I62" i="15"/>
  <c r="J62" i="15"/>
  <c r="C63" i="15"/>
  <c r="D63" i="15"/>
  <c r="E63" i="15"/>
  <c r="F63" i="15"/>
  <c r="G63" i="15"/>
  <c r="H63" i="15"/>
  <c r="I63" i="15"/>
  <c r="J63" i="15"/>
  <c r="C64" i="15"/>
  <c r="D64" i="15"/>
  <c r="E64" i="15"/>
  <c r="F64" i="15"/>
  <c r="G64" i="15"/>
  <c r="H64" i="15"/>
  <c r="I64" i="15"/>
  <c r="J64" i="15"/>
  <c r="C65" i="15"/>
  <c r="D65" i="15"/>
  <c r="E65" i="15"/>
  <c r="F65" i="15"/>
  <c r="G65" i="15"/>
  <c r="H65" i="15"/>
  <c r="I65" i="15"/>
  <c r="J65" i="15"/>
  <c r="C66" i="15"/>
  <c r="D66" i="15"/>
  <c r="E66" i="15"/>
  <c r="F66" i="15"/>
  <c r="G66" i="15"/>
  <c r="H66" i="15"/>
  <c r="I66" i="15"/>
  <c r="J66" i="15"/>
  <c r="C67" i="15"/>
  <c r="D67" i="15"/>
  <c r="E67" i="15"/>
  <c r="F67" i="15"/>
  <c r="G67" i="15"/>
  <c r="H67" i="15"/>
  <c r="I67" i="15"/>
  <c r="J67" i="15"/>
  <c r="C68" i="15"/>
  <c r="D68" i="15"/>
  <c r="E68" i="15"/>
  <c r="F68" i="15"/>
  <c r="G68" i="15"/>
  <c r="H68" i="15"/>
  <c r="I68" i="15"/>
  <c r="J68" i="15"/>
  <c r="C69" i="15"/>
  <c r="D69" i="15"/>
  <c r="E69" i="15"/>
  <c r="F69" i="15"/>
  <c r="G69" i="15"/>
  <c r="H69" i="15"/>
  <c r="I69" i="15"/>
  <c r="J69" i="15"/>
  <c r="C70" i="15"/>
  <c r="D70" i="15"/>
  <c r="E70" i="15"/>
  <c r="F70" i="15"/>
  <c r="G70" i="15"/>
  <c r="H70" i="15"/>
  <c r="I70" i="15"/>
  <c r="J70" i="15"/>
  <c r="C71" i="15"/>
  <c r="D71" i="15"/>
  <c r="E71" i="15"/>
  <c r="F71" i="15"/>
  <c r="G71" i="15"/>
  <c r="H71" i="15"/>
  <c r="I71" i="15"/>
  <c r="J71" i="15"/>
  <c r="C72" i="15"/>
  <c r="D72" i="15"/>
  <c r="E72" i="15"/>
  <c r="F72" i="15"/>
  <c r="G72" i="15"/>
  <c r="H72" i="15"/>
  <c r="I72" i="15"/>
  <c r="J72" i="15"/>
  <c r="C73" i="15"/>
  <c r="D73" i="15"/>
  <c r="E73" i="15"/>
  <c r="F73" i="15"/>
  <c r="G73" i="15"/>
  <c r="H73" i="15"/>
  <c r="I73" i="15"/>
  <c r="J73" i="15"/>
  <c r="C74" i="15"/>
  <c r="D74" i="15"/>
  <c r="E74" i="15"/>
  <c r="F74" i="15"/>
  <c r="G74" i="15"/>
  <c r="H74" i="15"/>
  <c r="I74" i="15"/>
  <c r="J74" i="15"/>
  <c r="C75" i="15"/>
  <c r="D75" i="15"/>
  <c r="E75" i="15"/>
  <c r="F75" i="15"/>
  <c r="G75" i="15"/>
  <c r="H75" i="15"/>
  <c r="I75" i="15"/>
  <c r="J75" i="15"/>
  <c r="C76" i="15"/>
  <c r="D76" i="15"/>
  <c r="E76" i="15"/>
  <c r="F76" i="15"/>
  <c r="G76" i="15"/>
  <c r="H76" i="15"/>
  <c r="I76" i="15"/>
  <c r="J76" i="15"/>
  <c r="C77" i="15"/>
  <c r="D77" i="15"/>
  <c r="E77" i="15"/>
  <c r="F77" i="15"/>
  <c r="G77" i="15"/>
  <c r="H77" i="15"/>
  <c r="I77" i="15"/>
  <c r="J77" i="15"/>
  <c r="C78" i="15"/>
  <c r="D78" i="15"/>
  <c r="E78" i="15"/>
  <c r="F78" i="15"/>
  <c r="G78" i="15"/>
  <c r="H78" i="15"/>
  <c r="I78" i="15"/>
  <c r="J78" i="15"/>
  <c r="C79" i="15"/>
  <c r="D79" i="15"/>
  <c r="E79" i="15"/>
  <c r="F79" i="15"/>
  <c r="G79" i="15"/>
  <c r="H79" i="15"/>
  <c r="I79" i="15"/>
  <c r="J79" i="15"/>
  <c r="C80" i="15"/>
  <c r="D80" i="15"/>
  <c r="E80" i="15"/>
  <c r="F80" i="15"/>
  <c r="G80" i="15"/>
  <c r="H80" i="15"/>
  <c r="I80" i="15"/>
  <c r="J80" i="15"/>
  <c r="C81" i="15"/>
  <c r="D81" i="15"/>
  <c r="E81" i="15"/>
  <c r="F81" i="15"/>
  <c r="G81" i="15"/>
  <c r="H81" i="15"/>
  <c r="I81" i="15"/>
  <c r="J81" i="15"/>
  <c r="C82" i="15"/>
  <c r="D82" i="15"/>
  <c r="E82" i="15"/>
  <c r="F82" i="15"/>
  <c r="G82" i="15"/>
  <c r="H82" i="15"/>
  <c r="I82" i="15"/>
  <c r="J82" i="15"/>
  <c r="C83" i="15"/>
  <c r="D83" i="15"/>
  <c r="E83" i="15"/>
  <c r="F83" i="15"/>
  <c r="G83" i="15"/>
  <c r="H83" i="15"/>
  <c r="I83" i="15"/>
  <c r="J83" i="15"/>
  <c r="C84" i="15"/>
  <c r="D84" i="15"/>
  <c r="E84" i="15"/>
  <c r="F84" i="15"/>
  <c r="G84" i="15"/>
  <c r="H84" i="15"/>
  <c r="I84" i="15"/>
  <c r="J84" i="15"/>
  <c r="C85" i="15"/>
  <c r="D85" i="15"/>
  <c r="E85" i="15"/>
  <c r="F85" i="15"/>
  <c r="G85" i="15"/>
  <c r="H85" i="15"/>
  <c r="I85" i="15"/>
  <c r="J85" i="15"/>
  <c r="C86" i="15"/>
  <c r="D86" i="15"/>
  <c r="E86" i="15"/>
  <c r="F86" i="15"/>
  <c r="G86" i="15"/>
  <c r="H86" i="15"/>
  <c r="I86" i="15"/>
  <c r="J86" i="15"/>
  <c r="C87" i="15"/>
  <c r="D87" i="15"/>
  <c r="E87" i="15"/>
  <c r="F87" i="15"/>
  <c r="G87" i="15"/>
  <c r="H87" i="15"/>
  <c r="I87" i="15"/>
  <c r="J87" i="15"/>
  <c r="C88" i="15"/>
  <c r="D88" i="15"/>
  <c r="E88" i="15"/>
  <c r="F88" i="15"/>
  <c r="G88" i="15"/>
  <c r="H88" i="15"/>
  <c r="I88" i="15"/>
  <c r="J88" i="15"/>
  <c r="C89" i="15"/>
  <c r="D89" i="15"/>
  <c r="E89" i="15"/>
  <c r="F89" i="15"/>
  <c r="G89" i="15"/>
  <c r="H89" i="15"/>
  <c r="I89" i="15"/>
  <c r="J89" i="15"/>
  <c r="C90" i="15"/>
  <c r="D90" i="15"/>
  <c r="E90" i="15"/>
  <c r="F90" i="15"/>
  <c r="G90" i="15"/>
  <c r="H90" i="15"/>
  <c r="I90" i="15"/>
  <c r="J90" i="15"/>
  <c r="C91" i="15"/>
  <c r="D91" i="15"/>
  <c r="E91" i="15"/>
  <c r="F91" i="15"/>
  <c r="G91" i="15"/>
  <c r="H91" i="15"/>
  <c r="I91" i="15"/>
  <c r="J91" i="15"/>
  <c r="C92" i="15"/>
  <c r="D92" i="15"/>
  <c r="E92" i="15"/>
  <c r="F92" i="15"/>
  <c r="G92" i="15"/>
  <c r="H92" i="15"/>
  <c r="I92" i="15"/>
  <c r="J92" i="15"/>
  <c r="C93" i="15"/>
  <c r="D93" i="15"/>
  <c r="E93" i="15"/>
  <c r="F93" i="15"/>
  <c r="G93" i="15"/>
  <c r="H93" i="15"/>
  <c r="I93" i="15"/>
  <c r="J93" i="15"/>
  <c r="C94" i="15"/>
  <c r="D94" i="15"/>
  <c r="E94" i="15"/>
  <c r="F94" i="15"/>
  <c r="G94" i="15"/>
  <c r="H94" i="15"/>
  <c r="I94" i="15"/>
  <c r="J94" i="15"/>
  <c r="C95" i="15"/>
  <c r="D95" i="15"/>
  <c r="E95" i="15"/>
  <c r="F95" i="15"/>
  <c r="G95" i="15"/>
  <c r="H95" i="15"/>
  <c r="I95" i="15"/>
  <c r="J95" i="15"/>
  <c r="C96" i="15"/>
  <c r="D96" i="15"/>
  <c r="E96" i="15"/>
  <c r="F96" i="15"/>
  <c r="G96" i="15"/>
  <c r="H96" i="15"/>
  <c r="I96" i="15"/>
  <c r="J96" i="15"/>
  <c r="C97" i="15"/>
  <c r="D97" i="15"/>
  <c r="E97" i="15"/>
  <c r="F97" i="15"/>
  <c r="G97" i="15"/>
  <c r="H97" i="15"/>
  <c r="I97" i="15"/>
  <c r="J97" i="15"/>
  <c r="C98" i="15"/>
  <c r="D98" i="15"/>
  <c r="E98" i="15"/>
  <c r="F98" i="15"/>
  <c r="G98" i="15"/>
  <c r="H98" i="15"/>
  <c r="I98" i="15"/>
  <c r="J98" i="15"/>
  <c r="C99" i="15"/>
  <c r="D99" i="15"/>
  <c r="E99" i="15"/>
  <c r="F99" i="15"/>
  <c r="G99" i="15"/>
  <c r="H99" i="15"/>
  <c r="I99" i="15"/>
  <c r="J99" i="15"/>
  <c r="C100" i="15"/>
  <c r="D100" i="15"/>
  <c r="E100" i="15"/>
  <c r="F100" i="15"/>
  <c r="G100" i="15"/>
  <c r="H100" i="15"/>
  <c r="I100" i="15"/>
  <c r="J100" i="15"/>
  <c r="C101" i="15"/>
  <c r="D101" i="15"/>
  <c r="E101" i="15"/>
  <c r="F101" i="15"/>
  <c r="G101" i="15"/>
  <c r="H101" i="15"/>
  <c r="I101" i="15"/>
  <c r="J101" i="15"/>
  <c r="C102" i="15"/>
  <c r="D102" i="15"/>
  <c r="E102" i="15"/>
  <c r="F102" i="15"/>
  <c r="G102" i="15"/>
  <c r="H102" i="15"/>
  <c r="I102" i="15"/>
  <c r="J102" i="15"/>
  <c r="C103" i="15"/>
  <c r="D103" i="15"/>
  <c r="E103" i="15"/>
  <c r="F103" i="15"/>
  <c r="G103" i="15"/>
  <c r="H103" i="15"/>
  <c r="I103" i="15"/>
  <c r="J103" i="15"/>
  <c r="C104" i="15"/>
  <c r="D104" i="15"/>
  <c r="E104" i="15"/>
  <c r="F104" i="15"/>
  <c r="G104" i="15"/>
  <c r="H104" i="15"/>
  <c r="I104" i="15"/>
  <c r="J104" i="15"/>
  <c r="C105" i="15"/>
  <c r="D105" i="15"/>
  <c r="E105" i="15"/>
  <c r="F105" i="15"/>
  <c r="G105" i="15"/>
  <c r="H105" i="15"/>
  <c r="I105" i="15"/>
  <c r="J105" i="15"/>
  <c r="C106" i="15"/>
  <c r="D106" i="15"/>
  <c r="E106" i="15"/>
  <c r="F106" i="15"/>
  <c r="G106" i="15"/>
  <c r="H106" i="15"/>
  <c r="I106" i="15"/>
  <c r="J106" i="15"/>
  <c r="C107" i="15"/>
  <c r="D107" i="15"/>
  <c r="E107" i="15"/>
  <c r="F107" i="15"/>
  <c r="G107" i="15"/>
  <c r="H107" i="15"/>
  <c r="I107" i="15"/>
  <c r="J107" i="15"/>
  <c r="C108" i="15"/>
  <c r="D108" i="15"/>
  <c r="E108" i="15"/>
  <c r="F108" i="15"/>
  <c r="G108" i="15"/>
  <c r="H108" i="15"/>
  <c r="I108" i="15"/>
  <c r="J108" i="15"/>
  <c r="C109" i="15"/>
  <c r="D109" i="15"/>
  <c r="E109" i="15"/>
  <c r="F109" i="15"/>
  <c r="G109" i="15"/>
  <c r="H109" i="15"/>
  <c r="I109" i="15"/>
  <c r="J109" i="15"/>
  <c r="C110" i="15"/>
  <c r="D110" i="15"/>
  <c r="E110" i="15"/>
  <c r="F110" i="15"/>
  <c r="G110" i="15"/>
  <c r="H110" i="15"/>
  <c r="I110" i="15"/>
  <c r="J110" i="15"/>
  <c r="C111" i="15"/>
  <c r="D111" i="15"/>
  <c r="E111" i="15"/>
  <c r="F111" i="15"/>
  <c r="G111" i="15"/>
  <c r="H111" i="15"/>
  <c r="I111" i="15"/>
  <c r="J111" i="15"/>
  <c r="C112" i="15"/>
  <c r="D112" i="15"/>
  <c r="E112" i="15"/>
  <c r="F112" i="15"/>
  <c r="G112" i="15"/>
  <c r="H112" i="15"/>
  <c r="I112" i="15"/>
  <c r="J112" i="15"/>
  <c r="C113" i="15"/>
  <c r="D113" i="15"/>
  <c r="E113" i="15"/>
  <c r="F113" i="15"/>
  <c r="G113" i="15"/>
  <c r="H113" i="15"/>
  <c r="I113" i="15"/>
  <c r="J113" i="15"/>
  <c r="C114" i="15"/>
  <c r="D114" i="15"/>
  <c r="E114" i="15"/>
  <c r="F114" i="15"/>
  <c r="G114" i="15"/>
  <c r="H114" i="15"/>
  <c r="I114" i="15"/>
  <c r="J114" i="15"/>
  <c r="C115" i="15"/>
  <c r="D115" i="15"/>
  <c r="E115" i="15"/>
  <c r="F115" i="15"/>
  <c r="G115" i="15"/>
  <c r="H115" i="15"/>
  <c r="I115" i="15"/>
  <c r="J115" i="15"/>
  <c r="C116" i="15"/>
  <c r="D116" i="15"/>
  <c r="E116" i="15"/>
  <c r="F116" i="15"/>
  <c r="G116" i="15"/>
  <c r="H116" i="15"/>
  <c r="I116" i="15"/>
  <c r="J116" i="15"/>
  <c r="C117" i="15"/>
  <c r="D117" i="15"/>
  <c r="E117" i="15"/>
  <c r="F117" i="15"/>
  <c r="G117" i="15"/>
  <c r="H117" i="15"/>
  <c r="I117" i="15"/>
  <c r="J117" i="15"/>
  <c r="C118" i="15"/>
  <c r="D118" i="15"/>
  <c r="E118" i="15"/>
  <c r="F118" i="15"/>
  <c r="G118" i="15"/>
  <c r="H118" i="15"/>
  <c r="I118" i="15"/>
  <c r="J118" i="15"/>
  <c r="C119" i="15"/>
  <c r="D119" i="15"/>
  <c r="E119" i="15"/>
  <c r="F119" i="15"/>
  <c r="G119" i="15"/>
  <c r="H119" i="15"/>
  <c r="I119" i="15"/>
  <c r="J119" i="15"/>
  <c r="C120" i="15"/>
  <c r="D120" i="15"/>
  <c r="E120" i="15"/>
  <c r="F120" i="15"/>
  <c r="G120" i="15"/>
  <c r="H120" i="15"/>
  <c r="I120" i="15"/>
  <c r="J120" i="15"/>
  <c r="C121" i="15"/>
  <c r="D121" i="15"/>
  <c r="E121" i="15"/>
  <c r="F121" i="15"/>
  <c r="G121" i="15"/>
  <c r="H121" i="15"/>
  <c r="I121" i="15"/>
  <c r="J121" i="15"/>
  <c r="C122" i="15"/>
  <c r="D122" i="15"/>
  <c r="E122" i="15"/>
  <c r="F122" i="15"/>
  <c r="G122" i="15"/>
  <c r="H122" i="15"/>
  <c r="I122" i="15"/>
  <c r="J122" i="15"/>
  <c r="C123" i="15"/>
  <c r="D123" i="15"/>
  <c r="E123" i="15"/>
  <c r="F123" i="15"/>
  <c r="G123" i="15"/>
  <c r="H123" i="15"/>
  <c r="I123" i="15"/>
  <c r="J123" i="15"/>
  <c r="C124" i="15"/>
  <c r="D124" i="15"/>
  <c r="E124" i="15"/>
  <c r="F124" i="15"/>
  <c r="G124" i="15"/>
  <c r="H124" i="15"/>
  <c r="I124" i="15"/>
  <c r="J124" i="15"/>
  <c r="C125" i="15"/>
  <c r="D125" i="15"/>
  <c r="E125" i="15"/>
  <c r="F125" i="15"/>
  <c r="G125" i="15"/>
  <c r="H125" i="15"/>
  <c r="I125" i="15"/>
  <c r="J125" i="15"/>
  <c r="C126" i="15"/>
  <c r="D126" i="15"/>
  <c r="E126" i="15"/>
  <c r="F126" i="15"/>
  <c r="G126" i="15"/>
  <c r="H126" i="15"/>
  <c r="I126" i="15"/>
  <c r="J126" i="15"/>
  <c r="C127" i="15"/>
  <c r="D127" i="15"/>
  <c r="E127" i="15"/>
  <c r="F127" i="15"/>
  <c r="G127" i="15"/>
  <c r="H127" i="15"/>
  <c r="I127" i="15"/>
  <c r="J127" i="15"/>
  <c r="C128" i="15"/>
  <c r="D128" i="15"/>
  <c r="E128" i="15"/>
  <c r="F128" i="15"/>
  <c r="G128" i="15"/>
  <c r="H128" i="15"/>
  <c r="I128" i="15"/>
  <c r="J128" i="15"/>
  <c r="C129" i="15"/>
  <c r="D129" i="15"/>
  <c r="E129" i="15"/>
  <c r="F129" i="15"/>
  <c r="G129" i="15"/>
  <c r="H129" i="15"/>
  <c r="I129" i="15"/>
  <c r="J129" i="15"/>
  <c r="C130" i="15"/>
  <c r="D130" i="15"/>
  <c r="E130" i="15"/>
  <c r="F130" i="15"/>
  <c r="G130" i="15"/>
  <c r="H130" i="15"/>
  <c r="I130" i="15"/>
  <c r="J130" i="15"/>
  <c r="C131" i="15"/>
  <c r="D131" i="15"/>
  <c r="E131" i="15"/>
  <c r="F131" i="15"/>
  <c r="G131" i="15"/>
  <c r="H131" i="15"/>
  <c r="I131" i="15"/>
  <c r="J131" i="15"/>
  <c r="C132" i="15"/>
  <c r="D132" i="15"/>
  <c r="E132" i="15"/>
  <c r="F132" i="15"/>
  <c r="G132" i="15"/>
  <c r="H132" i="15"/>
  <c r="I132" i="15"/>
  <c r="J132" i="15"/>
  <c r="C133" i="15"/>
  <c r="D133" i="15"/>
  <c r="E133" i="15"/>
  <c r="F133" i="15"/>
  <c r="G133" i="15"/>
  <c r="H133" i="15"/>
  <c r="I133" i="15"/>
  <c r="J133" i="15"/>
  <c r="C134" i="15"/>
  <c r="D134" i="15"/>
  <c r="E134" i="15"/>
  <c r="F134" i="15"/>
  <c r="G134" i="15"/>
  <c r="H134" i="15"/>
  <c r="I134" i="15"/>
  <c r="J134" i="15"/>
  <c r="C135" i="15"/>
  <c r="D135" i="15"/>
  <c r="E135" i="15"/>
  <c r="F135" i="15"/>
  <c r="G135" i="15"/>
  <c r="H135" i="15"/>
  <c r="I135" i="15"/>
  <c r="J135" i="15"/>
  <c r="C136" i="15"/>
  <c r="D136" i="15"/>
  <c r="E136" i="15"/>
  <c r="F136" i="15"/>
  <c r="G136" i="15"/>
  <c r="H136" i="15"/>
  <c r="I136" i="15"/>
  <c r="J136" i="15"/>
  <c r="C137" i="15"/>
  <c r="D137" i="15"/>
  <c r="E137" i="15"/>
  <c r="F137" i="15"/>
  <c r="G137" i="15"/>
  <c r="H137" i="15"/>
  <c r="I137" i="15"/>
  <c r="J137" i="15"/>
  <c r="C138" i="15"/>
  <c r="D138" i="15"/>
  <c r="E138" i="15"/>
  <c r="F138" i="15"/>
  <c r="G138" i="15"/>
  <c r="H138" i="15"/>
  <c r="I138" i="15"/>
  <c r="J138" i="15"/>
  <c r="C139" i="15"/>
  <c r="D139" i="15"/>
  <c r="E139" i="15"/>
  <c r="F139" i="15"/>
  <c r="G139" i="15"/>
  <c r="H139" i="15"/>
  <c r="I139" i="15"/>
  <c r="J139" i="15"/>
  <c r="C140" i="15"/>
  <c r="D140" i="15"/>
  <c r="E140" i="15"/>
  <c r="F140" i="15"/>
  <c r="G140" i="15"/>
  <c r="H140" i="15"/>
  <c r="I140" i="15"/>
  <c r="J140" i="15"/>
  <c r="C141" i="15"/>
  <c r="D141" i="15"/>
  <c r="E141" i="15"/>
  <c r="F141" i="15"/>
  <c r="G141" i="15"/>
  <c r="H141" i="15"/>
  <c r="I141" i="15"/>
  <c r="J141" i="15"/>
  <c r="C142" i="15"/>
  <c r="D142" i="15"/>
  <c r="E142" i="15"/>
  <c r="F142" i="15"/>
  <c r="G142" i="15"/>
  <c r="H142" i="15"/>
  <c r="I142" i="15"/>
  <c r="J142" i="15"/>
  <c r="C143" i="15"/>
  <c r="D143" i="15"/>
  <c r="E143" i="15"/>
  <c r="F143" i="15"/>
  <c r="G143" i="15"/>
  <c r="H143" i="15"/>
  <c r="I143" i="15"/>
  <c r="J143" i="15"/>
  <c r="C144" i="15"/>
  <c r="D144" i="15"/>
  <c r="E144" i="15"/>
  <c r="F144" i="15"/>
  <c r="G144" i="15"/>
  <c r="H144" i="15"/>
  <c r="I144" i="15"/>
  <c r="J144" i="15"/>
  <c r="C145" i="15"/>
  <c r="D145" i="15"/>
  <c r="E145" i="15"/>
  <c r="F145" i="15"/>
  <c r="G145" i="15"/>
  <c r="H145" i="15"/>
  <c r="I145" i="15"/>
  <c r="J145" i="15"/>
  <c r="C146" i="15"/>
  <c r="D146" i="15"/>
  <c r="E146" i="15"/>
  <c r="F146" i="15"/>
  <c r="G146" i="15"/>
  <c r="H146" i="15"/>
  <c r="I146" i="15"/>
  <c r="J146" i="15"/>
  <c r="C147" i="15"/>
  <c r="D147" i="15"/>
  <c r="E147" i="15"/>
  <c r="F147" i="15"/>
  <c r="G147" i="15"/>
  <c r="H147" i="15"/>
  <c r="I147" i="15"/>
  <c r="J147" i="15"/>
  <c r="C148" i="15"/>
  <c r="D148" i="15"/>
  <c r="E148" i="15"/>
  <c r="F148" i="15"/>
  <c r="G148" i="15"/>
  <c r="H148" i="15"/>
  <c r="I148" i="15"/>
  <c r="J148" i="15"/>
  <c r="C149" i="15"/>
  <c r="D149" i="15"/>
  <c r="E149" i="15"/>
  <c r="F149" i="15"/>
  <c r="G149" i="15"/>
  <c r="H149" i="15"/>
  <c r="I149" i="15"/>
  <c r="J149" i="15"/>
  <c r="C150" i="15"/>
  <c r="D150" i="15"/>
  <c r="E150" i="15"/>
  <c r="F150" i="15"/>
  <c r="G150" i="15"/>
  <c r="H150" i="15"/>
  <c r="I150" i="15"/>
  <c r="J150" i="15"/>
  <c r="C151" i="15"/>
  <c r="D151" i="15"/>
  <c r="E151" i="15"/>
  <c r="F151" i="15"/>
  <c r="G151" i="15"/>
  <c r="H151" i="15"/>
  <c r="I151" i="15"/>
  <c r="J151" i="15"/>
  <c r="C152" i="15"/>
  <c r="D152" i="15"/>
  <c r="E152" i="15"/>
  <c r="F152" i="15"/>
  <c r="G152" i="15"/>
  <c r="H152" i="15"/>
  <c r="I152" i="15"/>
  <c r="J152" i="15"/>
  <c r="C153" i="15"/>
  <c r="D153" i="15"/>
  <c r="E153" i="15"/>
  <c r="F153" i="15"/>
  <c r="G153" i="15"/>
  <c r="H153" i="15"/>
  <c r="I153" i="15"/>
  <c r="J153" i="15"/>
  <c r="C154" i="15"/>
  <c r="D154" i="15"/>
  <c r="E154" i="15"/>
  <c r="F154" i="15"/>
  <c r="G154" i="15"/>
  <c r="H154" i="15"/>
  <c r="I154" i="15"/>
  <c r="J154" i="15"/>
  <c r="C155" i="15"/>
  <c r="D155" i="15"/>
  <c r="E155" i="15"/>
  <c r="F155" i="15"/>
  <c r="G155" i="15"/>
  <c r="H155" i="15"/>
  <c r="I155" i="15"/>
  <c r="J155" i="15"/>
  <c r="C156" i="15"/>
  <c r="D156" i="15"/>
  <c r="E156" i="15"/>
  <c r="F156" i="15"/>
  <c r="G156" i="15"/>
  <c r="H156" i="15"/>
  <c r="I156" i="15"/>
  <c r="J156" i="15"/>
  <c r="C157" i="15"/>
  <c r="D157" i="15"/>
  <c r="E157" i="15"/>
  <c r="F157" i="15"/>
  <c r="G157" i="15"/>
  <c r="H157" i="15"/>
  <c r="I157" i="15"/>
  <c r="J157" i="15"/>
  <c r="C158" i="15"/>
  <c r="D158" i="15"/>
  <c r="E158" i="15"/>
  <c r="F158" i="15"/>
  <c r="G158" i="15"/>
  <c r="H158" i="15"/>
  <c r="I158" i="15"/>
  <c r="J158" i="15"/>
  <c r="C159" i="15"/>
  <c r="D159" i="15"/>
  <c r="E159" i="15"/>
  <c r="F159" i="15"/>
  <c r="G159" i="15"/>
  <c r="H159" i="15"/>
  <c r="I159" i="15"/>
  <c r="J159" i="15"/>
  <c r="C160" i="15"/>
  <c r="D160" i="15"/>
  <c r="E160" i="15"/>
  <c r="F160" i="15"/>
  <c r="G160" i="15"/>
  <c r="H160" i="15"/>
  <c r="I160" i="15"/>
  <c r="J160" i="15"/>
  <c r="C161" i="15"/>
  <c r="D161" i="15"/>
  <c r="E161" i="15"/>
  <c r="F161" i="15"/>
  <c r="G161" i="15"/>
  <c r="H161" i="15"/>
  <c r="I161" i="15"/>
  <c r="J161" i="15"/>
  <c r="C162" i="15"/>
  <c r="D162" i="15"/>
  <c r="E162" i="15"/>
  <c r="F162" i="15"/>
  <c r="G162" i="15"/>
  <c r="H162" i="15"/>
  <c r="I162" i="15"/>
  <c r="J162" i="15"/>
  <c r="C163" i="15"/>
  <c r="D163" i="15"/>
  <c r="E163" i="15"/>
  <c r="F163" i="15"/>
  <c r="G163" i="15"/>
  <c r="H163" i="15"/>
  <c r="I163" i="15"/>
  <c r="J163" i="15"/>
  <c r="C164" i="15"/>
  <c r="D164" i="15"/>
  <c r="E164" i="15"/>
  <c r="F164" i="15"/>
  <c r="G164" i="15"/>
  <c r="H164" i="15"/>
  <c r="I164" i="15"/>
  <c r="J164" i="15"/>
  <c r="C165" i="15"/>
  <c r="D165" i="15"/>
  <c r="E165" i="15"/>
  <c r="F165" i="15"/>
  <c r="G165" i="15"/>
  <c r="H165" i="15"/>
  <c r="I165" i="15"/>
  <c r="J165" i="15"/>
  <c r="C166" i="15"/>
  <c r="D166" i="15"/>
  <c r="E166" i="15"/>
  <c r="F166" i="15"/>
  <c r="G166" i="15"/>
  <c r="H166" i="15"/>
  <c r="I166" i="15"/>
  <c r="J166" i="15"/>
  <c r="C167" i="15"/>
  <c r="D167" i="15"/>
  <c r="E167" i="15"/>
  <c r="F167" i="15"/>
  <c r="G167" i="15"/>
  <c r="H167" i="15"/>
  <c r="I167" i="15"/>
  <c r="J167" i="15"/>
  <c r="C168" i="15"/>
  <c r="D168" i="15"/>
  <c r="E168" i="15"/>
  <c r="F168" i="15"/>
  <c r="G168" i="15"/>
  <c r="H168" i="15"/>
  <c r="I168" i="15"/>
  <c r="J168" i="15"/>
  <c r="C169" i="15"/>
  <c r="D169" i="15"/>
  <c r="E169" i="15"/>
  <c r="F169" i="15"/>
  <c r="G169" i="15"/>
  <c r="H169" i="15"/>
  <c r="I169" i="15"/>
  <c r="J169" i="15"/>
  <c r="C170" i="15"/>
  <c r="D170" i="15"/>
  <c r="E170" i="15"/>
  <c r="F170" i="15"/>
  <c r="G170" i="15"/>
  <c r="H170" i="15"/>
  <c r="I170" i="15"/>
  <c r="J170" i="15"/>
  <c r="C171" i="15"/>
  <c r="D171" i="15"/>
  <c r="E171" i="15"/>
  <c r="F171" i="15"/>
  <c r="G171" i="15"/>
  <c r="H171" i="15"/>
  <c r="I171" i="15"/>
  <c r="J171" i="15"/>
  <c r="C172" i="15"/>
  <c r="D172" i="15"/>
  <c r="E172" i="15"/>
  <c r="F172" i="15"/>
  <c r="G172" i="15"/>
  <c r="H172" i="15"/>
  <c r="I172" i="15"/>
  <c r="J172" i="15"/>
  <c r="C173" i="15"/>
  <c r="D173" i="15"/>
  <c r="E173" i="15"/>
  <c r="F173" i="15"/>
  <c r="G173" i="15"/>
  <c r="H173" i="15"/>
  <c r="I173" i="15"/>
  <c r="J173" i="15"/>
  <c r="C174" i="15"/>
  <c r="D174" i="15"/>
  <c r="E174" i="15"/>
  <c r="F174" i="15"/>
  <c r="G174" i="15"/>
  <c r="H174" i="15"/>
  <c r="I174" i="15"/>
  <c r="J174" i="15"/>
  <c r="C175" i="15"/>
  <c r="D175" i="15"/>
  <c r="E175" i="15"/>
  <c r="F175" i="15"/>
  <c r="G175" i="15"/>
  <c r="H175" i="15"/>
  <c r="I175" i="15"/>
  <c r="J175" i="15"/>
  <c r="C176" i="15"/>
  <c r="D176" i="15"/>
  <c r="E176" i="15"/>
  <c r="F176" i="15"/>
  <c r="G176" i="15"/>
  <c r="H176" i="15"/>
  <c r="I176" i="15"/>
  <c r="J176" i="15"/>
  <c r="C177" i="15"/>
  <c r="D177" i="15"/>
  <c r="E177" i="15"/>
  <c r="F177" i="15"/>
  <c r="G177" i="15"/>
  <c r="H177" i="15"/>
  <c r="I177" i="15"/>
  <c r="J177" i="15"/>
  <c r="C178" i="15"/>
  <c r="D178" i="15"/>
  <c r="E178" i="15"/>
  <c r="F178" i="15"/>
  <c r="G178" i="15"/>
  <c r="H178" i="15"/>
  <c r="I178" i="15"/>
  <c r="J178" i="15"/>
  <c r="C179" i="15"/>
  <c r="D179" i="15"/>
  <c r="E179" i="15"/>
  <c r="F179" i="15"/>
  <c r="G179" i="15"/>
  <c r="H179" i="15"/>
  <c r="I179" i="15"/>
  <c r="J179" i="15"/>
  <c r="C180" i="15"/>
  <c r="D180" i="15"/>
  <c r="E180" i="15"/>
  <c r="F180" i="15"/>
  <c r="G180" i="15"/>
  <c r="H180" i="15"/>
  <c r="I180" i="15"/>
  <c r="J180" i="15"/>
  <c r="C181" i="15"/>
  <c r="D181" i="15"/>
  <c r="E181" i="15"/>
  <c r="F181" i="15"/>
  <c r="G181" i="15"/>
  <c r="H181" i="15"/>
  <c r="I181" i="15"/>
  <c r="J181" i="15"/>
  <c r="C182" i="15"/>
  <c r="D182" i="15"/>
  <c r="E182" i="15"/>
  <c r="F182" i="15"/>
  <c r="G182" i="15"/>
  <c r="H182" i="15"/>
  <c r="I182" i="15"/>
  <c r="J182" i="15"/>
  <c r="C183" i="15"/>
  <c r="D183" i="15"/>
  <c r="E183" i="15"/>
  <c r="F183" i="15"/>
  <c r="G183" i="15"/>
  <c r="H183" i="15"/>
  <c r="I183" i="15"/>
  <c r="J183" i="15"/>
  <c r="C184" i="15"/>
  <c r="D184" i="15"/>
  <c r="E184" i="15"/>
  <c r="F184" i="15"/>
  <c r="G184" i="15"/>
  <c r="H184" i="15"/>
  <c r="I184" i="15"/>
  <c r="J184" i="15"/>
  <c r="C185" i="15"/>
  <c r="D185" i="15"/>
  <c r="E185" i="15"/>
  <c r="F185" i="15"/>
  <c r="G185" i="15"/>
  <c r="H185" i="15"/>
  <c r="I185" i="15"/>
  <c r="J185" i="15"/>
  <c r="C186" i="15"/>
  <c r="D186" i="15"/>
  <c r="E186" i="15"/>
  <c r="F186" i="15"/>
  <c r="G186" i="15"/>
  <c r="H186" i="15"/>
  <c r="I186" i="15"/>
  <c r="J186" i="15"/>
  <c r="C187" i="15"/>
  <c r="D187" i="15"/>
  <c r="E187" i="15"/>
  <c r="F187" i="15"/>
  <c r="G187" i="15"/>
  <c r="H187" i="15"/>
  <c r="I187" i="15"/>
  <c r="J187" i="15"/>
  <c r="C188" i="15"/>
  <c r="D188" i="15"/>
  <c r="E188" i="15"/>
  <c r="F188" i="15"/>
  <c r="G188" i="15"/>
  <c r="H188" i="15"/>
  <c r="I188" i="15"/>
  <c r="J188" i="15"/>
  <c r="C189" i="15"/>
  <c r="D189" i="15"/>
  <c r="E189" i="15"/>
  <c r="F189" i="15"/>
  <c r="G189" i="15"/>
  <c r="H189" i="15"/>
  <c r="I189" i="15"/>
  <c r="J189" i="15"/>
  <c r="C190" i="15"/>
  <c r="D190" i="15"/>
  <c r="E190" i="15"/>
  <c r="F190" i="15"/>
  <c r="G190" i="15"/>
  <c r="H190" i="15"/>
  <c r="I190" i="15"/>
  <c r="J190" i="15"/>
  <c r="C191" i="15"/>
  <c r="D191" i="15"/>
  <c r="E191" i="15"/>
  <c r="F191" i="15"/>
  <c r="G191" i="15"/>
  <c r="H191" i="15"/>
  <c r="I191" i="15"/>
  <c r="J191" i="15"/>
  <c r="C192" i="15"/>
  <c r="D192" i="15"/>
  <c r="E192" i="15"/>
  <c r="F192" i="15"/>
  <c r="G192" i="15"/>
  <c r="H192" i="15"/>
  <c r="I192" i="15"/>
  <c r="J192" i="15"/>
  <c r="C193" i="15"/>
  <c r="D193" i="15"/>
  <c r="E193" i="15"/>
  <c r="F193" i="15"/>
  <c r="G193" i="15"/>
  <c r="H193" i="15"/>
  <c r="I193" i="15"/>
  <c r="J193" i="15"/>
  <c r="C194" i="15"/>
  <c r="D194" i="15"/>
  <c r="E194" i="15"/>
  <c r="F194" i="15"/>
  <c r="G194" i="15"/>
  <c r="H194" i="15"/>
  <c r="I194" i="15"/>
  <c r="J194" i="15"/>
  <c r="C195" i="15"/>
  <c r="D195" i="15"/>
  <c r="E195" i="15"/>
  <c r="F195" i="15"/>
  <c r="G195" i="15"/>
  <c r="H195" i="15"/>
  <c r="I195" i="15"/>
  <c r="J195" i="15"/>
  <c r="C196" i="15"/>
  <c r="D196" i="15"/>
  <c r="E196" i="15"/>
  <c r="F196" i="15"/>
  <c r="G196" i="15"/>
  <c r="H196" i="15"/>
  <c r="I196" i="15"/>
  <c r="J196" i="15"/>
  <c r="C197" i="15"/>
  <c r="D197" i="15"/>
  <c r="E197" i="15"/>
  <c r="F197" i="15"/>
  <c r="G197" i="15"/>
  <c r="H197" i="15"/>
  <c r="I197" i="15"/>
  <c r="J197" i="15"/>
  <c r="C198" i="15"/>
  <c r="D198" i="15"/>
  <c r="E198" i="15"/>
  <c r="F198" i="15"/>
  <c r="G198" i="15"/>
  <c r="H198" i="15"/>
  <c r="I198" i="15"/>
  <c r="J198" i="15"/>
  <c r="C199" i="15"/>
  <c r="D199" i="15"/>
  <c r="E199" i="15"/>
  <c r="F199" i="15"/>
  <c r="G199" i="15"/>
  <c r="H199" i="15"/>
  <c r="I199" i="15"/>
  <c r="J199" i="15"/>
  <c r="C200" i="15"/>
  <c r="D200" i="15"/>
  <c r="E200" i="15"/>
  <c r="F200" i="15"/>
  <c r="G200" i="15"/>
  <c r="H200" i="15"/>
  <c r="I200" i="15"/>
  <c r="J200" i="15"/>
  <c r="C201" i="15"/>
  <c r="D201" i="15"/>
  <c r="E201" i="15"/>
  <c r="F201" i="15"/>
  <c r="G201" i="15"/>
  <c r="H201" i="15"/>
  <c r="I201" i="15"/>
  <c r="J201" i="15"/>
  <c r="C202" i="15"/>
  <c r="D202" i="15"/>
  <c r="E202" i="15"/>
  <c r="F202" i="15"/>
  <c r="G202" i="15"/>
  <c r="H202" i="15"/>
  <c r="I202" i="15"/>
  <c r="J202" i="15"/>
  <c r="C203" i="15"/>
  <c r="D203" i="15"/>
  <c r="E203" i="15"/>
  <c r="F203" i="15"/>
  <c r="G203" i="15"/>
  <c r="H203" i="15"/>
  <c r="I203" i="15"/>
  <c r="J203" i="15"/>
  <c r="C204" i="15"/>
  <c r="D204" i="15"/>
  <c r="E204" i="15"/>
  <c r="F204" i="15"/>
  <c r="G204" i="15"/>
  <c r="H204" i="15"/>
  <c r="I204" i="15"/>
  <c r="J204" i="15"/>
  <c r="C205" i="15"/>
  <c r="D205" i="15"/>
  <c r="E205" i="15"/>
  <c r="F205" i="15"/>
  <c r="G205" i="15"/>
  <c r="H205" i="15"/>
  <c r="I205" i="15"/>
  <c r="J205" i="15"/>
  <c r="C206" i="15"/>
  <c r="D206" i="15"/>
  <c r="E206" i="15"/>
  <c r="F206" i="15"/>
  <c r="G206" i="15"/>
  <c r="H206" i="15"/>
  <c r="I206" i="15"/>
  <c r="J206" i="15"/>
  <c r="C207" i="15"/>
  <c r="D207" i="15"/>
  <c r="E207" i="15"/>
  <c r="F207" i="15"/>
  <c r="G207" i="15"/>
  <c r="H207" i="15"/>
  <c r="I207" i="15"/>
  <c r="J207" i="15"/>
  <c r="C208" i="15"/>
  <c r="D208" i="15"/>
  <c r="E208" i="15"/>
  <c r="F208" i="15"/>
  <c r="G208" i="15"/>
  <c r="H208" i="15"/>
  <c r="I208" i="15"/>
  <c r="J208" i="15"/>
  <c r="C209" i="15"/>
  <c r="D209" i="15"/>
  <c r="E209" i="15"/>
  <c r="F209" i="15"/>
  <c r="G209" i="15"/>
  <c r="H209" i="15"/>
  <c r="I209" i="15"/>
  <c r="J209" i="15"/>
  <c r="C210" i="15"/>
  <c r="D210" i="15"/>
  <c r="E210" i="15"/>
  <c r="F210" i="15"/>
  <c r="G210" i="15"/>
  <c r="H210" i="15"/>
  <c r="I210" i="15"/>
  <c r="J210" i="15"/>
  <c r="C211" i="15"/>
  <c r="D211" i="15"/>
  <c r="E211" i="15"/>
  <c r="F211" i="15"/>
  <c r="G211" i="15"/>
  <c r="H211" i="15"/>
  <c r="I211" i="15"/>
  <c r="J211" i="15"/>
  <c r="C212" i="15"/>
  <c r="D212" i="15"/>
  <c r="E212" i="15"/>
  <c r="F212" i="15"/>
  <c r="G212" i="15"/>
  <c r="H212" i="15"/>
  <c r="I212" i="15"/>
  <c r="J212" i="15"/>
  <c r="C213" i="15"/>
  <c r="D213" i="15"/>
  <c r="E213" i="15"/>
  <c r="F213" i="15"/>
  <c r="G213" i="15"/>
  <c r="H213" i="15"/>
  <c r="I213" i="15"/>
  <c r="J213" i="15"/>
  <c r="C214" i="15"/>
  <c r="D214" i="15"/>
  <c r="E214" i="15"/>
  <c r="F214" i="15"/>
  <c r="G214" i="15"/>
  <c r="H214" i="15"/>
  <c r="I214" i="15"/>
  <c r="J214" i="15"/>
  <c r="C215" i="15"/>
  <c r="D215" i="15"/>
  <c r="E215" i="15"/>
  <c r="F215" i="15"/>
  <c r="G215" i="15"/>
  <c r="H215" i="15"/>
  <c r="I215" i="15"/>
  <c r="J215" i="15"/>
  <c r="C216" i="15"/>
  <c r="D216" i="15"/>
  <c r="E216" i="15"/>
  <c r="F216" i="15"/>
  <c r="G216" i="15"/>
  <c r="H216" i="15"/>
  <c r="I216" i="15"/>
  <c r="J216" i="15"/>
  <c r="C217" i="15"/>
  <c r="D217" i="15"/>
  <c r="E217" i="15"/>
  <c r="F217" i="15"/>
  <c r="G217" i="15"/>
  <c r="H217" i="15"/>
  <c r="I217" i="15"/>
  <c r="J217" i="15"/>
  <c r="C218" i="15"/>
  <c r="D218" i="15"/>
  <c r="E218" i="15"/>
  <c r="F218" i="15"/>
  <c r="G218" i="15"/>
  <c r="H218" i="15"/>
  <c r="I218" i="15"/>
  <c r="J218" i="15"/>
  <c r="C219" i="15"/>
  <c r="D219" i="15"/>
  <c r="E219" i="15"/>
  <c r="F219" i="15"/>
  <c r="G219" i="15"/>
  <c r="H219" i="15"/>
  <c r="I219" i="15"/>
  <c r="J219" i="15"/>
  <c r="C220" i="15"/>
  <c r="D220" i="15"/>
  <c r="E220" i="15"/>
  <c r="F220" i="15"/>
  <c r="G220" i="15"/>
  <c r="H220" i="15"/>
  <c r="I220" i="15"/>
  <c r="J220" i="15"/>
  <c r="C221" i="15"/>
  <c r="D221" i="15"/>
  <c r="E221" i="15"/>
  <c r="F221" i="15"/>
  <c r="G221" i="15"/>
  <c r="H221" i="15"/>
  <c r="I221" i="15"/>
  <c r="J221" i="15"/>
  <c r="C222" i="15"/>
  <c r="D222" i="15"/>
  <c r="E222" i="15"/>
  <c r="F222" i="15"/>
  <c r="G222" i="15"/>
  <c r="H222" i="15"/>
  <c r="I222" i="15"/>
  <c r="J222" i="15"/>
  <c r="C223" i="15"/>
  <c r="D223" i="15"/>
  <c r="E223" i="15"/>
  <c r="F223" i="15"/>
  <c r="G223" i="15"/>
  <c r="H223" i="15"/>
  <c r="I223" i="15"/>
  <c r="J223" i="15"/>
  <c r="C224" i="15"/>
  <c r="D224" i="15"/>
  <c r="E224" i="15"/>
  <c r="F224" i="15"/>
  <c r="G224" i="15"/>
  <c r="H224" i="15"/>
  <c r="I224" i="15"/>
  <c r="J224" i="15"/>
  <c r="C225" i="15"/>
  <c r="D225" i="15"/>
  <c r="E225" i="15"/>
  <c r="F225" i="15"/>
  <c r="G225" i="15"/>
  <c r="H225" i="15"/>
  <c r="I225" i="15"/>
  <c r="J225" i="15"/>
  <c r="C226" i="15"/>
  <c r="D226" i="15"/>
  <c r="E226" i="15"/>
  <c r="F226" i="15"/>
  <c r="G226" i="15"/>
  <c r="H226" i="15"/>
  <c r="I226" i="15"/>
  <c r="J226" i="15"/>
  <c r="C227" i="15"/>
  <c r="D227" i="15"/>
  <c r="E227" i="15"/>
  <c r="F227" i="15"/>
  <c r="G227" i="15"/>
  <c r="H227" i="15"/>
  <c r="I227" i="15"/>
  <c r="J227" i="15"/>
  <c r="C228" i="15"/>
  <c r="D228" i="15"/>
  <c r="E228" i="15"/>
  <c r="F228" i="15"/>
  <c r="G228" i="15"/>
  <c r="H228" i="15"/>
  <c r="I228" i="15"/>
  <c r="J228" i="15"/>
  <c r="C229" i="15"/>
  <c r="D229" i="15"/>
  <c r="E229" i="15"/>
  <c r="F229" i="15"/>
  <c r="G229" i="15"/>
  <c r="H229" i="15"/>
  <c r="I229" i="15"/>
  <c r="J229" i="15"/>
  <c r="C230" i="15"/>
  <c r="D230" i="15"/>
  <c r="E230" i="15"/>
  <c r="F230" i="15"/>
  <c r="G230" i="15"/>
  <c r="H230" i="15"/>
  <c r="I230" i="15"/>
  <c r="J230" i="15"/>
  <c r="C231" i="15"/>
  <c r="D231" i="15"/>
  <c r="E231" i="15"/>
  <c r="F231" i="15"/>
  <c r="G231" i="15"/>
  <c r="H231" i="15"/>
  <c r="I231" i="15"/>
  <c r="J231" i="15"/>
  <c r="C232" i="15"/>
  <c r="D232" i="15"/>
  <c r="E232" i="15"/>
  <c r="F232" i="15"/>
  <c r="G232" i="15"/>
  <c r="H232" i="15"/>
  <c r="I232" i="15"/>
  <c r="J232" i="15"/>
  <c r="C233" i="15"/>
  <c r="D233" i="15"/>
  <c r="E233" i="15"/>
  <c r="F233" i="15"/>
  <c r="G233" i="15"/>
  <c r="H233" i="15"/>
  <c r="I233" i="15"/>
  <c r="J233" i="15"/>
  <c r="C234" i="15"/>
  <c r="D234" i="15"/>
  <c r="E234" i="15"/>
  <c r="F234" i="15"/>
  <c r="G234" i="15"/>
  <c r="H234" i="15"/>
  <c r="I234" i="15"/>
  <c r="J234" i="15"/>
  <c r="C235" i="15"/>
  <c r="D235" i="15"/>
  <c r="E235" i="15"/>
  <c r="F235" i="15"/>
  <c r="G235" i="15"/>
  <c r="H235" i="15"/>
  <c r="I235" i="15"/>
  <c r="J235" i="15"/>
  <c r="C236" i="15"/>
  <c r="D236" i="15"/>
  <c r="E236" i="15"/>
  <c r="F236" i="15"/>
  <c r="G236" i="15"/>
  <c r="H236" i="15"/>
  <c r="I236" i="15"/>
  <c r="J236" i="15"/>
  <c r="C237" i="15"/>
  <c r="D237" i="15"/>
  <c r="E237" i="15"/>
  <c r="F237" i="15"/>
  <c r="G237" i="15"/>
  <c r="H237" i="15"/>
  <c r="I237" i="15"/>
  <c r="J237" i="15"/>
  <c r="C238" i="15"/>
  <c r="D238" i="15"/>
  <c r="E238" i="15"/>
  <c r="F238" i="15"/>
  <c r="G238" i="15"/>
  <c r="H238" i="15"/>
  <c r="I238" i="15"/>
  <c r="J238" i="15"/>
  <c r="C239" i="15"/>
  <c r="D239" i="15"/>
  <c r="E239" i="15"/>
  <c r="F239" i="15"/>
  <c r="G239" i="15"/>
  <c r="H239" i="15"/>
  <c r="I239" i="15"/>
  <c r="J239" i="15"/>
  <c r="C240" i="15"/>
  <c r="D240" i="15"/>
  <c r="E240" i="15"/>
  <c r="F240" i="15"/>
  <c r="G240" i="15"/>
  <c r="H240" i="15"/>
  <c r="I240" i="15"/>
  <c r="J240" i="15"/>
  <c r="C241" i="15"/>
  <c r="D241" i="15"/>
  <c r="E241" i="15"/>
  <c r="F241" i="15"/>
  <c r="G241" i="15"/>
  <c r="H241" i="15"/>
  <c r="I241" i="15"/>
  <c r="J241" i="15"/>
  <c r="C242" i="15"/>
  <c r="D242" i="15"/>
  <c r="E242" i="15"/>
  <c r="F242" i="15"/>
  <c r="G242" i="15"/>
  <c r="H242" i="15"/>
  <c r="I242" i="15"/>
  <c r="J242" i="15"/>
  <c r="C243" i="15"/>
  <c r="D243" i="15"/>
  <c r="E243" i="15"/>
  <c r="F243" i="15"/>
  <c r="G243" i="15"/>
  <c r="H243" i="15"/>
  <c r="I243" i="15"/>
  <c r="J243" i="15"/>
  <c r="C244" i="15"/>
  <c r="D244" i="15"/>
  <c r="E244" i="15"/>
  <c r="F244" i="15"/>
  <c r="G244" i="15"/>
  <c r="H244" i="15"/>
  <c r="I244" i="15"/>
  <c r="J244" i="15"/>
  <c r="C245" i="15"/>
  <c r="D245" i="15"/>
  <c r="E245" i="15"/>
  <c r="F245" i="15"/>
  <c r="G245" i="15"/>
  <c r="H245" i="15"/>
  <c r="I245" i="15"/>
  <c r="J245" i="15"/>
  <c r="C246" i="15"/>
  <c r="D246" i="15"/>
  <c r="E246" i="15"/>
  <c r="F246" i="15"/>
  <c r="G246" i="15"/>
  <c r="H246" i="15"/>
  <c r="I246" i="15"/>
  <c r="J246" i="15"/>
  <c r="C247" i="15"/>
  <c r="D247" i="15"/>
  <c r="E247" i="15"/>
  <c r="F247" i="15"/>
  <c r="G247" i="15"/>
  <c r="H247" i="15"/>
  <c r="I247" i="15"/>
  <c r="J247" i="15"/>
  <c r="C248" i="15"/>
  <c r="D248" i="15"/>
  <c r="E248" i="15"/>
  <c r="F248" i="15"/>
  <c r="G248" i="15"/>
  <c r="H248" i="15"/>
  <c r="I248" i="15"/>
  <c r="J248" i="15"/>
  <c r="C249" i="15"/>
  <c r="D249" i="15"/>
  <c r="E249" i="15"/>
  <c r="F249" i="15"/>
  <c r="G249" i="15"/>
  <c r="H249" i="15"/>
  <c r="I249" i="15"/>
  <c r="J249" i="15"/>
  <c r="C250" i="15"/>
  <c r="D250" i="15"/>
  <c r="E250" i="15"/>
  <c r="F250" i="15"/>
  <c r="G250" i="15"/>
  <c r="H250" i="15"/>
  <c r="I250" i="15"/>
  <c r="J250" i="15"/>
  <c r="C251" i="15"/>
  <c r="D251" i="15"/>
  <c r="E251" i="15"/>
  <c r="F251" i="15"/>
  <c r="G251" i="15"/>
  <c r="H251" i="15"/>
  <c r="I251" i="15"/>
  <c r="J251" i="15"/>
  <c r="C252" i="15"/>
  <c r="D252" i="15"/>
  <c r="E252" i="15"/>
  <c r="F252" i="15"/>
  <c r="G252" i="15"/>
  <c r="H252" i="15"/>
  <c r="I252" i="15"/>
  <c r="J252" i="15"/>
  <c r="C253" i="15"/>
  <c r="D253" i="15"/>
  <c r="E253" i="15"/>
  <c r="F253" i="15"/>
  <c r="G253" i="15"/>
  <c r="H253" i="15"/>
  <c r="I253" i="15"/>
  <c r="J253" i="15"/>
  <c r="C254" i="15"/>
  <c r="D254" i="15"/>
  <c r="E254" i="15"/>
  <c r="F254" i="15"/>
  <c r="G254" i="15"/>
  <c r="H254" i="15"/>
  <c r="I254" i="15"/>
  <c r="J254" i="15"/>
  <c r="C255" i="15"/>
  <c r="D255" i="15"/>
  <c r="E255" i="15"/>
  <c r="F255" i="15"/>
  <c r="G255" i="15"/>
  <c r="H255" i="15"/>
  <c r="I255" i="15"/>
  <c r="J255" i="15"/>
  <c r="C256" i="15"/>
  <c r="D256" i="15"/>
  <c r="E256" i="15"/>
  <c r="F256" i="15"/>
  <c r="G256" i="15"/>
  <c r="H256" i="15"/>
  <c r="I256" i="15"/>
  <c r="J256" i="15"/>
  <c r="C257" i="15"/>
  <c r="D257" i="15"/>
  <c r="E257" i="15"/>
  <c r="F257" i="15"/>
  <c r="G257" i="15"/>
  <c r="H257" i="15"/>
  <c r="I257" i="15"/>
  <c r="J257" i="15"/>
  <c r="C258" i="15"/>
  <c r="D258" i="15"/>
  <c r="E258" i="15"/>
  <c r="F258" i="15"/>
  <c r="G258" i="15"/>
  <c r="H258" i="15"/>
  <c r="I258" i="15"/>
  <c r="J258" i="15"/>
  <c r="C259" i="15"/>
  <c r="D259" i="15"/>
  <c r="E259" i="15"/>
  <c r="F259" i="15"/>
  <c r="G259" i="15"/>
  <c r="H259" i="15"/>
  <c r="I259" i="15"/>
  <c r="J259" i="15"/>
  <c r="C260" i="15"/>
  <c r="D260" i="15"/>
  <c r="E260" i="15"/>
  <c r="F260" i="15"/>
  <c r="G260" i="15"/>
  <c r="H260" i="15"/>
  <c r="I260" i="15"/>
  <c r="J260" i="15"/>
  <c r="C261" i="15"/>
  <c r="D261" i="15"/>
  <c r="E261" i="15"/>
  <c r="F261" i="15"/>
  <c r="G261" i="15"/>
  <c r="H261" i="15"/>
  <c r="I261" i="15"/>
  <c r="J261" i="15"/>
  <c r="C262" i="15"/>
  <c r="D262" i="15"/>
  <c r="E262" i="15"/>
  <c r="F262" i="15"/>
  <c r="G262" i="15"/>
  <c r="H262" i="15"/>
  <c r="I262" i="15"/>
  <c r="J262" i="15"/>
  <c r="C263" i="15"/>
  <c r="D263" i="15"/>
  <c r="E263" i="15"/>
  <c r="F263" i="15"/>
  <c r="G263" i="15"/>
  <c r="H263" i="15"/>
  <c r="I263" i="15"/>
  <c r="J263" i="15"/>
  <c r="C264" i="15"/>
  <c r="D264" i="15"/>
  <c r="E264" i="15"/>
  <c r="F264" i="15"/>
  <c r="G264" i="15"/>
  <c r="H264" i="15"/>
  <c r="I264" i="15"/>
  <c r="J264" i="15"/>
  <c r="C265" i="15"/>
  <c r="D265" i="15"/>
  <c r="E265" i="15"/>
  <c r="F265" i="15"/>
  <c r="G265" i="15"/>
  <c r="H265" i="15"/>
  <c r="I265" i="15"/>
  <c r="J265" i="15"/>
  <c r="C266" i="15"/>
  <c r="D266" i="15"/>
  <c r="E266" i="15"/>
  <c r="F266" i="15"/>
  <c r="G266" i="15"/>
  <c r="H266" i="15"/>
  <c r="I266" i="15"/>
  <c r="J266" i="15"/>
  <c r="C267" i="15"/>
  <c r="D267" i="15"/>
  <c r="E267" i="15"/>
  <c r="F267" i="15"/>
  <c r="G267" i="15"/>
  <c r="H267" i="15"/>
  <c r="I267" i="15"/>
  <c r="J267" i="15"/>
  <c r="C268" i="15"/>
  <c r="D268" i="15"/>
  <c r="E268" i="15"/>
  <c r="F268" i="15"/>
  <c r="G268" i="15"/>
  <c r="H268" i="15"/>
  <c r="I268" i="15"/>
  <c r="J268" i="15"/>
  <c r="C269" i="15"/>
  <c r="D269" i="15"/>
  <c r="E269" i="15"/>
  <c r="F269" i="15"/>
  <c r="G269" i="15"/>
  <c r="H269" i="15"/>
  <c r="I269" i="15"/>
  <c r="J269" i="15"/>
  <c r="C270" i="15"/>
  <c r="D270" i="15"/>
  <c r="E270" i="15"/>
  <c r="F270" i="15"/>
  <c r="G270" i="15"/>
  <c r="H270" i="15"/>
  <c r="I270" i="15"/>
  <c r="J270" i="15"/>
  <c r="C271" i="15"/>
  <c r="D271" i="15"/>
  <c r="E271" i="15"/>
  <c r="F271" i="15"/>
  <c r="G271" i="15"/>
  <c r="H271" i="15"/>
  <c r="I271" i="15"/>
  <c r="J271" i="15"/>
  <c r="C272" i="15"/>
  <c r="D272" i="15"/>
  <c r="E272" i="15"/>
  <c r="F272" i="15"/>
  <c r="G272" i="15"/>
  <c r="H272" i="15"/>
  <c r="I272" i="15"/>
  <c r="J272" i="15"/>
  <c r="C273" i="15"/>
  <c r="D273" i="15"/>
  <c r="E273" i="15"/>
  <c r="F273" i="15"/>
  <c r="G273" i="15"/>
  <c r="H273" i="15"/>
  <c r="I273" i="15"/>
  <c r="J273" i="15"/>
  <c r="C274" i="15"/>
  <c r="D274" i="15"/>
  <c r="E274" i="15"/>
  <c r="F274" i="15"/>
  <c r="G274" i="15"/>
  <c r="H274" i="15"/>
  <c r="I274" i="15"/>
  <c r="J274" i="15"/>
  <c r="C275" i="15"/>
  <c r="D275" i="15"/>
  <c r="E275" i="15"/>
  <c r="F275" i="15"/>
  <c r="G275" i="15"/>
  <c r="H275" i="15"/>
  <c r="I275" i="15"/>
  <c r="J275" i="15"/>
  <c r="C276" i="15"/>
  <c r="D276" i="15"/>
  <c r="E276" i="15"/>
  <c r="F276" i="15"/>
  <c r="G276" i="15"/>
  <c r="H276" i="15"/>
  <c r="I276" i="15"/>
  <c r="J276" i="15"/>
  <c r="C277" i="15"/>
  <c r="D277" i="15"/>
  <c r="E277" i="15"/>
  <c r="F277" i="15"/>
  <c r="G277" i="15"/>
  <c r="H277" i="15"/>
  <c r="I277" i="15"/>
  <c r="J277" i="15"/>
  <c r="C278" i="15"/>
  <c r="D278" i="15"/>
  <c r="E278" i="15"/>
  <c r="F278" i="15"/>
  <c r="G278" i="15"/>
  <c r="H278" i="15"/>
  <c r="I278" i="15"/>
  <c r="J278" i="15"/>
  <c r="C279" i="15"/>
  <c r="D279" i="15"/>
  <c r="E279" i="15"/>
  <c r="F279" i="15"/>
  <c r="G279" i="15"/>
  <c r="H279" i="15"/>
  <c r="I279" i="15"/>
  <c r="J279" i="15"/>
  <c r="C280" i="15"/>
  <c r="D280" i="15"/>
  <c r="E280" i="15"/>
  <c r="F280" i="15"/>
  <c r="G280" i="15"/>
  <c r="H280" i="15"/>
  <c r="I280" i="15"/>
  <c r="J280" i="15"/>
  <c r="C281" i="15"/>
  <c r="D281" i="15"/>
  <c r="E281" i="15"/>
  <c r="F281" i="15"/>
  <c r="G281" i="15"/>
  <c r="H281" i="15"/>
  <c r="I281" i="15"/>
  <c r="J281" i="15"/>
  <c r="C282" i="15"/>
  <c r="D282" i="15"/>
  <c r="E282" i="15"/>
  <c r="F282" i="15"/>
  <c r="G282" i="15"/>
  <c r="H282" i="15"/>
  <c r="I282" i="15"/>
  <c r="J282" i="15"/>
  <c r="C283" i="15"/>
  <c r="D283" i="15"/>
  <c r="E283" i="15"/>
  <c r="F283" i="15"/>
  <c r="G283" i="15"/>
  <c r="H283" i="15"/>
  <c r="I283" i="15"/>
  <c r="J283" i="15"/>
  <c r="C284" i="15"/>
  <c r="D284" i="15"/>
  <c r="E284" i="15"/>
  <c r="F284" i="15"/>
  <c r="G284" i="15"/>
  <c r="H284" i="15"/>
  <c r="I284" i="15"/>
  <c r="J284" i="15"/>
  <c r="C285" i="15"/>
  <c r="D285" i="15"/>
  <c r="E285" i="15"/>
  <c r="F285" i="15"/>
  <c r="G285" i="15"/>
  <c r="H285" i="15"/>
  <c r="I285" i="15"/>
  <c r="J285" i="15"/>
  <c r="C286" i="15"/>
  <c r="D286" i="15"/>
  <c r="E286" i="15"/>
  <c r="F286" i="15"/>
  <c r="G286" i="15"/>
  <c r="H286" i="15"/>
  <c r="I286" i="15"/>
  <c r="J286" i="15"/>
  <c r="C287" i="15"/>
  <c r="D287" i="15"/>
  <c r="E287" i="15"/>
  <c r="F287" i="15"/>
  <c r="G287" i="15"/>
  <c r="H287" i="15"/>
  <c r="I287" i="15"/>
  <c r="J287" i="15"/>
  <c r="C288" i="15"/>
  <c r="D288" i="15"/>
  <c r="E288" i="15"/>
  <c r="F288" i="15"/>
  <c r="G288" i="15"/>
  <c r="H288" i="15"/>
  <c r="I288" i="15"/>
  <c r="J288" i="15"/>
  <c r="C289" i="15"/>
  <c r="D289" i="15"/>
  <c r="E289" i="15"/>
  <c r="F289" i="15"/>
  <c r="G289" i="15"/>
  <c r="H289" i="15"/>
  <c r="I289" i="15"/>
  <c r="J289" i="15"/>
  <c r="C290" i="15"/>
  <c r="D290" i="15"/>
  <c r="E290" i="15"/>
  <c r="F290" i="15"/>
  <c r="G290" i="15"/>
  <c r="H290" i="15"/>
  <c r="I290" i="15"/>
  <c r="J290" i="15"/>
  <c r="C291" i="15"/>
  <c r="D291" i="15"/>
  <c r="E291" i="15"/>
  <c r="F291" i="15"/>
  <c r="G291" i="15"/>
  <c r="H291" i="15"/>
  <c r="I291" i="15"/>
  <c r="J291" i="15"/>
  <c r="C292" i="15"/>
  <c r="D292" i="15"/>
  <c r="E292" i="15"/>
  <c r="F292" i="15"/>
  <c r="G292" i="15"/>
  <c r="H292" i="15"/>
  <c r="I292" i="15"/>
  <c r="J292" i="15"/>
  <c r="C293" i="15"/>
  <c r="D293" i="15"/>
  <c r="E293" i="15"/>
  <c r="F293" i="15"/>
  <c r="G293" i="15"/>
  <c r="H293" i="15"/>
  <c r="I293" i="15"/>
  <c r="J293" i="15"/>
  <c r="C294" i="15"/>
  <c r="D294" i="15"/>
  <c r="E294" i="15"/>
  <c r="F294" i="15"/>
  <c r="G294" i="15"/>
  <c r="H294" i="15"/>
  <c r="I294" i="15"/>
  <c r="J294" i="15"/>
  <c r="C295" i="15"/>
  <c r="D295" i="15"/>
  <c r="E295" i="15"/>
  <c r="F295" i="15"/>
  <c r="G295" i="15"/>
  <c r="H295" i="15"/>
  <c r="I295" i="15"/>
  <c r="J295" i="15"/>
  <c r="C296" i="15"/>
  <c r="D296" i="15"/>
  <c r="E296" i="15"/>
  <c r="F296" i="15"/>
  <c r="G296" i="15"/>
  <c r="H296" i="15"/>
  <c r="I296" i="15"/>
  <c r="J296" i="15"/>
  <c r="C297" i="15"/>
  <c r="D297" i="15"/>
  <c r="E297" i="15"/>
  <c r="F297" i="15"/>
  <c r="G297" i="15"/>
  <c r="H297" i="15"/>
  <c r="I297" i="15"/>
  <c r="J297" i="15"/>
  <c r="C298" i="15"/>
  <c r="D298" i="15"/>
  <c r="E298" i="15"/>
  <c r="F298" i="15"/>
  <c r="G298" i="15"/>
  <c r="H298" i="15"/>
  <c r="I298" i="15"/>
  <c r="J298" i="15"/>
  <c r="C299" i="15"/>
  <c r="D299" i="15"/>
  <c r="E299" i="15"/>
  <c r="F299" i="15"/>
  <c r="G299" i="15"/>
  <c r="H299" i="15"/>
  <c r="I299" i="15"/>
  <c r="J299" i="15"/>
  <c r="C300" i="15"/>
  <c r="D300" i="15"/>
  <c r="E300" i="15"/>
  <c r="F300" i="15"/>
  <c r="G300" i="15"/>
  <c r="H300" i="15"/>
  <c r="I300" i="15"/>
  <c r="J300" i="15"/>
  <c r="C301" i="15"/>
  <c r="D301" i="15"/>
  <c r="E301" i="15"/>
  <c r="F301" i="15"/>
  <c r="G301" i="15"/>
  <c r="H301" i="15"/>
  <c r="I301" i="15"/>
  <c r="J301" i="15"/>
  <c r="C302" i="15"/>
  <c r="D302" i="15"/>
  <c r="E302" i="15"/>
  <c r="F302" i="15"/>
  <c r="G302" i="15"/>
  <c r="H302" i="15"/>
  <c r="I302" i="15"/>
  <c r="J302" i="15"/>
  <c r="C303" i="15"/>
  <c r="D303" i="15"/>
  <c r="E303" i="15"/>
  <c r="F303" i="15"/>
  <c r="G303" i="15"/>
  <c r="H303" i="15"/>
  <c r="I303" i="15"/>
  <c r="J303" i="15"/>
  <c r="C304" i="15"/>
  <c r="D304" i="15"/>
  <c r="E304" i="15"/>
  <c r="F304" i="15"/>
  <c r="G304" i="15"/>
  <c r="H304" i="15"/>
  <c r="I304" i="15"/>
  <c r="J304" i="15"/>
  <c r="C305" i="15"/>
  <c r="D305" i="15"/>
  <c r="E305" i="15"/>
  <c r="F305" i="15"/>
  <c r="G305" i="15"/>
  <c r="H305" i="15"/>
  <c r="I305" i="15"/>
  <c r="J305" i="15"/>
  <c r="C306" i="15"/>
  <c r="D306" i="15"/>
  <c r="E306" i="15"/>
  <c r="F306" i="15"/>
  <c r="G306" i="15"/>
  <c r="H306" i="15"/>
  <c r="I306" i="15"/>
  <c r="J306" i="15"/>
  <c r="C307" i="15"/>
  <c r="D307" i="15"/>
  <c r="E307" i="15"/>
  <c r="F307" i="15"/>
  <c r="G307" i="15"/>
  <c r="H307" i="15"/>
  <c r="I307" i="15"/>
  <c r="J307" i="15"/>
  <c r="C308" i="15"/>
  <c r="D308" i="15"/>
  <c r="E308" i="15"/>
  <c r="F308" i="15"/>
  <c r="G308" i="15"/>
  <c r="H308" i="15"/>
  <c r="I308" i="15"/>
  <c r="J308" i="15"/>
  <c r="C309" i="15"/>
  <c r="D309" i="15"/>
  <c r="E309" i="15"/>
  <c r="F309" i="15"/>
  <c r="G309" i="15"/>
  <c r="H309" i="15"/>
  <c r="I309" i="15"/>
  <c r="J309" i="15"/>
  <c r="C310" i="15"/>
  <c r="D310" i="15"/>
  <c r="E310" i="15"/>
  <c r="F310" i="15"/>
  <c r="G310" i="15"/>
  <c r="H310" i="15"/>
  <c r="I310" i="15"/>
  <c r="J310" i="15"/>
  <c r="C311" i="15"/>
  <c r="D311" i="15"/>
  <c r="E311" i="15"/>
  <c r="F311" i="15"/>
  <c r="G311" i="15"/>
  <c r="H311" i="15"/>
  <c r="I311" i="15"/>
  <c r="J311" i="15"/>
  <c r="C312" i="15"/>
  <c r="D312" i="15"/>
  <c r="E312" i="15"/>
  <c r="F312" i="15"/>
  <c r="G312" i="15"/>
  <c r="H312" i="15"/>
  <c r="I312" i="15"/>
  <c r="J312" i="15"/>
  <c r="C313" i="15"/>
  <c r="D313" i="15"/>
  <c r="E313" i="15"/>
  <c r="F313" i="15"/>
  <c r="G313" i="15"/>
  <c r="H313" i="15"/>
  <c r="I313" i="15"/>
  <c r="J313" i="15"/>
  <c r="C314" i="15"/>
  <c r="D314" i="15"/>
  <c r="E314" i="15"/>
  <c r="F314" i="15"/>
  <c r="G314" i="15"/>
  <c r="H314" i="15"/>
  <c r="I314" i="15"/>
  <c r="J314" i="15"/>
  <c r="C315" i="15"/>
  <c r="D315" i="15"/>
  <c r="E315" i="15"/>
  <c r="F315" i="15"/>
  <c r="G315" i="15"/>
  <c r="H315" i="15"/>
  <c r="I315" i="15"/>
  <c r="J315" i="15"/>
  <c r="C316" i="15"/>
  <c r="D316" i="15"/>
  <c r="E316" i="15"/>
  <c r="F316" i="15"/>
  <c r="G316" i="15"/>
  <c r="H316" i="15"/>
  <c r="I316" i="15"/>
  <c r="J316" i="15"/>
  <c r="C317" i="15"/>
  <c r="D317" i="15"/>
  <c r="E317" i="15"/>
  <c r="F317" i="15"/>
  <c r="G317" i="15"/>
  <c r="H317" i="15"/>
  <c r="I317" i="15"/>
  <c r="J317" i="15"/>
  <c r="C318" i="15"/>
  <c r="D318" i="15"/>
  <c r="E318" i="15"/>
  <c r="F318" i="15"/>
  <c r="G318" i="15"/>
  <c r="H318" i="15"/>
  <c r="I318" i="15"/>
  <c r="J318" i="15"/>
  <c r="C319" i="15"/>
  <c r="D319" i="15"/>
  <c r="E319" i="15"/>
  <c r="F319" i="15"/>
  <c r="G319" i="15"/>
  <c r="H319" i="15"/>
  <c r="I319" i="15"/>
  <c r="J319" i="15"/>
  <c r="C320" i="15"/>
  <c r="D320" i="15"/>
  <c r="E320" i="15"/>
  <c r="F320" i="15"/>
  <c r="G320" i="15"/>
  <c r="H320" i="15"/>
  <c r="I320" i="15"/>
  <c r="J320" i="15"/>
  <c r="C321" i="15"/>
  <c r="D321" i="15"/>
  <c r="E321" i="15"/>
  <c r="F321" i="15"/>
  <c r="G321" i="15"/>
  <c r="H321" i="15"/>
  <c r="I321" i="15"/>
  <c r="J321" i="15"/>
  <c r="C322" i="15"/>
  <c r="D322" i="15"/>
  <c r="E322" i="15"/>
  <c r="F322" i="15"/>
  <c r="G322" i="15"/>
  <c r="H322" i="15"/>
  <c r="I322" i="15"/>
  <c r="J322" i="15"/>
  <c r="C323" i="15"/>
  <c r="D323" i="15"/>
  <c r="E323" i="15"/>
  <c r="F323" i="15"/>
  <c r="G323" i="15"/>
  <c r="H323" i="15"/>
  <c r="I323" i="15"/>
  <c r="J323" i="15"/>
  <c r="C324" i="15"/>
  <c r="D324" i="15"/>
  <c r="E324" i="15"/>
  <c r="F324" i="15"/>
  <c r="G324" i="15"/>
  <c r="H324" i="15"/>
  <c r="I324" i="15"/>
  <c r="J324" i="15"/>
  <c r="C325" i="15"/>
  <c r="D325" i="15"/>
  <c r="E325" i="15"/>
  <c r="F325" i="15"/>
  <c r="G325" i="15"/>
  <c r="H325" i="15"/>
  <c r="I325" i="15"/>
  <c r="J325" i="15"/>
  <c r="C326" i="15"/>
  <c r="D326" i="15"/>
  <c r="E326" i="15"/>
  <c r="F326" i="15"/>
  <c r="G326" i="15"/>
  <c r="H326" i="15"/>
  <c r="I326" i="15"/>
  <c r="J326" i="15"/>
  <c r="C327" i="15"/>
  <c r="D327" i="15"/>
  <c r="E327" i="15"/>
  <c r="F327" i="15"/>
  <c r="G327" i="15"/>
  <c r="H327" i="15"/>
  <c r="I327" i="15"/>
  <c r="J327" i="15"/>
  <c r="C328" i="15"/>
  <c r="D328" i="15"/>
  <c r="E328" i="15"/>
  <c r="F328" i="15"/>
  <c r="G328" i="15"/>
  <c r="H328" i="15"/>
  <c r="I328" i="15"/>
  <c r="J328" i="15"/>
  <c r="C329" i="15"/>
  <c r="D329" i="15"/>
  <c r="E329" i="15"/>
  <c r="F329" i="15"/>
  <c r="G329" i="15"/>
  <c r="H329" i="15"/>
  <c r="I329" i="15"/>
  <c r="J329" i="15"/>
  <c r="C330" i="15"/>
  <c r="D330" i="15"/>
  <c r="E330" i="15"/>
  <c r="F330" i="15"/>
  <c r="G330" i="15"/>
  <c r="H330" i="15"/>
  <c r="I330" i="15"/>
  <c r="J330" i="15"/>
  <c r="C331" i="15"/>
  <c r="D331" i="15"/>
  <c r="E331" i="15"/>
  <c r="F331" i="15"/>
  <c r="G331" i="15"/>
  <c r="H331" i="15"/>
  <c r="I331" i="15"/>
  <c r="J331" i="15"/>
  <c r="C332" i="15"/>
  <c r="D332" i="15"/>
  <c r="E332" i="15"/>
  <c r="F332" i="15"/>
  <c r="G332" i="15"/>
  <c r="H332" i="15"/>
  <c r="I332" i="15"/>
  <c r="J332" i="15"/>
  <c r="C333" i="15"/>
  <c r="D333" i="15"/>
  <c r="E333" i="15"/>
  <c r="F333" i="15"/>
  <c r="G333" i="15"/>
  <c r="H333" i="15"/>
  <c r="I333" i="15"/>
  <c r="J333" i="15"/>
  <c r="C334" i="15"/>
  <c r="D334" i="15"/>
  <c r="E334" i="15"/>
  <c r="F334" i="15"/>
  <c r="G334" i="15"/>
  <c r="H334" i="15"/>
  <c r="I334" i="15"/>
  <c r="J334" i="15"/>
  <c r="C335" i="15"/>
  <c r="D335" i="15"/>
  <c r="E335" i="15"/>
  <c r="F335" i="15"/>
  <c r="G335" i="15"/>
  <c r="H335" i="15"/>
  <c r="I335" i="15"/>
  <c r="J335" i="15"/>
  <c r="C336" i="15"/>
  <c r="D336" i="15"/>
  <c r="E336" i="15"/>
  <c r="F336" i="15"/>
  <c r="G336" i="15"/>
  <c r="H336" i="15"/>
  <c r="I336" i="15"/>
  <c r="J336" i="15"/>
  <c r="C337" i="15"/>
  <c r="D337" i="15"/>
  <c r="E337" i="15"/>
  <c r="F337" i="15"/>
  <c r="G337" i="15"/>
  <c r="H337" i="15"/>
  <c r="I337" i="15"/>
  <c r="J337" i="15"/>
  <c r="C338" i="15"/>
  <c r="D338" i="15"/>
  <c r="E338" i="15"/>
  <c r="F338" i="15"/>
  <c r="G338" i="15"/>
  <c r="H338" i="15"/>
  <c r="I338" i="15"/>
  <c r="J338" i="15"/>
  <c r="C339" i="15"/>
  <c r="D339" i="15"/>
  <c r="E339" i="15"/>
  <c r="F339" i="15"/>
  <c r="G339" i="15"/>
  <c r="H339" i="15"/>
  <c r="I339" i="15"/>
  <c r="J339" i="15"/>
  <c r="C340" i="15"/>
  <c r="D340" i="15"/>
  <c r="E340" i="15"/>
  <c r="F340" i="15"/>
  <c r="G340" i="15"/>
  <c r="H340" i="15"/>
  <c r="I340" i="15"/>
  <c r="J340" i="15"/>
  <c r="C341" i="15"/>
  <c r="D341" i="15"/>
  <c r="E341" i="15"/>
  <c r="F341" i="15"/>
  <c r="G341" i="15"/>
  <c r="H341" i="15"/>
  <c r="I341" i="15"/>
  <c r="J341" i="15"/>
  <c r="C342" i="15"/>
  <c r="D342" i="15"/>
  <c r="E342" i="15"/>
  <c r="F342" i="15"/>
  <c r="G342" i="15"/>
  <c r="H342" i="15"/>
  <c r="I342" i="15"/>
  <c r="J342" i="15"/>
  <c r="C343" i="15"/>
  <c r="D343" i="15"/>
  <c r="E343" i="15"/>
  <c r="F343" i="15"/>
  <c r="G343" i="15"/>
  <c r="H343" i="15"/>
  <c r="I343" i="15"/>
  <c r="J343" i="15"/>
  <c r="C344" i="15"/>
  <c r="D344" i="15"/>
  <c r="E344" i="15"/>
  <c r="F344" i="15"/>
  <c r="G344" i="15"/>
  <c r="H344" i="15"/>
  <c r="I344" i="15"/>
  <c r="J344" i="15"/>
  <c r="C345" i="15"/>
  <c r="D345" i="15"/>
  <c r="E345" i="15"/>
  <c r="F345" i="15"/>
  <c r="G345" i="15"/>
  <c r="H345" i="15"/>
  <c r="I345" i="15"/>
  <c r="J345" i="15"/>
  <c r="C346" i="15"/>
  <c r="D346" i="15"/>
  <c r="E346" i="15"/>
  <c r="F346" i="15"/>
  <c r="G346" i="15"/>
  <c r="H346" i="15"/>
  <c r="I346" i="15"/>
  <c r="J346" i="15"/>
  <c r="C347" i="15"/>
  <c r="D347" i="15"/>
  <c r="E347" i="15"/>
  <c r="F347" i="15"/>
  <c r="G347" i="15"/>
  <c r="H347" i="15"/>
  <c r="I347" i="15"/>
  <c r="J347" i="15"/>
  <c r="C348" i="15"/>
  <c r="D348" i="15"/>
  <c r="E348" i="15"/>
  <c r="F348" i="15"/>
  <c r="G348" i="15"/>
  <c r="H348" i="15"/>
  <c r="I348" i="15"/>
  <c r="J348" i="15"/>
  <c r="C349" i="15"/>
  <c r="D349" i="15"/>
  <c r="E349" i="15"/>
  <c r="F349" i="15"/>
  <c r="G349" i="15"/>
  <c r="H349" i="15"/>
  <c r="I349" i="15"/>
  <c r="J349" i="15"/>
  <c r="C350" i="15"/>
  <c r="D350" i="15"/>
  <c r="E350" i="15"/>
  <c r="F350" i="15"/>
  <c r="G350" i="15"/>
  <c r="H350" i="15"/>
  <c r="I350" i="15"/>
  <c r="J350" i="15"/>
  <c r="C351" i="15"/>
  <c r="D351" i="15"/>
  <c r="E351" i="15"/>
  <c r="F351" i="15"/>
  <c r="G351" i="15"/>
  <c r="H351" i="15"/>
  <c r="I351" i="15"/>
  <c r="J351" i="15"/>
  <c r="C352" i="15"/>
  <c r="D352" i="15"/>
  <c r="E352" i="15"/>
  <c r="F352" i="15"/>
  <c r="G352" i="15"/>
  <c r="H352" i="15"/>
  <c r="I352" i="15"/>
  <c r="J352" i="15"/>
  <c r="C353" i="15"/>
  <c r="D353" i="15"/>
  <c r="E353" i="15"/>
  <c r="F353" i="15"/>
  <c r="G353" i="15"/>
  <c r="H353" i="15"/>
  <c r="I353" i="15"/>
  <c r="J353" i="15"/>
  <c r="C354" i="15"/>
  <c r="D354" i="15"/>
  <c r="E354" i="15"/>
  <c r="F354" i="15"/>
  <c r="G354" i="15"/>
  <c r="H354" i="15"/>
  <c r="I354" i="15"/>
  <c r="J354" i="15"/>
  <c r="C355" i="15"/>
  <c r="D355" i="15"/>
  <c r="E355" i="15"/>
  <c r="F355" i="15"/>
  <c r="G355" i="15"/>
  <c r="H355" i="15"/>
  <c r="I355" i="15"/>
  <c r="J355" i="15"/>
  <c r="C356" i="15"/>
  <c r="D356" i="15"/>
  <c r="E356" i="15"/>
  <c r="F356" i="15"/>
  <c r="G356" i="15"/>
  <c r="H356" i="15"/>
  <c r="I356" i="15"/>
  <c r="J356" i="15"/>
  <c r="C357" i="15"/>
  <c r="D357" i="15"/>
  <c r="E357" i="15"/>
  <c r="F357" i="15"/>
  <c r="G357" i="15"/>
  <c r="H357" i="15"/>
  <c r="I357" i="15"/>
  <c r="J357" i="15"/>
  <c r="C358" i="15"/>
  <c r="D358" i="15"/>
  <c r="E358" i="15"/>
  <c r="F358" i="15"/>
  <c r="G358" i="15"/>
  <c r="H358" i="15"/>
  <c r="I358" i="15"/>
  <c r="J358" i="15"/>
  <c r="C359" i="15"/>
  <c r="D359" i="15"/>
  <c r="E359" i="15"/>
  <c r="F359" i="15"/>
  <c r="G359" i="15"/>
  <c r="H359" i="15"/>
  <c r="I359" i="15"/>
  <c r="J359" i="15"/>
  <c r="C360" i="15"/>
  <c r="D360" i="15"/>
  <c r="E360" i="15"/>
  <c r="F360" i="15"/>
  <c r="G360" i="15"/>
  <c r="H360" i="15"/>
  <c r="I360" i="15"/>
  <c r="J360" i="15"/>
  <c r="C361" i="15"/>
  <c r="D361" i="15"/>
  <c r="E361" i="15"/>
  <c r="F361" i="15"/>
  <c r="G361" i="15"/>
  <c r="H361" i="15"/>
  <c r="I361" i="15"/>
  <c r="J361" i="15"/>
  <c r="C362" i="15"/>
  <c r="D362" i="15"/>
  <c r="E362" i="15"/>
  <c r="F362" i="15"/>
  <c r="G362" i="15"/>
  <c r="H362" i="15"/>
  <c r="I362" i="15"/>
  <c r="J362" i="15"/>
  <c r="C363" i="15"/>
  <c r="D363" i="15"/>
  <c r="E363" i="15"/>
  <c r="F363" i="15"/>
  <c r="G363" i="15"/>
  <c r="H363" i="15"/>
  <c r="I363" i="15"/>
  <c r="J363" i="15"/>
  <c r="C364" i="15"/>
  <c r="D364" i="15"/>
  <c r="E364" i="15"/>
  <c r="F364" i="15"/>
  <c r="G364" i="15"/>
  <c r="H364" i="15"/>
  <c r="I364" i="15"/>
  <c r="J364" i="15"/>
  <c r="C365" i="15"/>
  <c r="D365" i="15"/>
  <c r="E365" i="15"/>
  <c r="F365" i="15"/>
  <c r="G365" i="15"/>
  <c r="H365" i="15"/>
  <c r="I365" i="15"/>
  <c r="J365" i="15"/>
  <c r="C366" i="15"/>
  <c r="D366" i="15"/>
  <c r="E366" i="15"/>
  <c r="F366" i="15"/>
  <c r="G366" i="15"/>
  <c r="H366" i="15"/>
  <c r="I366" i="15"/>
  <c r="J366" i="15"/>
  <c r="C367" i="15"/>
  <c r="D367" i="15"/>
  <c r="E367" i="15"/>
  <c r="F367" i="15"/>
  <c r="G367" i="15"/>
  <c r="H367" i="15"/>
  <c r="I367" i="15"/>
  <c r="J367" i="15"/>
  <c r="C368" i="15"/>
  <c r="D368" i="15"/>
  <c r="E368" i="15"/>
  <c r="F368" i="15"/>
  <c r="G368" i="15"/>
  <c r="H368" i="15"/>
  <c r="I368" i="15"/>
  <c r="J368" i="15"/>
  <c r="C369" i="15"/>
  <c r="D369" i="15"/>
  <c r="E369" i="15"/>
  <c r="F369" i="15"/>
  <c r="G369" i="15"/>
  <c r="H369" i="15"/>
  <c r="I369" i="15"/>
  <c r="J369" i="15"/>
  <c r="C370" i="15"/>
  <c r="D370" i="15"/>
  <c r="E370" i="15"/>
  <c r="F370" i="15"/>
  <c r="G370" i="15"/>
  <c r="H370" i="15"/>
  <c r="I370" i="15"/>
  <c r="J370" i="15"/>
  <c r="C371" i="15"/>
  <c r="D371" i="15"/>
  <c r="E371" i="15"/>
  <c r="F371" i="15"/>
  <c r="G371" i="15"/>
  <c r="H371" i="15"/>
  <c r="I371" i="15"/>
  <c r="J371" i="15"/>
  <c r="C372" i="15"/>
  <c r="D372" i="15"/>
  <c r="E372" i="15"/>
  <c r="F372" i="15"/>
  <c r="G372" i="15"/>
  <c r="H372" i="15"/>
  <c r="I372" i="15"/>
  <c r="J372" i="15"/>
  <c r="C373" i="15"/>
  <c r="D373" i="15"/>
  <c r="E373" i="15"/>
  <c r="F373" i="15"/>
  <c r="G373" i="15"/>
  <c r="H373" i="15"/>
  <c r="I373" i="15"/>
  <c r="J373" i="15"/>
  <c r="C374" i="15"/>
  <c r="D374" i="15"/>
  <c r="E374" i="15"/>
  <c r="F374" i="15"/>
  <c r="G374" i="15"/>
  <c r="H374" i="15"/>
  <c r="I374" i="15"/>
  <c r="J374" i="15"/>
  <c r="C375" i="15"/>
  <c r="D375" i="15"/>
  <c r="E375" i="15"/>
  <c r="F375" i="15"/>
  <c r="G375" i="15"/>
  <c r="H375" i="15"/>
  <c r="I375" i="15"/>
  <c r="J375" i="15"/>
  <c r="C376" i="15"/>
  <c r="D376" i="15"/>
  <c r="E376" i="15"/>
  <c r="F376" i="15"/>
  <c r="G376" i="15"/>
  <c r="H376" i="15"/>
  <c r="I376" i="15"/>
  <c r="J376" i="15"/>
  <c r="C377" i="15"/>
  <c r="D377" i="15"/>
  <c r="E377" i="15"/>
  <c r="F377" i="15"/>
  <c r="G377" i="15"/>
  <c r="H377" i="15"/>
  <c r="I377" i="15"/>
  <c r="J377" i="15"/>
  <c r="C378" i="15"/>
  <c r="D378" i="15"/>
  <c r="E378" i="15"/>
  <c r="F378" i="15"/>
  <c r="G378" i="15"/>
  <c r="H378" i="15"/>
  <c r="I378" i="15"/>
  <c r="J378" i="15"/>
  <c r="C379" i="15"/>
  <c r="D379" i="15"/>
  <c r="E379" i="15"/>
  <c r="F379" i="15"/>
  <c r="G379" i="15"/>
  <c r="H379" i="15"/>
  <c r="I379" i="15"/>
  <c r="J379" i="15"/>
  <c r="C380" i="15"/>
  <c r="D380" i="15"/>
  <c r="E380" i="15"/>
  <c r="F380" i="15"/>
  <c r="G380" i="15"/>
  <c r="H380" i="15"/>
  <c r="I380" i="15"/>
  <c r="J380" i="15"/>
  <c r="C381" i="15"/>
  <c r="D381" i="15"/>
  <c r="E381" i="15"/>
  <c r="F381" i="15"/>
  <c r="G381" i="15"/>
  <c r="H381" i="15"/>
  <c r="I381" i="15"/>
  <c r="J381" i="15"/>
  <c r="C382" i="15"/>
  <c r="D382" i="15"/>
  <c r="E382" i="15"/>
  <c r="F382" i="15"/>
  <c r="G382" i="15"/>
  <c r="H382" i="15"/>
  <c r="I382" i="15"/>
  <c r="J382" i="15"/>
  <c r="C383" i="15"/>
  <c r="D383" i="15"/>
  <c r="E383" i="15"/>
  <c r="F383" i="15"/>
  <c r="G383" i="15"/>
  <c r="H383" i="15"/>
  <c r="I383" i="15"/>
  <c r="J383" i="15"/>
  <c r="C384" i="15"/>
  <c r="D384" i="15"/>
  <c r="E384" i="15"/>
  <c r="F384" i="15"/>
  <c r="G384" i="15"/>
  <c r="H384" i="15"/>
  <c r="I384" i="15"/>
  <c r="J384" i="15"/>
  <c r="C385" i="15"/>
  <c r="D385" i="15"/>
  <c r="E385" i="15"/>
  <c r="F385" i="15"/>
  <c r="G385" i="15"/>
  <c r="H385" i="15"/>
  <c r="I385" i="15"/>
  <c r="J385" i="15"/>
  <c r="C386" i="15"/>
  <c r="D386" i="15"/>
  <c r="E386" i="15"/>
  <c r="F386" i="15"/>
  <c r="G386" i="15"/>
  <c r="H386" i="15"/>
  <c r="I386" i="15"/>
  <c r="J386" i="15"/>
  <c r="C387" i="15"/>
  <c r="D387" i="15"/>
  <c r="E387" i="15"/>
  <c r="F387" i="15"/>
  <c r="G387" i="15"/>
  <c r="H387" i="15"/>
  <c r="I387" i="15"/>
  <c r="J387" i="15"/>
  <c r="C388" i="15"/>
  <c r="D388" i="15"/>
  <c r="E388" i="15"/>
  <c r="F388" i="15"/>
  <c r="G388" i="15"/>
  <c r="H388" i="15"/>
  <c r="I388" i="15"/>
  <c r="J388" i="15"/>
  <c r="C389" i="15"/>
  <c r="D389" i="15"/>
  <c r="E389" i="15"/>
  <c r="F389" i="15"/>
  <c r="G389" i="15"/>
  <c r="H389" i="15"/>
  <c r="I389" i="15"/>
  <c r="J389" i="15"/>
  <c r="C390" i="15"/>
  <c r="D390" i="15"/>
  <c r="E390" i="15"/>
  <c r="F390" i="15"/>
  <c r="G390" i="15"/>
  <c r="H390" i="15"/>
  <c r="I390" i="15"/>
  <c r="J390" i="15"/>
  <c r="C391" i="15"/>
  <c r="D391" i="15"/>
  <c r="E391" i="15"/>
  <c r="F391" i="15"/>
  <c r="G391" i="15"/>
  <c r="H391" i="15"/>
  <c r="I391" i="15"/>
  <c r="J391" i="15"/>
  <c r="C392" i="15"/>
  <c r="D392" i="15"/>
  <c r="E392" i="15"/>
  <c r="F392" i="15"/>
  <c r="G392" i="15"/>
  <c r="H392" i="15"/>
  <c r="I392" i="15"/>
  <c r="J392" i="15"/>
  <c r="C393" i="15"/>
  <c r="D393" i="15"/>
  <c r="E393" i="15"/>
  <c r="F393" i="15"/>
  <c r="G393" i="15"/>
  <c r="H393" i="15"/>
  <c r="I393" i="15"/>
  <c r="J393" i="15"/>
  <c r="C394" i="15"/>
  <c r="D394" i="15"/>
  <c r="E394" i="15"/>
  <c r="F394" i="15"/>
  <c r="G394" i="15"/>
  <c r="H394" i="15"/>
  <c r="I394" i="15"/>
  <c r="J394" i="15"/>
  <c r="C395" i="15"/>
  <c r="D395" i="15"/>
  <c r="E395" i="15"/>
  <c r="F395" i="15"/>
  <c r="G395" i="15"/>
  <c r="H395" i="15"/>
  <c r="I395" i="15"/>
  <c r="J395" i="15"/>
  <c r="C396" i="15"/>
  <c r="D396" i="15"/>
  <c r="E396" i="15"/>
  <c r="F396" i="15"/>
  <c r="G396" i="15"/>
  <c r="H396" i="15"/>
  <c r="I396" i="15"/>
  <c r="J396" i="15"/>
  <c r="C397" i="15"/>
  <c r="D397" i="15"/>
  <c r="E397" i="15"/>
  <c r="F397" i="15"/>
  <c r="G397" i="15"/>
  <c r="H397" i="15"/>
  <c r="I397" i="15"/>
  <c r="J397" i="15"/>
  <c r="C398" i="15"/>
  <c r="D398" i="15"/>
  <c r="E398" i="15"/>
  <c r="F398" i="15"/>
  <c r="G398" i="15"/>
  <c r="H398" i="15"/>
  <c r="I398" i="15"/>
  <c r="J398" i="15"/>
  <c r="C399" i="15"/>
  <c r="D399" i="15"/>
  <c r="E399" i="15"/>
  <c r="F399" i="15"/>
  <c r="G399" i="15"/>
  <c r="H399" i="15"/>
  <c r="I399" i="15"/>
  <c r="J399" i="15"/>
  <c r="C400" i="15"/>
  <c r="D400" i="15"/>
  <c r="E400" i="15"/>
  <c r="F400" i="15"/>
  <c r="G400" i="15"/>
  <c r="H400" i="15"/>
  <c r="I400" i="15"/>
  <c r="J400" i="15"/>
  <c r="C401" i="15"/>
  <c r="D401" i="15"/>
  <c r="E401" i="15"/>
  <c r="F401" i="15"/>
  <c r="G401" i="15"/>
  <c r="H401" i="15"/>
  <c r="I401" i="15"/>
  <c r="J401" i="15"/>
  <c r="C402" i="15"/>
  <c r="D402" i="15"/>
  <c r="E402" i="15"/>
  <c r="F402" i="15"/>
  <c r="G402" i="15"/>
  <c r="H402" i="15"/>
  <c r="I402" i="15"/>
  <c r="J402" i="15"/>
  <c r="C403" i="15"/>
  <c r="D403" i="15"/>
  <c r="E403" i="15"/>
  <c r="F403" i="15"/>
  <c r="G403" i="15"/>
  <c r="H403" i="15"/>
  <c r="I403" i="15"/>
  <c r="J403" i="15"/>
  <c r="C404" i="15"/>
  <c r="D404" i="15"/>
  <c r="E404" i="15"/>
  <c r="F404" i="15"/>
  <c r="G404" i="15"/>
  <c r="H404" i="15"/>
  <c r="I404" i="15"/>
  <c r="J404" i="15"/>
  <c r="C405" i="15"/>
  <c r="D405" i="15"/>
  <c r="E405" i="15"/>
  <c r="F405" i="15"/>
  <c r="G405" i="15"/>
  <c r="H405" i="15"/>
  <c r="I405" i="15"/>
  <c r="J405" i="15"/>
  <c r="C406" i="15"/>
  <c r="D406" i="15"/>
  <c r="E406" i="15"/>
  <c r="F406" i="15"/>
  <c r="G406" i="15"/>
  <c r="H406" i="15"/>
  <c r="I406" i="15"/>
  <c r="J406" i="15"/>
  <c r="C407" i="15"/>
  <c r="D407" i="15"/>
  <c r="E407" i="15"/>
  <c r="F407" i="15"/>
  <c r="G407" i="15"/>
  <c r="H407" i="15"/>
  <c r="I407" i="15"/>
  <c r="J407" i="15"/>
  <c r="C408" i="15"/>
  <c r="D408" i="15"/>
  <c r="E408" i="15"/>
  <c r="F408" i="15"/>
  <c r="G408" i="15"/>
  <c r="H408" i="15"/>
  <c r="I408" i="15"/>
  <c r="J408" i="15"/>
  <c r="C409" i="15"/>
  <c r="D409" i="15"/>
  <c r="E409" i="15"/>
  <c r="F409" i="15"/>
  <c r="G409" i="15"/>
  <c r="H409" i="15"/>
  <c r="I409" i="15"/>
  <c r="J409" i="15"/>
  <c r="C410" i="15"/>
  <c r="D410" i="15"/>
  <c r="E410" i="15"/>
  <c r="F410" i="15"/>
  <c r="G410" i="15"/>
  <c r="H410" i="15"/>
  <c r="I410" i="15"/>
  <c r="J410" i="15"/>
  <c r="C411" i="15"/>
  <c r="D411" i="15"/>
  <c r="E411" i="15"/>
  <c r="F411" i="15"/>
  <c r="G411" i="15"/>
  <c r="H411" i="15"/>
  <c r="I411" i="15"/>
  <c r="J411" i="15"/>
  <c r="C412" i="15"/>
  <c r="D412" i="15"/>
  <c r="E412" i="15"/>
  <c r="F412" i="15"/>
  <c r="G412" i="15"/>
  <c r="H412" i="15"/>
  <c r="I412" i="15"/>
  <c r="J412" i="15"/>
  <c r="C413" i="15"/>
  <c r="D413" i="15"/>
  <c r="E413" i="15"/>
  <c r="F413" i="15"/>
  <c r="G413" i="15"/>
  <c r="H413" i="15"/>
  <c r="I413" i="15"/>
  <c r="J413" i="15"/>
  <c r="C414" i="15"/>
  <c r="D414" i="15"/>
  <c r="E414" i="15"/>
  <c r="F414" i="15"/>
  <c r="G414" i="15"/>
  <c r="H414" i="15"/>
  <c r="I414" i="15"/>
  <c r="J414" i="15"/>
  <c r="C415" i="15"/>
  <c r="D415" i="15"/>
  <c r="E415" i="15"/>
  <c r="F415" i="15"/>
  <c r="G415" i="15"/>
  <c r="H415" i="15"/>
  <c r="I415" i="15"/>
  <c r="J415" i="15"/>
  <c r="C416" i="15"/>
  <c r="D416" i="15"/>
  <c r="E416" i="15"/>
  <c r="F416" i="15"/>
  <c r="G416" i="15"/>
  <c r="H416" i="15"/>
  <c r="I416" i="15"/>
  <c r="J416" i="15"/>
  <c r="C417" i="15"/>
  <c r="D417" i="15"/>
  <c r="E417" i="15"/>
  <c r="F417" i="15"/>
  <c r="G417" i="15"/>
  <c r="H417" i="15"/>
  <c r="I417" i="15"/>
  <c r="J417" i="15"/>
  <c r="C418" i="15"/>
  <c r="D418" i="15"/>
  <c r="E418" i="15"/>
  <c r="F418" i="15"/>
  <c r="G418" i="15"/>
  <c r="H418" i="15"/>
  <c r="I418" i="15"/>
  <c r="J418" i="15"/>
  <c r="C419" i="15"/>
  <c r="D419" i="15"/>
  <c r="E419" i="15"/>
  <c r="F419" i="15"/>
  <c r="G419" i="15"/>
  <c r="H419" i="15"/>
  <c r="I419" i="15"/>
  <c r="J419" i="15"/>
  <c r="C420" i="15"/>
  <c r="D420" i="15"/>
  <c r="E420" i="15"/>
  <c r="F420" i="15"/>
  <c r="G420" i="15"/>
  <c r="H420" i="15"/>
  <c r="I420" i="15"/>
  <c r="J420" i="15"/>
  <c r="C421" i="15"/>
  <c r="D421" i="15"/>
  <c r="E421" i="15"/>
  <c r="F421" i="15"/>
  <c r="G421" i="15"/>
  <c r="H421" i="15"/>
  <c r="I421" i="15"/>
  <c r="J421" i="15"/>
  <c r="C422" i="15"/>
  <c r="D422" i="15"/>
  <c r="E422" i="15"/>
  <c r="F422" i="15"/>
  <c r="G422" i="15"/>
  <c r="H422" i="15"/>
  <c r="I422" i="15"/>
  <c r="J422" i="15"/>
  <c r="C423" i="15"/>
  <c r="D423" i="15"/>
  <c r="E423" i="15"/>
  <c r="F423" i="15"/>
  <c r="G423" i="15"/>
  <c r="H423" i="15"/>
  <c r="I423" i="15"/>
  <c r="J423" i="15"/>
  <c r="C424" i="15"/>
  <c r="D424" i="15"/>
  <c r="E424" i="15"/>
  <c r="F424" i="15"/>
  <c r="G424" i="15"/>
  <c r="H424" i="15"/>
  <c r="I424" i="15"/>
  <c r="J424" i="15"/>
  <c r="C425" i="15"/>
  <c r="D425" i="15"/>
  <c r="E425" i="15"/>
  <c r="F425" i="15"/>
  <c r="G425" i="15"/>
  <c r="H425" i="15"/>
  <c r="I425" i="15"/>
  <c r="J425" i="15"/>
  <c r="C426" i="15"/>
  <c r="D426" i="15"/>
  <c r="E426" i="15"/>
  <c r="F426" i="15"/>
  <c r="G426" i="15"/>
  <c r="H426" i="15"/>
  <c r="I426" i="15"/>
  <c r="J426" i="15"/>
  <c r="C427" i="15"/>
  <c r="D427" i="15"/>
  <c r="E427" i="15"/>
  <c r="F427" i="15"/>
  <c r="G427" i="15"/>
  <c r="H427" i="15"/>
  <c r="I427" i="15"/>
  <c r="J427" i="15"/>
  <c r="C428" i="15"/>
  <c r="D428" i="15"/>
  <c r="E428" i="15"/>
  <c r="F428" i="15"/>
  <c r="G428" i="15"/>
  <c r="H428" i="15"/>
  <c r="I428" i="15"/>
  <c r="J428" i="15"/>
  <c r="C429" i="15"/>
  <c r="D429" i="15"/>
  <c r="E429" i="15"/>
  <c r="F429" i="15"/>
  <c r="G429" i="15"/>
  <c r="H429" i="15"/>
  <c r="I429" i="15"/>
  <c r="J429" i="15"/>
  <c r="C430" i="15"/>
  <c r="D430" i="15"/>
  <c r="E430" i="15"/>
  <c r="F430" i="15"/>
  <c r="G430" i="15"/>
  <c r="H430" i="15"/>
  <c r="I430" i="15"/>
  <c r="J430" i="15"/>
  <c r="C431" i="15"/>
  <c r="D431" i="15"/>
  <c r="E431" i="15"/>
  <c r="F431" i="15"/>
  <c r="G431" i="15"/>
  <c r="H431" i="15"/>
  <c r="I431" i="15"/>
  <c r="J431" i="15"/>
  <c r="C432" i="15"/>
  <c r="D432" i="15"/>
  <c r="E432" i="15"/>
  <c r="F432" i="15"/>
  <c r="G432" i="15"/>
  <c r="H432" i="15"/>
  <c r="I432" i="15"/>
  <c r="J432" i="15"/>
  <c r="C433" i="15"/>
  <c r="D433" i="15"/>
  <c r="E433" i="15"/>
  <c r="F433" i="15"/>
  <c r="G433" i="15"/>
  <c r="H433" i="15"/>
  <c r="I433" i="15"/>
  <c r="J433" i="15"/>
  <c r="C434" i="15"/>
  <c r="D434" i="15"/>
  <c r="E434" i="15"/>
  <c r="F434" i="15"/>
  <c r="G434" i="15"/>
  <c r="H434" i="15"/>
  <c r="I434" i="15"/>
  <c r="J434" i="15"/>
  <c r="C435" i="15"/>
  <c r="D435" i="15"/>
  <c r="E435" i="15"/>
  <c r="F435" i="15"/>
  <c r="G435" i="15"/>
  <c r="H435" i="15"/>
  <c r="I435" i="15"/>
  <c r="J435" i="15"/>
  <c r="C436" i="15"/>
  <c r="D436" i="15"/>
  <c r="E436" i="15"/>
  <c r="F436" i="15"/>
  <c r="G436" i="15"/>
  <c r="H436" i="15"/>
  <c r="I436" i="15"/>
  <c r="J436" i="15"/>
  <c r="C437" i="15"/>
  <c r="D437" i="15"/>
  <c r="E437" i="15"/>
  <c r="F437" i="15"/>
  <c r="G437" i="15"/>
  <c r="H437" i="15"/>
  <c r="I437" i="15"/>
  <c r="J437" i="15"/>
  <c r="C438" i="15"/>
  <c r="D438" i="15"/>
  <c r="E438" i="15"/>
  <c r="F438" i="15"/>
  <c r="G438" i="15"/>
  <c r="H438" i="15"/>
  <c r="I438" i="15"/>
  <c r="J438" i="15"/>
  <c r="C439" i="15"/>
  <c r="D439" i="15"/>
  <c r="E439" i="15"/>
  <c r="F439" i="15"/>
  <c r="G439" i="15"/>
  <c r="H439" i="15"/>
  <c r="I439" i="15"/>
  <c r="J439" i="15"/>
  <c r="C440" i="15"/>
  <c r="D440" i="15"/>
  <c r="E440" i="15"/>
  <c r="F440" i="15"/>
  <c r="G440" i="15"/>
  <c r="H440" i="15"/>
  <c r="I440" i="15"/>
  <c r="J440" i="15"/>
  <c r="C441" i="15"/>
  <c r="D441" i="15"/>
  <c r="E441" i="15"/>
  <c r="F441" i="15"/>
  <c r="G441" i="15"/>
  <c r="H441" i="15"/>
  <c r="I441" i="15"/>
  <c r="J441" i="15"/>
  <c r="C442" i="15"/>
  <c r="D442" i="15"/>
  <c r="E442" i="15"/>
  <c r="F442" i="15"/>
  <c r="G442" i="15"/>
  <c r="H442" i="15"/>
  <c r="I442" i="15"/>
  <c r="J442" i="15"/>
  <c r="C443" i="15"/>
  <c r="D443" i="15"/>
  <c r="E443" i="15"/>
  <c r="F443" i="15"/>
  <c r="G443" i="15"/>
  <c r="H443" i="15"/>
  <c r="I443" i="15"/>
  <c r="J443" i="15"/>
  <c r="C444" i="15"/>
  <c r="D444" i="15"/>
  <c r="E444" i="15"/>
  <c r="F444" i="15"/>
  <c r="G444" i="15"/>
  <c r="H444" i="15"/>
  <c r="I444" i="15"/>
  <c r="J444" i="15"/>
  <c r="C445" i="15"/>
  <c r="D445" i="15"/>
  <c r="E445" i="15"/>
  <c r="F445" i="15"/>
  <c r="G445" i="15"/>
  <c r="H445" i="15"/>
  <c r="I445" i="15"/>
  <c r="J445" i="15"/>
  <c r="C446" i="15"/>
  <c r="D446" i="15"/>
  <c r="E446" i="15"/>
  <c r="F446" i="15"/>
  <c r="G446" i="15"/>
  <c r="H446" i="15"/>
  <c r="I446" i="15"/>
  <c r="J446" i="15"/>
  <c r="C447" i="15"/>
  <c r="D447" i="15"/>
  <c r="E447" i="15"/>
  <c r="F447" i="15"/>
  <c r="G447" i="15"/>
  <c r="H447" i="15"/>
  <c r="I447" i="15"/>
  <c r="J447" i="15"/>
  <c r="C448" i="15"/>
  <c r="D448" i="15"/>
  <c r="E448" i="15"/>
  <c r="F448" i="15"/>
  <c r="G448" i="15"/>
  <c r="H448" i="15"/>
  <c r="I448" i="15"/>
  <c r="J448" i="15"/>
  <c r="C449" i="15"/>
  <c r="D449" i="15"/>
  <c r="E449" i="15"/>
  <c r="F449" i="15"/>
  <c r="G449" i="15"/>
  <c r="H449" i="15"/>
  <c r="I449" i="15"/>
  <c r="J449" i="15"/>
  <c r="C450" i="15"/>
  <c r="D450" i="15"/>
  <c r="E450" i="15"/>
  <c r="F450" i="15"/>
  <c r="G450" i="15"/>
  <c r="H450" i="15"/>
  <c r="I450" i="15"/>
  <c r="J450" i="15"/>
  <c r="C451" i="15"/>
  <c r="D451" i="15"/>
  <c r="E451" i="15"/>
  <c r="F451" i="15"/>
  <c r="G451" i="15"/>
  <c r="H451" i="15"/>
  <c r="I451" i="15"/>
  <c r="J451" i="15"/>
  <c r="C452" i="15"/>
  <c r="D452" i="15"/>
  <c r="E452" i="15"/>
  <c r="F452" i="15"/>
  <c r="G452" i="15"/>
  <c r="H452" i="15"/>
  <c r="I452" i="15"/>
  <c r="J452" i="15"/>
  <c r="C453" i="15"/>
  <c r="D453" i="15"/>
  <c r="E453" i="15"/>
  <c r="F453" i="15"/>
  <c r="G453" i="15"/>
  <c r="H453" i="15"/>
  <c r="I453" i="15"/>
  <c r="J453" i="15"/>
  <c r="C454" i="15"/>
  <c r="D454" i="15"/>
  <c r="E454" i="15"/>
  <c r="F454" i="15"/>
  <c r="G454" i="15"/>
  <c r="H454" i="15"/>
  <c r="I454" i="15"/>
  <c r="J454" i="15"/>
  <c r="C455" i="15"/>
  <c r="D455" i="15"/>
  <c r="E455" i="15"/>
  <c r="F455" i="15"/>
  <c r="G455" i="15"/>
  <c r="H455" i="15"/>
  <c r="I455" i="15"/>
  <c r="J455" i="15"/>
  <c r="C456" i="15"/>
  <c r="D456" i="15"/>
  <c r="E456" i="15"/>
  <c r="F456" i="15"/>
  <c r="G456" i="15"/>
  <c r="H456" i="15"/>
  <c r="I456" i="15"/>
  <c r="J456" i="15"/>
  <c r="C457" i="15"/>
  <c r="D457" i="15"/>
  <c r="E457" i="15"/>
  <c r="F457" i="15"/>
  <c r="G457" i="15"/>
  <c r="H457" i="15"/>
  <c r="I457" i="15"/>
  <c r="J457" i="15"/>
  <c r="C458" i="15"/>
  <c r="D458" i="15"/>
  <c r="E458" i="15"/>
  <c r="F458" i="15"/>
  <c r="G458" i="15"/>
  <c r="H458" i="15"/>
  <c r="I458" i="15"/>
  <c r="J458" i="15"/>
  <c r="C459" i="15"/>
  <c r="D459" i="15"/>
  <c r="E459" i="15"/>
  <c r="F459" i="15"/>
  <c r="G459" i="15"/>
  <c r="H459" i="15"/>
  <c r="I459" i="15"/>
  <c r="J459" i="15"/>
  <c r="C460" i="15"/>
  <c r="D460" i="15"/>
  <c r="E460" i="15"/>
  <c r="F460" i="15"/>
  <c r="G460" i="15"/>
  <c r="H460" i="15"/>
  <c r="I460" i="15"/>
  <c r="J460" i="15"/>
  <c r="C461" i="15"/>
  <c r="D461" i="15"/>
  <c r="E461" i="15"/>
  <c r="F461" i="15"/>
  <c r="G461" i="15"/>
  <c r="H461" i="15"/>
  <c r="I461" i="15"/>
  <c r="J461" i="15"/>
  <c r="C462" i="15"/>
  <c r="D462" i="15"/>
  <c r="E462" i="15"/>
  <c r="F462" i="15"/>
  <c r="G462" i="15"/>
  <c r="H462" i="15"/>
  <c r="I462" i="15"/>
  <c r="J462" i="15"/>
  <c r="C463" i="15"/>
  <c r="D463" i="15"/>
  <c r="E463" i="15"/>
  <c r="F463" i="15"/>
  <c r="G463" i="15"/>
  <c r="H463" i="15"/>
  <c r="I463" i="15"/>
  <c r="J463" i="15"/>
  <c r="C464" i="15"/>
  <c r="D464" i="15"/>
  <c r="E464" i="15"/>
  <c r="F464" i="15"/>
  <c r="G464" i="15"/>
  <c r="H464" i="15"/>
  <c r="I464" i="15"/>
  <c r="J464" i="15"/>
  <c r="C465" i="15"/>
  <c r="D465" i="15"/>
  <c r="E465" i="15"/>
  <c r="F465" i="15"/>
  <c r="G465" i="15"/>
  <c r="H465" i="15"/>
  <c r="I465" i="15"/>
  <c r="J465" i="15"/>
  <c r="C466" i="15"/>
  <c r="D466" i="15"/>
  <c r="E466" i="15"/>
  <c r="F466" i="15"/>
  <c r="G466" i="15"/>
  <c r="H466" i="15"/>
  <c r="I466" i="15"/>
  <c r="J466" i="15"/>
  <c r="C467" i="15"/>
  <c r="D467" i="15"/>
  <c r="E467" i="15"/>
  <c r="F467" i="15"/>
  <c r="G467" i="15"/>
  <c r="H467" i="15"/>
  <c r="I467" i="15"/>
  <c r="J467" i="15"/>
  <c r="C468" i="15"/>
  <c r="D468" i="15"/>
  <c r="E468" i="15"/>
  <c r="F468" i="15"/>
  <c r="G468" i="15"/>
  <c r="H468" i="15"/>
  <c r="I468" i="15"/>
  <c r="J468" i="15"/>
  <c r="C469" i="15"/>
  <c r="D469" i="15"/>
  <c r="E469" i="15"/>
  <c r="F469" i="15"/>
  <c r="G469" i="15"/>
  <c r="H469" i="15"/>
  <c r="I469" i="15"/>
  <c r="J469" i="15"/>
  <c r="C470" i="15"/>
  <c r="D470" i="15"/>
  <c r="E470" i="15"/>
  <c r="F470" i="15"/>
  <c r="G470" i="15"/>
  <c r="H470" i="15"/>
  <c r="I470" i="15"/>
  <c r="J470" i="15"/>
  <c r="C471" i="15"/>
  <c r="D471" i="15"/>
  <c r="E471" i="15"/>
  <c r="F471" i="15"/>
  <c r="G471" i="15"/>
  <c r="H471" i="15"/>
  <c r="I471" i="15"/>
  <c r="J471" i="15"/>
  <c r="C472" i="15"/>
  <c r="D472" i="15"/>
  <c r="E472" i="15"/>
  <c r="F472" i="15"/>
  <c r="G472" i="15"/>
  <c r="H472" i="15"/>
  <c r="I472" i="15"/>
  <c r="J472" i="15"/>
  <c r="C473" i="15"/>
  <c r="D473" i="15"/>
  <c r="E473" i="15"/>
  <c r="F473" i="15"/>
  <c r="G473" i="15"/>
  <c r="H473" i="15"/>
  <c r="I473" i="15"/>
  <c r="J473" i="15"/>
  <c r="C474" i="15"/>
  <c r="D474" i="15"/>
  <c r="E474" i="15"/>
  <c r="F474" i="15"/>
  <c r="G474" i="15"/>
  <c r="H474" i="15"/>
  <c r="I474" i="15"/>
  <c r="J474" i="15"/>
  <c r="C475" i="15"/>
  <c r="D475" i="15"/>
  <c r="E475" i="15"/>
  <c r="F475" i="15"/>
  <c r="G475" i="15"/>
  <c r="H475" i="15"/>
  <c r="I475" i="15"/>
  <c r="J475" i="15"/>
  <c r="C476" i="15"/>
  <c r="D476" i="15"/>
  <c r="E476" i="15"/>
  <c r="F476" i="15"/>
  <c r="G476" i="15"/>
  <c r="H476" i="15"/>
  <c r="I476" i="15"/>
  <c r="J476" i="15"/>
  <c r="C477" i="15"/>
  <c r="D477" i="15"/>
  <c r="E477" i="15"/>
  <c r="F477" i="15"/>
  <c r="G477" i="15"/>
  <c r="H477" i="15"/>
  <c r="I477" i="15"/>
  <c r="J477" i="15"/>
  <c r="C478" i="15"/>
  <c r="D478" i="15"/>
  <c r="E478" i="15"/>
  <c r="F478" i="15"/>
  <c r="G478" i="15"/>
  <c r="H478" i="15"/>
  <c r="I478" i="15"/>
  <c r="J478" i="15"/>
  <c r="C479" i="15"/>
  <c r="D479" i="15"/>
  <c r="E479" i="15"/>
  <c r="F479" i="15"/>
  <c r="G479" i="15"/>
  <c r="H479" i="15"/>
  <c r="I479" i="15"/>
  <c r="J479" i="15"/>
  <c r="C480" i="15"/>
  <c r="D480" i="15"/>
  <c r="E480" i="15"/>
  <c r="F480" i="15"/>
  <c r="G480" i="15"/>
  <c r="H480" i="15"/>
  <c r="I480" i="15"/>
  <c r="J480" i="15"/>
  <c r="C481" i="15"/>
  <c r="D481" i="15"/>
  <c r="E481" i="15"/>
  <c r="F481" i="15"/>
  <c r="G481" i="15"/>
  <c r="H481" i="15"/>
  <c r="I481" i="15"/>
  <c r="J481" i="15"/>
  <c r="C482" i="15"/>
  <c r="D482" i="15"/>
  <c r="E482" i="15"/>
  <c r="F482" i="15"/>
  <c r="G482" i="15"/>
  <c r="H482" i="15"/>
  <c r="I482" i="15"/>
  <c r="J482" i="15"/>
  <c r="C483" i="15"/>
  <c r="D483" i="15"/>
  <c r="E483" i="15"/>
  <c r="F483" i="15"/>
  <c r="G483" i="15"/>
  <c r="H483" i="15"/>
  <c r="I483" i="15"/>
  <c r="J483" i="15"/>
  <c r="C484" i="15"/>
  <c r="D484" i="15"/>
  <c r="E484" i="15"/>
  <c r="F484" i="15"/>
  <c r="G484" i="15"/>
  <c r="H484" i="15"/>
  <c r="I484" i="15"/>
  <c r="J484" i="15"/>
  <c r="C485" i="15"/>
  <c r="D485" i="15"/>
  <c r="E485" i="15"/>
  <c r="F485" i="15"/>
  <c r="G485" i="15"/>
  <c r="H485" i="15"/>
  <c r="I485" i="15"/>
  <c r="J485" i="15"/>
  <c r="C486" i="15"/>
  <c r="D486" i="15"/>
  <c r="E486" i="15"/>
  <c r="F486" i="15"/>
  <c r="G486" i="15"/>
  <c r="H486" i="15"/>
  <c r="I486" i="15"/>
  <c r="J486" i="15"/>
  <c r="C487" i="15"/>
  <c r="D487" i="15"/>
  <c r="E487" i="15"/>
  <c r="F487" i="15"/>
  <c r="G487" i="15"/>
  <c r="H487" i="15"/>
  <c r="I487" i="15"/>
  <c r="J487" i="15"/>
  <c r="C488" i="15"/>
  <c r="D488" i="15"/>
  <c r="E488" i="15"/>
  <c r="F488" i="15"/>
  <c r="G488" i="15"/>
  <c r="H488" i="15"/>
  <c r="I488" i="15"/>
  <c r="J488" i="15"/>
  <c r="C489" i="15"/>
  <c r="D489" i="15"/>
  <c r="E489" i="15"/>
  <c r="F489" i="15"/>
  <c r="G489" i="15"/>
  <c r="H489" i="15"/>
  <c r="I489" i="15"/>
  <c r="J489" i="15"/>
  <c r="C490" i="15"/>
  <c r="D490" i="15"/>
  <c r="E490" i="15"/>
  <c r="F490" i="15"/>
  <c r="G490" i="15"/>
  <c r="H490" i="15"/>
  <c r="I490" i="15"/>
  <c r="J490" i="15"/>
  <c r="C491" i="15"/>
  <c r="D491" i="15"/>
  <c r="E491" i="15"/>
  <c r="F491" i="15"/>
  <c r="G491" i="15"/>
  <c r="H491" i="15"/>
  <c r="I491" i="15"/>
  <c r="J491" i="15"/>
  <c r="C492" i="15"/>
  <c r="D492" i="15"/>
  <c r="E492" i="15"/>
  <c r="F492" i="15"/>
  <c r="G492" i="15"/>
  <c r="H492" i="15"/>
  <c r="I492" i="15"/>
  <c r="J492" i="15"/>
  <c r="C493" i="15"/>
  <c r="D493" i="15"/>
  <c r="E493" i="15"/>
  <c r="F493" i="15"/>
  <c r="G493" i="15"/>
  <c r="H493" i="15"/>
  <c r="I493" i="15"/>
  <c r="J493" i="15"/>
  <c r="C494" i="15"/>
  <c r="D494" i="15"/>
  <c r="E494" i="15"/>
  <c r="F494" i="15"/>
  <c r="G494" i="15"/>
  <c r="H494" i="15"/>
  <c r="I494" i="15"/>
  <c r="J494" i="15"/>
  <c r="C495" i="15"/>
  <c r="D495" i="15"/>
  <c r="E495" i="15"/>
  <c r="F495" i="15"/>
  <c r="G495" i="15"/>
  <c r="H495" i="15"/>
  <c r="I495" i="15"/>
  <c r="J495" i="15"/>
  <c r="C496" i="15"/>
  <c r="D496" i="15"/>
  <c r="E496" i="15"/>
  <c r="F496" i="15"/>
  <c r="G496" i="15"/>
  <c r="H496" i="15"/>
  <c r="I496" i="15"/>
  <c r="J496" i="15"/>
  <c r="C497" i="15"/>
  <c r="D497" i="15"/>
  <c r="E497" i="15"/>
  <c r="F497" i="15"/>
  <c r="G497" i="15"/>
  <c r="H497" i="15"/>
  <c r="I497" i="15"/>
  <c r="J497" i="15"/>
  <c r="C498" i="15"/>
  <c r="D498" i="15"/>
  <c r="E498" i="15"/>
  <c r="F498" i="15"/>
  <c r="G498" i="15"/>
  <c r="H498" i="15"/>
  <c r="I498" i="15"/>
  <c r="J498" i="15"/>
  <c r="C499" i="15"/>
  <c r="D499" i="15"/>
  <c r="E499" i="15"/>
  <c r="F499" i="15"/>
  <c r="G499" i="15"/>
  <c r="H499" i="15"/>
  <c r="I499" i="15"/>
  <c r="J499" i="15"/>
  <c r="C500" i="15"/>
  <c r="D500" i="15"/>
  <c r="E500" i="15"/>
  <c r="F500" i="15"/>
  <c r="G500" i="15"/>
  <c r="H500" i="15"/>
  <c r="I500" i="15"/>
  <c r="J500" i="15"/>
  <c r="C2" i="14"/>
  <c r="D2" i="14"/>
  <c r="E2" i="14"/>
  <c r="C3" i="14"/>
  <c r="D3" i="14"/>
  <c r="E3" i="14"/>
  <c r="C4" i="14"/>
  <c r="D4" i="14"/>
  <c r="E4" i="14"/>
  <c r="C5" i="14"/>
  <c r="D5" i="14"/>
  <c r="E5" i="14"/>
  <c r="C6" i="14"/>
  <c r="D6" i="14"/>
  <c r="E6" i="14"/>
  <c r="C7" i="14"/>
  <c r="D7" i="14"/>
  <c r="E7" i="14"/>
  <c r="C8" i="14"/>
  <c r="D8" i="14"/>
  <c r="E8" i="14"/>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C42" i="14"/>
  <c r="D42" i="14"/>
  <c r="E42" i="14"/>
  <c r="C43" i="14"/>
  <c r="D43" i="14"/>
  <c r="E43" i="14"/>
  <c r="C44" i="14"/>
  <c r="D44" i="14"/>
  <c r="E44" i="14"/>
  <c r="C45" i="14"/>
  <c r="D45" i="14"/>
  <c r="E45" i="14"/>
  <c r="C46" i="14"/>
  <c r="D46" i="14"/>
  <c r="E46" i="14"/>
  <c r="C47" i="14"/>
  <c r="D47" i="14"/>
  <c r="E47" i="14"/>
  <c r="C48" i="14"/>
  <c r="D48" i="14"/>
  <c r="E48" i="14"/>
  <c r="C49" i="14"/>
  <c r="D49" i="14"/>
  <c r="E49" i="14"/>
  <c r="C50" i="14"/>
  <c r="D50" i="14"/>
  <c r="E50" i="14"/>
  <c r="C51" i="14"/>
  <c r="D51" i="14"/>
  <c r="E51" i="14"/>
  <c r="C52" i="14"/>
  <c r="D52" i="14"/>
  <c r="E52" i="14"/>
  <c r="C53" i="14"/>
  <c r="D53" i="14"/>
  <c r="E53" i="14"/>
  <c r="C54" i="14"/>
  <c r="D54" i="14"/>
  <c r="E54" i="14"/>
  <c r="C55" i="14"/>
  <c r="D55" i="14"/>
  <c r="E55" i="14"/>
  <c r="C56" i="14"/>
  <c r="D56" i="14"/>
  <c r="E56" i="14"/>
  <c r="C57" i="14"/>
  <c r="D57" i="14"/>
  <c r="E57" i="14"/>
  <c r="C58" i="14"/>
  <c r="D58" i="14"/>
  <c r="E58" i="14"/>
  <c r="C59" i="14"/>
  <c r="D59" i="14"/>
  <c r="E59" i="14"/>
  <c r="C60" i="14"/>
  <c r="D60" i="14"/>
  <c r="E60" i="14"/>
  <c r="C61" i="14"/>
  <c r="D61" i="14"/>
  <c r="E61" i="14"/>
  <c r="C62" i="14"/>
  <c r="D62" i="14"/>
  <c r="E62" i="14"/>
  <c r="C63" i="14"/>
  <c r="D63" i="14"/>
  <c r="E63" i="14"/>
  <c r="C64" i="14"/>
  <c r="D64" i="14"/>
  <c r="E64" i="14"/>
  <c r="C65" i="14"/>
  <c r="D65" i="14"/>
  <c r="E65" i="14"/>
  <c r="C66" i="14"/>
  <c r="D66" i="14"/>
  <c r="E66" i="14"/>
  <c r="C67" i="14"/>
  <c r="D67" i="14"/>
  <c r="E67" i="14"/>
  <c r="C68" i="14"/>
  <c r="D68" i="14"/>
  <c r="E68" i="14"/>
  <c r="C69" i="14"/>
  <c r="D69" i="14"/>
  <c r="E69" i="14"/>
  <c r="C70" i="14"/>
  <c r="D70" i="14"/>
  <c r="E70" i="14"/>
  <c r="C71" i="14"/>
  <c r="D71" i="14"/>
  <c r="E71" i="14"/>
  <c r="C72" i="14"/>
  <c r="D72" i="14"/>
  <c r="E72" i="14"/>
  <c r="C73" i="14"/>
  <c r="D73" i="14"/>
  <c r="E73" i="14"/>
  <c r="C74" i="14"/>
  <c r="D74" i="14"/>
  <c r="E74" i="14"/>
  <c r="C75" i="14"/>
  <c r="D75" i="14"/>
  <c r="E75" i="14"/>
  <c r="C76" i="14"/>
  <c r="D76" i="14"/>
  <c r="E76" i="14"/>
  <c r="C77" i="14"/>
  <c r="D77" i="14"/>
  <c r="E77" i="14"/>
  <c r="C78" i="14"/>
  <c r="D78" i="14"/>
  <c r="E78" i="14"/>
  <c r="C79" i="14"/>
  <c r="D79" i="14"/>
  <c r="E79" i="14"/>
  <c r="C80" i="14"/>
  <c r="D80" i="14"/>
  <c r="E80" i="14"/>
  <c r="C81" i="14"/>
  <c r="D81" i="14"/>
  <c r="E81" i="14"/>
  <c r="C82" i="14"/>
  <c r="D82" i="14"/>
  <c r="E82" i="14"/>
  <c r="C83" i="14"/>
  <c r="D83" i="14"/>
  <c r="E83" i="14"/>
  <c r="C84" i="14"/>
  <c r="D84" i="14"/>
  <c r="E84" i="14"/>
  <c r="C85" i="14"/>
  <c r="D85" i="14"/>
  <c r="E85" i="14"/>
  <c r="C86" i="14"/>
  <c r="D86" i="14"/>
  <c r="E86" i="14"/>
  <c r="C87" i="14"/>
  <c r="D87" i="14"/>
  <c r="E87" i="14"/>
  <c r="C88" i="14"/>
  <c r="D88" i="14"/>
  <c r="E88" i="14"/>
  <c r="C89" i="14"/>
  <c r="D89" i="14"/>
  <c r="E89" i="14"/>
  <c r="C90" i="14"/>
  <c r="D90" i="14"/>
  <c r="E90" i="14"/>
  <c r="C91" i="14"/>
  <c r="D91" i="14"/>
  <c r="E91" i="14"/>
  <c r="C92" i="14"/>
  <c r="D92" i="14"/>
  <c r="E92" i="14"/>
  <c r="C93" i="14"/>
  <c r="D93" i="14"/>
  <c r="E93" i="14"/>
  <c r="C94" i="14"/>
  <c r="D94" i="14"/>
  <c r="E94" i="14"/>
  <c r="C95" i="14"/>
  <c r="D95" i="14"/>
  <c r="E95" i="14"/>
  <c r="C96" i="14"/>
  <c r="D96" i="14"/>
  <c r="E96" i="14"/>
  <c r="C97" i="14"/>
  <c r="D97" i="14"/>
  <c r="E97" i="14"/>
  <c r="C98" i="14"/>
  <c r="D98" i="14"/>
  <c r="E98" i="14"/>
  <c r="C99" i="14"/>
  <c r="D99" i="14"/>
  <c r="E99" i="14"/>
  <c r="C100" i="14"/>
  <c r="D100" i="14"/>
  <c r="E100" i="14"/>
  <c r="C101" i="14"/>
  <c r="D101" i="14"/>
  <c r="E101" i="14"/>
  <c r="C102" i="14"/>
  <c r="D102" i="14"/>
  <c r="E102" i="14"/>
  <c r="C103" i="14"/>
  <c r="D103" i="14"/>
  <c r="E103" i="14"/>
  <c r="C104" i="14"/>
  <c r="D104" i="14"/>
  <c r="E104" i="14"/>
  <c r="C105" i="14"/>
  <c r="D105" i="14"/>
  <c r="E105" i="14"/>
  <c r="C106" i="14"/>
  <c r="D106" i="14"/>
  <c r="E106" i="14"/>
  <c r="C107" i="14"/>
  <c r="D107" i="14"/>
  <c r="E107" i="14"/>
  <c r="C108" i="14"/>
  <c r="D108" i="14"/>
  <c r="E108" i="14"/>
  <c r="C109" i="14"/>
  <c r="D109" i="14"/>
  <c r="E109" i="14"/>
  <c r="C110" i="14"/>
  <c r="D110" i="14"/>
  <c r="E110" i="14"/>
  <c r="C111" i="14"/>
  <c r="D111" i="14"/>
  <c r="E111" i="14"/>
  <c r="C112" i="14"/>
  <c r="D112" i="14"/>
  <c r="E112" i="14"/>
  <c r="C113" i="14"/>
  <c r="D113" i="14"/>
  <c r="E113" i="14"/>
  <c r="C114" i="14"/>
  <c r="D114" i="14"/>
  <c r="E114" i="14"/>
  <c r="C115" i="14"/>
  <c r="D115" i="14"/>
  <c r="E115" i="14"/>
  <c r="C116" i="14"/>
  <c r="D116" i="14"/>
  <c r="E116" i="14"/>
  <c r="C117" i="14"/>
  <c r="D117" i="14"/>
  <c r="E117" i="14"/>
  <c r="C118" i="14"/>
  <c r="D118" i="14"/>
  <c r="E118" i="14"/>
  <c r="C119" i="14"/>
  <c r="D119" i="14"/>
  <c r="E119" i="14"/>
  <c r="C120" i="14"/>
  <c r="D120" i="14"/>
  <c r="E120" i="14"/>
  <c r="C121" i="14"/>
  <c r="D121" i="14"/>
  <c r="E121" i="14"/>
  <c r="C122" i="14"/>
  <c r="D122" i="14"/>
  <c r="E122" i="14"/>
  <c r="C123" i="14"/>
  <c r="D123" i="14"/>
  <c r="E123" i="14"/>
  <c r="C124" i="14"/>
  <c r="D124" i="14"/>
  <c r="E124" i="14"/>
  <c r="C125" i="14"/>
  <c r="D125" i="14"/>
  <c r="E125" i="14"/>
  <c r="C126" i="14"/>
  <c r="D126" i="14"/>
  <c r="E126" i="14"/>
  <c r="C127" i="14"/>
  <c r="D127" i="14"/>
  <c r="E127" i="14"/>
  <c r="C128" i="14"/>
  <c r="D128" i="14"/>
  <c r="E128" i="14"/>
  <c r="C129" i="14"/>
  <c r="D129" i="14"/>
  <c r="E129" i="14"/>
  <c r="C130" i="14"/>
  <c r="D130" i="14"/>
  <c r="E130" i="14"/>
  <c r="C131" i="14"/>
  <c r="D131" i="14"/>
  <c r="E131" i="14"/>
  <c r="C132" i="14"/>
  <c r="D132" i="14"/>
  <c r="E132" i="14"/>
  <c r="C133" i="14"/>
  <c r="D133" i="14"/>
  <c r="E133" i="14"/>
  <c r="C134" i="14"/>
  <c r="D134" i="14"/>
  <c r="E134" i="14"/>
  <c r="C135" i="14"/>
  <c r="D135" i="14"/>
  <c r="E135" i="14"/>
  <c r="C136" i="14"/>
  <c r="D136" i="14"/>
  <c r="E136" i="14"/>
  <c r="C137" i="14"/>
  <c r="D137" i="14"/>
  <c r="E137" i="14"/>
  <c r="C138" i="14"/>
  <c r="D138" i="14"/>
  <c r="E138" i="14"/>
  <c r="C139" i="14"/>
  <c r="D139" i="14"/>
  <c r="E139" i="14"/>
  <c r="C140" i="14"/>
  <c r="D140" i="14"/>
  <c r="E140" i="14"/>
  <c r="C141" i="14"/>
  <c r="D141" i="14"/>
  <c r="E141" i="14"/>
  <c r="C142" i="14"/>
  <c r="D142" i="14"/>
  <c r="E142" i="14"/>
  <c r="C143" i="14"/>
  <c r="D143" i="14"/>
  <c r="E143" i="14"/>
  <c r="C144" i="14"/>
  <c r="D144" i="14"/>
  <c r="E144" i="14"/>
  <c r="C145" i="14"/>
  <c r="D145" i="14"/>
  <c r="E145" i="14"/>
  <c r="C146" i="14"/>
  <c r="D146" i="14"/>
  <c r="E146" i="14"/>
  <c r="C147" i="14"/>
  <c r="D147" i="14"/>
  <c r="E147" i="14"/>
  <c r="C148" i="14"/>
  <c r="D148" i="14"/>
  <c r="E148" i="14"/>
  <c r="C149" i="14"/>
  <c r="D149" i="14"/>
  <c r="E149" i="14"/>
  <c r="C150" i="14"/>
  <c r="D150" i="14"/>
  <c r="E150" i="14"/>
  <c r="C151" i="14"/>
  <c r="D151" i="14"/>
  <c r="E151" i="14"/>
  <c r="C152" i="14"/>
  <c r="D152" i="14"/>
  <c r="E152" i="14"/>
  <c r="C153" i="14"/>
  <c r="D153" i="14"/>
  <c r="E153" i="14"/>
  <c r="C154" i="14"/>
  <c r="D154" i="14"/>
  <c r="E154" i="14"/>
  <c r="C155" i="14"/>
  <c r="D155" i="14"/>
  <c r="E155" i="14"/>
  <c r="C156" i="14"/>
  <c r="D156" i="14"/>
  <c r="E156" i="14"/>
  <c r="C157" i="14"/>
  <c r="D157" i="14"/>
  <c r="E157" i="14"/>
  <c r="C158" i="14"/>
  <c r="D158" i="14"/>
  <c r="E158" i="14"/>
  <c r="C159" i="14"/>
  <c r="D159" i="14"/>
  <c r="E159" i="14"/>
  <c r="C160" i="14"/>
  <c r="D160" i="14"/>
  <c r="E160" i="14"/>
  <c r="C161" i="14"/>
  <c r="D161" i="14"/>
  <c r="E161" i="14"/>
  <c r="C162" i="14"/>
  <c r="D162" i="14"/>
  <c r="E162" i="14"/>
  <c r="C163" i="14"/>
  <c r="D163" i="14"/>
  <c r="E163" i="14"/>
  <c r="C164" i="14"/>
  <c r="D164" i="14"/>
  <c r="E164" i="14"/>
  <c r="C165" i="14"/>
  <c r="D165" i="14"/>
  <c r="E165" i="14"/>
  <c r="C166" i="14"/>
  <c r="D166" i="14"/>
  <c r="E166" i="14"/>
  <c r="C167" i="14"/>
  <c r="D167" i="14"/>
  <c r="E167" i="14"/>
  <c r="C168" i="14"/>
  <c r="D168" i="14"/>
  <c r="E168" i="14"/>
  <c r="C169" i="14"/>
  <c r="D169" i="14"/>
  <c r="E169" i="14"/>
  <c r="C170" i="14"/>
  <c r="D170" i="14"/>
  <c r="E170" i="14"/>
  <c r="C171" i="14"/>
  <c r="D171" i="14"/>
  <c r="E171" i="14"/>
  <c r="C172" i="14"/>
  <c r="D172" i="14"/>
  <c r="E172" i="14"/>
  <c r="C173" i="14"/>
  <c r="D173" i="14"/>
  <c r="E173" i="14"/>
  <c r="C174" i="14"/>
  <c r="D174" i="14"/>
  <c r="E174" i="14"/>
  <c r="C175" i="14"/>
  <c r="D175" i="14"/>
  <c r="E175" i="14"/>
  <c r="C176" i="14"/>
  <c r="D176" i="14"/>
  <c r="E176" i="14"/>
  <c r="C177" i="14"/>
  <c r="D177" i="14"/>
  <c r="E177" i="14"/>
  <c r="C178" i="14"/>
  <c r="D178" i="14"/>
  <c r="E178" i="14"/>
  <c r="C179" i="14"/>
  <c r="D179" i="14"/>
  <c r="E179" i="14"/>
  <c r="C180" i="14"/>
  <c r="D180" i="14"/>
  <c r="E180" i="14"/>
  <c r="C181" i="14"/>
  <c r="D181" i="14"/>
  <c r="E181" i="14"/>
  <c r="C182" i="14"/>
  <c r="D182" i="14"/>
  <c r="E182" i="14"/>
  <c r="C183" i="14"/>
  <c r="D183" i="14"/>
  <c r="E183" i="14"/>
  <c r="C184" i="14"/>
  <c r="D184" i="14"/>
  <c r="E184" i="14"/>
  <c r="C185" i="14"/>
  <c r="D185" i="14"/>
  <c r="E185" i="14"/>
  <c r="C186" i="14"/>
  <c r="D186" i="14"/>
  <c r="E186" i="14"/>
  <c r="C187" i="14"/>
  <c r="D187" i="14"/>
  <c r="E187" i="14"/>
  <c r="C188" i="14"/>
  <c r="D188" i="14"/>
  <c r="E188" i="14"/>
  <c r="C189" i="14"/>
  <c r="D189" i="14"/>
  <c r="E189" i="14"/>
  <c r="C190" i="14"/>
  <c r="D190" i="14"/>
  <c r="E190" i="14"/>
  <c r="C191" i="14"/>
  <c r="D191" i="14"/>
  <c r="E191" i="14"/>
  <c r="C192" i="14"/>
  <c r="D192" i="14"/>
  <c r="E192" i="14"/>
  <c r="C193" i="14"/>
  <c r="D193" i="14"/>
  <c r="E193" i="14"/>
  <c r="C194" i="14"/>
  <c r="D194" i="14"/>
  <c r="E194" i="14"/>
  <c r="C195" i="14"/>
  <c r="D195" i="14"/>
  <c r="E195" i="14"/>
  <c r="C196" i="14"/>
  <c r="D196" i="14"/>
  <c r="E196" i="14"/>
  <c r="C197" i="14"/>
  <c r="D197" i="14"/>
  <c r="E197" i="14"/>
  <c r="C198" i="14"/>
  <c r="D198" i="14"/>
  <c r="E198" i="14"/>
  <c r="C199" i="14"/>
  <c r="D199" i="14"/>
  <c r="E199" i="14"/>
  <c r="C200" i="14"/>
  <c r="D200" i="14"/>
  <c r="E200" i="14"/>
  <c r="C201" i="14"/>
  <c r="D201" i="14"/>
  <c r="E201" i="14"/>
  <c r="C202" i="14"/>
  <c r="D202" i="14"/>
  <c r="E202" i="14"/>
  <c r="C203" i="14"/>
  <c r="D203" i="14"/>
  <c r="E203" i="14"/>
  <c r="C204" i="14"/>
  <c r="D204" i="14"/>
  <c r="E204" i="14"/>
  <c r="C205" i="14"/>
  <c r="D205" i="14"/>
  <c r="E205" i="14"/>
  <c r="C206" i="14"/>
  <c r="D206" i="14"/>
  <c r="E206" i="14"/>
  <c r="C207" i="14"/>
  <c r="D207" i="14"/>
  <c r="E207" i="14"/>
  <c r="C208" i="14"/>
  <c r="D208" i="14"/>
  <c r="E208" i="14"/>
  <c r="C209" i="14"/>
  <c r="D209" i="14"/>
  <c r="E209" i="14"/>
  <c r="C210" i="14"/>
  <c r="D210" i="14"/>
  <c r="E210" i="14"/>
  <c r="C211" i="14"/>
  <c r="D211" i="14"/>
  <c r="E211" i="14"/>
  <c r="C212" i="14"/>
  <c r="D212" i="14"/>
  <c r="E212" i="14"/>
  <c r="C213" i="14"/>
  <c r="D213" i="14"/>
  <c r="E213" i="14"/>
  <c r="C214" i="14"/>
  <c r="D214" i="14"/>
  <c r="E214" i="14"/>
  <c r="C215" i="14"/>
  <c r="D215" i="14"/>
  <c r="E215" i="14"/>
  <c r="C216" i="14"/>
  <c r="D216" i="14"/>
  <c r="E216" i="14"/>
  <c r="C217" i="14"/>
  <c r="D217" i="14"/>
  <c r="E217" i="14"/>
  <c r="C218" i="14"/>
  <c r="D218" i="14"/>
  <c r="E218" i="14"/>
  <c r="C219" i="14"/>
  <c r="D219" i="14"/>
  <c r="E219" i="14"/>
  <c r="C220" i="14"/>
  <c r="D220" i="14"/>
  <c r="E220" i="14"/>
  <c r="C221" i="14"/>
  <c r="D221" i="14"/>
  <c r="E221" i="14"/>
  <c r="C222" i="14"/>
  <c r="D222" i="14"/>
  <c r="E222" i="14"/>
  <c r="C223" i="14"/>
  <c r="D223" i="14"/>
  <c r="E223" i="14"/>
  <c r="C224" i="14"/>
  <c r="D224" i="14"/>
  <c r="E224" i="14"/>
  <c r="C225" i="14"/>
  <c r="D225" i="14"/>
  <c r="E225" i="14"/>
  <c r="C226" i="14"/>
  <c r="D226" i="14"/>
  <c r="E226" i="14"/>
  <c r="C227" i="14"/>
  <c r="D227" i="14"/>
  <c r="E227" i="14"/>
  <c r="C228" i="14"/>
  <c r="D228" i="14"/>
  <c r="E228" i="14"/>
  <c r="C229" i="14"/>
  <c r="D229" i="14"/>
  <c r="E229" i="14"/>
  <c r="C230" i="14"/>
  <c r="D230" i="14"/>
  <c r="E230" i="14"/>
  <c r="C231" i="14"/>
  <c r="D231" i="14"/>
  <c r="E231" i="14"/>
  <c r="C232" i="14"/>
  <c r="D232" i="14"/>
  <c r="E232" i="14"/>
  <c r="C233" i="14"/>
  <c r="D233" i="14"/>
  <c r="E233" i="14"/>
  <c r="C234" i="14"/>
  <c r="D234" i="14"/>
  <c r="E234" i="14"/>
  <c r="C235" i="14"/>
  <c r="D235" i="14"/>
  <c r="E235" i="14"/>
  <c r="C236" i="14"/>
  <c r="D236" i="14"/>
  <c r="E236" i="14"/>
  <c r="C237" i="14"/>
  <c r="D237" i="14"/>
  <c r="E237" i="14"/>
  <c r="C238" i="14"/>
  <c r="D238" i="14"/>
  <c r="E238" i="14"/>
  <c r="C239" i="14"/>
  <c r="D239" i="14"/>
  <c r="E239" i="14"/>
  <c r="C240" i="14"/>
  <c r="D240" i="14"/>
  <c r="E240" i="14"/>
  <c r="C241" i="14"/>
  <c r="D241" i="14"/>
  <c r="E241" i="14"/>
  <c r="C242" i="14"/>
  <c r="D242" i="14"/>
  <c r="E242" i="14"/>
  <c r="C243" i="14"/>
  <c r="D243" i="14"/>
  <c r="E243" i="14"/>
  <c r="C244" i="14"/>
  <c r="D244" i="14"/>
  <c r="E244" i="14"/>
  <c r="C245" i="14"/>
  <c r="D245" i="14"/>
  <c r="E245" i="14"/>
  <c r="C246" i="14"/>
  <c r="D246" i="14"/>
  <c r="E246" i="14"/>
  <c r="C247" i="14"/>
  <c r="D247" i="14"/>
  <c r="E247" i="14"/>
  <c r="C248" i="14"/>
  <c r="D248" i="14"/>
  <c r="E248" i="14"/>
  <c r="C249" i="14"/>
  <c r="D249" i="14"/>
  <c r="E249" i="14"/>
  <c r="C250" i="14"/>
  <c r="D250" i="14"/>
  <c r="E250" i="14"/>
  <c r="C251" i="14"/>
  <c r="D251" i="14"/>
  <c r="E251" i="14"/>
  <c r="C252" i="14"/>
  <c r="D252" i="14"/>
  <c r="E252" i="14"/>
  <c r="C253" i="14"/>
  <c r="D253" i="14"/>
  <c r="E253" i="14"/>
  <c r="C254" i="14"/>
  <c r="D254" i="14"/>
  <c r="E254" i="14"/>
  <c r="C255" i="14"/>
  <c r="D255" i="14"/>
  <c r="E255" i="14"/>
  <c r="C256" i="14"/>
  <c r="D256" i="14"/>
  <c r="E256" i="14"/>
  <c r="C257" i="14"/>
  <c r="D257" i="14"/>
  <c r="E257" i="14"/>
  <c r="C258" i="14"/>
  <c r="D258" i="14"/>
  <c r="E258" i="14"/>
  <c r="C259" i="14"/>
  <c r="D259" i="14"/>
  <c r="E259" i="14"/>
  <c r="C260" i="14"/>
  <c r="D260" i="14"/>
  <c r="E260" i="14"/>
  <c r="C261" i="14"/>
  <c r="D261" i="14"/>
  <c r="E261" i="14"/>
  <c r="C262" i="14"/>
  <c r="D262" i="14"/>
  <c r="E262" i="14"/>
  <c r="C263" i="14"/>
  <c r="D263" i="14"/>
  <c r="E263" i="14"/>
  <c r="C264" i="14"/>
  <c r="D264" i="14"/>
  <c r="E264" i="14"/>
  <c r="C265" i="14"/>
  <c r="D265" i="14"/>
  <c r="E265" i="14"/>
  <c r="C266" i="14"/>
  <c r="D266" i="14"/>
  <c r="E266" i="14"/>
  <c r="C267" i="14"/>
  <c r="D267" i="14"/>
  <c r="E267" i="14"/>
  <c r="C268" i="14"/>
  <c r="D268" i="14"/>
  <c r="E268" i="14"/>
  <c r="C269" i="14"/>
  <c r="D269" i="14"/>
  <c r="E269" i="14"/>
  <c r="C270" i="14"/>
  <c r="D270" i="14"/>
  <c r="E270" i="14"/>
  <c r="C271" i="14"/>
  <c r="D271" i="14"/>
  <c r="E271" i="14"/>
  <c r="C272" i="14"/>
  <c r="D272" i="14"/>
  <c r="E272" i="14"/>
  <c r="C273" i="14"/>
  <c r="D273" i="14"/>
  <c r="E273" i="14"/>
  <c r="C274" i="14"/>
  <c r="D274" i="14"/>
  <c r="E274" i="14"/>
  <c r="C275" i="14"/>
  <c r="D275" i="14"/>
  <c r="E275" i="14"/>
  <c r="C276" i="14"/>
  <c r="D276" i="14"/>
  <c r="E276" i="14"/>
  <c r="C277" i="14"/>
  <c r="D277" i="14"/>
  <c r="E277" i="14"/>
  <c r="C278" i="14"/>
  <c r="D278" i="14"/>
  <c r="E278" i="14"/>
  <c r="C279" i="14"/>
  <c r="D279" i="14"/>
  <c r="E279" i="14"/>
  <c r="C280" i="14"/>
  <c r="D280" i="14"/>
  <c r="E280" i="14"/>
  <c r="C281" i="14"/>
  <c r="D281" i="14"/>
  <c r="E281" i="14"/>
  <c r="C282" i="14"/>
  <c r="D282" i="14"/>
  <c r="E282" i="14"/>
  <c r="C283" i="14"/>
  <c r="D283" i="14"/>
  <c r="E283" i="14"/>
  <c r="C284" i="14"/>
  <c r="D284" i="14"/>
  <c r="E284" i="14"/>
  <c r="C285" i="14"/>
  <c r="D285" i="14"/>
  <c r="E285" i="14"/>
  <c r="C286" i="14"/>
  <c r="D286" i="14"/>
  <c r="E286" i="14"/>
  <c r="C287" i="14"/>
  <c r="D287" i="14"/>
  <c r="E287" i="14"/>
  <c r="C288" i="14"/>
  <c r="D288" i="14"/>
  <c r="E288" i="14"/>
  <c r="C289" i="14"/>
  <c r="D289" i="14"/>
  <c r="E289" i="14"/>
  <c r="C290" i="14"/>
  <c r="D290" i="14"/>
  <c r="E290" i="14"/>
  <c r="C291" i="14"/>
  <c r="D291" i="14"/>
  <c r="E291" i="14"/>
  <c r="C292" i="14"/>
  <c r="D292" i="14"/>
  <c r="E292" i="14"/>
  <c r="C293" i="14"/>
  <c r="D293" i="14"/>
  <c r="E293" i="14"/>
  <c r="C294" i="14"/>
  <c r="D294" i="14"/>
  <c r="E294" i="14"/>
  <c r="C295" i="14"/>
  <c r="D295" i="14"/>
  <c r="E295" i="14"/>
  <c r="C296" i="14"/>
  <c r="D296" i="14"/>
  <c r="E296" i="14"/>
  <c r="C297" i="14"/>
  <c r="D297" i="14"/>
  <c r="E297" i="14"/>
  <c r="C298" i="14"/>
  <c r="D298" i="14"/>
  <c r="E298" i="14"/>
  <c r="C299" i="14"/>
  <c r="D299" i="14"/>
  <c r="E299" i="14"/>
  <c r="C300" i="14"/>
  <c r="D300" i="14"/>
  <c r="E300" i="14"/>
  <c r="C301" i="14"/>
  <c r="D301" i="14"/>
  <c r="E301" i="14"/>
  <c r="C302" i="14"/>
  <c r="D302" i="14"/>
  <c r="E302" i="14"/>
  <c r="C303" i="14"/>
  <c r="D303" i="14"/>
  <c r="E303" i="14"/>
  <c r="C304" i="14"/>
  <c r="D304" i="14"/>
  <c r="E304" i="14"/>
  <c r="C305" i="14"/>
  <c r="D305" i="14"/>
  <c r="E305" i="14"/>
  <c r="C306" i="14"/>
  <c r="D306" i="14"/>
  <c r="E306" i="14"/>
  <c r="C307" i="14"/>
  <c r="D307" i="14"/>
  <c r="E307" i="14"/>
  <c r="C308" i="14"/>
  <c r="D308" i="14"/>
  <c r="E308" i="14"/>
  <c r="C309" i="14"/>
  <c r="D309" i="14"/>
  <c r="E309" i="14"/>
  <c r="C310" i="14"/>
  <c r="D310" i="14"/>
  <c r="E310" i="14"/>
  <c r="C311" i="14"/>
  <c r="D311" i="14"/>
  <c r="E311" i="14"/>
  <c r="C312" i="14"/>
  <c r="D312" i="14"/>
  <c r="E312" i="14"/>
  <c r="C313" i="14"/>
  <c r="D313" i="14"/>
  <c r="E313" i="14"/>
  <c r="C314" i="14"/>
  <c r="D314" i="14"/>
  <c r="E314" i="14"/>
  <c r="C315" i="14"/>
  <c r="D315" i="14"/>
  <c r="E315" i="14"/>
  <c r="C316" i="14"/>
  <c r="D316" i="14"/>
  <c r="E316" i="14"/>
  <c r="C317" i="14"/>
  <c r="D317" i="14"/>
  <c r="E317" i="14"/>
  <c r="C318" i="14"/>
  <c r="D318" i="14"/>
  <c r="E318" i="14"/>
  <c r="C319" i="14"/>
  <c r="D319" i="14"/>
  <c r="E319" i="14"/>
  <c r="C320" i="14"/>
  <c r="D320" i="14"/>
  <c r="E320" i="14"/>
  <c r="C321" i="14"/>
  <c r="D321" i="14"/>
  <c r="E321" i="14"/>
  <c r="C322" i="14"/>
  <c r="D322" i="14"/>
  <c r="E322" i="14"/>
  <c r="C323" i="14"/>
  <c r="D323" i="14"/>
  <c r="E323" i="14"/>
  <c r="C324" i="14"/>
  <c r="D324" i="14"/>
  <c r="E324" i="14"/>
  <c r="C325" i="14"/>
  <c r="D325" i="14"/>
  <c r="E325" i="14"/>
  <c r="C326" i="14"/>
  <c r="D326" i="14"/>
  <c r="E326" i="14"/>
  <c r="C327" i="14"/>
  <c r="D327" i="14"/>
  <c r="E327" i="14"/>
  <c r="C328" i="14"/>
  <c r="D328" i="14"/>
  <c r="E328" i="14"/>
  <c r="C329" i="14"/>
  <c r="D329" i="14"/>
  <c r="E329" i="14"/>
  <c r="C330" i="14"/>
  <c r="D330" i="14"/>
  <c r="E330" i="14"/>
  <c r="C331" i="14"/>
  <c r="D331" i="14"/>
  <c r="E331" i="14"/>
  <c r="C332" i="14"/>
  <c r="D332" i="14"/>
  <c r="E332" i="14"/>
  <c r="C333" i="14"/>
  <c r="D333" i="14"/>
  <c r="E333" i="14"/>
  <c r="C334" i="14"/>
  <c r="D334" i="14"/>
  <c r="E334" i="14"/>
  <c r="C335" i="14"/>
  <c r="D335" i="14"/>
  <c r="E335" i="14"/>
  <c r="C336" i="14"/>
  <c r="D336" i="14"/>
  <c r="E336" i="14"/>
  <c r="C337" i="14"/>
  <c r="D337" i="14"/>
  <c r="E337" i="14"/>
  <c r="C338" i="14"/>
  <c r="D338" i="14"/>
  <c r="E338" i="14"/>
  <c r="C339" i="14"/>
  <c r="D339" i="14"/>
  <c r="E339" i="14"/>
  <c r="C340" i="14"/>
  <c r="D340" i="14"/>
  <c r="E340" i="14"/>
  <c r="C341" i="14"/>
  <c r="D341" i="14"/>
  <c r="E341" i="14"/>
  <c r="C342" i="14"/>
  <c r="D342" i="14"/>
  <c r="E342" i="14"/>
  <c r="C343" i="14"/>
  <c r="D343" i="14"/>
  <c r="E343" i="14"/>
  <c r="C344" i="14"/>
  <c r="D344" i="14"/>
  <c r="E344" i="14"/>
  <c r="C345" i="14"/>
  <c r="D345" i="14"/>
  <c r="E345" i="14"/>
  <c r="C346" i="14"/>
  <c r="D346" i="14"/>
  <c r="E346" i="14"/>
  <c r="C347" i="14"/>
  <c r="D347" i="14"/>
  <c r="E347" i="14"/>
  <c r="C348" i="14"/>
  <c r="D348" i="14"/>
  <c r="E348" i="14"/>
  <c r="C349" i="14"/>
  <c r="D349" i="14"/>
  <c r="E349" i="14"/>
  <c r="C350" i="14"/>
  <c r="D350" i="14"/>
  <c r="E350" i="14"/>
  <c r="C351" i="14"/>
  <c r="D351" i="14"/>
  <c r="E351" i="14"/>
  <c r="C352" i="14"/>
  <c r="D352" i="14"/>
  <c r="E352" i="14"/>
  <c r="C353" i="14"/>
  <c r="D353" i="14"/>
  <c r="E353" i="14"/>
  <c r="C354" i="14"/>
  <c r="D354" i="14"/>
  <c r="E354" i="14"/>
  <c r="C355" i="14"/>
  <c r="D355" i="14"/>
  <c r="E355" i="14"/>
  <c r="C356" i="14"/>
  <c r="D356" i="14"/>
  <c r="E356" i="14"/>
  <c r="C357" i="14"/>
  <c r="D357" i="14"/>
  <c r="E357" i="14"/>
  <c r="C358" i="14"/>
  <c r="D358" i="14"/>
  <c r="E358" i="14"/>
  <c r="C359" i="14"/>
  <c r="D359" i="14"/>
  <c r="E359" i="14"/>
  <c r="C360" i="14"/>
  <c r="D360" i="14"/>
  <c r="E360" i="14"/>
  <c r="C361" i="14"/>
  <c r="D361" i="14"/>
  <c r="E361" i="14"/>
  <c r="C362" i="14"/>
  <c r="D362" i="14"/>
  <c r="E362" i="14"/>
  <c r="C363" i="14"/>
  <c r="D363" i="14"/>
  <c r="E363" i="14"/>
  <c r="C364" i="14"/>
  <c r="D364" i="14"/>
  <c r="E364" i="14"/>
  <c r="C365" i="14"/>
  <c r="D365" i="14"/>
  <c r="E365" i="14"/>
  <c r="C366" i="14"/>
  <c r="D366" i="14"/>
  <c r="E366" i="14"/>
  <c r="C367" i="14"/>
  <c r="D367" i="14"/>
  <c r="E367" i="14"/>
  <c r="C368" i="14"/>
  <c r="D368" i="14"/>
  <c r="E368" i="14"/>
  <c r="C369" i="14"/>
  <c r="D369" i="14"/>
  <c r="E369" i="14"/>
  <c r="C370" i="14"/>
  <c r="D370" i="14"/>
  <c r="E370" i="14"/>
  <c r="C371" i="14"/>
  <c r="D371" i="14"/>
  <c r="E371" i="14"/>
  <c r="C372" i="14"/>
  <c r="D372" i="14"/>
  <c r="E372" i="14"/>
  <c r="C373" i="14"/>
  <c r="D373" i="14"/>
  <c r="E373" i="14"/>
  <c r="C374" i="14"/>
  <c r="D374" i="14"/>
  <c r="E374" i="14"/>
  <c r="C375" i="14"/>
  <c r="D375" i="14"/>
  <c r="E375" i="14"/>
  <c r="C376" i="14"/>
  <c r="D376" i="14"/>
  <c r="E376" i="14"/>
  <c r="C377" i="14"/>
  <c r="D377" i="14"/>
  <c r="E377" i="14"/>
  <c r="C378" i="14"/>
  <c r="D378" i="14"/>
  <c r="E378" i="14"/>
  <c r="C379" i="14"/>
  <c r="D379" i="14"/>
  <c r="E379" i="14"/>
  <c r="C380" i="14"/>
  <c r="D380" i="14"/>
  <c r="E380" i="14"/>
  <c r="C381" i="14"/>
  <c r="D381" i="14"/>
  <c r="E381" i="14"/>
  <c r="C382" i="14"/>
  <c r="D382" i="14"/>
  <c r="E382" i="14"/>
  <c r="C383" i="14"/>
  <c r="D383" i="14"/>
  <c r="E383" i="14"/>
  <c r="C384" i="14"/>
  <c r="D384" i="14"/>
  <c r="E384" i="14"/>
  <c r="C385" i="14"/>
  <c r="D385" i="14"/>
  <c r="E385" i="14"/>
  <c r="C386" i="14"/>
  <c r="D386" i="14"/>
  <c r="E386" i="14"/>
  <c r="C387" i="14"/>
  <c r="D387" i="14"/>
  <c r="E387" i="14"/>
  <c r="C388" i="14"/>
  <c r="D388" i="14"/>
  <c r="E388" i="14"/>
  <c r="C389" i="14"/>
  <c r="D389" i="14"/>
  <c r="E389" i="14"/>
  <c r="C390" i="14"/>
  <c r="D390" i="14"/>
  <c r="E390" i="14"/>
  <c r="C391" i="14"/>
  <c r="D391" i="14"/>
  <c r="E391" i="14"/>
  <c r="C392" i="14"/>
  <c r="D392" i="14"/>
  <c r="E392" i="14"/>
  <c r="C393" i="14"/>
  <c r="D393" i="14"/>
  <c r="E393" i="14"/>
  <c r="C394" i="14"/>
  <c r="D394" i="14"/>
  <c r="E394" i="14"/>
  <c r="C395" i="14"/>
  <c r="D395" i="14"/>
  <c r="E395" i="14"/>
  <c r="C396" i="14"/>
  <c r="D396" i="14"/>
  <c r="E396" i="14"/>
  <c r="C397" i="14"/>
  <c r="D397" i="14"/>
  <c r="E397" i="14"/>
  <c r="C398" i="14"/>
  <c r="D398" i="14"/>
  <c r="E398" i="14"/>
  <c r="C399" i="14"/>
  <c r="D399" i="14"/>
  <c r="E399" i="14"/>
  <c r="C400" i="14"/>
  <c r="D400" i="14"/>
  <c r="E400" i="14"/>
  <c r="C401" i="14"/>
  <c r="D401" i="14"/>
  <c r="E401" i="14"/>
  <c r="C402" i="14"/>
  <c r="D402" i="14"/>
  <c r="E402" i="14"/>
  <c r="C403" i="14"/>
  <c r="D403" i="14"/>
  <c r="E403" i="14"/>
  <c r="C404" i="14"/>
  <c r="D404" i="14"/>
  <c r="E404" i="14"/>
  <c r="C405" i="14"/>
  <c r="D405" i="14"/>
  <c r="E405" i="14"/>
  <c r="C406" i="14"/>
  <c r="D406" i="14"/>
  <c r="E406" i="14"/>
  <c r="C407" i="14"/>
  <c r="D407" i="14"/>
  <c r="E407" i="14"/>
  <c r="C408" i="14"/>
  <c r="D408" i="14"/>
  <c r="E408" i="14"/>
  <c r="C409" i="14"/>
  <c r="D409" i="14"/>
  <c r="E409" i="14"/>
  <c r="C410" i="14"/>
  <c r="D410" i="14"/>
  <c r="E410" i="14"/>
  <c r="C411" i="14"/>
  <c r="D411" i="14"/>
  <c r="E411" i="14"/>
  <c r="C412" i="14"/>
  <c r="D412" i="14"/>
  <c r="E412" i="14"/>
  <c r="C413" i="14"/>
  <c r="D413" i="14"/>
  <c r="E413" i="14"/>
  <c r="C414" i="14"/>
  <c r="D414" i="14"/>
  <c r="E414" i="14"/>
  <c r="C415" i="14"/>
  <c r="D415" i="14"/>
  <c r="E415" i="14"/>
  <c r="C416" i="14"/>
  <c r="D416" i="14"/>
  <c r="E416" i="14"/>
  <c r="C417" i="14"/>
  <c r="D417" i="14"/>
  <c r="E417" i="14"/>
  <c r="C418" i="14"/>
  <c r="D418" i="14"/>
  <c r="E418" i="14"/>
  <c r="C419" i="14"/>
  <c r="D419" i="14"/>
  <c r="E419" i="14"/>
  <c r="C420" i="14"/>
  <c r="D420" i="14"/>
  <c r="E420" i="14"/>
  <c r="C421" i="14"/>
  <c r="D421" i="14"/>
  <c r="E421" i="14"/>
  <c r="C422" i="14"/>
  <c r="D422" i="14"/>
  <c r="E422" i="14"/>
  <c r="C423" i="14"/>
  <c r="D423" i="14"/>
  <c r="E423" i="14"/>
  <c r="C424" i="14"/>
  <c r="D424" i="14"/>
  <c r="E424" i="14"/>
  <c r="C425" i="14"/>
  <c r="D425" i="14"/>
  <c r="E425" i="14"/>
  <c r="C426" i="14"/>
  <c r="D426" i="14"/>
  <c r="E426" i="14"/>
  <c r="C427" i="14"/>
  <c r="D427" i="14"/>
  <c r="E427" i="14"/>
  <c r="C428" i="14"/>
  <c r="D428" i="14"/>
  <c r="E428" i="14"/>
  <c r="C429" i="14"/>
  <c r="D429" i="14"/>
  <c r="E429" i="14"/>
  <c r="C430" i="14"/>
  <c r="D430" i="14"/>
  <c r="E430" i="14"/>
  <c r="C431" i="14"/>
  <c r="D431" i="14"/>
  <c r="E431" i="14"/>
  <c r="C432" i="14"/>
  <c r="D432" i="14"/>
  <c r="E432" i="14"/>
  <c r="C433" i="14"/>
  <c r="D433" i="14"/>
  <c r="E433" i="14"/>
  <c r="C434" i="14"/>
  <c r="D434" i="14"/>
  <c r="E434" i="14"/>
  <c r="C435" i="14"/>
  <c r="D435" i="14"/>
  <c r="E435" i="14"/>
  <c r="C436" i="14"/>
  <c r="D436" i="14"/>
  <c r="E436" i="14"/>
  <c r="C437" i="14"/>
  <c r="D437" i="14"/>
  <c r="E437" i="14"/>
  <c r="C438" i="14"/>
  <c r="D438" i="14"/>
  <c r="E438" i="14"/>
  <c r="C439" i="14"/>
  <c r="D439" i="14"/>
  <c r="E439" i="14"/>
  <c r="C440" i="14"/>
  <c r="D440" i="14"/>
  <c r="E440" i="14"/>
  <c r="C441" i="14"/>
  <c r="D441" i="14"/>
  <c r="E441" i="14"/>
  <c r="C442" i="14"/>
  <c r="D442" i="14"/>
  <c r="E442" i="14"/>
  <c r="C443" i="14"/>
  <c r="D443" i="14"/>
  <c r="E443" i="14"/>
  <c r="C444" i="14"/>
  <c r="D444" i="14"/>
  <c r="E444" i="14"/>
  <c r="C445" i="14"/>
  <c r="D445" i="14"/>
  <c r="E445" i="14"/>
  <c r="C446" i="14"/>
  <c r="D446" i="14"/>
  <c r="E446" i="14"/>
  <c r="C447" i="14"/>
  <c r="D447" i="14"/>
  <c r="E447" i="14"/>
  <c r="C448" i="14"/>
  <c r="D448" i="14"/>
  <c r="E448" i="14"/>
  <c r="C449" i="14"/>
  <c r="D449" i="14"/>
  <c r="E449" i="14"/>
  <c r="C450" i="14"/>
  <c r="D450" i="14"/>
  <c r="E450" i="14"/>
  <c r="C451" i="14"/>
  <c r="D451" i="14"/>
  <c r="E451" i="14"/>
  <c r="C452" i="14"/>
  <c r="D452" i="14"/>
  <c r="E452" i="14"/>
  <c r="C453" i="14"/>
  <c r="D453" i="14"/>
  <c r="E453" i="14"/>
  <c r="C454" i="14"/>
  <c r="D454" i="14"/>
  <c r="E454" i="14"/>
  <c r="C455" i="14"/>
  <c r="D455" i="14"/>
  <c r="E455" i="14"/>
  <c r="C456" i="14"/>
  <c r="D456" i="14"/>
  <c r="E456" i="14"/>
  <c r="C457" i="14"/>
  <c r="D457" i="14"/>
  <c r="E457" i="14"/>
  <c r="C458" i="14"/>
  <c r="D458" i="14"/>
  <c r="E458" i="14"/>
  <c r="C459" i="14"/>
  <c r="D459" i="14"/>
  <c r="E459" i="14"/>
  <c r="C460" i="14"/>
  <c r="D460" i="14"/>
  <c r="E460" i="14"/>
  <c r="C461" i="14"/>
  <c r="D461" i="14"/>
  <c r="E461" i="14"/>
  <c r="C462" i="14"/>
  <c r="D462" i="14"/>
  <c r="E462" i="14"/>
  <c r="C463" i="14"/>
  <c r="D463" i="14"/>
  <c r="E463" i="14"/>
  <c r="C464" i="14"/>
  <c r="D464" i="14"/>
  <c r="E464" i="14"/>
  <c r="C465" i="14"/>
  <c r="D465" i="14"/>
  <c r="E465" i="14"/>
  <c r="C466" i="14"/>
  <c r="D466" i="14"/>
  <c r="E466" i="14"/>
  <c r="C467" i="14"/>
  <c r="D467" i="14"/>
  <c r="E467" i="14"/>
  <c r="C468" i="14"/>
  <c r="D468" i="14"/>
  <c r="E468" i="14"/>
  <c r="C469" i="14"/>
  <c r="D469" i="14"/>
  <c r="E469" i="14"/>
  <c r="C470" i="14"/>
  <c r="D470" i="14"/>
  <c r="E470" i="14"/>
  <c r="C471" i="14"/>
  <c r="D471" i="14"/>
  <c r="E471" i="14"/>
  <c r="C472" i="14"/>
  <c r="D472" i="14"/>
  <c r="E472" i="14"/>
  <c r="C473" i="14"/>
  <c r="D473" i="14"/>
  <c r="E473" i="14"/>
  <c r="C474" i="14"/>
  <c r="D474" i="14"/>
  <c r="E474" i="14"/>
  <c r="C475" i="14"/>
  <c r="D475" i="14"/>
  <c r="E475" i="14"/>
  <c r="C476" i="14"/>
  <c r="D476" i="14"/>
  <c r="E476" i="14"/>
  <c r="C477" i="14"/>
  <c r="D477" i="14"/>
  <c r="E477" i="14"/>
  <c r="C478" i="14"/>
  <c r="D478" i="14"/>
  <c r="E478" i="14"/>
  <c r="C479" i="14"/>
  <c r="D479" i="14"/>
  <c r="E479" i="14"/>
  <c r="C480" i="14"/>
  <c r="D480" i="14"/>
  <c r="E480" i="14"/>
  <c r="C481" i="14"/>
  <c r="D481" i="14"/>
  <c r="E481" i="14"/>
  <c r="C482" i="14"/>
  <c r="D482" i="14"/>
  <c r="E482" i="14"/>
  <c r="C483" i="14"/>
  <c r="D483" i="14"/>
  <c r="E483" i="14"/>
  <c r="C484" i="14"/>
  <c r="D484" i="14"/>
  <c r="E484" i="14"/>
  <c r="C485" i="14"/>
  <c r="D485" i="14"/>
  <c r="E485" i="14"/>
  <c r="C486" i="14"/>
  <c r="D486" i="14"/>
  <c r="E486" i="14"/>
  <c r="C487" i="14"/>
  <c r="D487" i="14"/>
  <c r="E487" i="14"/>
  <c r="C488" i="14"/>
  <c r="D488" i="14"/>
  <c r="E488" i="14"/>
  <c r="C489" i="14"/>
  <c r="D489" i="14"/>
  <c r="E489" i="14"/>
  <c r="C490" i="14"/>
  <c r="D490" i="14"/>
  <c r="E490" i="14"/>
  <c r="C491" i="14"/>
  <c r="D491" i="14"/>
  <c r="E491" i="14"/>
  <c r="C492" i="14"/>
  <c r="D492" i="14"/>
  <c r="E492" i="14"/>
  <c r="C493" i="14"/>
  <c r="D493" i="14"/>
  <c r="E493" i="14"/>
  <c r="C494" i="14"/>
  <c r="D494" i="14"/>
  <c r="E494" i="14"/>
  <c r="C495" i="14"/>
  <c r="D495" i="14"/>
  <c r="E495" i="14"/>
  <c r="C496" i="14"/>
  <c r="D496" i="14"/>
  <c r="E496" i="14"/>
  <c r="C497" i="14"/>
  <c r="D497" i="14"/>
  <c r="E497" i="14"/>
  <c r="C498" i="14"/>
  <c r="D498" i="14"/>
  <c r="E498" i="14"/>
  <c r="C499" i="14"/>
  <c r="D499" i="14"/>
  <c r="E499" i="14"/>
  <c r="C500" i="14"/>
  <c r="D500" i="14"/>
  <c r="E500" i="14"/>
  <c r="D2" i="13"/>
  <c r="F2" i="13"/>
  <c r="D3" i="13"/>
  <c r="F3" i="13"/>
  <c r="D4" i="13"/>
  <c r="F4" i="13"/>
  <c r="D5" i="13"/>
  <c r="F5" i="13"/>
  <c r="D6" i="13"/>
  <c r="F6" i="13"/>
  <c r="D7" i="13"/>
  <c r="F7" i="13"/>
  <c r="D8" i="13"/>
  <c r="F8" i="13"/>
  <c r="D9" i="13"/>
  <c r="F9" i="13"/>
  <c r="D10" i="13"/>
  <c r="F10" i="13"/>
  <c r="D11" i="13"/>
  <c r="F11" i="13"/>
  <c r="D12" i="13"/>
  <c r="F12" i="13"/>
  <c r="D13" i="13"/>
  <c r="F13" i="13"/>
  <c r="D14" i="13"/>
  <c r="F14" i="13"/>
  <c r="D15" i="13"/>
  <c r="F15" i="13"/>
  <c r="D16" i="13"/>
  <c r="F16" i="13"/>
  <c r="D17" i="13"/>
  <c r="F17" i="13"/>
  <c r="D18" i="13"/>
  <c r="F18" i="13"/>
  <c r="D19" i="13"/>
  <c r="F19" i="13"/>
  <c r="D20" i="13"/>
  <c r="F20" i="13"/>
  <c r="D21" i="13"/>
  <c r="F21" i="13"/>
  <c r="D22" i="13"/>
  <c r="F22" i="13"/>
  <c r="D23" i="13"/>
  <c r="F23" i="13"/>
  <c r="D24" i="13"/>
  <c r="F24" i="13"/>
  <c r="D25" i="13"/>
  <c r="F25" i="13"/>
  <c r="D26" i="13"/>
  <c r="F26" i="13"/>
  <c r="D27" i="13"/>
  <c r="F27" i="13"/>
  <c r="D28" i="13"/>
  <c r="F28" i="13"/>
  <c r="D29" i="13"/>
  <c r="F29" i="13"/>
  <c r="D30" i="13"/>
  <c r="F30" i="13"/>
  <c r="D31" i="13"/>
  <c r="F31" i="13"/>
  <c r="D32" i="13"/>
  <c r="F32" i="13"/>
  <c r="D33" i="13"/>
  <c r="F33" i="13"/>
  <c r="D34" i="13"/>
  <c r="F34" i="13"/>
  <c r="D35" i="13"/>
  <c r="F35" i="13"/>
  <c r="D36" i="13"/>
  <c r="F36" i="13"/>
  <c r="D37" i="13"/>
  <c r="F37" i="13"/>
  <c r="D38" i="13"/>
  <c r="F38" i="13"/>
  <c r="D39" i="13"/>
  <c r="F39" i="13"/>
  <c r="D40" i="13"/>
  <c r="F40" i="13"/>
  <c r="D41" i="13"/>
  <c r="F41" i="13"/>
  <c r="D42" i="13"/>
  <c r="F42" i="13"/>
  <c r="D43" i="13"/>
  <c r="F43" i="13"/>
  <c r="D44" i="13"/>
  <c r="F44" i="13"/>
  <c r="D45" i="13"/>
  <c r="F45" i="13"/>
  <c r="D46" i="13"/>
  <c r="F46" i="13"/>
  <c r="D47" i="13"/>
  <c r="F47" i="13"/>
  <c r="D48" i="13"/>
  <c r="F48" i="13"/>
  <c r="D49" i="13"/>
  <c r="F49" i="13"/>
  <c r="D50" i="13"/>
  <c r="F50" i="13"/>
  <c r="D51" i="13"/>
  <c r="F51" i="13"/>
  <c r="D52" i="13"/>
  <c r="F52" i="13"/>
  <c r="D53" i="13"/>
  <c r="F53" i="13"/>
  <c r="D54" i="13"/>
  <c r="F54" i="13"/>
  <c r="D55" i="13"/>
  <c r="F55" i="13"/>
  <c r="D56" i="13"/>
  <c r="F56" i="13"/>
  <c r="D57" i="13"/>
  <c r="F57" i="13"/>
  <c r="D58" i="13"/>
  <c r="F58" i="13"/>
  <c r="D59" i="13"/>
  <c r="F59" i="13"/>
  <c r="D60" i="13"/>
  <c r="F60" i="13"/>
  <c r="D61" i="13"/>
  <c r="F61" i="13"/>
  <c r="D62" i="13"/>
  <c r="F62" i="13"/>
  <c r="D63" i="13"/>
  <c r="F63" i="13"/>
  <c r="D64" i="13"/>
  <c r="F64" i="13"/>
  <c r="D65" i="13"/>
  <c r="F65" i="13"/>
  <c r="D66" i="13"/>
  <c r="F66" i="13"/>
  <c r="D67" i="13"/>
  <c r="F67" i="13"/>
  <c r="D68" i="13"/>
  <c r="F68" i="13"/>
  <c r="D69" i="13"/>
  <c r="F69" i="13"/>
  <c r="D70" i="13"/>
  <c r="F70" i="13"/>
  <c r="D71" i="13"/>
  <c r="F71" i="13"/>
  <c r="D72" i="13"/>
  <c r="F72" i="13"/>
  <c r="D73" i="13"/>
  <c r="F73" i="13"/>
  <c r="D74" i="13"/>
  <c r="F74" i="13"/>
  <c r="D75" i="13"/>
  <c r="F75" i="13"/>
  <c r="D76" i="13"/>
  <c r="F76" i="13"/>
  <c r="D77" i="13"/>
  <c r="F77" i="13"/>
  <c r="D78" i="13"/>
  <c r="F78" i="13"/>
  <c r="D79" i="13"/>
  <c r="F79" i="13"/>
  <c r="D80" i="13"/>
  <c r="F80" i="13"/>
  <c r="D81" i="13"/>
  <c r="F81" i="13"/>
  <c r="D82" i="13"/>
  <c r="F82" i="13"/>
  <c r="D83" i="13"/>
  <c r="F83" i="13"/>
  <c r="D84" i="13"/>
  <c r="F84" i="13"/>
  <c r="D85" i="13"/>
  <c r="F85" i="13"/>
  <c r="D86" i="13"/>
  <c r="F86" i="13"/>
  <c r="D87" i="13"/>
  <c r="F87" i="13"/>
  <c r="D88" i="13"/>
  <c r="F88" i="13"/>
  <c r="D89" i="13"/>
  <c r="F89" i="13"/>
  <c r="D90" i="13"/>
  <c r="F90" i="13"/>
  <c r="D91" i="13"/>
  <c r="F91" i="13"/>
  <c r="D92" i="13"/>
  <c r="F92" i="13"/>
  <c r="D93" i="13"/>
  <c r="F93" i="13"/>
  <c r="D94" i="13"/>
  <c r="F94" i="13"/>
  <c r="D95" i="13"/>
  <c r="F95" i="13"/>
  <c r="D96" i="13"/>
  <c r="F96" i="13"/>
  <c r="D97" i="13"/>
  <c r="F97" i="13"/>
  <c r="D98" i="13"/>
  <c r="F98" i="13"/>
  <c r="D99" i="13"/>
  <c r="F99" i="13"/>
  <c r="D100" i="13"/>
  <c r="F100" i="13"/>
  <c r="D101" i="13"/>
  <c r="F101" i="13"/>
  <c r="D102" i="13"/>
  <c r="F102" i="13"/>
  <c r="D103" i="13"/>
  <c r="F103" i="13"/>
  <c r="D104" i="13"/>
  <c r="F104" i="13"/>
  <c r="D105" i="13"/>
  <c r="F105" i="13"/>
  <c r="D106" i="13"/>
  <c r="F106" i="13"/>
  <c r="D107" i="13"/>
  <c r="F107" i="13"/>
  <c r="D108" i="13"/>
  <c r="F108" i="13"/>
  <c r="D109" i="13"/>
  <c r="F109" i="13"/>
  <c r="D110" i="13"/>
  <c r="F110" i="13"/>
  <c r="D111" i="13"/>
  <c r="F111" i="13"/>
  <c r="D112" i="13"/>
  <c r="F112" i="13"/>
  <c r="D113" i="13"/>
  <c r="F113" i="13"/>
  <c r="D114" i="13"/>
  <c r="F114" i="13"/>
  <c r="D115" i="13"/>
  <c r="F115" i="13"/>
  <c r="D116" i="13"/>
  <c r="F116" i="13"/>
  <c r="D117" i="13"/>
  <c r="F117" i="13"/>
  <c r="D118" i="13"/>
  <c r="F118" i="13"/>
  <c r="D119" i="13"/>
  <c r="F119" i="13"/>
  <c r="D120" i="13"/>
  <c r="F120" i="13"/>
  <c r="D121" i="13"/>
  <c r="F121" i="13"/>
  <c r="D122" i="13"/>
  <c r="F122" i="13"/>
  <c r="D123" i="13"/>
  <c r="F123" i="13"/>
  <c r="D124" i="13"/>
  <c r="F124" i="13"/>
  <c r="D125" i="13"/>
  <c r="F125" i="13"/>
  <c r="D126" i="13"/>
  <c r="F126" i="13"/>
  <c r="D127" i="13"/>
  <c r="F127" i="13"/>
  <c r="D128" i="13"/>
  <c r="F128" i="13"/>
  <c r="D129" i="13"/>
  <c r="F129" i="13"/>
  <c r="D130" i="13"/>
  <c r="F130" i="13"/>
  <c r="D131" i="13"/>
  <c r="F131" i="13"/>
  <c r="D132" i="13"/>
  <c r="F132" i="13"/>
  <c r="D133" i="13"/>
  <c r="F133" i="13"/>
  <c r="D134" i="13"/>
  <c r="F134" i="13"/>
  <c r="D135" i="13"/>
  <c r="F135" i="13"/>
  <c r="D136" i="13"/>
  <c r="F136" i="13"/>
  <c r="D137" i="13"/>
  <c r="F137" i="13"/>
  <c r="D138" i="13"/>
  <c r="F138" i="13"/>
  <c r="D139" i="13"/>
  <c r="F139" i="13"/>
  <c r="D140" i="13"/>
  <c r="F140" i="13"/>
  <c r="D141" i="13"/>
  <c r="F141" i="13"/>
  <c r="D142" i="13"/>
  <c r="F142" i="13"/>
  <c r="D143" i="13"/>
  <c r="F143" i="13"/>
  <c r="D144" i="13"/>
  <c r="F144" i="13"/>
  <c r="D145" i="13"/>
  <c r="F145" i="13"/>
  <c r="D146" i="13"/>
  <c r="F146" i="13"/>
  <c r="D147" i="13"/>
  <c r="F147" i="13"/>
  <c r="D148" i="13"/>
  <c r="F148" i="13"/>
  <c r="D149" i="13"/>
  <c r="F149" i="13"/>
  <c r="D150" i="13"/>
  <c r="F150" i="13"/>
  <c r="D151" i="13"/>
  <c r="F151" i="13"/>
  <c r="D152" i="13"/>
  <c r="F152" i="13"/>
  <c r="D153" i="13"/>
  <c r="F153" i="13"/>
  <c r="D154" i="13"/>
  <c r="F154" i="13"/>
  <c r="D155" i="13"/>
  <c r="F155" i="13"/>
  <c r="D156" i="13"/>
  <c r="F156" i="13"/>
  <c r="D157" i="13"/>
  <c r="F157" i="13"/>
  <c r="D158" i="13"/>
  <c r="F158" i="13"/>
  <c r="D159" i="13"/>
  <c r="F159" i="13"/>
  <c r="D160" i="13"/>
  <c r="F160" i="13"/>
  <c r="D161" i="13"/>
  <c r="F161" i="13"/>
  <c r="D162" i="13"/>
  <c r="F162" i="13"/>
  <c r="D163" i="13"/>
  <c r="F163" i="13"/>
  <c r="D164" i="13"/>
  <c r="F164" i="13"/>
  <c r="D165" i="13"/>
  <c r="F165" i="13"/>
  <c r="D166" i="13"/>
  <c r="F166" i="13"/>
  <c r="D167" i="13"/>
  <c r="F167" i="13"/>
  <c r="D168" i="13"/>
  <c r="F168" i="13"/>
  <c r="D169" i="13"/>
  <c r="F169" i="13"/>
  <c r="D170" i="13"/>
  <c r="F170" i="13"/>
  <c r="D171" i="13"/>
  <c r="F171" i="13"/>
  <c r="D172" i="13"/>
  <c r="F172" i="13"/>
  <c r="D173" i="13"/>
  <c r="F173" i="13"/>
  <c r="D174" i="13"/>
  <c r="F174" i="13"/>
  <c r="D175" i="13"/>
  <c r="F175" i="13"/>
  <c r="D176" i="13"/>
  <c r="F176" i="13"/>
  <c r="D177" i="13"/>
  <c r="F177" i="13"/>
  <c r="D178" i="13"/>
  <c r="F178" i="13"/>
  <c r="D179" i="13"/>
  <c r="F179" i="13"/>
  <c r="D180" i="13"/>
  <c r="F180" i="13"/>
  <c r="D181" i="13"/>
  <c r="F181" i="13"/>
  <c r="D182" i="13"/>
  <c r="F182" i="13"/>
  <c r="D183" i="13"/>
  <c r="F183" i="13"/>
  <c r="D184" i="13"/>
  <c r="F184" i="13"/>
  <c r="D185" i="13"/>
  <c r="F185" i="13"/>
  <c r="D186" i="13"/>
  <c r="F186" i="13"/>
  <c r="D187" i="13"/>
  <c r="F187" i="13"/>
  <c r="D188" i="13"/>
  <c r="F188" i="13"/>
  <c r="D189" i="13"/>
  <c r="F189" i="13"/>
  <c r="D190" i="13"/>
  <c r="F190" i="13"/>
  <c r="D191" i="13"/>
  <c r="F191" i="13"/>
  <c r="D192" i="13"/>
  <c r="F192" i="13"/>
  <c r="D193" i="13"/>
  <c r="F193" i="13"/>
  <c r="D194" i="13"/>
  <c r="F194" i="13"/>
  <c r="D195" i="13"/>
  <c r="F195" i="13"/>
  <c r="D196" i="13"/>
  <c r="F196" i="13"/>
  <c r="D197" i="13"/>
  <c r="F197" i="13"/>
  <c r="D198" i="13"/>
  <c r="F198" i="13"/>
  <c r="D199" i="13"/>
  <c r="F199" i="13"/>
  <c r="D200" i="13"/>
  <c r="F200" i="13"/>
  <c r="D201" i="13"/>
  <c r="F201" i="13"/>
  <c r="D202" i="13"/>
  <c r="F202" i="13"/>
  <c r="D203" i="13"/>
  <c r="F203" i="13"/>
  <c r="D204" i="13"/>
  <c r="F204" i="13"/>
  <c r="D205" i="13"/>
  <c r="F205" i="13"/>
  <c r="D206" i="13"/>
  <c r="F206" i="13"/>
  <c r="D207" i="13"/>
  <c r="F207" i="13"/>
  <c r="D208" i="13"/>
  <c r="F208" i="13"/>
  <c r="D209" i="13"/>
  <c r="F209" i="13"/>
  <c r="D210" i="13"/>
  <c r="F210" i="13"/>
  <c r="D211" i="13"/>
  <c r="F211" i="13"/>
  <c r="D212" i="13"/>
  <c r="F212" i="13"/>
  <c r="D213" i="13"/>
  <c r="F213" i="13"/>
  <c r="D214" i="13"/>
  <c r="F214" i="13"/>
  <c r="D215" i="13"/>
  <c r="F215" i="13"/>
  <c r="D216" i="13"/>
  <c r="F216" i="13"/>
  <c r="D217" i="13"/>
  <c r="F217" i="13"/>
  <c r="D218" i="13"/>
  <c r="F218" i="13"/>
  <c r="D219" i="13"/>
  <c r="F219" i="13"/>
  <c r="D220" i="13"/>
  <c r="F220" i="13"/>
  <c r="D221" i="13"/>
  <c r="F221" i="13"/>
  <c r="D222" i="13"/>
  <c r="F222" i="13"/>
  <c r="D223" i="13"/>
  <c r="F223" i="13"/>
  <c r="D224" i="13"/>
  <c r="F224" i="13"/>
  <c r="D225" i="13"/>
  <c r="F225" i="13"/>
  <c r="D226" i="13"/>
  <c r="F226" i="13"/>
  <c r="D227" i="13"/>
  <c r="F227" i="13"/>
  <c r="D228" i="13"/>
  <c r="F228" i="13"/>
  <c r="D229" i="13"/>
  <c r="F229" i="13"/>
  <c r="D230" i="13"/>
  <c r="F230" i="13"/>
  <c r="D231" i="13"/>
  <c r="F231" i="13"/>
  <c r="D232" i="13"/>
  <c r="F232" i="13"/>
  <c r="D233" i="13"/>
  <c r="F233" i="13"/>
  <c r="D234" i="13"/>
  <c r="F234" i="13"/>
  <c r="D235" i="13"/>
  <c r="F235" i="13"/>
  <c r="D236" i="13"/>
  <c r="F236" i="13"/>
  <c r="D237" i="13"/>
  <c r="F237" i="13"/>
  <c r="D238" i="13"/>
  <c r="F238" i="13"/>
  <c r="D239" i="13"/>
  <c r="F239" i="13"/>
  <c r="D240" i="13"/>
  <c r="F240" i="13"/>
  <c r="D241" i="13"/>
  <c r="F241" i="13"/>
  <c r="D242" i="13"/>
  <c r="F242" i="13"/>
  <c r="D243" i="13"/>
  <c r="F243" i="13"/>
  <c r="D244" i="13"/>
  <c r="F244" i="13"/>
  <c r="D245" i="13"/>
  <c r="F245" i="13"/>
  <c r="D246" i="13"/>
  <c r="F246" i="13"/>
  <c r="D247" i="13"/>
  <c r="F247" i="13"/>
  <c r="D248" i="13"/>
  <c r="F248" i="13"/>
  <c r="D249" i="13"/>
  <c r="F249" i="13"/>
  <c r="D250" i="13"/>
  <c r="F250" i="13"/>
  <c r="D251" i="13"/>
  <c r="F251" i="13"/>
  <c r="D252" i="13"/>
  <c r="F252" i="13"/>
  <c r="D253" i="13"/>
  <c r="F253" i="13"/>
  <c r="D254" i="13"/>
  <c r="F254" i="13"/>
  <c r="D255" i="13"/>
  <c r="F255" i="13"/>
  <c r="D256" i="13"/>
  <c r="F256" i="13"/>
  <c r="D257" i="13"/>
  <c r="F257" i="13"/>
  <c r="D258" i="13"/>
  <c r="F258" i="13"/>
  <c r="D259" i="13"/>
  <c r="F259" i="13"/>
  <c r="D260" i="13"/>
  <c r="F260" i="13"/>
  <c r="D261" i="13"/>
  <c r="F261" i="13"/>
  <c r="D262" i="13"/>
  <c r="F262" i="13"/>
  <c r="D263" i="13"/>
  <c r="F263" i="13"/>
  <c r="D264" i="13"/>
  <c r="F264" i="13"/>
  <c r="D265" i="13"/>
  <c r="F265" i="13"/>
  <c r="D266" i="13"/>
  <c r="F266" i="13"/>
  <c r="D267" i="13"/>
  <c r="F267" i="13"/>
  <c r="D268" i="13"/>
  <c r="F268" i="13"/>
  <c r="D269" i="13"/>
  <c r="F269" i="13"/>
  <c r="D270" i="13"/>
  <c r="F270" i="13"/>
  <c r="D271" i="13"/>
  <c r="F271" i="13"/>
  <c r="D272" i="13"/>
  <c r="F272" i="13"/>
  <c r="D273" i="13"/>
  <c r="F273" i="13"/>
  <c r="D274" i="13"/>
  <c r="F274" i="13"/>
  <c r="D275" i="13"/>
  <c r="F275" i="13"/>
  <c r="D276" i="13"/>
  <c r="F276" i="13"/>
  <c r="D277" i="13"/>
  <c r="F277" i="13"/>
  <c r="D278" i="13"/>
  <c r="F278" i="13"/>
  <c r="D279" i="13"/>
  <c r="F279" i="13"/>
  <c r="D280" i="13"/>
  <c r="F280" i="13"/>
  <c r="D281" i="13"/>
  <c r="F281" i="13"/>
  <c r="D282" i="13"/>
  <c r="F282" i="13"/>
  <c r="D283" i="13"/>
  <c r="F283" i="13"/>
  <c r="D284" i="13"/>
  <c r="F284" i="13"/>
  <c r="D285" i="13"/>
  <c r="F285" i="13"/>
  <c r="D286" i="13"/>
  <c r="F286" i="13"/>
  <c r="D287" i="13"/>
  <c r="F287" i="13"/>
  <c r="D288" i="13"/>
  <c r="F288" i="13"/>
  <c r="D289" i="13"/>
  <c r="F289" i="13"/>
  <c r="D290" i="13"/>
  <c r="F290" i="13"/>
  <c r="D291" i="13"/>
  <c r="F291" i="13"/>
  <c r="D292" i="13"/>
  <c r="F292" i="13"/>
  <c r="D293" i="13"/>
  <c r="F293" i="13"/>
  <c r="D294" i="13"/>
  <c r="F294" i="13"/>
  <c r="D295" i="13"/>
  <c r="F295" i="13"/>
  <c r="D296" i="13"/>
  <c r="F296" i="13"/>
  <c r="D297" i="13"/>
  <c r="F297" i="13"/>
  <c r="D298" i="13"/>
  <c r="F298" i="13"/>
  <c r="D299" i="13"/>
  <c r="F299" i="13"/>
  <c r="D300" i="13"/>
  <c r="F300" i="13"/>
  <c r="D301" i="13"/>
  <c r="F301" i="13"/>
  <c r="D302" i="13"/>
  <c r="F302" i="13"/>
  <c r="D303" i="13"/>
  <c r="F303" i="13"/>
  <c r="D304" i="13"/>
  <c r="F304" i="13"/>
  <c r="D305" i="13"/>
  <c r="F305" i="13"/>
  <c r="D306" i="13"/>
  <c r="F306" i="13"/>
  <c r="D307" i="13"/>
  <c r="F307" i="13"/>
  <c r="D308" i="13"/>
  <c r="F308" i="13"/>
  <c r="D309" i="13"/>
  <c r="F309" i="13"/>
  <c r="D310" i="13"/>
  <c r="F310" i="13"/>
  <c r="D311" i="13"/>
  <c r="F311" i="13"/>
  <c r="D312" i="13"/>
  <c r="F312" i="13"/>
  <c r="D313" i="13"/>
  <c r="F313" i="13"/>
  <c r="D314" i="13"/>
  <c r="F314" i="13"/>
  <c r="D315" i="13"/>
  <c r="F315" i="13"/>
  <c r="D316" i="13"/>
  <c r="F316" i="13"/>
  <c r="D317" i="13"/>
  <c r="F317" i="13"/>
  <c r="D318" i="13"/>
  <c r="F318" i="13"/>
  <c r="D319" i="13"/>
  <c r="F319" i="13"/>
  <c r="D320" i="13"/>
  <c r="F320" i="13"/>
  <c r="D321" i="13"/>
  <c r="F321" i="13"/>
  <c r="D322" i="13"/>
  <c r="F322" i="13"/>
  <c r="D323" i="13"/>
  <c r="F323" i="13"/>
  <c r="D324" i="13"/>
  <c r="F324" i="13"/>
  <c r="D325" i="13"/>
  <c r="F325" i="13"/>
  <c r="D326" i="13"/>
  <c r="F326" i="13"/>
  <c r="D327" i="13"/>
  <c r="F327" i="13"/>
  <c r="D328" i="13"/>
  <c r="F328" i="13"/>
  <c r="D329" i="13"/>
  <c r="F329" i="13"/>
  <c r="D330" i="13"/>
  <c r="F330" i="13"/>
  <c r="D331" i="13"/>
  <c r="F331" i="13"/>
  <c r="D332" i="13"/>
  <c r="F332" i="13"/>
  <c r="D333" i="13"/>
  <c r="F333" i="13"/>
  <c r="D334" i="13"/>
  <c r="F334" i="13"/>
  <c r="D335" i="13"/>
  <c r="F335" i="13"/>
  <c r="D336" i="13"/>
  <c r="F336" i="13"/>
  <c r="D337" i="13"/>
  <c r="F337" i="13"/>
  <c r="D338" i="13"/>
  <c r="F338" i="13"/>
  <c r="D339" i="13"/>
  <c r="F339" i="13"/>
  <c r="D340" i="13"/>
  <c r="F340" i="13"/>
  <c r="D341" i="13"/>
  <c r="F341" i="13"/>
  <c r="D342" i="13"/>
  <c r="F342" i="13"/>
  <c r="D343" i="13"/>
  <c r="F343" i="13"/>
  <c r="D344" i="13"/>
  <c r="F344" i="13"/>
  <c r="D345" i="13"/>
  <c r="F345" i="13"/>
  <c r="D346" i="13"/>
  <c r="F346" i="13"/>
  <c r="D347" i="13"/>
  <c r="F347" i="13"/>
  <c r="D348" i="13"/>
  <c r="F348" i="13"/>
  <c r="D349" i="13"/>
  <c r="F349" i="13"/>
  <c r="D350" i="13"/>
  <c r="F350" i="13"/>
  <c r="D351" i="13"/>
  <c r="F351" i="13"/>
  <c r="D352" i="13"/>
  <c r="F352" i="13"/>
  <c r="D353" i="13"/>
  <c r="F353" i="13"/>
  <c r="D354" i="13"/>
  <c r="F354" i="13"/>
  <c r="D355" i="13"/>
  <c r="F355" i="13"/>
  <c r="D356" i="13"/>
  <c r="F356" i="13"/>
  <c r="D357" i="13"/>
  <c r="F357" i="13"/>
  <c r="D358" i="13"/>
  <c r="F358" i="13"/>
  <c r="D359" i="13"/>
  <c r="F359" i="13"/>
  <c r="D360" i="13"/>
  <c r="F360" i="13"/>
  <c r="D361" i="13"/>
  <c r="F361" i="13"/>
  <c r="D362" i="13"/>
  <c r="F362" i="13"/>
  <c r="D363" i="13"/>
  <c r="F363" i="13"/>
  <c r="D364" i="13"/>
  <c r="F364" i="13"/>
  <c r="D365" i="13"/>
  <c r="F365" i="13"/>
  <c r="D366" i="13"/>
  <c r="F366" i="13"/>
  <c r="D367" i="13"/>
  <c r="F367" i="13"/>
  <c r="D368" i="13"/>
  <c r="F368" i="13"/>
  <c r="D369" i="13"/>
  <c r="F369" i="13"/>
  <c r="D370" i="13"/>
  <c r="F370" i="13"/>
  <c r="D371" i="13"/>
  <c r="F371" i="13"/>
  <c r="D372" i="13"/>
  <c r="F372" i="13"/>
  <c r="D373" i="13"/>
  <c r="F373" i="13"/>
  <c r="D374" i="13"/>
  <c r="F374" i="13"/>
  <c r="D375" i="13"/>
  <c r="F375" i="13"/>
  <c r="D376" i="13"/>
  <c r="F376" i="13"/>
  <c r="D377" i="13"/>
  <c r="F377" i="13"/>
  <c r="D378" i="13"/>
  <c r="F378" i="13"/>
  <c r="D379" i="13"/>
  <c r="F379" i="13"/>
  <c r="D380" i="13"/>
  <c r="F380" i="13"/>
  <c r="D381" i="13"/>
  <c r="F381" i="13"/>
  <c r="D382" i="13"/>
  <c r="F382" i="13"/>
  <c r="D383" i="13"/>
  <c r="F383" i="13"/>
  <c r="D384" i="13"/>
  <c r="F384" i="13"/>
  <c r="D385" i="13"/>
  <c r="F385" i="13"/>
  <c r="D386" i="13"/>
  <c r="F386" i="13"/>
  <c r="D387" i="13"/>
  <c r="F387" i="13"/>
  <c r="D388" i="13"/>
  <c r="F388" i="13"/>
  <c r="D389" i="13"/>
  <c r="F389" i="13"/>
  <c r="D390" i="13"/>
  <c r="F390" i="13"/>
  <c r="D391" i="13"/>
  <c r="F391" i="13"/>
  <c r="D392" i="13"/>
  <c r="F392" i="13"/>
  <c r="D393" i="13"/>
  <c r="F393" i="13"/>
  <c r="D394" i="13"/>
  <c r="F394" i="13"/>
  <c r="D395" i="13"/>
  <c r="F395" i="13"/>
  <c r="D396" i="13"/>
  <c r="F396" i="13"/>
  <c r="D397" i="13"/>
  <c r="F397" i="13"/>
  <c r="D398" i="13"/>
  <c r="F398" i="13"/>
  <c r="D399" i="13"/>
  <c r="F399" i="13"/>
  <c r="D400" i="13"/>
  <c r="F400" i="13"/>
  <c r="D401" i="13"/>
  <c r="F401" i="13"/>
  <c r="D402" i="13"/>
  <c r="F402" i="13"/>
  <c r="D403" i="13"/>
  <c r="F403" i="13"/>
  <c r="D404" i="13"/>
  <c r="F404" i="13"/>
  <c r="D405" i="13"/>
  <c r="F405" i="13"/>
  <c r="D406" i="13"/>
  <c r="F406" i="13"/>
  <c r="D407" i="13"/>
  <c r="F407" i="13"/>
  <c r="D408" i="13"/>
  <c r="F408" i="13"/>
  <c r="D409" i="13"/>
  <c r="F409" i="13"/>
  <c r="D410" i="13"/>
  <c r="F410" i="13"/>
  <c r="D411" i="13"/>
  <c r="F411" i="13"/>
  <c r="D412" i="13"/>
  <c r="F412" i="13"/>
  <c r="D413" i="13"/>
  <c r="F413" i="13"/>
  <c r="D414" i="13"/>
  <c r="F414" i="13"/>
  <c r="D415" i="13"/>
  <c r="F415" i="13"/>
  <c r="D416" i="13"/>
  <c r="F416" i="13"/>
  <c r="D417" i="13"/>
  <c r="F417" i="13"/>
  <c r="D418" i="13"/>
  <c r="F418" i="13"/>
  <c r="D419" i="13"/>
  <c r="F419" i="13"/>
  <c r="D420" i="13"/>
  <c r="F420" i="13"/>
  <c r="D421" i="13"/>
  <c r="F421" i="13"/>
  <c r="D422" i="13"/>
  <c r="F422" i="13"/>
  <c r="D423" i="13"/>
  <c r="F423" i="13"/>
  <c r="D424" i="13"/>
  <c r="F424" i="13"/>
  <c r="D425" i="13"/>
  <c r="F425" i="13"/>
  <c r="D426" i="13"/>
  <c r="F426" i="13"/>
  <c r="D427" i="13"/>
  <c r="F427" i="13"/>
  <c r="D428" i="13"/>
  <c r="F428" i="13"/>
  <c r="D429" i="13"/>
  <c r="F429" i="13"/>
  <c r="D430" i="13"/>
  <c r="F430" i="13"/>
  <c r="D431" i="13"/>
  <c r="F431" i="13"/>
  <c r="D432" i="13"/>
  <c r="F432" i="13"/>
  <c r="D433" i="13"/>
  <c r="F433" i="13"/>
  <c r="D434" i="13"/>
  <c r="F434" i="13"/>
  <c r="D435" i="13"/>
  <c r="F435" i="13"/>
  <c r="D436" i="13"/>
  <c r="F436" i="13"/>
  <c r="D437" i="13"/>
  <c r="F437" i="13"/>
  <c r="D438" i="13"/>
  <c r="F438" i="13"/>
  <c r="D439" i="13"/>
  <c r="F439" i="13"/>
  <c r="D440" i="13"/>
  <c r="F440" i="13"/>
  <c r="D441" i="13"/>
  <c r="F441" i="13"/>
  <c r="D442" i="13"/>
  <c r="F442" i="13"/>
  <c r="D443" i="13"/>
  <c r="F443" i="13"/>
  <c r="D444" i="13"/>
  <c r="F444" i="13"/>
  <c r="D445" i="13"/>
  <c r="F445" i="13"/>
  <c r="D446" i="13"/>
  <c r="F446" i="13"/>
  <c r="D447" i="13"/>
  <c r="F447" i="13"/>
  <c r="D448" i="13"/>
  <c r="F448" i="13"/>
  <c r="D449" i="13"/>
  <c r="F449" i="13"/>
  <c r="D450" i="13"/>
  <c r="F450" i="13"/>
  <c r="D451" i="13"/>
  <c r="F451" i="13"/>
  <c r="D452" i="13"/>
  <c r="F452" i="13"/>
  <c r="D453" i="13"/>
  <c r="F453" i="13"/>
  <c r="D454" i="13"/>
  <c r="F454" i="13"/>
  <c r="D455" i="13"/>
  <c r="F455" i="13"/>
  <c r="D456" i="13"/>
  <c r="F456" i="13"/>
  <c r="D457" i="13"/>
  <c r="F457" i="13"/>
  <c r="D458" i="13"/>
  <c r="F458" i="13"/>
  <c r="D459" i="13"/>
  <c r="F459" i="13"/>
  <c r="D460" i="13"/>
  <c r="F460" i="13"/>
  <c r="D461" i="13"/>
  <c r="F461" i="13"/>
  <c r="D462" i="13"/>
  <c r="F462" i="13"/>
  <c r="D463" i="13"/>
  <c r="F463" i="13"/>
  <c r="D464" i="13"/>
  <c r="F464" i="13"/>
  <c r="D465" i="13"/>
  <c r="F465" i="13"/>
  <c r="D466" i="13"/>
  <c r="F466" i="13"/>
  <c r="D467" i="13"/>
  <c r="F467" i="13"/>
  <c r="D468" i="13"/>
  <c r="F468" i="13"/>
  <c r="D469" i="13"/>
  <c r="F469" i="13"/>
  <c r="D470" i="13"/>
  <c r="F470" i="13"/>
  <c r="D471" i="13"/>
  <c r="F471" i="13"/>
  <c r="D472" i="13"/>
  <c r="F472" i="13"/>
  <c r="D473" i="13"/>
  <c r="F473" i="13"/>
  <c r="D474" i="13"/>
  <c r="F474" i="13"/>
  <c r="D475" i="13"/>
  <c r="F475" i="13"/>
  <c r="D476" i="13"/>
  <c r="F476" i="13"/>
  <c r="D477" i="13"/>
  <c r="F477" i="13"/>
  <c r="D478" i="13"/>
  <c r="F478" i="13"/>
  <c r="D479" i="13"/>
  <c r="F479" i="13"/>
  <c r="D480" i="13"/>
  <c r="F480" i="13"/>
  <c r="D481" i="13"/>
  <c r="F481" i="13"/>
  <c r="D482" i="13"/>
  <c r="F482" i="13"/>
  <c r="D483" i="13"/>
  <c r="F483" i="13"/>
  <c r="D484" i="13"/>
  <c r="F484" i="13"/>
  <c r="D485" i="13"/>
  <c r="F485" i="13"/>
  <c r="D486" i="13"/>
  <c r="F486" i="13"/>
  <c r="D487" i="13"/>
  <c r="F487" i="13"/>
  <c r="D488" i="13"/>
  <c r="F488" i="13"/>
  <c r="D489" i="13"/>
  <c r="F489" i="13"/>
  <c r="D490" i="13"/>
  <c r="F490" i="13"/>
  <c r="D491" i="13"/>
  <c r="F491" i="13"/>
  <c r="D492" i="13"/>
  <c r="F492" i="13"/>
  <c r="D493" i="13"/>
  <c r="F493" i="13"/>
  <c r="D494" i="13"/>
  <c r="F494" i="13"/>
  <c r="D495" i="13"/>
  <c r="F495" i="13"/>
  <c r="D496" i="13"/>
  <c r="F496" i="13"/>
  <c r="D497" i="13"/>
  <c r="F497" i="13"/>
  <c r="D498" i="13"/>
  <c r="F498" i="13"/>
  <c r="D499" i="13"/>
  <c r="F499" i="13"/>
  <c r="D500" i="13"/>
  <c r="F500" i="13"/>
  <c r="D501" i="13"/>
  <c r="F501" i="13"/>
  <c r="D502" i="13"/>
  <c r="F502" i="13"/>
  <c r="D503" i="13"/>
  <c r="F503" i="13"/>
  <c r="D504" i="13"/>
  <c r="F504" i="13"/>
  <c r="D505" i="13"/>
  <c r="F505" i="13"/>
  <c r="D506" i="13"/>
  <c r="F506" i="13"/>
  <c r="D507" i="13"/>
  <c r="F507" i="13"/>
  <c r="D508" i="13"/>
  <c r="F508" i="13"/>
  <c r="D509" i="13"/>
  <c r="F509" i="13"/>
  <c r="D510" i="13"/>
  <c r="F510" i="13"/>
  <c r="D511" i="13"/>
  <c r="F511" i="13"/>
  <c r="D512" i="13"/>
  <c r="F512" i="13"/>
  <c r="D513" i="13"/>
  <c r="F513" i="13"/>
  <c r="D514" i="13"/>
  <c r="F514" i="13"/>
  <c r="D515" i="13"/>
  <c r="F515" i="13"/>
  <c r="D516" i="13"/>
  <c r="F516" i="13"/>
  <c r="D517" i="13"/>
  <c r="F517" i="13"/>
  <c r="D518" i="13"/>
  <c r="F518" i="13"/>
  <c r="D519" i="13"/>
  <c r="F519" i="13"/>
  <c r="D520" i="13"/>
  <c r="F520" i="13"/>
  <c r="D521" i="13"/>
  <c r="F521" i="13"/>
  <c r="D522" i="13"/>
  <c r="F522" i="13"/>
  <c r="D523" i="13"/>
  <c r="F523" i="13"/>
  <c r="D524" i="13"/>
  <c r="F524" i="13"/>
  <c r="D525" i="13"/>
  <c r="F525" i="13"/>
  <c r="D526" i="13"/>
  <c r="F526" i="13"/>
  <c r="D527" i="13"/>
  <c r="F527" i="13"/>
  <c r="D528" i="13"/>
  <c r="F528" i="13"/>
  <c r="D529" i="13"/>
  <c r="F529" i="13"/>
  <c r="D530" i="13"/>
  <c r="F530" i="13"/>
  <c r="D531" i="13"/>
  <c r="F531" i="13"/>
  <c r="D532" i="13"/>
  <c r="F532" i="13"/>
  <c r="D533" i="13"/>
  <c r="F533" i="13"/>
  <c r="D534" i="13"/>
  <c r="F534" i="13"/>
  <c r="D535" i="13"/>
  <c r="F535" i="13"/>
  <c r="D536" i="13"/>
  <c r="F536" i="13"/>
  <c r="D537" i="13"/>
  <c r="F537" i="13"/>
  <c r="D538" i="13"/>
  <c r="F538" i="13"/>
  <c r="D539" i="13"/>
  <c r="F539" i="13"/>
  <c r="D540" i="13"/>
  <c r="F540" i="13"/>
  <c r="D541" i="13"/>
  <c r="F541" i="13"/>
  <c r="D542" i="13"/>
  <c r="F542" i="13"/>
  <c r="D543" i="13"/>
  <c r="F543" i="13"/>
  <c r="D544" i="13"/>
  <c r="F544" i="13"/>
  <c r="D545" i="13"/>
  <c r="F545" i="13"/>
  <c r="D546" i="13"/>
  <c r="F546" i="13"/>
  <c r="D547" i="13"/>
  <c r="F547" i="13"/>
  <c r="D548" i="13"/>
  <c r="F548" i="13"/>
  <c r="D549" i="13"/>
  <c r="F549" i="13"/>
  <c r="D550" i="13"/>
  <c r="F550" i="13"/>
  <c r="D551" i="13"/>
  <c r="F551" i="13"/>
  <c r="D552" i="13"/>
  <c r="F552" i="13"/>
  <c r="D553" i="13"/>
  <c r="F553" i="13"/>
  <c r="D554" i="13"/>
  <c r="F554" i="13"/>
  <c r="D555" i="13"/>
  <c r="F555" i="13"/>
  <c r="D556" i="13"/>
  <c r="F556" i="13"/>
  <c r="D557" i="13"/>
  <c r="F557" i="13"/>
  <c r="D558" i="13"/>
  <c r="F558" i="13"/>
  <c r="D559" i="13"/>
  <c r="F559" i="13"/>
  <c r="D560" i="13"/>
  <c r="F560" i="13"/>
  <c r="D561" i="13"/>
  <c r="F561" i="13"/>
  <c r="D562" i="13"/>
  <c r="F562" i="13"/>
  <c r="D563" i="13"/>
  <c r="F563" i="13"/>
  <c r="D564" i="13"/>
  <c r="F564" i="13"/>
  <c r="D565" i="13"/>
  <c r="F565" i="13"/>
  <c r="D566" i="13"/>
  <c r="F566" i="13"/>
  <c r="D567" i="13"/>
  <c r="F567" i="13"/>
  <c r="D568" i="13"/>
  <c r="F568" i="13"/>
  <c r="D569" i="13"/>
  <c r="F569" i="13"/>
  <c r="D570" i="13"/>
  <c r="F570" i="13"/>
  <c r="D571" i="13"/>
  <c r="F571" i="13"/>
  <c r="D572" i="13"/>
  <c r="F572" i="13"/>
  <c r="D573" i="13"/>
  <c r="F573" i="13"/>
  <c r="D574" i="13"/>
  <c r="F574" i="13"/>
  <c r="D575" i="13"/>
  <c r="F575" i="13"/>
  <c r="D576" i="13"/>
  <c r="F576" i="13"/>
  <c r="D577" i="13"/>
  <c r="F577" i="13"/>
  <c r="D578" i="13"/>
  <c r="F578" i="13"/>
  <c r="D579" i="13"/>
  <c r="F579" i="13"/>
  <c r="D580" i="13"/>
  <c r="F580" i="13"/>
  <c r="D581" i="13"/>
  <c r="F581" i="13"/>
  <c r="D582" i="13"/>
  <c r="F582" i="13"/>
  <c r="D583" i="13"/>
  <c r="F583" i="13"/>
  <c r="D584" i="13"/>
  <c r="F584" i="13"/>
  <c r="D585" i="13"/>
  <c r="F585" i="13"/>
  <c r="D586" i="13"/>
  <c r="F586" i="13"/>
  <c r="D587" i="13"/>
  <c r="F587" i="13"/>
  <c r="D588" i="13"/>
  <c r="F588" i="13"/>
  <c r="D589" i="13"/>
  <c r="F589" i="13"/>
  <c r="D590" i="13"/>
  <c r="F590" i="13"/>
  <c r="D591" i="13"/>
  <c r="F591" i="13"/>
  <c r="D592" i="13"/>
  <c r="F592" i="13"/>
  <c r="D593" i="13"/>
  <c r="F593" i="13"/>
  <c r="D594" i="13"/>
  <c r="F594" i="13"/>
  <c r="D595" i="13"/>
  <c r="F595" i="13"/>
  <c r="D596" i="13"/>
  <c r="F596" i="13"/>
  <c r="D597" i="13"/>
  <c r="F597" i="13"/>
  <c r="D598" i="13"/>
  <c r="F598" i="13"/>
  <c r="D599" i="13"/>
  <c r="F599" i="13"/>
  <c r="D600" i="13"/>
  <c r="F600" i="13"/>
  <c r="D601" i="13"/>
  <c r="F601" i="13"/>
  <c r="D602" i="13"/>
  <c r="F602" i="13"/>
  <c r="D603" i="13"/>
  <c r="F603" i="13"/>
  <c r="D604" i="13"/>
  <c r="F604" i="13"/>
  <c r="D605" i="13"/>
  <c r="F605" i="13"/>
  <c r="D606" i="13"/>
  <c r="F606" i="13"/>
  <c r="D607" i="13"/>
  <c r="F607" i="13"/>
  <c r="D608" i="13"/>
  <c r="F608" i="13"/>
  <c r="D609" i="13"/>
  <c r="F609" i="13"/>
  <c r="D610" i="13"/>
  <c r="F610" i="13"/>
  <c r="D611" i="13"/>
  <c r="F611" i="13"/>
  <c r="D612" i="13"/>
  <c r="F612" i="13"/>
  <c r="D613" i="13"/>
  <c r="F613" i="13"/>
  <c r="D614" i="13"/>
  <c r="F614" i="13"/>
  <c r="D615" i="13"/>
  <c r="F615" i="13"/>
  <c r="D616" i="13"/>
  <c r="F616" i="13"/>
  <c r="D617" i="13"/>
  <c r="F617" i="13"/>
  <c r="D618" i="13"/>
  <c r="F618" i="13"/>
  <c r="D619" i="13"/>
  <c r="F619" i="13"/>
  <c r="D620" i="13"/>
  <c r="F620" i="13"/>
  <c r="D621" i="13"/>
  <c r="F621" i="13"/>
  <c r="D622" i="13"/>
  <c r="F622" i="13"/>
  <c r="D623" i="13"/>
  <c r="F623" i="13"/>
  <c r="D624" i="13"/>
  <c r="F624" i="13"/>
  <c r="D625" i="13"/>
  <c r="F625" i="13"/>
  <c r="D626" i="13"/>
  <c r="F626" i="13"/>
  <c r="D627" i="13"/>
  <c r="F627" i="13"/>
  <c r="D628" i="13"/>
  <c r="F628" i="13"/>
  <c r="D629" i="13"/>
  <c r="F629" i="13"/>
  <c r="D630" i="13"/>
  <c r="F630" i="13"/>
  <c r="D631" i="13"/>
  <c r="F631" i="13"/>
  <c r="D632" i="13"/>
  <c r="F632" i="13"/>
  <c r="D633" i="13"/>
  <c r="F633" i="13"/>
  <c r="D634" i="13"/>
  <c r="F634" i="13"/>
  <c r="D635" i="13"/>
  <c r="F635" i="13"/>
  <c r="D636" i="13"/>
  <c r="F636" i="13"/>
  <c r="D637" i="13"/>
  <c r="F637" i="13"/>
  <c r="D638" i="13"/>
  <c r="F638" i="13"/>
  <c r="D639" i="13"/>
  <c r="F639" i="13"/>
  <c r="D640" i="13"/>
  <c r="F640" i="13"/>
  <c r="D641" i="13"/>
  <c r="F641" i="13"/>
  <c r="D642" i="13"/>
  <c r="F642" i="13"/>
  <c r="D643" i="13"/>
  <c r="F643" i="13"/>
  <c r="D644" i="13"/>
  <c r="F644" i="13"/>
  <c r="D645" i="13"/>
  <c r="F645" i="13"/>
  <c r="D646" i="13"/>
  <c r="F646" i="13"/>
  <c r="D647" i="13"/>
  <c r="F647" i="13"/>
  <c r="D648" i="13"/>
  <c r="F648" i="13"/>
  <c r="D649" i="13"/>
  <c r="F649" i="13"/>
  <c r="D650" i="13"/>
  <c r="F650" i="13"/>
  <c r="D651" i="13"/>
  <c r="F651" i="13"/>
  <c r="D652" i="13"/>
  <c r="F652" i="13"/>
  <c r="D653" i="13"/>
  <c r="F653" i="13"/>
  <c r="D654" i="13"/>
  <c r="F654" i="13"/>
  <c r="D655" i="13"/>
  <c r="F655" i="13"/>
  <c r="D656" i="13"/>
  <c r="F656" i="13"/>
  <c r="D657" i="13"/>
  <c r="F657" i="13"/>
  <c r="D658" i="13"/>
  <c r="F658" i="13"/>
  <c r="D659" i="13"/>
  <c r="F659" i="13"/>
  <c r="D660" i="13"/>
  <c r="F660" i="13"/>
  <c r="D661" i="13"/>
  <c r="F661" i="13"/>
  <c r="D662" i="13"/>
  <c r="F662" i="13"/>
  <c r="D663" i="13"/>
  <c r="F663" i="13"/>
  <c r="D664" i="13"/>
  <c r="F664" i="13"/>
  <c r="D665" i="13"/>
  <c r="F665" i="13"/>
  <c r="D666" i="13"/>
  <c r="F666" i="13"/>
  <c r="D667" i="13"/>
  <c r="F667" i="13"/>
  <c r="D668" i="13"/>
  <c r="F668" i="13"/>
  <c r="D669" i="13"/>
  <c r="F669" i="13"/>
  <c r="D670" i="13"/>
  <c r="F670" i="13"/>
  <c r="D671" i="13"/>
  <c r="F671" i="13"/>
  <c r="D672" i="13"/>
  <c r="F672" i="13"/>
  <c r="D673" i="13"/>
  <c r="F673" i="13"/>
  <c r="D674" i="13"/>
  <c r="F674" i="13"/>
  <c r="D675" i="13"/>
  <c r="F675" i="13"/>
  <c r="D676" i="13"/>
  <c r="F676" i="13"/>
  <c r="D677" i="13"/>
  <c r="F677" i="13"/>
  <c r="D678" i="13"/>
  <c r="F678" i="13"/>
  <c r="D679" i="13"/>
  <c r="F679" i="13"/>
  <c r="D680" i="13"/>
  <c r="F680" i="13"/>
  <c r="D681" i="13"/>
  <c r="F681" i="13"/>
  <c r="D682" i="13"/>
  <c r="F682" i="13"/>
  <c r="D683" i="13"/>
  <c r="F683" i="13"/>
  <c r="D684" i="13"/>
  <c r="F684" i="13"/>
  <c r="D685" i="13"/>
  <c r="F685" i="13"/>
  <c r="D686" i="13"/>
  <c r="F686" i="13"/>
  <c r="D687" i="13"/>
  <c r="F687" i="13"/>
  <c r="D688" i="13"/>
  <c r="F688" i="13"/>
  <c r="D689" i="13"/>
  <c r="F689" i="13"/>
  <c r="D690" i="13"/>
  <c r="F690" i="13"/>
  <c r="D691" i="13"/>
  <c r="F691" i="13"/>
  <c r="D692" i="13"/>
  <c r="F692" i="13"/>
  <c r="D693" i="13"/>
  <c r="F693" i="13"/>
  <c r="D694" i="13"/>
  <c r="F694" i="13"/>
  <c r="D695" i="13"/>
  <c r="F695" i="13"/>
  <c r="D696" i="13"/>
  <c r="F696" i="13"/>
  <c r="D697" i="13"/>
  <c r="F697" i="13"/>
  <c r="D698" i="13"/>
  <c r="F698" i="13"/>
  <c r="D699" i="13"/>
  <c r="F699" i="13"/>
  <c r="D700" i="13"/>
  <c r="F700" i="13"/>
  <c r="D701" i="13"/>
  <c r="F701" i="13"/>
  <c r="D702" i="13"/>
  <c r="F702" i="13"/>
  <c r="D703" i="13"/>
  <c r="F703" i="13"/>
  <c r="D704" i="13"/>
  <c r="F704" i="13"/>
  <c r="D705" i="13"/>
  <c r="F705" i="13"/>
  <c r="D706" i="13"/>
  <c r="F706" i="13"/>
  <c r="D707" i="13"/>
  <c r="F707" i="13"/>
  <c r="D708" i="13"/>
  <c r="F708" i="13"/>
  <c r="D709" i="13"/>
  <c r="F709" i="13"/>
  <c r="D710" i="13"/>
  <c r="F710" i="13"/>
  <c r="D711" i="13"/>
  <c r="F711" i="13"/>
  <c r="D712" i="13"/>
  <c r="F712" i="13"/>
  <c r="D713" i="13"/>
  <c r="F713" i="13"/>
  <c r="D714" i="13"/>
  <c r="F714" i="13"/>
  <c r="D715" i="13"/>
  <c r="F715" i="13"/>
  <c r="D716" i="13"/>
  <c r="F716" i="13"/>
  <c r="D717" i="13"/>
  <c r="F717" i="13"/>
  <c r="D718" i="13"/>
  <c r="F718" i="13"/>
  <c r="D719" i="13"/>
  <c r="F719" i="13"/>
  <c r="D720" i="13"/>
  <c r="F720" i="13"/>
  <c r="D721" i="13"/>
  <c r="F721" i="13"/>
  <c r="D722" i="13"/>
  <c r="F722" i="13"/>
  <c r="D723" i="13"/>
  <c r="F723" i="13"/>
  <c r="D724" i="13"/>
  <c r="F724" i="13"/>
  <c r="D725" i="13"/>
  <c r="F725" i="13"/>
  <c r="D726" i="13"/>
  <c r="F726" i="13"/>
  <c r="D727" i="13"/>
  <c r="F727" i="13"/>
  <c r="D728" i="13"/>
  <c r="F728" i="13"/>
  <c r="D729" i="13"/>
  <c r="F729" i="13"/>
  <c r="D730" i="13"/>
  <c r="F730" i="13"/>
  <c r="D731" i="13"/>
  <c r="F731" i="13"/>
  <c r="D732" i="13"/>
  <c r="F732" i="13"/>
  <c r="D733" i="13"/>
  <c r="F733" i="13"/>
  <c r="D734" i="13"/>
  <c r="F734" i="13"/>
  <c r="D735" i="13"/>
  <c r="F735" i="13"/>
  <c r="D736" i="13"/>
  <c r="F736" i="13"/>
  <c r="D737" i="13"/>
  <c r="F737" i="13"/>
  <c r="D738" i="13"/>
  <c r="F738" i="13"/>
  <c r="D739" i="13"/>
  <c r="F739" i="13"/>
  <c r="D740" i="13"/>
  <c r="F740" i="13"/>
  <c r="D741" i="13"/>
  <c r="F741" i="13"/>
  <c r="D742" i="13"/>
  <c r="F742" i="13"/>
  <c r="D743" i="13"/>
  <c r="F743" i="13"/>
  <c r="D744" i="13"/>
  <c r="F744" i="13"/>
  <c r="D745" i="13"/>
  <c r="F745" i="13"/>
  <c r="D746" i="13"/>
  <c r="F746" i="13"/>
  <c r="D747" i="13"/>
  <c r="F747" i="13"/>
  <c r="D748" i="13"/>
  <c r="F748" i="13"/>
  <c r="D749" i="13"/>
  <c r="F749" i="13"/>
  <c r="D750" i="13"/>
  <c r="F750" i="13"/>
  <c r="D751" i="13"/>
  <c r="F751" i="13"/>
  <c r="D752" i="13"/>
  <c r="F752" i="13"/>
  <c r="D753" i="13"/>
  <c r="F753" i="13"/>
  <c r="D754" i="13"/>
  <c r="F754" i="13"/>
  <c r="D755" i="13"/>
  <c r="F755" i="13"/>
  <c r="D756" i="13"/>
  <c r="F756" i="13"/>
  <c r="D757" i="13"/>
  <c r="F757" i="13"/>
  <c r="D758" i="13"/>
  <c r="F758" i="13"/>
  <c r="D759" i="13"/>
  <c r="F759" i="13"/>
  <c r="D760" i="13"/>
  <c r="F760" i="13"/>
  <c r="D761" i="13"/>
  <c r="F761" i="13"/>
  <c r="D762" i="13"/>
  <c r="F762" i="13"/>
  <c r="D763" i="13"/>
  <c r="F763" i="13"/>
  <c r="D764" i="13"/>
  <c r="F764" i="13"/>
  <c r="D765" i="13"/>
  <c r="F765" i="13"/>
  <c r="D766" i="13"/>
  <c r="F766" i="13"/>
  <c r="D767" i="13"/>
  <c r="F767" i="13"/>
  <c r="D768" i="13"/>
  <c r="F768" i="13"/>
  <c r="D769" i="13"/>
  <c r="F769" i="13"/>
  <c r="D770" i="13"/>
  <c r="F770" i="13"/>
  <c r="D771" i="13"/>
  <c r="F771" i="13"/>
  <c r="D772" i="13"/>
  <c r="F772" i="13"/>
  <c r="D773" i="13"/>
  <c r="F773" i="13"/>
  <c r="D774" i="13"/>
  <c r="F774" i="13"/>
  <c r="D775" i="13"/>
  <c r="F775" i="13"/>
  <c r="D776" i="13"/>
  <c r="F776" i="13"/>
  <c r="D777" i="13"/>
  <c r="F777" i="13"/>
  <c r="D778" i="13"/>
  <c r="F778" i="13"/>
  <c r="D779" i="13"/>
  <c r="F779" i="13"/>
  <c r="D780" i="13"/>
  <c r="F780" i="13"/>
  <c r="D781" i="13"/>
  <c r="F781" i="13"/>
  <c r="D782" i="13"/>
  <c r="F782" i="13"/>
  <c r="D783" i="13"/>
  <c r="F783" i="13"/>
  <c r="D784" i="13"/>
  <c r="F784" i="13"/>
  <c r="D785" i="13"/>
  <c r="F785" i="13"/>
  <c r="D786" i="13"/>
  <c r="F786" i="13"/>
  <c r="D787" i="13"/>
  <c r="F787" i="13"/>
  <c r="D788" i="13"/>
  <c r="F788" i="13"/>
  <c r="D789" i="13"/>
  <c r="F789" i="13"/>
  <c r="D790" i="13"/>
  <c r="F790" i="13"/>
  <c r="D791" i="13"/>
  <c r="F791" i="13"/>
  <c r="D792" i="13"/>
  <c r="F792" i="13"/>
  <c r="D793" i="13"/>
  <c r="F793" i="13"/>
  <c r="D794" i="13"/>
  <c r="F794" i="13"/>
  <c r="D795" i="13"/>
  <c r="F795" i="13"/>
  <c r="D796" i="13"/>
  <c r="F796" i="13"/>
  <c r="D797" i="13"/>
  <c r="F797" i="13"/>
  <c r="D798" i="13"/>
  <c r="F798" i="13"/>
  <c r="D799" i="13"/>
  <c r="F799" i="13"/>
  <c r="D800" i="13"/>
  <c r="F800" i="13"/>
  <c r="D801" i="13"/>
  <c r="F801" i="13"/>
  <c r="D802" i="13"/>
  <c r="F802" i="13"/>
  <c r="D803" i="13"/>
  <c r="F803" i="13"/>
  <c r="D804" i="13"/>
  <c r="F804" i="13"/>
  <c r="D805" i="13"/>
  <c r="F805" i="13"/>
  <c r="D806" i="13"/>
  <c r="F806" i="13"/>
  <c r="D807" i="13"/>
  <c r="F807" i="13"/>
  <c r="D808" i="13"/>
  <c r="F808" i="13"/>
  <c r="D809" i="13"/>
  <c r="F809" i="13"/>
  <c r="D810" i="13"/>
  <c r="F810" i="13"/>
  <c r="D811" i="13"/>
  <c r="F811" i="13"/>
  <c r="D812" i="13"/>
  <c r="F812" i="13"/>
  <c r="D813" i="13"/>
  <c r="F813" i="13"/>
  <c r="D814" i="13"/>
  <c r="F814" i="13"/>
  <c r="D815" i="13"/>
  <c r="F815" i="13"/>
  <c r="D816" i="13"/>
  <c r="F816" i="13"/>
  <c r="D817" i="13"/>
  <c r="F817" i="13"/>
  <c r="D818" i="13"/>
  <c r="F818" i="13"/>
  <c r="D819" i="13"/>
  <c r="F819" i="13"/>
  <c r="D820" i="13"/>
  <c r="F820" i="13"/>
  <c r="D821" i="13"/>
  <c r="F821" i="13"/>
  <c r="D822" i="13"/>
  <c r="F822" i="13"/>
  <c r="D823" i="13"/>
  <c r="F823" i="13"/>
  <c r="D824" i="13"/>
  <c r="F824" i="13"/>
  <c r="D825" i="13"/>
  <c r="F825" i="13"/>
  <c r="D826" i="13"/>
  <c r="F826" i="13"/>
  <c r="D827" i="13"/>
  <c r="F827" i="13"/>
  <c r="D828" i="13"/>
  <c r="F828" i="13"/>
  <c r="D829" i="13"/>
  <c r="F829" i="13"/>
  <c r="D830" i="13"/>
  <c r="F830" i="13"/>
  <c r="D831" i="13"/>
  <c r="F831" i="13"/>
  <c r="D832" i="13"/>
  <c r="F832" i="13"/>
  <c r="D833" i="13"/>
  <c r="F833" i="13"/>
  <c r="D834" i="13"/>
  <c r="F834" i="13"/>
  <c r="D835" i="13"/>
  <c r="F835" i="13"/>
  <c r="D836" i="13"/>
  <c r="F836" i="13"/>
  <c r="D837" i="13"/>
  <c r="F837" i="13"/>
  <c r="D838" i="13"/>
  <c r="F838" i="13"/>
  <c r="D839" i="13"/>
  <c r="F839" i="13"/>
  <c r="D840" i="13"/>
  <c r="F840" i="13"/>
  <c r="D841" i="13"/>
  <c r="F841" i="13"/>
  <c r="D842" i="13"/>
  <c r="F842" i="13"/>
  <c r="D843" i="13"/>
  <c r="F843" i="13"/>
  <c r="D844" i="13"/>
  <c r="F844" i="13"/>
  <c r="D845" i="13"/>
  <c r="F845" i="13"/>
  <c r="D846" i="13"/>
  <c r="F846" i="13"/>
  <c r="D847" i="13"/>
  <c r="F847" i="13"/>
  <c r="D848" i="13"/>
  <c r="F848" i="13"/>
  <c r="D849" i="13"/>
  <c r="F849" i="13"/>
  <c r="D850" i="13"/>
  <c r="F850" i="13"/>
  <c r="D851" i="13"/>
  <c r="F851" i="13"/>
  <c r="D852" i="13"/>
  <c r="F852" i="13"/>
  <c r="D853" i="13"/>
  <c r="F853" i="13"/>
  <c r="D854" i="13"/>
  <c r="F854" i="13"/>
  <c r="D855" i="13"/>
  <c r="F855" i="13"/>
  <c r="D856" i="13"/>
  <c r="F856" i="13"/>
  <c r="D857" i="13"/>
  <c r="F857" i="13"/>
  <c r="D858" i="13"/>
  <c r="F858" i="13"/>
  <c r="D859" i="13"/>
  <c r="F859" i="13"/>
  <c r="D860" i="13"/>
  <c r="F860" i="13"/>
  <c r="D861" i="13"/>
  <c r="F861" i="13"/>
  <c r="D862" i="13"/>
  <c r="F862" i="13"/>
  <c r="D863" i="13"/>
  <c r="F863" i="13"/>
  <c r="D864" i="13"/>
  <c r="F864" i="13"/>
  <c r="D865" i="13"/>
  <c r="F865" i="13"/>
  <c r="D866" i="13"/>
  <c r="F866" i="13"/>
  <c r="D867" i="13"/>
  <c r="F867" i="13"/>
  <c r="D868" i="13"/>
  <c r="F868" i="13"/>
  <c r="D869" i="13"/>
  <c r="F869" i="13"/>
  <c r="D870" i="13"/>
  <c r="F870" i="13"/>
  <c r="D871" i="13"/>
  <c r="F871" i="13"/>
  <c r="D872" i="13"/>
  <c r="F872" i="13"/>
  <c r="D873" i="13"/>
  <c r="F873" i="13"/>
  <c r="D874" i="13"/>
  <c r="F874" i="13"/>
  <c r="D875" i="13"/>
  <c r="F875" i="13"/>
  <c r="D876" i="13"/>
  <c r="F876" i="13"/>
  <c r="D877" i="13"/>
  <c r="F877" i="13"/>
  <c r="D878" i="13"/>
  <c r="F878" i="13"/>
  <c r="D879" i="13"/>
  <c r="F879" i="13"/>
  <c r="D880" i="13"/>
  <c r="F880" i="13"/>
  <c r="D881" i="13"/>
  <c r="F881" i="13"/>
  <c r="D882" i="13"/>
  <c r="F882" i="13"/>
  <c r="D883" i="13"/>
  <c r="F883" i="13"/>
  <c r="D884" i="13"/>
  <c r="F884" i="13"/>
  <c r="D885" i="13"/>
  <c r="F885" i="13"/>
  <c r="D886" i="13"/>
  <c r="F886" i="13"/>
  <c r="D887" i="13"/>
  <c r="F887" i="13"/>
  <c r="D888" i="13"/>
  <c r="F888" i="13"/>
  <c r="D889" i="13"/>
  <c r="F889" i="13"/>
  <c r="D890" i="13"/>
  <c r="F890" i="13"/>
  <c r="D891" i="13"/>
  <c r="F891" i="13"/>
  <c r="D892" i="13"/>
  <c r="F892" i="13"/>
  <c r="D893" i="13"/>
  <c r="F893" i="13"/>
  <c r="D894" i="13"/>
  <c r="F894" i="13"/>
  <c r="D895" i="13"/>
  <c r="F895" i="13"/>
  <c r="D896" i="13"/>
  <c r="F896" i="13"/>
  <c r="D897" i="13"/>
  <c r="F897" i="13"/>
  <c r="D898" i="13"/>
  <c r="F898" i="13"/>
  <c r="D899" i="13"/>
  <c r="F899" i="13"/>
  <c r="D900" i="13"/>
  <c r="F900" i="13"/>
  <c r="D901" i="13"/>
  <c r="F901" i="13"/>
  <c r="D902" i="13"/>
  <c r="F902" i="13"/>
  <c r="D903" i="13"/>
  <c r="F903" i="13"/>
  <c r="D904" i="13"/>
  <c r="F904" i="13"/>
  <c r="D905" i="13"/>
  <c r="F905" i="13"/>
  <c r="D906" i="13"/>
  <c r="F906" i="13"/>
  <c r="D907" i="13"/>
  <c r="F907" i="13"/>
  <c r="D908" i="13"/>
  <c r="F908" i="13"/>
  <c r="D909" i="13"/>
  <c r="F909" i="13"/>
  <c r="D910" i="13"/>
  <c r="F910" i="13"/>
  <c r="D911" i="13"/>
  <c r="F911" i="13"/>
  <c r="D912" i="13"/>
  <c r="F912" i="13"/>
  <c r="D913" i="13"/>
  <c r="F913" i="13"/>
  <c r="D914" i="13"/>
  <c r="F914" i="13"/>
  <c r="D915" i="13"/>
  <c r="F915" i="13"/>
  <c r="D916" i="13"/>
  <c r="F916" i="13"/>
  <c r="D917" i="13"/>
  <c r="F917" i="13"/>
  <c r="D918" i="13"/>
  <c r="F918" i="13"/>
  <c r="D919" i="13"/>
  <c r="F919" i="13"/>
  <c r="D920" i="13"/>
  <c r="F920" i="13"/>
  <c r="D921" i="13"/>
  <c r="F921" i="13"/>
  <c r="D922" i="13"/>
  <c r="F922" i="13"/>
  <c r="D923" i="13"/>
  <c r="F923" i="13"/>
  <c r="D924" i="13"/>
  <c r="F924" i="13"/>
  <c r="D925" i="13"/>
  <c r="F925" i="13"/>
  <c r="D926" i="13"/>
  <c r="F926" i="13"/>
  <c r="D927" i="13"/>
  <c r="F927" i="13"/>
  <c r="D928" i="13"/>
  <c r="F928" i="13"/>
  <c r="D929" i="13"/>
  <c r="F929" i="13"/>
  <c r="D930" i="13"/>
  <c r="F930" i="13"/>
  <c r="D931" i="13"/>
  <c r="F931" i="13"/>
  <c r="D932" i="13"/>
  <c r="F932" i="13"/>
  <c r="D933" i="13"/>
  <c r="F933" i="13"/>
  <c r="D934" i="13"/>
  <c r="F934" i="13"/>
  <c r="D935" i="13"/>
  <c r="F935" i="13"/>
  <c r="D936" i="13"/>
  <c r="F936" i="13"/>
  <c r="D937" i="13"/>
  <c r="F937" i="13"/>
  <c r="D938" i="13"/>
  <c r="F938" i="13"/>
  <c r="D939" i="13"/>
  <c r="F939" i="13"/>
  <c r="D940" i="13"/>
  <c r="F940" i="13"/>
  <c r="D941" i="13"/>
  <c r="F941" i="13"/>
  <c r="D942" i="13"/>
  <c r="F942" i="13"/>
  <c r="D943" i="13"/>
  <c r="F943" i="13"/>
  <c r="D944" i="13"/>
  <c r="F944" i="13"/>
  <c r="D945" i="13"/>
  <c r="F945" i="13"/>
  <c r="D946" i="13"/>
  <c r="F946" i="13"/>
  <c r="D947" i="13"/>
  <c r="F947" i="13"/>
  <c r="D948" i="13"/>
  <c r="F948" i="13"/>
  <c r="D949" i="13"/>
  <c r="F949" i="13"/>
  <c r="D950" i="13"/>
  <c r="F950" i="13"/>
  <c r="D951" i="13"/>
  <c r="F951" i="13"/>
  <c r="D952" i="13"/>
  <c r="F952" i="13"/>
  <c r="D953" i="13"/>
  <c r="F953" i="13"/>
  <c r="D954" i="13"/>
  <c r="F954" i="13"/>
  <c r="D955" i="13"/>
  <c r="F955" i="13"/>
  <c r="D956" i="13"/>
  <c r="F956" i="13"/>
  <c r="D957" i="13"/>
  <c r="F957" i="13"/>
  <c r="D958" i="13"/>
  <c r="F958" i="13"/>
  <c r="D959" i="13"/>
  <c r="F959" i="13"/>
  <c r="D960" i="13"/>
  <c r="F960" i="13"/>
  <c r="D961" i="13"/>
  <c r="F961" i="13"/>
  <c r="D962" i="13"/>
  <c r="F962" i="13"/>
  <c r="D963" i="13"/>
  <c r="F963" i="13"/>
  <c r="D964" i="13"/>
  <c r="F964" i="13"/>
  <c r="D965" i="13"/>
  <c r="F965" i="13"/>
  <c r="D966" i="13"/>
  <c r="F966" i="13"/>
  <c r="D967" i="13"/>
  <c r="F967" i="13"/>
  <c r="D968" i="13"/>
  <c r="F968" i="13"/>
  <c r="D969" i="13"/>
  <c r="F969" i="13"/>
  <c r="D970" i="13"/>
  <c r="F970" i="13"/>
  <c r="D971" i="13"/>
  <c r="F971" i="13"/>
  <c r="D972" i="13"/>
  <c r="F972" i="13"/>
  <c r="D973" i="13"/>
  <c r="F973" i="13"/>
  <c r="D974" i="13"/>
  <c r="F974" i="13"/>
  <c r="D975" i="13"/>
  <c r="F975" i="13"/>
  <c r="D976" i="13"/>
  <c r="F976" i="13"/>
  <c r="D977" i="13"/>
  <c r="F977" i="13"/>
  <c r="D978" i="13"/>
  <c r="F978" i="13"/>
  <c r="D979" i="13"/>
  <c r="F979" i="13"/>
  <c r="D980" i="13"/>
  <c r="F980" i="13"/>
  <c r="D981" i="13"/>
  <c r="F981" i="13"/>
  <c r="D982" i="13"/>
  <c r="F982" i="13"/>
  <c r="D983" i="13"/>
  <c r="F983" i="13"/>
  <c r="D984" i="13"/>
  <c r="F984" i="13"/>
  <c r="D985" i="13"/>
  <c r="F985" i="13"/>
  <c r="D986" i="13"/>
  <c r="F986" i="13"/>
  <c r="D987" i="13"/>
  <c r="F987" i="13"/>
  <c r="D988" i="13"/>
  <c r="F988" i="13"/>
  <c r="D989" i="13"/>
  <c r="F989" i="13"/>
  <c r="D990" i="13"/>
  <c r="F990" i="13"/>
  <c r="D991" i="13"/>
  <c r="F991" i="13"/>
  <c r="D992" i="13"/>
  <c r="F992" i="13"/>
  <c r="D993" i="13"/>
  <c r="F993" i="13"/>
  <c r="D994" i="13"/>
  <c r="F994" i="13"/>
  <c r="D995" i="13"/>
  <c r="F995" i="13"/>
  <c r="D996" i="13"/>
  <c r="F996" i="13"/>
  <c r="D997" i="13"/>
  <c r="F997" i="13"/>
  <c r="D998" i="13"/>
  <c r="F998" i="13"/>
  <c r="D999" i="13"/>
  <c r="F999" i="13"/>
  <c r="D1000" i="13"/>
  <c r="F1000" i="13"/>
  <c r="C2" i="12"/>
  <c r="D2" i="12"/>
  <c r="E2" i="12"/>
  <c r="C3" i="12"/>
  <c r="D3" i="12"/>
  <c r="E3" i="12"/>
  <c r="C4" i="12"/>
  <c r="D4" i="12"/>
  <c r="E4" i="12"/>
  <c r="C5" i="12"/>
  <c r="D5" i="12"/>
  <c r="E5" i="12"/>
  <c r="F5" i="12"/>
  <c r="C6" i="12"/>
  <c r="D6" i="12"/>
  <c r="E6" i="12"/>
  <c r="F6" i="12"/>
  <c r="C7" i="12"/>
  <c r="D7" i="12"/>
  <c r="E7" i="12"/>
  <c r="F7" i="12"/>
  <c r="C8" i="12"/>
  <c r="D8" i="12"/>
  <c r="E8" i="12"/>
  <c r="F8" i="12"/>
  <c r="C9" i="12"/>
  <c r="D9" i="12"/>
  <c r="E9" i="12"/>
  <c r="F9" i="12"/>
  <c r="C10" i="12"/>
  <c r="D10" i="12"/>
  <c r="E10" i="12"/>
  <c r="F10" i="12"/>
  <c r="C11" i="12"/>
  <c r="D11" i="12"/>
  <c r="E11" i="12"/>
  <c r="F11" i="12"/>
  <c r="C12" i="12"/>
  <c r="D12" i="12"/>
  <c r="E12" i="12"/>
  <c r="F12" i="12"/>
  <c r="C13" i="12"/>
  <c r="D13" i="12"/>
  <c r="E13" i="12"/>
  <c r="F13" i="12"/>
  <c r="C14" i="12"/>
  <c r="D14" i="12"/>
  <c r="E14" i="12"/>
  <c r="F14" i="12"/>
  <c r="C15" i="12"/>
  <c r="D15" i="12"/>
  <c r="E15" i="12"/>
  <c r="F15" i="12"/>
  <c r="C16" i="12"/>
  <c r="D16" i="12"/>
  <c r="E16" i="12"/>
  <c r="F16" i="12"/>
  <c r="C17" i="12"/>
  <c r="D17" i="12"/>
  <c r="E17" i="12"/>
  <c r="F17" i="12"/>
  <c r="C18" i="12"/>
  <c r="D18" i="12"/>
  <c r="E18" i="12"/>
  <c r="F18" i="12"/>
  <c r="C19" i="12"/>
  <c r="D19" i="12"/>
  <c r="E19" i="12"/>
  <c r="F19" i="12"/>
  <c r="C20" i="12"/>
  <c r="D20" i="12"/>
  <c r="E20" i="12"/>
  <c r="F20" i="12"/>
  <c r="C21" i="12"/>
  <c r="D21" i="12"/>
  <c r="E21" i="12"/>
  <c r="F21" i="12"/>
  <c r="C22" i="12"/>
  <c r="D22" i="12"/>
  <c r="E22" i="12"/>
  <c r="F22" i="12"/>
  <c r="C23" i="12"/>
  <c r="D23" i="12"/>
  <c r="E23" i="12"/>
  <c r="F23" i="12"/>
  <c r="C24" i="12"/>
  <c r="D24" i="12"/>
  <c r="E24" i="12"/>
  <c r="F24" i="12"/>
  <c r="C25" i="12"/>
  <c r="D25" i="12"/>
  <c r="E25" i="12"/>
  <c r="F25" i="12"/>
  <c r="C26" i="12"/>
  <c r="D26" i="12"/>
  <c r="E26" i="12"/>
  <c r="F26" i="12"/>
  <c r="C27" i="12"/>
  <c r="D27" i="12"/>
  <c r="E27" i="12"/>
  <c r="F27" i="12"/>
  <c r="C28" i="12"/>
  <c r="D28" i="12"/>
  <c r="E28" i="12"/>
  <c r="F28" i="12"/>
  <c r="C29" i="12"/>
  <c r="D29" i="12"/>
  <c r="E29" i="12"/>
  <c r="F29" i="12"/>
  <c r="C30" i="12"/>
  <c r="D30" i="12"/>
  <c r="E30" i="12"/>
  <c r="F30" i="12"/>
  <c r="C31" i="12"/>
  <c r="D31" i="12"/>
  <c r="E31" i="12"/>
  <c r="F31" i="12"/>
  <c r="C32" i="12"/>
  <c r="D32" i="12"/>
  <c r="E32" i="12"/>
  <c r="F32" i="12"/>
  <c r="C33" i="12"/>
  <c r="D33" i="12"/>
  <c r="E33" i="12"/>
  <c r="F33" i="12"/>
  <c r="C34" i="12"/>
  <c r="D34" i="12"/>
  <c r="E34" i="12"/>
  <c r="F34" i="12"/>
  <c r="C35" i="12"/>
  <c r="D35" i="12"/>
  <c r="E35" i="12"/>
  <c r="F35" i="12"/>
  <c r="C36" i="12"/>
  <c r="D36" i="12"/>
  <c r="E36" i="12"/>
  <c r="F36" i="12"/>
  <c r="C37" i="12"/>
  <c r="D37" i="12"/>
  <c r="E37" i="12"/>
  <c r="F37" i="12"/>
  <c r="C38" i="12"/>
  <c r="D38" i="12"/>
  <c r="E38" i="12"/>
  <c r="F38" i="12"/>
  <c r="C39" i="12"/>
  <c r="D39" i="12"/>
  <c r="E39" i="12"/>
  <c r="F39" i="12"/>
  <c r="C40" i="12"/>
  <c r="D40" i="12"/>
  <c r="E40" i="12"/>
  <c r="F40" i="12"/>
  <c r="C41" i="12"/>
  <c r="D41" i="12"/>
  <c r="E41" i="12"/>
  <c r="F41" i="12"/>
  <c r="C42" i="12"/>
  <c r="D42" i="12"/>
  <c r="E42" i="12"/>
  <c r="F42" i="12"/>
  <c r="C43" i="12"/>
  <c r="D43" i="12"/>
  <c r="E43" i="12"/>
  <c r="F43" i="12"/>
  <c r="C44" i="12"/>
  <c r="D44" i="12"/>
  <c r="E44" i="12"/>
  <c r="F44" i="12"/>
  <c r="C45" i="12"/>
  <c r="D45" i="12"/>
  <c r="E45" i="12"/>
  <c r="F45" i="12"/>
  <c r="C46" i="12"/>
  <c r="D46" i="12"/>
  <c r="E46" i="12"/>
  <c r="F46" i="12"/>
  <c r="C47" i="12"/>
  <c r="D47" i="12"/>
  <c r="E47" i="12"/>
  <c r="F47" i="12"/>
  <c r="C48" i="12"/>
  <c r="D48" i="12"/>
  <c r="E48" i="12"/>
  <c r="F48" i="12"/>
  <c r="C49" i="12"/>
  <c r="D49" i="12"/>
  <c r="E49" i="12"/>
  <c r="F49" i="12"/>
  <c r="C50" i="12"/>
  <c r="D50" i="12"/>
  <c r="E50" i="12"/>
  <c r="F50" i="12"/>
  <c r="C51" i="12"/>
  <c r="D51" i="12"/>
  <c r="E51" i="12"/>
  <c r="F51" i="12"/>
  <c r="C52" i="12"/>
  <c r="D52" i="12"/>
  <c r="E52" i="12"/>
  <c r="F52" i="12"/>
  <c r="C53" i="12"/>
  <c r="D53" i="12"/>
  <c r="E53" i="12"/>
  <c r="F53" i="12"/>
  <c r="C54" i="12"/>
  <c r="D54" i="12"/>
  <c r="E54" i="12"/>
  <c r="F54" i="12"/>
  <c r="C55" i="12"/>
  <c r="D55" i="12"/>
  <c r="E55" i="12"/>
  <c r="F55" i="12"/>
  <c r="C56" i="12"/>
  <c r="D56" i="12"/>
  <c r="E56" i="12"/>
  <c r="F56" i="12"/>
  <c r="C57" i="12"/>
  <c r="D57" i="12"/>
  <c r="E57" i="12"/>
  <c r="F57" i="12"/>
  <c r="C58" i="12"/>
  <c r="D58" i="12"/>
  <c r="E58" i="12"/>
  <c r="F58" i="12"/>
  <c r="C59" i="12"/>
  <c r="D59" i="12"/>
  <c r="E59" i="12"/>
  <c r="F59" i="12"/>
  <c r="C60" i="12"/>
  <c r="D60" i="12"/>
  <c r="E60" i="12"/>
  <c r="F60" i="12"/>
  <c r="C61" i="12"/>
  <c r="D61" i="12"/>
  <c r="E61" i="12"/>
  <c r="F61" i="12"/>
  <c r="C62" i="12"/>
  <c r="D62" i="12"/>
  <c r="E62" i="12"/>
  <c r="F62" i="12"/>
  <c r="C63" i="12"/>
  <c r="D63" i="12"/>
  <c r="E63" i="12"/>
  <c r="F63" i="12"/>
  <c r="C64" i="12"/>
  <c r="D64" i="12"/>
  <c r="E64" i="12"/>
  <c r="F64" i="12"/>
  <c r="C65" i="12"/>
  <c r="D65" i="12"/>
  <c r="E65" i="12"/>
  <c r="F65" i="12"/>
  <c r="C66" i="12"/>
  <c r="D66" i="12"/>
  <c r="E66" i="12"/>
  <c r="F66" i="12"/>
  <c r="C67" i="12"/>
  <c r="D67" i="12"/>
  <c r="E67" i="12"/>
  <c r="F67" i="12"/>
  <c r="C68" i="12"/>
  <c r="D68" i="12"/>
  <c r="E68" i="12"/>
  <c r="F68" i="12"/>
  <c r="C69" i="12"/>
  <c r="D69" i="12"/>
  <c r="E69" i="12"/>
  <c r="F69" i="12"/>
  <c r="C70" i="12"/>
  <c r="D70" i="12"/>
  <c r="E70" i="12"/>
  <c r="F70" i="12"/>
  <c r="C71" i="12"/>
  <c r="D71" i="12"/>
  <c r="E71" i="12"/>
  <c r="F71" i="12"/>
  <c r="C72" i="12"/>
  <c r="D72" i="12"/>
  <c r="E72" i="12"/>
  <c r="F72" i="12"/>
  <c r="C73" i="12"/>
  <c r="D73" i="12"/>
  <c r="E73" i="12"/>
  <c r="F73" i="12"/>
  <c r="C74" i="12"/>
  <c r="D74" i="12"/>
  <c r="E74" i="12"/>
  <c r="F74" i="12"/>
  <c r="C75" i="12"/>
  <c r="D75" i="12"/>
  <c r="E75" i="12"/>
  <c r="F75" i="12"/>
  <c r="C76" i="12"/>
  <c r="D76" i="12"/>
  <c r="E76" i="12"/>
  <c r="F76" i="12"/>
  <c r="C77" i="12"/>
  <c r="D77" i="12"/>
  <c r="E77" i="12"/>
  <c r="F77" i="12"/>
  <c r="C78" i="12"/>
  <c r="D78" i="12"/>
  <c r="E78" i="12"/>
  <c r="F78" i="12"/>
  <c r="C79" i="12"/>
  <c r="D79" i="12"/>
  <c r="E79" i="12"/>
  <c r="F79" i="12"/>
  <c r="C80" i="12"/>
  <c r="D80" i="12"/>
  <c r="E80" i="12"/>
  <c r="F80" i="12"/>
  <c r="C81" i="12"/>
  <c r="D81" i="12"/>
  <c r="E81" i="12"/>
  <c r="F81" i="12"/>
  <c r="C82" i="12"/>
  <c r="D82" i="12"/>
  <c r="E82" i="12"/>
  <c r="F82" i="12"/>
  <c r="C83" i="12"/>
  <c r="D83" i="12"/>
  <c r="E83" i="12"/>
  <c r="F83" i="12"/>
  <c r="C84" i="12"/>
  <c r="D84" i="12"/>
  <c r="E84" i="12"/>
  <c r="F84" i="12"/>
  <c r="C85" i="12"/>
  <c r="D85" i="12"/>
  <c r="E85" i="12"/>
  <c r="F85" i="12"/>
  <c r="C86" i="12"/>
  <c r="D86" i="12"/>
  <c r="E86" i="12"/>
  <c r="F86" i="12"/>
  <c r="C87" i="12"/>
  <c r="D87" i="12"/>
  <c r="E87" i="12"/>
  <c r="F87" i="12"/>
  <c r="C88" i="12"/>
  <c r="D88" i="12"/>
  <c r="E88" i="12"/>
  <c r="F88" i="12"/>
  <c r="C89" i="12"/>
  <c r="D89" i="12"/>
  <c r="E89" i="12"/>
  <c r="F89" i="12"/>
  <c r="C90" i="12"/>
  <c r="D90" i="12"/>
  <c r="E90" i="12"/>
  <c r="F90" i="12"/>
  <c r="C91" i="12"/>
  <c r="D91" i="12"/>
  <c r="E91" i="12"/>
  <c r="F91" i="12"/>
  <c r="C92" i="12"/>
  <c r="D92" i="12"/>
  <c r="E92" i="12"/>
  <c r="F92" i="12"/>
  <c r="C93" i="12"/>
  <c r="D93" i="12"/>
  <c r="E93" i="12"/>
  <c r="F93" i="12"/>
  <c r="C94" i="12"/>
  <c r="D94" i="12"/>
  <c r="E94" i="12"/>
  <c r="F94" i="12"/>
  <c r="C95" i="12"/>
  <c r="D95" i="12"/>
  <c r="E95" i="12"/>
  <c r="F95" i="12"/>
  <c r="C96" i="12"/>
  <c r="D96" i="12"/>
  <c r="E96" i="12"/>
  <c r="F96" i="12"/>
  <c r="C97" i="12"/>
  <c r="D97" i="12"/>
  <c r="E97" i="12"/>
  <c r="F97" i="12"/>
  <c r="C98" i="12"/>
  <c r="D98" i="12"/>
  <c r="E98" i="12"/>
  <c r="F98" i="12"/>
  <c r="C99" i="12"/>
  <c r="D99" i="12"/>
  <c r="E99" i="12"/>
  <c r="F99" i="12"/>
  <c r="C100" i="12"/>
  <c r="D100" i="12"/>
  <c r="E100" i="12"/>
  <c r="F100" i="12"/>
  <c r="C101" i="12"/>
  <c r="D101" i="12"/>
  <c r="E101" i="12"/>
  <c r="F101" i="12"/>
  <c r="C102" i="12"/>
  <c r="D102" i="12"/>
  <c r="E102" i="12"/>
  <c r="F102" i="12"/>
  <c r="C103" i="12"/>
  <c r="D103" i="12"/>
  <c r="E103" i="12"/>
  <c r="F103" i="12"/>
  <c r="C104" i="12"/>
  <c r="D104" i="12"/>
  <c r="E104" i="12"/>
  <c r="F104" i="12"/>
  <c r="C105" i="12"/>
  <c r="D105" i="12"/>
  <c r="E105" i="12"/>
  <c r="F105" i="12"/>
  <c r="C106" i="12"/>
  <c r="D106" i="12"/>
  <c r="E106" i="12"/>
  <c r="F106" i="12"/>
  <c r="C107" i="12"/>
  <c r="D107" i="12"/>
  <c r="E107" i="12"/>
  <c r="F107" i="12"/>
  <c r="C108" i="12"/>
  <c r="D108" i="12"/>
  <c r="E108" i="12"/>
  <c r="F108" i="12"/>
  <c r="C109" i="12"/>
  <c r="D109" i="12"/>
  <c r="E109" i="12"/>
  <c r="F109" i="12"/>
  <c r="C110" i="12"/>
  <c r="D110" i="12"/>
  <c r="E110" i="12"/>
  <c r="F110" i="12"/>
  <c r="C111" i="12"/>
  <c r="D111" i="12"/>
  <c r="E111" i="12"/>
  <c r="F111" i="12"/>
  <c r="C112" i="12"/>
  <c r="D112" i="12"/>
  <c r="E112" i="12"/>
  <c r="F112" i="12"/>
  <c r="C113" i="12"/>
  <c r="D113" i="12"/>
  <c r="E113" i="12"/>
  <c r="F113" i="12"/>
  <c r="C114" i="12"/>
  <c r="D114" i="12"/>
  <c r="E114" i="12"/>
  <c r="F114" i="12"/>
  <c r="C115" i="12"/>
  <c r="D115" i="12"/>
  <c r="E115" i="12"/>
  <c r="F115" i="12"/>
  <c r="C116" i="12"/>
  <c r="D116" i="12"/>
  <c r="E116" i="12"/>
  <c r="F116" i="12"/>
  <c r="C117" i="12"/>
  <c r="D117" i="12"/>
  <c r="E117" i="12"/>
  <c r="F117" i="12"/>
  <c r="C118" i="12"/>
  <c r="D118" i="12"/>
  <c r="E118" i="12"/>
  <c r="F118" i="12"/>
  <c r="C119" i="12"/>
  <c r="D119" i="12"/>
  <c r="E119" i="12"/>
  <c r="F119" i="12"/>
  <c r="C120" i="12"/>
  <c r="D120" i="12"/>
  <c r="E120" i="12"/>
  <c r="F120" i="12"/>
  <c r="C121" i="12"/>
  <c r="D121" i="12"/>
  <c r="E121" i="12"/>
  <c r="F121" i="12"/>
  <c r="C122" i="12"/>
  <c r="D122" i="12"/>
  <c r="E122" i="12"/>
  <c r="F122" i="12"/>
  <c r="C123" i="12"/>
  <c r="D123" i="12"/>
  <c r="E123" i="12"/>
  <c r="F123" i="12"/>
  <c r="C124" i="12"/>
  <c r="D124" i="12"/>
  <c r="E124" i="12"/>
  <c r="F124" i="12"/>
  <c r="C125" i="12"/>
  <c r="D125" i="12"/>
  <c r="E125" i="12"/>
  <c r="F125" i="12"/>
  <c r="C126" i="12"/>
  <c r="D126" i="12"/>
  <c r="E126" i="12"/>
  <c r="F126" i="12"/>
  <c r="C127" i="12"/>
  <c r="D127" i="12"/>
  <c r="E127" i="12"/>
  <c r="F127" i="12"/>
  <c r="C128" i="12"/>
  <c r="D128" i="12"/>
  <c r="E128" i="12"/>
  <c r="F128" i="12"/>
  <c r="C129" i="12"/>
  <c r="D129" i="12"/>
  <c r="E129" i="12"/>
  <c r="F129" i="12"/>
  <c r="C130" i="12"/>
  <c r="D130" i="12"/>
  <c r="E130" i="12"/>
  <c r="F130" i="12"/>
  <c r="C131" i="12"/>
  <c r="D131" i="12"/>
  <c r="E131" i="12"/>
  <c r="F131" i="12"/>
  <c r="C132" i="12"/>
  <c r="D132" i="12"/>
  <c r="E132" i="12"/>
  <c r="F132" i="12"/>
  <c r="C133" i="12"/>
  <c r="D133" i="12"/>
  <c r="E133" i="12"/>
  <c r="F133" i="12"/>
  <c r="C134" i="12"/>
  <c r="D134" i="12"/>
  <c r="E134" i="12"/>
  <c r="F134" i="12"/>
  <c r="C135" i="12"/>
  <c r="D135" i="12"/>
  <c r="E135" i="12"/>
  <c r="F135" i="12"/>
  <c r="C136" i="12"/>
  <c r="D136" i="12"/>
  <c r="E136" i="12"/>
  <c r="F136" i="12"/>
  <c r="C137" i="12"/>
  <c r="D137" i="12"/>
  <c r="E137" i="12"/>
  <c r="F137" i="12"/>
  <c r="C138" i="12"/>
  <c r="D138" i="12"/>
  <c r="E138" i="12"/>
  <c r="F138" i="12"/>
  <c r="C139" i="12"/>
  <c r="D139" i="12"/>
  <c r="E139" i="12"/>
  <c r="F139" i="12"/>
  <c r="C140" i="12"/>
  <c r="D140" i="12"/>
  <c r="E140" i="12"/>
  <c r="F140" i="12"/>
  <c r="C141" i="12"/>
  <c r="D141" i="12"/>
  <c r="E141" i="12"/>
  <c r="F141" i="12"/>
  <c r="C142" i="12"/>
  <c r="D142" i="12"/>
  <c r="E142" i="12"/>
  <c r="F142" i="12"/>
  <c r="C143" i="12"/>
  <c r="D143" i="12"/>
  <c r="E143" i="12"/>
  <c r="F143" i="12"/>
  <c r="C144" i="12"/>
  <c r="D144" i="12"/>
  <c r="E144" i="12"/>
  <c r="F144" i="12"/>
  <c r="C145" i="12"/>
  <c r="D145" i="12"/>
  <c r="E145" i="12"/>
  <c r="F145" i="12"/>
  <c r="C146" i="12"/>
  <c r="D146" i="12"/>
  <c r="E146" i="12"/>
  <c r="F146" i="12"/>
  <c r="C147" i="12"/>
  <c r="D147" i="12"/>
  <c r="E147" i="12"/>
  <c r="F147" i="12"/>
  <c r="C148" i="12"/>
  <c r="D148" i="12"/>
  <c r="E148" i="12"/>
  <c r="F148" i="12"/>
  <c r="C149" i="12"/>
  <c r="D149" i="12"/>
  <c r="E149" i="12"/>
  <c r="F149" i="12"/>
  <c r="C150" i="12"/>
  <c r="D150" i="12"/>
  <c r="E150" i="12"/>
  <c r="F150" i="12"/>
  <c r="C151" i="12"/>
  <c r="D151" i="12"/>
  <c r="E151" i="12"/>
  <c r="F151" i="12"/>
  <c r="C152" i="12"/>
  <c r="D152" i="12"/>
  <c r="E152" i="12"/>
  <c r="F152" i="12"/>
  <c r="C153" i="12"/>
  <c r="D153" i="12"/>
  <c r="E153" i="12"/>
  <c r="F153" i="12"/>
  <c r="C154" i="12"/>
  <c r="D154" i="12"/>
  <c r="E154" i="12"/>
  <c r="F154" i="12"/>
  <c r="C155" i="12"/>
  <c r="D155" i="12"/>
  <c r="E155" i="12"/>
  <c r="F155" i="12"/>
  <c r="C156" i="12"/>
  <c r="D156" i="12"/>
  <c r="E156" i="12"/>
  <c r="F156" i="12"/>
  <c r="C157" i="12"/>
  <c r="D157" i="12"/>
  <c r="E157" i="12"/>
  <c r="F157" i="12"/>
  <c r="C158" i="12"/>
  <c r="D158" i="12"/>
  <c r="E158" i="12"/>
  <c r="F158" i="12"/>
  <c r="C159" i="12"/>
  <c r="D159" i="12"/>
  <c r="E159" i="12"/>
  <c r="F159" i="12"/>
  <c r="C160" i="12"/>
  <c r="D160" i="12"/>
  <c r="E160" i="12"/>
  <c r="F160" i="12"/>
  <c r="C161" i="12"/>
  <c r="D161" i="12"/>
  <c r="E161" i="12"/>
  <c r="F161" i="12"/>
  <c r="C162" i="12"/>
  <c r="D162" i="12"/>
  <c r="E162" i="12"/>
  <c r="F162" i="12"/>
  <c r="C163" i="12"/>
  <c r="D163" i="12"/>
  <c r="E163" i="12"/>
  <c r="F163" i="12"/>
  <c r="C164" i="12"/>
  <c r="D164" i="12"/>
  <c r="E164" i="12"/>
  <c r="F164" i="12"/>
  <c r="C165" i="12"/>
  <c r="D165" i="12"/>
  <c r="E165" i="12"/>
  <c r="F165" i="12"/>
  <c r="C166" i="12"/>
  <c r="D166" i="12"/>
  <c r="E166" i="12"/>
  <c r="F166" i="12"/>
  <c r="C167" i="12"/>
  <c r="D167" i="12"/>
  <c r="E167" i="12"/>
  <c r="F167" i="12"/>
  <c r="C168" i="12"/>
  <c r="D168" i="12"/>
  <c r="E168" i="12"/>
  <c r="F168" i="12"/>
  <c r="C169" i="12"/>
  <c r="D169" i="12"/>
  <c r="E169" i="12"/>
  <c r="F169" i="12"/>
  <c r="C170" i="12"/>
  <c r="D170" i="12"/>
  <c r="E170" i="12"/>
  <c r="F170" i="12"/>
  <c r="C171" i="12"/>
  <c r="D171" i="12"/>
  <c r="E171" i="12"/>
  <c r="F171" i="12"/>
  <c r="C172" i="12"/>
  <c r="D172" i="12"/>
  <c r="E172" i="12"/>
  <c r="F172" i="12"/>
  <c r="C173" i="12"/>
  <c r="D173" i="12"/>
  <c r="E173" i="12"/>
  <c r="F173" i="12"/>
  <c r="C174" i="12"/>
  <c r="D174" i="12"/>
  <c r="E174" i="12"/>
  <c r="F174" i="12"/>
  <c r="C175" i="12"/>
  <c r="D175" i="12"/>
  <c r="E175" i="12"/>
  <c r="F175" i="12"/>
  <c r="C176" i="12"/>
  <c r="D176" i="12"/>
  <c r="E176" i="12"/>
  <c r="F176" i="12"/>
  <c r="C177" i="12"/>
  <c r="D177" i="12"/>
  <c r="E177" i="12"/>
  <c r="F177" i="12"/>
  <c r="C178" i="12"/>
  <c r="D178" i="12"/>
  <c r="E178" i="12"/>
  <c r="F178" i="12"/>
  <c r="C179" i="12"/>
  <c r="D179" i="12"/>
  <c r="E179" i="12"/>
  <c r="F179" i="12"/>
  <c r="C180" i="12"/>
  <c r="D180" i="12"/>
  <c r="E180" i="12"/>
  <c r="F180" i="12"/>
  <c r="C181" i="12"/>
  <c r="D181" i="12"/>
  <c r="E181" i="12"/>
  <c r="F181" i="12"/>
  <c r="C182" i="12"/>
  <c r="D182" i="12"/>
  <c r="E182" i="12"/>
  <c r="F182" i="12"/>
  <c r="C183" i="12"/>
  <c r="D183" i="12"/>
  <c r="E183" i="12"/>
  <c r="F183" i="12"/>
  <c r="C184" i="12"/>
  <c r="D184" i="12"/>
  <c r="E184" i="12"/>
  <c r="F184" i="12"/>
  <c r="C185" i="12"/>
  <c r="D185" i="12"/>
  <c r="E185" i="12"/>
  <c r="F185" i="12"/>
  <c r="C186" i="12"/>
  <c r="D186" i="12"/>
  <c r="E186" i="12"/>
  <c r="F186" i="12"/>
  <c r="C187" i="12"/>
  <c r="D187" i="12"/>
  <c r="E187" i="12"/>
  <c r="F187" i="12"/>
  <c r="C188" i="12"/>
  <c r="D188" i="12"/>
  <c r="E188" i="12"/>
  <c r="F188" i="12"/>
  <c r="C189" i="12"/>
  <c r="D189" i="12"/>
  <c r="E189" i="12"/>
  <c r="F189" i="12"/>
  <c r="C190" i="12"/>
  <c r="D190" i="12"/>
  <c r="E190" i="12"/>
  <c r="F190" i="12"/>
  <c r="C191" i="12"/>
  <c r="D191" i="12"/>
  <c r="E191" i="12"/>
  <c r="F191" i="12"/>
  <c r="C192" i="12"/>
  <c r="D192" i="12"/>
  <c r="E192" i="12"/>
  <c r="F192" i="12"/>
  <c r="C193" i="12"/>
  <c r="D193" i="12"/>
  <c r="E193" i="12"/>
  <c r="F193" i="12"/>
  <c r="C194" i="12"/>
  <c r="D194" i="12"/>
  <c r="E194" i="12"/>
  <c r="F194" i="12"/>
  <c r="C195" i="12"/>
  <c r="D195" i="12"/>
  <c r="E195" i="12"/>
  <c r="F195" i="12"/>
  <c r="C196" i="12"/>
  <c r="D196" i="12"/>
  <c r="E196" i="12"/>
  <c r="F196" i="12"/>
  <c r="C197" i="12"/>
  <c r="D197" i="12"/>
  <c r="E197" i="12"/>
  <c r="F197" i="12"/>
  <c r="C198" i="12"/>
  <c r="D198" i="12"/>
  <c r="E198" i="12"/>
  <c r="F198" i="12"/>
  <c r="C199" i="12"/>
  <c r="D199" i="12"/>
  <c r="E199" i="12"/>
  <c r="F199" i="12"/>
  <c r="C200" i="12"/>
  <c r="D200" i="12"/>
  <c r="E200" i="12"/>
  <c r="F200" i="12"/>
  <c r="C201" i="12"/>
  <c r="D201" i="12"/>
  <c r="E201" i="12"/>
  <c r="F201" i="12"/>
  <c r="C202" i="12"/>
  <c r="D202" i="12"/>
  <c r="E202" i="12"/>
  <c r="F202" i="12"/>
  <c r="C203" i="12"/>
  <c r="D203" i="12"/>
  <c r="E203" i="12"/>
  <c r="F203" i="12"/>
  <c r="C204" i="12"/>
  <c r="D204" i="12"/>
  <c r="E204" i="12"/>
  <c r="F204" i="12"/>
  <c r="C205" i="12"/>
  <c r="D205" i="12"/>
  <c r="E205" i="12"/>
  <c r="F205" i="12"/>
  <c r="C206" i="12"/>
  <c r="D206" i="12"/>
  <c r="E206" i="12"/>
  <c r="F206" i="12"/>
  <c r="C207" i="12"/>
  <c r="D207" i="12"/>
  <c r="E207" i="12"/>
  <c r="F207" i="12"/>
  <c r="C208" i="12"/>
  <c r="D208" i="12"/>
  <c r="E208" i="12"/>
  <c r="F208" i="12"/>
  <c r="C209" i="12"/>
  <c r="D209" i="12"/>
  <c r="E209" i="12"/>
  <c r="F209" i="12"/>
  <c r="C210" i="12"/>
  <c r="D210" i="12"/>
  <c r="E210" i="12"/>
  <c r="F210" i="12"/>
  <c r="C211" i="12"/>
  <c r="D211" i="12"/>
  <c r="E211" i="12"/>
  <c r="F211" i="12"/>
  <c r="C212" i="12"/>
  <c r="D212" i="12"/>
  <c r="E212" i="12"/>
  <c r="F212" i="12"/>
  <c r="C213" i="12"/>
  <c r="D213" i="12"/>
  <c r="E213" i="12"/>
  <c r="F213" i="12"/>
  <c r="C214" i="12"/>
  <c r="D214" i="12"/>
  <c r="E214" i="12"/>
  <c r="F214" i="12"/>
  <c r="C215" i="12"/>
  <c r="D215" i="12"/>
  <c r="E215" i="12"/>
  <c r="F215" i="12"/>
  <c r="C216" i="12"/>
  <c r="D216" i="12"/>
  <c r="E216" i="12"/>
  <c r="F216" i="12"/>
  <c r="C217" i="12"/>
  <c r="D217" i="12"/>
  <c r="E217" i="12"/>
  <c r="F217" i="12"/>
  <c r="C218" i="12"/>
  <c r="D218" i="12"/>
  <c r="E218" i="12"/>
  <c r="F218" i="12"/>
  <c r="C219" i="12"/>
  <c r="D219" i="12"/>
  <c r="E219" i="12"/>
  <c r="F219" i="12"/>
  <c r="C220" i="12"/>
  <c r="D220" i="12"/>
  <c r="E220" i="12"/>
  <c r="F220" i="12"/>
  <c r="C221" i="12"/>
  <c r="D221" i="12"/>
  <c r="E221" i="12"/>
  <c r="F221" i="12"/>
  <c r="C222" i="12"/>
  <c r="D222" i="12"/>
  <c r="E222" i="12"/>
  <c r="F222" i="12"/>
  <c r="C223" i="12"/>
  <c r="D223" i="12"/>
  <c r="E223" i="12"/>
  <c r="F223" i="12"/>
  <c r="C224" i="12"/>
  <c r="D224" i="12"/>
  <c r="E224" i="12"/>
  <c r="F224" i="12"/>
  <c r="C225" i="12"/>
  <c r="D225" i="12"/>
  <c r="E225" i="12"/>
  <c r="F225" i="12"/>
  <c r="C226" i="12"/>
  <c r="D226" i="12"/>
  <c r="E226" i="12"/>
  <c r="F226" i="12"/>
  <c r="C227" i="12"/>
  <c r="D227" i="12"/>
  <c r="E227" i="12"/>
  <c r="F227" i="12"/>
  <c r="C228" i="12"/>
  <c r="D228" i="12"/>
  <c r="E228" i="12"/>
  <c r="F228" i="12"/>
  <c r="C229" i="12"/>
  <c r="D229" i="12"/>
  <c r="E229" i="12"/>
  <c r="F229" i="12"/>
  <c r="C230" i="12"/>
  <c r="D230" i="12"/>
  <c r="E230" i="12"/>
  <c r="F230" i="12"/>
  <c r="C231" i="12"/>
  <c r="D231" i="12"/>
  <c r="E231" i="12"/>
  <c r="F231" i="12"/>
  <c r="C232" i="12"/>
  <c r="D232" i="12"/>
  <c r="E232" i="12"/>
  <c r="F232" i="12"/>
  <c r="C233" i="12"/>
  <c r="D233" i="12"/>
  <c r="E233" i="12"/>
  <c r="F233" i="12"/>
  <c r="C234" i="12"/>
  <c r="D234" i="12"/>
  <c r="E234" i="12"/>
  <c r="F234" i="12"/>
  <c r="C235" i="12"/>
  <c r="D235" i="12"/>
  <c r="E235" i="12"/>
  <c r="F235" i="12"/>
  <c r="C236" i="12"/>
  <c r="D236" i="12"/>
  <c r="E236" i="12"/>
  <c r="F236" i="12"/>
  <c r="C237" i="12"/>
  <c r="D237" i="12"/>
  <c r="E237" i="12"/>
  <c r="F237" i="12"/>
  <c r="C238" i="12"/>
  <c r="D238" i="12"/>
  <c r="E238" i="12"/>
  <c r="F238" i="12"/>
  <c r="C239" i="12"/>
  <c r="D239" i="12"/>
  <c r="E239" i="12"/>
  <c r="F239" i="12"/>
  <c r="C240" i="12"/>
  <c r="D240" i="12"/>
  <c r="E240" i="12"/>
  <c r="F240" i="12"/>
  <c r="C241" i="12"/>
  <c r="D241" i="12"/>
  <c r="E241" i="12"/>
  <c r="F241" i="12"/>
  <c r="C242" i="12"/>
  <c r="D242" i="12"/>
  <c r="E242" i="12"/>
  <c r="F242" i="12"/>
  <c r="C243" i="12"/>
  <c r="D243" i="12"/>
  <c r="E243" i="12"/>
  <c r="F243" i="12"/>
  <c r="C244" i="12"/>
  <c r="D244" i="12"/>
  <c r="E244" i="12"/>
  <c r="F244" i="12"/>
  <c r="C245" i="12"/>
  <c r="D245" i="12"/>
  <c r="E245" i="12"/>
  <c r="F245" i="12"/>
  <c r="C246" i="12"/>
  <c r="D246" i="12"/>
  <c r="E246" i="12"/>
  <c r="F246" i="12"/>
  <c r="C247" i="12"/>
  <c r="D247" i="12"/>
  <c r="E247" i="12"/>
  <c r="F247" i="12"/>
  <c r="C248" i="12"/>
  <c r="D248" i="12"/>
  <c r="E248" i="12"/>
  <c r="F248" i="12"/>
  <c r="C249" i="12"/>
  <c r="D249" i="12"/>
  <c r="E249" i="12"/>
  <c r="F249" i="12"/>
  <c r="C250" i="12"/>
  <c r="D250" i="12"/>
  <c r="E250" i="12"/>
  <c r="F250" i="12"/>
  <c r="C251" i="12"/>
  <c r="D251" i="12"/>
  <c r="E251" i="12"/>
  <c r="F251" i="12"/>
  <c r="C252" i="12"/>
  <c r="D252" i="12"/>
  <c r="E252" i="12"/>
  <c r="F252" i="12"/>
  <c r="C253" i="12"/>
  <c r="D253" i="12"/>
  <c r="E253" i="12"/>
  <c r="F253" i="12"/>
  <c r="C254" i="12"/>
  <c r="D254" i="12"/>
  <c r="E254" i="12"/>
  <c r="F254" i="12"/>
  <c r="C255" i="12"/>
  <c r="D255" i="12"/>
  <c r="E255" i="12"/>
  <c r="F255" i="12"/>
  <c r="C256" i="12"/>
  <c r="D256" i="12"/>
  <c r="E256" i="12"/>
  <c r="F256" i="12"/>
  <c r="C257" i="12"/>
  <c r="D257" i="12"/>
  <c r="E257" i="12"/>
  <c r="F257" i="12"/>
  <c r="C258" i="12"/>
  <c r="D258" i="12"/>
  <c r="E258" i="12"/>
  <c r="F258" i="12"/>
  <c r="C259" i="12"/>
  <c r="D259" i="12"/>
  <c r="E259" i="12"/>
  <c r="F259" i="12"/>
  <c r="C260" i="12"/>
  <c r="D260" i="12"/>
  <c r="E260" i="12"/>
  <c r="F260" i="12"/>
  <c r="C261" i="12"/>
  <c r="D261" i="12"/>
  <c r="E261" i="12"/>
  <c r="F261" i="12"/>
  <c r="C262" i="12"/>
  <c r="D262" i="12"/>
  <c r="E262" i="12"/>
  <c r="F262" i="12"/>
  <c r="C263" i="12"/>
  <c r="D263" i="12"/>
  <c r="E263" i="12"/>
  <c r="F263" i="12"/>
  <c r="C264" i="12"/>
  <c r="D264" i="12"/>
  <c r="E264" i="12"/>
  <c r="F264" i="12"/>
  <c r="C265" i="12"/>
  <c r="D265" i="12"/>
  <c r="E265" i="12"/>
  <c r="F265" i="12"/>
  <c r="C266" i="12"/>
  <c r="D266" i="12"/>
  <c r="E266" i="12"/>
  <c r="F266" i="12"/>
  <c r="C267" i="12"/>
  <c r="D267" i="12"/>
  <c r="E267" i="12"/>
  <c r="F267" i="12"/>
  <c r="C268" i="12"/>
  <c r="D268" i="12"/>
  <c r="E268" i="12"/>
  <c r="F268" i="12"/>
  <c r="C269" i="12"/>
  <c r="D269" i="12"/>
  <c r="E269" i="12"/>
  <c r="F269" i="12"/>
  <c r="C270" i="12"/>
  <c r="D270" i="12"/>
  <c r="E270" i="12"/>
  <c r="F270" i="12"/>
  <c r="C271" i="12"/>
  <c r="D271" i="12"/>
  <c r="E271" i="12"/>
  <c r="F271" i="12"/>
  <c r="C272" i="12"/>
  <c r="D272" i="12"/>
  <c r="E272" i="12"/>
  <c r="F272" i="12"/>
  <c r="C273" i="12"/>
  <c r="D273" i="12"/>
  <c r="E273" i="12"/>
  <c r="F273" i="12"/>
  <c r="C274" i="12"/>
  <c r="D274" i="12"/>
  <c r="E274" i="12"/>
  <c r="F274" i="12"/>
  <c r="C275" i="12"/>
  <c r="D275" i="12"/>
  <c r="E275" i="12"/>
  <c r="F275" i="12"/>
  <c r="C276" i="12"/>
  <c r="D276" i="12"/>
  <c r="E276" i="12"/>
  <c r="F276" i="12"/>
  <c r="C277" i="12"/>
  <c r="D277" i="12"/>
  <c r="E277" i="12"/>
  <c r="F277" i="12"/>
  <c r="C278" i="12"/>
  <c r="D278" i="12"/>
  <c r="E278" i="12"/>
  <c r="F278" i="12"/>
  <c r="C279" i="12"/>
  <c r="D279" i="12"/>
  <c r="E279" i="12"/>
  <c r="F279" i="12"/>
  <c r="C280" i="12"/>
  <c r="D280" i="12"/>
  <c r="E280" i="12"/>
  <c r="F280" i="12"/>
  <c r="C281" i="12"/>
  <c r="D281" i="12"/>
  <c r="E281" i="12"/>
  <c r="F281" i="12"/>
  <c r="C282" i="12"/>
  <c r="D282" i="12"/>
  <c r="E282" i="12"/>
  <c r="F282" i="12"/>
  <c r="C283" i="12"/>
  <c r="D283" i="12"/>
  <c r="E283" i="12"/>
  <c r="F283" i="12"/>
  <c r="C284" i="12"/>
  <c r="D284" i="12"/>
  <c r="E284" i="12"/>
  <c r="F284" i="12"/>
  <c r="C285" i="12"/>
  <c r="D285" i="12"/>
  <c r="E285" i="12"/>
  <c r="F285" i="12"/>
  <c r="C286" i="12"/>
  <c r="D286" i="12"/>
  <c r="E286" i="12"/>
  <c r="F286" i="12"/>
  <c r="C287" i="12"/>
  <c r="D287" i="12"/>
  <c r="E287" i="12"/>
  <c r="F287" i="12"/>
  <c r="C288" i="12"/>
  <c r="D288" i="12"/>
  <c r="E288" i="12"/>
  <c r="F288" i="12"/>
  <c r="C289" i="12"/>
  <c r="D289" i="12"/>
  <c r="E289" i="12"/>
  <c r="F289" i="12"/>
  <c r="C290" i="12"/>
  <c r="D290" i="12"/>
  <c r="E290" i="12"/>
  <c r="F290" i="12"/>
  <c r="C291" i="12"/>
  <c r="D291" i="12"/>
  <c r="E291" i="12"/>
  <c r="F291" i="12"/>
  <c r="C292" i="12"/>
  <c r="D292" i="12"/>
  <c r="E292" i="12"/>
  <c r="F292" i="12"/>
  <c r="C293" i="12"/>
  <c r="D293" i="12"/>
  <c r="E293" i="12"/>
  <c r="F293" i="12"/>
  <c r="C294" i="12"/>
  <c r="D294" i="12"/>
  <c r="E294" i="12"/>
  <c r="F294" i="12"/>
  <c r="C295" i="12"/>
  <c r="D295" i="12"/>
  <c r="E295" i="12"/>
  <c r="F295" i="12"/>
  <c r="C296" i="12"/>
  <c r="D296" i="12"/>
  <c r="E296" i="12"/>
  <c r="F296" i="12"/>
  <c r="C297" i="12"/>
  <c r="D297" i="12"/>
  <c r="E297" i="12"/>
  <c r="F297" i="12"/>
  <c r="C298" i="12"/>
  <c r="D298" i="12"/>
  <c r="E298" i="12"/>
  <c r="F298" i="12"/>
  <c r="C299" i="12"/>
  <c r="D299" i="12"/>
  <c r="E299" i="12"/>
  <c r="F299" i="12"/>
  <c r="C300" i="12"/>
  <c r="D300" i="12"/>
  <c r="E300" i="12"/>
  <c r="F300" i="12"/>
  <c r="C301" i="12"/>
  <c r="D301" i="12"/>
  <c r="E301" i="12"/>
  <c r="F301" i="12"/>
  <c r="C302" i="12"/>
  <c r="D302" i="12"/>
  <c r="E302" i="12"/>
  <c r="F302" i="12"/>
  <c r="C303" i="12"/>
  <c r="D303" i="12"/>
  <c r="E303" i="12"/>
  <c r="F303" i="12"/>
  <c r="C304" i="12"/>
  <c r="D304" i="12"/>
  <c r="E304" i="12"/>
  <c r="F304" i="12"/>
  <c r="C305" i="12"/>
  <c r="D305" i="12"/>
  <c r="E305" i="12"/>
  <c r="F305" i="12"/>
  <c r="C306" i="12"/>
  <c r="D306" i="12"/>
  <c r="E306" i="12"/>
  <c r="F306" i="12"/>
  <c r="C307" i="12"/>
  <c r="D307" i="12"/>
  <c r="E307" i="12"/>
  <c r="F307" i="12"/>
  <c r="C308" i="12"/>
  <c r="D308" i="12"/>
  <c r="E308" i="12"/>
  <c r="F308" i="12"/>
  <c r="C309" i="12"/>
  <c r="D309" i="12"/>
  <c r="E309" i="12"/>
  <c r="F309" i="12"/>
  <c r="C310" i="12"/>
  <c r="D310" i="12"/>
  <c r="E310" i="12"/>
  <c r="F310" i="12"/>
  <c r="C311" i="12"/>
  <c r="D311" i="12"/>
  <c r="E311" i="12"/>
  <c r="F311" i="12"/>
  <c r="C312" i="12"/>
  <c r="D312" i="12"/>
  <c r="E312" i="12"/>
  <c r="F312" i="12"/>
  <c r="C313" i="12"/>
  <c r="D313" i="12"/>
  <c r="E313" i="12"/>
  <c r="F313" i="12"/>
  <c r="C314" i="12"/>
  <c r="D314" i="12"/>
  <c r="E314" i="12"/>
  <c r="F314" i="12"/>
  <c r="C315" i="12"/>
  <c r="D315" i="12"/>
  <c r="E315" i="12"/>
  <c r="F315" i="12"/>
  <c r="C316" i="12"/>
  <c r="D316" i="12"/>
  <c r="E316" i="12"/>
  <c r="F316" i="12"/>
  <c r="C317" i="12"/>
  <c r="D317" i="12"/>
  <c r="E317" i="12"/>
  <c r="F317" i="12"/>
  <c r="C318" i="12"/>
  <c r="D318" i="12"/>
  <c r="E318" i="12"/>
  <c r="F318" i="12"/>
  <c r="C319" i="12"/>
  <c r="D319" i="12"/>
  <c r="E319" i="12"/>
  <c r="F319" i="12"/>
  <c r="C320" i="12"/>
  <c r="D320" i="12"/>
  <c r="E320" i="12"/>
  <c r="F320" i="12"/>
  <c r="C321" i="12"/>
  <c r="D321" i="12"/>
  <c r="E321" i="12"/>
  <c r="F321" i="12"/>
  <c r="C322" i="12"/>
  <c r="D322" i="12"/>
  <c r="E322" i="12"/>
  <c r="F322" i="12"/>
  <c r="C323" i="12"/>
  <c r="D323" i="12"/>
  <c r="E323" i="12"/>
  <c r="F323" i="12"/>
  <c r="C324" i="12"/>
  <c r="D324" i="12"/>
  <c r="E324" i="12"/>
  <c r="F324" i="12"/>
  <c r="C325" i="12"/>
  <c r="D325" i="12"/>
  <c r="E325" i="12"/>
  <c r="F325" i="12"/>
  <c r="C326" i="12"/>
  <c r="D326" i="12"/>
  <c r="E326" i="12"/>
  <c r="F326" i="12"/>
  <c r="C327" i="12"/>
  <c r="D327" i="12"/>
  <c r="E327" i="12"/>
  <c r="F327" i="12"/>
  <c r="C328" i="12"/>
  <c r="D328" i="12"/>
  <c r="E328" i="12"/>
  <c r="F328" i="12"/>
  <c r="C329" i="12"/>
  <c r="D329" i="12"/>
  <c r="E329" i="12"/>
  <c r="F329" i="12"/>
  <c r="C330" i="12"/>
  <c r="D330" i="12"/>
  <c r="E330" i="12"/>
  <c r="F330" i="12"/>
  <c r="C331" i="12"/>
  <c r="D331" i="12"/>
  <c r="E331" i="12"/>
  <c r="F331" i="12"/>
  <c r="C332" i="12"/>
  <c r="D332" i="12"/>
  <c r="E332" i="12"/>
  <c r="F332" i="12"/>
  <c r="C333" i="12"/>
  <c r="D333" i="12"/>
  <c r="E333" i="12"/>
  <c r="F333" i="12"/>
  <c r="C334" i="12"/>
  <c r="D334" i="12"/>
  <c r="E334" i="12"/>
  <c r="F334" i="12"/>
  <c r="C335" i="12"/>
  <c r="D335" i="12"/>
  <c r="E335" i="12"/>
  <c r="F335" i="12"/>
  <c r="C336" i="12"/>
  <c r="D336" i="12"/>
  <c r="E336" i="12"/>
  <c r="F336" i="12"/>
  <c r="C337" i="12"/>
  <c r="D337" i="12"/>
  <c r="E337" i="12"/>
  <c r="F337" i="12"/>
  <c r="C338" i="12"/>
  <c r="D338" i="12"/>
  <c r="E338" i="12"/>
  <c r="F338" i="12"/>
  <c r="C339" i="12"/>
  <c r="D339" i="12"/>
  <c r="E339" i="12"/>
  <c r="F339" i="12"/>
  <c r="C340" i="12"/>
  <c r="D340" i="12"/>
  <c r="E340" i="12"/>
  <c r="F340" i="12"/>
  <c r="C341" i="12"/>
  <c r="D341" i="12"/>
  <c r="E341" i="12"/>
  <c r="F341" i="12"/>
  <c r="C342" i="12"/>
  <c r="D342" i="12"/>
  <c r="E342" i="12"/>
  <c r="F342" i="12"/>
  <c r="C343" i="12"/>
  <c r="D343" i="12"/>
  <c r="E343" i="12"/>
  <c r="F343" i="12"/>
  <c r="C344" i="12"/>
  <c r="D344" i="12"/>
  <c r="E344" i="12"/>
  <c r="F344" i="12"/>
  <c r="C345" i="12"/>
  <c r="D345" i="12"/>
  <c r="E345" i="12"/>
  <c r="F345" i="12"/>
  <c r="C346" i="12"/>
  <c r="D346" i="12"/>
  <c r="E346" i="12"/>
  <c r="F346" i="12"/>
  <c r="C347" i="12"/>
  <c r="D347" i="12"/>
  <c r="E347" i="12"/>
  <c r="F347" i="12"/>
  <c r="C348" i="12"/>
  <c r="D348" i="12"/>
  <c r="E348" i="12"/>
  <c r="F348" i="12"/>
  <c r="C349" i="12"/>
  <c r="D349" i="12"/>
  <c r="E349" i="12"/>
  <c r="F349" i="12"/>
  <c r="C350" i="12"/>
  <c r="D350" i="12"/>
  <c r="E350" i="12"/>
  <c r="F350" i="12"/>
  <c r="C351" i="12"/>
  <c r="D351" i="12"/>
  <c r="E351" i="12"/>
  <c r="F351" i="12"/>
  <c r="C352" i="12"/>
  <c r="D352" i="12"/>
  <c r="E352" i="12"/>
  <c r="F352" i="12"/>
  <c r="C353" i="12"/>
  <c r="D353" i="12"/>
  <c r="E353" i="12"/>
  <c r="F353" i="12"/>
  <c r="C354" i="12"/>
  <c r="D354" i="12"/>
  <c r="E354" i="12"/>
  <c r="F354" i="12"/>
  <c r="C355" i="12"/>
  <c r="D355" i="12"/>
  <c r="E355" i="12"/>
  <c r="F355" i="12"/>
  <c r="C356" i="12"/>
  <c r="D356" i="12"/>
  <c r="E356" i="12"/>
  <c r="F356" i="12"/>
  <c r="C357" i="12"/>
  <c r="D357" i="12"/>
  <c r="E357" i="12"/>
  <c r="F357" i="12"/>
  <c r="C358" i="12"/>
  <c r="D358" i="12"/>
  <c r="E358" i="12"/>
  <c r="F358" i="12"/>
  <c r="C359" i="12"/>
  <c r="D359" i="12"/>
  <c r="E359" i="12"/>
  <c r="F359" i="12"/>
  <c r="C360" i="12"/>
  <c r="D360" i="12"/>
  <c r="E360" i="12"/>
  <c r="F360" i="12"/>
  <c r="C361" i="12"/>
  <c r="D361" i="12"/>
  <c r="E361" i="12"/>
  <c r="F361" i="12"/>
  <c r="C362" i="12"/>
  <c r="D362" i="12"/>
  <c r="E362" i="12"/>
  <c r="F362" i="12"/>
  <c r="C363" i="12"/>
  <c r="D363" i="12"/>
  <c r="E363" i="12"/>
  <c r="F363" i="12"/>
  <c r="C364" i="12"/>
  <c r="D364" i="12"/>
  <c r="E364" i="12"/>
  <c r="F364" i="12"/>
  <c r="C365" i="12"/>
  <c r="D365" i="12"/>
  <c r="E365" i="12"/>
  <c r="F365" i="12"/>
  <c r="C366" i="12"/>
  <c r="D366" i="12"/>
  <c r="E366" i="12"/>
  <c r="F366" i="12"/>
  <c r="C367" i="12"/>
  <c r="D367" i="12"/>
  <c r="E367" i="12"/>
  <c r="F367" i="12"/>
  <c r="C368" i="12"/>
  <c r="D368" i="12"/>
  <c r="E368" i="12"/>
  <c r="F368" i="12"/>
  <c r="C369" i="12"/>
  <c r="D369" i="12"/>
  <c r="E369" i="12"/>
  <c r="F369" i="12"/>
  <c r="C370" i="12"/>
  <c r="D370" i="12"/>
  <c r="E370" i="12"/>
  <c r="F370" i="12"/>
  <c r="C371" i="12"/>
  <c r="D371" i="12"/>
  <c r="E371" i="12"/>
  <c r="F371" i="12"/>
  <c r="C372" i="12"/>
  <c r="D372" i="12"/>
  <c r="E372" i="12"/>
  <c r="F372" i="12"/>
  <c r="C373" i="12"/>
  <c r="D373" i="12"/>
  <c r="E373" i="12"/>
  <c r="F373" i="12"/>
  <c r="C374" i="12"/>
  <c r="D374" i="12"/>
  <c r="E374" i="12"/>
  <c r="F374" i="12"/>
  <c r="C375" i="12"/>
  <c r="D375" i="12"/>
  <c r="E375" i="12"/>
  <c r="F375" i="12"/>
  <c r="C376" i="12"/>
  <c r="D376" i="12"/>
  <c r="E376" i="12"/>
  <c r="F376" i="12"/>
  <c r="C377" i="12"/>
  <c r="D377" i="12"/>
  <c r="E377" i="12"/>
  <c r="F377" i="12"/>
  <c r="C378" i="12"/>
  <c r="D378" i="12"/>
  <c r="E378" i="12"/>
  <c r="F378" i="12"/>
  <c r="C379" i="12"/>
  <c r="D379" i="12"/>
  <c r="E379" i="12"/>
  <c r="F379" i="12"/>
  <c r="C380" i="12"/>
  <c r="D380" i="12"/>
  <c r="E380" i="12"/>
  <c r="F380" i="12"/>
  <c r="C381" i="12"/>
  <c r="D381" i="12"/>
  <c r="E381" i="12"/>
  <c r="F381" i="12"/>
  <c r="C382" i="12"/>
  <c r="D382" i="12"/>
  <c r="E382" i="12"/>
  <c r="F382" i="12"/>
  <c r="C383" i="12"/>
  <c r="D383" i="12"/>
  <c r="E383" i="12"/>
  <c r="F383" i="12"/>
  <c r="C384" i="12"/>
  <c r="D384" i="12"/>
  <c r="E384" i="12"/>
  <c r="F384" i="12"/>
  <c r="C385" i="12"/>
  <c r="D385" i="12"/>
  <c r="E385" i="12"/>
  <c r="F385" i="12"/>
  <c r="C386" i="12"/>
  <c r="D386" i="12"/>
  <c r="E386" i="12"/>
  <c r="F386" i="12"/>
  <c r="C387" i="12"/>
  <c r="D387" i="12"/>
  <c r="E387" i="12"/>
  <c r="F387" i="12"/>
  <c r="C388" i="12"/>
  <c r="D388" i="12"/>
  <c r="E388" i="12"/>
  <c r="F388" i="12"/>
  <c r="C389" i="12"/>
  <c r="D389" i="12"/>
  <c r="E389" i="12"/>
  <c r="F389" i="12"/>
  <c r="C390" i="12"/>
  <c r="D390" i="12"/>
  <c r="E390" i="12"/>
  <c r="F390" i="12"/>
  <c r="C391" i="12"/>
  <c r="D391" i="12"/>
  <c r="E391" i="12"/>
  <c r="F391" i="12"/>
  <c r="C392" i="12"/>
  <c r="D392" i="12"/>
  <c r="E392" i="12"/>
  <c r="F392" i="12"/>
  <c r="C393" i="12"/>
  <c r="D393" i="12"/>
  <c r="E393" i="12"/>
  <c r="F393" i="12"/>
  <c r="C394" i="12"/>
  <c r="D394" i="12"/>
  <c r="E394" i="12"/>
  <c r="F394" i="12"/>
  <c r="C395" i="12"/>
  <c r="D395" i="12"/>
  <c r="E395" i="12"/>
  <c r="F395" i="12"/>
  <c r="C396" i="12"/>
  <c r="D396" i="12"/>
  <c r="E396" i="12"/>
  <c r="F396" i="12"/>
  <c r="C397" i="12"/>
  <c r="D397" i="12"/>
  <c r="E397" i="12"/>
  <c r="F397" i="12"/>
  <c r="C398" i="12"/>
  <c r="D398" i="12"/>
  <c r="E398" i="12"/>
  <c r="F398" i="12"/>
  <c r="C399" i="12"/>
  <c r="D399" i="12"/>
  <c r="E399" i="12"/>
  <c r="F399" i="12"/>
  <c r="C400" i="12"/>
  <c r="D400" i="12"/>
  <c r="E400" i="12"/>
  <c r="F400" i="12"/>
  <c r="C401" i="12"/>
  <c r="D401" i="12"/>
  <c r="E401" i="12"/>
  <c r="F401" i="12"/>
  <c r="C402" i="12"/>
  <c r="D402" i="12"/>
  <c r="E402" i="12"/>
  <c r="F402" i="12"/>
  <c r="C403" i="12"/>
  <c r="D403" i="12"/>
  <c r="E403" i="12"/>
  <c r="F403" i="12"/>
  <c r="C404" i="12"/>
  <c r="D404" i="12"/>
  <c r="E404" i="12"/>
  <c r="F404" i="12"/>
  <c r="C405" i="12"/>
  <c r="D405" i="12"/>
  <c r="E405" i="12"/>
  <c r="F405" i="12"/>
  <c r="C406" i="12"/>
  <c r="D406" i="12"/>
  <c r="E406" i="12"/>
  <c r="F406" i="12"/>
  <c r="C407" i="12"/>
  <c r="D407" i="12"/>
  <c r="E407" i="12"/>
  <c r="F407" i="12"/>
  <c r="C408" i="12"/>
  <c r="D408" i="12"/>
  <c r="E408" i="12"/>
  <c r="F408" i="12"/>
  <c r="C409" i="12"/>
  <c r="D409" i="12"/>
  <c r="E409" i="12"/>
  <c r="F409" i="12"/>
  <c r="C410" i="12"/>
  <c r="D410" i="12"/>
  <c r="E410" i="12"/>
  <c r="F410" i="12"/>
  <c r="C411" i="12"/>
  <c r="D411" i="12"/>
  <c r="E411" i="12"/>
  <c r="F411" i="12"/>
  <c r="C412" i="12"/>
  <c r="D412" i="12"/>
  <c r="E412" i="12"/>
  <c r="F412" i="12"/>
  <c r="C413" i="12"/>
  <c r="D413" i="12"/>
  <c r="E413" i="12"/>
  <c r="F413" i="12"/>
  <c r="C414" i="12"/>
  <c r="D414" i="12"/>
  <c r="E414" i="12"/>
  <c r="F414" i="12"/>
  <c r="C415" i="12"/>
  <c r="D415" i="12"/>
  <c r="E415" i="12"/>
  <c r="F415" i="12"/>
  <c r="C416" i="12"/>
  <c r="D416" i="12"/>
  <c r="E416" i="12"/>
  <c r="F416" i="12"/>
  <c r="C417" i="12"/>
  <c r="D417" i="12"/>
  <c r="E417" i="12"/>
  <c r="F417" i="12"/>
  <c r="C418" i="12"/>
  <c r="D418" i="12"/>
  <c r="E418" i="12"/>
  <c r="F418" i="12"/>
  <c r="C419" i="12"/>
  <c r="D419" i="12"/>
  <c r="E419" i="12"/>
  <c r="F419" i="12"/>
  <c r="C420" i="12"/>
  <c r="D420" i="12"/>
  <c r="E420" i="12"/>
  <c r="F420" i="12"/>
  <c r="C421" i="12"/>
  <c r="D421" i="12"/>
  <c r="E421" i="12"/>
  <c r="F421" i="12"/>
  <c r="C422" i="12"/>
  <c r="D422" i="12"/>
  <c r="E422" i="12"/>
  <c r="F422" i="12"/>
  <c r="C423" i="12"/>
  <c r="D423" i="12"/>
  <c r="E423" i="12"/>
  <c r="F423" i="12"/>
  <c r="C424" i="12"/>
  <c r="D424" i="12"/>
  <c r="E424" i="12"/>
  <c r="F424" i="12"/>
  <c r="C425" i="12"/>
  <c r="D425" i="12"/>
  <c r="E425" i="12"/>
  <c r="F425" i="12"/>
  <c r="C426" i="12"/>
  <c r="D426" i="12"/>
  <c r="E426" i="12"/>
  <c r="F426" i="12"/>
  <c r="C427" i="12"/>
  <c r="D427" i="12"/>
  <c r="E427" i="12"/>
  <c r="F427" i="12"/>
  <c r="C428" i="12"/>
  <c r="D428" i="12"/>
  <c r="E428" i="12"/>
  <c r="F428" i="12"/>
  <c r="C429" i="12"/>
  <c r="D429" i="12"/>
  <c r="E429" i="12"/>
  <c r="F429" i="12"/>
  <c r="C430" i="12"/>
  <c r="D430" i="12"/>
  <c r="E430" i="12"/>
  <c r="F430" i="12"/>
  <c r="C431" i="12"/>
  <c r="D431" i="12"/>
  <c r="E431" i="12"/>
  <c r="F431" i="12"/>
  <c r="C432" i="12"/>
  <c r="D432" i="12"/>
  <c r="E432" i="12"/>
  <c r="F432" i="12"/>
  <c r="C433" i="12"/>
  <c r="D433" i="12"/>
  <c r="E433" i="12"/>
  <c r="F433" i="12"/>
  <c r="C434" i="12"/>
  <c r="D434" i="12"/>
  <c r="E434" i="12"/>
  <c r="F434" i="12"/>
  <c r="C435" i="12"/>
  <c r="D435" i="12"/>
  <c r="E435" i="12"/>
  <c r="F435" i="12"/>
  <c r="C436" i="12"/>
  <c r="D436" i="12"/>
  <c r="E436" i="12"/>
  <c r="F436" i="12"/>
  <c r="C437" i="12"/>
  <c r="D437" i="12"/>
  <c r="E437" i="12"/>
  <c r="F437" i="12"/>
  <c r="C438" i="12"/>
  <c r="D438" i="12"/>
  <c r="E438" i="12"/>
  <c r="F438" i="12"/>
  <c r="C439" i="12"/>
  <c r="D439" i="12"/>
  <c r="E439" i="12"/>
  <c r="F439" i="12"/>
  <c r="C440" i="12"/>
  <c r="D440" i="12"/>
  <c r="E440" i="12"/>
  <c r="F440" i="12"/>
  <c r="C441" i="12"/>
  <c r="D441" i="12"/>
  <c r="E441" i="12"/>
  <c r="F441" i="12"/>
  <c r="C442" i="12"/>
  <c r="D442" i="12"/>
  <c r="E442" i="12"/>
  <c r="F442" i="12"/>
  <c r="C443" i="12"/>
  <c r="D443" i="12"/>
  <c r="E443" i="12"/>
  <c r="F443" i="12"/>
  <c r="C444" i="12"/>
  <c r="D444" i="12"/>
  <c r="E444" i="12"/>
  <c r="F444" i="12"/>
  <c r="C445" i="12"/>
  <c r="D445" i="12"/>
  <c r="E445" i="12"/>
  <c r="F445" i="12"/>
  <c r="C446" i="12"/>
  <c r="D446" i="12"/>
  <c r="E446" i="12"/>
  <c r="F446" i="12"/>
  <c r="C447" i="12"/>
  <c r="D447" i="12"/>
  <c r="E447" i="12"/>
  <c r="F447" i="12"/>
  <c r="C448" i="12"/>
  <c r="D448" i="12"/>
  <c r="E448" i="12"/>
  <c r="F448" i="12"/>
  <c r="C449" i="12"/>
  <c r="D449" i="12"/>
  <c r="E449" i="12"/>
  <c r="F449" i="12"/>
  <c r="C450" i="12"/>
  <c r="D450" i="12"/>
  <c r="E450" i="12"/>
  <c r="F450" i="12"/>
  <c r="C451" i="12"/>
  <c r="D451" i="12"/>
  <c r="E451" i="12"/>
  <c r="F451" i="12"/>
  <c r="C452" i="12"/>
  <c r="D452" i="12"/>
  <c r="E452" i="12"/>
  <c r="F452" i="12"/>
  <c r="C453" i="12"/>
  <c r="D453" i="12"/>
  <c r="E453" i="12"/>
  <c r="F453" i="12"/>
  <c r="C454" i="12"/>
  <c r="D454" i="12"/>
  <c r="E454" i="12"/>
  <c r="F454" i="12"/>
  <c r="C455" i="12"/>
  <c r="D455" i="12"/>
  <c r="E455" i="12"/>
  <c r="F455" i="12"/>
  <c r="C456" i="12"/>
  <c r="D456" i="12"/>
  <c r="E456" i="12"/>
  <c r="F456" i="12"/>
  <c r="C457" i="12"/>
  <c r="D457" i="12"/>
  <c r="E457" i="12"/>
  <c r="F457" i="12"/>
  <c r="C458" i="12"/>
  <c r="D458" i="12"/>
  <c r="E458" i="12"/>
  <c r="F458" i="12"/>
  <c r="C459" i="12"/>
  <c r="D459" i="12"/>
  <c r="E459" i="12"/>
  <c r="F459" i="12"/>
  <c r="C460" i="12"/>
  <c r="D460" i="12"/>
  <c r="E460" i="12"/>
  <c r="F460" i="12"/>
  <c r="C461" i="12"/>
  <c r="D461" i="12"/>
  <c r="E461" i="12"/>
  <c r="F461" i="12"/>
  <c r="C462" i="12"/>
  <c r="D462" i="12"/>
  <c r="E462" i="12"/>
  <c r="F462" i="12"/>
  <c r="C463" i="12"/>
  <c r="D463" i="12"/>
  <c r="E463" i="12"/>
  <c r="F463" i="12"/>
  <c r="C464" i="12"/>
  <c r="D464" i="12"/>
  <c r="E464" i="12"/>
  <c r="F464" i="12"/>
  <c r="C465" i="12"/>
  <c r="D465" i="12"/>
  <c r="E465" i="12"/>
  <c r="F465" i="12"/>
  <c r="C466" i="12"/>
  <c r="D466" i="12"/>
  <c r="E466" i="12"/>
  <c r="F466" i="12"/>
  <c r="C467" i="12"/>
  <c r="D467" i="12"/>
  <c r="E467" i="12"/>
  <c r="F467" i="12"/>
  <c r="C468" i="12"/>
  <c r="D468" i="12"/>
  <c r="E468" i="12"/>
  <c r="F468" i="12"/>
  <c r="C469" i="12"/>
  <c r="D469" i="12"/>
  <c r="E469" i="12"/>
  <c r="F469" i="12"/>
  <c r="C470" i="12"/>
  <c r="D470" i="12"/>
  <c r="E470" i="12"/>
  <c r="F470" i="12"/>
  <c r="C471" i="12"/>
  <c r="D471" i="12"/>
  <c r="E471" i="12"/>
  <c r="F471" i="12"/>
  <c r="C472" i="12"/>
  <c r="D472" i="12"/>
  <c r="E472" i="12"/>
  <c r="F472" i="12"/>
  <c r="C473" i="12"/>
  <c r="D473" i="12"/>
  <c r="E473" i="12"/>
  <c r="F473" i="12"/>
  <c r="C474" i="12"/>
  <c r="D474" i="12"/>
  <c r="E474" i="12"/>
  <c r="F474" i="12"/>
  <c r="C475" i="12"/>
  <c r="D475" i="12"/>
  <c r="E475" i="12"/>
  <c r="F475" i="12"/>
  <c r="C476" i="12"/>
  <c r="D476" i="12"/>
  <c r="E476" i="12"/>
  <c r="F476" i="12"/>
  <c r="C477" i="12"/>
  <c r="D477" i="12"/>
  <c r="E477" i="12"/>
  <c r="F477" i="12"/>
  <c r="C478" i="12"/>
  <c r="D478" i="12"/>
  <c r="E478" i="12"/>
  <c r="F478" i="12"/>
  <c r="C479" i="12"/>
  <c r="D479" i="12"/>
  <c r="E479" i="12"/>
  <c r="F479" i="12"/>
  <c r="C480" i="12"/>
  <c r="D480" i="12"/>
  <c r="E480" i="12"/>
  <c r="F480" i="12"/>
  <c r="C481" i="12"/>
  <c r="D481" i="12"/>
  <c r="E481" i="12"/>
  <c r="F481" i="12"/>
  <c r="C482" i="12"/>
  <c r="D482" i="12"/>
  <c r="E482" i="12"/>
  <c r="F482" i="12"/>
  <c r="C483" i="12"/>
  <c r="D483" i="12"/>
  <c r="E483" i="12"/>
  <c r="F483" i="12"/>
  <c r="C484" i="12"/>
  <c r="D484" i="12"/>
  <c r="E484" i="12"/>
  <c r="F484" i="12"/>
  <c r="C485" i="12"/>
  <c r="D485" i="12"/>
  <c r="E485" i="12"/>
  <c r="F485" i="12"/>
  <c r="C486" i="12"/>
  <c r="D486" i="12"/>
  <c r="E486" i="12"/>
  <c r="F486" i="12"/>
  <c r="C487" i="12"/>
  <c r="D487" i="12"/>
  <c r="E487" i="12"/>
  <c r="F487" i="12"/>
  <c r="C488" i="12"/>
  <c r="D488" i="12"/>
  <c r="E488" i="12"/>
  <c r="F488" i="12"/>
  <c r="C489" i="12"/>
  <c r="D489" i="12"/>
  <c r="E489" i="12"/>
  <c r="F489" i="12"/>
  <c r="C490" i="12"/>
  <c r="D490" i="12"/>
  <c r="E490" i="12"/>
  <c r="F490" i="12"/>
  <c r="C491" i="12"/>
  <c r="D491" i="12"/>
  <c r="E491" i="12"/>
  <c r="F491" i="12"/>
  <c r="C492" i="12"/>
  <c r="D492" i="12"/>
  <c r="E492" i="12"/>
  <c r="F492" i="12"/>
  <c r="C493" i="12"/>
  <c r="D493" i="12"/>
  <c r="E493" i="12"/>
  <c r="F493" i="12"/>
  <c r="C494" i="12"/>
  <c r="D494" i="12"/>
  <c r="E494" i="12"/>
  <c r="F494" i="12"/>
  <c r="C495" i="12"/>
  <c r="D495" i="12"/>
  <c r="E495" i="12"/>
  <c r="F495" i="12"/>
  <c r="C496" i="12"/>
  <c r="D496" i="12"/>
  <c r="E496" i="12"/>
  <c r="F496" i="12"/>
  <c r="C497" i="12"/>
  <c r="D497" i="12"/>
  <c r="E497" i="12"/>
  <c r="F497" i="12"/>
  <c r="C498" i="12"/>
  <c r="D498" i="12"/>
  <c r="E498" i="12"/>
  <c r="F498" i="12"/>
  <c r="C499" i="12"/>
  <c r="D499" i="12"/>
  <c r="E499" i="12"/>
  <c r="F499" i="12"/>
  <c r="C500" i="12"/>
  <c r="D500" i="12"/>
  <c r="E500" i="12"/>
  <c r="F500" i="12"/>
  <c r="C2" i="11"/>
  <c r="D2" i="11"/>
  <c r="E2" i="11"/>
  <c r="F2" i="11"/>
  <c r="C3" i="11"/>
  <c r="D3" i="11"/>
  <c r="E3" i="11"/>
  <c r="F3" i="11"/>
  <c r="C4" i="11"/>
  <c r="D4" i="11"/>
  <c r="E4" i="11"/>
  <c r="F4" i="11"/>
  <c r="G4" i="11"/>
  <c r="H4" i="11"/>
  <c r="C5" i="11"/>
  <c r="D5" i="11"/>
  <c r="E5" i="11"/>
  <c r="F5" i="11"/>
  <c r="G5" i="11"/>
  <c r="H5" i="11"/>
  <c r="C6" i="11"/>
  <c r="D6" i="11"/>
  <c r="E6" i="11"/>
  <c r="F6" i="11"/>
  <c r="C7" i="11"/>
  <c r="D7" i="11"/>
  <c r="E7" i="11"/>
  <c r="F7" i="11"/>
  <c r="C8" i="11"/>
  <c r="D8" i="11"/>
  <c r="E8" i="11"/>
  <c r="F8" i="11"/>
  <c r="G8" i="11"/>
  <c r="H8" i="11"/>
  <c r="C9" i="11"/>
  <c r="D9" i="11"/>
  <c r="E9" i="11"/>
  <c r="F9" i="11"/>
  <c r="G9" i="11"/>
  <c r="H9" i="11"/>
  <c r="C10" i="11"/>
  <c r="D10" i="11"/>
  <c r="E10" i="11"/>
  <c r="F10" i="11"/>
  <c r="G10" i="11"/>
  <c r="H10" i="11"/>
  <c r="C11" i="11"/>
  <c r="D11" i="11"/>
  <c r="E11" i="11"/>
  <c r="F11" i="11"/>
  <c r="G11" i="11"/>
  <c r="H11" i="11"/>
  <c r="C12" i="11"/>
  <c r="D12" i="11"/>
  <c r="E12" i="11"/>
  <c r="F12" i="11"/>
  <c r="G12" i="11"/>
  <c r="H12" i="11"/>
  <c r="C13" i="11"/>
  <c r="D13" i="11"/>
  <c r="E13" i="11"/>
  <c r="F13" i="11"/>
  <c r="G13" i="11"/>
  <c r="H13" i="11"/>
  <c r="C14" i="11"/>
  <c r="D14" i="11"/>
  <c r="E14" i="11"/>
  <c r="F14" i="11"/>
  <c r="G14" i="11"/>
  <c r="H14" i="11"/>
  <c r="C15" i="11"/>
  <c r="D15" i="11"/>
  <c r="E15" i="11"/>
  <c r="F15" i="11"/>
  <c r="G15" i="11"/>
  <c r="H15" i="11"/>
  <c r="C16" i="11"/>
  <c r="D16" i="11"/>
  <c r="E16" i="11"/>
  <c r="F16" i="11"/>
  <c r="G16" i="11"/>
  <c r="H16" i="11"/>
  <c r="C17" i="11"/>
  <c r="D17" i="11"/>
  <c r="E17" i="11"/>
  <c r="F17" i="11"/>
  <c r="G17" i="11"/>
  <c r="H17" i="11"/>
  <c r="C18" i="11"/>
  <c r="D18" i="11"/>
  <c r="E18" i="11"/>
  <c r="F18" i="11"/>
  <c r="G18" i="11"/>
  <c r="H18" i="11"/>
  <c r="C19" i="11"/>
  <c r="D19" i="11"/>
  <c r="E19" i="11"/>
  <c r="F19" i="11"/>
  <c r="G19" i="11"/>
  <c r="H19" i="11"/>
  <c r="C20" i="11"/>
  <c r="D20" i="11"/>
  <c r="E20" i="11"/>
  <c r="F20" i="11"/>
  <c r="G20" i="11"/>
  <c r="H20" i="11"/>
  <c r="C21" i="11"/>
  <c r="D21" i="11"/>
  <c r="E21" i="11"/>
  <c r="F21" i="11"/>
  <c r="G21" i="11"/>
  <c r="H21" i="11"/>
  <c r="C22" i="11"/>
  <c r="D22" i="11"/>
  <c r="E22" i="11"/>
  <c r="F22" i="11"/>
  <c r="G22" i="11"/>
  <c r="H22" i="11"/>
  <c r="C23" i="11"/>
  <c r="D23" i="11"/>
  <c r="E23" i="11"/>
  <c r="F23" i="11"/>
  <c r="G23" i="11"/>
  <c r="H23" i="11"/>
  <c r="C24" i="11"/>
  <c r="D24" i="11"/>
  <c r="E24" i="11"/>
  <c r="F24" i="11"/>
  <c r="G24" i="11"/>
  <c r="H24" i="11"/>
  <c r="C25" i="11"/>
  <c r="D25" i="11"/>
  <c r="E25" i="11"/>
  <c r="F25" i="11"/>
  <c r="G25" i="11"/>
  <c r="H25" i="11"/>
  <c r="C26" i="11"/>
  <c r="D26" i="11"/>
  <c r="E26" i="11"/>
  <c r="F26" i="11"/>
  <c r="G26" i="11"/>
  <c r="H26" i="11"/>
  <c r="C27" i="11"/>
  <c r="D27" i="11"/>
  <c r="E27" i="11"/>
  <c r="F27" i="11"/>
  <c r="G27" i="11"/>
  <c r="H27" i="11"/>
  <c r="C28" i="11"/>
  <c r="D28" i="11"/>
  <c r="E28" i="11"/>
  <c r="F28" i="11"/>
  <c r="G28" i="11"/>
  <c r="H28" i="11"/>
  <c r="C29" i="11"/>
  <c r="D29" i="11"/>
  <c r="E29" i="11"/>
  <c r="F29" i="11"/>
  <c r="G29" i="11"/>
  <c r="H29" i="11"/>
  <c r="C30" i="11"/>
  <c r="D30" i="11"/>
  <c r="E30" i="11"/>
  <c r="F30" i="11"/>
  <c r="G30" i="11"/>
  <c r="H30" i="11"/>
  <c r="C31" i="11"/>
  <c r="D31" i="11"/>
  <c r="E31" i="11"/>
  <c r="F31" i="11"/>
  <c r="G31" i="11"/>
  <c r="H31" i="11"/>
  <c r="C32" i="11"/>
  <c r="D32" i="11"/>
  <c r="E32" i="11"/>
  <c r="F32" i="11"/>
  <c r="G32" i="11"/>
  <c r="H32" i="11"/>
  <c r="C33" i="11"/>
  <c r="D33" i="11"/>
  <c r="E33" i="11"/>
  <c r="F33" i="11"/>
  <c r="G33" i="11"/>
  <c r="H33" i="11"/>
  <c r="C34" i="11"/>
  <c r="D34" i="11"/>
  <c r="E34" i="11"/>
  <c r="F34" i="11"/>
  <c r="G34" i="11"/>
  <c r="H34" i="11"/>
  <c r="C35" i="11"/>
  <c r="D35" i="11"/>
  <c r="E35" i="11"/>
  <c r="F35" i="11"/>
  <c r="G35" i="11"/>
  <c r="H35" i="11"/>
  <c r="C36" i="11"/>
  <c r="D36" i="11"/>
  <c r="E36" i="11"/>
  <c r="F36" i="11"/>
  <c r="G36" i="11"/>
  <c r="H36" i="11"/>
  <c r="C37" i="11"/>
  <c r="D37" i="11"/>
  <c r="E37" i="11"/>
  <c r="F37" i="11"/>
  <c r="G37" i="11"/>
  <c r="H37" i="11"/>
  <c r="C38" i="11"/>
  <c r="D38" i="11"/>
  <c r="E38" i="11"/>
  <c r="F38" i="11"/>
  <c r="G38" i="11"/>
  <c r="H38" i="11"/>
  <c r="C39" i="11"/>
  <c r="D39" i="11"/>
  <c r="E39" i="11"/>
  <c r="F39" i="11"/>
  <c r="G39" i="11"/>
  <c r="H39" i="11"/>
  <c r="C40" i="11"/>
  <c r="D40" i="11"/>
  <c r="E40" i="11"/>
  <c r="F40" i="11"/>
  <c r="G40" i="11"/>
  <c r="H40" i="11"/>
  <c r="C41" i="11"/>
  <c r="D41" i="11"/>
  <c r="E41" i="11"/>
  <c r="F41" i="11"/>
  <c r="G41" i="11"/>
  <c r="H41" i="11"/>
  <c r="C42" i="11"/>
  <c r="D42" i="11"/>
  <c r="E42" i="11"/>
  <c r="F42" i="11"/>
  <c r="G42" i="11"/>
  <c r="H42" i="11"/>
  <c r="C43" i="11"/>
  <c r="D43" i="11"/>
  <c r="E43" i="11"/>
  <c r="F43" i="11"/>
  <c r="G43" i="11"/>
  <c r="H43" i="11"/>
  <c r="C44" i="11"/>
  <c r="D44" i="11"/>
  <c r="E44" i="11"/>
  <c r="F44" i="11"/>
  <c r="G44" i="11"/>
  <c r="H44" i="11"/>
  <c r="C45" i="11"/>
  <c r="D45" i="11"/>
  <c r="E45" i="11"/>
  <c r="F45" i="11"/>
  <c r="G45" i="11"/>
  <c r="H45" i="11"/>
  <c r="C46" i="11"/>
  <c r="D46" i="11"/>
  <c r="E46" i="11"/>
  <c r="F46" i="11"/>
  <c r="G46" i="11"/>
  <c r="H46" i="11"/>
  <c r="C47" i="11"/>
  <c r="D47" i="11"/>
  <c r="E47" i="11"/>
  <c r="F47" i="11"/>
  <c r="G47" i="11"/>
  <c r="H47" i="11"/>
  <c r="C48" i="11"/>
  <c r="D48" i="11"/>
  <c r="E48" i="11"/>
  <c r="F48" i="11"/>
  <c r="G48" i="11"/>
  <c r="H48" i="11"/>
  <c r="C49" i="11"/>
  <c r="D49" i="11"/>
  <c r="E49" i="11"/>
  <c r="F49" i="11"/>
  <c r="G49" i="11"/>
  <c r="H49" i="11"/>
  <c r="C50" i="11"/>
  <c r="D50" i="11"/>
  <c r="E50" i="11"/>
  <c r="F50" i="11"/>
  <c r="G50" i="11"/>
  <c r="H50" i="11"/>
  <c r="C51" i="11"/>
  <c r="D51" i="11"/>
  <c r="E51" i="11"/>
  <c r="F51" i="11"/>
  <c r="G51" i="11"/>
  <c r="H51" i="11"/>
  <c r="C52" i="11"/>
  <c r="D52" i="11"/>
  <c r="E52" i="11"/>
  <c r="F52" i="11"/>
  <c r="G52" i="11"/>
  <c r="H52" i="11"/>
  <c r="C53" i="11"/>
  <c r="D53" i="11"/>
  <c r="E53" i="11"/>
  <c r="F53" i="11"/>
  <c r="G53" i="11"/>
  <c r="H53" i="11"/>
  <c r="C54" i="11"/>
  <c r="D54" i="11"/>
  <c r="E54" i="11"/>
  <c r="F54" i="11"/>
  <c r="G54" i="11"/>
  <c r="H54" i="11"/>
  <c r="C55" i="11"/>
  <c r="D55" i="11"/>
  <c r="E55" i="11"/>
  <c r="F55" i="11"/>
  <c r="G55" i="11"/>
  <c r="H55" i="11"/>
  <c r="C56" i="11"/>
  <c r="D56" i="11"/>
  <c r="E56" i="11"/>
  <c r="F56" i="11"/>
  <c r="G56" i="11"/>
  <c r="H56" i="11"/>
  <c r="C57" i="11"/>
  <c r="D57" i="11"/>
  <c r="E57" i="11"/>
  <c r="F57" i="11"/>
  <c r="G57" i="11"/>
  <c r="H57" i="11"/>
  <c r="C58" i="11"/>
  <c r="D58" i="11"/>
  <c r="E58" i="11"/>
  <c r="F58" i="11"/>
  <c r="G58" i="11"/>
  <c r="H58" i="11"/>
  <c r="C59" i="11"/>
  <c r="D59" i="11"/>
  <c r="E59" i="11"/>
  <c r="F59" i="11"/>
  <c r="G59" i="11"/>
  <c r="H59" i="11"/>
  <c r="C60" i="11"/>
  <c r="D60" i="11"/>
  <c r="E60" i="11"/>
  <c r="F60" i="11"/>
  <c r="G60" i="11"/>
  <c r="H60" i="11"/>
  <c r="C61" i="11"/>
  <c r="D61" i="11"/>
  <c r="E61" i="11"/>
  <c r="F61" i="11"/>
  <c r="G61" i="11"/>
  <c r="H61" i="11"/>
  <c r="C62" i="11"/>
  <c r="D62" i="11"/>
  <c r="E62" i="11"/>
  <c r="F62" i="11"/>
  <c r="G62" i="11"/>
  <c r="H62" i="11"/>
  <c r="C63" i="11"/>
  <c r="D63" i="11"/>
  <c r="E63" i="11"/>
  <c r="F63" i="11"/>
  <c r="G63" i="11"/>
  <c r="H63" i="11"/>
  <c r="C64" i="11"/>
  <c r="D64" i="11"/>
  <c r="E64" i="11"/>
  <c r="F64" i="11"/>
  <c r="G64" i="11"/>
  <c r="H64" i="11"/>
  <c r="C65" i="11"/>
  <c r="D65" i="11"/>
  <c r="E65" i="11"/>
  <c r="F65" i="11"/>
  <c r="G65" i="11"/>
  <c r="H65" i="11"/>
  <c r="C66" i="11"/>
  <c r="D66" i="11"/>
  <c r="E66" i="11"/>
  <c r="F66" i="11"/>
  <c r="G66" i="11"/>
  <c r="H66" i="11"/>
  <c r="C67" i="11"/>
  <c r="D67" i="11"/>
  <c r="E67" i="11"/>
  <c r="F67" i="11"/>
  <c r="G67" i="11"/>
  <c r="H67" i="11"/>
  <c r="C68" i="11"/>
  <c r="D68" i="11"/>
  <c r="E68" i="11"/>
  <c r="F68" i="11"/>
  <c r="G68" i="11"/>
  <c r="H68" i="11"/>
  <c r="C69" i="11"/>
  <c r="D69" i="11"/>
  <c r="E69" i="11"/>
  <c r="F69" i="11"/>
  <c r="G69" i="11"/>
  <c r="H69" i="11"/>
  <c r="C70" i="11"/>
  <c r="D70" i="11"/>
  <c r="E70" i="11"/>
  <c r="F70" i="11"/>
  <c r="G70" i="11"/>
  <c r="H70" i="11"/>
  <c r="C71" i="11"/>
  <c r="D71" i="11"/>
  <c r="E71" i="11"/>
  <c r="F71" i="11"/>
  <c r="G71" i="11"/>
  <c r="H71" i="11"/>
  <c r="C72" i="11"/>
  <c r="D72" i="11"/>
  <c r="E72" i="11"/>
  <c r="F72" i="11"/>
  <c r="G72" i="11"/>
  <c r="H72" i="11"/>
  <c r="C73" i="11"/>
  <c r="D73" i="11"/>
  <c r="E73" i="11"/>
  <c r="F73" i="11"/>
  <c r="G73" i="11"/>
  <c r="H73" i="11"/>
  <c r="C74" i="11"/>
  <c r="D74" i="11"/>
  <c r="E74" i="11"/>
  <c r="F74" i="11"/>
  <c r="G74" i="11"/>
  <c r="H74" i="11"/>
  <c r="C75" i="11"/>
  <c r="D75" i="11"/>
  <c r="E75" i="11"/>
  <c r="F75" i="11"/>
  <c r="G75" i="11"/>
  <c r="H75" i="11"/>
  <c r="C76" i="11"/>
  <c r="D76" i="11"/>
  <c r="E76" i="11"/>
  <c r="F76" i="11"/>
  <c r="G76" i="11"/>
  <c r="H76" i="11"/>
  <c r="C77" i="11"/>
  <c r="D77" i="11"/>
  <c r="E77" i="11"/>
  <c r="F77" i="11"/>
  <c r="G77" i="11"/>
  <c r="H77" i="11"/>
  <c r="C78" i="11"/>
  <c r="D78" i="11"/>
  <c r="E78" i="11"/>
  <c r="F78" i="11"/>
  <c r="G78" i="11"/>
  <c r="H78" i="11"/>
  <c r="C79" i="11"/>
  <c r="D79" i="11"/>
  <c r="E79" i="11"/>
  <c r="F79" i="11"/>
  <c r="G79" i="11"/>
  <c r="H79" i="11"/>
  <c r="C80" i="11"/>
  <c r="D80" i="11"/>
  <c r="E80" i="11"/>
  <c r="F80" i="11"/>
  <c r="G80" i="11"/>
  <c r="H80" i="11"/>
  <c r="C81" i="11"/>
  <c r="D81" i="11"/>
  <c r="E81" i="11"/>
  <c r="F81" i="11"/>
  <c r="G81" i="11"/>
  <c r="H81" i="11"/>
  <c r="C82" i="11"/>
  <c r="D82" i="11"/>
  <c r="E82" i="11"/>
  <c r="F82" i="11"/>
  <c r="G82" i="11"/>
  <c r="H82" i="11"/>
  <c r="C83" i="11"/>
  <c r="D83" i="11"/>
  <c r="E83" i="11"/>
  <c r="F83" i="11"/>
  <c r="G83" i="11"/>
  <c r="H83" i="11"/>
  <c r="C84" i="11"/>
  <c r="D84" i="11"/>
  <c r="E84" i="11"/>
  <c r="F84" i="11"/>
  <c r="G84" i="11"/>
  <c r="H84" i="11"/>
  <c r="C85" i="11"/>
  <c r="D85" i="11"/>
  <c r="E85" i="11"/>
  <c r="F85" i="11"/>
  <c r="G85" i="11"/>
  <c r="H85" i="11"/>
  <c r="C86" i="11"/>
  <c r="D86" i="11"/>
  <c r="E86" i="11"/>
  <c r="F86" i="11"/>
  <c r="G86" i="11"/>
  <c r="H86" i="11"/>
  <c r="C87" i="11"/>
  <c r="D87" i="11"/>
  <c r="E87" i="11"/>
  <c r="F87" i="11"/>
  <c r="G87" i="11"/>
  <c r="H87" i="11"/>
  <c r="C88" i="11"/>
  <c r="D88" i="11"/>
  <c r="E88" i="11"/>
  <c r="F88" i="11"/>
  <c r="G88" i="11"/>
  <c r="H88" i="11"/>
  <c r="C89" i="11"/>
  <c r="D89" i="11"/>
  <c r="E89" i="11"/>
  <c r="F89" i="11"/>
  <c r="G89" i="11"/>
  <c r="H89" i="11"/>
  <c r="C90" i="11"/>
  <c r="D90" i="11"/>
  <c r="E90" i="11"/>
  <c r="F90" i="11"/>
  <c r="G90" i="11"/>
  <c r="H90" i="11"/>
  <c r="C91" i="11"/>
  <c r="D91" i="11"/>
  <c r="E91" i="11"/>
  <c r="F91" i="11"/>
  <c r="G91" i="11"/>
  <c r="H91" i="11"/>
  <c r="C92" i="11"/>
  <c r="D92" i="11"/>
  <c r="E92" i="11"/>
  <c r="F92" i="11"/>
  <c r="G92" i="11"/>
  <c r="H92" i="11"/>
  <c r="C93" i="11"/>
  <c r="D93" i="11"/>
  <c r="E93" i="11"/>
  <c r="F93" i="11"/>
  <c r="G93" i="11"/>
  <c r="H93" i="11"/>
  <c r="C94" i="11"/>
  <c r="D94" i="11"/>
  <c r="E94" i="11"/>
  <c r="F94" i="11"/>
  <c r="G94" i="11"/>
  <c r="H94" i="11"/>
  <c r="C95" i="11"/>
  <c r="D95" i="11"/>
  <c r="E95" i="11"/>
  <c r="F95" i="11"/>
  <c r="G95" i="11"/>
  <c r="H95" i="11"/>
  <c r="C96" i="11"/>
  <c r="D96" i="11"/>
  <c r="E96" i="11"/>
  <c r="F96" i="11"/>
  <c r="G96" i="11"/>
  <c r="H96" i="11"/>
  <c r="C97" i="11"/>
  <c r="D97" i="11"/>
  <c r="E97" i="11"/>
  <c r="F97" i="11"/>
  <c r="G97" i="11"/>
  <c r="H97" i="11"/>
  <c r="C98" i="11"/>
  <c r="D98" i="11"/>
  <c r="E98" i="11"/>
  <c r="F98" i="11"/>
  <c r="G98" i="11"/>
  <c r="H98" i="11"/>
  <c r="C99" i="11"/>
  <c r="D99" i="11"/>
  <c r="E99" i="11"/>
  <c r="F99" i="11"/>
  <c r="G99" i="11"/>
  <c r="H99" i="11"/>
  <c r="C100" i="11"/>
  <c r="D100" i="11"/>
  <c r="E100" i="11"/>
  <c r="F100" i="11"/>
  <c r="G100" i="11"/>
  <c r="H100" i="11"/>
  <c r="C101" i="11"/>
  <c r="D101" i="11"/>
  <c r="E101" i="11"/>
  <c r="F101" i="11"/>
  <c r="G101" i="11"/>
  <c r="H101" i="11"/>
  <c r="C102" i="11"/>
  <c r="D102" i="11"/>
  <c r="E102" i="11"/>
  <c r="F102" i="11"/>
  <c r="G102" i="11"/>
  <c r="H102" i="11"/>
  <c r="C103" i="11"/>
  <c r="D103" i="11"/>
  <c r="E103" i="11"/>
  <c r="F103" i="11"/>
  <c r="G103" i="11"/>
  <c r="H103" i="11"/>
  <c r="C104" i="11"/>
  <c r="D104" i="11"/>
  <c r="E104" i="11"/>
  <c r="F104" i="11"/>
  <c r="G104" i="11"/>
  <c r="H104" i="11"/>
  <c r="C105" i="11"/>
  <c r="D105" i="11"/>
  <c r="E105" i="11"/>
  <c r="F105" i="11"/>
  <c r="G105" i="11"/>
  <c r="H105" i="11"/>
  <c r="C106" i="11"/>
  <c r="D106" i="11"/>
  <c r="E106" i="11"/>
  <c r="F106" i="11"/>
  <c r="G106" i="11"/>
  <c r="H106" i="11"/>
  <c r="C107" i="11"/>
  <c r="D107" i="11"/>
  <c r="E107" i="11"/>
  <c r="F107" i="11"/>
  <c r="G107" i="11"/>
  <c r="H107" i="11"/>
  <c r="C108" i="11"/>
  <c r="D108" i="11"/>
  <c r="E108" i="11"/>
  <c r="F108" i="11"/>
  <c r="G108" i="11"/>
  <c r="H108" i="11"/>
  <c r="C109" i="11"/>
  <c r="D109" i="11"/>
  <c r="E109" i="11"/>
  <c r="F109" i="11"/>
  <c r="G109" i="11"/>
  <c r="H109" i="11"/>
  <c r="C110" i="11"/>
  <c r="D110" i="11"/>
  <c r="E110" i="11"/>
  <c r="F110" i="11"/>
  <c r="G110" i="11"/>
  <c r="H110" i="11"/>
  <c r="C111" i="11"/>
  <c r="D111" i="11"/>
  <c r="E111" i="11"/>
  <c r="F111" i="11"/>
  <c r="G111" i="11"/>
  <c r="H111" i="11"/>
  <c r="C112" i="11"/>
  <c r="D112" i="11"/>
  <c r="E112" i="11"/>
  <c r="F112" i="11"/>
  <c r="G112" i="11"/>
  <c r="H112" i="11"/>
  <c r="C113" i="11"/>
  <c r="D113" i="11"/>
  <c r="E113" i="11"/>
  <c r="F113" i="11"/>
  <c r="G113" i="11"/>
  <c r="H113" i="11"/>
  <c r="C114" i="11"/>
  <c r="D114" i="11"/>
  <c r="E114" i="11"/>
  <c r="F114" i="11"/>
  <c r="G114" i="11"/>
  <c r="H114" i="11"/>
  <c r="C115" i="11"/>
  <c r="D115" i="11"/>
  <c r="E115" i="11"/>
  <c r="F115" i="11"/>
  <c r="G115" i="11"/>
  <c r="H115" i="11"/>
  <c r="C116" i="11"/>
  <c r="D116" i="11"/>
  <c r="E116" i="11"/>
  <c r="F116" i="11"/>
  <c r="G116" i="11"/>
  <c r="H116" i="11"/>
  <c r="C117" i="11"/>
  <c r="D117" i="11"/>
  <c r="E117" i="11"/>
  <c r="F117" i="11"/>
  <c r="G117" i="11"/>
  <c r="H117" i="11"/>
  <c r="C118" i="11"/>
  <c r="D118" i="11"/>
  <c r="E118" i="11"/>
  <c r="F118" i="11"/>
  <c r="G118" i="11"/>
  <c r="H118" i="11"/>
  <c r="C119" i="11"/>
  <c r="D119" i="11"/>
  <c r="E119" i="11"/>
  <c r="F119" i="11"/>
  <c r="G119" i="11"/>
  <c r="H119" i="11"/>
  <c r="C120" i="11"/>
  <c r="D120" i="11"/>
  <c r="E120" i="11"/>
  <c r="F120" i="11"/>
  <c r="G120" i="11"/>
  <c r="H120" i="11"/>
  <c r="C121" i="11"/>
  <c r="D121" i="11"/>
  <c r="E121" i="11"/>
  <c r="F121" i="11"/>
  <c r="G121" i="11"/>
  <c r="H121" i="11"/>
  <c r="C122" i="11"/>
  <c r="D122" i="11"/>
  <c r="E122" i="11"/>
  <c r="F122" i="11"/>
  <c r="G122" i="11"/>
  <c r="H122" i="11"/>
  <c r="C123" i="11"/>
  <c r="D123" i="11"/>
  <c r="E123" i="11"/>
  <c r="F123" i="11"/>
  <c r="G123" i="11"/>
  <c r="H123" i="11"/>
  <c r="C124" i="11"/>
  <c r="D124" i="11"/>
  <c r="E124" i="11"/>
  <c r="F124" i="11"/>
  <c r="G124" i="11"/>
  <c r="H124" i="11"/>
  <c r="C125" i="11"/>
  <c r="D125" i="11"/>
  <c r="E125" i="11"/>
  <c r="F125" i="11"/>
  <c r="G125" i="11"/>
  <c r="H125" i="11"/>
  <c r="C126" i="11"/>
  <c r="D126" i="11"/>
  <c r="E126" i="11"/>
  <c r="F126" i="11"/>
  <c r="G126" i="11"/>
  <c r="H126" i="11"/>
  <c r="C127" i="11"/>
  <c r="D127" i="11"/>
  <c r="E127" i="11"/>
  <c r="F127" i="11"/>
  <c r="G127" i="11"/>
  <c r="H127" i="11"/>
  <c r="C128" i="11"/>
  <c r="D128" i="11"/>
  <c r="E128" i="11"/>
  <c r="F128" i="11"/>
  <c r="G128" i="11"/>
  <c r="H128" i="11"/>
  <c r="C129" i="11"/>
  <c r="D129" i="11"/>
  <c r="E129" i="11"/>
  <c r="F129" i="11"/>
  <c r="G129" i="11"/>
  <c r="H129" i="11"/>
  <c r="C130" i="11"/>
  <c r="D130" i="11"/>
  <c r="E130" i="11"/>
  <c r="F130" i="11"/>
  <c r="G130" i="11"/>
  <c r="H130" i="11"/>
  <c r="C131" i="11"/>
  <c r="D131" i="11"/>
  <c r="E131" i="11"/>
  <c r="F131" i="11"/>
  <c r="G131" i="11"/>
  <c r="H131" i="11"/>
  <c r="C132" i="11"/>
  <c r="D132" i="11"/>
  <c r="E132" i="11"/>
  <c r="F132" i="11"/>
  <c r="G132" i="11"/>
  <c r="H132" i="11"/>
  <c r="C133" i="11"/>
  <c r="D133" i="11"/>
  <c r="E133" i="11"/>
  <c r="F133" i="11"/>
  <c r="G133" i="11"/>
  <c r="H133" i="11"/>
  <c r="C134" i="11"/>
  <c r="D134" i="11"/>
  <c r="E134" i="11"/>
  <c r="F134" i="11"/>
  <c r="G134" i="11"/>
  <c r="H134" i="11"/>
  <c r="C135" i="11"/>
  <c r="D135" i="11"/>
  <c r="E135" i="11"/>
  <c r="F135" i="11"/>
  <c r="G135" i="11"/>
  <c r="H135" i="11"/>
  <c r="C136" i="11"/>
  <c r="D136" i="11"/>
  <c r="E136" i="11"/>
  <c r="F136" i="11"/>
  <c r="G136" i="11"/>
  <c r="H136" i="11"/>
  <c r="C137" i="11"/>
  <c r="D137" i="11"/>
  <c r="E137" i="11"/>
  <c r="F137" i="11"/>
  <c r="G137" i="11"/>
  <c r="H137" i="11"/>
  <c r="C138" i="11"/>
  <c r="D138" i="11"/>
  <c r="E138" i="11"/>
  <c r="F138" i="11"/>
  <c r="G138" i="11"/>
  <c r="H138" i="11"/>
  <c r="C139" i="11"/>
  <c r="D139" i="11"/>
  <c r="E139" i="11"/>
  <c r="F139" i="11"/>
  <c r="G139" i="11"/>
  <c r="H139" i="11"/>
  <c r="C140" i="11"/>
  <c r="D140" i="11"/>
  <c r="E140" i="11"/>
  <c r="F140" i="11"/>
  <c r="G140" i="11"/>
  <c r="H140" i="11"/>
  <c r="C141" i="11"/>
  <c r="D141" i="11"/>
  <c r="E141" i="11"/>
  <c r="F141" i="11"/>
  <c r="G141" i="11"/>
  <c r="H141" i="11"/>
  <c r="C142" i="11"/>
  <c r="D142" i="11"/>
  <c r="E142" i="11"/>
  <c r="F142" i="11"/>
  <c r="G142" i="11"/>
  <c r="H142" i="11"/>
  <c r="C143" i="11"/>
  <c r="D143" i="11"/>
  <c r="E143" i="11"/>
  <c r="F143" i="11"/>
  <c r="G143" i="11"/>
  <c r="H143" i="11"/>
  <c r="C144" i="11"/>
  <c r="D144" i="11"/>
  <c r="E144" i="11"/>
  <c r="F144" i="11"/>
  <c r="G144" i="11"/>
  <c r="H144" i="11"/>
  <c r="C145" i="11"/>
  <c r="D145" i="11"/>
  <c r="E145" i="11"/>
  <c r="F145" i="11"/>
  <c r="G145" i="11"/>
  <c r="H145" i="11"/>
  <c r="C146" i="11"/>
  <c r="D146" i="11"/>
  <c r="E146" i="11"/>
  <c r="F146" i="11"/>
  <c r="G146" i="11"/>
  <c r="H146" i="11"/>
  <c r="C147" i="11"/>
  <c r="D147" i="11"/>
  <c r="E147" i="11"/>
  <c r="F147" i="11"/>
  <c r="G147" i="11"/>
  <c r="H147" i="11"/>
  <c r="C148" i="11"/>
  <c r="D148" i="11"/>
  <c r="E148" i="11"/>
  <c r="F148" i="11"/>
  <c r="G148" i="11"/>
  <c r="H148" i="11"/>
  <c r="C149" i="11"/>
  <c r="D149" i="11"/>
  <c r="E149" i="11"/>
  <c r="F149" i="11"/>
  <c r="G149" i="11"/>
  <c r="H149" i="11"/>
  <c r="C150" i="11"/>
  <c r="D150" i="11"/>
  <c r="E150" i="11"/>
  <c r="F150" i="11"/>
  <c r="G150" i="11"/>
  <c r="H150" i="11"/>
  <c r="C151" i="11"/>
  <c r="D151" i="11"/>
  <c r="E151" i="11"/>
  <c r="F151" i="11"/>
  <c r="G151" i="11"/>
  <c r="H151" i="11"/>
  <c r="C152" i="11"/>
  <c r="D152" i="11"/>
  <c r="E152" i="11"/>
  <c r="F152" i="11"/>
  <c r="G152" i="11"/>
  <c r="H152" i="11"/>
  <c r="C153" i="11"/>
  <c r="D153" i="11"/>
  <c r="E153" i="11"/>
  <c r="F153" i="11"/>
  <c r="G153" i="11"/>
  <c r="H153" i="11"/>
  <c r="C154" i="11"/>
  <c r="D154" i="11"/>
  <c r="E154" i="11"/>
  <c r="F154" i="11"/>
  <c r="G154" i="11"/>
  <c r="H154" i="11"/>
  <c r="C155" i="11"/>
  <c r="D155" i="11"/>
  <c r="E155" i="11"/>
  <c r="F155" i="11"/>
  <c r="G155" i="11"/>
  <c r="H155" i="11"/>
  <c r="C156" i="11"/>
  <c r="D156" i="11"/>
  <c r="E156" i="11"/>
  <c r="F156" i="11"/>
  <c r="G156" i="11"/>
  <c r="H156" i="11"/>
  <c r="C157" i="11"/>
  <c r="D157" i="11"/>
  <c r="E157" i="11"/>
  <c r="F157" i="11"/>
  <c r="G157" i="11"/>
  <c r="H157" i="11"/>
  <c r="C158" i="11"/>
  <c r="D158" i="11"/>
  <c r="E158" i="11"/>
  <c r="F158" i="11"/>
  <c r="G158" i="11"/>
  <c r="H158" i="11"/>
  <c r="C159" i="11"/>
  <c r="D159" i="11"/>
  <c r="E159" i="11"/>
  <c r="F159" i="11"/>
  <c r="G159" i="11"/>
  <c r="H159" i="11"/>
  <c r="C160" i="11"/>
  <c r="D160" i="11"/>
  <c r="E160" i="11"/>
  <c r="F160" i="11"/>
  <c r="G160" i="11"/>
  <c r="H160" i="11"/>
  <c r="C161" i="11"/>
  <c r="D161" i="11"/>
  <c r="E161" i="11"/>
  <c r="F161" i="11"/>
  <c r="G161" i="11"/>
  <c r="H161" i="11"/>
  <c r="C162" i="11"/>
  <c r="D162" i="11"/>
  <c r="E162" i="11"/>
  <c r="F162" i="11"/>
  <c r="G162" i="11"/>
  <c r="H162" i="11"/>
  <c r="C163" i="11"/>
  <c r="D163" i="11"/>
  <c r="E163" i="11"/>
  <c r="F163" i="11"/>
  <c r="G163" i="11"/>
  <c r="H163" i="11"/>
  <c r="C164" i="11"/>
  <c r="D164" i="11"/>
  <c r="E164" i="11"/>
  <c r="F164" i="11"/>
  <c r="G164" i="11"/>
  <c r="H164" i="11"/>
  <c r="C165" i="11"/>
  <c r="D165" i="11"/>
  <c r="E165" i="11"/>
  <c r="F165" i="11"/>
  <c r="G165" i="11"/>
  <c r="H165" i="11"/>
  <c r="C166" i="11"/>
  <c r="D166" i="11"/>
  <c r="E166" i="11"/>
  <c r="F166" i="11"/>
  <c r="G166" i="11"/>
  <c r="H166" i="11"/>
  <c r="C167" i="11"/>
  <c r="D167" i="11"/>
  <c r="E167" i="11"/>
  <c r="F167" i="11"/>
  <c r="G167" i="11"/>
  <c r="H167" i="11"/>
  <c r="C168" i="11"/>
  <c r="D168" i="11"/>
  <c r="E168" i="11"/>
  <c r="F168" i="11"/>
  <c r="G168" i="11"/>
  <c r="H168" i="11"/>
  <c r="C169" i="11"/>
  <c r="D169" i="11"/>
  <c r="E169" i="11"/>
  <c r="F169" i="11"/>
  <c r="G169" i="11"/>
  <c r="H169" i="11"/>
  <c r="C170" i="11"/>
  <c r="D170" i="11"/>
  <c r="E170" i="11"/>
  <c r="F170" i="11"/>
  <c r="G170" i="11"/>
  <c r="H170" i="11"/>
  <c r="C171" i="11"/>
  <c r="D171" i="11"/>
  <c r="E171" i="11"/>
  <c r="F171" i="11"/>
  <c r="G171" i="11"/>
  <c r="H171" i="11"/>
  <c r="C172" i="11"/>
  <c r="D172" i="11"/>
  <c r="E172" i="11"/>
  <c r="F172" i="11"/>
  <c r="G172" i="11"/>
  <c r="H172" i="11"/>
  <c r="C173" i="11"/>
  <c r="D173" i="11"/>
  <c r="E173" i="11"/>
  <c r="F173" i="11"/>
  <c r="G173" i="11"/>
  <c r="H173" i="11"/>
  <c r="C174" i="11"/>
  <c r="D174" i="11"/>
  <c r="E174" i="11"/>
  <c r="F174" i="11"/>
  <c r="G174" i="11"/>
  <c r="H174" i="11"/>
  <c r="C175" i="11"/>
  <c r="D175" i="11"/>
  <c r="E175" i="11"/>
  <c r="F175" i="11"/>
  <c r="G175" i="11"/>
  <c r="H175" i="11"/>
  <c r="C176" i="11"/>
  <c r="D176" i="11"/>
  <c r="E176" i="11"/>
  <c r="F176" i="11"/>
  <c r="G176" i="11"/>
  <c r="H176" i="11"/>
  <c r="C177" i="11"/>
  <c r="D177" i="11"/>
  <c r="E177" i="11"/>
  <c r="F177" i="11"/>
  <c r="G177" i="11"/>
  <c r="H177" i="11"/>
  <c r="C178" i="11"/>
  <c r="D178" i="11"/>
  <c r="E178" i="11"/>
  <c r="F178" i="11"/>
  <c r="G178" i="11"/>
  <c r="H178" i="11"/>
  <c r="C179" i="11"/>
  <c r="D179" i="11"/>
  <c r="E179" i="11"/>
  <c r="F179" i="11"/>
  <c r="G179" i="11"/>
  <c r="H179" i="11"/>
  <c r="C180" i="11"/>
  <c r="D180" i="11"/>
  <c r="E180" i="11"/>
  <c r="F180" i="11"/>
  <c r="G180" i="11"/>
  <c r="H180" i="11"/>
  <c r="C181" i="11"/>
  <c r="D181" i="11"/>
  <c r="E181" i="11"/>
  <c r="F181" i="11"/>
  <c r="G181" i="11"/>
  <c r="H181" i="11"/>
  <c r="C182" i="11"/>
  <c r="D182" i="11"/>
  <c r="E182" i="11"/>
  <c r="F182" i="11"/>
  <c r="G182" i="11"/>
  <c r="H182" i="11"/>
  <c r="C183" i="11"/>
  <c r="D183" i="11"/>
  <c r="E183" i="11"/>
  <c r="F183" i="11"/>
  <c r="G183" i="11"/>
  <c r="H183" i="11"/>
  <c r="C184" i="11"/>
  <c r="D184" i="11"/>
  <c r="E184" i="11"/>
  <c r="F184" i="11"/>
  <c r="G184" i="11"/>
  <c r="H184" i="11"/>
  <c r="C185" i="11"/>
  <c r="D185" i="11"/>
  <c r="E185" i="11"/>
  <c r="F185" i="11"/>
  <c r="G185" i="11"/>
  <c r="H185" i="11"/>
  <c r="C186" i="11"/>
  <c r="D186" i="11"/>
  <c r="E186" i="11"/>
  <c r="F186" i="11"/>
  <c r="G186" i="11"/>
  <c r="H186" i="11"/>
  <c r="C187" i="11"/>
  <c r="D187" i="11"/>
  <c r="E187" i="11"/>
  <c r="F187" i="11"/>
  <c r="G187" i="11"/>
  <c r="H187" i="11"/>
  <c r="C188" i="11"/>
  <c r="D188" i="11"/>
  <c r="E188" i="11"/>
  <c r="F188" i="11"/>
  <c r="G188" i="11"/>
  <c r="H188" i="11"/>
  <c r="C189" i="11"/>
  <c r="D189" i="11"/>
  <c r="E189" i="11"/>
  <c r="F189" i="11"/>
  <c r="G189" i="11"/>
  <c r="H189" i="11"/>
  <c r="C190" i="11"/>
  <c r="D190" i="11"/>
  <c r="E190" i="11"/>
  <c r="F190" i="11"/>
  <c r="G190" i="11"/>
  <c r="H190" i="11"/>
  <c r="C191" i="11"/>
  <c r="D191" i="11"/>
  <c r="E191" i="11"/>
  <c r="F191" i="11"/>
  <c r="G191" i="11"/>
  <c r="H191" i="11"/>
  <c r="C192" i="11"/>
  <c r="D192" i="11"/>
  <c r="E192" i="11"/>
  <c r="F192" i="11"/>
  <c r="G192" i="11"/>
  <c r="H192" i="11"/>
  <c r="C193" i="11"/>
  <c r="D193" i="11"/>
  <c r="E193" i="11"/>
  <c r="F193" i="11"/>
  <c r="G193" i="11"/>
  <c r="H193" i="11"/>
  <c r="C194" i="11"/>
  <c r="D194" i="11"/>
  <c r="E194" i="11"/>
  <c r="F194" i="11"/>
  <c r="G194" i="11"/>
  <c r="H194" i="11"/>
  <c r="C195" i="11"/>
  <c r="D195" i="11"/>
  <c r="E195" i="11"/>
  <c r="F195" i="11"/>
  <c r="G195" i="11"/>
  <c r="H195" i="11"/>
  <c r="C196" i="11"/>
  <c r="D196" i="11"/>
  <c r="E196" i="11"/>
  <c r="F196" i="11"/>
  <c r="G196" i="11"/>
  <c r="H196" i="11"/>
  <c r="C197" i="11"/>
  <c r="D197" i="11"/>
  <c r="E197" i="11"/>
  <c r="F197" i="11"/>
  <c r="G197" i="11"/>
  <c r="H197" i="11"/>
  <c r="C198" i="11"/>
  <c r="D198" i="11"/>
  <c r="E198" i="11"/>
  <c r="F198" i="11"/>
  <c r="G198" i="11"/>
  <c r="H198" i="11"/>
  <c r="C199" i="11"/>
  <c r="D199" i="11"/>
  <c r="E199" i="11"/>
  <c r="F199" i="11"/>
  <c r="G199" i="11"/>
  <c r="H199" i="11"/>
  <c r="C200" i="11"/>
  <c r="D200" i="11"/>
  <c r="E200" i="11"/>
  <c r="F200" i="11"/>
  <c r="G200" i="11"/>
  <c r="H200" i="11"/>
  <c r="C201" i="11"/>
  <c r="D201" i="11"/>
  <c r="E201" i="11"/>
  <c r="F201" i="11"/>
  <c r="G201" i="11"/>
  <c r="H201" i="11"/>
  <c r="C202" i="11"/>
  <c r="D202" i="11"/>
  <c r="E202" i="11"/>
  <c r="F202" i="11"/>
  <c r="G202" i="11"/>
  <c r="H202" i="11"/>
  <c r="C203" i="11"/>
  <c r="D203" i="11"/>
  <c r="E203" i="11"/>
  <c r="F203" i="11"/>
  <c r="G203" i="11"/>
  <c r="H203" i="11"/>
  <c r="C204" i="11"/>
  <c r="D204" i="11"/>
  <c r="E204" i="11"/>
  <c r="F204" i="11"/>
  <c r="G204" i="11"/>
  <c r="H204" i="11"/>
  <c r="C205" i="11"/>
  <c r="D205" i="11"/>
  <c r="E205" i="11"/>
  <c r="F205" i="11"/>
  <c r="G205" i="11"/>
  <c r="H205" i="11"/>
  <c r="C206" i="11"/>
  <c r="D206" i="11"/>
  <c r="E206" i="11"/>
  <c r="F206" i="11"/>
  <c r="G206" i="11"/>
  <c r="H206" i="11"/>
  <c r="C207" i="11"/>
  <c r="D207" i="11"/>
  <c r="E207" i="11"/>
  <c r="F207" i="11"/>
  <c r="G207" i="11"/>
  <c r="H207" i="11"/>
  <c r="C208" i="11"/>
  <c r="D208" i="11"/>
  <c r="E208" i="11"/>
  <c r="F208" i="11"/>
  <c r="G208" i="11"/>
  <c r="H208" i="11"/>
  <c r="C209" i="11"/>
  <c r="D209" i="11"/>
  <c r="E209" i="11"/>
  <c r="F209" i="11"/>
  <c r="G209" i="11"/>
  <c r="H209" i="11"/>
  <c r="C210" i="11"/>
  <c r="D210" i="11"/>
  <c r="E210" i="11"/>
  <c r="F210" i="11"/>
  <c r="G210" i="11"/>
  <c r="H210" i="11"/>
  <c r="C211" i="11"/>
  <c r="D211" i="11"/>
  <c r="E211" i="11"/>
  <c r="F211" i="11"/>
  <c r="G211" i="11"/>
  <c r="H211" i="11"/>
  <c r="C212" i="11"/>
  <c r="D212" i="11"/>
  <c r="E212" i="11"/>
  <c r="F212" i="11"/>
  <c r="G212" i="11"/>
  <c r="H212" i="11"/>
  <c r="C213" i="11"/>
  <c r="D213" i="11"/>
  <c r="E213" i="11"/>
  <c r="F213" i="11"/>
  <c r="G213" i="11"/>
  <c r="H213" i="11"/>
  <c r="C214" i="11"/>
  <c r="D214" i="11"/>
  <c r="E214" i="11"/>
  <c r="F214" i="11"/>
  <c r="G214" i="11"/>
  <c r="H214" i="11"/>
  <c r="C215" i="11"/>
  <c r="D215" i="11"/>
  <c r="E215" i="11"/>
  <c r="F215" i="11"/>
  <c r="G215" i="11"/>
  <c r="H215" i="11"/>
  <c r="C216" i="11"/>
  <c r="D216" i="11"/>
  <c r="E216" i="11"/>
  <c r="F216" i="11"/>
  <c r="G216" i="11"/>
  <c r="H216" i="11"/>
  <c r="C217" i="11"/>
  <c r="D217" i="11"/>
  <c r="E217" i="11"/>
  <c r="F217" i="11"/>
  <c r="G217" i="11"/>
  <c r="H217" i="11"/>
  <c r="C218" i="11"/>
  <c r="D218" i="11"/>
  <c r="E218" i="11"/>
  <c r="F218" i="11"/>
  <c r="G218" i="11"/>
  <c r="H218" i="11"/>
  <c r="C219" i="11"/>
  <c r="D219" i="11"/>
  <c r="E219" i="11"/>
  <c r="F219" i="11"/>
  <c r="G219" i="11"/>
  <c r="H219" i="11"/>
  <c r="C220" i="11"/>
  <c r="D220" i="11"/>
  <c r="E220" i="11"/>
  <c r="F220" i="11"/>
  <c r="G220" i="11"/>
  <c r="H220" i="11"/>
  <c r="C221" i="11"/>
  <c r="D221" i="11"/>
  <c r="E221" i="11"/>
  <c r="F221" i="11"/>
  <c r="G221" i="11"/>
  <c r="H221" i="11"/>
  <c r="C222" i="11"/>
  <c r="D222" i="11"/>
  <c r="E222" i="11"/>
  <c r="F222" i="11"/>
  <c r="G222" i="11"/>
  <c r="H222" i="11"/>
  <c r="C223" i="11"/>
  <c r="D223" i="11"/>
  <c r="E223" i="11"/>
  <c r="F223" i="11"/>
  <c r="G223" i="11"/>
  <c r="H223" i="11"/>
  <c r="C224" i="11"/>
  <c r="D224" i="11"/>
  <c r="E224" i="11"/>
  <c r="F224" i="11"/>
  <c r="G224" i="11"/>
  <c r="H224" i="11"/>
  <c r="C225" i="11"/>
  <c r="D225" i="11"/>
  <c r="E225" i="11"/>
  <c r="F225" i="11"/>
  <c r="G225" i="11"/>
  <c r="H225" i="11"/>
  <c r="C226" i="11"/>
  <c r="D226" i="11"/>
  <c r="E226" i="11"/>
  <c r="F226" i="11"/>
  <c r="G226" i="11"/>
  <c r="H226" i="11"/>
  <c r="C227" i="11"/>
  <c r="D227" i="11"/>
  <c r="E227" i="11"/>
  <c r="F227" i="11"/>
  <c r="G227" i="11"/>
  <c r="H227" i="11"/>
  <c r="C228" i="11"/>
  <c r="D228" i="11"/>
  <c r="E228" i="11"/>
  <c r="F228" i="11"/>
  <c r="G228" i="11"/>
  <c r="H228" i="11"/>
  <c r="C229" i="11"/>
  <c r="D229" i="11"/>
  <c r="E229" i="11"/>
  <c r="F229" i="11"/>
  <c r="G229" i="11"/>
  <c r="H229" i="11"/>
  <c r="C230" i="11"/>
  <c r="D230" i="11"/>
  <c r="E230" i="11"/>
  <c r="F230" i="11"/>
  <c r="G230" i="11"/>
  <c r="H230" i="11"/>
  <c r="C231" i="11"/>
  <c r="D231" i="11"/>
  <c r="E231" i="11"/>
  <c r="F231" i="11"/>
  <c r="G231" i="11"/>
  <c r="H231" i="11"/>
  <c r="C232" i="11"/>
  <c r="D232" i="11"/>
  <c r="E232" i="11"/>
  <c r="F232" i="11"/>
  <c r="G232" i="11"/>
  <c r="H232" i="11"/>
  <c r="C233" i="11"/>
  <c r="D233" i="11"/>
  <c r="E233" i="11"/>
  <c r="F233" i="11"/>
  <c r="G233" i="11"/>
  <c r="H233" i="11"/>
  <c r="C234" i="11"/>
  <c r="D234" i="11"/>
  <c r="E234" i="11"/>
  <c r="F234" i="11"/>
  <c r="G234" i="11"/>
  <c r="H234" i="11"/>
  <c r="C235" i="11"/>
  <c r="D235" i="11"/>
  <c r="E235" i="11"/>
  <c r="F235" i="11"/>
  <c r="G235" i="11"/>
  <c r="H235" i="11"/>
  <c r="C236" i="11"/>
  <c r="D236" i="11"/>
  <c r="E236" i="11"/>
  <c r="F236" i="11"/>
  <c r="G236" i="11"/>
  <c r="H236" i="11"/>
  <c r="C237" i="11"/>
  <c r="D237" i="11"/>
  <c r="E237" i="11"/>
  <c r="F237" i="11"/>
  <c r="G237" i="11"/>
  <c r="H237" i="11"/>
  <c r="C238" i="11"/>
  <c r="D238" i="11"/>
  <c r="E238" i="11"/>
  <c r="F238" i="11"/>
  <c r="G238" i="11"/>
  <c r="H238" i="11"/>
  <c r="C239" i="11"/>
  <c r="D239" i="11"/>
  <c r="E239" i="11"/>
  <c r="F239" i="11"/>
  <c r="G239" i="11"/>
  <c r="H239" i="11"/>
  <c r="C240" i="11"/>
  <c r="D240" i="11"/>
  <c r="E240" i="11"/>
  <c r="F240" i="11"/>
  <c r="G240" i="11"/>
  <c r="H240" i="11"/>
  <c r="C241" i="11"/>
  <c r="D241" i="11"/>
  <c r="E241" i="11"/>
  <c r="F241" i="11"/>
  <c r="G241" i="11"/>
  <c r="H241" i="11"/>
  <c r="C242" i="11"/>
  <c r="D242" i="11"/>
  <c r="E242" i="11"/>
  <c r="F242" i="11"/>
  <c r="G242" i="11"/>
  <c r="H242" i="11"/>
  <c r="C243" i="11"/>
  <c r="D243" i="11"/>
  <c r="E243" i="11"/>
  <c r="F243" i="11"/>
  <c r="G243" i="11"/>
  <c r="H243" i="11"/>
  <c r="C244" i="11"/>
  <c r="D244" i="11"/>
  <c r="E244" i="11"/>
  <c r="F244" i="11"/>
  <c r="G244" i="11"/>
  <c r="H244" i="11"/>
  <c r="C245" i="11"/>
  <c r="D245" i="11"/>
  <c r="E245" i="11"/>
  <c r="F245" i="11"/>
  <c r="G245" i="11"/>
  <c r="H245" i="11"/>
  <c r="C246" i="11"/>
  <c r="D246" i="11"/>
  <c r="E246" i="11"/>
  <c r="F246" i="11"/>
  <c r="G246" i="11"/>
  <c r="H246" i="11"/>
  <c r="C247" i="11"/>
  <c r="D247" i="11"/>
  <c r="E247" i="11"/>
  <c r="F247" i="11"/>
  <c r="G247" i="11"/>
  <c r="H247" i="11"/>
  <c r="C248" i="11"/>
  <c r="D248" i="11"/>
  <c r="E248" i="11"/>
  <c r="F248" i="11"/>
  <c r="G248" i="11"/>
  <c r="H248" i="11"/>
  <c r="C249" i="11"/>
  <c r="D249" i="11"/>
  <c r="E249" i="11"/>
  <c r="F249" i="11"/>
  <c r="G249" i="11"/>
  <c r="H249" i="11"/>
  <c r="C250" i="11"/>
  <c r="D250" i="11"/>
  <c r="E250" i="11"/>
  <c r="F250" i="11"/>
  <c r="G250" i="11"/>
  <c r="H250" i="11"/>
  <c r="C251" i="11"/>
  <c r="D251" i="11"/>
  <c r="E251" i="11"/>
  <c r="F251" i="11"/>
  <c r="G251" i="11"/>
  <c r="H251" i="11"/>
  <c r="C252" i="11"/>
  <c r="D252" i="11"/>
  <c r="E252" i="11"/>
  <c r="F252" i="11"/>
  <c r="G252" i="11"/>
  <c r="H252" i="11"/>
  <c r="C253" i="11"/>
  <c r="D253" i="11"/>
  <c r="E253" i="11"/>
  <c r="F253" i="11"/>
  <c r="G253" i="11"/>
  <c r="H253" i="11"/>
  <c r="C254" i="11"/>
  <c r="D254" i="11"/>
  <c r="E254" i="11"/>
  <c r="F254" i="11"/>
  <c r="G254" i="11"/>
  <c r="H254" i="11"/>
  <c r="C255" i="11"/>
  <c r="D255" i="11"/>
  <c r="E255" i="11"/>
  <c r="F255" i="11"/>
  <c r="G255" i="11"/>
  <c r="H255" i="11"/>
  <c r="C256" i="11"/>
  <c r="D256" i="11"/>
  <c r="E256" i="11"/>
  <c r="F256" i="11"/>
  <c r="G256" i="11"/>
  <c r="H256" i="11"/>
  <c r="C257" i="11"/>
  <c r="D257" i="11"/>
  <c r="E257" i="11"/>
  <c r="F257" i="11"/>
  <c r="G257" i="11"/>
  <c r="H257" i="11"/>
  <c r="C258" i="11"/>
  <c r="D258" i="11"/>
  <c r="E258" i="11"/>
  <c r="F258" i="11"/>
  <c r="G258" i="11"/>
  <c r="H258" i="11"/>
  <c r="C259" i="11"/>
  <c r="D259" i="11"/>
  <c r="E259" i="11"/>
  <c r="F259" i="11"/>
  <c r="G259" i="11"/>
  <c r="H259" i="11"/>
  <c r="C260" i="11"/>
  <c r="D260" i="11"/>
  <c r="E260" i="11"/>
  <c r="F260" i="11"/>
  <c r="G260" i="11"/>
  <c r="H260" i="11"/>
  <c r="C261" i="11"/>
  <c r="D261" i="11"/>
  <c r="E261" i="11"/>
  <c r="F261" i="11"/>
  <c r="G261" i="11"/>
  <c r="H261" i="11"/>
  <c r="C262" i="11"/>
  <c r="D262" i="11"/>
  <c r="E262" i="11"/>
  <c r="F262" i="11"/>
  <c r="G262" i="11"/>
  <c r="H262" i="11"/>
  <c r="C263" i="11"/>
  <c r="D263" i="11"/>
  <c r="E263" i="11"/>
  <c r="F263" i="11"/>
  <c r="G263" i="11"/>
  <c r="H263" i="11"/>
  <c r="C264" i="11"/>
  <c r="D264" i="11"/>
  <c r="E264" i="11"/>
  <c r="F264" i="11"/>
  <c r="G264" i="11"/>
  <c r="H264" i="11"/>
  <c r="C265" i="11"/>
  <c r="D265" i="11"/>
  <c r="E265" i="11"/>
  <c r="F265" i="11"/>
  <c r="G265" i="11"/>
  <c r="H265" i="11"/>
  <c r="C266" i="11"/>
  <c r="D266" i="11"/>
  <c r="E266" i="11"/>
  <c r="F266" i="11"/>
  <c r="G266" i="11"/>
  <c r="H266" i="11"/>
  <c r="C267" i="11"/>
  <c r="D267" i="11"/>
  <c r="E267" i="11"/>
  <c r="F267" i="11"/>
  <c r="G267" i="11"/>
  <c r="H267" i="11"/>
  <c r="C268" i="11"/>
  <c r="D268" i="11"/>
  <c r="E268" i="11"/>
  <c r="F268" i="11"/>
  <c r="G268" i="11"/>
  <c r="H268" i="11"/>
  <c r="C269" i="11"/>
  <c r="D269" i="11"/>
  <c r="E269" i="11"/>
  <c r="F269" i="11"/>
  <c r="G269" i="11"/>
  <c r="H269" i="11"/>
  <c r="C270" i="11"/>
  <c r="D270" i="11"/>
  <c r="E270" i="11"/>
  <c r="F270" i="11"/>
  <c r="G270" i="11"/>
  <c r="H270" i="11"/>
  <c r="C271" i="11"/>
  <c r="D271" i="11"/>
  <c r="E271" i="11"/>
  <c r="F271" i="11"/>
  <c r="G271" i="11"/>
  <c r="H271" i="11"/>
  <c r="C272" i="11"/>
  <c r="D272" i="11"/>
  <c r="E272" i="11"/>
  <c r="F272" i="11"/>
  <c r="G272" i="11"/>
  <c r="H272" i="11"/>
  <c r="C273" i="11"/>
  <c r="D273" i="11"/>
  <c r="E273" i="11"/>
  <c r="F273" i="11"/>
  <c r="G273" i="11"/>
  <c r="H273" i="11"/>
  <c r="C274" i="11"/>
  <c r="D274" i="11"/>
  <c r="E274" i="11"/>
  <c r="F274" i="11"/>
  <c r="G274" i="11"/>
  <c r="H274" i="11"/>
  <c r="C275" i="11"/>
  <c r="D275" i="11"/>
  <c r="E275" i="11"/>
  <c r="F275" i="11"/>
  <c r="G275" i="11"/>
  <c r="H275" i="11"/>
  <c r="C276" i="11"/>
  <c r="D276" i="11"/>
  <c r="E276" i="11"/>
  <c r="F276" i="11"/>
  <c r="G276" i="11"/>
  <c r="H276" i="11"/>
  <c r="C277" i="11"/>
  <c r="D277" i="11"/>
  <c r="E277" i="11"/>
  <c r="F277" i="11"/>
  <c r="G277" i="11"/>
  <c r="H277" i="11"/>
  <c r="C278" i="11"/>
  <c r="D278" i="11"/>
  <c r="E278" i="11"/>
  <c r="F278" i="11"/>
  <c r="G278" i="11"/>
  <c r="H278" i="11"/>
  <c r="C279" i="11"/>
  <c r="D279" i="11"/>
  <c r="E279" i="11"/>
  <c r="F279" i="11"/>
  <c r="G279" i="11"/>
  <c r="H279" i="11"/>
  <c r="C280" i="11"/>
  <c r="D280" i="11"/>
  <c r="E280" i="11"/>
  <c r="F280" i="11"/>
  <c r="G280" i="11"/>
  <c r="H280" i="11"/>
  <c r="C281" i="11"/>
  <c r="D281" i="11"/>
  <c r="E281" i="11"/>
  <c r="F281" i="11"/>
  <c r="G281" i="11"/>
  <c r="H281" i="11"/>
  <c r="C282" i="11"/>
  <c r="D282" i="11"/>
  <c r="E282" i="11"/>
  <c r="F282" i="11"/>
  <c r="G282" i="11"/>
  <c r="H282" i="11"/>
  <c r="C283" i="11"/>
  <c r="D283" i="11"/>
  <c r="E283" i="11"/>
  <c r="F283" i="11"/>
  <c r="G283" i="11"/>
  <c r="H283" i="11"/>
  <c r="C284" i="11"/>
  <c r="D284" i="11"/>
  <c r="E284" i="11"/>
  <c r="F284" i="11"/>
  <c r="G284" i="11"/>
  <c r="H284" i="11"/>
  <c r="C285" i="11"/>
  <c r="D285" i="11"/>
  <c r="E285" i="11"/>
  <c r="F285" i="11"/>
  <c r="G285" i="11"/>
  <c r="H285" i="11"/>
  <c r="C286" i="11"/>
  <c r="D286" i="11"/>
  <c r="E286" i="11"/>
  <c r="F286" i="11"/>
  <c r="G286" i="11"/>
  <c r="H286" i="11"/>
  <c r="C287" i="11"/>
  <c r="D287" i="11"/>
  <c r="E287" i="11"/>
  <c r="F287" i="11"/>
  <c r="G287" i="11"/>
  <c r="H287" i="11"/>
  <c r="C288" i="11"/>
  <c r="D288" i="11"/>
  <c r="E288" i="11"/>
  <c r="F288" i="11"/>
  <c r="G288" i="11"/>
  <c r="H288" i="11"/>
  <c r="C289" i="11"/>
  <c r="D289" i="11"/>
  <c r="E289" i="11"/>
  <c r="F289" i="11"/>
  <c r="G289" i="11"/>
  <c r="H289" i="11"/>
  <c r="C290" i="11"/>
  <c r="D290" i="11"/>
  <c r="E290" i="11"/>
  <c r="F290" i="11"/>
  <c r="G290" i="11"/>
  <c r="H290" i="11"/>
  <c r="C291" i="11"/>
  <c r="D291" i="11"/>
  <c r="E291" i="11"/>
  <c r="F291" i="11"/>
  <c r="G291" i="11"/>
  <c r="H291" i="11"/>
  <c r="C292" i="11"/>
  <c r="D292" i="11"/>
  <c r="E292" i="11"/>
  <c r="F292" i="11"/>
  <c r="G292" i="11"/>
  <c r="H292" i="11"/>
  <c r="C293" i="11"/>
  <c r="D293" i="11"/>
  <c r="E293" i="11"/>
  <c r="F293" i="11"/>
  <c r="G293" i="11"/>
  <c r="H293" i="11"/>
  <c r="C294" i="11"/>
  <c r="D294" i="11"/>
  <c r="E294" i="11"/>
  <c r="F294" i="11"/>
  <c r="G294" i="11"/>
  <c r="H294" i="11"/>
  <c r="C295" i="11"/>
  <c r="D295" i="11"/>
  <c r="E295" i="11"/>
  <c r="F295" i="11"/>
  <c r="G295" i="11"/>
  <c r="H295" i="11"/>
  <c r="C296" i="11"/>
  <c r="D296" i="11"/>
  <c r="E296" i="11"/>
  <c r="F296" i="11"/>
  <c r="G296" i="11"/>
  <c r="H296" i="11"/>
  <c r="C297" i="11"/>
  <c r="D297" i="11"/>
  <c r="E297" i="11"/>
  <c r="F297" i="11"/>
  <c r="G297" i="11"/>
  <c r="H297" i="11"/>
  <c r="C298" i="11"/>
  <c r="D298" i="11"/>
  <c r="E298" i="11"/>
  <c r="F298" i="11"/>
  <c r="G298" i="11"/>
  <c r="H298" i="11"/>
  <c r="C299" i="11"/>
  <c r="D299" i="11"/>
  <c r="E299" i="11"/>
  <c r="F299" i="11"/>
  <c r="G299" i="11"/>
  <c r="H299" i="11"/>
  <c r="C300" i="11"/>
  <c r="D300" i="11"/>
  <c r="E300" i="11"/>
  <c r="F300" i="11"/>
  <c r="G300" i="11"/>
  <c r="H300" i="11"/>
  <c r="C301" i="11"/>
  <c r="D301" i="11"/>
  <c r="E301" i="11"/>
  <c r="F301" i="11"/>
  <c r="G301" i="11"/>
  <c r="H301" i="11"/>
  <c r="C302" i="11"/>
  <c r="D302" i="11"/>
  <c r="E302" i="11"/>
  <c r="F302" i="11"/>
  <c r="G302" i="11"/>
  <c r="H302" i="11"/>
  <c r="C303" i="11"/>
  <c r="D303" i="11"/>
  <c r="E303" i="11"/>
  <c r="F303" i="11"/>
  <c r="G303" i="11"/>
  <c r="H303" i="11"/>
  <c r="C304" i="11"/>
  <c r="D304" i="11"/>
  <c r="E304" i="11"/>
  <c r="F304" i="11"/>
  <c r="G304" i="11"/>
  <c r="H304" i="11"/>
  <c r="C305" i="11"/>
  <c r="D305" i="11"/>
  <c r="E305" i="11"/>
  <c r="F305" i="11"/>
  <c r="G305" i="11"/>
  <c r="H305" i="11"/>
  <c r="C306" i="11"/>
  <c r="D306" i="11"/>
  <c r="E306" i="11"/>
  <c r="F306" i="11"/>
  <c r="G306" i="11"/>
  <c r="H306" i="11"/>
  <c r="C307" i="11"/>
  <c r="D307" i="11"/>
  <c r="E307" i="11"/>
  <c r="F307" i="11"/>
  <c r="G307" i="11"/>
  <c r="H307" i="11"/>
  <c r="C308" i="11"/>
  <c r="D308" i="11"/>
  <c r="E308" i="11"/>
  <c r="F308" i="11"/>
  <c r="G308" i="11"/>
  <c r="H308" i="11"/>
  <c r="C309" i="11"/>
  <c r="D309" i="11"/>
  <c r="E309" i="11"/>
  <c r="F309" i="11"/>
  <c r="G309" i="11"/>
  <c r="H309" i="11"/>
  <c r="C310" i="11"/>
  <c r="D310" i="11"/>
  <c r="E310" i="11"/>
  <c r="F310" i="11"/>
  <c r="G310" i="11"/>
  <c r="H310" i="11"/>
  <c r="C311" i="11"/>
  <c r="D311" i="11"/>
  <c r="E311" i="11"/>
  <c r="F311" i="11"/>
  <c r="G311" i="11"/>
  <c r="H311" i="11"/>
  <c r="C312" i="11"/>
  <c r="D312" i="11"/>
  <c r="E312" i="11"/>
  <c r="F312" i="11"/>
  <c r="G312" i="11"/>
  <c r="H312" i="11"/>
  <c r="C313" i="11"/>
  <c r="D313" i="11"/>
  <c r="E313" i="11"/>
  <c r="F313" i="11"/>
  <c r="G313" i="11"/>
  <c r="H313" i="11"/>
  <c r="C314" i="11"/>
  <c r="D314" i="11"/>
  <c r="E314" i="11"/>
  <c r="F314" i="11"/>
  <c r="G314" i="11"/>
  <c r="H314" i="11"/>
  <c r="C315" i="11"/>
  <c r="D315" i="11"/>
  <c r="E315" i="11"/>
  <c r="F315" i="11"/>
  <c r="G315" i="11"/>
  <c r="H315" i="11"/>
  <c r="C316" i="11"/>
  <c r="D316" i="11"/>
  <c r="E316" i="11"/>
  <c r="F316" i="11"/>
  <c r="G316" i="11"/>
  <c r="H316" i="11"/>
  <c r="C317" i="11"/>
  <c r="D317" i="11"/>
  <c r="E317" i="11"/>
  <c r="F317" i="11"/>
  <c r="G317" i="11"/>
  <c r="H317" i="11"/>
  <c r="C318" i="11"/>
  <c r="D318" i="11"/>
  <c r="E318" i="11"/>
  <c r="F318" i="11"/>
  <c r="G318" i="11"/>
  <c r="H318" i="11"/>
  <c r="C319" i="11"/>
  <c r="D319" i="11"/>
  <c r="E319" i="11"/>
  <c r="F319" i="11"/>
  <c r="G319" i="11"/>
  <c r="H319" i="11"/>
  <c r="C320" i="11"/>
  <c r="D320" i="11"/>
  <c r="E320" i="11"/>
  <c r="F320" i="11"/>
  <c r="G320" i="11"/>
  <c r="H320" i="11"/>
  <c r="C321" i="11"/>
  <c r="D321" i="11"/>
  <c r="E321" i="11"/>
  <c r="F321" i="11"/>
  <c r="G321" i="11"/>
  <c r="H321" i="11"/>
  <c r="C322" i="11"/>
  <c r="D322" i="11"/>
  <c r="E322" i="11"/>
  <c r="F322" i="11"/>
  <c r="G322" i="11"/>
  <c r="H322" i="11"/>
  <c r="C323" i="11"/>
  <c r="D323" i="11"/>
  <c r="E323" i="11"/>
  <c r="F323" i="11"/>
  <c r="G323" i="11"/>
  <c r="H323" i="11"/>
  <c r="C324" i="11"/>
  <c r="D324" i="11"/>
  <c r="E324" i="11"/>
  <c r="F324" i="11"/>
  <c r="G324" i="11"/>
  <c r="H324" i="11"/>
  <c r="C325" i="11"/>
  <c r="D325" i="11"/>
  <c r="E325" i="11"/>
  <c r="F325" i="11"/>
  <c r="G325" i="11"/>
  <c r="H325" i="11"/>
  <c r="C326" i="11"/>
  <c r="D326" i="11"/>
  <c r="E326" i="11"/>
  <c r="F326" i="11"/>
  <c r="G326" i="11"/>
  <c r="H326" i="11"/>
  <c r="C327" i="11"/>
  <c r="D327" i="11"/>
  <c r="E327" i="11"/>
  <c r="F327" i="11"/>
  <c r="G327" i="11"/>
  <c r="H327" i="11"/>
  <c r="C328" i="11"/>
  <c r="D328" i="11"/>
  <c r="E328" i="11"/>
  <c r="F328" i="11"/>
  <c r="G328" i="11"/>
  <c r="H328" i="11"/>
  <c r="C329" i="11"/>
  <c r="D329" i="11"/>
  <c r="E329" i="11"/>
  <c r="F329" i="11"/>
  <c r="G329" i="11"/>
  <c r="H329" i="11"/>
  <c r="C330" i="11"/>
  <c r="D330" i="11"/>
  <c r="E330" i="11"/>
  <c r="F330" i="11"/>
  <c r="G330" i="11"/>
  <c r="H330" i="11"/>
  <c r="C331" i="11"/>
  <c r="D331" i="11"/>
  <c r="E331" i="11"/>
  <c r="F331" i="11"/>
  <c r="G331" i="11"/>
  <c r="H331" i="11"/>
  <c r="C332" i="11"/>
  <c r="D332" i="11"/>
  <c r="E332" i="11"/>
  <c r="F332" i="11"/>
  <c r="G332" i="11"/>
  <c r="H332" i="11"/>
  <c r="C333" i="11"/>
  <c r="D333" i="11"/>
  <c r="E333" i="11"/>
  <c r="F333" i="11"/>
  <c r="G333" i="11"/>
  <c r="H333" i="11"/>
  <c r="C334" i="11"/>
  <c r="D334" i="11"/>
  <c r="E334" i="11"/>
  <c r="F334" i="11"/>
  <c r="G334" i="11"/>
  <c r="H334" i="11"/>
  <c r="C335" i="11"/>
  <c r="D335" i="11"/>
  <c r="E335" i="11"/>
  <c r="F335" i="11"/>
  <c r="G335" i="11"/>
  <c r="H335" i="11"/>
  <c r="C336" i="11"/>
  <c r="D336" i="11"/>
  <c r="E336" i="11"/>
  <c r="F336" i="11"/>
  <c r="G336" i="11"/>
  <c r="H336" i="11"/>
  <c r="C337" i="11"/>
  <c r="D337" i="11"/>
  <c r="E337" i="11"/>
  <c r="F337" i="11"/>
  <c r="G337" i="11"/>
  <c r="H337" i="11"/>
  <c r="C338" i="11"/>
  <c r="D338" i="11"/>
  <c r="E338" i="11"/>
  <c r="F338" i="11"/>
  <c r="G338" i="11"/>
  <c r="H338" i="11"/>
  <c r="C339" i="11"/>
  <c r="D339" i="11"/>
  <c r="E339" i="11"/>
  <c r="F339" i="11"/>
  <c r="G339" i="11"/>
  <c r="H339" i="11"/>
  <c r="C340" i="11"/>
  <c r="D340" i="11"/>
  <c r="E340" i="11"/>
  <c r="F340" i="11"/>
  <c r="G340" i="11"/>
  <c r="H340" i="11"/>
  <c r="C341" i="11"/>
  <c r="D341" i="11"/>
  <c r="E341" i="11"/>
  <c r="F341" i="11"/>
  <c r="G341" i="11"/>
  <c r="H341" i="11"/>
  <c r="C342" i="11"/>
  <c r="D342" i="11"/>
  <c r="E342" i="11"/>
  <c r="F342" i="11"/>
  <c r="G342" i="11"/>
  <c r="H342" i="11"/>
  <c r="C343" i="11"/>
  <c r="D343" i="11"/>
  <c r="E343" i="11"/>
  <c r="F343" i="11"/>
  <c r="G343" i="11"/>
  <c r="H343" i="11"/>
  <c r="C344" i="11"/>
  <c r="D344" i="11"/>
  <c r="E344" i="11"/>
  <c r="F344" i="11"/>
  <c r="G344" i="11"/>
  <c r="H344" i="11"/>
  <c r="C345" i="11"/>
  <c r="D345" i="11"/>
  <c r="E345" i="11"/>
  <c r="F345" i="11"/>
  <c r="G345" i="11"/>
  <c r="H345" i="11"/>
  <c r="C346" i="11"/>
  <c r="D346" i="11"/>
  <c r="E346" i="11"/>
  <c r="F346" i="11"/>
  <c r="G346" i="11"/>
  <c r="H346" i="11"/>
  <c r="C347" i="11"/>
  <c r="D347" i="11"/>
  <c r="E347" i="11"/>
  <c r="F347" i="11"/>
  <c r="G347" i="11"/>
  <c r="H347" i="11"/>
  <c r="C348" i="11"/>
  <c r="D348" i="11"/>
  <c r="E348" i="11"/>
  <c r="F348" i="11"/>
  <c r="G348" i="11"/>
  <c r="H348" i="11"/>
  <c r="C349" i="11"/>
  <c r="D349" i="11"/>
  <c r="E349" i="11"/>
  <c r="F349" i="11"/>
  <c r="G349" i="11"/>
  <c r="H349" i="11"/>
  <c r="C350" i="11"/>
  <c r="D350" i="11"/>
  <c r="E350" i="11"/>
  <c r="F350" i="11"/>
  <c r="G350" i="11"/>
  <c r="H350" i="11"/>
  <c r="C351" i="11"/>
  <c r="D351" i="11"/>
  <c r="E351" i="11"/>
  <c r="F351" i="11"/>
  <c r="G351" i="11"/>
  <c r="H351" i="11"/>
  <c r="C352" i="11"/>
  <c r="D352" i="11"/>
  <c r="E352" i="11"/>
  <c r="F352" i="11"/>
  <c r="G352" i="11"/>
  <c r="H352" i="11"/>
  <c r="C353" i="11"/>
  <c r="D353" i="11"/>
  <c r="E353" i="11"/>
  <c r="F353" i="11"/>
  <c r="G353" i="11"/>
  <c r="H353" i="11"/>
  <c r="C354" i="11"/>
  <c r="D354" i="11"/>
  <c r="E354" i="11"/>
  <c r="F354" i="11"/>
  <c r="G354" i="11"/>
  <c r="H354" i="11"/>
  <c r="C355" i="11"/>
  <c r="D355" i="11"/>
  <c r="E355" i="11"/>
  <c r="F355" i="11"/>
  <c r="G355" i="11"/>
  <c r="H355" i="11"/>
  <c r="C356" i="11"/>
  <c r="D356" i="11"/>
  <c r="E356" i="11"/>
  <c r="F356" i="11"/>
  <c r="G356" i="11"/>
  <c r="H356" i="11"/>
  <c r="C357" i="11"/>
  <c r="D357" i="11"/>
  <c r="E357" i="11"/>
  <c r="F357" i="11"/>
  <c r="G357" i="11"/>
  <c r="H357" i="11"/>
  <c r="C358" i="11"/>
  <c r="D358" i="11"/>
  <c r="E358" i="11"/>
  <c r="F358" i="11"/>
  <c r="G358" i="11"/>
  <c r="H358" i="11"/>
  <c r="C359" i="11"/>
  <c r="D359" i="11"/>
  <c r="E359" i="11"/>
  <c r="F359" i="11"/>
  <c r="G359" i="11"/>
  <c r="H359" i="11"/>
  <c r="C360" i="11"/>
  <c r="D360" i="11"/>
  <c r="E360" i="11"/>
  <c r="F360" i="11"/>
  <c r="G360" i="11"/>
  <c r="H360" i="11"/>
  <c r="C361" i="11"/>
  <c r="D361" i="11"/>
  <c r="E361" i="11"/>
  <c r="F361" i="11"/>
  <c r="G361" i="11"/>
  <c r="H361" i="11"/>
  <c r="C362" i="11"/>
  <c r="D362" i="11"/>
  <c r="E362" i="11"/>
  <c r="F362" i="11"/>
  <c r="G362" i="11"/>
  <c r="H362" i="11"/>
  <c r="C363" i="11"/>
  <c r="D363" i="11"/>
  <c r="E363" i="11"/>
  <c r="F363" i="11"/>
  <c r="G363" i="11"/>
  <c r="H363" i="11"/>
  <c r="C364" i="11"/>
  <c r="D364" i="11"/>
  <c r="E364" i="11"/>
  <c r="F364" i="11"/>
  <c r="G364" i="11"/>
  <c r="H364" i="11"/>
  <c r="C365" i="11"/>
  <c r="D365" i="11"/>
  <c r="E365" i="11"/>
  <c r="F365" i="11"/>
  <c r="G365" i="11"/>
  <c r="H365" i="11"/>
  <c r="C366" i="11"/>
  <c r="D366" i="11"/>
  <c r="E366" i="11"/>
  <c r="F366" i="11"/>
  <c r="G366" i="11"/>
  <c r="H366" i="11"/>
  <c r="C367" i="11"/>
  <c r="D367" i="11"/>
  <c r="E367" i="11"/>
  <c r="F367" i="11"/>
  <c r="G367" i="11"/>
  <c r="H367" i="11"/>
  <c r="C368" i="11"/>
  <c r="D368" i="11"/>
  <c r="E368" i="11"/>
  <c r="F368" i="11"/>
  <c r="G368" i="11"/>
  <c r="H368" i="11"/>
  <c r="C369" i="11"/>
  <c r="D369" i="11"/>
  <c r="E369" i="11"/>
  <c r="F369" i="11"/>
  <c r="G369" i="11"/>
  <c r="H369" i="11"/>
  <c r="C370" i="11"/>
  <c r="D370" i="11"/>
  <c r="E370" i="11"/>
  <c r="F370" i="11"/>
  <c r="G370" i="11"/>
  <c r="H370" i="11"/>
  <c r="C371" i="11"/>
  <c r="D371" i="11"/>
  <c r="E371" i="11"/>
  <c r="F371" i="11"/>
  <c r="G371" i="11"/>
  <c r="H371" i="11"/>
  <c r="C372" i="11"/>
  <c r="D372" i="11"/>
  <c r="E372" i="11"/>
  <c r="F372" i="11"/>
  <c r="G372" i="11"/>
  <c r="H372" i="11"/>
  <c r="C373" i="11"/>
  <c r="D373" i="11"/>
  <c r="E373" i="11"/>
  <c r="F373" i="11"/>
  <c r="G373" i="11"/>
  <c r="H373" i="11"/>
  <c r="C374" i="11"/>
  <c r="D374" i="11"/>
  <c r="E374" i="11"/>
  <c r="F374" i="11"/>
  <c r="G374" i="11"/>
  <c r="H374" i="11"/>
  <c r="C375" i="11"/>
  <c r="D375" i="11"/>
  <c r="E375" i="11"/>
  <c r="F375" i="11"/>
  <c r="G375" i="11"/>
  <c r="H375" i="11"/>
  <c r="C376" i="11"/>
  <c r="D376" i="11"/>
  <c r="E376" i="11"/>
  <c r="F376" i="11"/>
  <c r="G376" i="11"/>
  <c r="H376" i="11"/>
  <c r="C377" i="11"/>
  <c r="D377" i="11"/>
  <c r="E377" i="11"/>
  <c r="F377" i="11"/>
  <c r="G377" i="11"/>
  <c r="H377" i="11"/>
  <c r="C378" i="11"/>
  <c r="D378" i="11"/>
  <c r="E378" i="11"/>
  <c r="F378" i="11"/>
  <c r="G378" i="11"/>
  <c r="H378" i="11"/>
  <c r="C379" i="11"/>
  <c r="D379" i="11"/>
  <c r="E379" i="11"/>
  <c r="F379" i="11"/>
  <c r="G379" i="11"/>
  <c r="H379" i="11"/>
  <c r="C380" i="11"/>
  <c r="D380" i="11"/>
  <c r="E380" i="11"/>
  <c r="F380" i="11"/>
  <c r="G380" i="11"/>
  <c r="H380" i="11"/>
  <c r="C381" i="11"/>
  <c r="D381" i="11"/>
  <c r="E381" i="11"/>
  <c r="F381" i="11"/>
  <c r="G381" i="11"/>
  <c r="H381" i="11"/>
  <c r="C382" i="11"/>
  <c r="D382" i="11"/>
  <c r="E382" i="11"/>
  <c r="F382" i="11"/>
  <c r="G382" i="11"/>
  <c r="H382" i="11"/>
  <c r="C383" i="11"/>
  <c r="D383" i="11"/>
  <c r="E383" i="11"/>
  <c r="F383" i="11"/>
  <c r="G383" i="11"/>
  <c r="H383" i="11"/>
  <c r="C384" i="11"/>
  <c r="D384" i="11"/>
  <c r="E384" i="11"/>
  <c r="F384" i="11"/>
  <c r="G384" i="11"/>
  <c r="H384" i="11"/>
  <c r="C385" i="11"/>
  <c r="D385" i="11"/>
  <c r="E385" i="11"/>
  <c r="F385" i="11"/>
  <c r="G385" i="11"/>
  <c r="H385" i="11"/>
  <c r="C386" i="11"/>
  <c r="D386" i="11"/>
  <c r="E386" i="11"/>
  <c r="F386" i="11"/>
  <c r="G386" i="11"/>
  <c r="H386" i="11"/>
  <c r="C387" i="11"/>
  <c r="D387" i="11"/>
  <c r="E387" i="11"/>
  <c r="F387" i="11"/>
  <c r="G387" i="11"/>
  <c r="H387" i="11"/>
  <c r="C388" i="11"/>
  <c r="D388" i="11"/>
  <c r="E388" i="11"/>
  <c r="F388" i="11"/>
  <c r="G388" i="11"/>
  <c r="H388" i="11"/>
  <c r="C389" i="11"/>
  <c r="D389" i="11"/>
  <c r="E389" i="11"/>
  <c r="F389" i="11"/>
  <c r="G389" i="11"/>
  <c r="H389" i="11"/>
  <c r="C390" i="11"/>
  <c r="D390" i="11"/>
  <c r="E390" i="11"/>
  <c r="F390" i="11"/>
  <c r="G390" i="11"/>
  <c r="H390" i="11"/>
  <c r="C391" i="11"/>
  <c r="D391" i="11"/>
  <c r="E391" i="11"/>
  <c r="F391" i="11"/>
  <c r="G391" i="11"/>
  <c r="H391" i="11"/>
  <c r="C392" i="11"/>
  <c r="D392" i="11"/>
  <c r="E392" i="11"/>
  <c r="F392" i="11"/>
  <c r="G392" i="11"/>
  <c r="H392" i="11"/>
  <c r="C393" i="11"/>
  <c r="D393" i="11"/>
  <c r="E393" i="11"/>
  <c r="F393" i="11"/>
  <c r="G393" i="11"/>
  <c r="H393" i="11"/>
  <c r="C394" i="11"/>
  <c r="D394" i="11"/>
  <c r="E394" i="11"/>
  <c r="F394" i="11"/>
  <c r="G394" i="11"/>
  <c r="H394" i="11"/>
  <c r="C395" i="11"/>
  <c r="D395" i="11"/>
  <c r="E395" i="11"/>
  <c r="F395" i="11"/>
  <c r="G395" i="11"/>
  <c r="H395" i="11"/>
  <c r="C396" i="11"/>
  <c r="D396" i="11"/>
  <c r="E396" i="11"/>
  <c r="F396" i="11"/>
  <c r="G396" i="11"/>
  <c r="H396" i="11"/>
  <c r="C397" i="11"/>
  <c r="D397" i="11"/>
  <c r="E397" i="11"/>
  <c r="F397" i="11"/>
  <c r="G397" i="11"/>
  <c r="H397" i="11"/>
  <c r="C398" i="11"/>
  <c r="D398" i="11"/>
  <c r="E398" i="11"/>
  <c r="F398" i="11"/>
  <c r="G398" i="11"/>
  <c r="H398" i="11"/>
  <c r="C399" i="11"/>
  <c r="D399" i="11"/>
  <c r="E399" i="11"/>
  <c r="F399" i="11"/>
  <c r="G399" i="11"/>
  <c r="H399" i="11"/>
  <c r="C400" i="11"/>
  <c r="D400" i="11"/>
  <c r="E400" i="11"/>
  <c r="F400" i="11"/>
  <c r="G400" i="11"/>
  <c r="H400" i="11"/>
  <c r="C401" i="11"/>
  <c r="D401" i="11"/>
  <c r="E401" i="11"/>
  <c r="F401" i="11"/>
  <c r="G401" i="11"/>
  <c r="H401" i="11"/>
  <c r="C402" i="11"/>
  <c r="D402" i="11"/>
  <c r="E402" i="11"/>
  <c r="F402" i="11"/>
  <c r="G402" i="11"/>
  <c r="H402" i="11"/>
  <c r="C403" i="11"/>
  <c r="D403" i="11"/>
  <c r="E403" i="11"/>
  <c r="F403" i="11"/>
  <c r="G403" i="11"/>
  <c r="H403" i="11"/>
  <c r="C404" i="11"/>
  <c r="D404" i="11"/>
  <c r="E404" i="11"/>
  <c r="F404" i="11"/>
  <c r="G404" i="11"/>
  <c r="H404" i="11"/>
  <c r="C405" i="11"/>
  <c r="D405" i="11"/>
  <c r="E405" i="11"/>
  <c r="F405" i="11"/>
  <c r="G405" i="11"/>
  <c r="H405" i="11"/>
  <c r="C406" i="11"/>
  <c r="D406" i="11"/>
  <c r="E406" i="11"/>
  <c r="F406" i="11"/>
  <c r="G406" i="11"/>
  <c r="H406" i="11"/>
  <c r="C407" i="11"/>
  <c r="D407" i="11"/>
  <c r="E407" i="11"/>
  <c r="F407" i="11"/>
  <c r="G407" i="11"/>
  <c r="H407" i="11"/>
  <c r="C408" i="11"/>
  <c r="D408" i="11"/>
  <c r="E408" i="11"/>
  <c r="F408" i="11"/>
  <c r="G408" i="11"/>
  <c r="H408" i="11"/>
  <c r="C409" i="11"/>
  <c r="D409" i="11"/>
  <c r="E409" i="11"/>
  <c r="F409" i="11"/>
  <c r="G409" i="11"/>
  <c r="H409" i="11"/>
  <c r="C410" i="11"/>
  <c r="D410" i="11"/>
  <c r="E410" i="11"/>
  <c r="F410" i="11"/>
  <c r="G410" i="11"/>
  <c r="H410" i="11"/>
  <c r="C411" i="11"/>
  <c r="D411" i="11"/>
  <c r="E411" i="11"/>
  <c r="F411" i="11"/>
  <c r="G411" i="11"/>
  <c r="H411" i="11"/>
  <c r="C412" i="11"/>
  <c r="D412" i="11"/>
  <c r="E412" i="11"/>
  <c r="F412" i="11"/>
  <c r="G412" i="11"/>
  <c r="H412" i="11"/>
  <c r="C413" i="11"/>
  <c r="D413" i="11"/>
  <c r="E413" i="11"/>
  <c r="F413" i="11"/>
  <c r="G413" i="11"/>
  <c r="H413" i="11"/>
  <c r="C414" i="11"/>
  <c r="D414" i="11"/>
  <c r="E414" i="11"/>
  <c r="F414" i="11"/>
  <c r="G414" i="11"/>
  <c r="H414" i="11"/>
  <c r="C415" i="11"/>
  <c r="D415" i="11"/>
  <c r="E415" i="11"/>
  <c r="F415" i="11"/>
  <c r="G415" i="11"/>
  <c r="H415" i="11"/>
  <c r="C416" i="11"/>
  <c r="D416" i="11"/>
  <c r="E416" i="11"/>
  <c r="F416" i="11"/>
  <c r="G416" i="11"/>
  <c r="H416" i="11"/>
  <c r="C417" i="11"/>
  <c r="D417" i="11"/>
  <c r="E417" i="11"/>
  <c r="F417" i="11"/>
  <c r="G417" i="11"/>
  <c r="H417" i="11"/>
  <c r="C418" i="11"/>
  <c r="D418" i="11"/>
  <c r="E418" i="11"/>
  <c r="F418" i="11"/>
  <c r="G418" i="11"/>
  <c r="H418" i="11"/>
  <c r="C419" i="11"/>
  <c r="D419" i="11"/>
  <c r="E419" i="11"/>
  <c r="F419" i="11"/>
  <c r="G419" i="11"/>
  <c r="H419" i="11"/>
  <c r="C420" i="11"/>
  <c r="D420" i="11"/>
  <c r="E420" i="11"/>
  <c r="F420" i="11"/>
  <c r="G420" i="11"/>
  <c r="H420" i="11"/>
  <c r="C421" i="11"/>
  <c r="D421" i="11"/>
  <c r="E421" i="11"/>
  <c r="F421" i="11"/>
  <c r="G421" i="11"/>
  <c r="H421" i="11"/>
  <c r="C422" i="11"/>
  <c r="D422" i="11"/>
  <c r="E422" i="11"/>
  <c r="F422" i="11"/>
  <c r="G422" i="11"/>
  <c r="H422" i="11"/>
  <c r="C423" i="11"/>
  <c r="D423" i="11"/>
  <c r="E423" i="11"/>
  <c r="F423" i="11"/>
  <c r="G423" i="11"/>
  <c r="H423" i="11"/>
  <c r="C424" i="11"/>
  <c r="D424" i="11"/>
  <c r="E424" i="11"/>
  <c r="F424" i="11"/>
  <c r="G424" i="11"/>
  <c r="H424" i="11"/>
  <c r="C425" i="11"/>
  <c r="D425" i="11"/>
  <c r="E425" i="11"/>
  <c r="F425" i="11"/>
  <c r="G425" i="11"/>
  <c r="H425" i="11"/>
  <c r="C426" i="11"/>
  <c r="D426" i="11"/>
  <c r="E426" i="11"/>
  <c r="F426" i="11"/>
  <c r="G426" i="11"/>
  <c r="H426" i="11"/>
  <c r="C427" i="11"/>
  <c r="D427" i="11"/>
  <c r="E427" i="11"/>
  <c r="F427" i="11"/>
  <c r="G427" i="11"/>
  <c r="H427" i="11"/>
  <c r="C428" i="11"/>
  <c r="D428" i="11"/>
  <c r="E428" i="11"/>
  <c r="F428" i="11"/>
  <c r="G428" i="11"/>
  <c r="H428" i="11"/>
  <c r="C429" i="11"/>
  <c r="D429" i="11"/>
  <c r="E429" i="11"/>
  <c r="F429" i="11"/>
  <c r="G429" i="11"/>
  <c r="H429" i="11"/>
  <c r="C430" i="11"/>
  <c r="D430" i="11"/>
  <c r="E430" i="11"/>
  <c r="F430" i="11"/>
  <c r="G430" i="11"/>
  <c r="H430" i="11"/>
  <c r="C431" i="11"/>
  <c r="D431" i="11"/>
  <c r="E431" i="11"/>
  <c r="F431" i="11"/>
  <c r="G431" i="11"/>
  <c r="H431" i="11"/>
  <c r="C432" i="11"/>
  <c r="D432" i="11"/>
  <c r="E432" i="11"/>
  <c r="F432" i="11"/>
  <c r="G432" i="11"/>
  <c r="H432" i="11"/>
  <c r="C433" i="11"/>
  <c r="D433" i="11"/>
  <c r="E433" i="11"/>
  <c r="F433" i="11"/>
  <c r="G433" i="11"/>
  <c r="H433" i="11"/>
  <c r="C434" i="11"/>
  <c r="D434" i="11"/>
  <c r="E434" i="11"/>
  <c r="F434" i="11"/>
  <c r="G434" i="11"/>
  <c r="H434" i="11"/>
  <c r="C435" i="11"/>
  <c r="D435" i="11"/>
  <c r="E435" i="11"/>
  <c r="F435" i="11"/>
  <c r="G435" i="11"/>
  <c r="H435" i="11"/>
  <c r="C436" i="11"/>
  <c r="D436" i="11"/>
  <c r="E436" i="11"/>
  <c r="F436" i="11"/>
  <c r="G436" i="11"/>
  <c r="H436" i="11"/>
  <c r="C437" i="11"/>
  <c r="D437" i="11"/>
  <c r="E437" i="11"/>
  <c r="F437" i="11"/>
  <c r="G437" i="11"/>
  <c r="H437" i="11"/>
  <c r="C438" i="11"/>
  <c r="D438" i="11"/>
  <c r="E438" i="11"/>
  <c r="F438" i="11"/>
  <c r="G438" i="11"/>
  <c r="H438" i="11"/>
  <c r="C439" i="11"/>
  <c r="D439" i="11"/>
  <c r="E439" i="11"/>
  <c r="F439" i="11"/>
  <c r="G439" i="11"/>
  <c r="H439" i="11"/>
  <c r="C440" i="11"/>
  <c r="D440" i="11"/>
  <c r="E440" i="11"/>
  <c r="F440" i="11"/>
  <c r="G440" i="11"/>
  <c r="H440" i="11"/>
  <c r="C441" i="11"/>
  <c r="D441" i="11"/>
  <c r="E441" i="11"/>
  <c r="F441" i="11"/>
  <c r="G441" i="11"/>
  <c r="H441" i="11"/>
  <c r="C442" i="11"/>
  <c r="D442" i="11"/>
  <c r="E442" i="11"/>
  <c r="F442" i="11"/>
  <c r="G442" i="11"/>
  <c r="H442" i="11"/>
  <c r="C443" i="11"/>
  <c r="D443" i="11"/>
  <c r="E443" i="11"/>
  <c r="F443" i="11"/>
  <c r="G443" i="11"/>
  <c r="H443" i="11"/>
  <c r="C444" i="11"/>
  <c r="D444" i="11"/>
  <c r="E444" i="11"/>
  <c r="F444" i="11"/>
  <c r="G444" i="11"/>
  <c r="H444" i="11"/>
  <c r="C445" i="11"/>
  <c r="D445" i="11"/>
  <c r="E445" i="11"/>
  <c r="F445" i="11"/>
  <c r="G445" i="11"/>
  <c r="H445" i="11"/>
  <c r="C446" i="11"/>
  <c r="D446" i="11"/>
  <c r="E446" i="11"/>
  <c r="F446" i="11"/>
  <c r="G446" i="11"/>
  <c r="H446" i="11"/>
  <c r="C447" i="11"/>
  <c r="D447" i="11"/>
  <c r="E447" i="11"/>
  <c r="F447" i="11"/>
  <c r="G447" i="11"/>
  <c r="H447" i="11"/>
  <c r="C448" i="11"/>
  <c r="D448" i="11"/>
  <c r="E448" i="11"/>
  <c r="F448" i="11"/>
  <c r="G448" i="11"/>
  <c r="H448" i="11"/>
  <c r="C449" i="11"/>
  <c r="D449" i="11"/>
  <c r="E449" i="11"/>
  <c r="F449" i="11"/>
  <c r="G449" i="11"/>
  <c r="H449" i="11"/>
  <c r="C450" i="11"/>
  <c r="D450" i="11"/>
  <c r="E450" i="11"/>
  <c r="F450" i="11"/>
  <c r="G450" i="11"/>
  <c r="H450" i="11"/>
  <c r="C451" i="11"/>
  <c r="D451" i="11"/>
  <c r="E451" i="11"/>
  <c r="F451" i="11"/>
  <c r="G451" i="11"/>
  <c r="H451" i="11"/>
  <c r="C452" i="11"/>
  <c r="D452" i="11"/>
  <c r="E452" i="11"/>
  <c r="F452" i="11"/>
  <c r="G452" i="11"/>
  <c r="H452" i="11"/>
  <c r="C453" i="11"/>
  <c r="D453" i="11"/>
  <c r="E453" i="11"/>
  <c r="F453" i="11"/>
  <c r="G453" i="11"/>
  <c r="H453" i="11"/>
  <c r="C454" i="11"/>
  <c r="D454" i="11"/>
  <c r="E454" i="11"/>
  <c r="F454" i="11"/>
  <c r="G454" i="11"/>
  <c r="H454" i="11"/>
  <c r="C455" i="11"/>
  <c r="D455" i="11"/>
  <c r="E455" i="11"/>
  <c r="F455" i="11"/>
  <c r="G455" i="11"/>
  <c r="H455" i="11"/>
  <c r="C456" i="11"/>
  <c r="D456" i="11"/>
  <c r="E456" i="11"/>
  <c r="F456" i="11"/>
  <c r="G456" i="11"/>
  <c r="H456" i="11"/>
  <c r="C457" i="11"/>
  <c r="D457" i="11"/>
  <c r="E457" i="11"/>
  <c r="F457" i="11"/>
  <c r="G457" i="11"/>
  <c r="H457" i="11"/>
  <c r="C458" i="11"/>
  <c r="D458" i="11"/>
  <c r="E458" i="11"/>
  <c r="F458" i="11"/>
  <c r="G458" i="11"/>
  <c r="H458" i="11"/>
  <c r="C459" i="11"/>
  <c r="D459" i="11"/>
  <c r="E459" i="11"/>
  <c r="F459" i="11"/>
  <c r="G459" i="11"/>
  <c r="H459" i="11"/>
  <c r="C460" i="11"/>
  <c r="D460" i="11"/>
  <c r="E460" i="11"/>
  <c r="F460" i="11"/>
  <c r="G460" i="11"/>
  <c r="H460" i="11"/>
  <c r="C461" i="11"/>
  <c r="D461" i="11"/>
  <c r="E461" i="11"/>
  <c r="F461" i="11"/>
  <c r="G461" i="11"/>
  <c r="H461" i="11"/>
  <c r="C462" i="11"/>
  <c r="D462" i="11"/>
  <c r="E462" i="11"/>
  <c r="F462" i="11"/>
  <c r="G462" i="11"/>
  <c r="H462" i="11"/>
  <c r="C463" i="11"/>
  <c r="D463" i="11"/>
  <c r="E463" i="11"/>
  <c r="F463" i="11"/>
  <c r="G463" i="11"/>
  <c r="H463" i="11"/>
  <c r="C464" i="11"/>
  <c r="D464" i="11"/>
  <c r="E464" i="11"/>
  <c r="F464" i="11"/>
  <c r="G464" i="11"/>
  <c r="H464" i="11"/>
  <c r="C465" i="11"/>
  <c r="D465" i="11"/>
  <c r="E465" i="11"/>
  <c r="F465" i="11"/>
  <c r="G465" i="11"/>
  <c r="H465" i="11"/>
  <c r="C466" i="11"/>
  <c r="D466" i="11"/>
  <c r="E466" i="11"/>
  <c r="F466" i="11"/>
  <c r="G466" i="11"/>
  <c r="H466" i="11"/>
  <c r="C467" i="11"/>
  <c r="D467" i="11"/>
  <c r="E467" i="11"/>
  <c r="F467" i="11"/>
  <c r="G467" i="11"/>
  <c r="H467" i="11"/>
  <c r="C468" i="11"/>
  <c r="D468" i="11"/>
  <c r="E468" i="11"/>
  <c r="F468" i="11"/>
  <c r="G468" i="11"/>
  <c r="H468" i="11"/>
  <c r="C469" i="11"/>
  <c r="D469" i="11"/>
  <c r="E469" i="11"/>
  <c r="F469" i="11"/>
  <c r="G469" i="11"/>
  <c r="H469" i="11"/>
  <c r="C470" i="11"/>
  <c r="D470" i="11"/>
  <c r="E470" i="11"/>
  <c r="F470" i="11"/>
  <c r="G470" i="11"/>
  <c r="H470" i="11"/>
  <c r="C471" i="11"/>
  <c r="D471" i="11"/>
  <c r="E471" i="11"/>
  <c r="F471" i="11"/>
  <c r="G471" i="11"/>
  <c r="H471" i="11"/>
  <c r="C472" i="11"/>
  <c r="D472" i="11"/>
  <c r="E472" i="11"/>
  <c r="F472" i="11"/>
  <c r="G472" i="11"/>
  <c r="H472" i="11"/>
  <c r="C473" i="11"/>
  <c r="D473" i="11"/>
  <c r="E473" i="11"/>
  <c r="F473" i="11"/>
  <c r="G473" i="11"/>
  <c r="H473" i="11"/>
  <c r="C474" i="11"/>
  <c r="D474" i="11"/>
  <c r="E474" i="11"/>
  <c r="F474" i="11"/>
  <c r="G474" i="11"/>
  <c r="H474" i="11"/>
  <c r="C475" i="11"/>
  <c r="D475" i="11"/>
  <c r="E475" i="11"/>
  <c r="F475" i="11"/>
  <c r="G475" i="11"/>
  <c r="H475" i="11"/>
  <c r="C476" i="11"/>
  <c r="D476" i="11"/>
  <c r="E476" i="11"/>
  <c r="F476" i="11"/>
  <c r="G476" i="11"/>
  <c r="H476" i="11"/>
  <c r="C477" i="11"/>
  <c r="D477" i="11"/>
  <c r="E477" i="11"/>
  <c r="F477" i="11"/>
  <c r="G477" i="11"/>
  <c r="H477" i="11"/>
  <c r="C478" i="11"/>
  <c r="D478" i="11"/>
  <c r="E478" i="11"/>
  <c r="F478" i="11"/>
  <c r="G478" i="11"/>
  <c r="H478" i="11"/>
  <c r="C479" i="11"/>
  <c r="D479" i="11"/>
  <c r="E479" i="11"/>
  <c r="F479" i="11"/>
  <c r="G479" i="11"/>
  <c r="H479" i="11"/>
  <c r="C480" i="11"/>
  <c r="D480" i="11"/>
  <c r="E480" i="11"/>
  <c r="F480" i="11"/>
  <c r="G480" i="11"/>
  <c r="H480" i="11"/>
  <c r="C481" i="11"/>
  <c r="D481" i="11"/>
  <c r="E481" i="11"/>
  <c r="F481" i="11"/>
  <c r="G481" i="11"/>
  <c r="H481" i="11"/>
  <c r="C482" i="11"/>
  <c r="D482" i="11"/>
  <c r="E482" i="11"/>
  <c r="F482" i="11"/>
  <c r="G482" i="11"/>
  <c r="H482" i="11"/>
  <c r="C483" i="11"/>
  <c r="D483" i="11"/>
  <c r="E483" i="11"/>
  <c r="F483" i="11"/>
  <c r="G483" i="11"/>
  <c r="H483" i="11"/>
  <c r="C484" i="11"/>
  <c r="D484" i="11"/>
  <c r="E484" i="11"/>
  <c r="F484" i="11"/>
  <c r="G484" i="11"/>
  <c r="H484" i="11"/>
  <c r="C485" i="11"/>
  <c r="D485" i="11"/>
  <c r="E485" i="11"/>
  <c r="F485" i="11"/>
  <c r="G485" i="11"/>
  <c r="H485" i="11"/>
  <c r="C486" i="11"/>
  <c r="D486" i="11"/>
  <c r="E486" i="11"/>
  <c r="F486" i="11"/>
  <c r="G486" i="11"/>
  <c r="H486" i="11"/>
  <c r="C487" i="11"/>
  <c r="D487" i="11"/>
  <c r="E487" i="11"/>
  <c r="F487" i="11"/>
  <c r="G487" i="11"/>
  <c r="H487" i="11"/>
  <c r="C488" i="11"/>
  <c r="D488" i="11"/>
  <c r="E488" i="11"/>
  <c r="F488" i="11"/>
  <c r="G488" i="11"/>
  <c r="H488" i="11"/>
  <c r="C489" i="11"/>
  <c r="D489" i="11"/>
  <c r="E489" i="11"/>
  <c r="F489" i="11"/>
  <c r="G489" i="11"/>
  <c r="H489" i="11"/>
  <c r="C490" i="11"/>
  <c r="D490" i="11"/>
  <c r="E490" i="11"/>
  <c r="F490" i="11"/>
  <c r="G490" i="11"/>
  <c r="H490" i="11"/>
  <c r="C491" i="11"/>
  <c r="D491" i="11"/>
  <c r="E491" i="11"/>
  <c r="F491" i="11"/>
  <c r="G491" i="11"/>
  <c r="H491" i="11"/>
  <c r="C492" i="11"/>
  <c r="D492" i="11"/>
  <c r="E492" i="11"/>
  <c r="F492" i="11"/>
  <c r="G492" i="11"/>
  <c r="H492" i="11"/>
  <c r="C493" i="11"/>
  <c r="D493" i="11"/>
  <c r="E493" i="11"/>
  <c r="F493" i="11"/>
  <c r="G493" i="11"/>
  <c r="H493" i="11"/>
  <c r="C494" i="11"/>
  <c r="D494" i="11"/>
  <c r="E494" i="11"/>
  <c r="F494" i="11"/>
  <c r="G494" i="11"/>
  <c r="H494" i="11"/>
  <c r="C495" i="11"/>
  <c r="D495" i="11"/>
  <c r="E495" i="11"/>
  <c r="F495" i="11"/>
  <c r="G495" i="11"/>
  <c r="H495" i="11"/>
  <c r="C496" i="11"/>
  <c r="D496" i="11"/>
  <c r="E496" i="11"/>
  <c r="F496" i="11"/>
  <c r="G496" i="11"/>
  <c r="H496" i="11"/>
  <c r="C497" i="11"/>
  <c r="D497" i="11"/>
  <c r="E497" i="11"/>
  <c r="F497" i="11"/>
  <c r="G497" i="11"/>
  <c r="H497" i="11"/>
  <c r="C498" i="11"/>
  <c r="D498" i="11"/>
  <c r="E498" i="11"/>
  <c r="F498" i="11"/>
  <c r="G498" i="11"/>
  <c r="H498" i="11"/>
  <c r="C499" i="11"/>
  <c r="D499" i="11"/>
  <c r="E499" i="11"/>
  <c r="F499" i="11"/>
  <c r="G499" i="11"/>
  <c r="H499" i="11"/>
  <c r="C500" i="11"/>
  <c r="D500" i="11"/>
  <c r="E500" i="11"/>
  <c r="F500" i="11"/>
  <c r="G500" i="11"/>
  <c r="H500" i="11"/>
  <c r="C2" i="10"/>
  <c r="D2" i="10"/>
  <c r="E2" i="10"/>
  <c r="F2" i="10"/>
  <c r="G2" i="10"/>
  <c r="H2" i="10"/>
  <c r="I2" i="10"/>
  <c r="J2" i="10"/>
  <c r="K2" i="10"/>
  <c r="L2" i="10"/>
  <c r="M2" i="10"/>
  <c r="N2" i="10"/>
  <c r="O2" i="10"/>
  <c r="C3" i="10"/>
  <c r="D3" i="10"/>
  <c r="E3" i="10"/>
  <c r="F3" i="10"/>
  <c r="G3" i="10"/>
  <c r="H3" i="10"/>
  <c r="I3" i="10"/>
  <c r="J3" i="10"/>
  <c r="K3" i="10"/>
  <c r="L3" i="10"/>
  <c r="M3" i="10"/>
  <c r="N3" i="10"/>
  <c r="O3" i="10"/>
  <c r="C4" i="10"/>
  <c r="D4" i="10"/>
  <c r="E4" i="10"/>
  <c r="F4" i="10"/>
  <c r="G4" i="10"/>
  <c r="H4" i="10"/>
  <c r="I4" i="10"/>
  <c r="J4" i="10"/>
  <c r="K4" i="10"/>
  <c r="L4" i="10"/>
  <c r="M4" i="10"/>
  <c r="N4" i="10"/>
  <c r="O4" i="10"/>
  <c r="C5" i="10"/>
  <c r="D5" i="10"/>
  <c r="E5" i="10"/>
  <c r="F5" i="10"/>
  <c r="G5" i="10"/>
  <c r="H5" i="10"/>
  <c r="I5" i="10"/>
  <c r="J5" i="10"/>
  <c r="K5" i="10"/>
  <c r="L5" i="10"/>
  <c r="M5" i="10"/>
  <c r="N5" i="10"/>
  <c r="O5" i="10"/>
  <c r="C6" i="10"/>
  <c r="D6" i="10"/>
  <c r="E6" i="10"/>
  <c r="F6" i="10"/>
  <c r="G6" i="10"/>
  <c r="H6" i="10"/>
  <c r="I6" i="10"/>
  <c r="J6" i="10"/>
  <c r="K6" i="10"/>
  <c r="L6" i="10"/>
  <c r="M6" i="10"/>
  <c r="N6" i="10"/>
  <c r="O6" i="10"/>
  <c r="C7" i="10"/>
  <c r="D7" i="10"/>
  <c r="E7" i="10"/>
  <c r="F7" i="10"/>
  <c r="G7" i="10"/>
  <c r="H7" i="10"/>
  <c r="I7" i="10"/>
  <c r="J7" i="10"/>
  <c r="K7" i="10"/>
  <c r="L7" i="10"/>
  <c r="M7" i="10"/>
  <c r="N7" i="10"/>
  <c r="O7" i="10"/>
  <c r="C8" i="10"/>
  <c r="D8" i="10"/>
  <c r="E8" i="10"/>
  <c r="F8" i="10"/>
  <c r="G8" i="10"/>
  <c r="H8" i="10"/>
  <c r="I8" i="10"/>
  <c r="J8" i="10"/>
  <c r="K8" i="10"/>
  <c r="L8" i="10"/>
  <c r="M8" i="10"/>
  <c r="N8" i="10"/>
  <c r="O8" i="10"/>
  <c r="C9" i="10"/>
  <c r="D9" i="10"/>
  <c r="E9" i="10"/>
  <c r="F9" i="10"/>
  <c r="G9" i="10"/>
  <c r="H9" i="10"/>
  <c r="I9" i="10"/>
  <c r="J9" i="10"/>
  <c r="K9" i="10"/>
  <c r="L9" i="10"/>
  <c r="M9" i="10"/>
  <c r="N9" i="10"/>
  <c r="O9" i="10"/>
  <c r="C10" i="10"/>
  <c r="D10" i="10"/>
  <c r="E10" i="10"/>
  <c r="F10" i="10"/>
  <c r="G10" i="10"/>
  <c r="H10" i="10"/>
  <c r="I10" i="10"/>
  <c r="J10" i="10"/>
  <c r="K10" i="10"/>
  <c r="L10" i="10"/>
  <c r="M10" i="10"/>
  <c r="N10" i="10"/>
  <c r="O10" i="10"/>
  <c r="C11" i="10"/>
  <c r="D11" i="10"/>
  <c r="E11" i="10"/>
  <c r="F11" i="10"/>
  <c r="G11" i="10"/>
  <c r="H11" i="10"/>
  <c r="I11" i="10"/>
  <c r="J11" i="10"/>
  <c r="K11" i="10"/>
  <c r="L11" i="10"/>
  <c r="M11" i="10"/>
  <c r="N11" i="10"/>
  <c r="O11" i="10"/>
  <c r="C12" i="10"/>
  <c r="D12" i="10"/>
  <c r="E12" i="10"/>
  <c r="F12" i="10"/>
  <c r="G12" i="10"/>
  <c r="H12" i="10"/>
  <c r="I12" i="10"/>
  <c r="J12" i="10"/>
  <c r="K12" i="10"/>
  <c r="L12" i="10"/>
  <c r="M12" i="10"/>
  <c r="N12" i="10"/>
  <c r="O12" i="10"/>
  <c r="C13" i="10"/>
  <c r="D13" i="10"/>
  <c r="E13" i="10"/>
  <c r="F13" i="10"/>
  <c r="G13" i="10"/>
  <c r="H13" i="10"/>
  <c r="I13" i="10"/>
  <c r="J13" i="10"/>
  <c r="K13" i="10"/>
  <c r="L13" i="10"/>
  <c r="M13" i="10"/>
  <c r="N13" i="10"/>
  <c r="O13" i="10"/>
  <c r="C14" i="10"/>
  <c r="D14" i="10"/>
  <c r="E14" i="10"/>
  <c r="F14" i="10"/>
  <c r="G14" i="10"/>
  <c r="H14" i="10"/>
  <c r="I14" i="10"/>
  <c r="J14" i="10"/>
  <c r="K14" i="10"/>
  <c r="L14" i="10"/>
  <c r="M14" i="10"/>
  <c r="N14" i="10"/>
  <c r="O14" i="10"/>
  <c r="C15" i="10"/>
  <c r="D15" i="10"/>
  <c r="E15" i="10"/>
  <c r="F15" i="10"/>
  <c r="G15" i="10"/>
  <c r="H15" i="10"/>
  <c r="I15" i="10"/>
  <c r="J15" i="10"/>
  <c r="K15" i="10"/>
  <c r="L15" i="10"/>
  <c r="M15" i="10"/>
  <c r="N15" i="10"/>
  <c r="O15" i="10"/>
  <c r="C16" i="10"/>
  <c r="D16" i="10"/>
  <c r="E16" i="10"/>
  <c r="F16" i="10"/>
  <c r="G16" i="10"/>
  <c r="H16" i="10"/>
  <c r="I16" i="10"/>
  <c r="J16" i="10"/>
  <c r="K16" i="10"/>
  <c r="L16" i="10"/>
  <c r="M16" i="10"/>
  <c r="N16" i="10"/>
  <c r="O16" i="10"/>
  <c r="C17" i="10"/>
  <c r="D17" i="10"/>
  <c r="E17" i="10"/>
  <c r="F17" i="10"/>
  <c r="G17" i="10"/>
  <c r="H17" i="10"/>
  <c r="I17" i="10"/>
  <c r="J17" i="10"/>
  <c r="K17" i="10"/>
  <c r="L17" i="10"/>
  <c r="M17" i="10"/>
  <c r="N17" i="10"/>
  <c r="O17" i="10"/>
  <c r="C18" i="10"/>
  <c r="D18" i="10"/>
  <c r="E18" i="10"/>
  <c r="F18" i="10"/>
  <c r="G18" i="10"/>
  <c r="H18" i="10"/>
  <c r="I18" i="10"/>
  <c r="J18" i="10"/>
  <c r="K18" i="10"/>
  <c r="L18" i="10"/>
  <c r="M18" i="10"/>
  <c r="N18" i="10"/>
  <c r="O18" i="10"/>
  <c r="C19" i="10"/>
  <c r="D19" i="10"/>
  <c r="E19" i="10"/>
  <c r="F19" i="10"/>
  <c r="G19" i="10"/>
  <c r="H19" i="10"/>
  <c r="I19" i="10"/>
  <c r="J19" i="10"/>
  <c r="K19" i="10"/>
  <c r="L19" i="10"/>
  <c r="M19" i="10"/>
  <c r="N19" i="10"/>
  <c r="O19" i="10"/>
  <c r="C20" i="10"/>
  <c r="D20" i="10"/>
  <c r="E20" i="10"/>
  <c r="F20" i="10"/>
  <c r="G20" i="10"/>
  <c r="H20" i="10"/>
  <c r="I20" i="10"/>
  <c r="J20" i="10"/>
  <c r="K20" i="10"/>
  <c r="L20" i="10"/>
  <c r="M20" i="10"/>
  <c r="N20" i="10"/>
  <c r="O20" i="10"/>
  <c r="C21" i="10"/>
  <c r="D21" i="10"/>
  <c r="E21" i="10"/>
  <c r="F21" i="10"/>
  <c r="G21" i="10"/>
  <c r="H21" i="10"/>
  <c r="I21" i="10"/>
  <c r="J21" i="10"/>
  <c r="K21" i="10"/>
  <c r="L21" i="10"/>
  <c r="M21" i="10"/>
  <c r="N21" i="10"/>
  <c r="O21" i="10"/>
  <c r="C22" i="10"/>
  <c r="D22" i="10"/>
  <c r="E22" i="10"/>
  <c r="F22" i="10"/>
  <c r="G22" i="10"/>
  <c r="H22" i="10"/>
  <c r="I22" i="10"/>
  <c r="J22" i="10"/>
  <c r="K22" i="10"/>
  <c r="L22" i="10"/>
  <c r="M22" i="10"/>
  <c r="N22" i="10"/>
  <c r="O22" i="10"/>
  <c r="C23" i="10"/>
  <c r="D23" i="10"/>
  <c r="E23" i="10"/>
  <c r="F23" i="10"/>
  <c r="G23" i="10"/>
  <c r="H23" i="10"/>
  <c r="I23" i="10"/>
  <c r="J23" i="10"/>
  <c r="K23" i="10"/>
  <c r="L23" i="10"/>
  <c r="M23" i="10"/>
  <c r="N23" i="10"/>
  <c r="O23" i="10"/>
  <c r="C24" i="10"/>
  <c r="D24" i="10"/>
  <c r="E24" i="10"/>
  <c r="F24" i="10"/>
  <c r="G24" i="10"/>
  <c r="H24" i="10"/>
  <c r="I24" i="10"/>
  <c r="J24" i="10"/>
  <c r="K24" i="10"/>
  <c r="L24" i="10"/>
  <c r="M24" i="10"/>
  <c r="N24" i="10"/>
  <c r="O24" i="10"/>
  <c r="C25" i="10"/>
  <c r="D25" i="10"/>
  <c r="E25" i="10"/>
  <c r="F25" i="10"/>
  <c r="G25" i="10"/>
  <c r="H25" i="10"/>
  <c r="I25" i="10"/>
  <c r="J25" i="10"/>
  <c r="K25" i="10"/>
  <c r="L25" i="10"/>
  <c r="M25" i="10"/>
  <c r="N25" i="10"/>
  <c r="O25" i="10"/>
  <c r="C26" i="10"/>
  <c r="D26" i="10"/>
  <c r="E26" i="10"/>
  <c r="F26" i="10"/>
  <c r="G26" i="10"/>
  <c r="H26" i="10"/>
  <c r="I26" i="10"/>
  <c r="J26" i="10"/>
  <c r="K26" i="10"/>
  <c r="L26" i="10"/>
  <c r="M26" i="10"/>
  <c r="N26" i="10"/>
  <c r="O26" i="10"/>
  <c r="C27" i="10"/>
  <c r="D27" i="10"/>
  <c r="E27" i="10"/>
  <c r="F27" i="10"/>
  <c r="G27" i="10"/>
  <c r="H27" i="10"/>
  <c r="I27" i="10"/>
  <c r="J27" i="10"/>
  <c r="K27" i="10"/>
  <c r="L27" i="10"/>
  <c r="M27" i="10"/>
  <c r="N27" i="10"/>
  <c r="O27" i="10"/>
  <c r="C28" i="10"/>
  <c r="D28" i="10"/>
  <c r="E28" i="10"/>
  <c r="F28" i="10"/>
  <c r="G28" i="10"/>
  <c r="H28" i="10"/>
  <c r="I28" i="10"/>
  <c r="J28" i="10"/>
  <c r="K28" i="10"/>
  <c r="L28" i="10"/>
  <c r="M28" i="10"/>
  <c r="N28" i="10"/>
  <c r="O28" i="10"/>
  <c r="C29" i="10"/>
  <c r="D29" i="10"/>
  <c r="E29" i="10"/>
  <c r="F29" i="10"/>
  <c r="G29" i="10"/>
  <c r="H29" i="10"/>
  <c r="I29" i="10"/>
  <c r="J29" i="10"/>
  <c r="K29" i="10"/>
  <c r="L29" i="10"/>
  <c r="M29" i="10"/>
  <c r="N29" i="10"/>
  <c r="O29" i="10"/>
  <c r="C30" i="10"/>
  <c r="D30" i="10"/>
  <c r="E30" i="10"/>
  <c r="F30" i="10"/>
  <c r="G30" i="10"/>
  <c r="H30" i="10"/>
  <c r="I30" i="10"/>
  <c r="J30" i="10"/>
  <c r="K30" i="10"/>
  <c r="L30" i="10"/>
  <c r="M30" i="10"/>
  <c r="N30" i="10"/>
  <c r="O30" i="10"/>
  <c r="C31" i="10"/>
  <c r="D31" i="10"/>
  <c r="E31" i="10"/>
  <c r="F31" i="10"/>
  <c r="G31" i="10"/>
  <c r="H31" i="10"/>
  <c r="I31" i="10"/>
  <c r="J31" i="10"/>
  <c r="K31" i="10"/>
  <c r="L31" i="10"/>
  <c r="M31" i="10"/>
  <c r="N31" i="10"/>
  <c r="O31" i="10"/>
  <c r="C32" i="10"/>
  <c r="D32" i="10"/>
  <c r="E32" i="10"/>
  <c r="F32" i="10"/>
  <c r="G32" i="10"/>
  <c r="H32" i="10"/>
  <c r="I32" i="10"/>
  <c r="J32" i="10"/>
  <c r="K32" i="10"/>
  <c r="L32" i="10"/>
  <c r="M32" i="10"/>
  <c r="N32" i="10"/>
  <c r="O32" i="10"/>
  <c r="C33" i="10"/>
  <c r="D33" i="10"/>
  <c r="E33" i="10"/>
  <c r="F33" i="10"/>
  <c r="G33" i="10"/>
  <c r="H33" i="10"/>
  <c r="I33" i="10"/>
  <c r="J33" i="10"/>
  <c r="K33" i="10"/>
  <c r="L33" i="10"/>
  <c r="M33" i="10"/>
  <c r="N33" i="10"/>
  <c r="O33" i="10"/>
  <c r="C34" i="10"/>
  <c r="D34" i="10"/>
  <c r="E34" i="10"/>
  <c r="F34" i="10"/>
  <c r="G34" i="10"/>
  <c r="H34" i="10"/>
  <c r="I34" i="10"/>
  <c r="J34" i="10"/>
  <c r="K34" i="10"/>
  <c r="L34" i="10"/>
  <c r="M34" i="10"/>
  <c r="N34" i="10"/>
  <c r="O34" i="10"/>
  <c r="C35" i="10"/>
  <c r="D35" i="10"/>
  <c r="E35" i="10"/>
  <c r="F35" i="10"/>
  <c r="G35" i="10"/>
  <c r="H35" i="10"/>
  <c r="I35" i="10"/>
  <c r="J35" i="10"/>
  <c r="K35" i="10"/>
  <c r="L35" i="10"/>
  <c r="M35" i="10"/>
  <c r="N35" i="10"/>
  <c r="O35" i="10"/>
  <c r="C36" i="10"/>
  <c r="D36" i="10"/>
  <c r="E36" i="10"/>
  <c r="F36" i="10"/>
  <c r="G36" i="10"/>
  <c r="H36" i="10"/>
  <c r="I36" i="10"/>
  <c r="J36" i="10"/>
  <c r="K36" i="10"/>
  <c r="L36" i="10"/>
  <c r="M36" i="10"/>
  <c r="N36" i="10"/>
  <c r="O36" i="10"/>
  <c r="C37" i="10"/>
  <c r="D37" i="10"/>
  <c r="E37" i="10"/>
  <c r="F37" i="10"/>
  <c r="G37" i="10"/>
  <c r="H37" i="10"/>
  <c r="I37" i="10"/>
  <c r="J37" i="10"/>
  <c r="K37" i="10"/>
  <c r="L37" i="10"/>
  <c r="M37" i="10"/>
  <c r="N37" i="10"/>
  <c r="O37" i="10"/>
  <c r="C38" i="10"/>
  <c r="D38" i="10"/>
  <c r="E38" i="10"/>
  <c r="F38" i="10"/>
  <c r="G38" i="10"/>
  <c r="H38" i="10"/>
  <c r="I38" i="10"/>
  <c r="J38" i="10"/>
  <c r="K38" i="10"/>
  <c r="L38" i="10"/>
  <c r="M38" i="10"/>
  <c r="N38" i="10"/>
  <c r="O38" i="10"/>
  <c r="C39" i="10"/>
  <c r="D39" i="10"/>
  <c r="E39" i="10"/>
  <c r="F39" i="10"/>
  <c r="G39" i="10"/>
  <c r="H39" i="10"/>
  <c r="I39" i="10"/>
  <c r="J39" i="10"/>
  <c r="K39" i="10"/>
  <c r="L39" i="10"/>
  <c r="M39" i="10"/>
  <c r="N39" i="10"/>
  <c r="O39" i="10"/>
  <c r="C40" i="10"/>
  <c r="D40" i="10"/>
  <c r="E40" i="10"/>
  <c r="F40" i="10"/>
  <c r="G40" i="10"/>
  <c r="H40" i="10"/>
  <c r="I40" i="10"/>
  <c r="J40" i="10"/>
  <c r="K40" i="10"/>
  <c r="L40" i="10"/>
  <c r="M40" i="10"/>
  <c r="N40" i="10"/>
  <c r="O40" i="10"/>
  <c r="C41" i="10"/>
  <c r="D41" i="10"/>
  <c r="E41" i="10"/>
  <c r="F41" i="10"/>
  <c r="G41" i="10"/>
  <c r="H41" i="10"/>
  <c r="I41" i="10"/>
  <c r="J41" i="10"/>
  <c r="K41" i="10"/>
  <c r="L41" i="10"/>
  <c r="M41" i="10"/>
  <c r="N41" i="10"/>
  <c r="O41" i="10"/>
  <c r="C42" i="10"/>
  <c r="D42" i="10"/>
  <c r="E42" i="10"/>
  <c r="F42" i="10"/>
  <c r="G42" i="10"/>
  <c r="H42" i="10"/>
  <c r="I42" i="10"/>
  <c r="J42" i="10"/>
  <c r="K42" i="10"/>
  <c r="L42" i="10"/>
  <c r="M42" i="10"/>
  <c r="N42" i="10"/>
  <c r="O42" i="10"/>
  <c r="C43" i="10"/>
  <c r="D43" i="10"/>
  <c r="E43" i="10"/>
  <c r="F43" i="10"/>
  <c r="G43" i="10"/>
  <c r="H43" i="10"/>
  <c r="I43" i="10"/>
  <c r="J43" i="10"/>
  <c r="K43" i="10"/>
  <c r="L43" i="10"/>
  <c r="M43" i="10"/>
  <c r="N43" i="10"/>
  <c r="O43" i="10"/>
  <c r="C44" i="10"/>
  <c r="D44" i="10"/>
  <c r="E44" i="10"/>
  <c r="F44" i="10"/>
  <c r="G44" i="10"/>
  <c r="H44" i="10"/>
  <c r="I44" i="10"/>
  <c r="J44" i="10"/>
  <c r="K44" i="10"/>
  <c r="L44" i="10"/>
  <c r="M44" i="10"/>
  <c r="N44" i="10"/>
  <c r="O44" i="10"/>
  <c r="C45" i="10"/>
  <c r="D45" i="10"/>
  <c r="E45" i="10"/>
  <c r="F45" i="10"/>
  <c r="G45" i="10"/>
  <c r="H45" i="10"/>
  <c r="I45" i="10"/>
  <c r="J45" i="10"/>
  <c r="K45" i="10"/>
  <c r="L45" i="10"/>
  <c r="M45" i="10"/>
  <c r="N45" i="10"/>
  <c r="O45" i="10"/>
  <c r="C46" i="10"/>
  <c r="D46" i="10"/>
  <c r="E46" i="10"/>
  <c r="F46" i="10"/>
  <c r="G46" i="10"/>
  <c r="H46" i="10"/>
  <c r="I46" i="10"/>
  <c r="J46" i="10"/>
  <c r="K46" i="10"/>
  <c r="L46" i="10"/>
  <c r="M46" i="10"/>
  <c r="N46" i="10"/>
  <c r="O46" i="10"/>
  <c r="C47" i="10"/>
  <c r="D47" i="10"/>
  <c r="E47" i="10"/>
  <c r="F47" i="10"/>
  <c r="G47" i="10"/>
  <c r="H47" i="10"/>
  <c r="I47" i="10"/>
  <c r="J47" i="10"/>
  <c r="K47" i="10"/>
  <c r="L47" i="10"/>
  <c r="M47" i="10"/>
  <c r="N47" i="10"/>
  <c r="O47" i="10"/>
  <c r="C48" i="10"/>
  <c r="D48" i="10"/>
  <c r="E48" i="10"/>
  <c r="F48" i="10"/>
  <c r="G48" i="10"/>
  <c r="H48" i="10"/>
  <c r="I48" i="10"/>
  <c r="J48" i="10"/>
  <c r="K48" i="10"/>
  <c r="L48" i="10"/>
  <c r="M48" i="10"/>
  <c r="N48" i="10"/>
  <c r="O48" i="10"/>
  <c r="C49" i="10"/>
  <c r="D49" i="10"/>
  <c r="E49" i="10"/>
  <c r="F49" i="10"/>
  <c r="G49" i="10"/>
  <c r="H49" i="10"/>
  <c r="I49" i="10"/>
  <c r="J49" i="10"/>
  <c r="K49" i="10"/>
  <c r="L49" i="10"/>
  <c r="M49" i="10"/>
  <c r="N49" i="10"/>
  <c r="O49" i="10"/>
  <c r="C50" i="10"/>
  <c r="D50" i="10"/>
  <c r="E50" i="10"/>
  <c r="F50" i="10"/>
  <c r="G50" i="10"/>
  <c r="H50" i="10"/>
  <c r="I50" i="10"/>
  <c r="J50" i="10"/>
  <c r="K50" i="10"/>
  <c r="L50" i="10"/>
  <c r="M50" i="10"/>
  <c r="N50" i="10"/>
  <c r="O50" i="10"/>
  <c r="C51" i="10"/>
  <c r="D51" i="10"/>
  <c r="E51" i="10"/>
  <c r="F51" i="10"/>
  <c r="G51" i="10"/>
  <c r="H51" i="10"/>
  <c r="I51" i="10"/>
  <c r="J51" i="10"/>
  <c r="K51" i="10"/>
  <c r="L51" i="10"/>
  <c r="M51" i="10"/>
  <c r="N51" i="10"/>
  <c r="O51" i="10"/>
  <c r="C52" i="10"/>
  <c r="D52" i="10"/>
  <c r="E52" i="10"/>
  <c r="F52" i="10"/>
  <c r="G52" i="10"/>
  <c r="H52" i="10"/>
  <c r="I52" i="10"/>
  <c r="J52" i="10"/>
  <c r="K52" i="10"/>
  <c r="L52" i="10"/>
  <c r="M52" i="10"/>
  <c r="N52" i="10"/>
  <c r="O52" i="10"/>
  <c r="C53" i="10"/>
  <c r="D53" i="10"/>
  <c r="E53" i="10"/>
  <c r="F53" i="10"/>
  <c r="G53" i="10"/>
  <c r="H53" i="10"/>
  <c r="I53" i="10"/>
  <c r="J53" i="10"/>
  <c r="K53" i="10"/>
  <c r="L53" i="10"/>
  <c r="M53" i="10"/>
  <c r="N53" i="10"/>
  <c r="O53" i="10"/>
  <c r="C54" i="10"/>
  <c r="D54" i="10"/>
  <c r="E54" i="10"/>
  <c r="F54" i="10"/>
  <c r="G54" i="10"/>
  <c r="H54" i="10"/>
  <c r="I54" i="10"/>
  <c r="J54" i="10"/>
  <c r="K54" i="10"/>
  <c r="L54" i="10"/>
  <c r="M54" i="10"/>
  <c r="N54" i="10"/>
  <c r="O54" i="10"/>
  <c r="C55" i="10"/>
  <c r="D55" i="10"/>
  <c r="E55" i="10"/>
  <c r="F55" i="10"/>
  <c r="G55" i="10"/>
  <c r="H55" i="10"/>
  <c r="I55" i="10"/>
  <c r="J55" i="10"/>
  <c r="K55" i="10"/>
  <c r="L55" i="10"/>
  <c r="M55" i="10"/>
  <c r="N55" i="10"/>
  <c r="O55" i="10"/>
  <c r="C56" i="10"/>
  <c r="D56" i="10"/>
  <c r="E56" i="10"/>
  <c r="F56" i="10"/>
  <c r="G56" i="10"/>
  <c r="H56" i="10"/>
  <c r="I56" i="10"/>
  <c r="J56" i="10"/>
  <c r="K56" i="10"/>
  <c r="L56" i="10"/>
  <c r="M56" i="10"/>
  <c r="N56" i="10"/>
  <c r="O56" i="10"/>
  <c r="C57" i="10"/>
  <c r="D57" i="10"/>
  <c r="E57" i="10"/>
  <c r="F57" i="10"/>
  <c r="G57" i="10"/>
  <c r="H57" i="10"/>
  <c r="I57" i="10"/>
  <c r="J57" i="10"/>
  <c r="K57" i="10"/>
  <c r="L57" i="10"/>
  <c r="M57" i="10"/>
  <c r="N57" i="10"/>
  <c r="O57" i="10"/>
  <c r="C58" i="10"/>
  <c r="D58" i="10"/>
  <c r="E58" i="10"/>
  <c r="F58" i="10"/>
  <c r="G58" i="10"/>
  <c r="H58" i="10"/>
  <c r="I58" i="10"/>
  <c r="J58" i="10"/>
  <c r="K58" i="10"/>
  <c r="L58" i="10"/>
  <c r="M58" i="10"/>
  <c r="N58" i="10"/>
  <c r="O58" i="10"/>
  <c r="C59" i="10"/>
  <c r="D59" i="10"/>
  <c r="E59" i="10"/>
  <c r="F59" i="10"/>
  <c r="G59" i="10"/>
  <c r="H59" i="10"/>
  <c r="I59" i="10"/>
  <c r="J59" i="10"/>
  <c r="K59" i="10"/>
  <c r="L59" i="10"/>
  <c r="M59" i="10"/>
  <c r="N59" i="10"/>
  <c r="O59" i="10"/>
  <c r="C60" i="10"/>
  <c r="D60" i="10"/>
  <c r="E60" i="10"/>
  <c r="F60" i="10"/>
  <c r="G60" i="10"/>
  <c r="H60" i="10"/>
  <c r="I60" i="10"/>
  <c r="J60" i="10"/>
  <c r="K60" i="10"/>
  <c r="L60" i="10"/>
  <c r="M60" i="10"/>
  <c r="N60" i="10"/>
  <c r="O60" i="10"/>
  <c r="C61" i="10"/>
  <c r="D61" i="10"/>
  <c r="E61" i="10"/>
  <c r="F61" i="10"/>
  <c r="G61" i="10"/>
  <c r="H61" i="10"/>
  <c r="I61" i="10"/>
  <c r="J61" i="10"/>
  <c r="K61" i="10"/>
  <c r="L61" i="10"/>
  <c r="M61" i="10"/>
  <c r="N61" i="10"/>
  <c r="O61" i="10"/>
  <c r="C62" i="10"/>
  <c r="D62" i="10"/>
  <c r="E62" i="10"/>
  <c r="F62" i="10"/>
  <c r="G62" i="10"/>
  <c r="H62" i="10"/>
  <c r="I62" i="10"/>
  <c r="J62" i="10"/>
  <c r="K62" i="10"/>
  <c r="L62" i="10"/>
  <c r="M62" i="10"/>
  <c r="N62" i="10"/>
  <c r="O62" i="10"/>
  <c r="C63" i="10"/>
  <c r="D63" i="10"/>
  <c r="E63" i="10"/>
  <c r="F63" i="10"/>
  <c r="G63" i="10"/>
  <c r="H63" i="10"/>
  <c r="I63" i="10"/>
  <c r="J63" i="10"/>
  <c r="K63" i="10"/>
  <c r="L63" i="10"/>
  <c r="M63" i="10"/>
  <c r="N63" i="10"/>
  <c r="O63" i="10"/>
  <c r="C64" i="10"/>
  <c r="D64" i="10"/>
  <c r="E64" i="10"/>
  <c r="F64" i="10"/>
  <c r="G64" i="10"/>
  <c r="H64" i="10"/>
  <c r="I64" i="10"/>
  <c r="J64" i="10"/>
  <c r="K64" i="10"/>
  <c r="L64" i="10"/>
  <c r="M64" i="10"/>
  <c r="N64" i="10"/>
  <c r="O64" i="10"/>
  <c r="C65" i="10"/>
  <c r="D65" i="10"/>
  <c r="E65" i="10"/>
  <c r="F65" i="10"/>
  <c r="G65" i="10"/>
  <c r="H65" i="10"/>
  <c r="I65" i="10"/>
  <c r="J65" i="10"/>
  <c r="K65" i="10"/>
  <c r="L65" i="10"/>
  <c r="M65" i="10"/>
  <c r="N65" i="10"/>
  <c r="O65" i="10"/>
  <c r="C66" i="10"/>
  <c r="D66" i="10"/>
  <c r="E66" i="10"/>
  <c r="F66" i="10"/>
  <c r="G66" i="10"/>
  <c r="H66" i="10"/>
  <c r="I66" i="10"/>
  <c r="J66" i="10"/>
  <c r="K66" i="10"/>
  <c r="L66" i="10"/>
  <c r="M66" i="10"/>
  <c r="N66" i="10"/>
  <c r="O66" i="10"/>
  <c r="C67" i="10"/>
  <c r="D67" i="10"/>
  <c r="E67" i="10"/>
  <c r="F67" i="10"/>
  <c r="G67" i="10"/>
  <c r="H67" i="10"/>
  <c r="I67" i="10"/>
  <c r="J67" i="10"/>
  <c r="K67" i="10"/>
  <c r="L67" i="10"/>
  <c r="M67" i="10"/>
  <c r="N67" i="10"/>
  <c r="O67" i="10"/>
  <c r="C68" i="10"/>
  <c r="D68" i="10"/>
  <c r="E68" i="10"/>
  <c r="F68" i="10"/>
  <c r="G68" i="10"/>
  <c r="H68" i="10"/>
  <c r="I68" i="10"/>
  <c r="J68" i="10"/>
  <c r="K68" i="10"/>
  <c r="L68" i="10"/>
  <c r="M68" i="10"/>
  <c r="N68" i="10"/>
  <c r="O68" i="10"/>
  <c r="C69" i="10"/>
  <c r="D69" i="10"/>
  <c r="E69" i="10"/>
  <c r="F69" i="10"/>
  <c r="G69" i="10"/>
  <c r="H69" i="10"/>
  <c r="I69" i="10"/>
  <c r="J69" i="10"/>
  <c r="K69" i="10"/>
  <c r="L69" i="10"/>
  <c r="M69" i="10"/>
  <c r="N69" i="10"/>
  <c r="O69" i="10"/>
  <c r="C70" i="10"/>
  <c r="D70" i="10"/>
  <c r="E70" i="10"/>
  <c r="F70" i="10"/>
  <c r="G70" i="10"/>
  <c r="H70" i="10"/>
  <c r="I70" i="10"/>
  <c r="J70" i="10"/>
  <c r="K70" i="10"/>
  <c r="L70" i="10"/>
  <c r="M70" i="10"/>
  <c r="N70" i="10"/>
  <c r="O70" i="10"/>
  <c r="C71" i="10"/>
  <c r="D71" i="10"/>
  <c r="E71" i="10"/>
  <c r="F71" i="10"/>
  <c r="G71" i="10"/>
  <c r="H71" i="10"/>
  <c r="I71" i="10"/>
  <c r="J71" i="10"/>
  <c r="K71" i="10"/>
  <c r="L71" i="10"/>
  <c r="M71" i="10"/>
  <c r="N71" i="10"/>
  <c r="O71" i="10"/>
  <c r="C72" i="10"/>
  <c r="D72" i="10"/>
  <c r="E72" i="10"/>
  <c r="F72" i="10"/>
  <c r="G72" i="10"/>
  <c r="H72" i="10"/>
  <c r="I72" i="10"/>
  <c r="J72" i="10"/>
  <c r="K72" i="10"/>
  <c r="L72" i="10"/>
  <c r="M72" i="10"/>
  <c r="N72" i="10"/>
  <c r="O72" i="10"/>
  <c r="C73" i="10"/>
  <c r="D73" i="10"/>
  <c r="E73" i="10"/>
  <c r="F73" i="10"/>
  <c r="G73" i="10"/>
  <c r="H73" i="10"/>
  <c r="I73" i="10"/>
  <c r="J73" i="10"/>
  <c r="K73" i="10"/>
  <c r="L73" i="10"/>
  <c r="M73" i="10"/>
  <c r="N73" i="10"/>
  <c r="O73" i="10"/>
  <c r="C74" i="10"/>
  <c r="D74" i="10"/>
  <c r="E74" i="10"/>
  <c r="F74" i="10"/>
  <c r="G74" i="10"/>
  <c r="H74" i="10"/>
  <c r="I74" i="10"/>
  <c r="J74" i="10"/>
  <c r="K74" i="10"/>
  <c r="L74" i="10"/>
  <c r="M74" i="10"/>
  <c r="N74" i="10"/>
  <c r="O74" i="10"/>
  <c r="C75" i="10"/>
  <c r="D75" i="10"/>
  <c r="E75" i="10"/>
  <c r="F75" i="10"/>
  <c r="G75" i="10"/>
  <c r="H75" i="10"/>
  <c r="I75" i="10"/>
  <c r="J75" i="10"/>
  <c r="K75" i="10"/>
  <c r="L75" i="10"/>
  <c r="M75" i="10"/>
  <c r="N75" i="10"/>
  <c r="O75" i="10"/>
  <c r="C76" i="10"/>
  <c r="D76" i="10"/>
  <c r="E76" i="10"/>
  <c r="F76" i="10"/>
  <c r="G76" i="10"/>
  <c r="H76" i="10"/>
  <c r="I76" i="10"/>
  <c r="J76" i="10"/>
  <c r="K76" i="10"/>
  <c r="L76" i="10"/>
  <c r="M76" i="10"/>
  <c r="N76" i="10"/>
  <c r="O76" i="10"/>
  <c r="C77" i="10"/>
  <c r="D77" i="10"/>
  <c r="E77" i="10"/>
  <c r="F77" i="10"/>
  <c r="G77" i="10"/>
  <c r="H77" i="10"/>
  <c r="I77" i="10"/>
  <c r="J77" i="10"/>
  <c r="K77" i="10"/>
  <c r="L77" i="10"/>
  <c r="M77" i="10"/>
  <c r="N77" i="10"/>
  <c r="O77" i="10"/>
  <c r="C78" i="10"/>
  <c r="D78" i="10"/>
  <c r="E78" i="10"/>
  <c r="F78" i="10"/>
  <c r="G78" i="10"/>
  <c r="H78" i="10"/>
  <c r="I78" i="10"/>
  <c r="J78" i="10"/>
  <c r="K78" i="10"/>
  <c r="L78" i="10"/>
  <c r="M78" i="10"/>
  <c r="N78" i="10"/>
  <c r="O78" i="10"/>
  <c r="C79" i="10"/>
  <c r="D79" i="10"/>
  <c r="E79" i="10"/>
  <c r="F79" i="10"/>
  <c r="G79" i="10"/>
  <c r="H79" i="10"/>
  <c r="I79" i="10"/>
  <c r="J79" i="10"/>
  <c r="K79" i="10"/>
  <c r="L79" i="10"/>
  <c r="M79" i="10"/>
  <c r="N79" i="10"/>
  <c r="O79" i="10"/>
  <c r="C80" i="10"/>
  <c r="D80" i="10"/>
  <c r="E80" i="10"/>
  <c r="F80" i="10"/>
  <c r="G80" i="10"/>
  <c r="H80" i="10"/>
  <c r="I80" i="10"/>
  <c r="J80" i="10"/>
  <c r="K80" i="10"/>
  <c r="L80" i="10"/>
  <c r="M80" i="10"/>
  <c r="N80" i="10"/>
  <c r="O80" i="10"/>
  <c r="C81" i="10"/>
  <c r="D81" i="10"/>
  <c r="E81" i="10"/>
  <c r="F81" i="10"/>
  <c r="G81" i="10"/>
  <c r="H81" i="10"/>
  <c r="I81" i="10"/>
  <c r="J81" i="10"/>
  <c r="K81" i="10"/>
  <c r="L81" i="10"/>
  <c r="M81" i="10"/>
  <c r="N81" i="10"/>
  <c r="O81" i="10"/>
  <c r="C82" i="10"/>
  <c r="D82" i="10"/>
  <c r="E82" i="10"/>
  <c r="F82" i="10"/>
  <c r="G82" i="10"/>
  <c r="H82" i="10"/>
  <c r="I82" i="10"/>
  <c r="J82" i="10"/>
  <c r="K82" i="10"/>
  <c r="L82" i="10"/>
  <c r="M82" i="10"/>
  <c r="N82" i="10"/>
  <c r="O82" i="10"/>
  <c r="C83" i="10"/>
  <c r="D83" i="10"/>
  <c r="E83" i="10"/>
  <c r="F83" i="10"/>
  <c r="G83" i="10"/>
  <c r="H83" i="10"/>
  <c r="I83" i="10"/>
  <c r="J83" i="10"/>
  <c r="K83" i="10"/>
  <c r="L83" i="10"/>
  <c r="M83" i="10"/>
  <c r="N83" i="10"/>
  <c r="O83" i="10"/>
  <c r="C84" i="10"/>
  <c r="D84" i="10"/>
  <c r="E84" i="10"/>
  <c r="F84" i="10"/>
  <c r="G84" i="10"/>
  <c r="H84" i="10"/>
  <c r="I84" i="10"/>
  <c r="J84" i="10"/>
  <c r="K84" i="10"/>
  <c r="L84" i="10"/>
  <c r="M84" i="10"/>
  <c r="N84" i="10"/>
  <c r="O84" i="10"/>
  <c r="C85" i="10"/>
  <c r="D85" i="10"/>
  <c r="E85" i="10"/>
  <c r="F85" i="10"/>
  <c r="G85" i="10"/>
  <c r="H85" i="10"/>
  <c r="I85" i="10"/>
  <c r="J85" i="10"/>
  <c r="K85" i="10"/>
  <c r="L85" i="10"/>
  <c r="M85" i="10"/>
  <c r="N85" i="10"/>
  <c r="O85" i="10"/>
  <c r="C86" i="10"/>
  <c r="D86" i="10"/>
  <c r="E86" i="10"/>
  <c r="F86" i="10"/>
  <c r="G86" i="10"/>
  <c r="H86" i="10"/>
  <c r="I86" i="10"/>
  <c r="J86" i="10"/>
  <c r="K86" i="10"/>
  <c r="L86" i="10"/>
  <c r="M86" i="10"/>
  <c r="N86" i="10"/>
  <c r="O86" i="10"/>
  <c r="C87" i="10"/>
  <c r="D87" i="10"/>
  <c r="E87" i="10"/>
  <c r="F87" i="10"/>
  <c r="G87" i="10"/>
  <c r="H87" i="10"/>
  <c r="I87" i="10"/>
  <c r="J87" i="10"/>
  <c r="K87" i="10"/>
  <c r="L87" i="10"/>
  <c r="M87" i="10"/>
  <c r="N87" i="10"/>
  <c r="O87" i="10"/>
  <c r="C88" i="10"/>
  <c r="D88" i="10"/>
  <c r="E88" i="10"/>
  <c r="F88" i="10"/>
  <c r="G88" i="10"/>
  <c r="H88" i="10"/>
  <c r="I88" i="10"/>
  <c r="J88" i="10"/>
  <c r="K88" i="10"/>
  <c r="L88" i="10"/>
  <c r="M88" i="10"/>
  <c r="N88" i="10"/>
  <c r="O88" i="10"/>
  <c r="C89" i="10"/>
  <c r="D89" i="10"/>
  <c r="E89" i="10"/>
  <c r="F89" i="10"/>
  <c r="G89" i="10"/>
  <c r="H89" i="10"/>
  <c r="I89" i="10"/>
  <c r="J89" i="10"/>
  <c r="K89" i="10"/>
  <c r="L89" i="10"/>
  <c r="M89" i="10"/>
  <c r="N89" i="10"/>
  <c r="O89" i="10"/>
  <c r="C90" i="10"/>
  <c r="D90" i="10"/>
  <c r="E90" i="10"/>
  <c r="F90" i="10"/>
  <c r="G90" i="10"/>
  <c r="H90" i="10"/>
  <c r="I90" i="10"/>
  <c r="J90" i="10"/>
  <c r="K90" i="10"/>
  <c r="L90" i="10"/>
  <c r="M90" i="10"/>
  <c r="N90" i="10"/>
  <c r="O90" i="10"/>
  <c r="C91" i="10"/>
  <c r="D91" i="10"/>
  <c r="E91" i="10"/>
  <c r="F91" i="10"/>
  <c r="G91" i="10"/>
  <c r="H91" i="10"/>
  <c r="I91" i="10"/>
  <c r="J91" i="10"/>
  <c r="K91" i="10"/>
  <c r="L91" i="10"/>
  <c r="M91" i="10"/>
  <c r="N91" i="10"/>
  <c r="O91" i="10"/>
  <c r="C92" i="10"/>
  <c r="D92" i="10"/>
  <c r="E92" i="10"/>
  <c r="F92" i="10"/>
  <c r="G92" i="10"/>
  <c r="H92" i="10"/>
  <c r="I92" i="10"/>
  <c r="J92" i="10"/>
  <c r="K92" i="10"/>
  <c r="L92" i="10"/>
  <c r="M92" i="10"/>
  <c r="N92" i="10"/>
  <c r="O92" i="10"/>
  <c r="C93" i="10"/>
  <c r="D93" i="10"/>
  <c r="E93" i="10"/>
  <c r="F93" i="10"/>
  <c r="G93" i="10"/>
  <c r="H93" i="10"/>
  <c r="I93" i="10"/>
  <c r="J93" i="10"/>
  <c r="K93" i="10"/>
  <c r="L93" i="10"/>
  <c r="M93" i="10"/>
  <c r="N93" i="10"/>
  <c r="O93" i="10"/>
  <c r="C94" i="10"/>
  <c r="D94" i="10"/>
  <c r="E94" i="10"/>
  <c r="F94" i="10"/>
  <c r="G94" i="10"/>
  <c r="H94" i="10"/>
  <c r="I94" i="10"/>
  <c r="J94" i="10"/>
  <c r="K94" i="10"/>
  <c r="L94" i="10"/>
  <c r="M94" i="10"/>
  <c r="N94" i="10"/>
  <c r="O94" i="10"/>
  <c r="C95" i="10"/>
  <c r="D95" i="10"/>
  <c r="E95" i="10"/>
  <c r="F95" i="10"/>
  <c r="G95" i="10"/>
  <c r="H95" i="10"/>
  <c r="I95" i="10"/>
  <c r="J95" i="10"/>
  <c r="K95" i="10"/>
  <c r="L95" i="10"/>
  <c r="M95" i="10"/>
  <c r="N95" i="10"/>
  <c r="O95" i="10"/>
  <c r="C96" i="10"/>
  <c r="D96" i="10"/>
  <c r="E96" i="10"/>
  <c r="F96" i="10"/>
  <c r="G96" i="10"/>
  <c r="H96" i="10"/>
  <c r="I96" i="10"/>
  <c r="J96" i="10"/>
  <c r="K96" i="10"/>
  <c r="L96" i="10"/>
  <c r="M96" i="10"/>
  <c r="N96" i="10"/>
  <c r="O96" i="10"/>
  <c r="C97" i="10"/>
  <c r="D97" i="10"/>
  <c r="E97" i="10"/>
  <c r="F97" i="10"/>
  <c r="G97" i="10"/>
  <c r="H97" i="10"/>
  <c r="I97" i="10"/>
  <c r="J97" i="10"/>
  <c r="K97" i="10"/>
  <c r="L97" i="10"/>
  <c r="M97" i="10"/>
  <c r="N97" i="10"/>
  <c r="O97" i="10"/>
  <c r="C98" i="10"/>
  <c r="D98" i="10"/>
  <c r="E98" i="10"/>
  <c r="F98" i="10"/>
  <c r="G98" i="10"/>
  <c r="H98" i="10"/>
  <c r="I98" i="10"/>
  <c r="J98" i="10"/>
  <c r="K98" i="10"/>
  <c r="L98" i="10"/>
  <c r="M98" i="10"/>
  <c r="N98" i="10"/>
  <c r="O98" i="10"/>
  <c r="C99" i="10"/>
  <c r="D99" i="10"/>
  <c r="E99" i="10"/>
  <c r="F99" i="10"/>
  <c r="G99" i="10"/>
  <c r="H99" i="10"/>
  <c r="I99" i="10"/>
  <c r="J99" i="10"/>
  <c r="K99" i="10"/>
  <c r="L99" i="10"/>
  <c r="M99" i="10"/>
  <c r="N99" i="10"/>
  <c r="O99" i="10"/>
  <c r="C100" i="10"/>
  <c r="D100" i="10"/>
  <c r="E100" i="10"/>
  <c r="F100" i="10"/>
  <c r="G100" i="10"/>
  <c r="H100" i="10"/>
  <c r="I100" i="10"/>
  <c r="J100" i="10"/>
  <c r="K100" i="10"/>
  <c r="L100" i="10"/>
  <c r="M100" i="10"/>
  <c r="N100" i="10"/>
  <c r="O100" i="10"/>
  <c r="C101" i="10"/>
  <c r="D101" i="10"/>
  <c r="E101" i="10"/>
  <c r="F101" i="10"/>
  <c r="G101" i="10"/>
  <c r="H101" i="10"/>
  <c r="I101" i="10"/>
  <c r="J101" i="10"/>
  <c r="K101" i="10"/>
  <c r="L101" i="10"/>
  <c r="M101" i="10"/>
  <c r="N101" i="10"/>
  <c r="O101" i="10"/>
  <c r="C102" i="10"/>
  <c r="D102" i="10"/>
  <c r="E102" i="10"/>
  <c r="F102" i="10"/>
  <c r="G102" i="10"/>
  <c r="H102" i="10"/>
  <c r="I102" i="10"/>
  <c r="J102" i="10"/>
  <c r="K102" i="10"/>
  <c r="L102" i="10"/>
  <c r="M102" i="10"/>
  <c r="N102" i="10"/>
  <c r="O102" i="10"/>
  <c r="C103" i="10"/>
  <c r="D103" i="10"/>
  <c r="E103" i="10"/>
  <c r="F103" i="10"/>
  <c r="G103" i="10"/>
  <c r="H103" i="10"/>
  <c r="I103" i="10"/>
  <c r="J103" i="10"/>
  <c r="K103" i="10"/>
  <c r="L103" i="10"/>
  <c r="M103" i="10"/>
  <c r="N103" i="10"/>
  <c r="O103" i="10"/>
  <c r="C104" i="10"/>
  <c r="D104" i="10"/>
  <c r="E104" i="10"/>
  <c r="F104" i="10"/>
  <c r="G104" i="10"/>
  <c r="H104" i="10"/>
  <c r="I104" i="10"/>
  <c r="J104" i="10"/>
  <c r="K104" i="10"/>
  <c r="L104" i="10"/>
  <c r="M104" i="10"/>
  <c r="N104" i="10"/>
  <c r="O104" i="10"/>
  <c r="C105" i="10"/>
  <c r="D105" i="10"/>
  <c r="E105" i="10"/>
  <c r="F105" i="10"/>
  <c r="G105" i="10"/>
  <c r="H105" i="10"/>
  <c r="I105" i="10"/>
  <c r="J105" i="10"/>
  <c r="K105" i="10"/>
  <c r="L105" i="10"/>
  <c r="M105" i="10"/>
  <c r="N105" i="10"/>
  <c r="O105" i="10"/>
  <c r="C106" i="10"/>
  <c r="D106" i="10"/>
  <c r="E106" i="10"/>
  <c r="F106" i="10"/>
  <c r="G106" i="10"/>
  <c r="H106" i="10"/>
  <c r="I106" i="10"/>
  <c r="J106" i="10"/>
  <c r="K106" i="10"/>
  <c r="L106" i="10"/>
  <c r="M106" i="10"/>
  <c r="N106" i="10"/>
  <c r="O106" i="10"/>
  <c r="C107" i="10"/>
  <c r="D107" i="10"/>
  <c r="E107" i="10"/>
  <c r="F107" i="10"/>
  <c r="G107" i="10"/>
  <c r="H107" i="10"/>
  <c r="I107" i="10"/>
  <c r="J107" i="10"/>
  <c r="K107" i="10"/>
  <c r="L107" i="10"/>
  <c r="M107" i="10"/>
  <c r="N107" i="10"/>
  <c r="O107" i="10"/>
  <c r="C108" i="10"/>
  <c r="D108" i="10"/>
  <c r="E108" i="10"/>
  <c r="F108" i="10"/>
  <c r="G108" i="10"/>
  <c r="H108" i="10"/>
  <c r="I108" i="10"/>
  <c r="J108" i="10"/>
  <c r="K108" i="10"/>
  <c r="L108" i="10"/>
  <c r="M108" i="10"/>
  <c r="N108" i="10"/>
  <c r="O108" i="10"/>
  <c r="C109" i="10"/>
  <c r="D109" i="10"/>
  <c r="E109" i="10"/>
  <c r="F109" i="10"/>
  <c r="G109" i="10"/>
  <c r="H109" i="10"/>
  <c r="I109" i="10"/>
  <c r="J109" i="10"/>
  <c r="K109" i="10"/>
  <c r="L109" i="10"/>
  <c r="M109" i="10"/>
  <c r="N109" i="10"/>
  <c r="O109" i="10"/>
  <c r="C110" i="10"/>
  <c r="D110" i="10"/>
  <c r="E110" i="10"/>
  <c r="F110" i="10"/>
  <c r="G110" i="10"/>
  <c r="H110" i="10"/>
  <c r="I110" i="10"/>
  <c r="J110" i="10"/>
  <c r="K110" i="10"/>
  <c r="L110" i="10"/>
  <c r="M110" i="10"/>
  <c r="N110" i="10"/>
  <c r="O110" i="10"/>
  <c r="C111" i="10"/>
  <c r="D111" i="10"/>
  <c r="E111" i="10"/>
  <c r="F111" i="10"/>
  <c r="G111" i="10"/>
  <c r="H111" i="10"/>
  <c r="I111" i="10"/>
  <c r="J111" i="10"/>
  <c r="K111" i="10"/>
  <c r="L111" i="10"/>
  <c r="M111" i="10"/>
  <c r="N111" i="10"/>
  <c r="O111" i="10"/>
  <c r="C112" i="10"/>
  <c r="D112" i="10"/>
  <c r="E112" i="10"/>
  <c r="F112" i="10"/>
  <c r="G112" i="10"/>
  <c r="H112" i="10"/>
  <c r="I112" i="10"/>
  <c r="J112" i="10"/>
  <c r="K112" i="10"/>
  <c r="L112" i="10"/>
  <c r="M112" i="10"/>
  <c r="N112" i="10"/>
  <c r="O112" i="10"/>
  <c r="C113" i="10"/>
  <c r="D113" i="10"/>
  <c r="E113" i="10"/>
  <c r="F113" i="10"/>
  <c r="G113" i="10"/>
  <c r="H113" i="10"/>
  <c r="I113" i="10"/>
  <c r="J113" i="10"/>
  <c r="K113" i="10"/>
  <c r="L113" i="10"/>
  <c r="M113" i="10"/>
  <c r="N113" i="10"/>
  <c r="O113" i="10"/>
  <c r="C114" i="10"/>
  <c r="D114" i="10"/>
  <c r="E114" i="10"/>
  <c r="F114" i="10"/>
  <c r="G114" i="10"/>
  <c r="H114" i="10"/>
  <c r="I114" i="10"/>
  <c r="J114" i="10"/>
  <c r="K114" i="10"/>
  <c r="L114" i="10"/>
  <c r="M114" i="10"/>
  <c r="N114" i="10"/>
  <c r="O114" i="10"/>
  <c r="C115" i="10"/>
  <c r="D115" i="10"/>
  <c r="E115" i="10"/>
  <c r="F115" i="10"/>
  <c r="G115" i="10"/>
  <c r="H115" i="10"/>
  <c r="I115" i="10"/>
  <c r="J115" i="10"/>
  <c r="K115" i="10"/>
  <c r="L115" i="10"/>
  <c r="M115" i="10"/>
  <c r="N115" i="10"/>
  <c r="O115" i="10"/>
  <c r="C116" i="10"/>
  <c r="D116" i="10"/>
  <c r="E116" i="10"/>
  <c r="F116" i="10"/>
  <c r="G116" i="10"/>
  <c r="H116" i="10"/>
  <c r="I116" i="10"/>
  <c r="J116" i="10"/>
  <c r="K116" i="10"/>
  <c r="L116" i="10"/>
  <c r="M116" i="10"/>
  <c r="N116" i="10"/>
  <c r="O116" i="10"/>
  <c r="C117" i="10"/>
  <c r="D117" i="10"/>
  <c r="E117" i="10"/>
  <c r="F117" i="10"/>
  <c r="G117" i="10"/>
  <c r="H117" i="10"/>
  <c r="I117" i="10"/>
  <c r="J117" i="10"/>
  <c r="K117" i="10"/>
  <c r="L117" i="10"/>
  <c r="M117" i="10"/>
  <c r="N117" i="10"/>
  <c r="O117" i="10"/>
  <c r="C118" i="10"/>
  <c r="D118" i="10"/>
  <c r="E118" i="10"/>
  <c r="F118" i="10"/>
  <c r="G118" i="10"/>
  <c r="H118" i="10"/>
  <c r="I118" i="10"/>
  <c r="J118" i="10"/>
  <c r="K118" i="10"/>
  <c r="L118" i="10"/>
  <c r="M118" i="10"/>
  <c r="N118" i="10"/>
  <c r="O118" i="10"/>
  <c r="C119" i="10"/>
  <c r="D119" i="10"/>
  <c r="E119" i="10"/>
  <c r="F119" i="10"/>
  <c r="G119" i="10"/>
  <c r="H119" i="10"/>
  <c r="I119" i="10"/>
  <c r="J119" i="10"/>
  <c r="K119" i="10"/>
  <c r="L119" i="10"/>
  <c r="M119" i="10"/>
  <c r="N119" i="10"/>
  <c r="O119" i="10"/>
  <c r="C120" i="10"/>
  <c r="D120" i="10"/>
  <c r="E120" i="10"/>
  <c r="F120" i="10"/>
  <c r="G120" i="10"/>
  <c r="H120" i="10"/>
  <c r="I120" i="10"/>
  <c r="J120" i="10"/>
  <c r="K120" i="10"/>
  <c r="L120" i="10"/>
  <c r="M120" i="10"/>
  <c r="N120" i="10"/>
  <c r="O120" i="10"/>
  <c r="C121" i="10"/>
  <c r="D121" i="10"/>
  <c r="E121" i="10"/>
  <c r="F121" i="10"/>
  <c r="G121" i="10"/>
  <c r="H121" i="10"/>
  <c r="I121" i="10"/>
  <c r="J121" i="10"/>
  <c r="K121" i="10"/>
  <c r="L121" i="10"/>
  <c r="M121" i="10"/>
  <c r="N121" i="10"/>
  <c r="O121" i="10"/>
  <c r="C122" i="10"/>
  <c r="D122" i="10"/>
  <c r="E122" i="10"/>
  <c r="F122" i="10"/>
  <c r="G122" i="10"/>
  <c r="H122" i="10"/>
  <c r="I122" i="10"/>
  <c r="J122" i="10"/>
  <c r="K122" i="10"/>
  <c r="L122" i="10"/>
  <c r="M122" i="10"/>
  <c r="N122" i="10"/>
  <c r="O122" i="10"/>
  <c r="C123" i="10"/>
  <c r="D123" i="10"/>
  <c r="E123" i="10"/>
  <c r="F123" i="10"/>
  <c r="G123" i="10"/>
  <c r="H123" i="10"/>
  <c r="I123" i="10"/>
  <c r="J123" i="10"/>
  <c r="K123" i="10"/>
  <c r="L123" i="10"/>
  <c r="M123" i="10"/>
  <c r="N123" i="10"/>
  <c r="O123" i="10"/>
  <c r="C124" i="10"/>
  <c r="D124" i="10"/>
  <c r="E124" i="10"/>
  <c r="F124" i="10"/>
  <c r="G124" i="10"/>
  <c r="H124" i="10"/>
  <c r="I124" i="10"/>
  <c r="J124" i="10"/>
  <c r="K124" i="10"/>
  <c r="L124" i="10"/>
  <c r="M124" i="10"/>
  <c r="N124" i="10"/>
  <c r="O124" i="10"/>
  <c r="C125" i="10"/>
  <c r="D125" i="10"/>
  <c r="E125" i="10"/>
  <c r="F125" i="10"/>
  <c r="G125" i="10"/>
  <c r="H125" i="10"/>
  <c r="I125" i="10"/>
  <c r="J125" i="10"/>
  <c r="K125" i="10"/>
  <c r="L125" i="10"/>
  <c r="M125" i="10"/>
  <c r="N125" i="10"/>
  <c r="O125" i="10"/>
  <c r="C126" i="10"/>
  <c r="D126" i="10"/>
  <c r="E126" i="10"/>
  <c r="F126" i="10"/>
  <c r="G126" i="10"/>
  <c r="H126" i="10"/>
  <c r="I126" i="10"/>
  <c r="J126" i="10"/>
  <c r="K126" i="10"/>
  <c r="L126" i="10"/>
  <c r="M126" i="10"/>
  <c r="N126" i="10"/>
  <c r="O126" i="10"/>
  <c r="C127" i="10"/>
  <c r="D127" i="10"/>
  <c r="E127" i="10"/>
  <c r="F127" i="10"/>
  <c r="G127" i="10"/>
  <c r="H127" i="10"/>
  <c r="I127" i="10"/>
  <c r="J127" i="10"/>
  <c r="K127" i="10"/>
  <c r="L127" i="10"/>
  <c r="M127" i="10"/>
  <c r="N127" i="10"/>
  <c r="O127" i="10"/>
  <c r="C128" i="10"/>
  <c r="D128" i="10"/>
  <c r="E128" i="10"/>
  <c r="F128" i="10"/>
  <c r="G128" i="10"/>
  <c r="H128" i="10"/>
  <c r="I128" i="10"/>
  <c r="J128" i="10"/>
  <c r="K128" i="10"/>
  <c r="L128" i="10"/>
  <c r="M128" i="10"/>
  <c r="N128" i="10"/>
  <c r="O128" i="10"/>
  <c r="C129" i="10"/>
  <c r="D129" i="10"/>
  <c r="E129" i="10"/>
  <c r="F129" i="10"/>
  <c r="G129" i="10"/>
  <c r="H129" i="10"/>
  <c r="I129" i="10"/>
  <c r="J129" i="10"/>
  <c r="K129" i="10"/>
  <c r="L129" i="10"/>
  <c r="M129" i="10"/>
  <c r="N129" i="10"/>
  <c r="O129" i="10"/>
  <c r="C130" i="10"/>
  <c r="D130" i="10"/>
  <c r="E130" i="10"/>
  <c r="F130" i="10"/>
  <c r="G130" i="10"/>
  <c r="H130" i="10"/>
  <c r="I130" i="10"/>
  <c r="J130" i="10"/>
  <c r="K130" i="10"/>
  <c r="L130" i="10"/>
  <c r="M130" i="10"/>
  <c r="N130" i="10"/>
  <c r="O130" i="10"/>
  <c r="C131" i="10"/>
  <c r="D131" i="10"/>
  <c r="E131" i="10"/>
  <c r="F131" i="10"/>
  <c r="G131" i="10"/>
  <c r="H131" i="10"/>
  <c r="I131" i="10"/>
  <c r="J131" i="10"/>
  <c r="K131" i="10"/>
  <c r="L131" i="10"/>
  <c r="M131" i="10"/>
  <c r="N131" i="10"/>
  <c r="O131" i="10"/>
  <c r="C132" i="10"/>
  <c r="D132" i="10"/>
  <c r="E132" i="10"/>
  <c r="F132" i="10"/>
  <c r="G132" i="10"/>
  <c r="H132" i="10"/>
  <c r="I132" i="10"/>
  <c r="J132" i="10"/>
  <c r="K132" i="10"/>
  <c r="L132" i="10"/>
  <c r="M132" i="10"/>
  <c r="N132" i="10"/>
  <c r="O132" i="10"/>
  <c r="C133" i="10"/>
  <c r="D133" i="10"/>
  <c r="E133" i="10"/>
  <c r="F133" i="10"/>
  <c r="G133" i="10"/>
  <c r="H133" i="10"/>
  <c r="I133" i="10"/>
  <c r="J133" i="10"/>
  <c r="K133" i="10"/>
  <c r="L133" i="10"/>
  <c r="M133" i="10"/>
  <c r="N133" i="10"/>
  <c r="O133" i="10"/>
  <c r="C134" i="10"/>
  <c r="D134" i="10"/>
  <c r="E134" i="10"/>
  <c r="F134" i="10"/>
  <c r="G134" i="10"/>
  <c r="H134" i="10"/>
  <c r="I134" i="10"/>
  <c r="J134" i="10"/>
  <c r="K134" i="10"/>
  <c r="L134" i="10"/>
  <c r="M134" i="10"/>
  <c r="N134" i="10"/>
  <c r="O134" i="10"/>
  <c r="C135" i="10"/>
  <c r="D135" i="10"/>
  <c r="E135" i="10"/>
  <c r="F135" i="10"/>
  <c r="G135" i="10"/>
  <c r="H135" i="10"/>
  <c r="I135" i="10"/>
  <c r="J135" i="10"/>
  <c r="K135" i="10"/>
  <c r="L135" i="10"/>
  <c r="M135" i="10"/>
  <c r="N135" i="10"/>
  <c r="O135" i="10"/>
  <c r="C136" i="10"/>
  <c r="D136" i="10"/>
  <c r="E136" i="10"/>
  <c r="F136" i="10"/>
  <c r="G136" i="10"/>
  <c r="H136" i="10"/>
  <c r="I136" i="10"/>
  <c r="J136" i="10"/>
  <c r="K136" i="10"/>
  <c r="L136" i="10"/>
  <c r="M136" i="10"/>
  <c r="N136" i="10"/>
  <c r="O136" i="10"/>
  <c r="C137" i="10"/>
  <c r="D137" i="10"/>
  <c r="E137" i="10"/>
  <c r="F137" i="10"/>
  <c r="G137" i="10"/>
  <c r="H137" i="10"/>
  <c r="I137" i="10"/>
  <c r="J137" i="10"/>
  <c r="K137" i="10"/>
  <c r="L137" i="10"/>
  <c r="M137" i="10"/>
  <c r="N137" i="10"/>
  <c r="O137" i="10"/>
  <c r="C138" i="10"/>
  <c r="D138" i="10"/>
  <c r="E138" i="10"/>
  <c r="F138" i="10"/>
  <c r="G138" i="10"/>
  <c r="H138" i="10"/>
  <c r="I138" i="10"/>
  <c r="J138" i="10"/>
  <c r="K138" i="10"/>
  <c r="L138" i="10"/>
  <c r="M138" i="10"/>
  <c r="N138" i="10"/>
  <c r="O138" i="10"/>
  <c r="C139" i="10"/>
  <c r="D139" i="10"/>
  <c r="E139" i="10"/>
  <c r="F139" i="10"/>
  <c r="G139" i="10"/>
  <c r="H139" i="10"/>
  <c r="I139" i="10"/>
  <c r="J139" i="10"/>
  <c r="K139" i="10"/>
  <c r="L139" i="10"/>
  <c r="M139" i="10"/>
  <c r="N139" i="10"/>
  <c r="O139" i="10"/>
  <c r="C140" i="10"/>
  <c r="D140" i="10"/>
  <c r="E140" i="10"/>
  <c r="F140" i="10"/>
  <c r="G140" i="10"/>
  <c r="H140" i="10"/>
  <c r="I140" i="10"/>
  <c r="J140" i="10"/>
  <c r="K140" i="10"/>
  <c r="L140" i="10"/>
  <c r="M140" i="10"/>
  <c r="N140" i="10"/>
  <c r="O140" i="10"/>
  <c r="C141" i="10"/>
  <c r="D141" i="10"/>
  <c r="E141" i="10"/>
  <c r="F141" i="10"/>
  <c r="G141" i="10"/>
  <c r="H141" i="10"/>
  <c r="I141" i="10"/>
  <c r="J141" i="10"/>
  <c r="K141" i="10"/>
  <c r="L141" i="10"/>
  <c r="M141" i="10"/>
  <c r="N141" i="10"/>
  <c r="O141" i="10"/>
  <c r="C142" i="10"/>
  <c r="D142" i="10"/>
  <c r="E142" i="10"/>
  <c r="F142" i="10"/>
  <c r="G142" i="10"/>
  <c r="H142" i="10"/>
  <c r="I142" i="10"/>
  <c r="J142" i="10"/>
  <c r="K142" i="10"/>
  <c r="L142" i="10"/>
  <c r="M142" i="10"/>
  <c r="N142" i="10"/>
  <c r="O142" i="10"/>
  <c r="C143" i="10"/>
  <c r="D143" i="10"/>
  <c r="E143" i="10"/>
  <c r="F143" i="10"/>
  <c r="G143" i="10"/>
  <c r="H143" i="10"/>
  <c r="I143" i="10"/>
  <c r="J143" i="10"/>
  <c r="K143" i="10"/>
  <c r="L143" i="10"/>
  <c r="M143" i="10"/>
  <c r="N143" i="10"/>
  <c r="O143" i="10"/>
  <c r="C144" i="10"/>
  <c r="D144" i="10"/>
  <c r="E144" i="10"/>
  <c r="F144" i="10"/>
  <c r="G144" i="10"/>
  <c r="H144" i="10"/>
  <c r="I144" i="10"/>
  <c r="J144" i="10"/>
  <c r="K144" i="10"/>
  <c r="L144" i="10"/>
  <c r="M144" i="10"/>
  <c r="N144" i="10"/>
  <c r="O144" i="10"/>
  <c r="C145" i="10"/>
  <c r="D145" i="10"/>
  <c r="E145" i="10"/>
  <c r="F145" i="10"/>
  <c r="G145" i="10"/>
  <c r="H145" i="10"/>
  <c r="I145" i="10"/>
  <c r="J145" i="10"/>
  <c r="K145" i="10"/>
  <c r="L145" i="10"/>
  <c r="M145" i="10"/>
  <c r="N145" i="10"/>
  <c r="O145" i="10"/>
  <c r="C146" i="10"/>
  <c r="D146" i="10"/>
  <c r="E146" i="10"/>
  <c r="F146" i="10"/>
  <c r="G146" i="10"/>
  <c r="H146" i="10"/>
  <c r="I146" i="10"/>
  <c r="J146" i="10"/>
  <c r="K146" i="10"/>
  <c r="L146" i="10"/>
  <c r="M146" i="10"/>
  <c r="N146" i="10"/>
  <c r="O146" i="10"/>
  <c r="C147" i="10"/>
  <c r="D147" i="10"/>
  <c r="E147" i="10"/>
  <c r="F147" i="10"/>
  <c r="G147" i="10"/>
  <c r="H147" i="10"/>
  <c r="I147" i="10"/>
  <c r="J147" i="10"/>
  <c r="K147" i="10"/>
  <c r="L147" i="10"/>
  <c r="M147" i="10"/>
  <c r="N147" i="10"/>
  <c r="O147" i="10"/>
  <c r="C148" i="10"/>
  <c r="D148" i="10"/>
  <c r="E148" i="10"/>
  <c r="F148" i="10"/>
  <c r="G148" i="10"/>
  <c r="H148" i="10"/>
  <c r="I148" i="10"/>
  <c r="J148" i="10"/>
  <c r="K148" i="10"/>
  <c r="L148" i="10"/>
  <c r="M148" i="10"/>
  <c r="N148" i="10"/>
  <c r="O148" i="10"/>
  <c r="C149" i="10"/>
  <c r="D149" i="10"/>
  <c r="E149" i="10"/>
  <c r="F149" i="10"/>
  <c r="G149" i="10"/>
  <c r="H149" i="10"/>
  <c r="I149" i="10"/>
  <c r="J149" i="10"/>
  <c r="K149" i="10"/>
  <c r="L149" i="10"/>
  <c r="M149" i="10"/>
  <c r="N149" i="10"/>
  <c r="O149" i="10"/>
  <c r="C150" i="10"/>
  <c r="D150" i="10"/>
  <c r="E150" i="10"/>
  <c r="F150" i="10"/>
  <c r="G150" i="10"/>
  <c r="H150" i="10"/>
  <c r="I150" i="10"/>
  <c r="J150" i="10"/>
  <c r="K150" i="10"/>
  <c r="L150" i="10"/>
  <c r="M150" i="10"/>
  <c r="N150" i="10"/>
  <c r="O150" i="10"/>
  <c r="C151" i="10"/>
  <c r="D151" i="10"/>
  <c r="E151" i="10"/>
  <c r="F151" i="10"/>
  <c r="G151" i="10"/>
  <c r="H151" i="10"/>
  <c r="I151" i="10"/>
  <c r="J151" i="10"/>
  <c r="K151" i="10"/>
  <c r="L151" i="10"/>
  <c r="M151" i="10"/>
  <c r="N151" i="10"/>
  <c r="O151" i="10"/>
  <c r="C152" i="10"/>
  <c r="D152" i="10"/>
  <c r="E152" i="10"/>
  <c r="F152" i="10"/>
  <c r="G152" i="10"/>
  <c r="H152" i="10"/>
  <c r="I152" i="10"/>
  <c r="J152" i="10"/>
  <c r="K152" i="10"/>
  <c r="L152" i="10"/>
  <c r="M152" i="10"/>
  <c r="N152" i="10"/>
  <c r="O152" i="10"/>
  <c r="C153" i="10"/>
  <c r="D153" i="10"/>
  <c r="E153" i="10"/>
  <c r="F153" i="10"/>
  <c r="G153" i="10"/>
  <c r="H153" i="10"/>
  <c r="I153" i="10"/>
  <c r="J153" i="10"/>
  <c r="K153" i="10"/>
  <c r="L153" i="10"/>
  <c r="M153" i="10"/>
  <c r="N153" i="10"/>
  <c r="O153" i="10"/>
  <c r="C154" i="10"/>
  <c r="D154" i="10"/>
  <c r="E154" i="10"/>
  <c r="F154" i="10"/>
  <c r="G154" i="10"/>
  <c r="H154" i="10"/>
  <c r="I154" i="10"/>
  <c r="J154" i="10"/>
  <c r="K154" i="10"/>
  <c r="L154" i="10"/>
  <c r="M154" i="10"/>
  <c r="N154" i="10"/>
  <c r="O154" i="10"/>
  <c r="C155" i="10"/>
  <c r="D155" i="10"/>
  <c r="E155" i="10"/>
  <c r="F155" i="10"/>
  <c r="G155" i="10"/>
  <c r="H155" i="10"/>
  <c r="I155" i="10"/>
  <c r="J155" i="10"/>
  <c r="K155" i="10"/>
  <c r="L155" i="10"/>
  <c r="M155" i="10"/>
  <c r="N155" i="10"/>
  <c r="O155" i="10"/>
  <c r="C156" i="10"/>
  <c r="D156" i="10"/>
  <c r="E156" i="10"/>
  <c r="F156" i="10"/>
  <c r="G156" i="10"/>
  <c r="H156" i="10"/>
  <c r="I156" i="10"/>
  <c r="J156" i="10"/>
  <c r="K156" i="10"/>
  <c r="L156" i="10"/>
  <c r="M156" i="10"/>
  <c r="N156" i="10"/>
  <c r="O156" i="10"/>
  <c r="C157" i="10"/>
  <c r="D157" i="10"/>
  <c r="E157" i="10"/>
  <c r="F157" i="10"/>
  <c r="G157" i="10"/>
  <c r="H157" i="10"/>
  <c r="I157" i="10"/>
  <c r="J157" i="10"/>
  <c r="K157" i="10"/>
  <c r="L157" i="10"/>
  <c r="M157" i="10"/>
  <c r="N157" i="10"/>
  <c r="O157" i="10"/>
  <c r="C158" i="10"/>
  <c r="D158" i="10"/>
  <c r="E158" i="10"/>
  <c r="F158" i="10"/>
  <c r="G158" i="10"/>
  <c r="H158" i="10"/>
  <c r="I158" i="10"/>
  <c r="J158" i="10"/>
  <c r="K158" i="10"/>
  <c r="L158" i="10"/>
  <c r="M158" i="10"/>
  <c r="N158" i="10"/>
  <c r="O158" i="10"/>
  <c r="C159" i="10"/>
  <c r="D159" i="10"/>
  <c r="E159" i="10"/>
  <c r="F159" i="10"/>
  <c r="G159" i="10"/>
  <c r="H159" i="10"/>
  <c r="I159" i="10"/>
  <c r="J159" i="10"/>
  <c r="K159" i="10"/>
  <c r="L159" i="10"/>
  <c r="M159" i="10"/>
  <c r="N159" i="10"/>
  <c r="O159" i="10"/>
  <c r="C160" i="10"/>
  <c r="D160" i="10"/>
  <c r="E160" i="10"/>
  <c r="F160" i="10"/>
  <c r="G160" i="10"/>
  <c r="H160" i="10"/>
  <c r="I160" i="10"/>
  <c r="J160" i="10"/>
  <c r="K160" i="10"/>
  <c r="L160" i="10"/>
  <c r="M160" i="10"/>
  <c r="N160" i="10"/>
  <c r="O160" i="10"/>
  <c r="C161" i="10"/>
  <c r="D161" i="10"/>
  <c r="E161" i="10"/>
  <c r="F161" i="10"/>
  <c r="G161" i="10"/>
  <c r="H161" i="10"/>
  <c r="I161" i="10"/>
  <c r="J161" i="10"/>
  <c r="K161" i="10"/>
  <c r="L161" i="10"/>
  <c r="M161" i="10"/>
  <c r="N161" i="10"/>
  <c r="O161" i="10"/>
  <c r="C162" i="10"/>
  <c r="D162" i="10"/>
  <c r="E162" i="10"/>
  <c r="F162" i="10"/>
  <c r="G162" i="10"/>
  <c r="H162" i="10"/>
  <c r="I162" i="10"/>
  <c r="J162" i="10"/>
  <c r="K162" i="10"/>
  <c r="L162" i="10"/>
  <c r="M162" i="10"/>
  <c r="N162" i="10"/>
  <c r="O162" i="10"/>
  <c r="C163" i="10"/>
  <c r="D163" i="10"/>
  <c r="E163" i="10"/>
  <c r="F163" i="10"/>
  <c r="G163" i="10"/>
  <c r="H163" i="10"/>
  <c r="I163" i="10"/>
  <c r="J163" i="10"/>
  <c r="K163" i="10"/>
  <c r="L163" i="10"/>
  <c r="M163" i="10"/>
  <c r="N163" i="10"/>
  <c r="O163" i="10"/>
  <c r="C164" i="10"/>
  <c r="D164" i="10"/>
  <c r="E164" i="10"/>
  <c r="F164" i="10"/>
  <c r="G164" i="10"/>
  <c r="H164" i="10"/>
  <c r="I164" i="10"/>
  <c r="J164" i="10"/>
  <c r="K164" i="10"/>
  <c r="L164" i="10"/>
  <c r="M164" i="10"/>
  <c r="N164" i="10"/>
  <c r="O164" i="10"/>
  <c r="C165" i="10"/>
  <c r="D165" i="10"/>
  <c r="E165" i="10"/>
  <c r="F165" i="10"/>
  <c r="G165" i="10"/>
  <c r="H165" i="10"/>
  <c r="I165" i="10"/>
  <c r="J165" i="10"/>
  <c r="K165" i="10"/>
  <c r="L165" i="10"/>
  <c r="M165" i="10"/>
  <c r="N165" i="10"/>
  <c r="O165" i="10"/>
  <c r="C166" i="10"/>
  <c r="D166" i="10"/>
  <c r="E166" i="10"/>
  <c r="F166" i="10"/>
  <c r="G166" i="10"/>
  <c r="H166" i="10"/>
  <c r="I166" i="10"/>
  <c r="J166" i="10"/>
  <c r="K166" i="10"/>
  <c r="L166" i="10"/>
  <c r="M166" i="10"/>
  <c r="N166" i="10"/>
  <c r="O166" i="10"/>
  <c r="C167" i="10"/>
  <c r="D167" i="10"/>
  <c r="E167" i="10"/>
  <c r="F167" i="10"/>
  <c r="G167" i="10"/>
  <c r="H167" i="10"/>
  <c r="I167" i="10"/>
  <c r="J167" i="10"/>
  <c r="K167" i="10"/>
  <c r="L167" i="10"/>
  <c r="M167" i="10"/>
  <c r="N167" i="10"/>
  <c r="O167" i="10"/>
  <c r="C168" i="10"/>
  <c r="D168" i="10"/>
  <c r="E168" i="10"/>
  <c r="F168" i="10"/>
  <c r="G168" i="10"/>
  <c r="H168" i="10"/>
  <c r="I168" i="10"/>
  <c r="J168" i="10"/>
  <c r="K168" i="10"/>
  <c r="L168" i="10"/>
  <c r="M168" i="10"/>
  <c r="N168" i="10"/>
  <c r="O168" i="10"/>
  <c r="C169" i="10"/>
  <c r="D169" i="10"/>
  <c r="E169" i="10"/>
  <c r="F169" i="10"/>
  <c r="G169" i="10"/>
  <c r="H169" i="10"/>
  <c r="I169" i="10"/>
  <c r="J169" i="10"/>
  <c r="K169" i="10"/>
  <c r="L169" i="10"/>
  <c r="M169" i="10"/>
  <c r="N169" i="10"/>
  <c r="O169" i="10"/>
  <c r="C170" i="10"/>
  <c r="D170" i="10"/>
  <c r="E170" i="10"/>
  <c r="F170" i="10"/>
  <c r="G170" i="10"/>
  <c r="H170" i="10"/>
  <c r="I170" i="10"/>
  <c r="J170" i="10"/>
  <c r="K170" i="10"/>
  <c r="L170" i="10"/>
  <c r="M170" i="10"/>
  <c r="N170" i="10"/>
  <c r="O170" i="10"/>
  <c r="C171" i="10"/>
  <c r="D171" i="10"/>
  <c r="E171" i="10"/>
  <c r="F171" i="10"/>
  <c r="G171" i="10"/>
  <c r="H171" i="10"/>
  <c r="I171" i="10"/>
  <c r="J171" i="10"/>
  <c r="K171" i="10"/>
  <c r="L171" i="10"/>
  <c r="M171" i="10"/>
  <c r="N171" i="10"/>
  <c r="O171" i="10"/>
  <c r="C172" i="10"/>
  <c r="D172" i="10"/>
  <c r="E172" i="10"/>
  <c r="F172" i="10"/>
  <c r="G172" i="10"/>
  <c r="H172" i="10"/>
  <c r="I172" i="10"/>
  <c r="J172" i="10"/>
  <c r="K172" i="10"/>
  <c r="L172" i="10"/>
  <c r="M172" i="10"/>
  <c r="N172" i="10"/>
  <c r="O172" i="10"/>
  <c r="C173" i="10"/>
  <c r="D173" i="10"/>
  <c r="E173" i="10"/>
  <c r="F173" i="10"/>
  <c r="G173" i="10"/>
  <c r="H173" i="10"/>
  <c r="I173" i="10"/>
  <c r="J173" i="10"/>
  <c r="K173" i="10"/>
  <c r="L173" i="10"/>
  <c r="M173" i="10"/>
  <c r="N173" i="10"/>
  <c r="O173" i="10"/>
  <c r="C174" i="10"/>
  <c r="D174" i="10"/>
  <c r="E174" i="10"/>
  <c r="F174" i="10"/>
  <c r="G174" i="10"/>
  <c r="H174" i="10"/>
  <c r="I174" i="10"/>
  <c r="J174" i="10"/>
  <c r="K174" i="10"/>
  <c r="L174" i="10"/>
  <c r="M174" i="10"/>
  <c r="N174" i="10"/>
  <c r="O174" i="10"/>
  <c r="C175" i="10"/>
  <c r="D175" i="10"/>
  <c r="E175" i="10"/>
  <c r="F175" i="10"/>
  <c r="G175" i="10"/>
  <c r="H175" i="10"/>
  <c r="I175" i="10"/>
  <c r="J175" i="10"/>
  <c r="K175" i="10"/>
  <c r="L175" i="10"/>
  <c r="M175" i="10"/>
  <c r="N175" i="10"/>
  <c r="O175" i="10"/>
  <c r="C176" i="10"/>
  <c r="D176" i="10"/>
  <c r="E176" i="10"/>
  <c r="F176" i="10"/>
  <c r="G176" i="10"/>
  <c r="H176" i="10"/>
  <c r="I176" i="10"/>
  <c r="J176" i="10"/>
  <c r="K176" i="10"/>
  <c r="L176" i="10"/>
  <c r="M176" i="10"/>
  <c r="N176" i="10"/>
  <c r="O176" i="10"/>
  <c r="C177" i="10"/>
  <c r="D177" i="10"/>
  <c r="E177" i="10"/>
  <c r="F177" i="10"/>
  <c r="G177" i="10"/>
  <c r="H177" i="10"/>
  <c r="I177" i="10"/>
  <c r="J177" i="10"/>
  <c r="K177" i="10"/>
  <c r="L177" i="10"/>
  <c r="M177" i="10"/>
  <c r="N177" i="10"/>
  <c r="O177" i="10"/>
  <c r="C178" i="10"/>
  <c r="D178" i="10"/>
  <c r="E178" i="10"/>
  <c r="F178" i="10"/>
  <c r="G178" i="10"/>
  <c r="H178" i="10"/>
  <c r="I178" i="10"/>
  <c r="J178" i="10"/>
  <c r="K178" i="10"/>
  <c r="L178" i="10"/>
  <c r="M178" i="10"/>
  <c r="N178" i="10"/>
  <c r="O178" i="10"/>
  <c r="C179" i="10"/>
  <c r="D179" i="10"/>
  <c r="E179" i="10"/>
  <c r="F179" i="10"/>
  <c r="G179" i="10"/>
  <c r="H179" i="10"/>
  <c r="I179" i="10"/>
  <c r="J179" i="10"/>
  <c r="K179" i="10"/>
  <c r="L179" i="10"/>
  <c r="M179" i="10"/>
  <c r="N179" i="10"/>
  <c r="O179" i="10"/>
  <c r="C180" i="10"/>
  <c r="D180" i="10"/>
  <c r="E180" i="10"/>
  <c r="F180" i="10"/>
  <c r="G180" i="10"/>
  <c r="H180" i="10"/>
  <c r="I180" i="10"/>
  <c r="J180" i="10"/>
  <c r="K180" i="10"/>
  <c r="L180" i="10"/>
  <c r="M180" i="10"/>
  <c r="N180" i="10"/>
  <c r="O180" i="10"/>
  <c r="C181" i="10"/>
  <c r="D181" i="10"/>
  <c r="E181" i="10"/>
  <c r="F181" i="10"/>
  <c r="G181" i="10"/>
  <c r="H181" i="10"/>
  <c r="I181" i="10"/>
  <c r="J181" i="10"/>
  <c r="K181" i="10"/>
  <c r="L181" i="10"/>
  <c r="M181" i="10"/>
  <c r="N181" i="10"/>
  <c r="O181" i="10"/>
  <c r="C182" i="10"/>
  <c r="D182" i="10"/>
  <c r="E182" i="10"/>
  <c r="F182" i="10"/>
  <c r="G182" i="10"/>
  <c r="H182" i="10"/>
  <c r="I182" i="10"/>
  <c r="J182" i="10"/>
  <c r="K182" i="10"/>
  <c r="L182" i="10"/>
  <c r="M182" i="10"/>
  <c r="N182" i="10"/>
  <c r="O182" i="10"/>
  <c r="C183" i="10"/>
  <c r="D183" i="10"/>
  <c r="E183" i="10"/>
  <c r="F183" i="10"/>
  <c r="G183" i="10"/>
  <c r="H183" i="10"/>
  <c r="I183" i="10"/>
  <c r="J183" i="10"/>
  <c r="K183" i="10"/>
  <c r="L183" i="10"/>
  <c r="M183" i="10"/>
  <c r="N183" i="10"/>
  <c r="O183" i="10"/>
  <c r="C184" i="10"/>
  <c r="D184" i="10"/>
  <c r="E184" i="10"/>
  <c r="F184" i="10"/>
  <c r="G184" i="10"/>
  <c r="H184" i="10"/>
  <c r="I184" i="10"/>
  <c r="J184" i="10"/>
  <c r="K184" i="10"/>
  <c r="L184" i="10"/>
  <c r="M184" i="10"/>
  <c r="N184" i="10"/>
  <c r="O184" i="10"/>
  <c r="C185" i="10"/>
  <c r="D185" i="10"/>
  <c r="E185" i="10"/>
  <c r="F185" i="10"/>
  <c r="G185" i="10"/>
  <c r="H185" i="10"/>
  <c r="I185" i="10"/>
  <c r="J185" i="10"/>
  <c r="K185" i="10"/>
  <c r="L185" i="10"/>
  <c r="M185" i="10"/>
  <c r="N185" i="10"/>
  <c r="O185" i="10"/>
  <c r="C186" i="10"/>
  <c r="D186" i="10"/>
  <c r="E186" i="10"/>
  <c r="F186" i="10"/>
  <c r="G186" i="10"/>
  <c r="H186" i="10"/>
  <c r="I186" i="10"/>
  <c r="J186" i="10"/>
  <c r="K186" i="10"/>
  <c r="L186" i="10"/>
  <c r="M186" i="10"/>
  <c r="N186" i="10"/>
  <c r="O186" i="10"/>
  <c r="C187" i="10"/>
  <c r="D187" i="10"/>
  <c r="E187" i="10"/>
  <c r="F187" i="10"/>
  <c r="G187" i="10"/>
  <c r="H187" i="10"/>
  <c r="I187" i="10"/>
  <c r="J187" i="10"/>
  <c r="K187" i="10"/>
  <c r="L187" i="10"/>
  <c r="M187" i="10"/>
  <c r="N187" i="10"/>
  <c r="O187" i="10"/>
  <c r="C188" i="10"/>
  <c r="D188" i="10"/>
  <c r="E188" i="10"/>
  <c r="F188" i="10"/>
  <c r="G188" i="10"/>
  <c r="H188" i="10"/>
  <c r="I188" i="10"/>
  <c r="J188" i="10"/>
  <c r="K188" i="10"/>
  <c r="L188" i="10"/>
  <c r="M188" i="10"/>
  <c r="N188" i="10"/>
  <c r="O188" i="10"/>
  <c r="C189" i="10"/>
  <c r="D189" i="10"/>
  <c r="E189" i="10"/>
  <c r="F189" i="10"/>
  <c r="G189" i="10"/>
  <c r="H189" i="10"/>
  <c r="I189" i="10"/>
  <c r="J189" i="10"/>
  <c r="K189" i="10"/>
  <c r="L189" i="10"/>
  <c r="M189" i="10"/>
  <c r="N189" i="10"/>
  <c r="O189" i="10"/>
  <c r="C190" i="10"/>
  <c r="D190" i="10"/>
  <c r="E190" i="10"/>
  <c r="F190" i="10"/>
  <c r="G190" i="10"/>
  <c r="H190" i="10"/>
  <c r="I190" i="10"/>
  <c r="J190" i="10"/>
  <c r="K190" i="10"/>
  <c r="L190" i="10"/>
  <c r="M190" i="10"/>
  <c r="N190" i="10"/>
  <c r="O190" i="10"/>
  <c r="C191" i="10"/>
  <c r="D191" i="10"/>
  <c r="E191" i="10"/>
  <c r="F191" i="10"/>
  <c r="G191" i="10"/>
  <c r="H191" i="10"/>
  <c r="I191" i="10"/>
  <c r="J191" i="10"/>
  <c r="K191" i="10"/>
  <c r="L191" i="10"/>
  <c r="M191" i="10"/>
  <c r="N191" i="10"/>
  <c r="O191" i="10"/>
  <c r="C192" i="10"/>
  <c r="D192" i="10"/>
  <c r="E192" i="10"/>
  <c r="F192" i="10"/>
  <c r="G192" i="10"/>
  <c r="H192" i="10"/>
  <c r="I192" i="10"/>
  <c r="J192" i="10"/>
  <c r="K192" i="10"/>
  <c r="L192" i="10"/>
  <c r="M192" i="10"/>
  <c r="N192" i="10"/>
  <c r="O192" i="10"/>
  <c r="C193" i="10"/>
  <c r="D193" i="10"/>
  <c r="E193" i="10"/>
  <c r="F193" i="10"/>
  <c r="G193" i="10"/>
  <c r="H193" i="10"/>
  <c r="I193" i="10"/>
  <c r="J193" i="10"/>
  <c r="K193" i="10"/>
  <c r="L193" i="10"/>
  <c r="M193" i="10"/>
  <c r="N193" i="10"/>
  <c r="O193" i="10"/>
  <c r="C194" i="10"/>
  <c r="D194" i="10"/>
  <c r="E194" i="10"/>
  <c r="F194" i="10"/>
  <c r="G194" i="10"/>
  <c r="H194" i="10"/>
  <c r="I194" i="10"/>
  <c r="J194" i="10"/>
  <c r="K194" i="10"/>
  <c r="L194" i="10"/>
  <c r="M194" i="10"/>
  <c r="N194" i="10"/>
  <c r="O194" i="10"/>
  <c r="C195" i="10"/>
  <c r="D195" i="10"/>
  <c r="E195" i="10"/>
  <c r="F195" i="10"/>
  <c r="G195" i="10"/>
  <c r="H195" i="10"/>
  <c r="I195" i="10"/>
  <c r="J195" i="10"/>
  <c r="K195" i="10"/>
  <c r="L195" i="10"/>
  <c r="M195" i="10"/>
  <c r="N195" i="10"/>
  <c r="O195" i="10"/>
  <c r="C196" i="10"/>
  <c r="D196" i="10"/>
  <c r="E196" i="10"/>
  <c r="F196" i="10"/>
  <c r="G196" i="10"/>
  <c r="H196" i="10"/>
  <c r="I196" i="10"/>
  <c r="J196" i="10"/>
  <c r="K196" i="10"/>
  <c r="L196" i="10"/>
  <c r="M196" i="10"/>
  <c r="N196" i="10"/>
  <c r="O196" i="10"/>
  <c r="C197" i="10"/>
  <c r="D197" i="10"/>
  <c r="E197" i="10"/>
  <c r="F197" i="10"/>
  <c r="G197" i="10"/>
  <c r="H197" i="10"/>
  <c r="I197" i="10"/>
  <c r="J197" i="10"/>
  <c r="K197" i="10"/>
  <c r="L197" i="10"/>
  <c r="M197" i="10"/>
  <c r="N197" i="10"/>
  <c r="O197" i="10"/>
  <c r="C198" i="10"/>
  <c r="D198" i="10"/>
  <c r="E198" i="10"/>
  <c r="F198" i="10"/>
  <c r="G198" i="10"/>
  <c r="H198" i="10"/>
  <c r="I198" i="10"/>
  <c r="J198" i="10"/>
  <c r="K198" i="10"/>
  <c r="L198" i="10"/>
  <c r="M198" i="10"/>
  <c r="N198" i="10"/>
  <c r="O198" i="10"/>
  <c r="C199" i="10"/>
  <c r="D199" i="10"/>
  <c r="E199" i="10"/>
  <c r="F199" i="10"/>
  <c r="G199" i="10"/>
  <c r="H199" i="10"/>
  <c r="I199" i="10"/>
  <c r="J199" i="10"/>
  <c r="K199" i="10"/>
  <c r="L199" i="10"/>
  <c r="M199" i="10"/>
  <c r="N199" i="10"/>
  <c r="O199" i="10"/>
  <c r="C200" i="10"/>
  <c r="D200" i="10"/>
  <c r="E200" i="10"/>
  <c r="F200" i="10"/>
  <c r="G200" i="10"/>
  <c r="H200" i="10"/>
  <c r="I200" i="10"/>
  <c r="J200" i="10"/>
  <c r="K200" i="10"/>
  <c r="L200" i="10"/>
  <c r="M200" i="10"/>
  <c r="N200" i="10"/>
  <c r="O200" i="10"/>
  <c r="C201" i="10"/>
  <c r="D201" i="10"/>
  <c r="E201" i="10"/>
  <c r="F201" i="10"/>
  <c r="G201" i="10"/>
  <c r="H201" i="10"/>
  <c r="I201" i="10"/>
  <c r="J201" i="10"/>
  <c r="K201" i="10"/>
  <c r="L201" i="10"/>
  <c r="M201" i="10"/>
  <c r="N201" i="10"/>
  <c r="O201" i="10"/>
  <c r="C202" i="10"/>
  <c r="D202" i="10"/>
  <c r="E202" i="10"/>
  <c r="F202" i="10"/>
  <c r="G202" i="10"/>
  <c r="H202" i="10"/>
  <c r="I202" i="10"/>
  <c r="J202" i="10"/>
  <c r="K202" i="10"/>
  <c r="L202" i="10"/>
  <c r="M202" i="10"/>
  <c r="N202" i="10"/>
  <c r="O202" i="10"/>
  <c r="C203" i="10"/>
  <c r="D203" i="10"/>
  <c r="E203" i="10"/>
  <c r="F203" i="10"/>
  <c r="G203" i="10"/>
  <c r="H203" i="10"/>
  <c r="I203" i="10"/>
  <c r="J203" i="10"/>
  <c r="K203" i="10"/>
  <c r="L203" i="10"/>
  <c r="M203" i="10"/>
  <c r="N203" i="10"/>
  <c r="O203" i="10"/>
  <c r="C204" i="10"/>
  <c r="D204" i="10"/>
  <c r="E204" i="10"/>
  <c r="F204" i="10"/>
  <c r="G204" i="10"/>
  <c r="H204" i="10"/>
  <c r="I204" i="10"/>
  <c r="J204" i="10"/>
  <c r="K204" i="10"/>
  <c r="L204" i="10"/>
  <c r="M204" i="10"/>
  <c r="N204" i="10"/>
  <c r="O204" i="10"/>
  <c r="C205" i="10"/>
  <c r="D205" i="10"/>
  <c r="E205" i="10"/>
  <c r="F205" i="10"/>
  <c r="G205" i="10"/>
  <c r="H205" i="10"/>
  <c r="I205" i="10"/>
  <c r="J205" i="10"/>
  <c r="K205" i="10"/>
  <c r="L205" i="10"/>
  <c r="M205" i="10"/>
  <c r="N205" i="10"/>
  <c r="O205" i="10"/>
  <c r="C206" i="10"/>
  <c r="D206" i="10"/>
  <c r="E206" i="10"/>
  <c r="F206" i="10"/>
  <c r="G206" i="10"/>
  <c r="H206" i="10"/>
  <c r="I206" i="10"/>
  <c r="J206" i="10"/>
  <c r="K206" i="10"/>
  <c r="L206" i="10"/>
  <c r="M206" i="10"/>
  <c r="N206" i="10"/>
  <c r="O206" i="10"/>
  <c r="C207" i="10"/>
  <c r="D207" i="10"/>
  <c r="E207" i="10"/>
  <c r="F207" i="10"/>
  <c r="G207" i="10"/>
  <c r="H207" i="10"/>
  <c r="I207" i="10"/>
  <c r="J207" i="10"/>
  <c r="K207" i="10"/>
  <c r="L207" i="10"/>
  <c r="M207" i="10"/>
  <c r="N207" i="10"/>
  <c r="O207" i="10"/>
  <c r="C208" i="10"/>
  <c r="D208" i="10"/>
  <c r="E208" i="10"/>
  <c r="F208" i="10"/>
  <c r="G208" i="10"/>
  <c r="H208" i="10"/>
  <c r="I208" i="10"/>
  <c r="J208" i="10"/>
  <c r="K208" i="10"/>
  <c r="L208" i="10"/>
  <c r="M208" i="10"/>
  <c r="N208" i="10"/>
  <c r="O208" i="10"/>
  <c r="C209" i="10"/>
  <c r="D209" i="10"/>
  <c r="E209" i="10"/>
  <c r="F209" i="10"/>
  <c r="G209" i="10"/>
  <c r="H209" i="10"/>
  <c r="I209" i="10"/>
  <c r="J209" i="10"/>
  <c r="K209" i="10"/>
  <c r="L209" i="10"/>
  <c r="M209" i="10"/>
  <c r="N209" i="10"/>
  <c r="O209" i="10"/>
  <c r="C210" i="10"/>
  <c r="D210" i="10"/>
  <c r="E210" i="10"/>
  <c r="F210" i="10"/>
  <c r="G210" i="10"/>
  <c r="H210" i="10"/>
  <c r="I210" i="10"/>
  <c r="J210" i="10"/>
  <c r="K210" i="10"/>
  <c r="L210" i="10"/>
  <c r="M210" i="10"/>
  <c r="N210" i="10"/>
  <c r="O210" i="10"/>
  <c r="C211" i="10"/>
  <c r="D211" i="10"/>
  <c r="E211" i="10"/>
  <c r="F211" i="10"/>
  <c r="G211" i="10"/>
  <c r="H211" i="10"/>
  <c r="I211" i="10"/>
  <c r="J211" i="10"/>
  <c r="K211" i="10"/>
  <c r="L211" i="10"/>
  <c r="M211" i="10"/>
  <c r="N211" i="10"/>
  <c r="O211" i="10"/>
  <c r="C212" i="10"/>
  <c r="D212" i="10"/>
  <c r="E212" i="10"/>
  <c r="F212" i="10"/>
  <c r="G212" i="10"/>
  <c r="H212" i="10"/>
  <c r="I212" i="10"/>
  <c r="J212" i="10"/>
  <c r="K212" i="10"/>
  <c r="L212" i="10"/>
  <c r="M212" i="10"/>
  <c r="N212" i="10"/>
  <c r="O212" i="10"/>
  <c r="C213" i="10"/>
  <c r="D213" i="10"/>
  <c r="E213" i="10"/>
  <c r="F213" i="10"/>
  <c r="G213" i="10"/>
  <c r="H213" i="10"/>
  <c r="I213" i="10"/>
  <c r="J213" i="10"/>
  <c r="K213" i="10"/>
  <c r="L213" i="10"/>
  <c r="M213" i="10"/>
  <c r="N213" i="10"/>
  <c r="O213" i="10"/>
  <c r="C214" i="10"/>
  <c r="D214" i="10"/>
  <c r="E214" i="10"/>
  <c r="F214" i="10"/>
  <c r="G214" i="10"/>
  <c r="H214" i="10"/>
  <c r="I214" i="10"/>
  <c r="J214" i="10"/>
  <c r="K214" i="10"/>
  <c r="L214" i="10"/>
  <c r="M214" i="10"/>
  <c r="N214" i="10"/>
  <c r="O214" i="10"/>
  <c r="C215" i="10"/>
  <c r="D215" i="10"/>
  <c r="E215" i="10"/>
  <c r="F215" i="10"/>
  <c r="G215" i="10"/>
  <c r="H215" i="10"/>
  <c r="I215" i="10"/>
  <c r="J215" i="10"/>
  <c r="K215" i="10"/>
  <c r="L215" i="10"/>
  <c r="M215" i="10"/>
  <c r="N215" i="10"/>
  <c r="O215" i="10"/>
  <c r="C216" i="10"/>
  <c r="D216" i="10"/>
  <c r="E216" i="10"/>
  <c r="F216" i="10"/>
  <c r="G216" i="10"/>
  <c r="H216" i="10"/>
  <c r="I216" i="10"/>
  <c r="J216" i="10"/>
  <c r="K216" i="10"/>
  <c r="L216" i="10"/>
  <c r="M216" i="10"/>
  <c r="N216" i="10"/>
  <c r="O216" i="10"/>
  <c r="C217" i="10"/>
  <c r="D217" i="10"/>
  <c r="E217" i="10"/>
  <c r="F217" i="10"/>
  <c r="G217" i="10"/>
  <c r="H217" i="10"/>
  <c r="I217" i="10"/>
  <c r="J217" i="10"/>
  <c r="K217" i="10"/>
  <c r="L217" i="10"/>
  <c r="M217" i="10"/>
  <c r="N217" i="10"/>
  <c r="O217" i="10"/>
  <c r="C218" i="10"/>
  <c r="D218" i="10"/>
  <c r="E218" i="10"/>
  <c r="F218" i="10"/>
  <c r="G218" i="10"/>
  <c r="H218" i="10"/>
  <c r="I218" i="10"/>
  <c r="J218" i="10"/>
  <c r="K218" i="10"/>
  <c r="L218" i="10"/>
  <c r="M218" i="10"/>
  <c r="N218" i="10"/>
  <c r="O218" i="10"/>
  <c r="C219" i="10"/>
  <c r="D219" i="10"/>
  <c r="E219" i="10"/>
  <c r="F219" i="10"/>
  <c r="G219" i="10"/>
  <c r="H219" i="10"/>
  <c r="I219" i="10"/>
  <c r="J219" i="10"/>
  <c r="K219" i="10"/>
  <c r="L219" i="10"/>
  <c r="M219" i="10"/>
  <c r="N219" i="10"/>
  <c r="O219" i="10"/>
  <c r="C220" i="10"/>
  <c r="D220" i="10"/>
  <c r="E220" i="10"/>
  <c r="F220" i="10"/>
  <c r="G220" i="10"/>
  <c r="H220" i="10"/>
  <c r="I220" i="10"/>
  <c r="J220" i="10"/>
  <c r="K220" i="10"/>
  <c r="L220" i="10"/>
  <c r="M220" i="10"/>
  <c r="N220" i="10"/>
  <c r="O220" i="10"/>
  <c r="C221" i="10"/>
  <c r="D221" i="10"/>
  <c r="E221" i="10"/>
  <c r="F221" i="10"/>
  <c r="G221" i="10"/>
  <c r="H221" i="10"/>
  <c r="I221" i="10"/>
  <c r="J221" i="10"/>
  <c r="K221" i="10"/>
  <c r="L221" i="10"/>
  <c r="M221" i="10"/>
  <c r="N221" i="10"/>
  <c r="O221" i="10"/>
  <c r="C222" i="10"/>
  <c r="D222" i="10"/>
  <c r="E222" i="10"/>
  <c r="F222" i="10"/>
  <c r="G222" i="10"/>
  <c r="H222" i="10"/>
  <c r="I222" i="10"/>
  <c r="J222" i="10"/>
  <c r="K222" i="10"/>
  <c r="L222" i="10"/>
  <c r="M222" i="10"/>
  <c r="N222" i="10"/>
  <c r="O222" i="10"/>
  <c r="C223" i="10"/>
  <c r="D223" i="10"/>
  <c r="E223" i="10"/>
  <c r="F223" i="10"/>
  <c r="G223" i="10"/>
  <c r="H223" i="10"/>
  <c r="I223" i="10"/>
  <c r="J223" i="10"/>
  <c r="K223" i="10"/>
  <c r="L223" i="10"/>
  <c r="M223" i="10"/>
  <c r="N223" i="10"/>
  <c r="O223" i="10"/>
  <c r="C224" i="10"/>
  <c r="D224" i="10"/>
  <c r="E224" i="10"/>
  <c r="F224" i="10"/>
  <c r="G224" i="10"/>
  <c r="H224" i="10"/>
  <c r="I224" i="10"/>
  <c r="J224" i="10"/>
  <c r="K224" i="10"/>
  <c r="L224" i="10"/>
  <c r="M224" i="10"/>
  <c r="N224" i="10"/>
  <c r="O224" i="10"/>
  <c r="C225" i="10"/>
  <c r="D225" i="10"/>
  <c r="E225" i="10"/>
  <c r="F225" i="10"/>
  <c r="G225" i="10"/>
  <c r="H225" i="10"/>
  <c r="I225" i="10"/>
  <c r="J225" i="10"/>
  <c r="K225" i="10"/>
  <c r="L225" i="10"/>
  <c r="M225" i="10"/>
  <c r="N225" i="10"/>
  <c r="O225" i="10"/>
  <c r="C226" i="10"/>
  <c r="D226" i="10"/>
  <c r="E226" i="10"/>
  <c r="F226" i="10"/>
  <c r="G226" i="10"/>
  <c r="H226" i="10"/>
  <c r="I226" i="10"/>
  <c r="J226" i="10"/>
  <c r="K226" i="10"/>
  <c r="L226" i="10"/>
  <c r="M226" i="10"/>
  <c r="N226" i="10"/>
  <c r="O226" i="10"/>
  <c r="C227" i="10"/>
  <c r="D227" i="10"/>
  <c r="E227" i="10"/>
  <c r="F227" i="10"/>
  <c r="G227" i="10"/>
  <c r="H227" i="10"/>
  <c r="I227" i="10"/>
  <c r="J227" i="10"/>
  <c r="K227" i="10"/>
  <c r="L227" i="10"/>
  <c r="M227" i="10"/>
  <c r="N227" i="10"/>
  <c r="O227" i="10"/>
  <c r="C228" i="10"/>
  <c r="D228" i="10"/>
  <c r="E228" i="10"/>
  <c r="F228" i="10"/>
  <c r="G228" i="10"/>
  <c r="H228" i="10"/>
  <c r="I228" i="10"/>
  <c r="J228" i="10"/>
  <c r="K228" i="10"/>
  <c r="L228" i="10"/>
  <c r="M228" i="10"/>
  <c r="N228" i="10"/>
  <c r="O228" i="10"/>
  <c r="C229" i="10"/>
  <c r="D229" i="10"/>
  <c r="E229" i="10"/>
  <c r="F229" i="10"/>
  <c r="G229" i="10"/>
  <c r="H229" i="10"/>
  <c r="I229" i="10"/>
  <c r="J229" i="10"/>
  <c r="K229" i="10"/>
  <c r="L229" i="10"/>
  <c r="M229" i="10"/>
  <c r="N229" i="10"/>
  <c r="O229" i="10"/>
  <c r="C230" i="10"/>
  <c r="D230" i="10"/>
  <c r="E230" i="10"/>
  <c r="F230" i="10"/>
  <c r="G230" i="10"/>
  <c r="H230" i="10"/>
  <c r="I230" i="10"/>
  <c r="J230" i="10"/>
  <c r="K230" i="10"/>
  <c r="L230" i="10"/>
  <c r="M230" i="10"/>
  <c r="N230" i="10"/>
  <c r="O230" i="10"/>
  <c r="C231" i="10"/>
  <c r="D231" i="10"/>
  <c r="E231" i="10"/>
  <c r="F231" i="10"/>
  <c r="G231" i="10"/>
  <c r="H231" i="10"/>
  <c r="I231" i="10"/>
  <c r="J231" i="10"/>
  <c r="K231" i="10"/>
  <c r="L231" i="10"/>
  <c r="M231" i="10"/>
  <c r="N231" i="10"/>
  <c r="O231" i="10"/>
  <c r="C232" i="10"/>
  <c r="D232" i="10"/>
  <c r="E232" i="10"/>
  <c r="F232" i="10"/>
  <c r="G232" i="10"/>
  <c r="H232" i="10"/>
  <c r="I232" i="10"/>
  <c r="J232" i="10"/>
  <c r="K232" i="10"/>
  <c r="L232" i="10"/>
  <c r="M232" i="10"/>
  <c r="N232" i="10"/>
  <c r="O232" i="10"/>
  <c r="C233" i="10"/>
  <c r="D233" i="10"/>
  <c r="E233" i="10"/>
  <c r="F233" i="10"/>
  <c r="G233" i="10"/>
  <c r="H233" i="10"/>
  <c r="I233" i="10"/>
  <c r="J233" i="10"/>
  <c r="K233" i="10"/>
  <c r="L233" i="10"/>
  <c r="M233" i="10"/>
  <c r="N233" i="10"/>
  <c r="O233" i="10"/>
  <c r="C234" i="10"/>
  <c r="D234" i="10"/>
  <c r="E234" i="10"/>
  <c r="F234" i="10"/>
  <c r="G234" i="10"/>
  <c r="H234" i="10"/>
  <c r="I234" i="10"/>
  <c r="J234" i="10"/>
  <c r="K234" i="10"/>
  <c r="L234" i="10"/>
  <c r="M234" i="10"/>
  <c r="N234" i="10"/>
  <c r="O234" i="10"/>
  <c r="C235" i="10"/>
  <c r="D235" i="10"/>
  <c r="E235" i="10"/>
  <c r="F235" i="10"/>
  <c r="G235" i="10"/>
  <c r="H235" i="10"/>
  <c r="I235" i="10"/>
  <c r="J235" i="10"/>
  <c r="K235" i="10"/>
  <c r="L235" i="10"/>
  <c r="M235" i="10"/>
  <c r="N235" i="10"/>
  <c r="O235" i="10"/>
  <c r="C236" i="10"/>
  <c r="D236" i="10"/>
  <c r="E236" i="10"/>
  <c r="F236" i="10"/>
  <c r="G236" i="10"/>
  <c r="H236" i="10"/>
  <c r="I236" i="10"/>
  <c r="J236" i="10"/>
  <c r="K236" i="10"/>
  <c r="L236" i="10"/>
  <c r="M236" i="10"/>
  <c r="N236" i="10"/>
  <c r="O236" i="10"/>
  <c r="C237" i="10"/>
  <c r="D237" i="10"/>
  <c r="E237" i="10"/>
  <c r="F237" i="10"/>
  <c r="G237" i="10"/>
  <c r="H237" i="10"/>
  <c r="I237" i="10"/>
  <c r="J237" i="10"/>
  <c r="K237" i="10"/>
  <c r="L237" i="10"/>
  <c r="M237" i="10"/>
  <c r="N237" i="10"/>
  <c r="O237" i="10"/>
  <c r="C238" i="10"/>
  <c r="D238" i="10"/>
  <c r="E238" i="10"/>
  <c r="F238" i="10"/>
  <c r="G238" i="10"/>
  <c r="H238" i="10"/>
  <c r="I238" i="10"/>
  <c r="J238" i="10"/>
  <c r="K238" i="10"/>
  <c r="L238" i="10"/>
  <c r="M238" i="10"/>
  <c r="N238" i="10"/>
  <c r="O238" i="10"/>
  <c r="C239" i="10"/>
  <c r="D239" i="10"/>
  <c r="E239" i="10"/>
  <c r="F239" i="10"/>
  <c r="G239" i="10"/>
  <c r="H239" i="10"/>
  <c r="I239" i="10"/>
  <c r="J239" i="10"/>
  <c r="K239" i="10"/>
  <c r="L239" i="10"/>
  <c r="M239" i="10"/>
  <c r="N239" i="10"/>
  <c r="O239" i="10"/>
  <c r="C240" i="10"/>
  <c r="D240" i="10"/>
  <c r="E240" i="10"/>
  <c r="F240" i="10"/>
  <c r="G240" i="10"/>
  <c r="H240" i="10"/>
  <c r="I240" i="10"/>
  <c r="J240" i="10"/>
  <c r="K240" i="10"/>
  <c r="L240" i="10"/>
  <c r="M240" i="10"/>
  <c r="N240" i="10"/>
  <c r="O240" i="10"/>
  <c r="C241" i="10"/>
  <c r="D241" i="10"/>
  <c r="E241" i="10"/>
  <c r="F241" i="10"/>
  <c r="G241" i="10"/>
  <c r="H241" i="10"/>
  <c r="I241" i="10"/>
  <c r="J241" i="10"/>
  <c r="K241" i="10"/>
  <c r="L241" i="10"/>
  <c r="M241" i="10"/>
  <c r="N241" i="10"/>
  <c r="O241" i="10"/>
  <c r="C242" i="10"/>
  <c r="D242" i="10"/>
  <c r="E242" i="10"/>
  <c r="F242" i="10"/>
  <c r="G242" i="10"/>
  <c r="H242" i="10"/>
  <c r="I242" i="10"/>
  <c r="J242" i="10"/>
  <c r="K242" i="10"/>
  <c r="L242" i="10"/>
  <c r="M242" i="10"/>
  <c r="N242" i="10"/>
  <c r="O242" i="10"/>
  <c r="C243" i="10"/>
  <c r="D243" i="10"/>
  <c r="E243" i="10"/>
  <c r="F243" i="10"/>
  <c r="G243" i="10"/>
  <c r="H243" i="10"/>
  <c r="I243" i="10"/>
  <c r="J243" i="10"/>
  <c r="K243" i="10"/>
  <c r="L243" i="10"/>
  <c r="M243" i="10"/>
  <c r="N243" i="10"/>
  <c r="O243" i="10"/>
  <c r="C244" i="10"/>
  <c r="D244" i="10"/>
  <c r="E244" i="10"/>
  <c r="F244" i="10"/>
  <c r="G244" i="10"/>
  <c r="H244" i="10"/>
  <c r="I244" i="10"/>
  <c r="J244" i="10"/>
  <c r="K244" i="10"/>
  <c r="L244" i="10"/>
  <c r="M244" i="10"/>
  <c r="N244" i="10"/>
  <c r="O244" i="10"/>
  <c r="C245" i="10"/>
  <c r="D245" i="10"/>
  <c r="E245" i="10"/>
  <c r="F245" i="10"/>
  <c r="G245" i="10"/>
  <c r="H245" i="10"/>
  <c r="I245" i="10"/>
  <c r="J245" i="10"/>
  <c r="K245" i="10"/>
  <c r="L245" i="10"/>
  <c r="M245" i="10"/>
  <c r="N245" i="10"/>
  <c r="O245" i="10"/>
  <c r="C246" i="10"/>
  <c r="D246" i="10"/>
  <c r="E246" i="10"/>
  <c r="F246" i="10"/>
  <c r="G246" i="10"/>
  <c r="H246" i="10"/>
  <c r="I246" i="10"/>
  <c r="J246" i="10"/>
  <c r="K246" i="10"/>
  <c r="L246" i="10"/>
  <c r="M246" i="10"/>
  <c r="N246" i="10"/>
  <c r="O246" i="10"/>
  <c r="C247" i="10"/>
  <c r="D247" i="10"/>
  <c r="E247" i="10"/>
  <c r="F247" i="10"/>
  <c r="G247" i="10"/>
  <c r="H247" i="10"/>
  <c r="I247" i="10"/>
  <c r="J247" i="10"/>
  <c r="K247" i="10"/>
  <c r="L247" i="10"/>
  <c r="M247" i="10"/>
  <c r="N247" i="10"/>
  <c r="O247" i="10"/>
  <c r="C248" i="10"/>
  <c r="D248" i="10"/>
  <c r="E248" i="10"/>
  <c r="F248" i="10"/>
  <c r="G248" i="10"/>
  <c r="H248" i="10"/>
  <c r="I248" i="10"/>
  <c r="J248" i="10"/>
  <c r="K248" i="10"/>
  <c r="L248" i="10"/>
  <c r="M248" i="10"/>
  <c r="N248" i="10"/>
  <c r="O248" i="10"/>
  <c r="C249" i="10"/>
  <c r="D249" i="10"/>
  <c r="E249" i="10"/>
  <c r="F249" i="10"/>
  <c r="G249" i="10"/>
  <c r="H249" i="10"/>
  <c r="I249" i="10"/>
  <c r="J249" i="10"/>
  <c r="K249" i="10"/>
  <c r="L249" i="10"/>
  <c r="M249" i="10"/>
  <c r="N249" i="10"/>
  <c r="O249" i="10"/>
  <c r="C250" i="10"/>
  <c r="D250" i="10"/>
  <c r="E250" i="10"/>
  <c r="F250" i="10"/>
  <c r="G250" i="10"/>
  <c r="H250" i="10"/>
  <c r="I250" i="10"/>
  <c r="J250" i="10"/>
  <c r="K250" i="10"/>
  <c r="L250" i="10"/>
  <c r="M250" i="10"/>
  <c r="N250" i="10"/>
  <c r="O250" i="10"/>
  <c r="C251" i="10"/>
  <c r="D251" i="10"/>
  <c r="E251" i="10"/>
  <c r="F251" i="10"/>
  <c r="G251" i="10"/>
  <c r="H251" i="10"/>
  <c r="I251" i="10"/>
  <c r="J251" i="10"/>
  <c r="K251" i="10"/>
  <c r="L251" i="10"/>
  <c r="M251" i="10"/>
  <c r="N251" i="10"/>
  <c r="O251" i="10"/>
  <c r="C252" i="10"/>
  <c r="D252" i="10"/>
  <c r="E252" i="10"/>
  <c r="F252" i="10"/>
  <c r="G252" i="10"/>
  <c r="H252" i="10"/>
  <c r="I252" i="10"/>
  <c r="J252" i="10"/>
  <c r="K252" i="10"/>
  <c r="L252" i="10"/>
  <c r="M252" i="10"/>
  <c r="N252" i="10"/>
  <c r="O252" i="10"/>
  <c r="C253" i="10"/>
  <c r="D253" i="10"/>
  <c r="E253" i="10"/>
  <c r="F253" i="10"/>
  <c r="G253" i="10"/>
  <c r="H253" i="10"/>
  <c r="I253" i="10"/>
  <c r="J253" i="10"/>
  <c r="K253" i="10"/>
  <c r="L253" i="10"/>
  <c r="M253" i="10"/>
  <c r="N253" i="10"/>
  <c r="O253" i="10"/>
  <c r="C254" i="10"/>
  <c r="D254" i="10"/>
  <c r="E254" i="10"/>
  <c r="F254" i="10"/>
  <c r="G254" i="10"/>
  <c r="H254" i="10"/>
  <c r="I254" i="10"/>
  <c r="J254" i="10"/>
  <c r="K254" i="10"/>
  <c r="L254" i="10"/>
  <c r="M254" i="10"/>
  <c r="N254" i="10"/>
  <c r="O254" i="10"/>
  <c r="C255" i="10"/>
  <c r="D255" i="10"/>
  <c r="E255" i="10"/>
  <c r="F255" i="10"/>
  <c r="G255" i="10"/>
  <c r="H255" i="10"/>
  <c r="I255" i="10"/>
  <c r="J255" i="10"/>
  <c r="K255" i="10"/>
  <c r="L255" i="10"/>
  <c r="M255" i="10"/>
  <c r="N255" i="10"/>
  <c r="O255" i="10"/>
  <c r="C256" i="10"/>
  <c r="D256" i="10"/>
  <c r="E256" i="10"/>
  <c r="F256" i="10"/>
  <c r="G256" i="10"/>
  <c r="H256" i="10"/>
  <c r="I256" i="10"/>
  <c r="J256" i="10"/>
  <c r="K256" i="10"/>
  <c r="L256" i="10"/>
  <c r="M256" i="10"/>
  <c r="N256" i="10"/>
  <c r="O256" i="10"/>
  <c r="C257" i="10"/>
  <c r="D257" i="10"/>
  <c r="E257" i="10"/>
  <c r="F257" i="10"/>
  <c r="G257" i="10"/>
  <c r="H257" i="10"/>
  <c r="I257" i="10"/>
  <c r="J257" i="10"/>
  <c r="K257" i="10"/>
  <c r="L257" i="10"/>
  <c r="M257" i="10"/>
  <c r="N257" i="10"/>
  <c r="O257" i="10"/>
  <c r="C258" i="10"/>
  <c r="D258" i="10"/>
  <c r="E258" i="10"/>
  <c r="F258" i="10"/>
  <c r="G258" i="10"/>
  <c r="H258" i="10"/>
  <c r="I258" i="10"/>
  <c r="J258" i="10"/>
  <c r="K258" i="10"/>
  <c r="L258" i="10"/>
  <c r="M258" i="10"/>
  <c r="N258" i="10"/>
  <c r="O258" i="10"/>
  <c r="C259" i="10"/>
  <c r="D259" i="10"/>
  <c r="E259" i="10"/>
  <c r="F259" i="10"/>
  <c r="G259" i="10"/>
  <c r="H259" i="10"/>
  <c r="I259" i="10"/>
  <c r="J259" i="10"/>
  <c r="K259" i="10"/>
  <c r="L259" i="10"/>
  <c r="M259" i="10"/>
  <c r="N259" i="10"/>
  <c r="O259" i="10"/>
  <c r="C260" i="10"/>
  <c r="D260" i="10"/>
  <c r="E260" i="10"/>
  <c r="F260" i="10"/>
  <c r="G260" i="10"/>
  <c r="H260" i="10"/>
  <c r="I260" i="10"/>
  <c r="J260" i="10"/>
  <c r="K260" i="10"/>
  <c r="L260" i="10"/>
  <c r="M260" i="10"/>
  <c r="N260" i="10"/>
  <c r="O260" i="10"/>
  <c r="C261" i="10"/>
  <c r="D261" i="10"/>
  <c r="E261" i="10"/>
  <c r="F261" i="10"/>
  <c r="G261" i="10"/>
  <c r="H261" i="10"/>
  <c r="I261" i="10"/>
  <c r="J261" i="10"/>
  <c r="K261" i="10"/>
  <c r="L261" i="10"/>
  <c r="M261" i="10"/>
  <c r="N261" i="10"/>
  <c r="O261" i="10"/>
  <c r="C262" i="10"/>
  <c r="D262" i="10"/>
  <c r="E262" i="10"/>
  <c r="F262" i="10"/>
  <c r="G262" i="10"/>
  <c r="H262" i="10"/>
  <c r="I262" i="10"/>
  <c r="J262" i="10"/>
  <c r="K262" i="10"/>
  <c r="L262" i="10"/>
  <c r="M262" i="10"/>
  <c r="N262" i="10"/>
  <c r="O262" i="10"/>
  <c r="C263" i="10"/>
  <c r="D263" i="10"/>
  <c r="E263" i="10"/>
  <c r="F263" i="10"/>
  <c r="G263" i="10"/>
  <c r="H263" i="10"/>
  <c r="I263" i="10"/>
  <c r="J263" i="10"/>
  <c r="K263" i="10"/>
  <c r="L263" i="10"/>
  <c r="M263" i="10"/>
  <c r="N263" i="10"/>
  <c r="O263" i="10"/>
  <c r="C264" i="10"/>
  <c r="D264" i="10"/>
  <c r="E264" i="10"/>
  <c r="F264" i="10"/>
  <c r="G264" i="10"/>
  <c r="H264" i="10"/>
  <c r="I264" i="10"/>
  <c r="J264" i="10"/>
  <c r="K264" i="10"/>
  <c r="L264" i="10"/>
  <c r="M264" i="10"/>
  <c r="N264" i="10"/>
  <c r="O264" i="10"/>
  <c r="C265" i="10"/>
  <c r="D265" i="10"/>
  <c r="E265" i="10"/>
  <c r="F265" i="10"/>
  <c r="G265" i="10"/>
  <c r="H265" i="10"/>
  <c r="I265" i="10"/>
  <c r="J265" i="10"/>
  <c r="K265" i="10"/>
  <c r="L265" i="10"/>
  <c r="M265" i="10"/>
  <c r="N265" i="10"/>
  <c r="O265" i="10"/>
  <c r="C266" i="10"/>
  <c r="D266" i="10"/>
  <c r="E266" i="10"/>
  <c r="F266" i="10"/>
  <c r="G266" i="10"/>
  <c r="H266" i="10"/>
  <c r="I266" i="10"/>
  <c r="J266" i="10"/>
  <c r="K266" i="10"/>
  <c r="L266" i="10"/>
  <c r="M266" i="10"/>
  <c r="N266" i="10"/>
  <c r="O266" i="10"/>
  <c r="C267" i="10"/>
  <c r="D267" i="10"/>
  <c r="E267" i="10"/>
  <c r="F267" i="10"/>
  <c r="G267" i="10"/>
  <c r="H267" i="10"/>
  <c r="I267" i="10"/>
  <c r="J267" i="10"/>
  <c r="K267" i="10"/>
  <c r="L267" i="10"/>
  <c r="M267" i="10"/>
  <c r="N267" i="10"/>
  <c r="O267" i="10"/>
  <c r="C268" i="10"/>
  <c r="D268" i="10"/>
  <c r="E268" i="10"/>
  <c r="F268" i="10"/>
  <c r="G268" i="10"/>
  <c r="H268" i="10"/>
  <c r="I268" i="10"/>
  <c r="J268" i="10"/>
  <c r="K268" i="10"/>
  <c r="L268" i="10"/>
  <c r="M268" i="10"/>
  <c r="N268" i="10"/>
  <c r="O268" i="10"/>
  <c r="C269" i="10"/>
  <c r="D269" i="10"/>
  <c r="E269" i="10"/>
  <c r="F269" i="10"/>
  <c r="G269" i="10"/>
  <c r="H269" i="10"/>
  <c r="I269" i="10"/>
  <c r="J269" i="10"/>
  <c r="K269" i="10"/>
  <c r="L269" i="10"/>
  <c r="M269" i="10"/>
  <c r="N269" i="10"/>
  <c r="O269" i="10"/>
  <c r="C270" i="10"/>
  <c r="D270" i="10"/>
  <c r="E270" i="10"/>
  <c r="F270" i="10"/>
  <c r="G270" i="10"/>
  <c r="H270" i="10"/>
  <c r="I270" i="10"/>
  <c r="J270" i="10"/>
  <c r="K270" i="10"/>
  <c r="L270" i="10"/>
  <c r="M270" i="10"/>
  <c r="N270" i="10"/>
  <c r="O270" i="10"/>
  <c r="C271" i="10"/>
  <c r="D271" i="10"/>
  <c r="E271" i="10"/>
  <c r="F271" i="10"/>
  <c r="G271" i="10"/>
  <c r="H271" i="10"/>
  <c r="I271" i="10"/>
  <c r="J271" i="10"/>
  <c r="K271" i="10"/>
  <c r="L271" i="10"/>
  <c r="M271" i="10"/>
  <c r="N271" i="10"/>
  <c r="O271" i="10"/>
  <c r="C272" i="10"/>
  <c r="D272" i="10"/>
  <c r="E272" i="10"/>
  <c r="F272" i="10"/>
  <c r="G272" i="10"/>
  <c r="H272" i="10"/>
  <c r="I272" i="10"/>
  <c r="J272" i="10"/>
  <c r="K272" i="10"/>
  <c r="L272" i="10"/>
  <c r="M272" i="10"/>
  <c r="N272" i="10"/>
  <c r="O272" i="10"/>
  <c r="C273" i="10"/>
  <c r="D273" i="10"/>
  <c r="E273" i="10"/>
  <c r="F273" i="10"/>
  <c r="G273" i="10"/>
  <c r="H273" i="10"/>
  <c r="I273" i="10"/>
  <c r="J273" i="10"/>
  <c r="K273" i="10"/>
  <c r="L273" i="10"/>
  <c r="M273" i="10"/>
  <c r="N273" i="10"/>
  <c r="O273" i="10"/>
  <c r="C274" i="10"/>
  <c r="D274" i="10"/>
  <c r="E274" i="10"/>
  <c r="F274" i="10"/>
  <c r="G274" i="10"/>
  <c r="H274" i="10"/>
  <c r="I274" i="10"/>
  <c r="J274" i="10"/>
  <c r="K274" i="10"/>
  <c r="L274" i="10"/>
  <c r="M274" i="10"/>
  <c r="N274" i="10"/>
  <c r="O274" i="10"/>
  <c r="C275" i="10"/>
  <c r="D275" i="10"/>
  <c r="E275" i="10"/>
  <c r="F275" i="10"/>
  <c r="G275" i="10"/>
  <c r="H275" i="10"/>
  <c r="I275" i="10"/>
  <c r="J275" i="10"/>
  <c r="K275" i="10"/>
  <c r="L275" i="10"/>
  <c r="M275" i="10"/>
  <c r="N275" i="10"/>
  <c r="O275" i="10"/>
  <c r="C276" i="10"/>
  <c r="D276" i="10"/>
  <c r="E276" i="10"/>
  <c r="F276" i="10"/>
  <c r="G276" i="10"/>
  <c r="H276" i="10"/>
  <c r="I276" i="10"/>
  <c r="J276" i="10"/>
  <c r="K276" i="10"/>
  <c r="L276" i="10"/>
  <c r="M276" i="10"/>
  <c r="N276" i="10"/>
  <c r="O276" i="10"/>
  <c r="C277" i="10"/>
  <c r="D277" i="10"/>
  <c r="E277" i="10"/>
  <c r="F277" i="10"/>
  <c r="G277" i="10"/>
  <c r="H277" i="10"/>
  <c r="I277" i="10"/>
  <c r="J277" i="10"/>
  <c r="K277" i="10"/>
  <c r="L277" i="10"/>
  <c r="M277" i="10"/>
  <c r="N277" i="10"/>
  <c r="O277" i="10"/>
  <c r="C278" i="10"/>
  <c r="D278" i="10"/>
  <c r="E278" i="10"/>
  <c r="F278" i="10"/>
  <c r="G278" i="10"/>
  <c r="H278" i="10"/>
  <c r="I278" i="10"/>
  <c r="J278" i="10"/>
  <c r="K278" i="10"/>
  <c r="L278" i="10"/>
  <c r="M278" i="10"/>
  <c r="N278" i="10"/>
  <c r="O278" i="10"/>
  <c r="C279" i="10"/>
  <c r="D279" i="10"/>
  <c r="E279" i="10"/>
  <c r="F279" i="10"/>
  <c r="G279" i="10"/>
  <c r="H279" i="10"/>
  <c r="I279" i="10"/>
  <c r="J279" i="10"/>
  <c r="K279" i="10"/>
  <c r="L279" i="10"/>
  <c r="M279" i="10"/>
  <c r="N279" i="10"/>
  <c r="O279" i="10"/>
  <c r="C280" i="10"/>
  <c r="D280" i="10"/>
  <c r="E280" i="10"/>
  <c r="F280" i="10"/>
  <c r="G280" i="10"/>
  <c r="H280" i="10"/>
  <c r="I280" i="10"/>
  <c r="J280" i="10"/>
  <c r="K280" i="10"/>
  <c r="L280" i="10"/>
  <c r="M280" i="10"/>
  <c r="N280" i="10"/>
  <c r="O280" i="10"/>
  <c r="C281" i="10"/>
  <c r="D281" i="10"/>
  <c r="E281" i="10"/>
  <c r="F281" i="10"/>
  <c r="G281" i="10"/>
  <c r="H281" i="10"/>
  <c r="I281" i="10"/>
  <c r="J281" i="10"/>
  <c r="K281" i="10"/>
  <c r="L281" i="10"/>
  <c r="M281" i="10"/>
  <c r="N281" i="10"/>
  <c r="O281" i="10"/>
  <c r="C282" i="10"/>
  <c r="D282" i="10"/>
  <c r="E282" i="10"/>
  <c r="F282" i="10"/>
  <c r="G282" i="10"/>
  <c r="H282" i="10"/>
  <c r="I282" i="10"/>
  <c r="J282" i="10"/>
  <c r="K282" i="10"/>
  <c r="L282" i="10"/>
  <c r="M282" i="10"/>
  <c r="N282" i="10"/>
  <c r="O282" i="10"/>
  <c r="C283" i="10"/>
  <c r="D283" i="10"/>
  <c r="E283" i="10"/>
  <c r="F283" i="10"/>
  <c r="G283" i="10"/>
  <c r="H283" i="10"/>
  <c r="I283" i="10"/>
  <c r="J283" i="10"/>
  <c r="K283" i="10"/>
  <c r="L283" i="10"/>
  <c r="M283" i="10"/>
  <c r="N283" i="10"/>
  <c r="O283" i="10"/>
  <c r="C284" i="10"/>
  <c r="D284" i="10"/>
  <c r="E284" i="10"/>
  <c r="F284" i="10"/>
  <c r="G284" i="10"/>
  <c r="H284" i="10"/>
  <c r="I284" i="10"/>
  <c r="J284" i="10"/>
  <c r="K284" i="10"/>
  <c r="L284" i="10"/>
  <c r="M284" i="10"/>
  <c r="N284" i="10"/>
  <c r="O284" i="10"/>
  <c r="C285" i="10"/>
  <c r="D285" i="10"/>
  <c r="E285" i="10"/>
  <c r="F285" i="10"/>
  <c r="G285" i="10"/>
  <c r="H285" i="10"/>
  <c r="I285" i="10"/>
  <c r="J285" i="10"/>
  <c r="K285" i="10"/>
  <c r="L285" i="10"/>
  <c r="M285" i="10"/>
  <c r="N285" i="10"/>
  <c r="O285" i="10"/>
  <c r="C286" i="10"/>
  <c r="D286" i="10"/>
  <c r="E286" i="10"/>
  <c r="F286" i="10"/>
  <c r="G286" i="10"/>
  <c r="H286" i="10"/>
  <c r="I286" i="10"/>
  <c r="J286" i="10"/>
  <c r="K286" i="10"/>
  <c r="L286" i="10"/>
  <c r="M286" i="10"/>
  <c r="N286" i="10"/>
  <c r="O286" i="10"/>
  <c r="C287" i="10"/>
  <c r="D287" i="10"/>
  <c r="E287" i="10"/>
  <c r="F287" i="10"/>
  <c r="G287" i="10"/>
  <c r="H287" i="10"/>
  <c r="I287" i="10"/>
  <c r="J287" i="10"/>
  <c r="K287" i="10"/>
  <c r="L287" i="10"/>
  <c r="M287" i="10"/>
  <c r="N287" i="10"/>
  <c r="O287" i="10"/>
  <c r="C288" i="10"/>
  <c r="D288" i="10"/>
  <c r="E288" i="10"/>
  <c r="F288" i="10"/>
  <c r="G288" i="10"/>
  <c r="H288" i="10"/>
  <c r="I288" i="10"/>
  <c r="J288" i="10"/>
  <c r="K288" i="10"/>
  <c r="L288" i="10"/>
  <c r="M288" i="10"/>
  <c r="N288" i="10"/>
  <c r="O288" i="10"/>
  <c r="C289" i="10"/>
  <c r="D289" i="10"/>
  <c r="E289" i="10"/>
  <c r="F289" i="10"/>
  <c r="G289" i="10"/>
  <c r="H289" i="10"/>
  <c r="I289" i="10"/>
  <c r="J289" i="10"/>
  <c r="K289" i="10"/>
  <c r="L289" i="10"/>
  <c r="M289" i="10"/>
  <c r="N289" i="10"/>
  <c r="O289" i="10"/>
  <c r="C290" i="10"/>
  <c r="D290" i="10"/>
  <c r="E290" i="10"/>
  <c r="F290" i="10"/>
  <c r="G290" i="10"/>
  <c r="H290" i="10"/>
  <c r="I290" i="10"/>
  <c r="J290" i="10"/>
  <c r="K290" i="10"/>
  <c r="L290" i="10"/>
  <c r="M290" i="10"/>
  <c r="N290" i="10"/>
  <c r="O290" i="10"/>
  <c r="C291" i="10"/>
  <c r="D291" i="10"/>
  <c r="E291" i="10"/>
  <c r="F291" i="10"/>
  <c r="G291" i="10"/>
  <c r="H291" i="10"/>
  <c r="I291" i="10"/>
  <c r="J291" i="10"/>
  <c r="K291" i="10"/>
  <c r="L291" i="10"/>
  <c r="M291" i="10"/>
  <c r="N291" i="10"/>
  <c r="O291" i="10"/>
  <c r="C292" i="10"/>
  <c r="D292" i="10"/>
  <c r="E292" i="10"/>
  <c r="F292" i="10"/>
  <c r="G292" i="10"/>
  <c r="H292" i="10"/>
  <c r="I292" i="10"/>
  <c r="J292" i="10"/>
  <c r="K292" i="10"/>
  <c r="L292" i="10"/>
  <c r="M292" i="10"/>
  <c r="N292" i="10"/>
  <c r="O292" i="10"/>
  <c r="C293" i="10"/>
  <c r="D293" i="10"/>
  <c r="E293" i="10"/>
  <c r="F293" i="10"/>
  <c r="G293" i="10"/>
  <c r="H293" i="10"/>
  <c r="I293" i="10"/>
  <c r="J293" i="10"/>
  <c r="K293" i="10"/>
  <c r="L293" i="10"/>
  <c r="M293" i="10"/>
  <c r="N293" i="10"/>
  <c r="O293" i="10"/>
  <c r="C294" i="10"/>
  <c r="D294" i="10"/>
  <c r="E294" i="10"/>
  <c r="F294" i="10"/>
  <c r="G294" i="10"/>
  <c r="H294" i="10"/>
  <c r="I294" i="10"/>
  <c r="J294" i="10"/>
  <c r="K294" i="10"/>
  <c r="L294" i="10"/>
  <c r="M294" i="10"/>
  <c r="N294" i="10"/>
  <c r="O294" i="10"/>
  <c r="C295" i="10"/>
  <c r="D295" i="10"/>
  <c r="E295" i="10"/>
  <c r="F295" i="10"/>
  <c r="G295" i="10"/>
  <c r="H295" i="10"/>
  <c r="I295" i="10"/>
  <c r="J295" i="10"/>
  <c r="K295" i="10"/>
  <c r="L295" i="10"/>
  <c r="M295" i="10"/>
  <c r="N295" i="10"/>
  <c r="O295" i="10"/>
  <c r="C296" i="10"/>
  <c r="D296" i="10"/>
  <c r="E296" i="10"/>
  <c r="F296" i="10"/>
  <c r="G296" i="10"/>
  <c r="H296" i="10"/>
  <c r="I296" i="10"/>
  <c r="J296" i="10"/>
  <c r="K296" i="10"/>
  <c r="L296" i="10"/>
  <c r="M296" i="10"/>
  <c r="N296" i="10"/>
  <c r="O296" i="10"/>
  <c r="C297" i="10"/>
  <c r="D297" i="10"/>
  <c r="E297" i="10"/>
  <c r="F297" i="10"/>
  <c r="G297" i="10"/>
  <c r="H297" i="10"/>
  <c r="I297" i="10"/>
  <c r="J297" i="10"/>
  <c r="K297" i="10"/>
  <c r="L297" i="10"/>
  <c r="M297" i="10"/>
  <c r="N297" i="10"/>
  <c r="O297" i="10"/>
  <c r="C298" i="10"/>
  <c r="D298" i="10"/>
  <c r="E298" i="10"/>
  <c r="F298" i="10"/>
  <c r="G298" i="10"/>
  <c r="H298" i="10"/>
  <c r="I298" i="10"/>
  <c r="J298" i="10"/>
  <c r="K298" i="10"/>
  <c r="L298" i="10"/>
  <c r="M298" i="10"/>
  <c r="N298" i="10"/>
  <c r="O298" i="10"/>
  <c r="C299" i="10"/>
  <c r="D299" i="10"/>
  <c r="E299" i="10"/>
  <c r="F299" i="10"/>
  <c r="G299" i="10"/>
  <c r="H299" i="10"/>
  <c r="I299" i="10"/>
  <c r="J299" i="10"/>
  <c r="K299" i="10"/>
  <c r="L299" i="10"/>
  <c r="M299" i="10"/>
  <c r="N299" i="10"/>
  <c r="O299" i="10"/>
  <c r="C300" i="10"/>
  <c r="D300" i="10"/>
  <c r="E300" i="10"/>
  <c r="F300" i="10"/>
  <c r="G300" i="10"/>
  <c r="H300" i="10"/>
  <c r="I300" i="10"/>
  <c r="J300" i="10"/>
  <c r="K300" i="10"/>
  <c r="L300" i="10"/>
  <c r="M300" i="10"/>
  <c r="N300" i="10"/>
  <c r="O300" i="10"/>
  <c r="C301" i="10"/>
  <c r="D301" i="10"/>
  <c r="E301" i="10"/>
  <c r="F301" i="10"/>
  <c r="G301" i="10"/>
  <c r="H301" i="10"/>
  <c r="I301" i="10"/>
  <c r="J301" i="10"/>
  <c r="K301" i="10"/>
  <c r="L301" i="10"/>
  <c r="M301" i="10"/>
  <c r="N301" i="10"/>
  <c r="O301" i="10"/>
  <c r="C302" i="10"/>
  <c r="D302" i="10"/>
  <c r="E302" i="10"/>
  <c r="F302" i="10"/>
  <c r="G302" i="10"/>
  <c r="H302" i="10"/>
  <c r="I302" i="10"/>
  <c r="J302" i="10"/>
  <c r="K302" i="10"/>
  <c r="L302" i="10"/>
  <c r="M302" i="10"/>
  <c r="N302" i="10"/>
  <c r="O302" i="10"/>
  <c r="C303" i="10"/>
  <c r="D303" i="10"/>
  <c r="E303" i="10"/>
  <c r="F303" i="10"/>
  <c r="G303" i="10"/>
  <c r="H303" i="10"/>
  <c r="I303" i="10"/>
  <c r="J303" i="10"/>
  <c r="K303" i="10"/>
  <c r="L303" i="10"/>
  <c r="M303" i="10"/>
  <c r="N303" i="10"/>
  <c r="O303" i="10"/>
  <c r="C304" i="10"/>
  <c r="D304" i="10"/>
  <c r="E304" i="10"/>
  <c r="F304" i="10"/>
  <c r="G304" i="10"/>
  <c r="H304" i="10"/>
  <c r="I304" i="10"/>
  <c r="J304" i="10"/>
  <c r="K304" i="10"/>
  <c r="L304" i="10"/>
  <c r="M304" i="10"/>
  <c r="N304" i="10"/>
  <c r="O304" i="10"/>
  <c r="C305" i="10"/>
  <c r="D305" i="10"/>
  <c r="E305" i="10"/>
  <c r="F305" i="10"/>
  <c r="G305" i="10"/>
  <c r="H305" i="10"/>
  <c r="I305" i="10"/>
  <c r="J305" i="10"/>
  <c r="K305" i="10"/>
  <c r="L305" i="10"/>
  <c r="M305" i="10"/>
  <c r="N305" i="10"/>
  <c r="O305" i="10"/>
  <c r="C306" i="10"/>
  <c r="D306" i="10"/>
  <c r="E306" i="10"/>
  <c r="F306" i="10"/>
  <c r="G306" i="10"/>
  <c r="H306" i="10"/>
  <c r="I306" i="10"/>
  <c r="J306" i="10"/>
  <c r="K306" i="10"/>
  <c r="L306" i="10"/>
  <c r="M306" i="10"/>
  <c r="N306" i="10"/>
  <c r="O306" i="10"/>
  <c r="C307" i="10"/>
  <c r="D307" i="10"/>
  <c r="E307" i="10"/>
  <c r="F307" i="10"/>
  <c r="G307" i="10"/>
  <c r="H307" i="10"/>
  <c r="I307" i="10"/>
  <c r="J307" i="10"/>
  <c r="K307" i="10"/>
  <c r="L307" i="10"/>
  <c r="M307" i="10"/>
  <c r="N307" i="10"/>
  <c r="O307" i="10"/>
  <c r="C308" i="10"/>
  <c r="D308" i="10"/>
  <c r="E308" i="10"/>
  <c r="F308" i="10"/>
  <c r="G308" i="10"/>
  <c r="H308" i="10"/>
  <c r="I308" i="10"/>
  <c r="J308" i="10"/>
  <c r="K308" i="10"/>
  <c r="L308" i="10"/>
  <c r="M308" i="10"/>
  <c r="N308" i="10"/>
  <c r="O308" i="10"/>
  <c r="C309" i="10"/>
  <c r="D309" i="10"/>
  <c r="E309" i="10"/>
  <c r="F309" i="10"/>
  <c r="G309" i="10"/>
  <c r="H309" i="10"/>
  <c r="I309" i="10"/>
  <c r="J309" i="10"/>
  <c r="K309" i="10"/>
  <c r="L309" i="10"/>
  <c r="M309" i="10"/>
  <c r="N309" i="10"/>
  <c r="O309" i="10"/>
  <c r="C310" i="10"/>
  <c r="D310" i="10"/>
  <c r="E310" i="10"/>
  <c r="F310" i="10"/>
  <c r="G310" i="10"/>
  <c r="H310" i="10"/>
  <c r="I310" i="10"/>
  <c r="J310" i="10"/>
  <c r="K310" i="10"/>
  <c r="L310" i="10"/>
  <c r="M310" i="10"/>
  <c r="N310" i="10"/>
  <c r="O310" i="10"/>
  <c r="C311" i="10"/>
  <c r="D311" i="10"/>
  <c r="E311" i="10"/>
  <c r="F311" i="10"/>
  <c r="G311" i="10"/>
  <c r="H311" i="10"/>
  <c r="I311" i="10"/>
  <c r="J311" i="10"/>
  <c r="K311" i="10"/>
  <c r="L311" i="10"/>
  <c r="M311" i="10"/>
  <c r="N311" i="10"/>
  <c r="O311" i="10"/>
  <c r="C312" i="10"/>
  <c r="D312" i="10"/>
  <c r="E312" i="10"/>
  <c r="F312" i="10"/>
  <c r="G312" i="10"/>
  <c r="H312" i="10"/>
  <c r="I312" i="10"/>
  <c r="J312" i="10"/>
  <c r="K312" i="10"/>
  <c r="L312" i="10"/>
  <c r="M312" i="10"/>
  <c r="N312" i="10"/>
  <c r="O312" i="10"/>
  <c r="C313" i="10"/>
  <c r="D313" i="10"/>
  <c r="E313" i="10"/>
  <c r="F313" i="10"/>
  <c r="G313" i="10"/>
  <c r="H313" i="10"/>
  <c r="I313" i="10"/>
  <c r="J313" i="10"/>
  <c r="K313" i="10"/>
  <c r="L313" i="10"/>
  <c r="M313" i="10"/>
  <c r="N313" i="10"/>
  <c r="O313" i="10"/>
  <c r="C314" i="10"/>
  <c r="D314" i="10"/>
  <c r="E314" i="10"/>
  <c r="F314" i="10"/>
  <c r="G314" i="10"/>
  <c r="H314" i="10"/>
  <c r="I314" i="10"/>
  <c r="J314" i="10"/>
  <c r="K314" i="10"/>
  <c r="L314" i="10"/>
  <c r="M314" i="10"/>
  <c r="N314" i="10"/>
  <c r="O314" i="10"/>
  <c r="C315" i="10"/>
  <c r="D315" i="10"/>
  <c r="E315" i="10"/>
  <c r="F315" i="10"/>
  <c r="G315" i="10"/>
  <c r="H315" i="10"/>
  <c r="I315" i="10"/>
  <c r="J315" i="10"/>
  <c r="K315" i="10"/>
  <c r="L315" i="10"/>
  <c r="M315" i="10"/>
  <c r="N315" i="10"/>
  <c r="O315" i="10"/>
  <c r="C316" i="10"/>
  <c r="D316" i="10"/>
  <c r="E316" i="10"/>
  <c r="F316" i="10"/>
  <c r="G316" i="10"/>
  <c r="H316" i="10"/>
  <c r="I316" i="10"/>
  <c r="J316" i="10"/>
  <c r="K316" i="10"/>
  <c r="L316" i="10"/>
  <c r="M316" i="10"/>
  <c r="N316" i="10"/>
  <c r="O316" i="10"/>
  <c r="C317" i="10"/>
  <c r="D317" i="10"/>
  <c r="E317" i="10"/>
  <c r="F317" i="10"/>
  <c r="G317" i="10"/>
  <c r="H317" i="10"/>
  <c r="I317" i="10"/>
  <c r="J317" i="10"/>
  <c r="K317" i="10"/>
  <c r="L317" i="10"/>
  <c r="M317" i="10"/>
  <c r="N317" i="10"/>
  <c r="O317" i="10"/>
  <c r="C318" i="10"/>
  <c r="D318" i="10"/>
  <c r="E318" i="10"/>
  <c r="F318" i="10"/>
  <c r="G318" i="10"/>
  <c r="H318" i="10"/>
  <c r="I318" i="10"/>
  <c r="J318" i="10"/>
  <c r="K318" i="10"/>
  <c r="L318" i="10"/>
  <c r="M318" i="10"/>
  <c r="N318" i="10"/>
  <c r="O318" i="10"/>
  <c r="C319" i="10"/>
  <c r="D319" i="10"/>
  <c r="E319" i="10"/>
  <c r="F319" i="10"/>
  <c r="G319" i="10"/>
  <c r="H319" i="10"/>
  <c r="I319" i="10"/>
  <c r="J319" i="10"/>
  <c r="K319" i="10"/>
  <c r="L319" i="10"/>
  <c r="M319" i="10"/>
  <c r="N319" i="10"/>
  <c r="O319" i="10"/>
  <c r="C320" i="10"/>
  <c r="D320" i="10"/>
  <c r="E320" i="10"/>
  <c r="F320" i="10"/>
  <c r="G320" i="10"/>
  <c r="H320" i="10"/>
  <c r="I320" i="10"/>
  <c r="J320" i="10"/>
  <c r="K320" i="10"/>
  <c r="L320" i="10"/>
  <c r="M320" i="10"/>
  <c r="N320" i="10"/>
  <c r="O320" i="10"/>
  <c r="C321" i="10"/>
  <c r="D321" i="10"/>
  <c r="E321" i="10"/>
  <c r="F321" i="10"/>
  <c r="G321" i="10"/>
  <c r="H321" i="10"/>
  <c r="I321" i="10"/>
  <c r="J321" i="10"/>
  <c r="K321" i="10"/>
  <c r="L321" i="10"/>
  <c r="M321" i="10"/>
  <c r="N321" i="10"/>
  <c r="O321" i="10"/>
  <c r="C322" i="10"/>
  <c r="D322" i="10"/>
  <c r="E322" i="10"/>
  <c r="F322" i="10"/>
  <c r="G322" i="10"/>
  <c r="H322" i="10"/>
  <c r="I322" i="10"/>
  <c r="J322" i="10"/>
  <c r="K322" i="10"/>
  <c r="L322" i="10"/>
  <c r="M322" i="10"/>
  <c r="N322" i="10"/>
  <c r="O322" i="10"/>
  <c r="C323" i="10"/>
  <c r="D323" i="10"/>
  <c r="E323" i="10"/>
  <c r="F323" i="10"/>
  <c r="G323" i="10"/>
  <c r="H323" i="10"/>
  <c r="I323" i="10"/>
  <c r="J323" i="10"/>
  <c r="K323" i="10"/>
  <c r="L323" i="10"/>
  <c r="M323" i="10"/>
  <c r="N323" i="10"/>
  <c r="O323" i="10"/>
  <c r="C324" i="10"/>
  <c r="D324" i="10"/>
  <c r="E324" i="10"/>
  <c r="F324" i="10"/>
  <c r="G324" i="10"/>
  <c r="H324" i="10"/>
  <c r="I324" i="10"/>
  <c r="J324" i="10"/>
  <c r="K324" i="10"/>
  <c r="L324" i="10"/>
  <c r="M324" i="10"/>
  <c r="N324" i="10"/>
  <c r="O324" i="10"/>
  <c r="C325" i="10"/>
  <c r="D325" i="10"/>
  <c r="E325" i="10"/>
  <c r="F325" i="10"/>
  <c r="G325" i="10"/>
  <c r="H325" i="10"/>
  <c r="I325" i="10"/>
  <c r="J325" i="10"/>
  <c r="K325" i="10"/>
  <c r="L325" i="10"/>
  <c r="M325" i="10"/>
  <c r="N325" i="10"/>
  <c r="O325" i="10"/>
  <c r="C326" i="10"/>
  <c r="D326" i="10"/>
  <c r="E326" i="10"/>
  <c r="F326" i="10"/>
  <c r="G326" i="10"/>
  <c r="H326" i="10"/>
  <c r="I326" i="10"/>
  <c r="J326" i="10"/>
  <c r="K326" i="10"/>
  <c r="L326" i="10"/>
  <c r="M326" i="10"/>
  <c r="N326" i="10"/>
  <c r="O326" i="10"/>
  <c r="C327" i="10"/>
  <c r="D327" i="10"/>
  <c r="E327" i="10"/>
  <c r="F327" i="10"/>
  <c r="G327" i="10"/>
  <c r="H327" i="10"/>
  <c r="I327" i="10"/>
  <c r="J327" i="10"/>
  <c r="K327" i="10"/>
  <c r="L327" i="10"/>
  <c r="M327" i="10"/>
  <c r="N327" i="10"/>
  <c r="O327" i="10"/>
  <c r="C328" i="10"/>
  <c r="D328" i="10"/>
  <c r="E328" i="10"/>
  <c r="F328" i="10"/>
  <c r="G328" i="10"/>
  <c r="H328" i="10"/>
  <c r="I328" i="10"/>
  <c r="J328" i="10"/>
  <c r="K328" i="10"/>
  <c r="L328" i="10"/>
  <c r="M328" i="10"/>
  <c r="N328" i="10"/>
  <c r="O328" i="10"/>
  <c r="C329" i="10"/>
  <c r="D329" i="10"/>
  <c r="E329" i="10"/>
  <c r="F329" i="10"/>
  <c r="G329" i="10"/>
  <c r="H329" i="10"/>
  <c r="I329" i="10"/>
  <c r="J329" i="10"/>
  <c r="K329" i="10"/>
  <c r="L329" i="10"/>
  <c r="M329" i="10"/>
  <c r="N329" i="10"/>
  <c r="O329" i="10"/>
  <c r="C330" i="10"/>
  <c r="D330" i="10"/>
  <c r="E330" i="10"/>
  <c r="F330" i="10"/>
  <c r="G330" i="10"/>
  <c r="H330" i="10"/>
  <c r="I330" i="10"/>
  <c r="J330" i="10"/>
  <c r="K330" i="10"/>
  <c r="L330" i="10"/>
  <c r="M330" i="10"/>
  <c r="N330" i="10"/>
  <c r="O330" i="10"/>
  <c r="C331" i="10"/>
  <c r="D331" i="10"/>
  <c r="E331" i="10"/>
  <c r="F331" i="10"/>
  <c r="G331" i="10"/>
  <c r="H331" i="10"/>
  <c r="I331" i="10"/>
  <c r="J331" i="10"/>
  <c r="K331" i="10"/>
  <c r="L331" i="10"/>
  <c r="M331" i="10"/>
  <c r="N331" i="10"/>
  <c r="O331" i="10"/>
  <c r="C332" i="10"/>
  <c r="D332" i="10"/>
  <c r="E332" i="10"/>
  <c r="F332" i="10"/>
  <c r="G332" i="10"/>
  <c r="H332" i="10"/>
  <c r="I332" i="10"/>
  <c r="J332" i="10"/>
  <c r="K332" i="10"/>
  <c r="L332" i="10"/>
  <c r="M332" i="10"/>
  <c r="N332" i="10"/>
  <c r="O332" i="10"/>
  <c r="C333" i="10"/>
  <c r="D333" i="10"/>
  <c r="E333" i="10"/>
  <c r="F333" i="10"/>
  <c r="G333" i="10"/>
  <c r="H333" i="10"/>
  <c r="I333" i="10"/>
  <c r="J333" i="10"/>
  <c r="K333" i="10"/>
  <c r="L333" i="10"/>
  <c r="M333" i="10"/>
  <c r="N333" i="10"/>
  <c r="O333" i="10"/>
  <c r="C334" i="10"/>
  <c r="D334" i="10"/>
  <c r="E334" i="10"/>
  <c r="F334" i="10"/>
  <c r="G334" i="10"/>
  <c r="H334" i="10"/>
  <c r="I334" i="10"/>
  <c r="J334" i="10"/>
  <c r="K334" i="10"/>
  <c r="L334" i="10"/>
  <c r="M334" i="10"/>
  <c r="N334" i="10"/>
  <c r="O334" i="10"/>
  <c r="C335" i="10"/>
  <c r="D335" i="10"/>
  <c r="E335" i="10"/>
  <c r="F335" i="10"/>
  <c r="G335" i="10"/>
  <c r="H335" i="10"/>
  <c r="I335" i="10"/>
  <c r="J335" i="10"/>
  <c r="K335" i="10"/>
  <c r="L335" i="10"/>
  <c r="M335" i="10"/>
  <c r="N335" i="10"/>
  <c r="O335" i="10"/>
  <c r="C336" i="10"/>
  <c r="D336" i="10"/>
  <c r="E336" i="10"/>
  <c r="F336" i="10"/>
  <c r="G336" i="10"/>
  <c r="H336" i="10"/>
  <c r="I336" i="10"/>
  <c r="J336" i="10"/>
  <c r="K336" i="10"/>
  <c r="L336" i="10"/>
  <c r="M336" i="10"/>
  <c r="N336" i="10"/>
  <c r="O336" i="10"/>
  <c r="C337" i="10"/>
  <c r="D337" i="10"/>
  <c r="E337" i="10"/>
  <c r="F337" i="10"/>
  <c r="G337" i="10"/>
  <c r="H337" i="10"/>
  <c r="I337" i="10"/>
  <c r="J337" i="10"/>
  <c r="K337" i="10"/>
  <c r="L337" i="10"/>
  <c r="M337" i="10"/>
  <c r="N337" i="10"/>
  <c r="O337" i="10"/>
  <c r="C338" i="10"/>
  <c r="D338" i="10"/>
  <c r="E338" i="10"/>
  <c r="F338" i="10"/>
  <c r="G338" i="10"/>
  <c r="H338" i="10"/>
  <c r="I338" i="10"/>
  <c r="J338" i="10"/>
  <c r="K338" i="10"/>
  <c r="L338" i="10"/>
  <c r="M338" i="10"/>
  <c r="N338" i="10"/>
  <c r="O338" i="10"/>
  <c r="C339" i="10"/>
  <c r="D339" i="10"/>
  <c r="E339" i="10"/>
  <c r="F339" i="10"/>
  <c r="G339" i="10"/>
  <c r="H339" i="10"/>
  <c r="I339" i="10"/>
  <c r="J339" i="10"/>
  <c r="K339" i="10"/>
  <c r="L339" i="10"/>
  <c r="M339" i="10"/>
  <c r="N339" i="10"/>
  <c r="O339" i="10"/>
  <c r="C340" i="10"/>
  <c r="D340" i="10"/>
  <c r="E340" i="10"/>
  <c r="F340" i="10"/>
  <c r="G340" i="10"/>
  <c r="H340" i="10"/>
  <c r="I340" i="10"/>
  <c r="J340" i="10"/>
  <c r="K340" i="10"/>
  <c r="L340" i="10"/>
  <c r="M340" i="10"/>
  <c r="N340" i="10"/>
  <c r="O340" i="10"/>
  <c r="C341" i="10"/>
  <c r="D341" i="10"/>
  <c r="E341" i="10"/>
  <c r="F341" i="10"/>
  <c r="G341" i="10"/>
  <c r="H341" i="10"/>
  <c r="I341" i="10"/>
  <c r="J341" i="10"/>
  <c r="K341" i="10"/>
  <c r="L341" i="10"/>
  <c r="M341" i="10"/>
  <c r="N341" i="10"/>
  <c r="O341" i="10"/>
  <c r="C342" i="10"/>
  <c r="D342" i="10"/>
  <c r="E342" i="10"/>
  <c r="F342" i="10"/>
  <c r="G342" i="10"/>
  <c r="H342" i="10"/>
  <c r="I342" i="10"/>
  <c r="J342" i="10"/>
  <c r="K342" i="10"/>
  <c r="L342" i="10"/>
  <c r="M342" i="10"/>
  <c r="N342" i="10"/>
  <c r="O342" i="10"/>
  <c r="C343" i="10"/>
  <c r="D343" i="10"/>
  <c r="E343" i="10"/>
  <c r="F343" i="10"/>
  <c r="G343" i="10"/>
  <c r="H343" i="10"/>
  <c r="I343" i="10"/>
  <c r="J343" i="10"/>
  <c r="K343" i="10"/>
  <c r="L343" i="10"/>
  <c r="M343" i="10"/>
  <c r="N343" i="10"/>
  <c r="O343" i="10"/>
  <c r="C344" i="10"/>
  <c r="D344" i="10"/>
  <c r="E344" i="10"/>
  <c r="F344" i="10"/>
  <c r="G344" i="10"/>
  <c r="H344" i="10"/>
  <c r="I344" i="10"/>
  <c r="J344" i="10"/>
  <c r="K344" i="10"/>
  <c r="L344" i="10"/>
  <c r="M344" i="10"/>
  <c r="N344" i="10"/>
  <c r="O344" i="10"/>
  <c r="C345" i="10"/>
  <c r="D345" i="10"/>
  <c r="E345" i="10"/>
  <c r="F345" i="10"/>
  <c r="G345" i="10"/>
  <c r="H345" i="10"/>
  <c r="I345" i="10"/>
  <c r="J345" i="10"/>
  <c r="K345" i="10"/>
  <c r="L345" i="10"/>
  <c r="M345" i="10"/>
  <c r="N345" i="10"/>
  <c r="O345" i="10"/>
  <c r="C346" i="10"/>
  <c r="D346" i="10"/>
  <c r="E346" i="10"/>
  <c r="F346" i="10"/>
  <c r="G346" i="10"/>
  <c r="H346" i="10"/>
  <c r="I346" i="10"/>
  <c r="J346" i="10"/>
  <c r="K346" i="10"/>
  <c r="L346" i="10"/>
  <c r="M346" i="10"/>
  <c r="N346" i="10"/>
  <c r="O346" i="10"/>
  <c r="C347" i="10"/>
  <c r="D347" i="10"/>
  <c r="E347" i="10"/>
  <c r="F347" i="10"/>
  <c r="G347" i="10"/>
  <c r="H347" i="10"/>
  <c r="I347" i="10"/>
  <c r="J347" i="10"/>
  <c r="K347" i="10"/>
  <c r="L347" i="10"/>
  <c r="M347" i="10"/>
  <c r="N347" i="10"/>
  <c r="O347" i="10"/>
  <c r="C348" i="10"/>
  <c r="D348" i="10"/>
  <c r="E348" i="10"/>
  <c r="F348" i="10"/>
  <c r="G348" i="10"/>
  <c r="H348" i="10"/>
  <c r="I348" i="10"/>
  <c r="J348" i="10"/>
  <c r="K348" i="10"/>
  <c r="L348" i="10"/>
  <c r="M348" i="10"/>
  <c r="N348" i="10"/>
  <c r="O348" i="10"/>
  <c r="C349" i="10"/>
  <c r="D349" i="10"/>
  <c r="E349" i="10"/>
  <c r="F349" i="10"/>
  <c r="G349" i="10"/>
  <c r="H349" i="10"/>
  <c r="I349" i="10"/>
  <c r="J349" i="10"/>
  <c r="K349" i="10"/>
  <c r="L349" i="10"/>
  <c r="M349" i="10"/>
  <c r="N349" i="10"/>
  <c r="O349" i="10"/>
  <c r="C350" i="10"/>
  <c r="D350" i="10"/>
  <c r="E350" i="10"/>
  <c r="F350" i="10"/>
  <c r="G350" i="10"/>
  <c r="H350" i="10"/>
  <c r="I350" i="10"/>
  <c r="J350" i="10"/>
  <c r="K350" i="10"/>
  <c r="L350" i="10"/>
  <c r="M350" i="10"/>
  <c r="N350" i="10"/>
  <c r="O350" i="10"/>
  <c r="C351" i="10"/>
  <c r="D351" i="10"/>
  <c r="E351" i="10"/>
  <c r="F351" i="10"/>
  <c r="G351" i="10"/>
  <c r="H351" i="10"/>
  <c r="I351" i="10"/>
  <c r="J351" i="10"/>
  <c r="K351" i="10"/>
  <c r="L351" i="10"/>
  <c r="M351" i="10"/>
  <c r="N351" i="10"/>
  <c r="O351" i="10"/>
  <c r="C352" i="10"/>
  <c r="D352" i="10"/>
  <c r="E352" i="10"/>
  <c r="F352" i="10"/>
  <c r="G352" i="10"/>
  <c r="H352" i="10"/>
  <c r="I352" i="10"/>
  <c r="J352" i="10"/>
  <c r="K352" i="10"/>
  <c r="L352" i="10"/>
  <c r="M352" i="10"/>
  <c r="N352" i="10"/>
  <c r="O352" i="10"/>
  <c r="C353" i="10"/>
  <c r="D353" i="10"/>
  <c r="E353" i="10"/>
  <c r="F353" i="10"/>
  <c r="G353" i="10"/>
  <c r="H353" i="10"/>
  <c r="I353" i="10"/>
  <c r="J353" i="10"/>
  <c r="K353" i="10"/>
  <c r="L353" i="10"/>
  <c r="M353" i="10"/>
  <c r="N353" i="10"/>
  <c r="O353" i="10"/>
  <c r="C354" i="10"/>
  <c r="D354" i="10"/>
  <c r="E354" i="10"/>
  <c r="F354" i="10"/>
  <c r="G354" i="10"/>
  <c r="H354" i="10"/>
  <c r="I354" i="10"/>
  <c r="J354" i="10"/>
  <c r="K354" i="10"/>
  <c r="L354" i="10"/>
  <c r="M354" i="10"/>
  <c r="N354" i="10"/>
  <c r="O354" i="10"/>
  <c r="C355" i="10"/>
  <c r="D355" i="10"/>
  <c r="E355" i="10"/>
  <c r="F355" i="10"/>
  <c r="G355" i="10"/>
  <c r="H355" i="10"/>
  <c r="I355" i="10"/>
  <c r="J355" i="10"/>
  <c r="K355" i="10"/>
  <c r="L355" i="10"/>
  <c r="M355" i="10"/>
  <c r="N355" i="10"/>
  <c r="O355" i="10"/>
  <c r="C356" i="10"/>
  <c r="D356" i="10"/>
  <c r="E356" i="10"/>
  <c r="F356" i="10"/>
  <c r="G356" i="10"/>
  <c r="H356" i="10"/>
  <c r="I356" i="10"/>
  <c r="J356" i="10"/>
  <c r="K356" i="10"/>
  <c r="L356" i="10"/>
  <c r="M356" i="10"/>
  <c r="N356" i="10"/>
  <c r="O356" i="10"/>
  <c r="C357" i="10"/>
  <c r="D357" i="10"/>
  <c r="E357" i="10"/>
  <c r="F357" i="10"/>
  <c r="G357" i="10"/>
  <c r="H357" i="10"/>
  <c r="I357" i="10"/>
  <c r="J357" i="10"/>
  <c r="K357" i="10"/>
  <c r="L357" i="10"/>
  <c r="M357" i="10"/>
  <c r="N357" i="10"/>
  <c r="O357" i="10"/>
  <c r="C358" i="10"/>
  <c r="D358" i="10"/>
  <c r="E358" i="10"/>
  <c r="F358" i="10"/>
  <c r="G358" i="10"/>
  <c r="H358" i="10"/>
  <c r="I358" i="10"/>
  <c r="J358" i="10"/>
  <c r="K358" i="10"/>
  <c r="L358" i="10"/>
  <c r="M358" i="10"/>
  <c r="N358" i="10"/>
  <c r="O358" i="10"/>
  <c r="C359" i="10"/>
  <c r="D359" i="10"/>
  <c r="E359" i="10"/>
  <c r="F359" i="10"/>
  <c r="G359" i="10"/>
  <c r="H359" i="10"/>
  <c r="I359" i="10"/>
  <c r="J359" i="10"/>
  <c r="K359" i="10"/>
  <c r="L359" i="10"/>
  <c r="M359" i="10"/>
  <c r="N359" i="10"/>
  <c r="O359" i="10"/>
  <c r="C360" i="10"/>
  <c r="D360" i="10"/>
  <c r="E360" i="10"/>
  <c r="F360" i="10"/>
  <c r="G360" i="10"/>
  <c r="H360" i="10"/>
  <c r="I360" i="10"/>
  <c r="J360" i="10"/>
  <c r="K360" i="10"/>
  <c r="L360" i="10"/>
  <c r="M360" i="10"/>
  <c r="N360" i="10"/>
  <c r="O360" i="10"/>
  <c r="C361" i="10"/>
  <c r="D361" i="10"/>
  <c r="E361" i="10"/>
  <c r="F361" i="10"/>
  <c r="G361" i="10"/>
  <c r="H361" i="10"/>
  <c r="I361" i="10"/>
  <c r="J361" i="10"/>
  <c r="K361" i="10"/>
  <c r="L361" i="10"/>
  <c r="M361" i="10"/>
  <c r="N361" i="10"/>
  <c r="O361" i="10"/>
  <c r="C362" i="10"/>
  <c r="D362" i="10"/>
  <c r="E362" i="10"/>
  <c r="F362" i="10"/>
  <c r="G362" i="10"/>
  <c r="H362" i="10"/>
  <c r="I362" i="10"/>
  <c r="J362" i="10"/>
  <c r="K362" i="10"/>
  <c r="L362" i="10"/>
  <c r="M362" i="10"/>
  <c r="N362" i="10"/>
  <c r="O362" i="10"/>
  <c r="C363" i="10"/>
  <c r="D363" i="10"/>
  <c r="E363" i="10"/>
  <c r="F363" i="10"/>
  <c r="G363" i="10"/>
  <c r="H363" i="10"/>
  <c r="I363" i="10"/>
  <c r="J363" i="10"/>
  <c r="K363" i="10"/>
  <c r="L363" i="10"/>
  <c r="M363" i="10"/>
  <c r="N363" i="10"/>
  <c r="O363" i="10"/>
  <c r="C364" i="10"/>
  <c r="D364" i="10"/>
  <c r="E364" i="10"/>
  <c r="F364" i="10"/>
  <c r="G364" i="10"/>
  <c r="H364" i="10"/>
  <c r="I364" i="10"/>
  <c r="J364" i="10"/>
  <c r="K364" i="10"/>
  <c r="L364" i="10"/>
  <c r="M364" i="10"/>
  <c r="N364" i="10"/>
  <c r="O364" i="10"/>
  <c r="C365" i="10"/>
  <c r="D365" i="10"/>
  <c r="E365" i="10"/>
  <c r="F365" i="10"/>
  <c r="G365" i="10"/>
  <c r="H365" i="10"/>
  <c r="I365" i="10"/>
  <c r="J365" i="10"/>
  <c r="K365" i="10"/>
  <c r="L365" i="10"/>
  <c r="M365" i="10"/>
  <c r="N365" i="10"/>
  <c r="O365" i="10"/>
  <c r="C366" i="10"/>
  <c r="D366" i="10"/>
  <c r="E366" i="10"/>
  <c r="F366" i="10"/>
  <c r="G366" i="10"/>
  <c r="H366" i="10"/>
  <c r="I366" i="10"/>
  <c r="J366" i="10"/>
  <c r="K366" i="10"/>
  <c r="L366" i="10"/>
  <c r="M366" i="10"/>
  <c r="N366" i="10"/>
  <c r="O366" i="10"/>
  <c r="C367" i="10"/>
  <c r="D367" i="10"/>
  <c r="E367" i="10"/>
  <c r="F367" i="10"/>
  <c r="G367" i="10"/>
  <c r="H367" i="10"/>
  <c r="I367" i="10"/>
  <c r="J367" i="10"/>
  <c r="K367" i="10"/>
  <c r="L367" i="10"/>
  <c r="M367" i="10"/>
  <c r="N367" i="10"/>
  <c r="O367" i="10"/>
  <c r="C368" i="10"/>
  <c r="D368" i="10"/>
  <c r="E368" i="10"/>
  <c r="F368" i="10"/>
  <c r="G368" i="10"/>
  <c r="H368" i="10"/>
  <c r="I368" i="10"/>
  <c r="J368" i="10"/>
  <c r="K368" i="10"/>
  <c r="L368" i="10"/>
  <c r="M368" i="10"/>
  <c r="N368" i="10"/>
  <c r="O368" i="10"/>
  <c r="C369" i="10"/>
  <c r="D369" i="10"/>
  <c r="E369" i="10"/>
  <c r="F369" i="10"/>
  <c r="G369" i="10"/>
  <c r="H369" i="10"/>
  <c r="I369" i="10"/>
  <c r="J369" i="10"/>
  <c r="K369" i="10"/>
  <c r="L369" i="10"/>
  <c r="M369" i="10"/>
  <c r="N369" i="10"/>
  <c r="O369" i="10"/>
  <c r="C370" i="10"/>
  <c r="D370" i="10"/>
  <c r="E370" i="10"/>
  <c r="F370" i="10"/>
  <c r="G370" i="10"/>
  <c r="H370" i="10"/>
  <c r="I370" i="10"/>
  <c r="J370" i="10"/>
  <c r="K370" i="10"/>
  <c r="L370" i="10"/>
  <c r="M370" i="10"/>
  <c r="N370" i="10"/>
  <c r="O370" i="10"/>
  <c r="C371" i="10"/>
  <c r="D371" i="10"/>
  <c r="E371" i="10"/>
  <c r="F371" i="10"/>
  <c r="G371" i="10"/>
  <c r="H371" i="10"/>
  <c r="I371" i="10"/>
  <c r="J371" i="10"/>
  <c r="K371" i="10"/>
  <c r="L371" i="10"/>
  <c r="M371" i="10"/>
  <c r="N371" i="10"/>
  <c r="O371" i="10"/>
  <c r="C372" i="10"/>
  <c r="D372" i="10"/>
  <c r="E372" i="10"/>
  <c r="F372" i="10"/>
  <c r="G372" i="10"/>
  <c r="H372" i="10"/>
  <c r="I372" i="10"/>
  <c r="J372" i="10"/>
  <c r="K372" i="10"/>
  <c r="L372" i="10"/>
  <c r="M372" i="10"/>
  <c r="N372" i="10"/>
  <c r="O372" i="10"/>
  <c r="C373" i="10"/>
  <c r="D373" i="10"/>
  <c r="E373" i="10"/>
  <c r="F373" i="10"/>
  <c r="G373" i="10"/>
  <c r="H373" i="10"/>
  <c r="I373" i="10"/>
  <c r="J373" i="10"/>
  <c r="K373" i="10"/>
  <c r="L373" i="10"/>
  <c r="M373" i="10"/>
  <c r="N373" i="10"/>
  <c r="O373" i="10"/>
  <c r="C374" i="10"/>
  <c r="D374" i="10"/>
  <c r="E374" i="10"/>
  <c r="F374" i="10"/>
  <c r="G374" i="10"/>
  <c r="H374" i="10"/>
  <c r="I374" i="10"/>
  <c r="J374" i="10"/>
  <c r="K374" i="10"/>
  <c r="L374" i="10"/>
  <c r="M374" i="10"/>
  <c r="N374" i="10"/>
  <c r="O374" i="10"/>
  <c r="C375" i="10"/>
  <c r="D375" i="10"/>
  <c r="E375" i="10"/>
  <c r="F375" i="10"/>
  <c r="G375" i="10"/>
  <c r="H375" i="10"/>
  <c r="I375" i="10"/>
  <c r="J375" i="10"/>
  <c r="K375" i="10"/>
  <c r="L375" i="10"/>
  <c r="M375" i="10"/>
  <c r="N375" i="10"/>
  <c r="O375" i="10"/>
  <c r="C376" i="10"/>
  <c r="D376" i="10"/>
  <c r="E376" i="10"/>
  <c r="F376" i="10"/>
  <c r="G376" i="10"/>
  <c r="H376" i="10"/>
  <c r="I376" i="10"/>
  <c r="J376" i="10"/>
  <c r="K376" i="10"/>
  <c r="L376" i="10"/>
  <c r="M376" i="10"/>
  <c r="N376" i="10"/>
  <c r="O376" i="10"/>
  <c r="C377" i="10"/>
  <c r="D377" i="10"/>
  <c r="E377" i="10"/>
  <c r="F377" i="10"/>
  <c r="G377" i="10"/>
  <c r="H377" i="10"/>
  <c r="I377" i="10"/>
  <c r="J377" i="10"/>
  <c r="K377" i="10"/>
  <c r="L377" i="10"/>
  <c r="M377" i="10"/>
  <c r="N377" i="10"/>
  <c r="O377" i="10"/>
  <c r="C378" i="10"/>
  <c r="D378" i="10"/>
  <c r="E378" i="10"/>
  <c r="F378" i="10"/>
  <c r="G378" i="10"/>
  <c r="H378" i="10"/>
  <c r="I378" i="10"/>
  <c r="J378" i="10"/>
  <c r="K378" i="10"/>
  <c r="L378" i="10"/>
  <c r="M378" i="10"/>
  <c r="N378" i="10"/>
  <c r="O378" i="10"/>
  <c r="C379" i="10"/>
  <c r="D379" i="10"/>
  <c r="E379" i="10"/>
  <c r="F379" i="10"/>
  <c r="G379" i="10"/>
  <c r="H379" i="10"/>
  <c r="I379" i="10"/>
  <c r="J379" i="10"/>
  <c r="K379" i="10"/>
  <c r="L379" i="10"/>
  <c r="M379" i="10"/>
  <c r="N379" i="10"/>
  <c r="O379" i="10"/>
  <c r="C380" i="10"/>
  <c r="D380" i="10"/>
  <c r="E380" i="10"/>
  <c r="F380" i="10"/>
  <c r="G380" i="10"/>
  <c r="H380" i="10"/>
  <c r="I380" i="10"/>
  <c r="J380" i="10"/>
  <c r="K380" i="10"/>
  <c r="L380" i="10"/>
  <c r="M380" i="10"/>
  <c r="N380" i="10"/>
  <c r="O380" i="10"/>
  <c r="C381" i="10"/>
  <c r="D381" i="10"/>
  <c r="E381" i="10"/>
  <c r="F381" i="10"/>
  <c r="G381" i="10"/>
  <c r="H381" i="10"/>
  <c r="I381" i="10"/>
  <c r="J381" i="10"/>
  <c r="K381" i="10"/>
  <c r="L381" i="10"/>
  <c r="M381" i="10"/>
  <c r="N381" i="10"/>
  <c r="O381" i="10"/>
  <c r="C382" i="10"/>
  <c r="D382" i="10"/>
  <c r="E382" i="10"/>
  <c r="F382" i="10"/>
  <c r="G382" i="10"/>
  <c r="H382" i="10"/>
  <c r="I382" i="10"/>
  <c r="J382" i="10"/>
  <c r="K382" i="10"/>
  <c r="L382" i="10"/>
  <c r="M382" i="10"/>
  <c r="N382" i="10"/>
  <c r="O382" i="10"/>
  <c r="C383" i="10"/>
  <c r="D383" i="10"/>
  <c r="E383" i="10"/>
  <c r="F383" i="10"/>
  <c r="G383" i="10"/>
  <c r="H383" i="10"/>
  <c r="I383" i="10"/>
  <c r="J383" i="10"/>
  <c r="K383" i="10"/>
  <c r="L383" i="10"/>
  <c r="M383" i="10"/>
  <c r="N383" i="10"/>
  <c r="O383" i="10"/>
  <c r="C384" i="10"/>
  <c r="D384" i="10"/>
  <c r="E384" i="10"/>
  <c r="F384" i="10"/>
  <c r="G384" i="10"/>
  <c r="H384" i="10"/>
  <c r="I384" i="10"/>
  <c r="J384" i="10"/>
  <c r="K384" i="10"/>
  <c r="L384" i="10"/>
  <c r="M384" i="10"/>
  <c r="N384" i="10"/>
  <c r="O384" i="10"/>
  <c r="C385" i="10"/>
  <c r="D385" i="10"/>
  <c r="E385" i="10"/>
  <c r="F385" i="10"/>
  <c r="G385" i="10"/>
  <c r="H385" i="10"/>
  <c r="I385" i="10"/>
  <c r="J385" i="10"/>
  <c r="K385" i="10"/>
  <c r="L385" i="10"/>
  <c r="M385" i="10"/>
  <c r="N385" i="10"/>
  <c r="O385" i="10"/>
  <c r="C386" i="10"/>
  <c r="D386" i="10"/>
  <c r="E386" i="10"/>
  <c r="F386" i="10"/>
  <c r="G386" i="10"/>
  <c r="H386" i="10"/>
  <c r="I386" i="10"/>
  <c r="J386" i="10"/>
  <c r="K386" i="10"/>
  <c r="L386" i="10"/>
  <c r="M386" i="10"/>
  <c r="N386" i="10"/>
  <c r="O386" i="10"/>
  <c r="C387" i="10"/>
  <c r="D387" i="10"/>
  <c r="E387" i="10"/>
  <c r="F387" i="10"/>
  <c r="G387" i="10"/>
  <c r="H387" i="10"/>
  <c r="I387" i="10"/>
  <c r="J387" i="10"/>
  <c r="K387" i="10"/>
  <c r="L387" i="10"/>
  <c r="M387" i="10"/>
  <c r="N387" i="10"/>
  <c r="O387" i="10"/>
  <c r="C388" i="10"/>
  <c r="D388" i="10"/>
  <c r="E388" i="10"/>
  <c r="F388" i="10"/>
  <c r="G388" i="10"/>
  <c r="H388" i="10"/>
  <c r="I388" i="10"/>
  <c r="J388" i="10"/>
  <c r="K388" i="10"/>
  <c r="L388" i="10"/>
  <c r="M388" i="10"/>
  <c r="N388" i="10"/>
  <c r="O388" i="10"/>
  <c r="C389" i="10"/>
  <c r="D389" i="10"/>
  <c r="E389" i="10"/>
  <c r="F389" i="10"/>
  <c r="G389" i="10"/>
  <c r="H389" i="10"/>
  <c r="I389" i="10"/>
  <c r="J389" i="10"/>
  <c r="K389" i="10"/>
  <c r="L389" i="10"/>
  <c r="M389" i="10"/>
  <c r="N389" i="10"/>
  <c r="O389" i="10"/>
  <c r="C390" i="10"/>
  <c r="D390" i="10"/>
  <c r="E390" i="10"/>
  <c r="F390" i="10"/>
  <c r="G390" i="10"/>
  <c r="H390" i="10"/>
  <c r="I390" i="10"/>
  <c r="J390" i="10"/>
  <c r="K390" i="10"/>
  <c r="L390" i="10"/>
  <c r="M390" i="10"/>
  <c r="N390" i="10"/>
  <c r="O390" i="10"/>
  <c r="C391" i="10"/>
  <c r="D391" i="10"/>
  <c r="E391" i="10"/>
  <c r="F391" i="10"/>
  <c r="G391" i="10"/>
  <c r="H391" i="10"/>
  <c r="I391" i="10"/>
  <c r="J391" i="10"/>
  <c r="K391" i="10"/>
  <c r="L391" i="10"/>
  <c r="M391" i="10"/>
  <c r="N391" i="10"/>
  <c r="O391" i="10"/>
  <c r="C392" i="10"/>
  <c r="D392" i="10"/>
  <c r="E392" i="10"/>
  <c r="F392" i="10"/>
  <c r="G392" i="10"/>
  <c r="H392" i="10"/>
  <c r="I392" i="10"/>
  <c r="J392" i="10"/>
  <c r="K392" i="10"/>
  <c r="L392" i="10"/>
  <c r="M392" i="10"/>
  <c r="N392" i="10"/>
  <c r="O392" i="10"/>
  <c r="C393" i="10"/>
  <c r="D393" i="10"/>
  <c r="E393" i="10"/>
  <c r="F393" i="10"/>
  <c r="G393" i="10"/>
  <c r="H393" i="10"/>
  <c r="I393" i="10"/>
  <c r="J393" i="10"/>
  <c r="K393" i="10"/>
  <c r="L393" i="10"/>
  <c r="M393" i="10"/>
  <c r="N393" i="10"/>
  <c r="O393" i="10"/>
  <c r="C394" i="10"/>
  <c r="D394" i="10"/>
  <c r="E394" i="10"/>
  <c r="F394" i="10"/>
  <c r="G394" i="10"/>
  <c r="H394" i="10"/>
  <c r="I394" i="10"/>
  <c r="J394" i="10"/>
  <c r="K394" i="10"/>
  <c r="L394" i="10"/>
  <c r="M394" i="10"/>
  <c r="N394" i="10"/>
  <c r="O394" i="10"/>
  <c r="C395" i="10"/>
  <c r="D395" i="10"/>
  <c r="E395" i="10"/>
  <c r="F395" i="10"/>
  <c r="G395" i="10"/>
  <c r="H395" i="10"/>
  <c r="I395" i="10"/>
  <c r="J395" i="10"/>
  <c r="K395" i="10"/>
  <c r="L395" i="10"/>
  <c r="M395" i="10"/>
  <c r="N395" i="10"/>
  <c r="O395" i="10"/>
  <c r="C396" i="10"/>
  <c r="D396" i="10"/>
  <c r="E396" i="10"/>
  <c r="F396" i="10"/>
  <c r="G396" i="10"/>
  <c r="H396" i="10"/>
  <c r="I396" i="10"/>
  <c r="J396" i="10"/>
  <c r="K396" i="10"/>
  <c r="L396" i="10"/>
  <c r="M396" i="10"/>
  <c r="N396" i="10"/>
  <c r="O396" i="10"/>
  <c r="C397" i="10"/>
  <c r="D397" i="10"/>
  <c r="E397" i="10"/>
  <c r="F397" i="10"/>
  <c r="G397" i="10"/>
  <c r="H397" i="10"/>
  <c r="I397" i="10"/>
  <c r="J397" i="10"/>
  <c r="K397" i="10"/>
  <c r="L397" i="10"/>
  <c r="M397" i="10"/>
  <c r="N397" i="10"/>
  <c r="O397" i="10"/>
  <c r="C398" i="10"/>
  <c r="D398" i="10"/>
  <c r="E398" i="10"/>
  <c r="F398" i="10"/>
  <c r="G398" i="10"/>
  <c r="H398" i="10"/>
  <c r="I398" i="10"/>
  <c r="J398" i="10"/>
  <c r="K398" i="10"/>
  <c r="L398" i="10"/>
  <c r="M398" i="10"/>
  <c r="N398" i="10"/>
  <c r="O398" i="10"/>
  <c r="C399" i="10"/>
  <c r="D399" i="10"/>
  <c r="E399" i="10"/>
  <c r="F399" i="10"/>
  <c r="G399" i="10"/>
  <c r="H399" i="10"/>
  <c r="I399" i="10"/>
  <c r="J399" i="10"/>
  <c r="K399" i="10"/>
  <c r="L399" i="10"/>
  <c r="M399" i="10"/>
  <c r="N399" i="10"/>
  <c r="O399" i="10"/>
  <c r="C400" i="10"/>
  <c r="D400" i="10"/>
  <c r="E400" i="10"/>
  <c r="F400" i="10"/>
  <c r="G400" i="10"/>
  <c r="H400" i="10"/>
  <c r="I400" i="10"/>
  <c r="J400" i="10"/>
  <c r="K400" i="10"/>
  <c r="L400" i="10"/>
  <c r="M400" i="10"/>
  <c r="N400" i="10"/>
  <c r="O400" i="10"/>
  <c r="C401" i="10"/>
  <c r="D401" i="10"/>
  <c r="E401" i="10"/>
  <c r="F401" i="10"/>
  <c r="G401" i="10"/>
  <c r="H401" i="10"/>
  <c r="I401" i="10"/>
  <c r="J401" i="10"/>
  <c r="K401" i="10"/>
  <c r="L401" i="10"/>
  <c r="M401" i="10"/>
  <c r="N401" i="10"/>
  <c r="O401" i="10"/>
  <c r="C402" i="10"/>
  <c r="D402" i="10"/>
  <c r="E402" i="10"/>
  <c r="F402" i="10"/>
  <c r="G402" i="10"/>
  <c r="H402" i="10"/>
  <c r="I402" i="10"/>
  <c r="J402" i="10"/>
  <c r="K402" i="10"/>
  <c r="L402" i="10"/>
  <c r="M402" i="10"/>
  <c r="N402" i="10"/>
  <c r="O402" i="10"/>
  <c r="C403" i="10"/>
  <c r="D403" i="10"/>
  <c r="E403" i="10"/>
  <c r="F403" i="10"/>
  <c r="G403" i="10"/>
  <c r="H403" i="10"/>
  <c r="I403" i="10"/>
  <c r="J403" i="10"/>
  <c r="K403" i="10"/>
  <c r="L403" i="10"/>
  <c r="M403" i="10"/>
  <c r="N403" i="10"/>
  <c r="O403" i="10"/>
  <c r="C404" i="10"/>
  <c r="D404" i="10"/>
  <c r="E404" i="10"/>
  <c r="F404" i="10"/>
  <c r="G404" i="10"/>
  <c r="H404" i="10"/>
  <c r="I404" i="10"/>
  <c r="J404" i="10"/>
  <c r="K404" i="10"/>
  <c r="L404" i="10"/>
  <c r="M404" i="10"/>
  <c r="N404" i="10"/>
  <c r="O404" i="10"/>
  <c r="C405" i="10"/>
  <c r="D405" i="10"/>
  <c r="E405" i="10"/>
  <c r="F405" i="10"/>
  <c r="G405" i="10"/>
  <c r="H405" i="10"/>
  <c r="I405" i="10"/>
  <c r="J405" i="10"/>
  <c r="K405" i="10"/>
  <c r="L405" i="10"/>
  <c r="M405" i="10"/>
  <c r="N405" i="10"/>
  <c r="O405" i="10"/>
  <c r="C406" i="10"/>
  <c r="D406" i="10"/>
  <c r="E406" i="10"/>
  <c r="F406" i="10"/>
  <c r="G406" i="10"/>
  <c r="H406" i="10"/>
  <c r="I406" i="10"/>
  <c r="J406" i="10"/>
  <c r="K406" i="10"/>
  <c r="L406" i="10"/>
  <c r="M406" i="10"/>
  <c r="N406" i="10"/>
  <c r="O406" i="10"/>
  <c r="C407" i="10"/>
  <c r="D407" i="10"/>
  <c r="E407" i="10"/>
  <c r="F407" i="10"/>
  <c r="G407" i="10"/>
  <c r="H407" i="10"/>
  <c r="I407" i="10"/>
  <c r="J407" i="10"/>
  <c r="K407" i="10"/>
  <c r="L407" i="10"/>
  <c r="M407" i="10"/>
  <c r="N407" i="10"/>
  <c r="O407" i="10"/>
  <c r="C408" i="10"/>
  <c r="D408" i="10"/>
  <c r="E408" i="10"/>
  <c r="F408" i="10"/>
  <c r="G408" i="10"/>
  <c r="H408" i="10"/>
  <c r="I408" i="10"/>
  <c r="J408" i="10"/>
  <c r="K408" i="10"/>
  <c r="L408" i="10"/>
  <c r="M408" i="10"/>
  <c r="N408" i="10"/>
  <c r="O408" i="10"/>
  <c r="C409" i="10"/>
  <c r="D409" i="10"/>
  <c r="E409" i="10"/>
  <c r="F409" i="10"/>
  <c r="G409" i="10"/>
  <c r="H409" i="10"/>
  <c r="I409" i="10"/>
  <c r="J409" i="10"/>
  <c r="K409" i="10"/>
  <c r="L409" i="10"/>
  <c r="M409" i="10"/>
  <c r="N409" i="10"/>
  <c r="O409" i="10"/>
  <c r="C410" i="10"/>
  <c r="D410" i="10"/>
  <c r="E410" i="10"/>
  <c r="F410" i="10"/>
  <c r="G410" i="10"/>
  <c r="H410" i="10"/>
  <c r="I410" i="10"/>
  <c r="J410" i="10"/>
  <c r="K410" i="10"/>
  <c r="L410" i="10"/>
  <c r="M410" i="10"/>
  <c r="N410" i="10"/>
  <c r="O410" i="10"/>
  <c r="C411" i="10"/>
  <c r="D411" i="10"/>
  <c r="E411" i="10"/>
  <c r="F411" i="10"/>
  <c r="G411" i="10"/>
  <c r="H411" i="10"/>
  <c r="I411" i="10"/>
  <c r="J411" i="10"/>
  <c r="K411" i="10"/>
  <c r="L411" i="10"/>
  <c r="M411" i="10"/>
  <c r="N411" i="10"/>
  <c r="O411" i="10"/>
  <c r="C412" i="10"/>
  <c r="D412" i="10"/>
  <c r="E412" i="10"/>
  <c r="F412" i="10"/>
  <c r="G412" i="10"/>
  <c r="H412" i="10"/>
  <c r="I412" i="10"/>
  <c r="J412" i="10"/>
  <c r="K412" i="10"/>
  <c r="L412" i="10"/>
  <c r="M412" i="10"/>
  <c r="N412" i="10"/>
  <c r="O412" i="10"/>
  <c r="C413" i="10"/>
  <c r="D413" i="10"/>
  <c r="E413" i="10"/>
  <c r="F413" i="10"/>
  <c r="G413" i="10"/>
  <c r="H413" i="10"/>
  <c r="I413" i="10"/>
  <c r="J413" i="10"/>
  <c r="K413" i="10"/>
  <c r="L413" i="10"/>
  <c r="M413" i="10"/>
  <c r="N413" i="10"/>
  <c r="O413" i="10"/>
  <c r="C414" i="10"/>
  <c r="D414" i="10"/>
  <c r="E414" i="10"/>
  <c r="F414" i="10"/>
  <c r="G414" i="10"/>
  <c r="H414" i="10"/>
  <c r="I414" i="10"/>
  <c r="J414" i="10"/>
  <c r="K414" i="10"/>
  <c r="L414" i="10"/>
  <c r="M414" i="10"/>
  <c r="N414" i="10"/>
  <c r="O414" i="10"/>
  <c r="C415" i="10"/>
  <c r="D415" i="10"/>
  <c r="E415" i="10"/>
  <c r="F415" i="10"/>
  <c r="G415" i="10"/>
  <c r="H415" i="10"/>
  <c r="I415" i="10"/>
  <c r="J415" i="10"/>
  <c r="K415" i="10"/>
  <c r="L415" i="10"/>
  <c r="M415" i="10"/>
  <c r="N415" i="10"/>
  <c r="O415" i="10"/>
  <c r="C416" i="10"/>
  <c r="D416" i="10"/>
  <c r="E416" i="10"/>
  <c r="F416" i="10"/>
  <c r="G416" i="10"/>
  <c r="H416" i="10"/>
  <c r="I416" i="10"/>
  <c r="J416" i="10"/>
  <c r="K416" i="10"/>
  <c r="L416" i="10"/>
  <c r="M416" i="10"/>
  <c r="N416" i="10"/>
  <c r="O416" i="10"/>
  <c r="C417" i="10"/>
  <c r="D417" i="10"/>
  <c r="E417" i="10"/>
  <c r="F417" i="10"/>
  <c r="G417" i="10"/>
  <c r="H417" i="10"/>
  <c r="I417" i="10"/>
  <c r="J417" i="10"/>
  <c r="K417" i="10"/>
  <c r="L417" i="10"/>
  <c r="M417" i="10"/>
  <c r="N417" i="10"/>
  <c r="O417" i="10"/>
  <c r="C418" i="10"/>
  <c r="D418" i="10"/>
  <c r="E418" i="10"/>
  <c r="F418" i="10"/>
  <c r="G418" i="10"/>
  <c r="H418" i="10"/>
  <c r="I418" i="10"/>
  <c r="J418" i="10"/>
  <c r="K418" i="10"/>
  <c r="L418" i="10"/>
  <c r="M418" i="10"/>
  <c r="N418" i="10"/>
  <c r="O418" i="10"/>
  <c r="C419" i="10"/>
  <c r="D419" i="10"/>
  <c r="E419" i="10"/>
  <c r="F419" i="10"/>
  <c r="G419" i="10"/>
  <c r="H419" i="10"/>
  <c r="I419" i="10"/>
  <c r="J419" i="10"/>
  <c r="K419" i="10"/>
  <c r="L419" i="10"/>
  <c r="M419" i="10"/>
  <c r="N419" i="10"/>
  <c r="O419" i="10"/>
  <c r="C420" i="10"/>
  <c r="D420" i="10"/>
  <c r="E420" i="10"/>
  <c r="F420" i="10"/>
  <c r="G420" i="10"/>
  <c r="H420" i="10"/>
  <c r="I420" i="10"/>
  <c r="J420" i="10"/>
  <c r="K420" i="10"/>
  <c r="L420" i="10"/>
  <c r="M420" i="10"/>
  <c r="N420" i="10"/>
  <c r="O420" i="10"/>
  <c r="C421" i="10"/>
  <c r="D421" i="10"/>
  <c r="E421" i="10"/>
  <c r="F421" i="10"/>
  <c r="G421" i="10"/>
  <c r="H421" i="10"/>
  <c r="I421" i="10"/>
  <c r="J421" i="10"/>
  <c r="K421" i="10"/>
  <c r="L421" i="10"/>
  <c r="M421" i="10"/>
  <c r="N421" i="10"/>
  <c r="O421" i="10"/>
  <c r="C422" i="10"/>
  <c r="D422" i="10"/>
  <c r="E422" i="10"/>
  <c r="F422" i="10"/>
  <c r="G422" i="10"/>
  <c r="H422" i="10"/>
  <c r="I422" i="10"/>
  <c r="J422" i="10"/>
  <c r="K422" i="10"/>
  <c r="L422" i="10"/>
  <c r="M422" i="10"/>
  <c r="N422" i="10"/>
  <c r="O422" i="10"/>
  <c r="C423" i="10"/>
  <c r="D423" i="10"/>
  <c r="E423" i="10"/>
  <c r="F423" i="10"/>
  <c r="G423" i="10"/>
  <c r="H423" i="10"/>
  <c r="I423" i="10"/>
  <c r="J423" i="10"/>
  <c r="K423" i="10"/>
  <c r="L423" i="10"/>
  <c r="M423" i="10"/>
  <c r="N423" i="10"/>
  <c r="O423" i="10"/>
  <c r="C424" i="10"/>
  <c r="D424" i="10"/>
  <c r="E424" i="10"/>
  <c r="F424" i="10"/>
  <c r="G424" i="10"/>
  <c r="H424" i="10"/>
  <c r="I424" i="10"/>
  <c r="J424" i="10"/>
  <c r="K424" i="10"/>
  <c r="L424" i="10"/>
  <c r="M424" i="10"/>
  <c r="N424" i="10"/>
  <c r="O424" i="10"/>
  <c r="C425" i="10"/>
  <c r="D425" i="10"/>
  <c r="E425" i="10"/>
  <c r="F425" i="10"/>
  <c r="G425" i="10"/>
  <c r="H425" i="10"/>
  <c r="I425" i="10"/>
  <c r="J425" i="10"/>
  <c r="K425" i="10"/>
  <c r="L425" i="10"/>
  <c r="M425" i="10"/>
  <c r="N425" i="10"/>
  <c r="O425" i="10"/>
  <c r="C426" i="10"/>
  <c r="D426" i="10"/>
  <c r="E426" i="10"/>
  <c r="F426" i="10"/>
  <c r="G426" i="10"/>
  <c r="H426" i="10"/>
  <c r="I426" i="10"/>
  <c r="J426" i="10"/>
  <c r="K426" i="10"/>
  <c r="L426" i="10"/>
  <c r="M426" i="10"/>
  <c r="N426" i="10"/>
  <c r="O426" i="10"/>
  <c r="C427" i="10"/>
  <c r="D427" i="10"/>
  <c r="E427" i="10"/>
  <c r="F427" i="10"/>
  <c r="G427" i="10"/>
  <c r="H427" i="10"/>
  <c r="I427" i="10"/>
  <c r="J427" i="10"/>
  <c r="K427" i="10"/>
  <c r="L427" i="10"/>
  <c r="M427" i="10"/>
  <c r="N427" i="10"/>
  <c r="O427" i="10"/>
  <c r="C428" i="10"/>
  <c r="D428" i="10"/>
  <c r="E428" i="10"/>
  <c r="F428" i="10"/>
  <c r="G428" i="10"/>
  <c r="H428" i="10"/>
  <c r="I428" i="10"/>
  <c r="J428" i="10"/>
  <c r="K428" i="10"/>
  <c r="L428" i="10"/>
  <c r="M428" i="10"/>
  <c r="N428" i="10"/>
  <c r="O428" i="10"/>
  <c r="C429" i="10"/>
  <c r="D429" i="10"/>
  <c r="E429" i="10"/>
  <c r="F429" i="10"/>
  <c r="G429" i="10"/>
  <c r="H429" i="10"/>
  <c r="I429" i="10"/>
  <c r="J429" i="10"/>
  <c r="K429" i="10"/>
  <c r="L429" i="10"/>
  <c r="M429" i="10"/>
  <c r="N429" i="10"/>
  <c r="O429" i="10"/>
  <c r="C430" i="10"/>
  <c r="D430" i="10"/>
  <c r="E430" i="10"/>
  <c r="F430" i="10"/>
  <c r="G430" i="10"/>
  <c r="H430" i="10"/>
  <c r="I430" i="10"/>
  <c r="J430" i="10"/>
  <c r="K430" i="10"/>
  <c r="L430" i="10"/>
  <c r="M430" i="10"/>
  <c r="N430" i="10"/>
  <c r="O430" i="10"/>
  <c r="C431" i="10"/>
  <c r="D431" i="10"/>
  <c r="E431" i="10"/>
  <c r="F431" i="10"/>
  <c r="G431" i="10"/>
  <c r="H431" i="10"/>
  <c r="I431" i="10"/>
  <c r="J431" i="10"/>
  <c r="K431" i="10"/>
  <c r="L431" i="10"/>
  <c r="M431" i="10"/>
  <c r="N431" i="10"/>
  <c r="O431" i="10"/>
  <c r="C432" i="10"/>
  <c r="D432" i="10"/>
  <c r="E432" i="10"/>
  <c r="F432" i="10"/>
  <c r="G432" i="10"/>
  <c r="H432" i="10"/>
  <c r="I432" i="10"/>
  <c r="J432" i="10"/>
  <c r="K432" i="10"/>
  <c r="L432" i="10"/>
  <c r="M432" i="10"/>
  <c r="N432" i="10"/>
  <c r="O432" i="10"/>
  <c r="C433" i="10"/>
  <c r="D433" i="10"/>
  <c r="E433" i="10"/>
  <c r="F433" i="10"/>
  <c r="G433" i="10"/>
  <c r="H433" i="10"/>
  <c r="I433" i="10"/>
  <c r="J433" i="10"/>
  <c r="K433" i="10"/>
  <c r="L433" i="10"/>
  <c r="M433" i="10"/>
  <c r="N433" i="10"/>
  <c r="O433" i="10"/>
  <c r="C434" i="10"/>
  <c r="D434" i="10"/>
  <c r="E434" i="10"/>
  <c r="F434" i="10"/>
  <c r="G434" i="10"/>
  <c r="H434" i="10"/>
  <c r="I434" i="10"/>
  <c r="J434" i="10"/>
  <c r="K434" i="10"/>
  <c r="L434" i="10"/>
  <c r="M434" i="10"/>
  <c r="N434" i="10"/>
  <c r="O434" i="10"/>
  <c r="C435" i="10"/>
  <c r="D435" i="10"/>
  <c r="E435" i="10"/>
  <c r="F435" i="10"/>
  <c r="G435" i="10"/>
  <c r="H435" i="10"/>
  <c r="I435" i="10"/>
  <c r="J435" i="10"/>
  <c r="K435" i="10"/>
  <c r="L435" i="10"/>
  <c r="M435" i="10"/>
  <c r="N435" i="10"/>
  <c r="O435" i="10"/>
  <c r="C436" i="10"/>
  <c r="D436" i="10"/>
  <c r="E436" i="10"/>
  <c r="F436" i="10"/>
  <c r="G436" i="10"/>
  <c r="H436" i="10"/>
  <c r="I436" i="10"/>
  <c r="J436" i="10"/>
  <c r="K436" i="10"/>
  <c r="L436" i="10"/>
  <c r="M436" i="10"/>
  <c r="N436" i="10"/>
  <c r="O436" i="10"/>
  <c r="C437" i="10"/>
  <c r="D437" i="10"/>
  <c r="E437" i="10"/>
  <c r="F437" i="10"/>
  <c r="G437" i="10"/>
  <c r="H437" i="10"/>
  <c r="I437" i="10"/>
  <c r="J437" i="10"/>
  <c r="K437" i="10"/>
  <c r="L437" i="10"/>
  <c r="M437" i="10"/>
  <c r="N437" i="10"/>
  <c r="O437" i="10"/>
  <c r="C438" i="10"/>
  <c r="D438" i="10"/>
  <c r="E438" i="10"/>
  <c r="F438" i="10"/>
  <c r="G438" i="10"/>
  <c r="H438" i="10"/>
  <c r="I438" i="10"/>
  <c r="J438" i="10"/>
  <c r="K438" i="10"/>
  <c r="L438" i="10"/>
  <c r="M438" i="10"/>
  <c r="N438" i="10"/>
  <c r="O438" i="10"/>
  <c r="C439" i="10"/>
  <c r="D439" i="10"/>
  <c r="E439" i="10"/>
  <c r="F439" i="10"/>
  <c r="G439" i="10"/>
  <c r="H439" i="10"/>
  <c r="I439" i="10"/>
  <c r="J439" i="10"/>
  <c r="K439" i="10"/>
  <c r="L439" i="10"/>
  <c r="M439" i="10"/>
  <c r="N439" i="10"/>
  <c r="O439" i="10"/>
  <c r="C440" i="10"/>
  <c r="D440" i="10"/>
  <c r="E440" i="10"/>
  <c r="F440" i="10"/>
  <c r="G440" i="10"/>
  <c r="H440" i="10"/>
  <c r="I440" i="10"/>
  <c r="J440" i="10"/>
  <c r="K440" i="10"/>
  <c r="L440" i="10"/>
  <c r="M440" i="10"/>
  <c r="N440" i="10"/>
  <c r="O440" i="10"/>
  <c r="C441" i="10"/>
  <c r="D441" i="10"/>
  <c r="E441" i="10"/>
  <c r="F441" i="10"/>
  <c r="G441" i="10"/>
  <c r="H441" i="10"/>
  <c r="I441" i="10"/>
  <c r="J441" i="10"/>
  <c r="K441" i="10"/>
  <c r="L441" i="10"/>
  <c r="M441" i="10"/>
  <c r="N441" i="10"/>
  <c r="O441" i="10"/>
  <c r="C442" i="10"/>
  <c r="D442" i="10"/>
  <c r="E442" i="10"/>
  <c r="F442" i="10"/>
  <c r="G442" i="10"/>
  <c r="H442" i="10"/>
  <c r="I442" i="10"/>
  <c r="J442" i="10"/>
  <c r="K442" i="10"/>
  <c r="L442" i="10"/>
  <c r="M442" i="10"/>
  <c r="N442" i="10"/>
  <c r="O442" i="10"/>
  <c r="C443" i="10"/>
  <c r="D443" i="10"/>
  <c r="E443" i="10"/>
  <c r="F443" i="10"/>
  <c r="G443" i="10"/>
  <c r="H443" i="10"/>
  <c r="I443" i="10"/>
  <c r="J443" i="10"/>
  <c r="K443" i="10"/>
  <c r="L443" i="10"/>
  <c r="M443" i="10"/>
  <c r="N443" i="10"/>
  <c r="O443" i="10"/>
  <c r="C444" i="10"/>
  <c r="D444" i="10"/>
  <c r="E444" i="10"/>
  <c r="F444" i="10"/>
  <c r="G444" i="10"/>
  <c r="H444" i="10"/>
  <c r="I444" i="10"/>
  <c r="J444" i="10"/>
  <c r="K444" i="10"/>
  <c r="L444" i="10"/>
  <c r="M444" i="10"/>
  <c r="N444" i="10"/>
  <c r="O444" i="10"/>
  <c r="C445" i="10"/>
  <c r="D445" i="10"/>
  <c r="E445" i="10"/>
  <c r="F445" i="10"/>
  <c r="G445" i="10"/>
  <c r="H445" i="10"/>
  <c r="I445" i="10"/>
  <c r="J445" i="10"/>
  <c r="K445" i="10"/>
  <c r="L445" i="10"/>
  <c r="M445" i="10"/>
  <c r="N445" i="10"/>
  <c r="O445" i="10"/>
  <c r="C446" i="10"/>
  <c r="D446" i="10"/>
  <c r="E446" i="10"/>
  <c r="F446" i="10"/>
  <c r="G446" i="10"/>
  <c r="H446" i="10"/>
  <c r="I446" i="10"/>
  <c r="J446" i="10"/>
  <c r="K446" i="10"/>
  <c r="L446" i="10"/>
  <c r="M446" i="10"/>
  <c r="N446" i="10"/>
  <c r="O446" i="10"/>
  <c r="C447" i="10"/>
  <c r="D447" i="10"/>
  <c r="E447" i="10"/>
  <c r="F447" i="10"/>
  <c r="G447" i="10"/>
  <c r="H447" i="10"/>
  <c r="I447" i="10"/>
  <c r="J447" i="10"/>
  <c r="K447" i="10"/>
  <c r="L447" i="10"/>
  <c r="M447" i="10"/>
  <c r="N447" i="10"/>
  <c r="O447" i="10"/>
  <c r="C448" i="10"/>
  <c r="D448" i="10"/>
  <c r="E448" i="10"/>
  <c r="F448" i="10"/>
  <c r="G448" i="10"/>
  <c r="H448" i="10"/>
  <c r="I448" i="10"/>
  <c r="J448" i="10"/>
  <c r="K448" i="10"/>
  <c r="L448" i="10"/>
  <c r="M448" i="10"/>
  <c r="N448" i="10"/>
  <c r="O448" i="10"/>
  <c r="C449" i="10"/>
  <c r="D449" i="10"/>
  <c r="E449" i="10"/>
  <c r="F449" i="10"/>
  <c r="G449" i="10"/>
  <c r="H449" i="10"/>
  <c r="I449" i="10"/>
  <c r="J449" i="10"/>
  <c r="K449" i="10"/>
  <c r="L449" i="10"/>
  <c r="M449" i="10"/>
  <c r="N449" i="10"/>
  <c r="O449" i="10"/>
  <c r="C450" i="10"/>
  <c r="D450" i="10"/>
  <c r="E450" i="10"/>
  <c r="F450" i="10"/>
  <c r="G450" i="10"/>
  <c r="H450" i="10"/>
  <c r="I450" i="10"/>
  <c r="J450" i="10"/>
  <c r="K450" i="10"/>
  <c r="L450" i="10"/>
  <c r="M450" i="10"/>
  <c r="N450" i="10"/>
  <c r="O450" i="10"/>
  <c r="C451" i="10"/>
  <c r="D451" i="10"/>
  <c r="E451" i="10"/>
  <c r="F451" i="10"/>
  <c r="G451" i="10"/>
  <c r="H451" i="10"/>
  <c r="I451" i="10"/>
  <c r="J451" i="10"/>
  <c r="K451" i="10"/>
  <c r="L451" i="10"/>
  <c r="M451" i="10"/>
  <c r="N451" i="10"/>
  <c r="O451" i="10"/>
  <c r="C452" i="10"/>
  <c r="D452" i="10"/>
  <c r="E452" i="10"/>
  <c r="F452" i="10"/>
  <c r="G452" i="10"/>
  <c r="H452" i="10"/>
  <c r="I452" i="10"/>
  <c r="J452" i="10"/>
  <c r="K452" i="10"/>
  <c r="L452" i="10"/>
  <c r="M452" i="10"/>
  <c r="N452" i="10"/>
  <c r="O452" i="10"/>
  <c r="C453" i="10"/>
  <c r="D453" i="10"/>
  <c r="E453" i="10"/>
  <c r="F453" i="10"/>
  <c r="G453" i="10"/>
  <c r="H453" i="10"/>
  <c r="I453" i="10"/>
  <c r="J453" i="10"/>
  <c r="K453" i="10"/>
  <c r="L453" i="10"/>
  <c r="M453" i="10"/>
  <c r="N453" i="10"/>
  <c r="O453" i="10"/>
  <c r="C454" i="10"/>
  <c r="D454" i="10"/>
  <c r="E454" i="10"/>
  <c r="F454" i="10"/>
  <c r="G454" i="10"/>
  <c r="H454" i="10"/>
  <c r="I454" i="10"/>
  <c r="J454" i="10"/>
  <c r="K454" i="10"/>
  <c r="L454" i="10"/>
  <c r="M454" i="10"/>
  <c r="N454" i="10"/>
  <c r="O454" i="10"/>
  <c r="C455" i="10"/>
  <c r="D455" i="10"/>
  <c r="E455" i="10"/>
  <c r="F455" i="10"/>
  <c r="G455" i="10"/>
  <c r="H455" i="10"/>
  <c r="I455" i="10"/>
  <c r="J455" i="10"/>
  <c r="K455" i="10"/>
  <c r="L455" i="10"/>
  <c r="M455" i="10"/>
  <c r="N455" i="10"/>
  <c r="O455" i="10"/>
  <c r="C456" i="10"/>
  <c r="D456" i="10"/>
  <c r="E456" i="10"/>
  <c r="F456" i="10"/>
  <c r="G456" i="10"/>
  <c r="H456" i="10"/>
  <c r="I456" i="10"/>
  <c r="J456" i="10"/>
  <c r="K456" i="10"/>
  <c r="L456" i="10"/>
  <c r="M456" i="10"/>
  <c r="N456" i="10"/>
  <c r="O456" i="10"/>
  <c r="C457" i="10"/>
  <c r="D457" i="10"/>
  <c r="E457" i="10"/>
  <c r="F457" i="10"/>
  <c r="G457" i="10"/>
  <c r="H457" i="10"/>
  <c r="I457" i="10"/>
  <c r="J457" i="10"/>
  <c r="K457" i="10"/>
  <c r="L457" i="10"/>
  <c r="M457" i="10"/>
  <c r="N457" i="10"/>
  <c r="O457" i="10"/>
  <c r="C458" i="10"/>
  <c r="D458" i="10"/>
  <c r="E458" i="10"/>
  <c r="F458" i="10"/>
  <c r="G458" i="10"/>
  <c r="H458" i="10"/>
  <c r="I458" i="10"/>
  <c r="J458" i="10"/>
  <c r="K458" i="10"/>
  <c r="L458" i="10"/>
  <c r="M458" i="10"/>
  <c r="N458" i="10"/>
  <c r="O458" i="10"/>
  <c r="C459" i="10"/>
  <c r="D459" i="10"/>
  <c r="E459" i="10"/>
  <c r="F459" i="10"/>
  <c r="G459" i="10"/>
  <c r="H459" i="10"/>
  <c r="I459" i="10"/>
  <c r="J459" i="10"/>
  <c r="K459" i="10"/>
  <c r="L459" i="10"/>
  <c r="M459" i="10"/>
  <c r="N459" i="10"/>
  <c r="O459" i="10"/>
  <c r="C460" i="10"/>
  <c r="D460" i="10"/>
  <c r="E460" i="10"/>
  <c r="F460" i="10"/>
  <c r="G460" i="10"/>
  <c r="H460" i="10"/>
  <c r="I460" i="10"/>
  <c r="J460" i="10"/>
  <c r="K460" i="10"/>
  <c r="L460" i="10"/>
  <c r="M460" i="10"/>
  <c r="N460" i="10"/>
  <c r="O460" i="10"/>
  <c r="C461" i="10"/>
  <c r="D461" i="10"/>
  <c r="E461" i="10"/>
  <c r="F461" i="10"/>
  <c r="G461" i="10"/>
  <c r="H461" i="10"/>
  <c r="I461" i="10"/>
  <c r="J461" i="10"/>
  <c r="K461" i="10"/>
  <c r="L461" i="10"/>
  <c r="M461" i="10"/>
  <c r="N461" i="10"/>
  <c r="O461" i="10"/>
  <c r="C462" i="10"/>
  <c r="D462" i="10"/>
  <c r="E462" i="10"/>
  <c r="F462" i="10"/>
  <c r="G462" i="10"/>
  <c r="H462" i="10"/>
  <c r="I462" i="10"/>
  <c r="J462" i="10"/>
  <c r="K462" i="10"/>
  <c r="L462" i="10"/>
  <c r="M462" i="10"/>
  <c r="N462" i="10"/>
  <c r="O462" i="10"/>
  <c r="C463" i="10"/>
  <c r="D463" i="10"/>
  <c r="E463" i="10"/>
  <c r="F463" i="10"/>
  <c r="G463" i="10"/>
  <c r="H463" i="10"/>
  <c r="I463" i="10"/>
  <c r="J463" i="10"/>
  <c r="K463" i="10"/>
  <c r="L463" i="10"/>
  <c r="M463" i="10"/>
  <c r="N463" i="10"/>
  <c r="O463" i="10"/>
  <c r="C464" i="10"/>
  <c r="D464" i="10"/>
  <c r="E464" i="10"/>
  <c r="F464" i="10"/>
  <c r="G464" i="10"/>
  <c r="H464" i="10"/>
  <c r="I464" i="10"/>
  <c r="J464" i="10"/>
  <c r="K464" i="10"/>
  <c r="L464" i="10"/>
  <c r="M464" i="10"/>
  <c r="N464" i="10"/>
  <c r="O464" i="10"/>
  <c r="C465" i="10"/>
  <c r="D465" i="10"/>
  <c r="E465" i="10"/>
  <c r="F465" i="10"/>
  <c r="G465" i="10"/>
  <c r="H465" i="10"/>
  <c r="I465" i="10"/>
  <c r="J465" i="10"/>
  <c r="K465" i="10"/>
  <c r="L465" i="10"/>
  <c r="M465" i="10"/>
  <c r="N465" i="10"/>
  <c r="O465" i="10"/>
  <c r="C466" i="10"/>
  <c r="D466" i="10"/>
  <c r="E466" i="10"/>
  <c r="F466" i="10"/>
  <c r="G466" i="10"/>
  <c r="H466" i="10"/>
  <c r="I466" i="10"/>
  <c r="J466" i="10"/>
  <c r="K466" i="10"/>
  <c r="L466" i="10"/>
  <c r="M466" i="10"/>
  <c r="N466" i="10"/>
  <c r="O466" i="10"/>
  <c r="C467" i="10"/>
  <c r="D467" i="10"/>
  <c r="E467" i="10"/>
  <c r="F467" i="10"/>
  <c r="G467" i="10"/>
  <c r="H467" i="10"/>
  <c r="I467" i="10"/>
  <c r="J467" i="10"/>
  <c r="K467" i="10"/>
  <c r="L467" i="10"/>
  <c r="M467" i="10"/>
  <c r="N467" i="10"/>
  <c r="O467" i="10"/>
  <c r="C468" i="10"/>
  <c r="D468" i="10"/>
  <c r="E468" i="10"/>
  <c r="F468" i="10"/>
  <c r="G468" i="10"/>
  <c r="H468" i="10"/>
  <c r="I468" i="10"/>
  <c r="J468" i="10"/>
  <c r="K468" i="10"/>
  <c r="L468" i="10"/>
  <c r="M468" i="10"/>
  <c r="N468" i="10"/>
  <c r="O468" i="10"/>
  <c r="C469" i="10"/>
  <c r="D469" i="10"/>
  <c r="E469" i="10"/>
  <c r="F469" i="10"/>
  <c r="G469" i="10"/>
  <c r="H469" i="10"/>
  <c r="I469" i="10"/>
  <c r="J469" i="10"/>
  <c r="K469" i="10"/>
  <c r="L469" i="10"/>
  <c r="M469" i="10"/>
  <c r="N469" i="10"/>
  <c r="O469" i="10"/>
  <c r="C470" i="10"/>
  <c r="D470" i="10"/>
  <c r="E470" i="10"/>
  <c r="F470" i="10"/>
  <c r="G470" i="10"/>
  <c r="H470" i="10"/>
  <c r="I470" i="10"/>
  <c r="J470" i="10"/>
  <c r="K470" i="10"/>
  <c r="L470" i="10"/>
  <c r="M470" i="10"/>
  <c r="N470" i="10"/>
  <c r="O470" i="10"/>
  <c r="C471" i="10"/>
  <c r="D471" i="10"/>
  <c r="E471" i="10"/>
  <c r="F471" i="10"/>
  <c r="G471" i="10"/>
  <c r="H471" i="10"/>
  <c r="I471" i="10"/>
  <c r="J471" i="10"/>
  <c r="K471" i="10"/>
  <c r="L471" i="10"/>
  <c r="M471" i="10"/>
  <c r="N471" i="10"/>
  <c r="O471" i="10"/>
  <c r="C472" i="10"/>
  <c r="D472" i="10"/>
  <c r="E472" i="10"/>
  <c r="F472" i="10"/>
  <c r="G472" i="10"/>
  <c r="H472" i="10"/>
  <c r="I472" i="10"/>
  <c r="J472" i="10"/>
  <c r="K472" i="10"/>
  <c r="L472" i="10"/>
  <c r="M472" i="10"/>
  <c r="N472" i="10"/>
  <c r="O472" i="10"/>
  <c r="C473" i="10"/>
  <c r="D473" i="10"/>
  <c r="E473" i="10"/>
  <c r="F473" i="10"/>
  <c r="G473" i="10"/>
  <c r="H473" i="10"/>
  <c r="I473" i="10"/>
  <c r="J473" i="10"/>
  <c r="K473" i="10"/>
  <c r="L473" i="10"/>
  <c r="M473" i="10"/>
  <c r="N473" i="10"/>
  <c r="O473" i="10"/>
  <c r="C474" i="10"/>
  <c r="D474" i="10"/>
  <c r="E474" i="10"/>
  <c r="F474" i="10"/>
  <c r="G474" i="10"/>
  <c r="H474" i="10"/>
  <c r="I474" i="10"/>
  <c r="J474" i="10"/>
  <c r="K474" i="10"/>
  <c r="L474" i="10"/>
  <c r="M474" i="10"/>
  <c r="N474" i="10"/>
  <c r="O474" i="10"/>
  <c r="C475" i="10"/>
  <c r="D475" i="10"/>
  <c r="E475" i="10"/>
  <c r="F475" i="10"/>
  <c r="G475" i="10"/>
  <c r="H475" i="10"/>
  <c r="I475" i="10"/>
  <c r="J475" i="10"/>
  <c r="K475" i="10"/>
  <c r="L475" i="10"/>
  <c r="M475" i="10"/>
  <c r="N475" i="10"/>
  <c r="O475" i="10"/>
  <c r="C476" i="10"/>
  <c r="D476" i="10"/>
  <c r="E476" i="10"/>
  <c r="F476" i="10"/>
  <c r="G476" i="10"/>
  <c r="H476" i="10"/>
  <c r="I476" i="10"/>
  <c r="J476" i="10"/>
  <c r="K476" i="10"/>
  <c r="L476" i="10"/>
  <c r="M476" i="10"/>
  <c r="N476" i="10"/>
  <c r="O476" i="10"/>
  <c r="C477" i="10"/>
  <c r="D477" i="10"/>
  <c r="E477" i="10"/>
  <c r="F477" i="10"/>
  <c r="G477" i="10"/>
  <c r="H477" i="10"/>
  <c r="I477" i="10"/>
  <c r="J477" i="10"/>
  <c r="K477" i="10"/>
  <c r="L477" i="10"/>
  <c r="M477" i="10"/>
  <c r="N477" i="10"/>
  <c r="O477" i="10"/>
  <c r="C478" i="10"/>
  <c r="D478" i="10"/>
  <c r="E478" i="10"/>
  <c r="F478" i="10"/>
  <c r="G478" i="10"/>
  <c r="H478" i="10"/>
  <c r="I478" i="10"/>
  <c r="J478" i="10"/>
  <c r="K478" i="10"/>
  <c r="L478" i="10"/>
  <c r="M478" i="10"/>
  <c r="N478" i="10"/>
  <c r="O478" i="10"/>
  <c r="C479" i="10"/>
  <c r="D479" i="10"/>
  <c r="E479" i="10"/>
  <c r="F479" i="10"/>
  <c r="G479" i="10"/>
  <c r="H479" i="10"/>
  <c r="I479" i="10"/>
  <c r="J479" i="10"/>
  <c r="K479" i="10"/>
  <c r="L479" i="10"/>
  <c r="M479" i="10"/>
  <c r="N479" i="10"/>
  <c r="O479" i="10"/>
  <c r="C480" i="10"/>
  <c r="D480" i="10"/>
  <c r="E480" i="10"/>
  <c r="F480" i="10"/>
  <c r="G480" i="10"/>
  <c r="H480" i="10"/>
  <c r="I480" i="10"/>
  <c r="J480" i="10"/>
  <c r="K480" i="10"/>
  <c r="L480" i="10"/>
  <c r="M480" i="10"/>
  <c r="N480" i="10"/>
  <c r="O480" i="10"/>
  <c r="C481" i="10"/>
  <c r="D481" i="10"/>
  <c r="E481" i="10"/>
  <c r="F481" i="10"/>
  <c r="G481" i="10"/>
  <c r="H481" i="10"/>
  <c r="I481" i="10"/>
  <c r="J481" i="10"/>
  <c r="K481" i="10"/>
  <c r="L481" i="10"/>
  <c r="M481" i="10"/>
  <c r="N481" i="10"/>
  <c r="O481" i="10"/>
  <c r="C482" i="10"/>
  <c r="D482" i="10"/>
  <c r="E482" i="10"/>
  <c r="F482" i="10"/>
  <c r="G482" i="10"/>
  <c r="H482" i="10"/>
  <c r="I482" i="10"/>
  <c r="J482" i="10"/>
  <c r="K482" i="10"/>
  <c r="L482" i="10"/>
  <c r="M482" i="10"/>
  <c r="N482" i="10"/>
  <c r="O482" i="10"/>
  <c r="C483" i="10"/>
  <c r="D483" i="10"/>
  <c r="E483" i="10"/>
  <c r="F483" i="10"/>
  <c r="G483" i="10"/>
  <c r="H483" i="10"/>
  <c r="I483" i="10"/>
  <c r="J483" i="10"/>
  <c r="K483" i="10"/>
  <c r="L483" i="10"/>
  <c r="M483" i="10"/>
  <c r="N483" i="10"/>
  <c r="O483" i="10"/>
  <c r="C484" i="10"/>
  <c r="D484" i="10"/>
  <c r="E484" i="10"/>
  <c r="F484" i="10"/>
  <c r="G484" i="10"/>
  <c r="H484" i="10"/>
  <c r="I484" i="10"/>
  <c r="J484" i="10"/>
  <c r="K484" i="10"/>
  <c r="L484" i="10"/>
  <c r="M484" i="10"/>
  <c r="N484" i="10"/>
  <c r="O484" i="10"/>
  <c r="C485" i="10"/>
  <c r="D485" i="10"/>
  <c r="E485" i="10"/>
  <c r="F485" i="10"/>
  <c r="G485" i="10"/>
  <c r="H485" i="10"/>
  <c r="I485" i="10"/>
  <c r="J485" i="10"/>
  <c r="K485" i="10"/>
  <c r="L485" i="10"/>
  <c r="M485" i="10"/>
  <c r="N485" i="10"/>
  <c r="O485" i="10"/>
  <c r="C486" i="10"/>
  <c r="D486" i="10"/>
  <c r="E486" i="10"/>
  <c r="F486" i="10"/>
  <c r="G486" i="10"/>
  <c r="H486" i="10"/>
  <c r="I486" i="10"/>
  <c r="J486" i="10"/>
  <c r="K486" i="10"/>
  <c r="L486" i="10"/>
  <c r="M486" i="10"/>
  <c r="N486" i="10"/>
  <c r="O486" i="10"/>
  <c r="C487" i="10"/>
  <c r="D487" i="10"/>
  <c r="E487" i="10"/>
  <c r="F487" i="10"/>
  <c r="G487" i="10"/>
  <c r="H487" i="10"/>
  <c r="I487" i="10"/>
  <c r="J487" i="10"/>
  <c r="K487" i="10"/>
  <c r="L487" i="10"/>
  <c r="M487" i="10"/>
  <c r="N487" i="10"/>
  <c r="O487" i="10"/>
  <c r="C488" i="10"/>
  <c r="D488" i="10"/>
  <c r="E488" i="10"/>
  <c r="F488" i="10"/>
  <c r="G488" i="10"/>
  <c r="H488" i="10"/>
  <c r="I488" i="10"/>
  <c r="J488" i="10"/>
  <c r="K488" i="10"/>
  <c r="L488" i="10"/>
  <c r="M488" i="10"/>
  <c r="N488" i="10"/>
  <c r="O488" i="10"/>
  <c r="C489" i="10"/>
  <c r="D489" i="10"/>
  <c r="E489" i="10"/>
  <c r="F489" i="10"/>
  <c r="G489" i="10"/>
  <c r="H489" i="10"/>
  <c r="I489" i="10"/>
  <c r="J489" i="10"/>
  <c r="K489" i="10"/>
  <c r="L489" i="10"/>
  <c r="M489" i="10"/>
  <c r="N489" i="10"/>
  <c r="O489" i="10"/>
  <c r="C490" i="10"/>
  <c r="D490" i="10"/>
  <c r="E490" i="10"/>
  <c r="F490" i="10"/>
  <c r="G490" i="10"/>
  <c r="H490" i="10"/>
  <c r="I490" i="10"/>
  <c r="J490" i="10"/>
  <c r="K490" i="10"/>
  <c r="L490" i="10"/>
  <c r="M490" i="10"/>
  <c r="N490" i="10"/>
  <c r="O490" i="10"/>
  <c r="C491" i="10"/>
  <c r="D491" i="10"/>
  <c r="E491" i="10"/>
  <c r="F491" i="10"/>
  <c r="G491" i="10"/>
  <c r="H491" i="10"/>
  <c r="I491" i="10"/>
  <c r="J491" i="10"/>
  <c r="K491" i="10"/>
  <c r="L491" i="10"/>
  <c r="M491" i="10"/>
  <c r="N491" i="10"/>
  <c r="O491" i="10"/>
  <c r="C492" i="10"/>
  <c r="D492" i="10"/>
  <c r="E492" i="10"/>
  <c r="F492" i="10"/>
  <c r="G492" i="10"/>
  <c r="H492" i="10"/>
  <c r="I492" i="10"/>
  <c r="J492" i="10"/>
  <c r="K492" i="10"/>
  <c r="L492" i="10"/>
  <c r="M492" i="10"/>
  <c r="N492" i="10"/>
  <c r="O492" i="10"/>
  <c r="C493" i="10"/>
  <c r="D493" i="10"/>
  <c r="E493" i="10"/>
  <c r="F493" i="10"/>
  <c r="G493" i="10"/>
  <c r="H493" i="10"/>
  <c r="I493" i="10"/>
  <c r="J493" i="10"/>
  <c r="K493" i="10"/>
  <c r="L493" i="10"/>
  <c r="M493" i="10"/>
  <c r="N493" i="10"/>
  <c r="O493" i="10"/>
  <c r="C494" i="10"/>
  <c r="D494" i="10"/>
  <c r="E494" i="10"/>
  <c r="F494" i="10"/>
  <c r="G494" i="10"/>
  <c r="H494" i="10"/>
  <c r="I494" i="10"/>
  <c r="J494" i="10"/>
  <c r="K494" i="10"/>
  <c r="L494" i="10"/>
  <c r="M494" i="10"/>
  <c r="N494" i="10"/>
  <c r="O494" i="10"/>
  <c r="C495" i="10"/>
  <c r="D495" i="10"/>
  <c r="E495" i="10"/>
  <c r="F495" i="10"/>
  <c r="G495" i="10"/>
  <c r="H495" i="10"/>
  <c r="I495" i="10"/>
  <c r="J495" i="10"/>
  <c r="K495" i="10"/>
  <c r="L495" i="10"/>
  <c r="M495" i="10"/>
  <c r="N495" i="10"/>
  <c r="O495" i="10"/>
  <c r="C496" i="10"/>
  <c r="D496" i="10"/>
  <c r="E496" i="10"/>
  <c r="F496" i="10"/>
  <c r="G496" i="10"/>
  <c r="H496" i="10"/>
  <c r="I496" i="10"/>
  <c r="J496" i="10"/>
  <c r="K496" i="10"/>
  <c r="L496" i="10"/>
  <c r="M496" i="10"/>
  <c r="N496" i="10"/>
  <c r="O496" i="10"/>
  <c r="C497" i="10"/>
  <c r="D497" i="10"/>
  <c r="E497" i="10"/>
  <c r="F497" i="10"/>
  <c r="G497" i="10"/>
  <c r="H497" i="10"/>
  <c r="I497" i="10"/>
  <c r="J497" i="10"/>
  <c r="K497" i="10"/>
  <c r="L497" i="10"/>
  <c r="M497" i="10"/>
  <c r="N497" i="10"/>
  <c r="O497" i="10"/>
  <c r="C498" i="10"/>
  <c r="D498" i="10"/>
  <c r="E498" i="10"/>
  <c r="F498" i="10"/>
  <c r="G498" i="10"/>
  <c r="H498" i="10"/>
  <c r="I498" i="10"/>
  <c r="J498" i="10"/>
  <c r="K498" i="10"/>
  <c r="L498" i="10"/>
  <c r="M498" i="10"/>
  <c r="N498" i="10"/>
  <c r="O498" i="10"/>
  <c r="C499" i="10"/>
  <c r="D499" i="10"/>
  <c r="E499" i="10"/>
  <c r="F499" i="10"/>
  <c r="G499" i="10"/>
  <c r="H499" i="10"/>
  <c r="I499" i="10"/>
  <c r="J499" i="10"/>
  <c r="K499" i="10"/>
  <c r="L499" i="10"/>
  <c r="M499" i="10"/>
  <c r="N499" i="10"/>
  <c r="O499" i="10"/>
  <c r="C500" i="10"/>
  <c r="D500" i="10"/>
  <c r="E500" i="10"/>
  <c r="F500" i="10"/>
  <c r="G500" i="10"/>
  <c r="H500" i="10"/>
  <c r="I500" i="10"/>
  <c r="J500" i="10"/>
  <c r="K500" i="10"/>
  <c r="L500" i="10"/>
  <c r="M500" i="10"/>
  <c r="N500" i="10"/>
  <c r="O500" i="10"/>
  <c r="A2" i="9"/>
  <c r="B2" i="9"/>
  <c r="C2" i="9"/>
  <c r="D2" i="9"/>
  <c r="E2" i="9"/>
  <c r="F2" i="9"/>
  <c r="G2" i="9"/>
  <c r="A3" i="9"/>
  <c r="B3" i="9"/>
  <c r="C3" i="9"/>
  <c r="D3" i="9"/>
  <c r="E3" i="9"/>
  <c r="F3" i="9"/>
  <c r="G3" i="9"/>
  <c r="A4" i="9"/>
  <c r="B4" i="9"/>
  <c r="C4" i="9"/>
  <c r="D4" i="9"/>
  <c r="E4" i="9"/>
  <c r="F4" i="9"/>
  <c r="G4" i="9"/>
  <c r="A5" i="9"/>
  <c r="B5" i="9"/>
  <c r="C5" i="9"/>
  <c r="D5" i="9"/>
  <c r="E5" i="9"/>
  <c r="F5" i="9"/>
  <c r="G5" i="9"/>
  <c r="A6" i="9"/>
  <c r="B6" i="9"/>
  <c r="C6" i="9"/>
  <c r="D6" i="9"/>
  <c r="E6" i="9"/>
  <c r="F6" i="9"/>
  <c r="G6" i="9"/>
  <c r="A7" i="9"/>
  <c r="B7" i="9"/>
  <c r="C7" i="9"/>
  <c r="D7" i="9"/>
  <c r="E7" i="9"/>
  <c r="F7" i="9"/>
  <c r="G7" i="9"/>
  <c r="A8" i="9"/>
  <c r="B8" i="9"/>
  <c r="C8" i="9"/>
  <c r="D8" i="9"/>
  <c r="E8" i="9"/>
  <c r="F8" i="9"/>
  <c r="G8" i="9"/>
  <c r="A9" i="9"/>
  <c r="B9" i="9"/>
  <c r="C9" i="9"/>
  <c r="D9" i="9"/>
  <c r="E9" i="9"/>
  <c r="F9" i="9"/>
  <c r="G9" i="9"/>
  <c r="A10" i="9"/>
  <c r="B10" i="9"/>
  <c r="C10" i="9"/>
  <c r="D10" i="9"/>
  <c r="E10" i="9"/>
  <c r="F10" i="9"/>
  <c r="G10" i="9"/>
  <c r="A11" i="9"/>
  <c r="B11" i="9"/>
  <c r="C11" i="9"/>
  <c r="D11" i="9"/>
  <c r="E11" i="9"/>
  <c r="F11" i="9"/>
  <c r="G11" i="9"/>
  <c r="A12" i="9"/>
  <c r="B12" i="9"/>
  <c r="C12" i="9"/>
  <c r="D12" i="9"/>
  <c r="E12" i="9"/>
  <c r="F12" i="9"/>
  <c r="G12" i="9"/>
  <c r="A13" i="9"/>
  <c r="B13" i="9"/>
  <c r="C13" i="9"/>
  <c r="D13" i="9"/>
  <c r="E13" i="9"/>
  <c r="F13" i="9"/>
  <c r="G13" i="9"/>
  <c r="A14" i="9"/>
  <c r="B14" i="9"/>
  <c r="C14" i="9"/>
  <c r="D14" i="9"/>
  <c r="E14" i="9"/>
  <c r="F14" i="9"/>
  <c r="G14" i="9"/>
  <c r="A15" i="9"/>
  <c r="B15" i="9"/>
  <c r="C15" i="9"/>
  <c r="D15" i="9"/>
  <c r="E15" i="9"/>
  <c r="F15" i="9"/>
  <c r="G15" i="9"/>
  <c r="A16" i="9"/>
  <c r="B16" i="9"/>
  <c r="C16" i="9"/>
  <c r="D16" i="9"/>
  <c r="E16" i="9"/>
  <c r="F16" i="9"/>
  <c r="G16" i="9"/>
  <c r="A17" i="9"/>
  <c r="B17" i="9"/>
  <c r="C17" i="9"/>
  <c r="D17" i="9"/>
  <c r="E17" i="9"/>
  <c r="F17" i="9"/>
  <c r="G17" i="9"/>
  <c r="A18" i="9"/>
  <c r="B18" i="9"/>
  <c r="C18" i="9"/>
  <c r="D18" i="9"/>
  <c r="E18" i="9"/>
  <c r="F18" i="9"/>
  <c r="G18" i="9"/>
  <c r="A19" i="9"/>
  <c r="B19" i="9"/>
  <c r="C19" i="9"/>
  <c r="D19" i="9"/>
  <c r="E19" i="9"/>
  <c r="F19" i="9"/>
  <c r="G19" i="9"/>
  <c r="A20" i="9"/>
  <c r="B20" i="9"/>
  <c r="C20" i="9"/>
  <c r="D20" i="9"/>
  <c r="E20" i="9"/>
  <c r="F20" i="9"/>
  <c r="G20" i="9"/>
  <c r="A21" i="9"/>
  <c r="B21" i="9"/>
  <c r="C21" i="9"/>
  <c r="D21" i="9"/>
  <c r="E21" i="9"/>
  <c r="F21" i="9"/>
  <c r="G21" i="9"/>
  <c r="A22" i="9"/>
  <c r="B22" i="9"/>
  <c r="C22" i="9"/>
  <c r="D22" i="9"/>
  <c r="E22" i="9"/>
  <c r="F22" i="9"/>
  <c r="G22" i="9"/>
  <c r="A23" i="9"/>
  <c r="B23" i="9"/>
  <c r="C23" i="9"/>
  <c r="D23" i="9"/>
  <c r="E23" i="9"/>
  <c r="F23" i="9"/>
  <c r="G23" i="9"/>
  <c r="A24" i="9"/>
  <c r="B24" i="9"/>
  <c r="C24" i="9"/>
  <c r="D24" i="9"/>
  <c r="E24" i="9"/>
  <c r="F24" i="9"/>
  <c r="G24" i="9"/>
  <c r="A25" i="9"/>
  <c r="B25" i="9"/>
  <c r="C25" i="9"/>
  <c r="D25" i="9"/>
  <c r="E25" i="9"/>
  <c r="F25" i="9"/>
  <c r="G25" i="9"/>
  <c r="A26" i="9"/>
  <c r="B26" i="9"/>
  <c r="C26" i="9"/>
  <c r="D26" i="9"/>
  <c r="E26" i="9"/>
  <c r="F26" i="9"/>
  <c r="G26" i="9"/>
  <c r="A27" i="9"/>
  <c r="B27" i="9"/>
  <c r="C27" i="9"/>
  <c r="D27" i="9"/>
  <c r="E27" i="9"/>
  <c r="F27" i="9"/>
  <c r="G27" i="9"/>
  <c r="A28" i="9"/>
  <c r="B28" i="9"/>
  <c r="C28" i="9"/>
  <c r="D28" i="9"/>
  <c r="E28" i="9"/>
  <c r="F28" i="9"/>
  <c r="G28" i="9"/>
  <c r="A29" i="9"/>
  <c r="B29" i="9"/>
  <c r="C29" i="9"/>
  <c r="D29" i="9"/>
  <c r="E29" i="9"/>
  <c r="F29" i="9"/>
  <c r="G29" i="9"/>
  <c r="A30" i="9"/>
  <c r="B30" i="9"/>
  <c r="C30" i="9"/>
  <c r="D30" i="9"/>
  <c r="E30" i="9"/>
  <c r="F30" i="9"/>
  <c r="G30" i="9"/>
  <c r="A31" i="9"/>
  <c r="B31" i="9"/>
  <c r="C31" i="9"/>
  <c r="D31" i="9"/>
  <c r="E31" i="9"/>
  <c r="F31" i="9"/>
  <c r="G31" i="9"/>
  <c r="A32" i="9"/>
  <c r="B32" i="9"/>
  <c r="C32" i="9"/>
  <c r="D32" i="9"/>
  <c r="E32" i="9"/>
  <c r="F32" i="9"/>
  <c r="G32" i="9"/>
  <c r="A33" i="9"/>
  <c r="B33" i="9"/>
  <c r="C33" i="9"/>
  <c r="D33" i="9"/>
  <c r="E33" i="9"/>
  <c r="F33" i="9"/>
  <c r="G33" i="9"/>
  <c r="A34" i="9"/>
  <c r="B34" i="9"/>
  <c r="C34" i="9"/>
  <c r="D34" i="9"/>
  <c r="E34" i="9"/>
  <c r="F34" i="9"/>
  <c r="G34" i="9"/>
  <c r="A35"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A52" i="9"/>
  <c r="B52" i="9"/>
  <c r="C52" i="9"/>
  <c r="D52" i="9"/>
  <c r="E52" i="9"/>
  <c r="F52" i="9"/>
  <c r="G52" i="9"/>
  <c r="A53" i="9"/>
  <c r="B53" i="9"/>
  <c r="C53" i="9"/>
  <c r="D53" i="9"/>
  <c r="E53" i="9"/>
  <c r="F53" i="9"/>
  <c r="G53" i="9"/>
  <c r="A54" i="9"/>
  <c r="B54" i="9"/>
  <c r="C54" i="9"/>
  <c r="D54" i="9"/>
  <c r="E54" i="9"/>
  <c r="F54" i="9"/>
  <c r="G54" i="9"/>
  <c r="A55" i="9"/>
  <c r="B55" i="9"/>
  <c r="C55" i="9"/>
  <c r="D55" i="9"/>
  <c r="E55" i="9"/>
  <c r="F55" i="9"/>
  <c r="G55" i="9"/>
  <c r="A56" i="9"/>
  <c r="B56" i="9"/>
  <c r="C56" i="9"/>
  <c r="D56" i="9"/>
  <c r="E56" i="9"/>
  <c r="F56" i="9"/>
  <c r="G56" i="9"/>
  <c r="A57" i="9"/>
  <c r="B57" i="9"/>
  <c r="C57" i="9"/>
  <c r="D57" i="9"/>
  <c r="E57" i="9"/>
  <c r="F57" i="9"/>
  <c r="G57" i="9"/>
  <c r="A58" i="9"/>
  <c r="B58" i="9"/>
  <c r="C58" i="9"/>
  <c r="D58" i="9"/>
  <c r="E58" i="9"/>
  <c r="F58" i="9"/>
  <c r="G58" i="9"/>
  <c r="A59" i="9"/>
  <c r="B59" i="9"/>
  <c r="C59" i="9"/>
  <c r="D59" i="9"/>
  <c r="E59" i="9"/>
  <c r="F59" i="9"/>
  <c r="G59" i="9"/>
  <c r="A60" i="9"/>
  <c r="B60" i="9"/>
  <c r="C60" i="9"/>
  <c r="D60" i="9"/>
  <c r="E60" i="9"/>
  <c r="F60" i="9"/>
  <c r="G60" i="9"/>
  <c r="A61" i="9"/>
  <c r="B61" i="9"/>
  <c r="C61" i="9"/>
  <c r="D61" i="9"/>
  <c r="E61" i="9"/>
  <c r="F61" i="9"/>
  <c r="G61" i="9"/>
  <c r="A62" i="9"/>
  <c r="B62" i="9"/>
  <c r="C62" i="9"/>
  <c r="D62" i="9"/>
  <c r="E62" i="9"/>
  <c r="F62" i="9"/>
  <c r="G62" i="9"/>
  <c r="A63" i="9"/>
  <c r="B63" i="9"/>
  <c r="C63" i="9"/>
  <c r="D63" i="9"/>
  <c r="E63" i="9"/>
  <c r="F63" i="9"/>
  <c r="G63" i="9"/>
  <c r="A64" i="9"/>
  <c r="B64" i="9"/>
  <c r="C64" i="9"/>
  <c r="D64" i="9"/>
  <c r="E64" i="9"/>
  <c r="F64" i="9"/>
  <c r="G64" i="9"/>
  <c r="A65" i="9"/>
  <c r="B65" i="9"/>
  <c r="C65" i="9"/>
  <c r="D65" i="9"/>
  <c r="E65" i="9"/>
  <c r="F65" i="9"/>
  <c r="G65" i="9"/>
  <c r="A66" i="9"/>
  <c r="B66" i="9"/>
  <c r="C66" i="9"/>
  <c r="D66" i="9"/>
  <c r="E66" i="9"/>
  <c r="F66" i="9"/>
  <c r="G66" i="9"/>
  <c r="A67" i="9"/>
  <c r="B67" i="9"/>
  <c r="C67" i="9"/>
  <c r="D67" i="9"/>
  <c r="E67" i="9"/>
  <c r="F67" i="9"/>
  <c r="G67" i="9"/>
  <c r="A68" i="9"/>
  <c r="B68" i="9"/>
  <c r="C68" i="9"/>
  <c r="D68" i="9"/>
  <c r="E68" i="9"/>
  <c r="F68" i="9"/>
  <c r="G68" i="9"/>
  <c r="A69" i="9"/>
  <c r="B69" i="9"/>
  <c r="C69" i="9"/>
  <c r="D69" i="9"/>
  <c r="E69" i="9"/>
  <c r="F69" i="9"/>
  <c r="G69" i="9"/>
  <c r="A70" i="9"/>
  <c r="B70" i="9"/>
  <c r="C70" i="9"/>
  <c r="D70" i="9"/>
  <c r="E70" i="9"/>
  <c r="F70" i="9"/>
  <c r="G70" i="9"/>
  <c r="A71" i="9"/>
  <c r="B71" i="9"/>
  <c r="C71" i="9"/>
  <c r="D71" i="9"/>
  <c r="E71" i="9"/>
  <c r="F71" i="9"/>
  <c r="G71" i="9"/>
  <c r="A72" i="9"/>
  <c r="B72" i="9"/>
  <c r="C72" i="9"/>
  <c r="D72" i="9"/>
  <c r="E72" i="9"/>
  <c r="F72" i="9"/>
  <c r="G72" i="9"/>
  <c r="A73" i="9"/>
  <c r="B73" i="9"/>
  <c r="C73" i="9"/>
  <c r="D73" i="9"/>
  <c r="E73" i="9"/>
  <c r="F73" i="9"/>
  <c r="G73" i="9"/>
  <c r="A74" i="9"/>
  <c r="B74" i="9"/>
  <c r="C74" i="9"/>
  <c r="D74" i="9"/>
  <c r="E74" i="9"/>
  <c r="F74" i="9"/>
  <c r="G74" i="9"/>
  <c r="A75" i="9"/>
  <c r="B75" i="9"/>
  <c r="C75" i="9"/>
  <c r="D75" i="9"/>
  <c r="E75" i="9"/>
  <c r="F75" i="9"/>
  <c r="G75" i="9"/>
  <c r="A76" i="9"/>
  <c r="B76" i="9"/>
  <c r="C76" i="9"/>
  <c r="D76" i="9"/>
  <c r="E76" i="9"/>
  <c r="F76" i="9"/>
  <c r="G76" i="9"/>
  <c r="A77" i="9"/>
  <c r="B77" i="9"/>
  <c r="C77" i="9"/>
  <c r="D77" i="9"/>
  <c r="E77" i="9"/>
  <c r="F77" i="9"/>
  <c r="G77" i="9"/>
  <c r="A78" i="9"/>
  <c r="B78" i="9"/>
  <c r="C78" i="9"/>
  <c r="D78" i="9"/>
  <c r="E78" i="9"/>
  <c r="F78" i="9"/>
  <c r="G78" i="9"/>
  <c r="A79" i="9"/>
  <c r="B79" i="9"/>
  <c r="C79" i="9"/>
  <c r="D79" i="9"/>
  <c r="E79" i="9"/>
  <c r="F79" i="9"/>
  <c r="G79" i="9"/>
  <c r="A80" i="9"/>
  <c r="B80" i="9"/>
  <c r="C80" i="9"/>
  <c r="D80" i="9"/>
  <c r="E80" i="9"/>
  <c r="F80" i="9"/>
  <c r="G80" i="9"/>
  <c r="A81" i="9"/>
  <c r="B81" i="9"/>
  <c r="C81" i="9"/>
  <c r="D81" i="9"/>
  <c r="E81" i="9"/>
  <c r="F81" i="9"/>
  <c r="G81" i="9"/>
  <c r="A82" i="9"/>
  <c r="B82" i="9"/>
  <c r="C82" i="9"/>
  <c r="D82" i="9"/>
  <c r="E82" i="9"/>
  <c r="F82" i="9"/>
  <c r="G82" i="9"/>
  <c r="A83" i="9"/>
  <c r="B83" i="9"/>
  <c r="C83" i="9"/>
  <c r="D83" i="9"/>
  <c r="E83" i="9"/>
  <c r="F83" i="9"/>
  <c r="G83" i="9"/>
  <c r="A84" i="9"/>
  <c r="B84" i="9"/>
  <c r="C84" i="9"/>
  <c r="D84" i="9"/>
  <c r="E84" i="9"/>
  <c r="F84" i="9"/>
  <c r="G84" i="9"/>
  <c r="A85" i="9"/>
  <c r="B85" i="9"/>
  <c r="C85" i="9"/>
  <c r="D85" i="9"/>
  <c r="E85" i="9"/>
  <c r="F85" i="9"/>
  <c r="G85" i="9"/>
  <c r="A86" i="9"/>
  <c r="B86" i="9"/>
  <c r="C86" i="9"/>
  <c r="D86" i="9"/>
  <c r="E86" i="9"/>
  <c r="F86" i="9"/>
  <c r="G86" i="9"/>
  <c r="A87" i="9"/>
  <c r="B87" i="9"/>
  <c r="C87" i="9"/>
  <c r="D87" i="9"/>
  <c r="E87" i="9"/>
  <c r="F87" i="9"/>
  <c r="G87" i="9"/>
  <c r="A88" i="9"/>
  <c r="B88" i="9"/>
  <c r="C88" i="9"/>
  <c r="D88" i="9"/>
  <c r="E88" i="9"/>
  <c r="F88" i="9"/>
  <c r="G88" i="9"/>
  <c r="A89" i="9"/>
  <c r="B89" i="9"/>
  <c r="C89" i="9"/>
  <c r="D89" i="9"/>
  <c r="E89" i="9"/>
  <c r="F89" i="9"/>
  <c r="G89" i="9"/>
  <c r="A90" i="9"/>
  <c r="B90" i="9"/>
  <c r="C90" i="9"/>
  <c r="D90" i="9"/>
  <c r="E90" i="9"/>
  <c r="F90" i="9"/>
  <c r="G90" i="9"/>
  <c r="A91" i="9"/>
  <c r="B91" i="9"/>
  <c r="C91" i="9"/>
  <c r="D91" i="9"/>
  <c r="E91" i="9"/>
  <c r="F91" i="9"/>
  <c r="G91" i="9"/>
  <c r="A92" i="9"/>
  <c r="B92" i="9"/>
  <c r="C92" i="9"/>
  <c r="D92" i="9"/>
  <c r="E92" i="9"/>
  <c r="F92" i="9"/>
  <c r="G92" i="9"/>
  <c r="A93" i="9"/>
  <c r="B93" i="9"/>
  <c r="C93" i="9"/>
  <c r="D93" i="9"/>
  <c r="E93" i="9"/>
  <c r="F93" i="9"/>
  <c r="G93" i="9"/>
  <c r="A94" i="9"/>
  <c r="B94" i="9"/>
  <c r="C94" i="9"/>
  <c r="D94" i="9"/>
  <c r="E94" i="9"/>
  <c r="F94" i="9"/>
  <c r="G94" i="9"/>
  <c r="A95" i="9"/>
  <c r="B95" i="9"/>
  <c r="C95" i="9"/>
  <c r="D95" i="9"/>
  <c r="E95" i="9"/>
  <c r="F95" i="9"/>
  <c r="G95" i="9"/>
  <c r="A96" i="9"/>
  <c r="B96" i="9"/>
  <c r="C96" i="9"/>
  <c r="D96" i="9"/>
  <c r="E96" i="9"/>
  <c r="F96" i="9"/>
  <c r="G96" i="9"/>
  <c r="A97" i="9"/>
  <c r="B97" i="9"/>
  <c r="C97" i="9"/>
  <c r="D97" i="9"/>
  <c r="E97" i="9"/>
  <c r="F97" i="9"/>
  <c r="G97" i="9"/>
  <c r="A98" i="9"/>
  <c r="B98" i="9"/>
  <c r="C98" i="9"/>
  <c r="D98" i="9"/>
  <c r="E98" i="9"/>
  <c r="F98" i="9"/>
  <c r="G98" i="9"/>
  <c r="A99" i="9"/>
  <c r="B99" i="9"/>
  <c r="C99" i="9"/>
  <c r="D99" i="9"/>
  <c r="E99" i="9"/>
  <c r="F99" i="9"/>
  <c r="G99" i="9"/>
  <c r="A100" i="9"/>
  <c r="B100" i="9"/>
  <c r="C100" i="9"/>
  <c r="D100" i="9"/>
  <c r="E100" i="9"/>
  <c r="F100" i="9"/>
  <c r="G100" i="9"/>
  <c r="A101" i="9"/>
  <c r="B101" i="9"/>
  <c r="C101" i="9"/>
  <c r="D101" i="9"/>
  <c r="E101" i="9"/>
  <c r="F101" i="9"/>
  <c r="G101" i="9"/>
  <c r="A102" i="9"/>
  <c r="B102" i="9"/>
  <c r="C102" i="9"/>
  <c r="D102" i="9"/>
  <c r="E102" i="9"/>
  <c r="F102" i="9"/>
  <c r="G102" i="9"/>
  <c r="A103" i="9"/>
  <c r="B103" i="9"/>
  <c r="C103" i="9"/>
  <c r="D103" i="9"/>
  <c r="E103" i="9"/>
  <c r="F103" i="9"/>
  <c r="G103" i="9"/>
  <c r="A104" i="9"/>
  <c r="B104" i="9"/>
  <c r="C104" i="9"/>
  <c r="D104" i="9"/>
  <c r="E104" i="9"/>
  <c r="F104" i="9"/>
  <c r="G104" i="9"/>
  <c r="A105" i="9"/>
  <c r="B105" i="9"/>
  <c r="C105" i="9"/>
  <c r="D105" i="9"/>
  <c r="E105" i="9"/>
  <c r="F105" i="9"/>
  <c r="G105" i="9"/>
  <c r="A106" i="9"/>
  <c r="B106" i="9"/>
  <c r="C106" i="9"/>
  <c r="D106" i="9"/>
  <c r="E106" i="9"/>
  <c r="F106" i="9"/>
  <c r="G106" i="9"/>
  <c r="A107" i="9"/>
  <c r="B107" i="9"/>
  <c r="C107" i="9"/>
  <c r="D107" i="9"/>
  <c r="E107" i="9"/>
  <c r="F107" i="9"/>
  <c r="G107" i="9"/>
  <c r="A108" i="9"/>
  <c r="B108" i="9"/>
  <c r="C108" i="9"/>
  <c r="D108" i="9"/>
  <c r="E108" i="9"/>
  <c r="F108" i="9"/>
  <c r="G108" i="9"/>
  <c r="A109" i="9"/>
  <c r="B109" i="9"/>
  <c r="C109" i="9"/>
  <c r="D109" i="9"/>
  <c r="E109" i="9"/>
  <c r="F109" i="9"/>
  <c r="G109" i="9"/>
  <c r="A110" i="9"/>
  <c r="B110" i="9"/>
  <c r="C110" i="9"/>
  <c r="D110" i="9"/>
  <c r="E110" i="9"/>
  <c r="F110" i="9"/>
  <c r="G110" i="9"/>
  <c r="A111" i="9"/>
  <c r="B111" i="9"/>
  <c r="C111" i="9"/>
  <c r="D111" i="9"/>
  <c r="E111" i="9"/>
  <c r="F111" i="9"/>
  <c r="G111" i="9"/>
  <c r="A112" i="9"/>
  <c r="B112" i="9"/>
  <c r="C112" i="9"/>
  <c r="D112" i="9"/>
  <c r="E112" i="9"/>
  <c r="F112" i="9"/>
  <c r="G112" i="9"/>
  <c r="A113" i="9"/>
  <c r="B113" i="9"/>
  <c r="C113" i="9"/>
  <c r="D113" i="9"/>
  <c r="E113" i="9"/>
  <c r="F113" i="9"/>
  <c r="G113" i="9"/>
  <c r="A114" i="9"/>
  <c r="B114" i="9"/>
  <c r="C114" i="9"/>
  <c r="D114" i="9"/>
  <c r="E114" i="9"/>
  <c r="F114" i="9"/>
  <c r="G114" i="9"/>
  <c r="A115" i="9"/>
  <c r="B115" i="9"/>
  <c r="C115" i="9"/>
  <c r="D115" i="9"/>
  <c r="E115" i="9"/>
  <c r="F115" i="9"/>
  <c r="G115" i="9"/>
  <c r="A116" i="9"/>
  <c r="B116" i="9"/>
  <c r="C116" i="9"/>
  <c r="D116" i="9"/>
  <c r="E116" i="9"/>
  <c r="F116" i="9"/>
  <c r="G116" i="9"/>
  <c r="A117" i="9"/>
  <c r="B117" i="9"/>
  <c r="C117" i="9"/>
  <c r="D117" i="9"/>
  <c r="E117" i="9"/>
  <c r="F117" i="9"/>
  <c r="G117" i="9"/>
  <c r="A118" i="9"/>
  <c r="B118" i="9"/>
  <c r="C118" i="9"/>
  <c r="D118" i="9"/>
  <c r="E118" i="9"/>
  <c r="F118" i="9"/>
  <c r="G118" i="9"/>
  <c r="A119" i="9"/>
  <c r="B119" i="9"/>
  <c r="C119" i="9"/>
  <c r="D119" i="9"/>
  <c r="E119" i="9"/>
  <c r="F119" i="9"/>
  <c r="G119" i="9"/>
  <c r="A120" i="9"/>
  <c r="B120" i="9"/>
  <c r="C120" i="9"/>
  <c r="D120" i="9"/>
  <c r="E120" i="9"/>
  <c r="F120" i="9"/>
  <c r="G120" i="9"/>
  <c r="A121" i="9"/>
  <c r="B121" i="9"/>
  <c r="C121" i="9"/>
  <c r="D121" i="9"/>
  <c r="E121" i="9"/>
  <c r="F121" i="9"/>
  <c r="G121" i="9"/>
  <c r="A122" i="9"/>
  <c r="B122" i="9"/>
  <c r="C122" i="9"/>
  <c r="D122" i="9"/>
  <c r="E122" i="9"/>
  <c r="F122" i="9"/>
  <c r="G122" i="9"/>
  <c r="A123" i="9"/>
  <c r="B123" i="9"/>
  <c r="C123" i="9"/>
  <c r="D123" i="9"/>
  <c r="E123" i="9"/>
  <c r="F123" i="9"/>
  <c r="G123" i="9"/>
  <c r="A124" i="9"/>
  <c r="B124" i="9"/>
  <c r="C124" i="9"/>
  <c r="D124" i="9"/>
  <c r="E124" i="9"/>
  <c r="F124" i="9"/>
  <c r="G124" i="9"/>
  <c r="A125" i="9"/>
  <c r="B125" i="9"/>
  <c r="C125" i="9"/>
  <c r="D125" i="9"/>
  <c r="E125" i="9"/>
  <c r="F125" i="9"/>
  <c r="G125" i="9"/>
  <c r="A126" i="9"/>
  <c r="B126" i="9"/>
  <c r="C126" i="9"/>
  <c r="D126" i="9"/>
  <c r="E126" i="9"/>
  <c r="F126" i="9"/>
  <c r="G126" i="9"/>
  <c r="A127" i="9"/>
  <c r="B127" i="9"/>
  <c r="C127" i="9"/>
  <c r="D127" i="9"/>
  <c r="E127" i="9"/>
  <c r="F127" i="9"/>
  <c r="G127" i="9"/>
  <c r="A128" i="9"/>
  <c r="B128" i="9"/>
  <c r="C128" i="9"/>
  <c r="D128" i="9"/>
  <c r="E128" i="9"/>
  <c r="F128" i="9"/>
  <c r="G128" i="9"/>
  <c r="A129" i="9"/>
  <c r="B129" i="9"/>
  <c r="C129" i="9"/>
  <c r="D129" i="9"/>
  <c r="E129" i="9"/>
  <c r="F129" i="9"/>
  <c r="G129" i="9"/>
  <c r="A130" i="9"/>
  <c r="B130" i="9"/>
  <c r="C130" i="9"/>
  <c r="D130" i="9"/>
  <c r="E130" i="9"/>
  <c r="F130" i="9"/>
  <c r="G130" i="9"/>
  <c r="A131" i="9"/>
  <c r="B131" i="9"/>
  <c r="C131" i="9"/>
  <c r="D131" i="9"/>
  <c r="E131" i="9"/>
  <c r="F131" i="9"/>
  <c r="G131" i="9"/>
  <c r="A132" i="9"/>
  <c r="B132" i="9"/>
  <c r="C132" i="9"/>
  <c r="D132" i="9"/>
  <c r="E132" i="9"/>
  <c r="F132" i="9"/>
  <c r="G132" i="9"/>
  <c r="A133" i="9"/>
  <c r="B133" i="9"/>
  <c r="C133" i="9"/>
  <c r="D133" i="9"/>
  <c r="E133" i="9"/>
  <c r="F133" i="9"/>
  <c r="G133" i="9"/>
  <c r="A134" i="9"/>
  <c r="B134" i="9"/>
  <c r="C134" i="9"/>
  <c r="D134" i="9"/>
  <c r="E134" i="9"/>
  <c r="F134" i="9"/>
  <c r="G134" i="9"/>
  <c r="A135" i="9"/>
  <c r="B135" i="9"/>
  <c r="C135" i="9"/>
  <c r="D135" i="9"/>
  <c r="E135" i="9"/>
  <c r="F135" i="9"/>
  <c r="G135" i="9"/>
  <c r="A136" i="9"/>
  <c r="B136" i="9"/>
  <c r="C136" i="9"/>
  <c r="D136" i="9"/>
  <c r="E136" i="9"/>
  <c r="F136" i="9"/>
  <c r="G136" i="9"/>
  <c r="A137" i="9"/>
  <c r="B137" i="9"/>
  <c r="C137" i="9"/>
  <c r="D137" i="9"/>
  <c r="E137" i="9"/>
  <c r="F137" i="9"/>
  <c r="G137" i="9"/>
  <c r="A138" i="9"/>
  <c r="B138" i="9"/>
  <c r="C138" i="9"/>
  <c r="D138" i="9"/>
  <c r="E138" i="9"/>
  <c r="F138" i="9"/>
  <c r="G138" i="9"/>
  <c r="A139" i="9"/>
  <c r="B139" i="9"/>
  <c r="C139" i="9"/>
  <c r="D139" i="9"/>
  <c r="E139" i="9"/>
  <c r="F139" i="9"/>
  <c r="G139" i="9"/>
  <c r="A140" i="9"/>
  <c r="B140" i="9"/>
  <c r="C140" i="9"/>
  <c r="D140" i="9"/>
  <c r="E140" i="9"/>
  <c r="F140" i="9"/>
  <c r="G140" i="9"/>
  <c r="A141" i="9"/>
  <c r="B141" i="9"/>
  <c r="C141" i="9"/>
  <c r="D141" i="9"/>
  <c r="E141" i="9"/>
  <c r="F141" i="9"/>
  <c r="G141" i="9"/>
  <c r="A142" i="9"/>
  <c r="B142" i="9"/>
  <c r="C142" i="9"/>
  <c r="D142" i="9"/>
  <c r="E142" i="9"/>
  <c r="F142" i="9"/>
  <c r="G142" i="9"/>
  <c r="A143" i="9"/>
  <c r="B143" i="9"/>
  <c r="C143" i="9"/>
  <c r="D143" i="9"/>
  <c r="E143" i="9"/>
  <c r="F143" i="9"/>
  <c r="G143" i="9"/>
  <c r="A144" i="9"/>
  <c r="B144" i="9"/>
  <c r="C144" i="9"/>
  <c r="D144" i="9"/>
  <c r="E144" i="9"/>
  <c r="F144" i="9"/>
  <c r="G144" i="9"/>
  <c r="A145" i="9"/>
  <c r="B145" i="9"/>
  <c r="C145" i="9"/>
  <c r="D145" i="9"/>
  <c r="E145" i="9"/>
  <c r="F145" i="9"/>
  <c r="G145" i="9"/>
  <c r="A146" i="9"/>
  <c r="B146" i="9"/>
  <c r="C146" i="9"/>
  <c r="D146" i="9"/>
  <c r="E146" i="9"/>
  <c r="F146" i="9"/>
  <c r="G146" i="9"/>
  <c r="A147" i="9"/>
  <c r="B147" i="9"/>
  <c r="C147" i="9"/>
  <c r="D147" i="9"/>
  <c r="E147" i="9"/>
  <c r="F147" i="9"/>
  <c r="G147" i="9"/>
  <c r="A148" i="9"/>
  <c r="B148" i="9"/>
  <c r="C148" i="9"/>
  <c r="D148" i="9"/>
  <c r="E148" i="9"/>
  <c r="F148" i="9"/>
  <c r="G148" i="9"/>
  <c r="A149" i="9"/>
  <c r="B149" i="9"/>
  <c r="C149" i="9"/>
  <c r="D149" i="9"/>
  <c r="E149" i="9"/>
  <c r="F149" i="9"/>
  <c r="G149" i="9"/>
  <c r="A150" i="9"/>
  <c r="B150" i="9"/>
  <c r="C150" i="9"/>
  <c r="D150" i="9"/>
  <c r="E150" i="9"/>
  <c r="F150" i="9"/>
  <c r="G150" i="9"/>
  <c r="A151" i="9"/>
  <c r="B151" i="9"/>
  <c r="C151" i="9"/>
  <c r="D151" i="9"/>
  <c r="E151" i="9"/>
  <c r="F151" i="9"/>
  <c r="G151" i="9"/>
  <c r="A152" i="9"/>
  <c r="B152" i="9"/>
  <c r="C152" i="9"/>
  <c r="D152" i="9"/>
  <c r="E152" i="9"/>
  <c r="F152" i="9"/>
  <c r="G152" i="9"/>
  <c r="A153" i="9"/>
  <c r="B153" i="9"/>
  <c r="C153" i="9"/>
  <c r="D153" i="9"/>
  <c r="E153" i="9"/>
  <c r="F153" i="9"/>
  <c r="G153" i="9"/>
  <c r="A154" i="9"/>
  <c r="B154" i="9"/>
  <c r="C154" i="9"/>
  <c r="D154" i="9"/>
  <c r="E154" i="9"/>
  <c r="F154" i="9"/>
  <c r="G154" i="9"/>
  <c r="A155" i="9"/>
  <c r="B155" i="9"/>
  <c r="C155" i="9"/>
  <c r="D155" i="9"/>
  <c r="E155" i="9"/>
  <c r="F155" i="9"/>
  <c r="G155" i="9"/>
  <c r="A156" i="9"/>
  <c r="B156" i="9"/>
  <c r="C156" i="9"/>
  <c r="D156" i="9"/>
  <c r="E156" i="9"/>
  <c r="F156" i="9"/>
  <c r="G156" i="9"/>
  <c r="A157" i="9"/>
  <c r="B157" i="9"/>
  <c r="C157" i="9"/>
  <c r="D157" i="9"/>
  <c r="E157" i="9"/>
  <c r="F157" i="9"/>
  <c r="G157" i="9"/>
  <c r="A158" i="9"/>
  <c r="B158" i="9"/>
  <c r="C158" i="9"/>
  <c r="D158" i="9"/>
  <c r="E158" i="9"/>
  <c r="F158" i="9"/>
  <c r="G158" i="9"/>
  <c r="A159" i="9"/>
  <c r="B159" i="9"/>
  <c r="C159" i="9"/>
  <c r="D159" i="9"/>
  <c r="E159" i="9"/>
  <c r="F159" i="9"/>
  <c r="G159" i="9"/>
  <c r="A160" i="9"/>
  <c r="B160" i="9"/>
  <c r="C160" i="9"/>
  <c r="D160" i="9"/>
  <c r="E160" i="9"/>
  <c r="F160" i="9"/>
  <c r="G160" i="9"/>
  <c r="A161" i="9"/>
  <c r="B161" i="9"/>
  <c r="C161" i="9"/>
  <c r="D161" i="9"/>
  <c r="E161" i="9"/>
  <c r="F161" i="9"/>
  <c r="G161" i="9"/>
  <c r="A162" i="9"/>
  <c r="B162" i="9"/>
  <c r="C162" i="9"/>
  <c r="D162" i="9"/>
  <c r="E162" i="9"/>
  <c r="F162" i="9"/>
  <c r="G162" i="9"/>
  <c r="A163" i="9"/>
  <c r="B163" i="9"/>
  <c r="C163" i="9"/>
  <c r="D163" i="9"/>
  <c r="E163" i="9"/>
  <c r="F163" i="9"/>
  <c r="G163" i="9"/>
  <c r="A164" i="9"/>
  <c r="B164" i="9"/>
  <c r="C164" i="9"/>
  <c r="D164" i="9"/>
  <c r="E164" i="9"/>
  <c r="F164" i="9"/>
  <c r="G164" i="9"/>
  <c r="A165" i="9"/>
  <c r="B165" i="9"/>
  <c r="C165" i="9"/>
  <c r="D165" i="9"/>
  <c r="E165" i="9"/>
  <c r="F165" i="9"/>
  <c r="G165" i="9"/>
  <c r="A166" i="9"/>
  <c r="B166" i="9"/>
  <c r="C166" i="9"/>
  <c r="D166" i="9"/>
  <c r="E166" i="9"/>
  <c r="F166" i="9"/>
  <c r="G166" i="9"/>
  <c r="A167" i="9"/>
  <c r="B167" i="9"/>
  <c r="C167" i="9"/>
  <c r="D167" i="9"/>
  <c r="E167" i="9"/>
  <c r="F167" i="9"/>
  <c r="G167" i="9"/>
  <c r="A168" i="9"/>
  <c r="B168" i="9"/>
  <c r="C168" i="9"/>
  <c r="D168" i="9"/>
  <c r="E168" i="9"/>
  <c r="F168" i="9"/>
  <c r="G168" i="9"/>
  <c r="A169" i="9"/>
  <c r="B169" i="9"/>
  <c r="C169" i="9"/>
  <c r="D169" i="9"/>
  <c r="E169" i="9"/>
  <c r="F169" i="9"/>
  <c r="G169" i="9"/>
  <c r="A170" i="9"/>
  <c r="B170" i="9"/>
  <c r="C170" i="9"/>
  <c r="D170" i="9"/>
  <c r="E170" i="9"/>
  <c r="F170" i="9"/>
  <c r="G170" i="9"/>
  <c r="A171" i="9"/>
  <c r="B171" i="9"/>
  <c r="C171" i="9"/>
  <c r="D171" i="9"/>
  <c r="E171" i="9"/>
  <c r="F171" i="9"/>
  <c r="G171" i="9"/>
  <c r="A172" i="9"/>
  <c r="B172" i="9"/>
  <c r="C172" i="9"/>
  <c r="D172" i="9"/>
  <c r="E172" i="9"/>
  <c r="F172" i="9"/>
  <c r="G172" i="9"/>
  <c r="A173" i="9"/>
  <c r="B173" i="9"/>
  <c r="C173" i="9"/>
  <c r="D173" i="9"/>
  <c r="E173" i="9"/>
  <c r="F173" i="9"/>
  <c r="G173" i="9"/>
  <c r="A174" i="9"/>
  <c r="B174" i="9"/>
  <c r="C174" i="9"/>
  <c r="D174" i="9"/>
  <c r="E174" i="9"/>
  <c r="F174" i="9"/>
  <c r="G174" i="9"/>
  <c r="A175" i="9"/>
  <c r="B175" i="9"/>
  <c r="C175" i="9"/>
  <c r="D175" i="9"/>
  <c r="E175" i="9"/>
  <c r="F175" i="9"/>
  <c r="G175" i="9"/>
  <c r="A176" i="9"/>
  <c r="B176" i="9"/>
  <c r="C176" i="9"/>
  <c r="D176" i="9"/>
  <c r="E176" i="9"/>
  <c r="F176" i="9"/>
  <c r="G176" i="9"/>
  <c r="A177" i="9"/>
  <c r="B177" i="9"/>
  <c r="C177" i="9"/>
  <c r="D177" i="9"/>
  <c r="E177" i="9"/>
  <c r="F177" i="9"/>
  <c r="G177" i="9"/>
  <c r="A178" i="9"/>
  <c r="B178" i="9"/>
  <c r="C178" i="9"/>
  <c r="D178" i="9"/>
  <c r="E178" i="9"/>
  <c r="F178" i="9"/>
  <c r="G178" i="9"/>
  <c r="A179" i="9"/>
  <c r="B179" i="9"/>
  <c r="C179" i="9"/>
  <c r="D179" i="9"/>
  <c r="E179" i="9"/>
  <c r="F179" i="9"/>
  <c r="G179" i="9"/>
  <c r="A180" i="9"/>
  <c r="B180" i="9"/>
  <c r="C180" i="9"/>
  <c r="D180" i="9"/>
  <c r="E180" i="9"/>
  <c r="F180" i="9"/>
  <c r="G180" i="9"/>
  <c r="A181" i="9"/>
  <c r="B181" i="9"/>
  <c r="C181" i="9"/>
  <c r="D181" i="9"/>
  <c r="E181" i="9"/>
  <c r="F181" i="9"/>
  <c r="G181" i="9"/>
  <c r="A182" i="9"/>
  <c r="B182" i="9"/>
  <c r="C182" i="9"/>
  <c r="D182" i="9"/>
  <c r="E182" i="9"/>
  <c r="F182" i="9"/>
  <c r="G182" i="9"/>
  <c r="A183" i="9"/>
  <c r="B183" i="9"/>
  <c r="C183" i="9"/>
  <c r="D183" i="9"/>
  <c r="E183" i="9"/>
  <c r="F183" i="9"/>
  <c r="G183" i="9"/>
  <c r="A184" i="9"/>
  <c r="B184" i="9"/>
  <c r="C184" i="9"/>
  <c r="D184" i="9"/>
  <c r="E184" i="9"/>
  <c r="F184" i="9"/>
  <c r="G184" i="9"/>
  <c r="A185" i="9"/>
  <c r="B185" i="9"/>
  <c r="C185" i="9"/>
  <c r="D185" i="9"/>
  <c r="E185" i="9"/>
  <c r="F185" i="9"/>
  <c r="G185" i="9"/>
  <c r="A186" i="9"/>
  <c r="B186" i="9"/>
  <c r="C186" i="9"/>
  <c r="D186" i="9"/>
  <c r="E186" i="9"/>
  <c r="F186" i="9"/>
  <c r="G186" i="9"/>
  <c r="A187" i="9"/>
  <c r="B187" i="9"/>
  <c r="C187" i="9"/>
  <c r="D187" i="9"/>
  <c r="E187" i="9"/>
  <c r="F187" i="9"/>
  <c r="G187" i="9"/>
  <c r="A188" i="9"/>
  <c r="B188" i="9"/>
  <c r="C188" i="9"/>
  <c r="D188" i="9"/>
  <c r="E188" i="9"/>
  <c r="F188" i="9"/>
  <c r="G188" i="9"/>
  <c r="A189" i="9"/>
  <c r="B189" i="9"/>
  <c r="C189" i="9"/>
  <c r="D189" i="9"/>
  <c r="E189" i="9"/>
  <c r="F189" i="9"/>
  <c r="G189" i="9"/>
  <c r="A190" i="9"/>
  <c r="B190" i="9"/>
  <c r="C190" i="9"/>
  <c r="D190" i="9"/>
  <c r="E190" i="9"/>
  <c r="F190" i="9"/>
  <c r="G190" i="9"/>
  <c r="A191" i="9"/>
  <c r="B191" i="9"/>
  <c r="C191" i="9"/>
  <c r="D191" i="9"/>
  <c r="E191" i="9"/>
  <c r="F191" i="9"/>
  <c r="G191" i="9"/>
  <c r="A192" i="9"/>
  <c r="B192" i="9"/>
  <c r="C192" i="9"/>
  <c r="D192" i="9"/>
  <c r="E192" i="9"/>
  <c r="F192" i="9"/>
  <c r="G192" i="9"/>
  <c r="A193" i="9"/>
  <c r="B193" i="9"/>
  <c r="C193" i="9"/>
  <c r="D193" i="9"/>
  <c r="E193" i="9"/>
  <c r="F193" i="9"/>
  <c r="G193" i="9"/>
  <c r="A194" i="9"/>
  <c r="B194" i="9"/>
  <c r="C194" i="9"/>
  <c r="D194" i="9"/>
  <c r="E194" i="9"/>
  <c r="F194" i="9"/>
  <c r="G194" i="9"/>
  <c r="A195" i="9"/>
  <c r="B195" i="9"/>
  <c r="C195" i="9"/>
  <c r="D195" i="9"/>
  <c r="E195" i="9"/>
  <c r="F195" i="9"/>
  <c r="G195" i="9"/>
  <c r="A196" i="9"/>
  <c r="B196" i="9"/>
  <c r="C196" i="9"/>
  <c r="D196" i="9"/>
  <c r="E196" i="9"/>
  <c r="F196" i="9"/>
  <c r="G196" i="9"/>
  <c r="A197" i="9"/>
  <c r="B197" i="9"/>
  <c r="C197" i="9"/>
  <c r="D197" i="9"/>
  <c r="E197" i="9"/>
  <c r="F197" i="9"/>
  <c r="G197" i="9"/>
  <c r="A198" i="9"/>
  <c r="B198" i="9"/>
  <c r="C198" i="9"/>
  <c r="D198" i="9"/>
  <c r="E198" i="9"/>
  <c r="F198" i="9"/>
  <c r="G198" i="9"/>
  <c r="A199" i="9"/>
  <c r="B199" i="9"/>
  <c r="C199" i="9"/>
  <c r="D199" i="9"/>
  <c r="E199" i="9"/>
  <c r="F199" i="9"/>
  <c r="G199" i="9"/>
  <c r="A200" i="9"/>
  <c r="B200" i="9"/>
  <c r="C200" i="9"/>
  <c r="D200" i="9"/>
  <c r="E200" i="9"/>
  <c r="F200" i="9"/>
  <c r="G200" i="9"/>
  <c r="A201" i="9"/>
  <c r="B201" i="9"/>
  <c r="C201" i="9"/>
  <c r="D201" i="9"/>
  <c r="E201" i="9"/>
  <c r="F201" i="9"/>
  <c r="G201" i="9"/>
  <c r="A202" i="9"/>
  <c r="B202" i="9"/>
  <c r="C202" i="9"/>
  <c r="D202" i="9"/>
  <c r="E202" i="9"/>
  <c r="F202" i="9"/>
  <c r="G202" i="9"/>
  <c r="A203" i="9"/>
  <c r="B203" i="9"/>
  <c r="C203" i="9"/>
  <c r="D203" i="9"/>
  <c r="E203" i="9"/>
  <c r="F203" i="9"/>
  <c r="G203" i="9"/>
  <c r="A204" i="9"/>
  <c r="B204" i="9"/>
  <c r="C204" i="9"/>
  <c r="D204" i="9"/>
  <c r="E204" i="9"/>
  <c r="F204" i="9"/>
  <c r="G204" i="9"/>
  <c r="A205" i="9"/>
  <c r="B205" i="9"/>
  <c r="C205" i="9"/>
  <c r="D205" i="9"/>
  <c r="E205" i="9"/>
  <c r="F205" i="9"/>
  <c r="G205" i="9"/>
  <c r="A206" i="9"/>
  <c r="B206" i="9"/>
  <c r="C206" i="9"/>
  <c r="D206" i="9"/>
  <c r="E206" i="9"/>
  <c r="F206" i="9"/>
  <c r="G206" i="9"/>
  <c r="A207" i="9"/>
  <c r="B207" i="9"/>
  <c r="C207" i="9"/>
  <c r="D207" i="9"/>
  <c r="E207" i="9"/>
  <c r="F207" i="9"/>
  <c r="G207" i="9"/>
  <c r="A208" i="9"/>
  <c r="B208" i="9"/>
  <c r="C208" i="9"/>
  <c r="D208" i="9"/>
  <c r="E208" i="9"/>
  <c r="F208" i="9"/>
  <c r="G208" i="9"/>
  <c r="A209" i="9"/>
  <c r="B209" i="9"/>
  <c r="C209" i="9"/>
  <c r="D209" i="9"/>
  <c r="E209" i="9"/>
  <c r="F209" i="9"/>
  <c r="G209" i="9"/>
  <c r="A210" i="9"/>
  <c r="B210" i="9"/>
  <c r="C210" i="9"/>
  <c r="D210" i="9"/>
  <c r="E210" i="9"/>
  <c r="F210" i="9"/>
  <c r="G210" i="9"/>
  <c r="A211" i="9"/>
  <c r="B211" i="9"/>
  <c r="C211" i="9"/>
  <c r="D211" i="9"/>
  <c r="E211" i="9"/>
  <c r="F211" i="9"/>
  <c r="G211" i="9"/>
  <c r="A212" i="9"/>
  <c r="B212" i="9"/>
  <c r="C212" i="9"/>
  <c r="D212" i="9"/>
  <c r="E212" i="9"/>
  <c r="F212" i="9"/>
  <c r="G212" i="9"/>
  <c r="A213" i="9"/>
  <c r="B213" i="9"/>
  <c r="C213" i="9"/>
  <c r="D213" i="9"/>
  <c r="E213" i="9"/>
  <c r="F213" i="9"/>
  <c r="G213" i="9"/>
  <c r="A214" i="9"/>
  <c r="B214" i="9"/>
  <c r="C214" i="9"/>
  <c r="D214" i="9"/>
  <c r="E214" i="9"/>
  <c r="F214" i="9"/>
  <c r="G214" i="9"/>
  <c r="A215" i="9"/>
  <c r="B215" i="9"/>
  <c r="C215" i="9"/>
  <c r="D215" i="9"/>
  <c r="E215" i="9"/>
  <c r="F215" i="9"/>
  <c r="G215" i="9"/>
  <c r="A216" i="9"/>
  <c r="B216" i="9"/>
  <c r="C216" i="9"/>
  <c r="D216" i="9"/>
  <c r="E216" i="9"/>
  <c r="F216" i="9"/>
  <c r="G216" i="9"/>
  <c r="A217" i="9"/>
  <c r="B217" i="9"/>
  <c r="C217" i="9"/>
  <c r="D217" i="9"/>
  <c r="E217" i="9"/>
  <c r="F217" i="9"/>
  <c r="G217" i="9"/>
  <c r="A218" i="9"/>
  <c r="B218" i="9"/>
  <c r="C218" i="9"/>
  <c r="D218" i="9"/>
  <c r="E218" i="9"/>
  <c r="F218" i="9"/>
  <c r="G218" i="9"/>
  <c r="A219" i="9"/>
  <c r="B219" i="9"/>
  <c r="C219" i="9"/>
  <c r="D219" i="9"/>
  <c r="E219" i="9"/>
  <c r="F219" i="9"/>
  <c r="G219" i="9"/>
  <c r="A220" i="9"/>
  <c r="B220" i="9"/>
  <c r="C220" i="9"/>
  <c r="D220" i="9"/>
  <c r="E220" i="9"/>
  <c r="F220" i="9"/>
  <c r="G220" i="9"/>
  <c r="A221" i="9"/>
  <c r="B221" i="9"/>
  <c r="C221" i="9"/>
  <c r="D221" i="9"/>
  <c r="E221" i="9"/>
  <c r="F221" i="9"/>
  <c r="G221" i="9"/>
  <c r="A222" i="9"/>
  <c r="B222" i="9"/>
  <c r="C222" i="9"/>
  <c r="D222" i="9"/>
  <c r="E222" i="9"/>
  <c r="F222" i="9"/>
  <c r="G222" i="9"/>
  <c r="A223" i="9"/>
  <c r="B223" i="9"/>
  <c r="C223" i="9"/>
  <c r="D223" i="9"/>
  <c r="E223" i="9"/>
  <c r="F223" i="9"/>
  <c r="G223" i="9"/>
  <c r="A224" i="9"/>
  <c r="B224" i="9"/>
  <c r="C224" i="9"/>
  <c r="D224" i="9"/>
  <c r="E224" i="9"/>
  <c r="F224" i="9"/>
  <c r="G224" i="9"/>
  <c r="A225" i="9"/>
  <c r="B225" i="9"/>
  <c r="C225" i="9"/>
  <c r="D225" i="9"/>
  <c r="E225" i="9"/>
  <c r="F225" i="9"/>
  <c r="G225" i="9"/>
  <c r="A226" i="9"/>
  <c r="B226" i="9"/>
  <c r="C226" i="9"/>
  <c r="D226" i="9"/>
  <c r="E226" i="9"/>
  <c r="F226" i="9"/>
  <c r="G226" i="9"/>
  <c r="A227" i="9"/>
  <c r="B227" i="9"/>
  <c r="C227" i="9"/>
  <c r="D227" i="9"/>
  <c r="E227" i="9"/>
  <c r="F227" i="9"/>
  <c r="G227" i="9"/>
  <c r="A228" i="9"/>
  <c r="B228" i="9"/>
  <c r="C228" i="9"/>
  <c r="D228" i="9"/>
  <c r="E228" i="9"/>
  <c r="F228" i="9"/>
  <c r="G228" i="9"/>
  <c r="A229" i="9"/>
  <c r="B229" i="9"/>
  <c r="C229" i="9"/>
  <c r="D229" i="9"/>
  <c r="E229" i="9"/>
  <c r="F229" i="9"/>
  <c r="G229" i="9"/>
  <c r="A230" i="9"/>
  <c r="B230" i="9"/>
  <c r="C230" i="9"/>
  <c r="D230" i="9"/>
  <c r="E230" i="9"/>
  <c r="F230" i="9"/>
  <c r="G230" i="9"/>
  <c r="A231" i="9"/>
  <c r="B231" i="9"/>
  <c r="C231" i="9"/>
  <c r="D231" i="9"/>
  <c r="E231" i="9"/>
  <c r="F231" i="9"/>
  <c r="G231" i="9"/>
  <c r="A232" i="9"/>
  <c r="B232" i="9"/>
  <c r="C232" i="9"/>
  <c r="D232" i="9"/>
  <c r="E232" i="9"/>
  <c r="F232" i="9"/>
  <c r="G232" i="9"/>
  <c r="A233" i="9"/>
  <c r="B233" i="9"/>
  <c r="C233" i="9"/>
  <c r="D233" i="9"/>
  <c r="E233" i="9"/>
  <c r="F233" i="9"/>
  <c r="G233" i="9"/>
  <c r="A234" i="9"/>
  <c r="B234" i="9"/>
  <c r="C234" i="9"/>
  <c r="D234" i="9"/>
  <c r="E234" i="9"/>
  <c r="F234" i="9"/>
  <c r="G234" i="9"/>
  <c r="A235" i="9"/>
  <c r="B235" i="9"/>
  <c r="C235" i="9"/>
  <c r="D235" i="9"/>
  <c r="E235" i="9"/>
  <c r="F235" i="9"/>
  <c r="G235" i="9"/>
  <c r="A236" i="9"/>
  <c r="B236" i="9"/>
  <c r="C236" i="9"/>
  <c r="D236" i="9"/>
  <c r="E236" i="9"/>
  <c r="F236" i="9"/>
  <c r="G236" i="9"/>
  <c r="A237" i="9"/>
  <c r="B237" i="9"/>
  <c r="C237" i="9"/>
  <c r="D237" i="9"/>
  <c r="E237" i="9"/>
  <c r="F237" i="9"/>
  <c r="G237" i="9"/>
  <c r="A238" i="9"/>
  <c r="B238" i="9"/>
  <c r="C238" i="9"/>
  <c r="D238" i="9"/>
  <c r="E238" i="9"/>
  <c r="F238" i="9"/>
  <c r="G238" i="9"/>
  <c r="A239" i="9"/>
  <c r="B239" i="9"/>
  <c r="C239" i="9"/>
  <c r="D239" i="9"/>
  <c r="E239" i="9"/>
  <c r="F239" i="9"/>
  <c r="G239" i="9"/>
  <c r="A240" i="9"/>
  <c r="B240" i="9"/>
  <c r="C240" i="9"/>
  <c r="D240" i="9"/>
  <c r="E240" i="9"/>
  <c r="F240" i="9"/>
  <c r="G240" i="9"/>
  <c r="A241" i="9"/>
  <c r="B241" i="9"/>
  <c r="C241" i="9"/>
  <c r="D241" i="9"/>
  <c r="E241" i="9"/>
  <c r="F241" i="9"/>
  <c r="G241" i="9"/>
  <c r="A242" i="9"/>
  <c r="B242" i="9"/>
  <c r="C242" i="9"/>
  <c r="D242" i="9"/>
  <c r="E242" i="9"/>
  <c r="F242" i="9"/>
  <c r="G242" i="9"/>
  <c r="A243" i="9"/>
  <c r="B243" i="9"/>
  <c r="C243" i="9"/>
  <c r="D243" i="9"/>
  <c r="E243" i="9"/>
  <c r="F243" i="9"/>
  <c r="G243" i="9"/>
  <c r="A244" i="9"/>
  <c r="B244" i="9"/>
  <c r="C244" i="9"/>
  <c r="D244" i="9"/>
  <c r="E244" i="9"/>
  <c r="F244" i="9"/>
  <c r="G244" i="9"/>
  <c r="A245" i="9"/>
  <c r="B245" i="9"/>
  <c r="C245" i="9"/>
  <c r="D245" i="9"/>
  <c r="E245" i="9"/>
  <c r="F245" i="9"/>
  <c r="G245" i="9"/>
  <c r="A246" i="9"/>
  <c r="B246" i="9"/>
  <c r="C246" i="9"/>
  <c r="D246" i="9"/>
  <c r="E246" i="9"/>
  <c r="F246" i="9"/>
  <c r="G246" i="9"/>
  <c r="A247" i="9"/>
  <c r="B247" i="9"/>
  <c r="C247" i="9"/>
  <c r="D247" i="9"/>
  <c r="E247" i="9"/>
  <c r="F247" i="9"/>
  <c r="G247" i="9"/>
  <c r="A248" i="9"/>
  <c r="B248" i="9"/>
  <c r="C248" i="9"/>
  <c r="D248" i="9"/>
  <c r="E248" i="9"/>
  <c r="F248" i="9"/>
  <c r="G248" i="9"/>
  <c r="A249" i="9"/>
  <c r="B249" i="9"/>
  <c r="C249" i="9"/>
  <c r="D249" i="9"/>
  <c r="E249" i="9"/>
  <c r="F249" i="9"/>
  <c r="G249" i="9"/>
  <c r="A250" i="9"/>
  <c r="B250" i="9"/>
  <c r="C250" i="9"/>
  <c r="D250" i="9"/>
  <c r="E250" i="9"/>
  <c r="F250" i="9"/>
  <c r="G250" i="9"/>
  <c r="A251" i="9"/>
  <c r="B251" i="9"/>
  <c r="C251" i="9"/>
  <c r="D251" i="9"/>
  <c r="E251" i="9"/>
  <c r="F251" i="9"/>
  <c r="G251" i="9"/>
  <c r="A252" i="9"/>
  <c r="B252" i="9"/>
  <c r="C252" i="9"/>
  <c r="D252" i="9"/>
  <c r="E252" i="9"/>
  <c r="F252" i="9"/>
  <c r="G252" i="9"/>
  <c r="A253" i="9"/>
  <c r="B253" i="9"/>
  <c r="C253" i="9"/>
  <c r="D253" i="9"/>
  <c r="E253" i="9"/>
  <c r="F253" i="9"/>
  <c r="G253" i="9"/>
  <c r="A254" i="9"/>
  <c r="B254" i="9"/>
  <c r="C254" i="9"/>
  <c r="D254" i="9"/>
  <c r="E254" i="9"/>
  <c r="F254" i="9"/>
  <c r="G254" i="9"/>
  <c r="A255" i="9"/>
  <c r="B255" i="9"/>
  <c r="C255" i="9"/>
  <c r="D255" i="9"/>
  <c r="E255" i="9"/>
  <c r="F255" i="9"/>
  <c r="G255" i="9"/>
  <c r="A256" i="9"/>
  <c r="B256" i="9"/>
  <c r="C256" i="9"/>
  <c r="D256" i="9"/>
  <c r="E256" i="9"/>
  <c r="F256" i="9"/>
  <c r="G256" i="9"/>
  <c r="A257" i="9"/>
  <c r="B257" i="9"/>
  <c r="C257" i="9"/>
  <c r="D257" i="9"/>
  <c r="E257" i="9"/>
  <c r="F257" i="9"/>
  <c r="G257" i="9"/>
  <c r="A258" i="9"/>
  <c r="B258" i="9"/>
  <c r="C258" i="9"/>
  <c r="D258" i="9"/>
  <c r="E258" i="9"/>
  <c r="F258" i="9"/>
  <c r="G258" i="9"/>
  <c r="A259" i="9"/>
  <c r="B259" i="9"/>
  <c r="C259" i="9"/>
  <c r="D259" i="9"/>
  <c r="E259" i="9"/>
  <c r="F259" i="9"/>
  <c r="G259" i="9"/>
  <c r="A260" i="9"/>
  <c r="B260" i="9"/>
  <c r="C260" i="9"/>
  <c r="D260" i="9"/>
  <c r="E260" i="9"/>
  <c r="F260" i="9"/>
  <c r="G260" i="9"/>
  <c r="A261" i="9"/>
  <c r="B261" i="9"/>
  <c r="C261" i="9"/>
  <c r="D261" i="9"/>
  <c r="E261" i="9"/>
  <c r="F261" i="9"/>
  <c r="G261" i="9"/>
  <c r="A262" i="9"/>
  <c r="B262" i="9"/>
  <c r="C262" i="9"/>
  <c r="D262" i="9"/>
  <c r="E262" i="9"/>
  <c r="F262" i="9"/>
  <c r="G262" i="9"/>
  <c r="A263" i="9"/>
  <c r="B263" i="9"/>
  <c r="C263" i="9"/>
  <c r="D263" i="9"/>
  <c r="E263" i="9"/>
  <c r="F263" i="9"/>
  <c r="G263" i="9"/>
  <c r="A264" i="9"/>
  <c r="B264" i="9"/>
  <c r="C264" i="9"/>
  <c r="D264" i="9"/>
  <c r="E264" i="9"/>
  <c r="F264" i="9"/>
  <c r="G264" i="9"/>
  <c r="A265" i="9"/>
  <c r="B265" i="9"/>
  <c r="C265" i="9"/>
  <c r="D265" i="9"/>
  <c r="E265" i="9"/>
  <c r="F265" i="9"/>
  <c r="G265" i="9"/>
  <c r="A266" i="9"/>
  <c r="B266" i="9"/>
  <c r="C266" i="9"/>
  <c r="D266" i="9"/>
  <c r="E266" i="9"/>
  <c r="F266" i="9"/>
  <c r="G266" i="9"/>
  <c r="A267" i="9"/>
  <c r="B267" i="9"/>
  <c r="C267" i="9"/>
  <c r="D267" i="9"/>
  <c r="E267" i="9"/>
  <c r="F267" i="9"/>
  <c r="G267" i="9"/>
  <c r="A268" i="9"/>
  <c r="B268" i="9"/>
  <c r="C268" i="9"/>
  <c r="D268" i="9"/>
  <c r="E268" i="9"/>
  <c r="F268" i="9"/>
  <c r="G268" i="9"/>
  <c r="A269" i="9"/>
  <c r="B269" i="9"/>
  <c r="C269" i="9"/>
  <c r="D269" i="9"/>
  <c r="E269" i="9"/>
  <c r="F269" i="9"/>
  <c r="G269" i="9"/>
  <c r="A270" i="9"/>
  <c r="B270" i="9"/>
  <c r="C270" i="9"/>
  <c r="D270" i="9"/>
  <c r="E270" i="9"/>
  <c r="F270" i="9"/>
  <c r="G270" i="9"/>
  <c r="A271" i="9"/>
  <c r="B271" i="9"/>
  <c r="C271" i="9"/>
  <c r="D271" i="9"/>
  <c r="E271" i="9"/>
  <c r="F271" i="9"/>
  <c r="G271" i="9"/>
  <c r="A272" i="9"/>
  <c r="B272" i="9"/>
  <c r="C272" i="9"/>
  <c r="D272" i="9"/>
  <c r="E272" i="9"/>
  <c r="F272" i="9"/>
  <c r="G272" i="9"/>
  <c r="A273" i="9"/>
  <c r="B273" i="9"/>
  <c r="C273" i="9"/>
  <c r="D273" i="9"/>
  <c r="E273" i="9"/>
  <c r="F273" i="9"/>
  <c r="G273" i="9"/>
  <c r="A274" i="9"/>
  <c r="B274" i="9"/>
  <c r="C274" i="9"/>
  <c r="D274" i="9"/>
  <c r="E274" i="9"/>
  <c r="F274" i="9"/>
  <c r="G274" i="9"/>
  <c r="A275" i="9"/>
  <c r="B275" i="9"/>
  <c r="C275" i="9"/>
  <c r="D275" i="9"/>
  <c r="E275" i="9"/>
  <c r="F275" i="9"/>
  <c r="G275" i="9"/>
  <c r="A276" i="9"/>
  <c r="B276" i="9"/>
  <c r="C276" i="9"/>
  <c r="D276" i="9"/>
  <c r="E276" i="9"/>
  <c r="F276" i="9"/>
  <c r="G276" i="9"/>
  <c r="A277" i="9"/>
  <c r="B277" i="9"/>
  <c r="C277" i="9"/>
  <c r="D277" i="9"/>
  <c r="E277" i="9"/>
  <c r="F277" i="9"/>
  <c r="G277" i="9"/>
  <c r="A278" i="9"/>
  <c r="B278" i="9"/>
  <c r="C278" i="9"/>
  <c r="D278" i="9"/>
  <c r="E278" i="9"/>
  <c r="F278" i="9"/>
  <c r="G278" i="9"/>
  <c r="A279" i="9"/>
  <c r="B279" i="9"/>
  <c r="C279" i="9"/>
  <c r="D279" i="9"/>
  <c r="E279" i="9"/>
  <c r="F279" i="9"/>
  <c r="G279" i="9"/>
  <c r="A280" i="9"/>
  <c r="B280" i="9"/>
  <c r="C280" i="9"/>
  <c r="D280" i="9"/>
  <c r="E280" i="9"/>
  <c r="F280" i="9"/>
  <c r="G280" i="9"/>
  <c r="A281" i="9"/>
  <c r="B281" i="9"/>
  <c r="C281" i="9"/>
  <c r="D281" i="9"/>
  <c r="E281" i="9"/>
  <c r="F281" i="9"/>
  <c r="G281" i="9"/>
  <c r="A282" i="9"/>
  <c r="B282" i="9"/>
  <c r="C282" i="9"/>
  <c r="D282" i="9"/>
  <c r="E282" i="9"/>
  <c r="F282" i="9"/>
  <c r="G282" i="9"/>
  <c r="A283" i="9"/>
  <c r="B283" i="9"/>
  <c r="C283" i="9"/>
  <c r="D283" i="9"/>
  <c r="E283" i="9"/>
  <c r="F283" i="9"/>
  <c r="G283" i="9"/>
  <c r="A284" i="9"/>
  <c r="B284" i="9"/>
  <c r="C284" i="9"/>
  <c r="D284" i="9"/>
  <c r="E284" i="9"/>
  <c r="F284" i="9"/>
  <c r="G284" i="9"/>
  <c r="A285" i="9"/>
  <c r="B285" i="9"/>
  <c r="C285" i="9"/>
  <c r="D285" i="9"/>
  <c r="E285" i="9"/>
  <c r="F285" i="9"/>
  <c r="G285" i="9"/>
  <c r="A286" i="9"/>
  <c r="B286" i="9"/>
  <c r="C286" i="9"/>
  <c r="D286" i="9"/>
  <c r="E286" i="9"/>
  <c r="F286" i="9"/>
  <c r="G286" i="9"/>
  <c r="A287" i="9"/>
  <c r="B287" i="9"/>
  <c r="C287" i="9"/>
  <c r="D287" i="9"/>
  <c r="E287" i="9"/>
  <c r="F287" i="9"/>
  <c r="G287" i="9"/>
  <c r="A288" i="9"/>
  <c r="B288" i="9"/>
  <c r="C288" i="9"/>
  <c r="D288" i="9"/>
  <c r="E288" i="9"/>
  <c r="F288" i="9"/>
  <c r="G288" i="9"/>
  <c r="A289" i="9"/>
  <c r="B289" i="9"/>
  <c r="C289" i="9"/>
  <c r="D289" i="9"/>
  <c r="E289" i="9"/>
  <c r="F289" i="9"/>
  <c r="G289" i="9"/>
  <c r="A290" i="9"/>
  <c r="B290" i="9"/>
  <c r="C290" i="9"/>
  <c r="D290" i="9"/>
  <c r="E290" i="9"/>
  <c r="F290" i="9"/>
  <c r="G290" i="9"/>
  <c r="A291" i="9"/>
  <c r="B291" i="9"/>
  <c r="C291" i="9"/>
  <c r="D291" i="9"/>
  <c r="E291" i="9"/>
  <c r="F291" i="9"/>
  <c r="G291" i="9"/>
  <c r="A292" i="9"/>
  <c r="B292" i="9"/>
  <c r="C292" i="9"/>
  <c r="D292" i="9"/>
  <c r="E292" i="9"/>
  <c r="F292" i="9"/>
  <c r="G292" i="9"/>
  <c r="A293" i="9"/>
  <c r="B293" i="9"/>
  <c r="C293" i="9"/>
  <c r="D293" i="9"/>
  <c r="E293" i="9"/>
  <c r="F293" i="9"/>
  <c r="G293" i="9"/>
  <c r="A294" i="9"/>
  <c r="B294" i="9"/>
  <c r="C294" i="9"/>
  <c r="D294" i="9"/>
  <c r="E294" i="9"/>
  <c r="F294" i="9"/>
  <c r="G294" i="9"/>
  <c r="A295" i="9"/>
  <c r="B295" i="9"/>
  <c r="C295" i="9"/>
  <c r="D295" i="9"/>
  <c r="E295" i="9"/>
  <c r="F295" i="9"/>
  <c r="G295" i="9"/>
  <c r="A296" i="9"/>
  <c r="B296" i="9"/>
  <c r="C296" i="9"/>
  <c r="D296" i="9"/>
  <c r="E296" i="9"/>
  <c r="F296" i="9"/>
  <c r="G296" i="9"/>
  <c r="A297" i="9"/>
  <c r="B297" i="9"/>
  <c r="C297" i="9"/>
  <c r="D297" i="9"/>
  <c r="E297" i="9"/>
  <c r="F297" i="9"/>
  <c r="G297" i="9"/>
  <c r="A298" i="9"/>
  <c r="B298" i="9"/>
  <c r="C298" i="9"/>
  <c r="D298" i="9"/>
  <c r="E298" i="9"/>
  <c r="F298" i="9"/>
  <c r="G298" i="9"/>
  <c r="A299" i="9"/>
  <c r="B299" i="9"/>
  <c r="C299" i="9"/>
  <c r="D299" i="9"/>
  <c r="E299" i="9"/>
  <c r="F299" i="9"/>
  <c r="G299" i="9"/>
  <c r="A300" i="9"/>
  <c r="B300" i="9"/>
  <c r="C300" i="9"/>
  <c r="D300" i="9"/>
  <c r="E300" i="9"/>
  <c r="F300" i="9"/>
  <c r="G300" i="9"/>
  <c r="A301" i="9"/>
  <c r="B301" i="9"/>
  <c r="C301" i="9"/>
  <c r="D301" i="9"/>
  <c r="E301" i="9"/>
  <c r="F301" i="9"/>
  <c r="G301" i="9"/>
  <c r="A302" i="9"/>
  <c r="B302" i="9"/>
  <c r="C302" i="9"/>
  <c r="D302" i="9"/>
  <c r="E302" i="9"/>
  <c r="F302" i="9"/>
  <c r="G302" i="9"/>
  <c r="A303" i="9"/>
  <c r="B303" i="9"/>
  <c r="C303" i="9"/>
  <c r="D303" i="9"/>
  <c r="E303" i="9"/>
  <c r="F303" i="9"/>
  <c r="G303" i="9"/>
  <c r="A304" i="9"/>
  <c r="B304" i="9"/>
  <c r="C304" i="9"/>
  <c r="D304" i="9"/>
  <c r="E304" i="9"/>
  <c r="F304" i="9"/>
  <c r="G304" i="9"/>
  <c r="A305" i="9"/>
  <c r="B305" i="9"/>
  <c r="C305" i="9"/>
  <c r="D305" i="9"/>
  <c r="E305" i="9"/>
  <c r="F305" i="9"/>
  <c r="G305" i="9"/>
  <c r="A306" i="9"/>
  <c r="B306" i="9"/>
  <c r="C306" i="9"/>
  <c r="D306" i="9"/>
  <c r="E306" i="9"/>
  <c r="F306" i="9"/>
  <c r="G306" i="9"/>
  <c r="A307" i="9"/>
  <c r="B307" i="9"/>
  <c r="C307" i="9"/>
  <c r="D307" i="9"/>
  <c r="E307" i="9"/>
  <c r="F307" i="9"/>
  <c r="G307" i="9"/>
  <c r="A308" i="9"/>
  <c r="B308" i="9"/>
  <c r="C308" i="9"/>
  <c r="D308" i="9"/>
  <c r="E308" i="9"/>
  <c r="F308" i="9"/>
  <c r="G308" i="9"/>
  <c r="A309" i="9"/>
  <c r="B309" i="9"/>
  <c r="C309" i="9"/>
  <c r="D309" i="9"/>
  <c r="E309" i="9"/>
  <c r="F309" i="9"/>
  <c r="G309" i="9"/>
  <c r="A310" i="9"/>
  <c r="B310" i="9"/>
  <c r="C310" i="9"/>
  <c r="D310" i="9"/>
  <c r="E310" i="9"/>
  <c r="F310" i="9"/>
  <c r="G310" i="9"/>
  <c r="A311" i="9"/>
  <c r="B311" i="9"/>
  <c r="C311" i="9"/>
  <c r="D311" i="9"/>
  <c r="E311" i="9"/>
  <c r="F311" i="9"/>
  <c r="G311" i="9"/>
  <c r="A312" i="9"/>
  <c r="B312" i="9"/>
  <c r="C312" i="9"/>
  <c r="D312" i="9"/>
  <c r="E312" i="9"/>
  <c r="F312" i="9"/>
  <c r="G312" i="9"/>
  <c r="A313" i="9"/>
  <c r="B313" i="9"/>
  <c r="C313" i="9"/>
  <c r="D313" i="9"/>
  <c r="E313" i="9"/>
  <c r="F313" i="9"/>
  <c r="G313" i="9"/>
  <c r="A314" i="9"/>
  <c r="B314" i="9"/>
  <c r="C314" i="9"/>
  <c r="D314" i="9"/>
  <c r="E314" i="9"/>
  <c r="F314" i="9"/>
  <c r="G314" i="9"/>
  <c r="A315" i="9"/>
  <c r="B315" i="9"/>
  <c r="C315" i="9"/>
  <c r="D315" i="9"/>
  <c r="E315" i="9"/>
  <c r="F315" i="9"/>
  <c r="G315" i="9"/>
  <c r="A316" i="9"/>
  <c r="B316" i="9"/>
  <c r="C316" i="9"/>
  <c r="D316" i="9"/>
  <c r="E316" i="9"/>
  <c r="F316" i="9"/>
  <c r="G316" i="9"/>
  <c r="A317" i="9"/>
  <c r="B317" i="9"/>
  <c r="C317" i="9"/>
  <c r="D317" i="9"/>
  <c r="E317" i="9"/>
  <c r="F317" i="9"/>
  <c r="G317" i="9"/>
  <c r="A318" i="9"/>
  <c r="B318" i="9"/>
  <c r="C318" i="9"/>
  <c r="D318" i="9"/>
  <c r="E318" i="9"/>
  <c r="F318" i="9"/>
  <c r="G318" i="9"/>
  <c r="A319" i="9"/>
  <c r="B319" i="9"/>
  <c r="C319" i="9"/>
  <c r="D319" i="9"/>
  <c r="E319" i="9"/>
  <c r="F319" i="9"/>
  <c r="G319" i="9"/>
  <c r="A320" i="9"/>
  <c r="B320" i="9"/>
  <c r="C320" i="9"/>
  <c r="D320" i="9"/>
  <c r="E320" i="9"/>
  <c r="F320" i="9"/>
  <c r="G320" i="9"/>
  <c r="A321" i="9"/>
  <c r="B321" i="9"/>
  <c r="C321" i="9"/>
  <c r="D321" i="9"/>
  <c r="E321" i="9"/>
  <c r="F321" i="9"/>
  <c r="G321" i="9"/>
  <c r="A322" i="9"/>
  <c r="B322" i="9"/>
  <c r="C322" i="9"/>
  <c r="D322" i="9"/>
  <c r="E322" i="9"/>
  <c r="F322" i="9"/>
  <c r="G322" i="9"/>
  <c r="A323" i="9"/>
  <c r="B323" i="9"/>
  <c r="C323" i="9"/>
  <c r="D323" i="9"/>
  <c r="E323" i="9"/>
  <c r="F323" i="9"/>
  <c r="G323" i="9"/>
  <c r="A324" i="9"/>
  <c r="B324" i="9"/>
  <c r="C324" i="9"/>
  <c r="D324" i="9"/>
  <c r="E324" i="9"/>
  <c r="F324" i="9"/>
  <c r="G324" i="9"/>
  <c r="A325" i="9"/>
  <c r="B325" i="9"/>
  <c r="C325" i="9"/>
  <c r="D325" i="9"/>
  <c r="E325" i="9"/>
  <c r="F325" i="9"/>
  <c r="G325" i="9"/>
  <c r="A326" i="9"/>
  <c r="B326" i="9"/>
  <c r="C326" i="9"/>
  <c r="D326" i="9"/>
  <c r="E326" i="9"/>
  <c r="F326" i="9"/>
  <c r="G326" i="9"/>
  <c r="A327" i="9"/>
  <c r="B327" i="9"/>
  <c r="C327" i="9"/>
  <c r="D327" i="9"/>
  <c r="E327" i="9"/>
  <c r="F327" i="9"/>
  <c r="G327" i="9"/>
  <c r="A328" i="9"/>
  <c r="B328" i="9"/>
  <c r="C328" i="9"/>
  <c r="D328" i="9"/>
  <c r="E328" i="9"/>
  <c r="F328" i="9"/>
  <c r="G328" i="9"/>
  <c r="A329" i="9"/>
  <c r="B329" i="9"/>
  <c r="C329" i="9"/>
  <c r="D329" i="9"/>
  <c r="E329" i="9"/>
  <c r="F329" i="9"/>
  <c r="G329" i="9"/>
  <c r="A330" i="9"/>
  <c r="B330" i="9"/>
  <c r="C330" i="9"/>
  <c r="D330" i="9"/>
  <c r="E330" i="9"/>
  <c r="F330" i="9"/>
  <c r="G330" i="9"/>
  <c r="A331" i="9"/>
  <c r="B331" i="9"/>
  <c r="C331" i="9"/>
  <c r="D331" i="9"/>
  <c r="E331" i="9"/>
  <c r="F331" i="9"/>
  <c r="G331" i="9"/>
  <c r="A332" i="9"/>
  <c r="B332" i="9"/>
  <c r="C332" i="9"/>
  <c r="D332" i="9"/>
  <c r="E332" i="9"/>
  <c r="F332" i="9"/>
  <c r="G332" i="9"/>
  <c r="A333" i="9"/>
  <c r="B333" i="9"/>
  <c r="C333" i="9"/>
  <c r="D333" i="9"/>
  <c r="E333" i="9"/>
  <c r="F333" i="9"/>
  <c r="G333" i="9"/>
  <c r="A334" i="9"/>
  <c r="B334" i="9"/>
  <c r="C334" i="9"/>
  <c r="D334" i="9"/>
  <c r="E334" i="9"/>
  <c r="F334" i="9"/>
  <c r="G334" i="9"/>
  <c r="A335" i="9"/>
  <c r="B335" i="9"/>
  <c r="C335" i="9"/>
  <c r="D335" i="9"/>
  <c r="E335" i="9"/>
  <c r="F335" i="9"/>
  <c r="G335" i="9"/>
  <c r="A336" i="9"/>
  <c r="B336" i="9"/>
  <c r="C336" i="9"/>
  <c r="D336" i="9"/>
  <c r="E336" i="9"/>
  <c r="F336" i="9"/>
  <c r="G336" i="9"/>
  <c r="A337" i="9"/>
  <c r="B337" i="9"/>
  <c r="C337" i="9"/>
  <c r="D337" i="9"/>
  <c r="E337" i="9"/>
  <c r="F337" i="9"/>
  <c r="G337" i="9"/>
  <c r="A338" i="9"/>
  <c r="B338" i="9"/>
  <c r="C338" i="9"/>
  <c r="D338" i="9"/>
  <c r="E338" i="9"/>
  <c r="F338" i="9"/>
  <c r="G338" i="9"/>
  <c r="A339" i="9"/>
  <c r="B339" i="9"/>
  <c r="C339" i="9"/>
  <c r="D339" i="9"/>
  <c r="E339" i="9"/>
  <c r="F339" i="9"/>
  <c r="G339" i="9"/>
  <c r="A340" i="9"/>
  <c r="B340" i="9"/>
  <c r="C340" i="9"/>
  <c r="D340" i="9"/>
  <c r="E340" i="9"/>
  <c r="F340" i="9"/>
  <c r="G340" i="9"/>
  <c r="A341" i="9"/>
  <c r="B341" i="9"/>
  <c r="C341" i="9"/>
  <c r="D341" i="9"/>
  <c r="E341" i="9"/>
  <c r="F341" i="9"/>
  <c r="G341" i="9"/>
  <c r="A342" i="9"/>
  <c r="B342" i="9"/>
  <c r="C342" i="9"/>
  <c r="D342" i="9"/>
  <c r="E342" i="9"/>
  <c r="F342" i="9"/>
  <c r="G342" i="9"/>
  <c r="A343" i="9"/>
  <c r="B343" i="9"/>
  <c r="C343" i="9"/>
  <c r="D343" i="9"/>
  <c r="E343" i="9"/>
  <c r="F343" i="9"/>
  <c r="G343" i="9"/>
  <c r="A344" i="9"/>
  <c r="B344" i="9"/>
  <c r="C344" i="9"/>
  <c r="D344" i="9"/>
  <c r="E344" i="9"/>
  <c r="F344" i="9"/>
  <c r="G344" i="9"/>
  <c r="A345" i="9"/>
  <c r="B345" i="9"/>
  <c r="C345" i="9"/>
  <c r="D345" i="9"/>
  <c r="E345" i="9"/>
  <c r="F345" i="9"/>
  <c r="G345" i="9"/>
  <c r="A346" i="9"/>
  <c r="B346" i="9"/>
  <c r="C346" i="9"/>
  <c r="D346" i="9"/>
  <c r="E346" i="9"/>
  <c r="F346" i="9"/>
  <c r="G346" i="9"/>
  <c r="A347" i="9"/>
  <c r="B347" i="9"/>
  <c r="C347" i="9"/>
  <c r="D347" i="9"/>
  <c r="E347" i="9"/>
  <c r="F347" i="9"/>
  <c r="G347" i="9"/>
  <c r="A348" i="9"/>
  <c r="B348" i="9"/>
  <c r="C348" i="9"/>
  <c r="D348" i="9"/>
  <c r="E348" i="9"/>
  <c r="F348" i="9"/>
  <c r="G348" i="9"/>
  <c r="A349" i="9"/>
  <c r="B349" i="9"/>
  <c r="C349" i="9"/>
  <c r="D349" i="9"/>
  <c r="E349" i="9"/>
  <c r="F349" i="9"/>
  <c r="G349" i="9"/>
  <c r="A350" i="9"/>
  <c r="B350" i="9"/>
  <c r="C350" i="9"/>
  <c r="D350" i="9"/>
  <c r="E350" i="9"/>
  <c r="F350" i="9"/>
  <c r="G350" i="9"/>
  <c r="A351" i="9"/>
  <c r="B351" i="9"/>
  <c r="C351" i="9"/>
  <c r="D351" i="9"/>
  <c r="E351" i="9"/>
  <c r="F351" i="9"/>
  <c r="G351" i="9"/>
  <c r="A352" i="9"/>
  <c r="B352" i="9"/>
  <c r="C352" i="9"/>
  <c r="D352" i="9"/>
  <c r="E352" i="9"/>
  <c r="F352" i="9"/>
  <c r="G352" i="9"/>
  <c r="A353" i="9"/>
  <c r="B353" i="9"/>
  <c r="C353" i="9"/>
  <c r="D353" i="9"/>
  <c r="E353" i="9"/>
  <c r="F353" i="9"/>
  <c r="G353" i="9"/>
  <c r="A354" i="9"/>
  <c r="B354" i="9"/>
  <c r="C354" i="9"/>
  <c r="D354" i="9"/>
  <c r="E354" i="9"/>
  <c r="F354" i="9"/>
  <c r="G354" i="9"/>
  <c r="A355" i="9"/>
  <c r="B355" i="9"/>
  <c r="C355" i="9"/>
  <c r="D355" i="9"/>
  <c r="E355" i="9"/>
  <c r="F355" i="9"/>
  <c r="G355" i="9"/>
  <c r="A356" i="9"/>
  <c r="B356" i="9"/>
  <c r="C356" i="9"/>
  <c r="D356" i="9"/>
  <c r="E356" i="9"/>
  <c r="F356" i="9"/>
  <c r="G356" i="9"/>
  <c r="A357" i="9"/>
  <c r="B357" i="9"/>
  <c r="C357" i="9"/>
  <c r="D357" i="9"/>
  <c r="E357" i="9"/>
  <c r="F357" i="9"/>
  <c r="G357" i="9"/>
  <c r="A358" i="9"/>
  <c r="B358" i="9"/>
  <c r="C358" i="9"/>
  <c r="D358" i="9"/>
  <c r="E358" i="9"/>
  <c r="F358" i="9"/>
  <c r="G358" i="9"/>
  <c r="A359" i="9"/>
  <c r="B359" i="9"/>
  <c r="C359" i="9"/>
  <c r="D359" i="9"/>
  <c r="E359" i="9"/>
  <c r="F359" i="9"/>
  <c r="G359" i="9"/>
  <c r="A360" i="9"/>
  <c r="B360" i="9"/>
  <c r="C360" i="9"/>
  <c r="D360" i="9"/>
  <c r="E360" i="9"/>
  <c r="F360" i="9"/>
  <c r="G360" i="9"/>
  <c r="A361" i="9"/>
  <c r="B361" i="9"/>
  <c r="C361" i="9"/>
  <c r="D361" i="9"/>
  <c r="E361" i="9"/>
  <c r="F361" i="9"/>
  <c r="G361" i="9"/>
  <c r="A362" i="9"/>
  <c r="B362" i="9"/>
  <c r="C362" i="9"/>
  <c r="D362" i="9"/>
  <c r="E362" i="9"/>
  <c r="F362" i="9"/>
  <c r="G362" i="9"/>
  <c r="A363" i="9"/>
  <c r="B363" i="9"/>
  <c r="C363" i="9"/>
  <c r="D363" i="9"/>
  <c r="E363" i="9"/>
  <c r="F363" i="9"/>
  <c r="G363" i="9"/>
  <c r="A364" i="9"/>
  <c r="B364" i="9"/>
  <c r="C364" i="9"/>
  <c r="D364" i="9"/>
  <c r="E364" i="9"/>
  <c r="F364" i="9"/>
  <c r="G364" i="9"/>
  <c r="A365" i="9"/>
  <c r="B365" i="9"/>
  <c r="C365" i="9"/>
  <c r="D365" i="9"/>
  <c r="E365" i="9"/>
  <c r="F365" i="9"/>
  <c r="G365" i="9"/>
  <c r="A366" i="9"/>
  <c r="B366" i="9"/>
  <c r="C366" i="9"/>
  <c r="D366" i="9"/>
  <c r="E366" i="9"/>
  <c r="F366" i="9"/>
  <c r="G366" i="9"/>
  <c r="A367" i="9"/>
  <c r="B367" i="9"/>
  <c r="C367" i="9"/>
  <c r="D367" i="9"/>
  <c r="E367" i="9"/>
  <c r="F367" i="9"/>
  <c r="G367" i="9"/>
  <c r="A368" i="9"/>
  <c r="B368" i="9"/>
  <c r="C368" i="9"/>
  <c r="D368" i="9"/>
  <c r="E368" i="9"/>
  <c r="F368" i="9"/>
  <c r="G368" i="9"/>
  <c r="A369" i="9"/>
  <c r="B369" i="9"/>
  <c r="C369" i="9"/>
  <c r="D369" i="9"/>
  <c r="E369" i="9"/>
  <c r="F369" i="9"/>
  <c r="G369" i="9"/>
  <c r="A370" i="9"/>
  <c r="B370" i="9"/>
  <c r="C370" i="9"/>
  <c r="D370" i="9"/>
  <c r="E370" i="9"/>
  <c r="F370" i="9"/>
  <c r="G370" i="9"/>
  <c r="A371" i="9"/>
  <c r="B371" i="9"/>
  <c r="C371" i="9"/>
  <c r="D371" i="9"/>
  <c r="E371" i="9"/>
  <c r="F371" i="9"/>
  <c r="G371" i="9"/>
  <c r="A372" i="9"/>
  <c r="B372" i="9"/>
  <c r="C372" i="9"/>
  <c r="D372" i="9"/>
  <c r="E372" i="9"/>
  <c r="F372" i="9"/>
  <c r="G372" i="9"/>
  <c r="A373" i="9"/>
  <c r="B373" i="9"/>
  <c r="C373" i="9"/>
  <c r="D373" i="9"/>
  <c r="E373" i="9"/>
  <c r="F373" i="9"/>
  <c r="G373" i="9"/>
  <c r="A374" i="9"/>
  <c r="B374" i="9"/>
  <c r="C374" i="9"/>
  <c r="D374" i="9"/>
  <c r="E374" i="9"/>
  <c r="F374" i="9"/>
  <c r="G374" i="9"/>
  <c r="A375" i="9"/>
  <c r="B375" i="9"/>
  <c r="C375" i="9"/>
  <c r="D375" i="9"/>
  <c r="E375" i="9"/>
  <c r="F375" i="9"/>
  <c r="G375" i="9"/>
  <c r="A376" i="9"/>
  <c r="B376" i="9"/>
  <c r="C376" i="9"/>
  <c r="D376" i="9"/>
  <c r="E376" i="9"/>
  <c r="F376" i="9"/>
  <c r="G376" i="9"/>
  <c r="A377" i="9"/>
  <c r="B377" i="9"/>
  <c r="C377" i="9"/>
  <c r="D377" i="9"/>
  <c r="E377" i="9"/>
  <c r="F377" i="9"/>
  <c r="G377" i="9"/>
  <c r="A378" i="9"/>
  <c r="B378" i="9"/>
  <c r="C378" i="9"/>
  <c r="D378" i="9"/>
  <c r="E378" i="9"/>
  <c r="F378" i="9"/>
  <c r="G378" i="9"/>
  <c r="A379" i="9"/>
  <c r="B379" i="9"/>
  <c r="C379" i="9"/>
  <c r="D379" i="9"/>
  <c r="E379" i="9"/>
  <c r="F379" i="9"/>
  <c r="G379" i="9"/>
  <c r="A380" i="9"/>
  <c r="B380" i="9"/>
  <c r="C380" i="9"/>
  <c r="D380" i="9"/>
  <c r="E380" i="9"/>
  <c r="F380" i="9"/>
  <c r="G380" i="9"/>
  <c r="A381" i="9"/>
  <c r="B381" i="9"/>
  <c r="C381" i="9"/>
  <c r="D381" i="9"/>
  <c r="E381" i="9"/>
  <c r="F381" i="9"/>
  <c r="G381" i="9"/>
  <c r="A382" i="9"/>
  <c r="B382" i="9"/>
  <c r="C382" i="9"/>
  <c r="D382" i="9"/>
  <c r="E382" i="9"/>
  <c r="F382" i="9"/>
  <c r="G382" i="9"/>
  <c r="A383" i="9"/>
  <c r="B383" i="9"/>
  <c r="C383" i="9"/>
  <c r="D383" i="9"/>
  <c r="E383" i="9"/>
  <c r="F383" i="9"/>
  <c r="G383" i="9"/>
  <c r="A384" i="9"/>
  <c r="B384" i="9"/>
  <c r="C384" i="9"/>
  <c r="D384" i="9"/>
  <c r="E384" i="9"/>
  <c r="F384" i="9"/>
  <c r="G384" i="9"/>
  <c r="A385" i="9"/>
  <c r="B385" i="9"/>
  <c r="C385" i="9"/>
  <c r="D385" i="9"/>
  <c r="E385" i="9"/>
  <c r="F385" i="9"/>
  <c r="G385" i="9"/>
  <c r="A386" i="9"/>
  <c r="B386" i="9"/>
  <c r="C386" i="9"/>
  <c r="D386" i="9"/>
  <c r="E386" i="9"/>
  <c r="F386" i="9"/>
  <c r="G386" i="9"/>
  <c r="A387" i="9"/>
  <c r="B387" i="9"/>
  <c r="C387" i="9"/>
  <c r="D387" i="9"/>
  <c r="E387" i="9"/>
  <c r="F387" i="9"/>
  <c r="G387" i="9"/>
  <c r="A388" i="9"/>
  <c r="B388" i="9"/>
  <c r="C388" i="9"/>
  <c r="D388" i="9"/>
  <c r="E388" i="9"/>
  <c r="F388" i="9"/>
  <c r="G388" i="9"/>
  <c r="A389" i="9"/>
  <c r="B389" i="9"/>
  <c r="C389" i="9"/>
  <c r="D389" i="9"/>
  <c r="E389" i="9"/>
  <c r="F389" i="9"/>
  <c r="G389" i="9"/>
  <c r="A390" i="9"/>
  <c r="B390" i="9"/>
  <c r="C390" i="9"/>
  <c r="D390" i="9"/>
  <c r="E390" i="9"/>
  <c r="F390" i="9"/>
  <c r="G390" i="9"/>
  <c r="A391" i="9"/>
  <c r="B391" i="9"/>
  <c r="C391" i="9"/>
  <c r="D391" i="9"/>
  <c r="E391" i="9"/>
  <c r="F391" i="9"/>
  <c r="G391" i="9"/>
  <c r="A392" i="9"/>
  <c r="B392" i="9"/>
  <c r="C392" i="9"/>
  <c r="D392" i="9"/>
  <c r="E392" i="9"/>
  <c r="F392" i="9"/>
  <c r="G392" i="9"/>
  <c r="A393" i="9"/>
  <c r="B393" i="9"/>
  <c r="C393" i="9"/>
  <c r="D393" i="9"/>
  <c r="E393" i="9"/>
  <c r="F393" i="9"/>
  <c r="G393" i="9"/>
  <c r="A394" i="9"/>
  <c r="B394" i="9"/>
  <c r="C394" i="9"/>
  <c r="D394" i="9"/>
  <c r="E394" i="9"/>
  <c r="F394" i="9"/>
  <c r="G394" i="9"/>
  <c r="A395" i="9"/>
  <c r="B395" i="9"/>
  <c r="C395" i="9"/>
  <c r="D395" i="9"/>
  <c r="E395" i="9"/>
  <c r="F395" i="9"/>
  <c r="G395" i="9"/>
  <c r="A396" i="9"/>
  <c r="B396" i="9"/>
  <c r="C396" i="9"/>
  <c r="D396" i="9"/>
  <c r="E396" i="9"/>
  <c r="F396" i="9"/>
  <c r="G396" i="9"/>
  <c r="A397" i="9"/>
  <c r="B397" i="9"/>
  <c r="C397" i="9"/>
  <c r="D397" i="9"/>
  <c r="E397" i="9"/>
  <c r="F397" i="9"/>
  <c r="G397" i="9"/>
  <c r="A398" i="9"/>
  <c r="B398" i="9"/>
  <c r="C398" i="9"/>
  <c r="D398" i="9"/>
  <c r="E398" i="9"/>
  <c r="F398" i="9"/>
  <c r="G398" i="9"/>
  <c r="A399" i="9"/>
  <c r="B399" i="9"/>
  <c r="C399" i="9"/>
  <c r="D399" i="9"/>
  <c r="E399" i="9"/>
  <c r="F399" i="9"/>
  <c r="G399" i="9"/>
  <c r="A400" i="9"/>
  <c r="B400" i="9"/>
  <c r="C400" i="9"/>
  <c r="D400" i="9"/>
  <c r="E400" i="9"/>
  <c r="F400" i="9"/>
  <c r="G400" i="9"/>
  <c r="A401" i="9"/>
  <c r="B401" i="9"/>
  <c r="C401" i="9"/>
  <c r="D401" i="9"/>
  <c r="E401" i="9"/>
  <c r="F401" i="9"/>
  <c r="G401" i="9"/>
  <c r="A402" i="9"/>
  <c r="B402" i="9"/>
  <c r="C402" i="9"/>
  <c r="D402" i="9"/>
  <c r="E402" i="9"/>
  <c r="F402" i="9"/>
  <c r="G402" i="9"/>
  <c r="A403" i="9"/>
  <c r="B403" i="9"/>
  <c r="C403" i="9"/>
  <c r="D403" i="9"/>
  <c r="E403" i="9"/>
  <c r="F403" i="9"/>
  <c r="G403" i="9"/>
  <c r="A404" i="9"/>
  <c r="B404" i="9"/>
  <c r="C404" i="9"/>
  <c r="D404" i="9"/>
  <c r="E404" i="9"/>
  <c r="F404" i="9"/>
  <c r="G404" i="9"/>
  <c r="A405" i="9"/>
  <c r="B405" i="9"/>
  <c r="C405" i="9"/>
  <c r="D405" i="9"/>
  <c r="E405" i="9"/>
  <c r="F405" i="9"/>
  <c r="G405" i="9"/>
  <c r="A406" i="9"/>
  <c r="B406" i="9"/>
  <c r="C406" i="9"/>
  <c r="D406" i="9"/>
  <c r="E406" i="9"/>
  <c r="F406" i="9"/>
  <c r="G406" i="9"/>
  <c r="A407" i="9"/>
  <c r="B407" i="9"/>
  <c r="C407" i="9"/>
  <c r="D407" i="9"/>
  <c r="E407" i="9"/>
  <c r="F407" i="9"/>
  <c r="G407" i="9"/>
  <c r="A408" i="9"/>
  <c r="B408" i="9"/>
  <c r="C408" i="9"/>
  <c r="D408" i="9"/>
  <c r="E408" i="9"/>
  <c r="F408" i="9"/>
  <c r="G408" i="9"/>
  <c r="A409" i="9"/>
  <c r="B409" i="9"/>
  <c r="C409" i="9"/>
  <c r="D409" i="9"/>
  <c r="E409" i="9"/>
  <c r="F409" i="9"/>
  <c r="G409" i="9"/>
  <c r="A410" i="9"/>
  <c r="B410" i="9"/>
  <c r="C410" i="9"/>
  <c r="D410" i="9"/>
  <c r="E410" i="9"/>
  <c r="F410" i="9"/>
  <c r="G410" i="9"/>
  <c r="A411" i="9"/>
  <c r="B411" i="9"/>
  <c r="C411" i="9"/>
  <c r="D411" i="9"/>
  <c r="E411" i="9"/>
  <c r="F411" i="9"/>
  <c r="G411" i="9"/>
  <c r="A412" i="9"/>
  <c r="B412" i="9"/>
  <c r="C412" i="9"/>
  <c r="D412" i="9"/>
  <c r="E412" i="9"/>
  <c r="F412" i="9"/>
  <c r="G412" i="9"/>
  <c r="A413" i="9"/>
  <c r="B413" i="9"/>
  <c r="C413" i="9"/>
  <c r="D413" i="9"/>
  <c r="E413" i="9"/>
  <c r="F413" i="9"/>
  <c r="G413" i="9"/>
  <c r="A414" i="9"/>
  <c r="B414" i="9"/>
  <c r="C414" i="9"/>
  <c r="D414" i="9"/>
  <c r="E414" i="9"/>
  <c r="F414" i="9"/>
  <c r="G414" i="9"/>
  <c r="A415" i="9"/>
  <c r="B415" i="9"/>
  <c r="C415" i="9"/>
  <c r="D415" i="9"/>
  <c r="E415" i="9"/>
  <c r="F415" i="9"/>
  <c r="G415" i="9"/>
  <c r="A416" i="9"/>
  <c r="B416" i="9"/>
  <c r="C416" i="9"/>
  <c r="D416" i="9"/>
  <c r="E416" i="9"/>
  <c r="F416" i="9"/>
  <c r="G416" i="9"/>
  <c r="A417" i="9"/>
  <c r="B417" i="9"/>
  <c r="C417" i="9"/>
  <c r="D417" i="9"/>
  <c r="E417" i="9"/>
  <c r="F417" i="9"/>
  <c r="G417" i="9"/>
  <c r="A418" i="9"/>
  <c r="B418" i="9"/>
  <c r="C418" i="9"/>
  <c r="D418" i="9"/>
  <c r="E418" i="9"/>
  <c r="F418" i="9"/>
  <c r="G418" i="9"/>
  <c r="A419" i="9"/>
  <c r="B419" i="9"/>
  <c r="C419" i="9"/>
  <c r="D419" i="9"/>
  <c r="E419" i="9"/>
  <c r="F419" i="9"/>
  <c r="G419" i="9"/>
  <c r="A420" i="9"/>
  <c r="B420" i="9"/>
  <c r="C420" i="9"/>
  <c r="D420" i="9"/>
  <c r="E420" i="9"/>
  <c r="F420" i="9"/>
  <c r="G420" i="9"/>
  <c r="A421" i="9"/>
  <c r="B421" i="9"/>
  <c r="C421" i="9"/>
  <c r="D421" i="9"/>
  <c r="E421" i="9"/>
  <c r="F421" i="9"/>
  <c r="G421" i="9"/>
  <c r="A422" i="9"/>
  <c r="B422" i="9"/>
  <c r="C422" i="9"/>
  <c r="D422" i="9"/>
  <c r="E422" i="9"/>
  <c r="F422" i="9"/>
  <c r="G422" i="9"/>
  <c r="A423" i="9"/>
  <c r="B423" i="9"/>
  <c r="C423" i="9"/>
  <c r="D423" i="9"/>
  <c r="E423" i="9"/>
  <c r="F423" i="9"/>
  <c r="G423" i="9"/>
  <c r="A424" i="9"/>
  <c r="B424" i="9"/>
  <c r="C424" i="9"/>
  <c r="D424" i="9"/>
  <c r="E424" i="9"/>
  <c r="F424" i="9"/>
  <c r="G424" i="9"/>
  <c r="A425" i="9"/>
  <c r="B425" i="9"/>
  <c r="C425" i="9"/>
  <c r="D425" i="9"/>
  <c r="E425" i="9"/>
  <c r="F425" i="9"/>
  <c r="G425" i="9"/>
  <c r="A426" i="9"/>
  <c r="B426" i="9"/>
  <c r="C426" i="9"/>
  <c r="D426" i="9"/>
  <c r="E426" i="9"/>
  <c r="F426" i="9"/>
  <c r="G426" i="9"/>
  <c r="A427" i="9"/>
  <c r="B427" i="9"/>
  <c r="C427" i="9"/>
  <c r="D427" i="9"/>
  <c r="E427" i="9"/>
  <c r="F427" i="9"/>
  <c r="G427" i="9"/>
  <c r="A428" i="9"/>
  <c r="B428" i="9"/>
  <c r="C428" i="9"/>
  <c r="D428" i="9"/>
  <c r="E428" i="9"/>
  <c r="F428" i="9"/>
  <c r="G428" i="9"/>
  <c r="A429" i="9"/>
  <c r="B429" i="9"/>
  <c r="C429" i="9"/>
  <c r="D429" i="9"/>
  <c r="E429" i="9"/>
  <c r="F429" i="9"/>
  <c r="G429" i="9"/>
  <c r="A430" i="9"/>
  <c r="B430" i="9"/>
  <c r="C430" i="9"/>
  <c r="D430" i="9"/>
  <c r="E430" i="9"/>
  <c r="F430" i="9"/>
  <c r="G430" i="9"/>
  <c r="A431" i="9"/>
  <c r="B431" i="9"/>
  <c r="C431" i="9"/>
  <c r="D431" i="9"/>
  <c r="E431" i="9"/>
  <c r="F431" i="9"/>
  <c r="G431" i="9"/>
  <c r="A432" i="9"/>
  <c r="B432" i="9"/>
  <c r="C432" i="9"/>
  <c r="D432" i="9"/>
  <c r="E432" i="9"/>
  <c r="F432" i="9"/>
  <c r="G432" i="9"/>
  <c r="A433" i="9"/>
  <c r="B433" i="9"/>
  <c r="C433" i="9"/>
  <c r="D433" i="9"/>
  <c r="E433" i="9"/>
  <c r="F433" i="9"/>
  <c r="G433" i="9"/>
  <c r="A434" i="9"/>
  <c r="B434" i="9"/>
  <c r="C434" i="9"/>
  <c r="D434" i="9"/>
  <c r="E434" i="9"/>
  <c r="F434" i="9"/>
  <c r="G434" i="9"/>
  <c r="A435" i="9"/>
  <c r="B435" i="9"/>
  <c r="C435" i="9"/>
  <c r="D435" i="9"/>
  <c r="E435" i="9"/>
  <c r="F435" i="9"/>
  <c r="G435" i="9"/>
  <c r="A436" i="9"/>
  <c r="B436" i="9"/>
  <c r="C436" i="9"/>
  <c r="D436" i="9"/>
  <c r="E436" i="9"/>
  <c r="F436" i="9"/>
  <c r="G436" i="9"/>
  <c r="A437" i="9"/>
  <c r="B437" i="9"/>
  <c r="C437" i="9"/>
  <c r="D437" i="9"/>
  <c r="E437" i="9"/>
  <c r="F437" i="9"/>
  <c r="G437" i="9"/>
  <c r="A438" i="9"/>
  <c r="B438" i="9"/>
  <c r="C438" i="9"/>
  <c r="D438" i="9"/>
  <c r="E438" i="9"/>
  <c r="F438" i="9"/>
  <c r="G438" i="9"/>
  <c r="A439" i="9"/>
  <c r="B439" i="9"/>
  <c r="C439" i="9"/>
  <c r="D439" i="9"/>
  <c r="E439" i="9"/>
  <c r="F439" i="9"/>
  <c r="G439" i="9"/>
  <c r="A440" i="9"/>
  <c r="B440" i="9"/>
  <c r="C440" i="9"/>
  <c r="D440" i="9"/>
  <c r="E440" i="9"/>
  <c r="F440" i="9"/>
  <c r="G440" i="9"/>
  <c r="A441" i="9"/>
  <c r="B441" i="9"/>
  <c r="C441" i="9"/>
  <c r="D441" i="9"/>
  <c r="E441" i="9"/>
  <c r="F441" i="9"/>
  <c r="G441" i="9"/>
  <c r="A442" i="9"/>
  <c r="B442" i="9"/>
  <c r="C442" i="9"/>
  <c r="D442" i="9"/>
  <c r="E442" i="9"/>
  <c r="F442" i="9"/>
  <c r="G442" i="9"/>
  <c r="A443" i="9"/>
  <c r="B443" i="9"/>
  <c r="C443" i="9"/>
  <c r="D443" i="9"/>
  <c r="E443" i="9"/>
  <c r="F443" i="9"/>
  <c r="G443" i="9"/>
  <c r="A444" i="9"/>
  <c r="B444" i="9"/>
  <c r="C444" i="9"/>
  <c r="D444" i="9"/>
  <c r="E444" i="9"/>
  <c r="F444" i="9"/>
  <c r="G444" i="9"/>
  <c r="A445" i="9"/>
  <c r="B445" i="9"/>
  <c r="C445" i="9"/>
  <c r="D445" i="9"/>
  <c r="E445" i="9"/>
  <c r="F445" i="9"/>
  <c r="G445" i="9"/>
  <c r="A446" i="9"/>
  <c r="B446" i="9"/>
  <c r="C446" i="9"/>
  <c r="D446" i="9"/>
  <c r="E446" i="9"/>
  <c r="F446" i="9"/>
  <c r="G446" i="9"/>
  <c r="A447" i="9"/>
  <c r="B447" i="9"/>
  <c r="C447" i="9"/>
  <c r="D447" i="9"/>
  <c r="E447" i="9"/>
  <c r="F447" i="9"/>
  <c r="G447" i="9"/>
  <c r="A448" i="9"/>
  <c r="B448" i="9"/>
  <c r="C448" i="9"/>
  <c r="D448" i="9"/>
  <c r="E448" i="9"/>
  <c r="F448" i="9"/>
  <c r="G448" i="9"/>
  <c r="A449" i="9"/>
  <c r="B449" i="9"/>
  <c r="C449" i="9"/>
  <c r="D449" i="9"/>
  <c r="E449" i="9"/>
  <c r="F449" i="9"/>
  <c r="G449" i="9"/>
  <c r="A450" i="9"/>
  <c r="B450" i="9"/>
  <c r="C450" i="9"/>
  <c r="D450" i="9"/>
  <c r="E450" i="9"/>
  <c r="F450" i="9"/>
  <c r="G450" i="9"/>
  <c r="A451" i="9"/>
  <c r="B451" i="9"/>
  <c r="C451" i="9"/>
  <c r="D451" i="9"/>
  <c r="E451" i="9"/>
  <c r="F451" i="9"/>
  <c r="G451" i="9"/>
  <c r="A452" i="9"/>
  <c r="B452" i="9"/>
  <c r="C452" i="9"/>
  <c r="D452" i="9"/>
  <c r="E452" i="9"/>
  <c r="F452" i="9"/>
  <c r="G452" i="9"/>
  <c r="A453" i="9"/>
  <c r="B453" i="9"/>
  <c r="C453" i="9"/>
  <c r="D453" i="9"/>
  <c r="E453" i="9"/>
  <c r="F453" i="9"/>
  <c r="G453" i="9"/>
  <c r="A454" i="9"/>
  <c r="B454" i="9"/>
  <c r="C454" i="9"/>
  <c r="D454" i="9"/>
  <c r="E454" i="9"/>
  <c r="F454" i="9"/>
  <c r="G454" i="9"/>
  <c r="A455" i="9"/>
  <c r="B455" i="9"/>
  <c r="C455" i="9"/>
  <c r="D455" i="9"/>
  <c r="E455" i="9"/>
  <c r="F455" i="9"/>
  <c r="G455" i="9"/>
  <c r="A456" i="9"/>
  <c r="B456" i="9"/>
  <c r="C456" i="9"/>
  <c r="D456" i="9"/>
  <c r="E456" i="9"/>
  <c r="F456" i="9"/>
  <c r="G456" i="9"/>
  <c r="A457" i="9"/>
  <c r="B457" i="9"/>
  <c r="C457" i="9"/>
  <c r="D457" i="9"/>
  <c r="E457" i="9"/>
  <c r="F457" i="9"/>
  <c r="G457" i="9"/>
  <c r="A458" i="9"/>
  <c r="B458" i="9"/>
  <c r="C458" i="9"/>
  <c r="D458" i="9"/>
  <c r="E458" i="9"/>
  <c r="F458" i="9"/>
  <c r="G458" i="9"/>
  <c r="A459" i="9"/>
  <c r="B459" i="9"/>
  <c r="C459" i="9"/>
  <c r="D459" i="9"/>
  <c r="E459" i="9"/>
  <c r="F459" i="9"/>
  <c r="G459" i="9"/>
  <c r="A460" i="9"/>
  <c r="B460" i="9"/>
  <c r="C460" i="9"/>
  <c r="D460" i="9"/>
  <c r="E460" i="9"/>
  <c r="F460" i="9"/>
  <c r="G460" i="9"/>
  <c r="A461" i="9"/>
  <c r="B461" i="9"/>
  <c r="C461" i="9"/>
  <c r="D461" i="9"/>
  <c r="E461" i="9"/>
  <c r="F461" i="9"/>
  <c r="G461" i="9"/>
  <c r="A462" i="9"/>
  <c r="B462" i="9"/>
  <c r="C462" i="9"/>
  <c r="D462" i="9"/>
  <c r="E462" i="9"/>
  <c r="F462" i="9"/>
  <c r="G462" i="9"/>
  <c r="A463" i="9"/>
  <c r="B463" i="9"/>
  <c r="C463" i="9"/>
  <c r="D463" i="9"/>
  <c r="E463" i="9"/>
  <c r="F463" i="9"/>
  <c r="G463" i="9"/>
  <c r="A464" i="9"/>
  <c r="B464" i="9"/>
  <c r="C464" i="9"/>
  <c r="D464" i="9"/>
  <c r="E464" i="9"/>
  <c r="F464" i="9"/>
  <c r="G464" i="9"/>
  <c r="A465" i="9"/>
  <c r="B465" i="9"/>
  <c r="C465" i="9"/>
  <c r="D465" i="9"/>
  <c r="E465" i="9"/>
  <c r="F465" i="9"/>
  <c r="G465" i="9"/>
  <c r="A466" i="9"/>
  <c r="B466" i="9"/>
  <c r="C466" i="9"/>
  <c r="D466" i="9"/>
  <c r="E466" i="9"/>
  <c r="F466" i="9"/>
  <c r="G466" i="9"/>
  <c r="A467" i="9"/>
  <c r="B467" i="9"/>
  <c r="C467" i="9"/>
  <c r="D467" i="9"/>
  <c r="E467" i="9"/>
  <c r="F467" i="9"/>
  <c r="G467" i="9"/>
  <c r="A468" i="9"/>
  <c r="B468" i="9"/>
  <c r="C468" i="9"/>
  <c r="D468" i="9"/>
  <c r="E468" i="9"/>
  <c r="F468" i="9"/>
  <c r="G468" i="9"/>
  <c r="A469" i="9"/>
  <c r="B469" i="9"/>
  <c r="C469" i="9"/>
  <c r="D469" i="9"/>
  <c r="E469" i="9"/>
  <c r="F469" i="9"/>
  <c r="G469" i="9"/>
  <c r="A470" i="9"/>
  <c r="B470" i="9"/>
  <c r="C470" i="9"/>
  <c r="D470" i="9"/>
  <c r="E470" i="9"/>
  <c r="F470" i="9"/>
  <c r="G470" i="9"/>
  <c r="A471" i="9"/>
  <c r="B471" i="9"/>
  <c r="C471" i="9"/>
  <c r="D471" i="9"/>
  <c r="E471" i="9"/>
  <c r="F471" i="9"/>
  <c r="G471" i="9"/>
  <c r="A472" i="9"/>
  <c r="B472" i="9"/>
  <c r="C472" i="9"/>
  <c r="D472" i="9"/>
  <c r="E472" i="9"/>
  <c r="F472" i="9"/>
  <c r="G472" i="9"/>
  <c r="A473" i="9"/>
  <c r="B473" i="9"/>
  <c r="C473" i="9"/>
  <c r="D473" i="9"/>
  <c r="E473" i="9"/>
  <c r="F473" i="9"/>
  <c r="G473" i="9"/>
  <c r="A474" i="9"/>
  <c r="B474" i="9"/>
  <c r="C474" i="9"/>
  <c r="D474" i="9"/>
  <c r="E474" i="9"/>
  <c r="F474" i="9"/>
  <c r="G474" i="9"/>
  <c r="A475" i="9"/>
  <c r="B475" i="9"/>
  <c r="C475" i="9"/>
  <c r="D475" i="9"/>
  <c r="E475" i="9"/>
  <c r="F475" i="9"/>
  <c r="G475" i="9"/>
  <c r="A476" i="9"/>
  <c r="B476" i="9"/>
  <c r="C476" i="9"/>
  <c r="D476" i="9"/>
  <c r="E476" i="9"/>
  <c r="F476" i="9"/>
  <c r="G476" i="9"/>
  <c r="A477" i="9"/>
  <c r="B477" i="9"/>
  <c r="C477" i="9"/>
  <c r="D477" i="9"/>
  <c r="E477" i="9"/>
  <c r="F477" i="9"/>
  <c r="G477" i="9"/>
  <c r="A478" i="9"/>
  <c r="B478" i="9"/>
  <c r="C478" i="9"/>
  <c r="D478" i="9"/>
  <c r="E478" i="9"/>
  <c r="F478" i="9"/>
  <c r="G478" i="9"/>
  <c r="A479" i="9"/>
  <c r="B479" i="9"/>
  <c r="C479" i="9"/>
  <c r="D479" i="9"/>
  <c r="E479" i="9"/>
  <c r="F479" i="9"/>
  <c r="G479" i="9"/>
  <c r="A480" i="9"/>
  <c r="B480" i="9"/>
  <c r="C480" i="9"/>
  <c r="D480" i="9"/>
  <c r="E480" i="9"/>
  <c r="F480" i="9"/>
  <c r="G480" i="9"/>
  <c r="A481" i="9"/>
  <c r="B481" i="9"/>
  <c r="C481" i="9"/>
  <c r="D481" i="9"/>
  <c r="E481" i="9"/>
  <c r="F481" i="9"/>
  <c r="G481" i="9"/>
  <c r="A482" i="9"/>
  <c r="B482" i="9"/>
  <c r="C482" i="9"/>
  <c r="D482" i="9"/>
  <c r="E482" i="9"/>
  <c r="F482" i="9"/>
  <c r="G482" i="9"/>
  <c r="A483" i="9"/>
  <c r="B483" i="9"/>
  <c r="C483" i="9"/>
  <c r="D483" i="9"/>
  <c r="E483" i="9"/>
  <c r="F483" i="9"/>
  <c r="G483" i="9"/>
  <c r="A484" i="9"/>
  <c r="B484" i="9"/>
  <c r="C484" i="9"/>
  <c r="D484" i="9"/>
  <c r="E484" i="9"/>
  <c r="F484" i="9"/>
  <c r="G484" i="9"/>
  <c r="A485" i="9"/>
  <c r="B485" i="9"/>
  <c r="C485" i="9"/>
  <c r="D485" i="9"/>
  <c r="E485" i="9"/>
  <c r="F485" i="9"/>
  <c r="G485" i="9"/>
  <c r="A486" i="9"/>
  <c r="B486" i="9"/>
  <c r="C486" i="9"/>
  <c r="D486" i="9"/>
  <c r="E486" i="9"/>
  <c r="F486" i="9"/>
  <c r="G486" i="9"/>
  <c r="A487" i="9"/>
  <c r="B487" i="9"/>
  <c r="C487" i="9"/>
  <c r="D487" i="9"/>
  <c r="E487" i="9"/>
  <c r="F487" i="9"/>
  <c r="G487" i="9"/>
  <c r="A488" i="9"/>
  <c r="B488" i="9"/>
  <c r="C488" i="9"/>
  <c r="D488" i="9"/>
  <c r="E488" i="9"/>
  <c r="F488" i="9"/>
  <c r="G488" i="9"/>
  <c r="A489" i="9"/>
  <c r="B489" i="9"/>
  <c r="C489" i="9"/>
  <c r="D489" i="9"/>
  <c r="E489" i="9"/>
  <c r="F489" i="9"/>
  <c r="G489" i="9"/>
  <c r="A490" i="9"/>
  <c r="B490" i="9"/>
  <c r="C490" i="9"/>
  <c r="D490" i="9"/>
  <c r="E490" i="9"/>
  <c r="F490" i="9"/>
  <c r="G490" i="9"/>
  <c r="A491" i="9"/>
  <c r="B491" i="9"/>
  <c r="C491" i="9"/>
  <c r="D491" i="9"/>
  <c r="E491" i="9"/>
  <c r="F491" i="9"/>
  <c r="G491" i="9"/>
  <c r="A492" i="9"/>
  <c r="B492" i="9"/>
  <c r="C492" i="9"/>
  <c r="D492" i="9"/>
  <c r="E492" i="9"/>
  <c r="F492" i="9"/>
  <c r="G492" i="9"/>
  <c r="A493" i="9"/>
  <c r="B493" i="9"/>
  <c r="C493" i="9"/>
  <c r="D493" i="9"/>
  <c r="E493" i="9"/>
  <c r="F493" i="9"/>
  <c r="G493" i="9"/>
  <c r="A494" i="9"/>
  <c r="B494" i="9"/>
  <c r="C494" i="9"/>
  <c r="D494" i="9"/>
  <c r="E494" i="9"/>
  <c r="F494" i="9"/>
  <c r="G494" i="9"/>
  <c r="A495" i="9"/>
  <c r="B495" i="9"/>
  <c r="C495" i="9"/>
  <c r="D495" i="9"/>
  <c r="E495" i="9"/>
  <c r="F495" i="9"/>
  <c r="G495" i="9"/>
  <c r="A496" i="9"/>
  <c r="B496" i="9"/>
  <c r="C496" i="9"/>
  <c r="D496" i="9"/>
  <c r="E496" i="9"/>
  <c r="F496" i="9"/>
  <c r="G496" i="9"/>
  <c r="A497" i="9"/>
  <c r="B497" i="9"/>
  <c r="C497" i="9"/>
  <c r="D497" i="9"/>
  <c r="E497" i="9"/>
  <c r="F497" i="9"/>
  <c r="G497" i="9"/>
  <c r="A498" i="9"/>
  <c r="B498" i="9"/>
  <c r="C498" i="9"/>
  <c r="D498" i="9"/>
  <c r="E498" i="9"/>
  <c r="F498" i="9"/>
  <c r="G498" i="9"/>
  <c r="A499" i="9"/>
  <c r="B499" i="9"/>
  <c r="C499" i="9"/>
  <c r="D499" i="9"/>
  <c r="E499" i="9"/>
  <c r="F499" i="9"/>
  <c r="G499" i="9"/>
  <c r="A500" i="9"/>
  <c r="B500" i="9"/>
  <c r="C500" i="9"/>
  <c r="D500" i="9"/>
  <c r="E500" i="9"/>
  <c r="F500" i="9"/>
  <c r="G500" i="9"/>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N448" i="4"/>
  <c r="N449" i="4"/>
  <c r="N450" i="4"/>
  <c r="N451" i="4"/>
  <c r="N452" i="4"/>
  <c r="N453" i="4"/>
  <c r="N454" i="4"/>
  <c r="N455" i="4"/>
  <c r="N456" i="4"/>
  <c r="N457" i="4"/>
  <c r="N458" i="4"/>
  <c r="N459" i="4"/>
  <c r="N460" i="4"/>
  <c r="N461" i="4"/>
  <c r="N462" i="4"/>
  <c r="N463" i="4"/>
  <c r="N464" i="4"/>
  <c r="N465" i="4"/>
  <c r="N466" i="4"/>
  <c r="N467" i="4"/>
  <c r="N468" i="4"/>
  <c r="N469" i="4"/>
  <c r="N470" i="4"/>
  <c r="N471" i="4"/>
  <c r="N472" i="4"/>
  <c r="N473" i="4"/>
  <c r="N474" i="4"/>
  <c r="N475" i="4"/>
  <c r="N476" i="4"/>
  <c r="N477" i="4"/>
  <c r="N478" i="4"/>
  <c r="N479" i="4"/>
  <c r="N480" i="4"/>
  <c r="N481" i="4"/>
  <c r="N482" i="4"/>
  <c r="N483" i="4"/>
  <c r="N484" i="4"/>
  <c r="N485" i="4"/>
  <c r="N486" i="4"/>
  <c r="N487" i="4"/>
  <c r="N488" i="4"/>
  <c r="N489" i="4"/>
  <c r="N490" i="4"/>
  <c r="N491" i="4"/>
  <c r="N492" i="4"/>
  <c r="N493" i="4"/>
  <c r="N494" i="4"/>
  <c r="N495" i="4"/>
  <c r="N496" i="4"/>
  <c r="N497" i="4"/>
  <c r="N498" i="4"/>
  <c r="N499" i="4"/>
  <c r="N500" i="4"/>
  <c r="N501" i="4"/>
  <c r="N502" i="4"/>
  <c r="N503" i="4"/>
  <c r="N504" i="4"/>
  <c r="N505" i="4"/>
  <c r="N506" i="4"/>
  <c r="N507" i="4"/>
  <c r="N508" i="4"/>
  <c r="N509" i="4"/>
  <c r="N510" i="4"/>
  <c r="N511" i="4"/>
  <c r="N512" i="4"/>
  <c r="N513" i="4"/>
  <c r="N514" i="4"/>
  <c r="N515" i="4"/>
  <c r="N516" i="4"/>
  <c r="N517" i="4"/>
  <c r="N518" i="4"/>
  <c r="N519" i="4"/>
  <c r="N520" i="4"/>
  <c r="N521" i="4"/>
  <c r="N522" i="4"/>
  <c r="N523" i="4"/>
  <c r="N524" i="4"/>
  <c r="N525" i="4"/>
  <c r="N526" i="4"/>
  <c r="N527" i="4"/>
  <c r="N528" i="4"/>
  <c r="N529" i="4"/>
  <c r="N530" i="4"/>
  <c r="N531" i="4"/>
  <c r="N532" i="4"/>
  <c r="N533" i="4"/>
  <c r="N534" i="4"/>
  <c r="N535" i="4"/>
  <c r="N536" i="4"/>
  <c r="N537" i="4"/>
  <c r="N538" i="4"/>
  <c r="N539" i="4"/>
  <c r="N540" i="4"/>
  <c r="N541" i="4"/>
  <c r="N542" i="4"/>
  <c r="N543" i="4"/>
  <c r="N544" i="4"/>
  <c r="N545" i="4"/>
  <c r="N546" i="4"/>
  <c r="N547" i="4"/>
  <c r="N548" i="4"/>
  <c r="N549" i="4"/>
  <c r="N550" i="4"/>
  <c r="N551" i="4"/>
  <c r="N552" i="4"/>
  <c r="N553" i="4"/>
  <c r="N554" i="4"/>
  <c r="N555" i="4"/>
  <c r="N556" i="4"/>
  <c r="N557" i="4"/>
  <c r="N558" i="4"/>
  <c r="N559" i="4"/>
  <c r="N560" i="4"/>
  <c r="N561" i="4"/>
  <c r="N562" i="4"/>
  <c r="N563" i="4"/>
  <c r="N564" i="4"/>
  <c r="N565" i="4"/>
  <c r="N566" i="4"/>
  <c r="N567" i="4"/>
  <c r="N568" i="4"/>
  <c r="N569" i="4"/>
  <c r="N570" i="4"/>
  <c r="N571" i="4"/>
  <c r="N572" i="4"/>
  <c r="N573" i="4"/>
  <c r="N574" i="4"/>
  <c r="N575" i="4"/>
  <c r="N576" i="4"/>
  <c r="N577" i="4"/>
  <c r="N578" i="4"/>
  <c r="N579" i="4"/>
  <c r="N580" i="4"/>
  <c r="N581" i="4"/>
  <c r="N582" i="4"/>
  <c r="N583" i="4"/>
  <c r="N584" i="4"/>
  <c r="N585" i="4"/>
  <c r="N586" i="4"/>
  <c r="N587" i="4"/>
  <c r="N588" i="4"/>
  <c r="N589" i="4"/>
  <c r="N590" i="4"/>
  <c r="N591" i="4"/>
  <c r="N592" i="4"/>
  <c r="N593" i="4"/>
  <c r="N594" i="4"/>
  <c r="N595" i="4"/>
  <c r="N596" i="4"/>
  <c r="N597" i="4"/>
  <c r="N598" i="4"/>
  <c r="N599" i="4"/>
  <c r="N600" i="4"/>
  <c r="N601" i="4"/>
  <c r="N602" i="4"/>
  <c r="N603" i="4"/>
  <c r="N604" i="4"/>
  <c r="N605" i="4"/>
  <c r="N606" i="4"/>
  <c r="N607" i="4"/>
  <c r="N608" i="4"/>
  <c r="N609" i="4"/>
  <c r="N610" i="4"/>
  <c r="N611" i="4"/>
  <c r="N612" i="4"/>
  <c r="N613" i="4"/>
  <c r="N614" i="4"/>
  <c r="N615" i="4"/>
  <c r="N616" i="4"/>
  <c r="N617" i="4"/>
  <c r="N618" i="4"/>
  <c r="N619" i="4"/>
  <c r="N620" i="4"/>
  <c r="N621" i="4"/>
  <c r="N622" i="4"/>
  <c r="N623" i="4"/>
  <c r="N624" i="4"/>
  <c r="N625" i="4"/>
  <c r="N626" i="4"/>
  <c r="N627" i="4"/>
  <c r="N628" i="4"/>
  <c r="N629" i="4"/>
  <c r="N630" i="4"/>
  <c r="N631" i="4"/>
  <c r="N632" i="4"/>
  <c r="N633" i="4"/>
  <c r="N634" i="4"/>
  <c r="N635" i="4"/>
  <c r="N636" i="4"/>
  <c r="N637" i="4"/>
  <c r="N638" i="4"/>
  <c r="N639" i="4"/>
  <c r="N640" i="4"/>
  <c r="N641" i="4"/>
  <c r="N642" i="4"/>
  <c r="N643" i="4"/>
  <c r="N644" i="4"/>
  <c r="N645" i="4"/>
  <c r="N646" i="4"/>
  <c r="N647" i="4"/>
  <c r="N648" i="4"/>
  <c r="N649" i="4"/>
  <c r="N650" i="4"/>
  <c r="N651" i="4"/>
  <c r="N652" i="4"/>
  <c r="N653" i="4"/>
  <c r="N654" i="4"/>
  <c r="N655" i="4"/>
  <c r="N656" i="4"/>
  <c r="N657" i="4"/>
  <c r="N658" i="4"/>
  <c r="N659" i="4"/>
  <c r="N660" i="4"/>
  <c r="N661" i="4"/>
  <c r="N662" i="4"/>
  <c r="N663" i="4"/>
  <c r="N664" i="4"/>
  <c r="N665" i="4"/>
  <c r="N666" i="4"/>
  <c r="N667" i="4"/>
  <c r="N668" i="4"/>
  <c r="N669" i="4"/>
  <c r="N670" i="4"/>
  <c r="N671" i="4"/>
  <c r="N672" i="4"/>
  <c r="N673" i="4"/>
  <c r="N674" i="4"/>
  <c r="N675" i="4"/>
  <c r="N676" i="4"/>
  <c r="N677" i="4"/>
  <c r="N678" i="4"/>
  <c r="N679" i="4"/>
  <c r="N680" i="4"/>
  <c r="N681" i="4"/>
  <c r="N682" i="4"/>
  <c r="N683" i="4"/>
  <c r="N684" i="4"/>
  <c r="N685" i="4"/>
  <c r="N686" i="4"/>
  <c r="N687" i="4"/>
  <c r="N688" i="4"/>
  <c r="N689" i="4"/>
  <c r="N690" i="4"/>
  <c r="N691" i="4"/>
  <c r="N692" i="4"/>
  <c r="N693" i="4"/>
  <c r="N694" i="4"/>
  <c r="N695" i="4"/>
  <c r="N696" i="4"/>
  <c r="N697" i="4"/>
  <c r="N698" i="4"/>
  <c r="N699" i="4"/>
  <c r="N700" i="4"/>
  <c r="N701" i="4"/>
  <c r="N702" i="4"/>
  <c r="N703" i="4"/>
  <c r="N704" i="4"/>
  <c r="N705" i="4"/>
  <c r="N706" i="4"/>
  <c r="N707" i="4"/>
  <c r="N708" i="4"/>
  <c r="N709" i="4"/>
  <c r="N710" i="4"/>
  <c r="N711" i="4"/>
  <c r="N712" i="4"/>
  <c r="N713" i="4"/>
  <c r="N714" i="4"/>
  <c r="N715" i="4"/>
  <c r="N716" i="4"/>
  <c r="N717" i="4"/>
  <c r="N718" i="4"/>
  <c r="N719" i="4"/>
  <c r="N720" i="4"/>
  <c r="N721" i="4"/>
  <c r="N722" i="4"/>
  <c r="N723" i="4"/>
  <c r="N724" i="4"/>
  <c r="N725" i="4"/>
  <c r="N726" i="4"/>
  <c r="N727" i="4"/>
  <c r="N728" i="4"/>
  <c r="N729" i="4"/>
  <c r="N730" i="4"/>
  <c r="N731" i="4"/>
  <c r="N732" i="4"/>
  <c r="N733" i="4"/>
  <c r="N734" i="4"/>
  <c r="N735" i="4"/>
  <c r="N736" i="4"/>
  <c r="N737" i="4"/>
  <c r="N738" i="4"/>
  <c r="N739" i="4"/>
  <c r="N740" i="4"/>
  <c r="N741" i="4"/>
  <c r="N742" i="4"/>
  <c r="N743" i="4"/>
  <c r="N744" i="4"/>
  <c r="N745" i="4"/>
  <c r="N746" i="4"/>
  <c r="N747" i="4"/>
  <c r="N748" i="4"/>
  <c r="N749" i="4"/>
  <c r="N750" i="4"/>
  <c r="N751" i="4"/>
  <c r="N752" i="4"/>
  <c r="N753" i="4"/>
  <c r="N754" i="4"/>
  <c r="N755" i="4"/>
  <c r="N756" i="4"/>
  <c r="N757" i="4"/>
  <c r="N758" i="4"/>
  <c r="N759" i="4"/>
  <c r="N760" i="4"/>
  <c r="N761" i="4"/>
  <c r="N762" i="4"/>
  <c r="N763" i="4"/>
  <c r="N764" i="4"/>
  <c r="N765" i="4"/>
  <c r="N766" i="4"/>
  <c r="N767" i="4"/>
  <c r="N768" i="4"/>
  <c r="N769" i="4"/>
  <c r="N770" i="4"/>
  <c r="N771" i="4"/>
  <c r="N772" i="4"/>
  <c r="N773" i="4"/>
  <c r="N774" i="4"/>
  <c r="N775" i="4"/>
  <c r="N776" i="4"/>
  <c r="N777" i="4"/>
  <c r="N778" i="4"/>
  <c r="N779" i="4"/>
  <c r="N780" i="4"/>
  <c r="N781" i="4"/>
  <c r="N782" i="4"/>
  <c r="N783" i="4"/>
  <c r="N784" i="4"/>
  <c r="N785" i="4"/>
  <c r="N786" i="4"/>
  <c r="N787" i="4"/>
  <c r="N788" i="4"/>
  <c r="N789" i="4"/>
  <c r="N790" i="4"/>
  <c r="N791" i="4"/>
  <c r="N792" i="4"/>
  <c r="N793" i="4"/>
  <c r="N794" i="4"/>
  <c r="N795" i="4"/>
  <c r="N796" i="4"/>
  <c r="N797" i="4"/>
  <c r="N798" i="4"/>
  <c r="N799" i="4"/>
  <c r="N800" i="4"/>
  <c r="N801" i="4"/>
  <c r="N802" i="4"/>
  <c r="N803" i="4"/>
  <c r="N804" i="4"/>
  <c r="N805" i="4"/>
  <c r="N806" i="4"/>
  <c r="N807" i="4"/>
  <c r="N808" i="4"/>
  <c r="N809" i="4"/>
  <c r="N810" i="4"/>
  <c r="N811" i="4"/>
  <c r="N812" i="4"/>
  <c r="N813" i="4"/>
  <c r="N814" i="4"/>
  <c r="N815" i="4"/>
  <c r="N816" i="4"/>
  <c r="N817" i="4"/>
  <c r="N818" i="4"/>
  <c r="N819" i="4"/>
  <c r="N820" i="4"/>
  <c r="N821" i="4"/>
  <c r="N822" i="4"/>
  <c r="N823" i="4"/>
  <c r="N824" i="4"/>
  <c r="N825" i="4"/>
  <c r="N826" i="4"/>
  <c r="N827" i="4"/>
  <c r="N828" i="4"/>
  <c r="N829" i="4"/>
  <c r="N830" i="4"/>
  <c r="N831" i="4"/>
  <c r="N832" i="4"/>
  <c r="N833" i="4"/>
  <c r="N834" i="4"/>
  <c r="N835" i="4"/>
  <c r="N836" i="4"/>
  <c r="N837" i="4"/>
  <c r="N838" i="4"/>
  <c r="N839" i="4"/>
  <c r="N840" i="4"/>
  <c r="N841" i="4"/>
  <c r="N842" i="4"/>
  <c r="N843" i="4"/>
  <c r="N844" i="4"/>
  <c r="N845" i="4"/>
  <c r="N846" i="4"/>
  <c r="N847" i="4"/>
  <c r="N848" i="4"/>
  <c r="N849" i="4"/>
  <c r="N850" i="4"/>
  <c r="N851" i="4"/>
  <c r="N852" i="4"/>
  <c r="N853" i="4"/>
  <c r="N854" i="4"/>
  <c r="N855" i="4"/>
  <c r="N856" i="4"/>
  <c r="N857" i="4"/>
  <c r="N858" i="4"/>
  <c r="N859" i="4"/>
  <c r="N860" i="4"/>
  <c r="N861" i="4"/>
  <c r="N862" i="4"/>
  <c r="N863" i="4"/>
  <c r="N864" i="4"/>
  <c r="N865" i="4"/>
  <c r="N866" i="4"/>
  <c r="N867" i="4"/>
  <c r="N868" i="4"/>
  <c r="N869" i="4"/>
  <c r="N870" i="4"/>
  <c r="N871" i="4"/>
  <c r="N872" i="4"/>
  <c r="N873" i="4"/>
  <c r="N874" i="4"/>
  <c r="N875" i="4"/>
  <c r="N876" i="4"/>
  <c r="N877" i="4"/>
  <c r="N878" i="4"/>
  <c r="N879" i="4"/>
  <c r="N880" i="4"/>
  <c r="N881" i="4"/>
  <c r="N882" i="4"/>
  <c r="N883" i="4"/>
  <c r="N884" i="4"/>
  <c r="N885" i="4"/>
  <c r="N886" i="4"/>
  <c r="N887" i="4"/>
  <c r="N888" i="4"/>
  <c r="N889" i="4"/>
  <c r="N890" i="4"/>
  <c r="N891" i="4"/>
  <c r="N892" i="4"/>
  <c r="N893" i="4"/>
  <c r="N894" i="4"/>
  <c r="N895" i="4"/>
  <c r="N896" i="4"/>
  <c r="N897" i="4"/>
  <c r="N898" i="4"/>
  <c r="N899" i="4"/>
  <c r="N900" i="4"/>
  <c r="N901" i="4"/>
  <c r="N902" i="4"/>
  <c r="N903" i="4"/>
  <c r="N904" i="4"/>
  <c r="N905" i="4"/>
  <c r="N906" i="4"/>
  <c r="N907" i="4"/>
  <c r="N908" i="4"/>
  <c r="N909" i="4"/>
  <c r="N910" i="4"/>
  <c r="N911" i="4"/>
  <c r="N912" i="4"/>
  <c r="N913" i="4"/>
  <c r="N914" i="4"/>
  <c r="N915" i="4"/>
  <c r="N916" i="4"/>
  <c r="N917" i="4"/>
  <c r="N918" i="4"/>
  <c r="N919" i="4"/>
  <c r="N920" i="4"/>
  <c r="N921" i="4"/>
  <c r="N922" i="4"/>
  <c r="N923" i="4"/>
  <c r="N924" i="4"/>
  <c r="N925" i="4"/>
  <c r="N926" i="4"/>
  <c r="N927" i="4"/>
  <c r="N928" i="4"/>
  <c r="N929" i="4"/>
  <c r="N930" i="4"/>
  <c r="N931" i="4"/>
  <c r="N932" i="4"/>
  <c r="N933" i="4"/>
  <c r="N934" i="4"/>
  <c r="N935" i="4"/>
  <c r="N936" i="4"/>
  <c r="N937" i="4"/>
  <c r="N938" i="4"/>
  <c r="N939" i="4"/>
  <c r="N940" i="4"/>
  <c r="N941" i="4"/>
  <c r="N942" i="4"/>
  <c r="N943" i="4"/>
  <c r="N944" i="4"/>
  <c r="N945" i="4"/>
  <c r="N946" i="4"/>
  <c r="N947" i="4"/>
  <c r="N948" i="4"/>
  <c r="N949" i="4"/>
  <c r="N950" i="4"/>
  <c r="N951" i="4"/>
  <c r="N952" i="4"/>
  <c r="N953" i="4"/>
  <c r="N954" i="4"/>
  <c r="N955" i="4"/>
  <c r="N956" i="4"/>
  <c r="N957" i="4"/>
  <c r="N958" i="4"/>
  <c r="N959" i="4"/>
  <c r="N960" i="4"/>
  <c r="N961" i="4"/>
  <c r="N962" i="4"/>
  <c r="N963" i="4"/>
  <c r="N964" i="4"/>
  <c r="N965" i="4"/>
  <c r="N966" i="4"/>
  <c r="N967" i="4"/>
  <c r="N968" i="4"/>
  <c r="N969" i="4"/>
  <c r="N970" i="4"/>
  <c r="N971" i="4"/>
  <c r="N972" i="4"/>
  <c r="N973" i="4"/>
  <c r="N974" i="4"/>
  <c r="N975" i="4"/>
  <c r="N976" i="4"/>
  <c r="N977" i="4"/>
  <c r="N978" i="4"/>
  <c r="N979" i="4"/>
  <c r="N980" i="4"/>
  <c r="N981" i="4"/>
  <c r="N982" i="4"/>
  <c r="N983" i="4"/>
  <c r="N984" i="4"/>
  <c r="N985" i="4"/>
  <c r="N986" i="4"/>
  <c r="N987" i="4"/>
  <c r="N988" i="4"/>
  <c r="N989" i="4"/>
  <c r="N990" i="4"/>
  <c r="N991" i="4"/>
  <c r="N992" i="4"/>
  <c r="N993" i="4"/>
  <c r="N994" i="4"/>
  <c r="N995" i="4"/>
  <c r="N996" i="4"/>
  <c r="N997" i="4"/>
  <c r="N998" i="4"/>
  <c r="N999" i="4"/>
  <c r="N1000" i="4"/>
  <c r="N1001" i="4"/>
  <c r="N1002" i="4"/>
  <c r="N1003" i="4"/>
  <c r="N1004" i="4"/>
  <c r="N1005" i="4"/>
  <c r="N1006" i="4"/>
  <c r="N1007" i="4"/>
  <c r="N8" i="4"/>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12" i="6"/>
  <c r="B13" i="6"/>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12" i="5"/>
  <c r="B13" i="5"/>
  <c r="G15" i="4"/>
  <c r="E8" i="13" s="1"/>
  <c r="G16" i="4"/>
  <c r="E9" i="13" s="1"/>
  <c r="G17" i="4"/>
  <c r="T17" i="4" s="1"/>
  <c r="G18" i="4"/>
  <c r="E11" i="13" s="1"/>
  <c r="G19" i="4"/>
  <c r="E12" i="13" s="1"/>
  <c r="G20" i="4"/>
  <c r="E13" i="13" s="1"/>
  <c r="G21" i="4"/>
  <c r="T21" i="4" s="1"/>
  <c r="G22" i="4"/>
  <c r="E15" i="13" s="1"/>
  <c r="G23" i="4"/>
  <c r="E16" i="13" s="1"/>
  <c r="G24" i="4"/>
  <c r="E17" i="13" s="1"/>
  <c r="G25" i="4"/>
  <c r="T25" i="4" s="1"/>
  <c r="G26" i="4"/>
  <c r="E19" i="13" s="1"/>
  <c r="G27" i="4"/>
  <c r="E20" i="13" s="1"/>
  <c r="G28" i="4"/>
  <c r="E21" i="13" s="1"/>
  <c r="G29" i="4"/>
  <c r="G30" i="4"/>
  <c r="E23" i="13" s="1"/>
  <c r="G31" i="4"/>
  <c r="E24" i="13" s="1"/>
  <c r="G32" i="4"/>
  <c r="E25" i="13" s="1"/>
  <c r="G33" i="4"/>
  <c r="T33" i="4" s="1"/>
  <c r="G34" i="4"/>
  <c r="E27" i="13" s="1"/>
  <c r="G35" i="4"/>
  <c r="E28" i="13" s="1"/>
  <c r="G36" i="4"/>
  <c r="E29" i="13" s="1"/>
  <c r="G37" i="4"/>
  <c r="G38" i="4"/>
  <c r="E31" i="13" s="1"/>
  <c r="G39" i="4"/>
  <c r="E32" i="13" s="1"/>
  <c r="G40" i="4"/>
  <c r="E33" i="13" s="1"/>
  <c r="G41" i="4"/>
  <c r="T41" i="4" s="1"/>
  <c r="G42" i="4"/>
  <c r="E35" i="13" s="1"/>
  <c r="G43" i="4"/>
  <c r="E36" i="13" s="1"/>
  <c r="G44" i="4"/>
  <c r="E37" i="13" s="1"/>
  <c r="G45" i="4"/>
  <c r="T45" i="4" s="1"/>
  <c r="G46" i="4"/>
  <c r="E39" i="13" s="1"/>
  <c r="G47" i="4"/>
  <c r="E40" i="13" s="1"/>
  <c r="G48" i="4"/>
  <c r="E41" i="13" s="1"/>
  <c r="G49" i="4"/>
  <c r="T49" i="4" s="1"/>
  <c r="G50" i="4"/>
  <c r="E43" i="13" s="1"/>
  <c r="G51" i="4"/>
  <c r="E44" i="13" s="1"/>
  <c r="G52" i="4"/>
  <c r="E45" i="13" s="1"/>
  <c r="G53" i="4"/>
  <c r="T53" i="4" s="1"/>
  <c r="G54" i="4"/>
  <c r="E47" i="13" s="1"/>
  <c r="G55" i="4"/>
  <c r="E48" i="13" s="1"/>
  <c r="G56" i="4"/>
  <c r="E49" i="13" s="1"/>
  <c r="G57" i="4"/>
  <c r="T57" i="4" s="1"/>
  <c r="G58" i="4"/>
  <c r="E51" i="13" s="1"/>
  <c r="G59" i="4"/>
  <c r="E52" i="13" s="1"/>
  <c r="G60" i="4"/>
  <c r="E53" i="13" s="1"/>
  <c r="G61" i="4"/>
  <c r="T61" i="4" s="1"/>
  <c r="G62" i="4"/>
  <c r="E55" i="13" s="1"/>
  <c r="G63" i="4"/>
  <c r="E56" i="13" s="1"/>
  <c r="G64" i="4"/>
  <c r="E57" i="13" s="1"/>
  <c r="G65" i="4"/>
  <c r="G66" i="4"/>
  <c r="E59" i="13" s="1"/>
  <c r="G67" i="4"/>
  <c r="E60" i="13" s="1"/>
  <c r="G68" i="4"/>
  <c r="E61" i="13" s="1"/>
  <c r="G69" i="4"/>
  <c r="T69" i="4" s="1"/>
  <c r="G70" i="4"/>
  <c r="E63" i="13" s="1"/>
  <c r="G71" i="4"/>
  <c r="E64" i="13" s="1"/>
  <c r="G72" i="4"/>
  <c r="E65" i="13" s="1"/>
  <c r="G73" i="4"/>
  <c r="G74" i="4"/>
  <c r="E67" i="13" s="1"/>
  <c r="G75" i="4"/>
  <c r="E68" i="13" s="1"/>
  <c r="G76" i="4"/>
  <c r="E69" i="13" s="1"/>
  <c r="G77" i="4"/>
  <c r="G78" i="4"/>
  <c r="E71" i="13" s="1"/>
  <c r="G79" i="4"/>
  <c r="E72" i="13" s="1"/>
  <c r="G80" i="4"/>
  <c r="E73" i="13" s="1"/>
  <c r="G81" i="4"/>
  <c r="T81" i="4" s="1"/>
  <c r="G82" i="4"/>
  <c r="E75" i="13" s="1"/>
  <c r="G83" i="4"/>
  <c r="E76" i="13" s="1"/>
  <c r="G84" i="4"/>
  <c r="E77" i="13" s="1"/>
  <c r="G85" i="4"/>
  <c r="G86" i="4"/>
  <c r="E79" i="13" s="1"/>
  <c r="G87" i="4"/>
  <c r="E80" i="13" s="1"/>
  <c r="G88" i="4"/>
  <c r="E81" i="13" s="1"/>
  <c r="G89" i="4"/>
  <c r="T89" i="4" s="1"/>
  <c r="G90" i="4"/>
  <c r="E83" i="13" s="1"/>
  <c r="G91" i="4"/>
  <c r="E84" i="13" s="1"/>
  <c r="G92" i="4"/>
  <c r="E85" i="13" s="1"/>
  <c r="G93" i="4"/>
  <c r="G94" i="4"/>
  <c r="E87" i="13" s="1"/>
  <c r="G95" i="4"/>
  <c r="E88" i="13" s="1"/>
  <c r="G96" i="4"/>
  <c r="E89" i="13" s="1"/>
  <c r="G97" i="4"/>
  <c r="G98" i="4"/>
  <c r="E91" i="13" s="1"/>
  <c r="G99" i="4"/>
  <c r="E92" i="13" s="1"/>
  <c r="G100" i="4"/>
  <c r="E93" i="13" s="1"/>
  <c r="G101" i="4"/>
  <c r="G102" i="4"/>
  <c r="E95" i="13" s="1"/>
  <c r="G103" i="4"/>
  <c r="E96" i="13" s="1"/>
  <c r="G104" i="4"/>
  <c r="E97" i="13" s="1"/>
  <c r="G105" i="4"/>
  <c r="G106" i="4"/>
  <c r="U106" i="4" s="1"/>
  <c r="G107" i="4"/>
  <c r="E100" i="13" s="1"/>
  <c r="G108" i="4"/>
  <c r="E101" i="13" s="1"/>
  <c r="G109" i="4"/>
  <c r="G110" i="4"/>
  <c r="G111" i="4"/>
  <c r="E104" i="13" s="1"/>
  <c r="G112" i="4"/>
  <c r="E105" i="13" s="1"/>
  <c r="G113" i="4"/>
  <c r="G114" i="4"/>
  <c r="G115" i="4"/>
  <c r="E108" i="13" s="1"/>
  <c r="G116" i="4"/>
  <c r="E109" i="13" s="1"/>
  <c r="G117" i="4"/>
  <c r="G118" i="4"/>
  <c r="G119" i="4"/>
  <c r="E112" i="13" s="1"/>
  <c r="G120" i="4"/>
  <c r="E113" i="13" s="1"/>
  <c r="G121" i="4"/>
  <c r="G122" i="4"/>
  <c r="U122" i="4" s="1"/>
  <c r="G123" i="4"/>
  <c r="E116" i="13" s="1"/>
  <c r="G124" i="4"/>
  <c r="E117" i="13" s="1"/>
  <c r="G125" i="4"/>
  <c r="G126" i="4"/>
  <c r="G127" i="4"/>
  <c r="E120" i="13" s="1"/>
  <c r="G128" i="4"/>
  <c r="E121" i="13" s="1"/>
  <c r="G129" i="4"/>
  <c r="G130" i="4"/>
  <c r="G131" i="4"/>
  <c r="E124" i="13" s="1"/>
  <c r="G132" i="4"/>
  <c r="E125" i="13" s="1"/>
  <c r="G133" i="4"/>
  <c r="G134" i="4"/>
  <c r="G135" i="4"/>
  <c r="E128" i="13" s="1"/>
  <c r="G136" i="4"/>
  <c r="E129" i="13" s="1"/>
  <c r="G137" i="4"/>
  <c r="G138" i="4"/>
  <c r="U138" i="4" s="1"/>
  <c r="G139" i="4"/>
  <c r="E132" i="13" s="1"/>
  <c r="G140" i="4"/>
  <c r="E133" i="13" s="1"/>
  <c r="G141" i="4"/>
  <c r="G142" i="4"/>
  <c r="G143" i="4"/>
  <c r="E136" i="13" s="1"/>
  <c r="G144" i="4"/>
  <c r="E137" i="13" s="1"/>
  <c r="G145" i="4"/>
  <c r="G146" i="4"/>
  <c r="G147" i="4"/>
  <c r="E140" i="13" s="1"/>
  <c r="G148" i="4"/>
  <c r="E141" i="13" s="1"/>
  <c r="G149" i="4"/>
  <c r="G150" i="4"/>
  <c r="G151" i="4"/>
  <c r="E144" i="13" s="1"/>
  <c r="G152" i="4"/>
  <c r="E145" i="13" s="1"/>
  <c r="G153" i="4"/>
  <c r="G154" i="4"/>
  <c r="U154" i="4" s="1"/>
  <c r="G155" i="4"/>
  <c r="E148" i="13" s="1"/>
  <c r="G156" i="4"/>
  <c r="E149" i="13" s="1"/>
  <c r="G157" i="4"/>
  <c r="G158" i="4"/>
  <c r="G159" i="4"/>
  <c r="E152" i="13" s="1"/>
  <c r="G160" i="4"/>
  <c r="E153" i="13" s="1"/>
  <c r="G161" i="4"/>
  <c r="G162" i="4"/>
  <c r="G163" i="4"/>
  <c r="E156" i="13" s="1"/>
  <c r="G164" i="4"/>
  <c r="E157" i="13" s="1"/>
  <c r="G165" i="4"/>
  <c r="G166" i="4"/>
  <c r="G167" i="4"/>
  <c r="E160" i="13" s="1"/>
  <c r="G168" i="4"/>
  <c r="E161" i="13" s="1"/>
  <c r="G169" i="4"/>
  <c r="G170" i="4"/>
  <c r="U170" i="4" s="1"/>
  <c r="G171" i="4"/>
  <c r="E164" i="13" s="1"/>
  <c r="G172" i="4"/>
  <c r="E165" i="13" s="1"/>
  <c r="G173" i="4"/>
  <c r="G174" i="4"/>
  <c r="G175" i="4"/>
  <c r="E168" i="13" s="1"/>
  <c r="G176" i="4"/>
  <c r="E169" i="13" s="1"/>
  <c r="G177" i="4"/>
  <c r="G178" i="4"/>
  <c r="G179" i="4"/>
  <c r="E172" i="13" s="1"/>
  <c r="G180" i="4"/>
  <c r="E173" i="13" s="1"/>
  <c r="G181" i="4"/>
  <c r="G182" i="4"/>
  <c r="G183" i="4"/>
  <c r="E176" i="13" s="1"/>
  <c r="G184" i="4"/>
  <c r="E177" i="13" s="1"/>
  <c r="G185" i="4"/>
  <c r="G186" i="4"/>
  <c r="U186" i="4" s="1"/>
  <c r="G187" i="4"/>
  <c r="E180" i="13" s="1"/>
  <c r="G188" i="4"/>
  <c r="E181" i="13" s="1"/>
  <c r="G189" i="4"/>
  <c r="G190" i="4"/>
  <c r="G191" i="4"/>
  <c r="E184" i="13" s="1"/>
  <c r="G192" i="4"/>
  <c r="E185" i="13" s="1"/>
  <c r="G193" i="4"/>
  <c r="G194" i="4"/>
  <c r="G195" i="4"/>
  <c r="E188" i="13" s="1"/>
  <c r="G196" i="4"/>
  <c r="E189" i="13" s="1"/>
  <c r="G197" i="4"/>
  <c r="G198" i="4"/>
  <c r="G199" i="4"/>
  <c r="E192" i="13" s="1"/>
  <c r="G200" i="4"/>
  <c r="E193" i="13" s="1"/>
  <c r="G201" i="4"/>
  <c r="G202" i="4"/>
  <c r="U202" i="4" s="1"/>
  <c r="G203" i="4"/>
  <c r="E196" i="13" s="1"/>
  <c r="G204" i="4"/>
  <c r="E197" i="13" s="1"/>
  <c r="G205" i="4"/>
  <c r="G206" i="4"/>
  <c r="G207" i="4"/>
  <c r="E200" i="13" s="1"/>
  <c r="G208" i="4"/>
  <c r="E201" i="13" s="1"/>
  <c r="G209" i="4"/>
  <c r="G210" i="4"/>
  <c r="G211" i="4"/>
  <c r="E204" i="13" s="1"/>
  <c r="G212" i="4"/>
  <c r="E205" i="13" s="1"/>
  <c r="G213" i="4"/>
  <c r="G214" i="4"/>
  <c r="G215" i="4"/>
  <c r="E208" i="13" s="1"/>
  <c r="G216" i="4"/>
  <c r="E209" i="13" s="1"/>
  <c r="G217" i="4"/>
  <c r="G218" i="4"/>
  <c r="G219" i="4"/>
  <c r="E212" i="13" s="1"/>
  <c r="G220" i="4"/>
  <c r="E213" i="13" s="1"/>
  <c r="G221" i="4"/>
  <c r="G222" i="4"/>
  <c r="G223" i="4"/>
  <c r="E216" i="13" s="1"/>
  <c r="G224" i="4"/>
  <c r="E217" i="13" s="1"/>
  <c r="G225" i="4"/>
  <c r="G226" i="4"/>
  <c r="G227" i="4"/>
  <c r="E220" i="13" s="1"/>
  <c r="G228" i="4"/>
  <c r="E221" i="13" s="1"/>
  <c r="G229" i="4"/>
  <c r="G230" i="4"/>
  <c r="G231" i="4"/>
  <c r="E224" i="13" s="1"/>
  <c r="G232" i="4"/>
  <c r="E225" i="13" s="1"/>
  <c r="G233" i="4"/>
  <c r="G234" i="4"/>
  <c r="U234" i="4" s="1"/>
  <c r="G235" i="4"/>
  <c r="E228" i="13" s="1"/>
  <c r="G236" i="4"/>
  <c r="E229" i="13" s="1"/>
  <c r="G237" i="4"/>
  <c r="G238" i="4"/>
  <c r="G239" i="4"/>
  <c r="E232" i="13" s="1"/>
  <c r="G240" i="4"/>
  <c r="E233" i="13" s="1"/>
  <c r="G241" i="4"/>
  <c r="G242" i="4"/>
  <c r="G243" i="4"/>
  <c r="E236" i="13" s="1"/>
  <c r="G244" i="4"/>
  <c r="E237" i="13" s="1"/>
  <c r="G245" i="4"/>
  <c r="G246" i="4"/>
  <c r="G247" i="4"/>
  <c r="E240" i="13" s="1"/>
  <c r="G248" i="4"/>
  <c r="E241" i="13" s="1"/>
  <c r="G249" i="4"/>
  <c r="G250" i="4"/>
  <c r="U250" i="4" s="1"/>
  <c r="G251" i="4"/>
  <c r="E244" i="13" s="1"/>
  <c r="G252" i="4"/>
  <c r="E245" i="13" s="1"/>
  <c r="G253" i="4"/>
  <c r="G254" i="4"/>
  <c r="G255" i="4"/>
  <c r="E248" i="13" s="1"/>
  <c r="G256" i="4"/>
  <c r="E249" i="13" s="1"/>
  <c r="G257" i="4"/>
  <c r="G258" i="4"/>
  <c r="G259" i="4"/>
  <c r="E252" i="13" s="1"/>
  <c r="G260" i="4"/>
  <c r="E253" i="13" s="1"/>
  <c r="G261" i="4"/>
  <c r="G262" i="4"/>
  <c r="G263" i="4"/>
  <c r="E256" i="13" s="1"/>
  <c r="G264" i="4"/>
  <c r="E257" i="13" s="1"/>
  <c r="G265" i="4"/>
  <c r="G266" i="4"/>
  <c r="G267" i="4"/>
  <c r="E260" i="13" s="1"/>
  <c r="G268" i="4"/>
  <c r="E261" i="13" s="1"/>
  <c r="G269" i="4"/>
  <c r="G270" i="4"/>
  <c r="G271" i="4"/>
  <c r="E264" i="13" s="1"/>
  <c r="G272" i="4"/>
  <c r="E265" i="13" s="1"/>
  <c r="G273" i="4"/>
  <c r="G274" i="4"/>
  <c r="G275" i="4"/>
  <c r="E268" i="13" s="1"/>
  <c r="G276" i="4"/>
  <c r="E269" i="13" s="1"/>
  <c r="G277" i="4"/>
  <c r="G278" i="4"/>
  <c r="G279" i="4"/>
  <c r="E272" i="13" s="1"/>
  <c r="G280" i="4"/>
  <c r="E273" i="13" s="1"/>
  <c r="G281" i="4"/>
  <c r="G282" i="4"/>
  <c r="U282" i="4" s="1"/>
  <c r="G283" i="4"/>
  <c r="E276" i="13" s="1"/>
  <c r="G284" i="4"/>
  <c r="E277" i="13" s="1"/>
  <c r="G285" i="4"/>
  <c r="G286" i="4"/>
  <c r="G287" i="4"/>
  <c r="E280" i="13" s="1"/>
  <c r="G288" i="4"/>
  <c r="E281" i="13" s="1"/>
  <c r="G289" i="4"/>
  <c r="G290" i="4"/>
  <c r="G291" i="4"/>
  <c r="E284" i="13" s="1"/>
  <c r="G292" i="4"/>
  <c r="E285" i="13" s="1"/>
  <c r="G293" i="4"/>
  <c r="G294" i="4"/>
  <c r="G295" i="4"/>
  <c r="E288" i="13" s="1"/>
  <c r="G296" i="4"/>
  <c r="E289" i="13" s="1"/>
  <c r="G297" i="4"/>
  <c r="G298" i="4"/>
  <c r="U298" i="4" s="1"/>
  <c r="G299" i="4"/>
  <c r="E292" i="13" s="1"/>
  <c r="G300" i="4"/>
  <c r="E293" i="13" s="1"/>
  <c r="G301" i="4"/>
  <c r="G302" i="4"/>
  <c r="G303" i="4"/>
  <c r="E296" i="13" s="1"/>
  <c r="G304" i="4"/>
  <c r="E297" i="13" s="1"/>
  <c r="G305" i="4"/>
  <c r="G306" i="4"/>
  <c r="G307" i="4"/>
  <c r="E300" i="13" s="1"/>
  <c r="G308" i="4"/>
  <c r="E301" i="13" s="1"/>
  <c r="G309" i="4"/>
  <c r="G310" i="4"/>
  <c r="G311" i="4"/>
  <c r="E304" i="13" s="1"/>
  <c r="G312" i="4"/>
  <c r="E305" i="13" s="1"/>
  <c r="G313" i="4"/>
  <c r="G314" i="4"/>
  <c r="G315" i="4"/>
  <c r="E308" i="13" s="1"/>
  <c r="G316" i="4"/>
  <c r="E309" i="13" s="1"/>
  <c r="G317" i="4"/>
  <c r="G318" i="4"/>
  <c r="G319" i="4"/>
  <c r="E312" i="13" s="1"/>
  <c r="G320" i="4"/>
  <c r="E313" i="13" s="1"/>
  <c r="G321" i="4"/>
  <c r="G322" i="4"/>
  <c r="G323" i="4"/>
  <c r="E316" i="13" s="1"/>
  <c r="G324" i="4"/>
  <c r="E317" i="13" s="1"/>
  <c r="G325" i="4"/>
  <c r="G326" i="4"/>
  <c r="G327" i="4"/>
  <c r="E320" i="13" s="1"/>
  <c r="G328" i="4"/>
  <c r="E321" i="13" s="1"/>
  <c r="G329" i="4"/>
  <c r="G330" i="4"/>
  <c r="U330" i="4" s="1"/>
  <c r="G331" i="4"/>
  <c r="E324" i="13" s="1"/>
  <c r="G332" i="4"/>
  <c r="E325" i="13" s="1"/>
  <c r="G333" i="4"/>
  <c r="G334" i="4"/>
  <c r="G335" i="4"/>
  <c r="E328" i="13" s="1"/>
  <c r="G336" i="4"/>
  <c r="E329" i="13" s="1"/>
  <c r="G337" i="4"/>
  <c r="G338" i="4"/>
  <c r="G339" i="4"/>
  <c r="E332" i="13" s="1"/>
  <c r="G340" i="4"/>
  <c r="E333" i="13" s="1"/>
  <c r="G341" i="4"/>
  <c r="G342" i="4"/>
  <c r="G343" i="4"/>
  <c r="E336" i="13" s="1"/>
  <c r="G344" i="4"/>
  <c r="E337" i="13" s="1"/>
  <c r="G345" i="4"/>
  <c r="G346" i="4"/>
  <c r="U346" i="4" s="1"/>
  <c r="G347" i="4"/>
  <c r="E340" i="13" s="1"/>
  <c r="G348" i="4"/>
  <c r="E341" i="13" s="1"/>
  <c r="G349" i="4"/>
  <c r="G350" i="4"/>
  <c r="G351" i="4"/>
  <c r="E344" i="13" s="1"/>
  <c r="G352" i="4"/>
  <c r="E345" i="13" s="1"/>
  <c r="G353" i="4"/>
  <c r="G354" i="4"/>
  <c r="G355" i="4"/>
  <c r="E348" i="13" s="1"/>
  <c r="G356" i="4"/>
  <c r="E349" i="13" s="1"/>
  <c r="G357" i="4"/>
  <c r="G358" i="4"/>
  <c r="G359" i="4"/>
  <c r="E352" i="13" s="1"/>
  <c r="G360" i="4"/>
  <c r="E353" i="13" s="1"/>
  <c r="G361" i="4"/>
  <c r="G362" i="4"/>
  <c r="G363" i="4"/>
  <c r="E356" i="13" s="1"/>
  <c r="G364" i="4"/>
  <c r="E357" i="13" s="1"/>
  <c r="G365" i="4"/>
  <c r="G366" i="4"/>
  <c r="G367" i="4"/>
  <c r="E360" i="13" s="1"/>
  <c r="G368" i="4"/>
  <c r="E361" i="13" s="1"/>
  <c r="G369" i="4"/>
  <c r="G370" i="4"/>
  <c r="G371" i="4"/>
  <c r="E364" i="13" s="1"/>
  <c r="G372" i="4"/>
  <c r="E365" i="13" s="1"/>
  <c r="G373" i="4"/>
  <c r="G374" i="4"/>
  <c r="G375" i="4"/>
  <c r="E368" i="13" s="1"/>
  <c r="G376" i="4"/>
  <c r="E369" i="13" s="1"/>
  <c r="G377" i="4"/>
  <c r="G378" i="4"/>
  <c r="U378" i="4" s="1"/>
  <c r="G379" i="4"/>
  <c r="E372" i="13" s="1"/>
  <c r="G380" i="4"/>
  <c r="E373" i="13" s="1"/>
  <c r="G381" i="4"/>
  <c r="G382" i="4"/>
  <c r="G383" i="4"/>
  <c r="E376" i="13" s="1"/>
  <c r="G384" i="4"/>
  <c r="E377" i="13" s="1"/>
  <c r="G385" i="4"/>
  <c r="G386" i="4"/>
  <c r="G387" i="4"/>
  <c r="E380" i="13" s="1"/>
  <c r="G388" i="4"/>
  <c r="E381" i="13" s="1"/>
  <c r="G389" i="4"/>
  <c r="G390" i="4"/>
  <c r="G391" i="4"/>
  <c r="E384" i="13" s="1"/>
  <c r="G392" i="4"/>
  <c r="E385" i="13" s="1"/>
  <c r="G393" i="4"/>
  <c r="G394" i="4"/>
  <c r="U394" i="4" s="1"/>
  <c r="G395" i="4"/>
  <c r="E388" i="13" s="1"/>
  <c r="G396" i="4"/>
  <c r="E389" i="13" s="1"/>
  <c r="G397" i="4"/>
  <c r="G398" i="4"/>
  <c r="G399" i="4"/>
  <c r="E392" i="13" s="1"/>
  <c r="G400" i="4"/>
  <c r="E393" i="13" s="1"/>
  <c r="G401" i="4"/>
  <c r="G402" i="4"/>
  <c r="G403" i="4"/>
  <c r="E396" i="13" s="1"/>
  <c r="G404" i="4"/>
  <c r="E397" i="13" s="1"/>
  <c r="G405" i="4"/>
  <c r="G406" i="4"/>
  <c r="G407" i="4"/>
  <c r="E400" i="13" s="1"/>
  <c r="G408" i="4"/>
  <c r="E401" i="13" s="1"/>
  <c r="G409" i="4"/>
  <c r="G410" i="4"/>
  <c r="U410" i="4" s="1"/>
  <c r="G411" i="4"/>
  <c r="E404" i="13" s="1"/>
  <c r="G412" i="4"/>
  <c r="E405" i="13" s="1"/>
  <c r="G413" i="4"/>
  <c r="G414" i="4"/>
  <c r="G415" i="4"/>
  <c r="E408" i="13" s="1"/>
  <c r="G416" i="4"/>
  <c r="E409" i="13" s="1"/>
  <c r="G417" i="4"/>
  <c r="G418" i="4"/>
  <c r="G419" i="4"/>
  <c r="E412" i="13" s="1"/>
  <c r="G420" i="4"/>
  <c r="E413" i="13" s="1"/>
  <c r="G421" i="4"/>
  <c r="G422" i="4"/>
  <c r="G423" i="4"/>
  <c r="E416" i="13" s="1"/>
  <c r="G424" i="4"/>
  <c r="E417" i="13" s="1"/>
  <c r="G425" i="4"/>
  <c r="G426" i="4"/>
  <c r="U426" i="4" s="1"/>
  <c r="G427" i="4"/>
  <c r="E420" i="13" s="1"/>
  <c r="G428" i="4"/>
  <c r="E421" i="13" s="1"/>
  <c r="G429" i="4"/>
  <c r="G430" i="4"/>
  <c r="G431" i="4"/>
  <c r="E424" i="13" s="1"/>
  <c r="G432" i="4"/>
  <c r="E425" i="13" s="1"/>
  <c r="G433" i="4"/>
  <c r="G434" i="4"/>
  <c r="G435" i="4"/>
  <c r="E428" i="13" s="1"/>
  <c r="G436" i="4"/>
  <c r="E429" i="13" s="1"/>
  <c r="G437" i="4"/>
  <c r="G438" i="4"/>
  <c r="G439" i="4"/>
  <c r="E432" i="13" s="1"/>
  <c r="G440" i="4"/>
  <c r="E433" i="13" s="1"/>
  <c r="G441" i="4"/>
  <c r="G442" i="4"/>
  <c r="G443" i="4"/>
  <c r="E436" i="13" s="1"/>
  <c r="G444" i="4"/>
  <c r="E437" i="13" s="1"/>
  <c r="G445" i="4"/>
  <c r="G446" i="4"/>
  <c r="G447" i="4"/>
  <c r="E440" i="13" s="1"/>
  <c r="G448" i="4"/>
  <c r="E441" i="13" s="1"/>
  <c r="G449" i="4"/>
  <c r="G450" i="4"/>
  <c r="G451" i="4"/>
  <c r="E444" i="13" s="1"/>
  <c r="G452" i="4"/>
  <c r="E445" i="13" s="1"/>
  <c r="G453" i="4"/>
  <c r="G454" i="4"/>
  <c r="G455" i="4"/>
  <c r="E448" i="13" s="1"/>
  <c r="G456" i="4"/>
  <c r="E449" i="13" s="1"/>
  <c r="G457" i="4"/>
  <c r="G458" i="4"/>
  <c r="G459" i="4"/>
  <c r="E452" i="13" s="1"/>
  <c r="G460" i="4"/>
  <c r="E453" i="13" s="1"/>
  <c r="G461" i="4"/>
  <c r="G462" i="4"/>
  <c r="G463" i="4"/>
  <c r="E456" i="13" s="1"/>
  <c r="G464" i="4"/>
  <c r="E457" i="13" s="1"/>
  <c r="G465" i="4"/>
  <c r="G466" i="4"/>
  <c r="G467" i="4"/>
  <c r="E460" i="13" s="1"/>
  <c r="G468" i="4"/>
  <c r="E461" i="13" s="1"/>
  <c r="G469" i="4"/>
  <c r="G470" i="4"/>
  <c r="G471" i="4"/>
  <c r="E464" i="13" s="1"/>
  <c r="G472" i="4"/>
  <c r="E465" i="13" s="1"/>
  <c r="G473" i="4"/>
  <c r="G474" i="4"/>
  <c r="G475" i="4"/>
  <c r="E468" i="13" s="1"/>
  <c r="G476" i="4"/>
  <c r="E469" i="13" s="1"/>
  <c r="G477" i="4"/>
  <c r="G478" i="4"/>
  <c r="G479" i="4"/>
  <c r="E472" i="13" s="1"/>
  <c r="G480" i="4"/>
  <c r="E473" i="13" s="1"/>
  <c r="G481" i="4"/>
  <c r="G482" i="4"/>
  <c r="G483" i="4"/>
  <c r="E476" i="13" s="1"/>
  <c r="G484" i="4"/>
  <c r="E477" i="13" s="1"/>
  <c r="G485" i="4"/>
  <c r="G486" i="4"/>
  <c r="G487" i="4"/>
  <c r="E480" i="13" s="1"/>
  <c r="G488" i="4"/>
  <c r="E481" i="13" s="1"/>
  <c r="G489" i="4"/>
  <c r="G490" i="4"/>
  <c r="U490" i="4" s="1"/>
  <c r="G491" i="4"/>
  <c r="E484" i="13" s="1"/>
  <c r="G492" i="4"/>
  <c r="E485" i="13" s="1"/>
  <c r="G493" i="4"/>
  <c r="G494" i="4"/>
  <c r="G495" i="4"/>
  <c r="E488" i="13" s="1"/>
  <c r="G496" i="4"/>
  <c r="E489" i="13" s="1"/>
  <c r="G497" i="4"/>
  <c r="G498" i="4"/>
  <c r="G499" i="4"/>
  <c r="E492" i="13" s="1"/>
  <c r="G500" i="4"/>
  <c r="E493" i="13" s="1"/>
  <c r="G501" i="4"/>
  <c r="G502" i="4"/>
  <c r="G503" i="4"/>
  <c r="E496" i="13" s="1"/>
  <c r="G504" i="4"/>
  <c r="E497" i="13" s="1"/>
  <c r="G505" i="4"/>
  <c r="G506" i="4"/>
  <c r="G507" i="4"/>
  <c r="E500" i="13" s="1"/>
  <c r="G508" i="4"/>
  <c r="E501" i="13" s="1"/>
  <c r="G509" i="4"/>
  <c r="G510" i="4"/>
  <c r="G511" i="4"/>
  <c r="E504" i="13" s="1"/>
  <c r="G512" i="4"/>
  <c r="E505" i="13" s="1"/>
  <c r="G513" i="4"/>
  <c r="G514" i="4"/>
  <c r="G515" i="4"/>
  <c r="E508" i="13" s="1"/>
  <c r="G516" i="4"/>
  <c r="E509" i="13" s="1"/>
  <c r="G517" i="4"/>
  <c r="G518" i="4"/>
  <c r="G519" i="4"/>
  <c r="E512" i="13" s="1"/>
  <c r="G520" i="4"/>
  <c r="E513" i="13" s="1"/>
  <c r="G521" i="4"/>
  <c r="G522" i="4"/>
  <c r="G523" i="4"/>
  <c r="E516" i="13" s="1"/>
  <c r="G524" i="4"/>
  <c r="E517" i="13" s="1"/>
  <c r="G525" i="4"/>
  <c r="G526" i="4"/>
  <c r="G527" i="4"/>
  <c r="E520" i="13" s="1"/>
  <c r="G528" i="4"/>
  <c r="E521" i="13" s="1"/>
  <c r="G529" i="4"/>
  <c r="G530" i="4"/>
  <c r="U530" i="4" s="1"/>
  <c r="G531" i="4"/>
  <c r="E524" i="13" s="1"/>
  <c r="G532" i="4"/>
  <c r="E525" i="13" s="1"/>
  <c r="G533" i="4"/>
  <c r="G534" i="4"/>
  <c r="G535" i="4"/>
  <c r="E528" i="13" s="1"/>
  <c r="G536" i="4"/>
  <c r="E529" i="13" s="1"/>
  <c r="G537" i="4"/>
  <c r="G538" i="4"/>
  <c r="G539" i="4"/>
  <c r="E532" i="13" s="1"/>
  <c r="G540" i="4"/>
  <c r="E533" i="13" s="1"/>
  <c r="G541" i="4"/>
  <c r="G542" i="4"/>
  <c r="G543" i="4"/>
  <c r="E536" i="13" s="1"/>
  <c r="G544" i="4"/>
  <c r="E537" i="13" s="1"/>
  <c r="G545" i="4"/>
  <c r="G546" i="4"/>
  <c r="G547" i="4"/>
  <c r="E540" i="13" s="1"/>
  <c r="G548" i="4"/>
  <c r="E541" i="13" s="1"/>
  <c r="G549" i="4"/>
  <c r="G550" i="4"/>
  <c r="G551" i="4"/>
  <c r="E544" i="13" s="1"/>
  <c r="G552" i="4"/>
  <c r="E545" i="13" s="1"/>
  <c r="G553" i="4"/>
  <c r="G554" i="4"/>
  <c r="G555" i="4"/>
  <c r="E548" i="13" s="1"/>
  <c r="G556" i="4"/>
  <c r="E549" i="13" s="1"/>
  <c r="G557" i="4"/>
  <c r="G558" i="4"/>
  <c r="G559" i="4"/>
  <c r="E552" i="13" s="1"/>
  <c r="G560" i="4"/>
  <c r="E553" i="13" s="1"/>
  <c r="G561" i="4"/>
  <c r="G562" i="4"/>
  <c r="U562" i="4" s="1"/>
  <c r="G563" i="4"/>
  <c r="E556" i="13" s="1"/>
  <c r="G564" i="4"/>
  <c r="E557" i="13" s="1"/>
  <c r="G565" i="4"/>
  <c r="G566" i="4"/>
  <c r="G567" i="4"/>
  <c r="E560" i="13" s="1"/>
  <c r="G568" i="4"/>
  <c r="E561" i="13" s="1"/>
  <c r="G569" i="4"/>
  <c r="G570" i="4"/>
  <c r="G571" i="4"/>
  <c r="E564" i="13" s="1"/>
  <c r="G572" i="4"/>
  <c r="E565" i="13" s="1"/>
  <c r="G573" i="4"/>
  <c r="G574" i="4"/>
  <c r="G575" i="4"/>
  <c r="E568" i="13" s="1"/>
  <c r="G576" i="4"/>
  <c r="E569" i="13" s="1"/>
  <c r="G577" i="4"/>
  <c r="G578" i="4"/>
  <c r="G579" i="4"/>
  <c r="E572" i="13" s="1"/>
  <c r="G580" i="4"/>
  <c r="E573" i="13" s="1"/>
  <c r="G581" i="4"/>
  <c r="G582" i="4"/>
  <c r="G583" i="4"/>
  <c r="E576" i="13" s="1"/>
  <c r="G584" i="4"/>
  <c r="E577" i="13" s="1"/>
  <c r="G585" i="4"/>
  <c r="G586" i="4"/>
  <c r="G587" i="4"/>
  <c r="E580" i="13" s="1"/>
  <c r="G588" i="4"/>
  <c r="E581" i="13" s="1"/>
  <c r="G589" i="4"/>
  <c r="G590" i="4"/>
  <c r="G591" i="4"/>
  <c r="E584" i="13" s="1"/>
  <c r="G592" i="4"/>
  <c r="E585" i="13" s="1"/>
  <c r="G593" i="4"/>
  <c r="G594" i="4"/>
  <c r="G595" i="4"/>
  <c r="E588" i="13" s="1"/>
  <c r="G596" i="4"/>
  <c r="E589" i="13" s="1"/>
  <c r="G597" i="4"/>
  <c r="G598" i="4"/>
  <c r="G599" i="4"/>
  <c r="E592" i="13" s="1"/>
  <c r="G600" i="4"/>
  <c r="E593" i="13" s="1"/>
  <c r="G601" i="4"/>
  <c r="G602" i="4"/>
  <c r="U602" i="4" s="1"/>
  <c r="G603" i="4"/>
  <c r="E596" i="13" s="1"/>
  <c r="G604" i="4"/>
  <c r="E597" i="13" s="1"/>
  <c r="G605" i="4"/>
  <c r="G606" i="4"/>
  <c r="G607" i="4"/>
  <c r="E600" i="13" s="1"/>
  <c r="G608" i="4"/>
  <c r="E601" i="13" s="1"/>
  <c r="G609" i="4"/>
  <c r="G610" i="4"/>
  <c r="G611" i="4"/>
  <c r="E604" i="13" s="1"/>
  <c r="G612" i="4"/>
  <c r="E605" i="13" s="1"/>
  <c r="G613" i="4"/>
  <c r="G614" i="4"/>
  <c r="G615" i="4"/>
  <c r="E608" i="13" s="1"/>
  <c r="G616" i="4"/>
  <c r="E609" i="13" s="1"/>
  <c r="G617" i="4"/>
  <c r="G618" i="4"/>
  <c r="G619" i="4"/>
  <c r="E612" i="13" s="1"/>
  <c r="G620" i="4"/>
  <c r="E613" i="13" s="1"/>
  <c r="G621" i="4"/>
  <c r="G622" i="4"/>
  <c r="G623" i="4"/>
  <c r="E616" i="13" s="1"/>
  <c r="G624" i="4"/>
  <c r="E617" i="13" s="1"/>
  <c r="G625" i="4"/>
  <c r="G626" i="4"/>
  <c r="G627" i="4"/>
  <c r="E620" i="13" s="1"/>
  <c r="G628" i="4"/>
  <c r="E621" i="13" s="1"/>
  <c r="G629" i="4"/>
  <c r="G630" i="4"/>
  <c r="G631" i="4"/>
  <c r="E624" i="13" s="1"/>
  <c r="G632" i="4"/>
  <c r="E625" i="13" s="1"/>
  <c r="G633" i="4"/>
  <c r="G634" i="4"/>
  <c r="G635" i="4"/>
  <c r="E628" i="13" s="1"/>
  <c r="G636" i="4"/>
  <c r="E629" i="13" s="1"/>
  <c r="G637" i="4"/>
  <c r="G638" i="4"/>
  <c r="G639" i="4"/>
  <c r="E632" i="13" s="1"/>
  <c r="G640" i="4"/>
  <c r="E633" i="13" s="1"/>
  <c r="G641" i="4"/>
  <c r="G642" i="4"/>
  <c r="G643" i="4"/>
  <c r="E636" i="13" s="1"/>
  <c r="G644" i="4"/>
  <c r="E637" i="13" s="1"/>
  <c r="G645" i="4"/>
  <c r="G646" i="4"/>
  <c r="G647" i="4"/>
  <c r="E640" i="13" s="1"/>
  <c r="G648" i="4"/>
  <c r="E641" i="13" s="1"/>
  <c r="G649" i="4"/>
  <c r="G650" i="4"/>
  <c r="G651" i="4"/>
  <c r="E644" i="13" s="1"/>
  <c r="G652" i="4"/>
  <c r="E645" i="13" s="1"/>
  <c r="G653" i="4"/>
  <c r="G654" i="4"/>
  <c r="G655" i="4"/>
  <c r="E648" i="13" s="1"/>
  <c r="G656" i="4"/>
  <c r="E649" i="13" s="1"/>
  <c r="G657" i="4"/>
  <c r="G658" i="4"/>
  <c r="G659" i="4"/>
  <c r="E652" i="13" s="1"/>
  <c r="G660" i="4"/>
  <c r="E653" i="13" s="1"/>
  <c r="G661" i="4"/>
  <c r="G662" i="4"/>
  <c r="G663" i="4"/>
  <c r="E656" i="13" s="1"/>
  <c r="G664" i="4"/>
  <c r="E657" i="13" s="1"/>
  <c r="G665" i="4"/>
  <c r="G666" i="4"/>
  <c r="G667" i="4"/>
  <c r="E660" i="13" s="1"/>
  <c r="G668" i="4"/>
  <c r="E661" i="13" s="1"/>
  <c r="G669" i="4"/>
  <c r="G670" i="4"/>
  <c r="G671" i="4"/>
  <c r="E664" i="13" s="1"/>
  <c r="G672" i="4"/>
  <c r="E665" i="13" s="1"/>
  <c r="G673" i="4"/>
  <c r="G674" i="4"/>
  <c r="G675" i="4"/>
  <c r="E668" i="13" s="1"/>
  <c r="G676" i="4"/>
  <c r="E669" i="13" s="1"/>
  <c r="G677" i="4"/>
  <c r="G678" i="4"/>
  <c r="G679" i="4"/>
  <c r="E672" i="13" s="1"/>
  <c r="G680" i="4"/>
  <c r="E673" i="13" s="1"/>
  <c r="G681" i="4"/>
  <c r="G682" i="4"/>
  <c r="U682" i="4" s="1"/>
  <c r="G683" i="4"/>
  <c r="E676" i="13" s="1"/>
  <c r="G684" i="4"/>
  <c r="E677" i="13" s="1"/>
  <c r="G685" i="4"/>
  <c r="G686" i="4"/>
  <c r="G687" i="4"/>
  <c r="E680" i="13" s="1"/>
  <c r="G688" i="4"/>
  <c r="E681" i="13" s="1"/>
  <c r="G689" i="4"/>
  <c r="G690" i="4"/>
  <c r="G691" i="4"/>
  <c r="E684" i="13" s="1"/>
  <c r="G692" i="4"/>
  <c r="E685" i="13" s="1"/>
  <c r="G693" i="4"/>
  <c r="G694" i="4"/>
  <c r="G695" i="4"/>
  <c r="E688" i="13" s="1"/>
  <c r="G696" i="4"/>
  <c r="E689" i="13" s="1"/>
  <c r="G697" i="4"/>
  <c r="G698" i="4"/>
  <c r="U698" i="4" s="1"/>
  <c r="G699" i="4"/>
  <c r="E692" i="13" s="1"/>
  <c r="G700" i="4"/>
  <c r="E693" i="13" s="1"/>
  <c r="G701" i="4"/>
  <c r="G702" i="4"/>
  <c r="G703" i="4"/>
  <c r="E696" i="13" s="1"/>
  <c r="G704" i="4"/>
  <c r="E697" i="13" s="1"/>
  <c r="G705" i="4"/>
  <c r="G706" i="4"/>
  <c r="U706" i="4" s="1"/>
  <c r="G707" i="4"/>
  <c r="E700" i="13" s="1"/>
  <c r="G708" i="4"/>
  <c r="E701" i="13" s="1"/>
  <c r="G709" i="4"/>
  <c r="G710" i="4"/>
  <c r="G711" i="4"/>
  <c r="E704" i="13" s="1"/>
  <c r="G712" i="4"/>
  <c r="E705" i="13" s="1"/>
  <c r="G713" i="4"/>
  <c r="G714" i="4"/>
  <c r="G715" i="4"/>
  <c r="E708" i="13" s="1"/>
  <c r="G716" i="4"/>
  <c r="E709" i="13" s="1"/>
  <c r="G717" i="4"/>
  <c r="G718" i="4"/>
  <c r="G719" i="4"/>
  <c r="E712" i="13" s="1"/>
  <c r="G720" i="4"/>
  <c r="E713" i="13" s="1"/>
  <c r="G721" i="4"/>
  <c r="G722" i="4"/>
  <c r="G723" i="4"/>
  <c r="E716" i="13" s="1"/>
  <c r="G724" i="4"/>
  <c r="E717" i="13" s="1"/>
  <c r="G725" i="4"/>
  <c r="G726" i="4"/>
  <c r="G727" i="4"/>
  <c r="E720" i="13" s="1"/>
  <c r="G728" i="4"/>
  <c r="E721" i="13" s="1"/>
  <c r="G729" i="4"/>
  <c r="G730" i="4"/>
  <c r="U730" i="4" s="1"/>
  <c r="G731" i="4"/>
  <c r="E724" i="13" s="1"/>
  <c r="G732" i="4"/>
  <c r="E725" i="13" s="1"/>
  <c r="G733" i="4"/>
  <c r="G734" i="4"/>
  <c r="G735" i="4"/>
  <c r="E728" i="13" s="1"/>
  <c r="G736" i="4"/>
  <c r="E729" i="13" s="1"/>
  <c r="G737" i="4"/>
  <c r="G738" i="4"/>
  <c r="U738" i="4" s="1"/>
  <c r="G739" i="4"/>
  <c r="E732" i="13" s="1"/>
  <c r="G740" i="4"/>
  <c r="E733" i="13" s="1"/>
  <c r="G741" i="4"/>
  <c r="G742" i="4"/>
  <c r="G743" i="4"/>
  <c r="E736" i="13" s="1"/>
  <c r="G744" i="4"/>
  <c r="E737" i="13" s="1"/>
  <c r="G745" i="4"/>
  <c r="G746" i="4"/>
  <c r="G747" i="4"/>
  <c r="E740" i="13" s="1"/>
  <c r="G748" i="4"/>
  <c r="E741" i="13" s="1"/>
  <c r="G749" i="4"/>
  <c r="G750" i="4"/>
  <c r="G751" i="4"/>
  <c r="E744" i="13" s="1"/>
  <c r="G752" i="4"/>
  <c r="E745" i="13" s="1"/>
  <c r="G753" i="4"/>
  <c r="G754" i="4"/>
  <c r="G755" i="4"/>
  <c r="E748" i="13" s="1"/>
  <c r="G756" i="4"/>
  <c r="E749" i="13" s="1"/>
  <c r="G757" i="4"/>
  <c r="G758" i="4"/>
  <c r="G759" i="4"/>
  <c r="E752" i="13" s="1"/>
  <c r="G760" i="4"/>
  <c r="E753" i="13" s="1"/>
  <c r="G761" i="4"/>
  <c r="G762" i="4"/>
  <c r="U762" i="4" s="1"/>
  <c r="G763" i="4"/>
  <c r="E756" i="13" s="1"/>
  <c r="G764" i="4"/>
  <c r="E757" i="13" s="1"/>
  <c r="G765" i="4"/>
  <c r="G766" i="4"/>
  <c r="G767" i="4"/>
  <c r="E760" i="13" s="1"/>
  <c r="G768" i="4"/>
  <c r="E761" i="13" s="1"/>
  <c r="G769" i="4"/>
  <c r="G770" i="4"/>
  <c r="G771" i="4"/>
  <c r="E764" i="13" s="1"/>
  <c r="G772" i="4"/>
  <c r="E765" i="13" s="1"/>
  <c r="G773" i="4"/>
  <c r="G774" i="4"/>
  <c r="G775" i="4"/>
  <c r="E768" i="13" s="1"/>
  <c r="G776" i="4"/>
  <c r="E769" i="13" s="1"/>
  <c r="G777" i="4"/>
  <c r="G778" i="4"/>
  <c r="G779" i="4"/>
  <c r="E772" i="13" s="1"/>
  <c r="G780" i="4"/>
  <c r="E773" i="13" s="1"/>
  <c r="G781" i="4"/>
  <c r="G782" i="4"/>
  <c r="G783" i="4"/>
  <c r="E776" i="13" s="1"/>
  <c r="G784" i="4"/>
  <c r="E777" i="13" s="1"/>
  <c r="G785" i="4"/>
  <c r="G786" i="4"/>
  <c r="G787" i="4"/>
  <c r="E780" i="13" s="1"/>
  <c r="G788" i="4"/>
  <c r="E781" i="13" s="1"/>
  <c r="G789" i="4"/>
  <c r="G790" i="4"/>
  <c r="G791" i="4"/>
  <c r="E784" i="13" s="1"/>
  <c r="G792" i="4"/>
  <c r="E785" i="13" s="1"/>
  <c r="G793" i="4"/>
  <c r="G794" i="4"/>
  <c r="U794" i="4" s="1"/>
  <c r="G795" i="4"/>
  <c r="E788" i="13" s="1"/>
  <c r="G796" i="4"/>
  <c r="E789" i="13" s="1"/>
  <c r="G797" i="4"/>
  <c r="G798" i="4"/>
  <c r="G799" i="4"/>
  <c r="E792" i="13" s="1"/>
  <c r="G800" i="4"/>
  <c r="E793" i="13" s="1"/>
  <c r="G801" i="4"/>
  <c r="G802" i="4"/>
  <c r="G803" i="4"/>
  <c r="E796" i="13" s="1"/>
  <c r="G804" i="4"/>
  <c r="E797" i="13" s="1"/>
  <c r="G805" i="4"/>
  <c r="G806" i="4"/>
  <c r="G807" i="4"/>
  <c r="E800" i="13" s="1"/>
  <c r="G808" i="4"/>
  <c r="E801" i="13" s="1"/>
  <c r="G809" i="4"/>
  <c r="G810" i="4"/>
  <c r="G811" i="4"/>
  <c r="E804" i="13" s="1"/>
  <c r="G812" i="4"/>
  <c r="E805" i="13" s="1"/>
  <c r="G813" i="4"/>
  <c r="G814" i="4"/>
  <c r="G815" i="4"/>
  <c r="E808" i="13" s="1"/>
  <c r="G816" i="4"/>
  <c r="E809" i="13" s="1"/>
  <c r="G817" i="4"/>
  <c r="G818" i="4"/>
  <c r="G819" i="4"/>
  <c r="E812" i="13" s="1"/>
  <c r="G820" i="4"/>
  <c r="E813" i="13" s="1"/>
  <c r="G821" i="4"/>
  <c r="G822" i="4"/>
  <c r="G823" i="4"/>
  <c r="E816" i="13" s="1"/>
  <c r="G824" i="4"/>
  <c r="E817" i="13" s="1"/>
  <c r="G825" i="4"/>
  <c r="G826" i="4"/>
  <c r="G827" i="4"/>
  <c r="E820" i="13" s="1"/>
  <c r="G828" i="4"/>
  <c r="E821" i="13" s="1"/>
  <c r="G829" i="4"/>
  <c r="G830" i="4"/>
  <c r="G831" i="4"/>
  <c r="E824" i="13" s="1"/>
  <c r="G832" i="4"/>
  <c r="E825" i="13" s="1"/>
  <c r="G833" i="4"/>
  <c r="G834" i="4"/>
  <c r="G835" i="4"/>
  <c r="E828" i="13" s="1"/>
  <c r="G836" i="4"/>
  <c r="E829" i="13" s="1"/>
  <c r="G837" i="4"/>
  <c r="G838" i="4"/>
  <c r="E831" i="13" s="1"/>
  <c r="G839" i="4"/>
  <c r="E832" i="13" s="1"/>
  <c r="G840" i="4"/>
  <c r="E833" i="13" s="1"/>
  <c r="G841" i="4"/>
  <c r="G842" i="4"/>
  <c r="T842" i="4" s="1"/>
  <c r="G843" i="4"/>
  <c r="E836" i="13" s="1"/>
  <c r="G844" i="4"/>
  <c r="E837" i="13" s="1"/>
  <c r="G845" i="4"/>
  <c r="G846" i="4"/>
  <c r="E839" i="13" s="1"/>
  <c r="G847" i="4"/>
  <c r="E840" i="13" s="1"/>
  <c r="G848" i="4"/>
  <c r="E841" i="13" s="1"/>
  <c r="G849" i="4"/>
  <c r="G850" i="4"/>
  <c r="E843" i="13" s="1"/>
  <c r="G851" i="4"/>
  <c r="E844" i="13" s="1"/>
  <c r="G852" i="4"/>
  <c r="E845" i="13" s="1"/>
  <c r="G853" i="4"/>
  <c r="G854" i="4"/>
  <c r="E847" i="13" s="1"/>
  <c r="G855" i="4"/>
  <c r="E848" i="13" s="1"/>
  <c r="G856" i="4"/>
  <c r="E849" i="13" s="1"/>
  <c r="G857" i="4"/>
  <c r="G858" i="4"/>
  <c r="E851" i="13" s="1"/>
  <c r="G859" i="4"/>
  <c r="E852" i="13" s="1"/>
  <c r="G860" i="4"/>
  <c r="E853" i="13" s="1"/>
  <c r="G861" i="4"/>
  <c r="G862" i="4"/>
  <c r="E855" i="13" s="1"/>
  <c r="G863" i="4"/>
  <c r="E856" i="13" s="1"/>
  <c r="G864" i="4"/>
  <c r="E857" i="13" s="1"/>
  <c r="G865" i="4"/>
  <c r="G866" i="4"/>
  <c r="E859" i="13" s="1"/>
  <c r="G867" i="4"/>
  <c r="E860" i="13" s="1"/>
  <c r="G868" i="4"/>
  <c r="E861" i="13" s="1"/>
  <c r="G869" i="4"/>
  <c r="G870" i="4"/>
  <c r="G871" i="4"/>
  <c r="E864" i="13" s="1"/>
  <c r="G872" i="4"/>
  <c r="E865" i="13" s="1"/>
  <c r="G873" i="4"/>
  <c r="G874" i="4"/>
  <c r="E867" i="13" s="1"/>
  <c r="G875" i="4"/>
  <c r="E868" i="13" s="1"/>
  <c r="G876" i="4"/>
  <c r="E869" i="13" s="1"/>
  <c r="G877" i="4"/>
  <c r="G878" i="4"/>
  <c r="E871" i="13" s="1"/>
  <c r="G879" i="4"/>
  <c r="E872" i="13" s="1"/>
  <c r="G880" i="4"/>
  <c r="E873" i="13" s="1"/>
  <c r="G881" i="4"/>
  <c r="G882" i="4"/>
  <c r="E875" i="13" s="1"/>
  <c r="G883" i="4"/>
  <c r="E876" i="13" s="1"/>
  <c r="G884" i="4"/>
  <c r="E877" i="13" s="1"/>
  <c r="G885" i="4"/>
  <c r="G886" i="4"/>
  <c r="G887" i="4"/>
  <c r="E880" i="13" s="1"/>
  <c r="G888" i="4"/>
  <c r="E881" i="13" s="1"/>
  <c r="G889" i="4"/>
  <c r="G890" i="4"/>
  <c r="T890" i="4" s="1"/>
  <c r="G891" i="4"/>
  <c r="E884" i="13" s="1"/>
  <c r="G892" i="4"/>
  <c r="E885" i="13" s="1"/>
  <c r="G893" i="4"/>
  <c r="G894" i="4"/>
  <c r="E887" i="13" s="1"/>
  <c r="G895" i="4"/>
  <c r="E888" i="13" s="1"/>
  <c r="G896" i="4"/>
  <c r="E889" i="13" s="1"/>
  <c r="G897" i="4"/>
  <c r="G898" i="4"/>
  <c r="E891" i="13" s="1"/>
  <c r="G899" i="4"/>
  <c r="E892" i="13" s="1"/>
  <c r="G900" i="4"/>
  <c r="E893" i="13" s="1"/>
  <c r="G901" i="4"/>
  <c r="G902" i="4"/>
  <c r="E895" i="13" s="1"/>
  <c r="G903" i="4"/>
  <c r="E896" i="13" s="1"/>
  <c r="G904" i="4"/>
  <c r="E897" i="13" s="1"/>
  <c r="G905" i="4"/>
  <c r="G906" i="4"/>
  <c r="T906" i="4" s="1"/>
  <c r="G907" i="4"/>
  <c r="E900" i="13" s="1"/>
  <c r="G908" i="4"/>
  <c r="E901" i="13" s="1"/>
  <c r="G909" i="4"/>
  <c r="G910" i="4"/>
  <c r="G911" i="4"/>
  <c r="E904" i="13" s="1"/>
  <c r="G912" i="4"/>
  <c r="E905" i="13" s="1"/>
  <c r="G913" i="4"/>
  <c r="G914" i="4"/>
  <c r="E907" i="13" s="1"/>
  <c r="G915" i="4"/>
  <c r="E908" i="13" s="1"/>
  <c r="G916" i="4"/>
  <c r="E909" i="13" s="1"/>
  <c r="G917" i="4"/>
  <c r="G918" i="4"/>
  <c r="E911" i="13" s="1"/>
  <c r="G919" i="4"/>
  <c r="E912" i="13" s="1"/>
  <c r="G920" i="4"/>
  <c r="E913" i="13" s="1"/>
  <c r="G921" i="4"/>
  <c r="G922" i="4"/>
  <c r="E915" i="13" s="1"/>
  <c r="G923" i="4"/>
  <c r="E916" i="13" s="1"/>
  <c r="G924" i="4"/>
  <c r="E917" i="13" s="1"/>
  <c r="G925" i="4"/>
  <c r="G926" i="4"/>
  <c r="E919" i="13" s="1"/>
  <c r="G927" i="4"/>
  <c r="E920" i="13" s="1"/>
  <c r="G928" i="4"/>
  <c r="E921" i="13" s="1"/>
  <c r="G929" i="4"/>
  <c r="G930" i="4"/>
  <c r="E923" i="13" s="1"/>
  <c r="G931" i="4"/>
  <c r="E924" i="13" s="1"/>
  <c r="G932" i="4"/>
  <c r="E925" i="13" s="1"/>
  <c r="G933" i="4"/>
  <c r="G934" i="4"/>
  <c r="E927" i="13" s="1"/>
  <c r="G935" i="4"/>
  <c r="E928" i="13" s="1"/>
  <c r="G936" i="4"/>
  <c r="E929" i="13" s="1"/>
  <c r="G937" i="4"/>
  <c r="G938" i="4"/>
  <c r="T938" i="4" s="1"/>
  <c r="G939" i="4"/>
  <c r="E932" i="13" s="1"/>
  <c r="G940" i="4"/>
  <c r="E933" i="13" s="1"/>
  <c r="G941" i="4"/>
  <c r="G942" i="4"/>
  <c r="E935" i="13" s="1"/>
  <c r="G943" i="4"/>
  <c r="E936" i="13" s="1"/>
  <c r="G944" i="4"/>
  <c r="E937" i="13" s="1"/>
  <c r="G945" i="4"/>
  <c r="G946" i="4"/>
  <c r="E939" i="13" s="1"/>
  <c r="G947" i="4"/>
  <c r="E940" i="13" s="1"/>
  <c r="G948" i="4"/>
  <c r="E941" i="13" s="1"/>
  <c r="G949" i="4"/>
  <c r="G950" i="4"/>
  <c r="E943" i="13" s="1"/>
  <c r="G951" i="4"/>
  <c r="E944" i="13" s="1"/>
  <c r="G952" i="4"/>
  <c r="E945" i="13" s="1"/>
  <c r="G953" i="4"/>
  <c r="G954" i="4"/>
  <c r="T954" i="4" s="1"/>
  <c r="G955" i="4"/>
  <c r="E948" i="13" s="1"/>
  <c r="G956" i="4"/>
  <c r="E949" i="13" s="1"/>
  <c r="G957" i="4"/>
  <c r="G958" i="4"/>
  <c r="E951" i="13" s="1"/>
  <c r="G959" i="4"/>
  <c r="E952" i="13" s="1"/>
  <c r="G960" i="4"/>
  <c r="E953" i="13" s="1"/>
  <c r="G961" i="4"/>
  <c r="G962" i="4"/>
  <c r="E955" i="13" s="1"/>
  <c r="G963" i="4"/>
  <c r="E956" i="13" s="1"/>
  <c r="G964" i="4"/>
  <c r="E957" i="13" s="1"/>
  <c r="G965" i="4"/>
  <c r="G966" i="4"/>
  <c r="E959" i="13" s="1"/>
  <c r="G967" i="4"/>
  <c r="E960" i="13" s="1"/>
  <c r="G968" i="4"/>
  <c r="E961" i="13" s="1"/>
  <c r="G969" i="4"/>
  <c r="G970" i="4"/>
  <c r="E963" i="13" s="1"/>
  <c r="G971" i="4"/>
  <c r="E964" i="13" s="1"/>
  <c r="G972" i="4"/>
  <c r="E965" i="13" s="1"/>
  <c r="G973" i="4"/>
  <c r="G974" i="4"/>
  <c r="G975" i="4"/>
  <c r="E968" i="13" s="1"/>
  <c r="G976" i="4"/>
  <c r="E969" i="13" s="1"/>
  <c r="G977" i="4"/>
  <c r="G978" i="4"/>
  <c r="E971" i="13" s="1"/>
  <c r="G979" i="4"/>
  <c r="E972" i="13" s="1"/>
  <c r="G980" i="4"/>
  <c r="E973" i="13" s="1"/>
  <c r="G981" i="4"/>
  <c r="G982" i="4"/>
  <c r="G983" i="4"/>
  <c r="E976" i="13" s="1"/>
  <c r="G984" i="4"/>
  <c r="E977" i="13" s="1"/>
  <c r="G985" i="4"/>
  <c r="G986" i="4"/>
  <c r="E979" i="13" s="1"/>
  <c r="G987" i="4"/>
  <c r="E980" i="13" s="1"/>
  <c r="G988" i="4"/>
  <c r="E981" i="13" s="1"/>
  <c r="G989" i="4"/>
  <c r="G990" i="4"/>
  <c r="E983" i="13" s="1"/>
  <c r="G991" i="4"/>
  <c r="E984" i="13" s="1"/>
  <c r="G992" i="4"/>
  <c r="E985" i="13" s="1"/>
  <c r="G993" i="4"/>
  <c r="G994" i="4"/>
  <c r="G995" i="4"/>
  <c r="E988" i="13" s="1"/>
  <c r="G996" i="4"/>
  <c r="E989" i="13" s="1"/>
  <c r="G997" i="4"/>
  <c r="G998" i="4"/>
  <c r="E991" i="13" s="1"/>
  <c r="G999" i="4"/>
  <c r="E992" i="13" s="1"/>
  <c r="G1000" i="4"/>
  <c r="E993" i="13" s="1"/>
  <c r="G1001" i="4"/>
  <c r="G1002" i="4"/>
  <c r="E995" i="13" s="1"/>
  <c r="G1003" i="4"/>
  <c r="E996" i="13" s="1"/>
  <c r="G1004" i="4"/>
  <c r="E997" i="13" s="1"/>
  <c r="G1005" i="4"/>
  <c r="G1006" i="4"/>
  <c r="G1007" i="4"/>
  <c r="E1000" i="13" s="1"/>
  <c r="D24" i="4"/>
  <c r="C17" i="13" s="1"/>
  <c r="D25" i="4"/>
  <c r="C18" i="13" s="1"/>
  <c r="D26" i="4"/>
  <c r="C19" i="13" s="1"/>
  <c r="D27" i="4"/>
  <c r="C20" i="13" s="1"/>
  <c r="D28" i="4"/>
  <c r="C21" i="13" s="1"/>
  <c r="D29" i="4"/>
  <c r="C22" i="13" s="1"/>
  <c r="D30" i="4"/>
  <c r="C23" i="13" s="1"/>
  <c r="D31" i="4"/>
  <c r="C24" i="13" s="1"/>
  <c r="D32" i="4"/>
  <c r="C25" i="13" s="1"/>
  <c r="D33" i="4"/>
  <c r="C26" i="13" s="1"/>
  <c r="D34" i="4"/>
  <c r="C27" i="13" s="1"/>
  <c r="D35" i="4"/>
  <c r="C28" i="13" s="1"/>
  <c r="D36" i="4"/>
  <c r="C29" i="13" s="1"/>
  <c r="D37" i="4"/>
  <c r="C30" i="13" s="1"/>
  <c r="D38" i="4"/>
  <c r="C31" i="13" s="1"/>
  <c r="D39" i="4"/>
  <c r="C32" i="13" s="1"/>
  <c r="D40" i="4"/>
  <c r="C33" i="13" s="1"/>
  <c r="D41" i="4"/>
  <c r="C34" i="13" s="1"/>
  <c r="D42" i="4"/>
  <c r="C35" i="13" s="1"/>
  <c r="D43" i="4"/>
  <c r="C36" i="13" s="1"/>
  <c r="D44" i="4"/>
  <c r="C37" i="13" s="1"/>
  <c r="D45" i="4"/>
  <c r="C38" i="13" s="1"/>
  <c r="D46" i="4"/>
  <c r="C39" i="13" s="1"/>
  <c r="D47" i="4"/>
  <c r="C40" i="13" s="1"/>
  <c r="D48" i="4"/>
  <c r="C41" i="13" s="1"/>
  <c r="D49" i="4"/>
  <c r="C42" i="13" s="1"/>
  <c r="D50" i="4"/>
  <c r="C43" i="13" s="1"/>
  <c r="D51" i="4"/>
  <c r="C44" i="13" s="1"/>
  <c r="D52" i="4"/>
  <c r="C45" i="13" s="1"/>
  <c r="D53" i="4"/>
  <c r="C46" i="13" s="1"/>
  <c r="D54" i="4"/>
  <c r="C47" i="13" s="1"/>
  <c r="D55" i="4"/>
  <c r="C48" i="13" s="1"/>
  <c r="D56" i="4"/>
  <c r="C49" i="13" s="1"/>
  <c r="D57" i="4"/>
  <c r="C50" i="13" s="1"/>
  <c r="D58" i="4"/>
  <c r="C51" i="13" s="1"/>
  <c r="D59" i="4"/>
  <c r="C52" i="13" s="1"/>
  <c r="D60" i="4"/>
  <c r="C53" i="13" s="1"/>
  <c r="D61" i="4"/>
  <c r="C54" i="13" s="1"/>
  <c r="D62" i="4"/>
  <c r="C55" i="13" s="1"/>
  <c r="D63" i="4"/>
  <c r="C56" i="13" s="1"/>
  <c r="D64" i="4"/>
  <c r="C57" i="13" s="1"/>
  <c r="D65" i="4"/>
  <c r="C58" i="13" s="1"/>
  <c r="D66" i="4"/>
  <c r="C59" i="13" s="1"/>
  <c r="D67" i="4"/>
  <c r="C60" i="13" s="1"/>
  <c r="D68" i="4"/>
  <c r="C61" i="13" s="1"/>
  <c r="D69" i="4"/>
  <c r="C62" i="13" s="1"/>
  <c r="D70" i="4"/>
  <c r="C63" i="13" s="1"/>
  <c r="D71" i="4"/>
  <c r="C64" i="13" s="1"/>
  <c r="D72" i="4"/>
  <c r="C65" i="13" s="1"/>
  <c r="D73" i="4"/>
  <c r="C66" i="13" s="1"/>
  <c r="D74" i="4"/>
  <c r="C67" i="13" s="1"/>
  <c r="D75" i="4"/>
  <c r="C68" i="13" s="1"/>
  <c r="D76" i="4"/>
  <c r="C69" i="13" s="1"/>
  <c r="D77" i="4"/>
  <c r="C70" i="13" s="1"/>
  <c r="D78" i="4"/>
  <c r="C71" i="13" s="1"/>
  <c r="D79" i="4"/>
  <c r="C72" i="13" s="1"/>
  <c r="D80" i="4"/>
  <c r="C73" i="13" s="1"/>
  <c r="D81" i="4"/>
  <c r="C74" i="13" s="1"/>
  <c r="D82" i="4"/>
  <c r="C75" i="13" s="1"/>
  <c r="D83" i="4"/>
  <c r="C76" i="13" s="1"/>
  <c r="D84" i="4"/>
  <c r="C77" i="13" s="1"/>
  <c r="D85" i="4"/>
  <c r="C78" i="13" s="1"/>
  <c r="D86" i="4"/>
  <c r="C79" i="13" s="1"/>
  <c r="D87" i="4"/>
  <c r="C80" i="13" s="1"/>
  <c r="D88" i="4"/>
  <c r="C81" i="13" s="1"/>
  <c r="D89" i="4"/>
  <c r="C82" i="13" s="1"/>
  <c r="D90" i="4"/>
  <c r="C83" i="13" s="1"/>
  <c r="D91" i="4"/>
  <c r="C84" i="13" s="1"/>
  <c r="D92" i="4"/>
  <c r="C85" i="13" s="1"/>
  <c r="D93" i="4"/>
  <c r="C86" i="13" s="1"/>
  <c r="D94" i="4"/>
  <c r="C87" i="13" s="1"/>
  <c r="D95" i="4"/>
  <c r="C88" i="13" s="1"/>
  <c r="D96" i="4"/>
  <c r="C89" i="13" s="1"/>
  <c r="D97" i="4"/>
  <c r="C90" i="13" s="1"/>
  <c r="D98" i="4"/>
  <c r="C91" i="13" s="1"/>
  <c r="D99" i="4"/>
  <c r="C92" i="13" s="1"/>
  <c r="D100" i="4"/>
  <c r="C93" i="13" s="1"/>
  <c r="D101" i="4"/>
  <c r="C94" i="13" s="1"/>
  <c r="D102" i="4"/>
  <c r="C95" i="13" s="1"/>
  <c r="D103" i="4"/>
  <c r="C96" i="13" s="1"/>
  <c r="D104" i="4"/>
  <c r="C97" i="13" s="1"/>
  <c r="D105" i="4"/>
  <c r="C98" i="13" s="1"/>
  <c r="D106" i="4"/>
  <c r="C99" i="13" s="1"/>
  <c r="D107" i="4"/>
  <c r="C100" i="13" s="1"/>
  <c r="D108" i="4"/>
  <c r="C101" i="13" s="1"/>
  <c r="D109" i="4"/>
  <c r="C102" i="13" s="1"/>
  <c r="D110" i="4"/>
  <c r="C103" i="13" s="1"/>
  <c r="D111" i="4"/>
  <c r="C104" i="13" s="1"/>
  <c r="D112" i="4"/>
  <c r="C105" i="13" s="1"/>
  <c r="D113" i="4"/>
  <c r="C106" i="13" s="1"/>
  <c r="D114" i="4"/>
  <c r="C107" i="13" s="1"/>
  <c r="D115" i="4"/>
  <c r="C108" i="13" s="1"/>
  <c r="D116" i="4"/>
  <c r="C109" i="13" s="1"/>
  <c r="D117" i="4"/>
  <c r="C110" i="13" s="1"/>
  <c r="D118" i="4"/>
  <c r="C111" i="13" s="1"/>
  <c r="D119" i="4"/>
  <c r="C112" i="13" s="1"/>
  <c r="D120" i="4"/>
  <c r="C113" i="13" s="1"/>
  <c r="D121" i="4"/>
  <c r="C114" i="13" s="1"/>
  <c r="D122" i="4"/>
  <c r="C115" i="13" s="1"/>
  <c r="D123" i="4"/>
  <c r="C116" i="13" s="1"/>
  <c r="D124" i="4"/>
  <c r="C117" i="13" s="1"/>
  <c r="D125" i="4"/>
  <c r="C118" i="13" s="1"/>
  <c r="D126" i="4"/>
  <c r="C119" i="13" s="1"/>
  <c r="D127" i="4"/>
  <c r="C120" i="13" s="1"/>
  <c r="D128" i="4"/>
  <c r="C121" i="13" s="1"/>
  <c r="D129" i="4"/>
  <c r="C122" i="13" s="1"/>
  <c r="D130" i="4"/>
  <c r="C123" i="13" s="1"/>
  <c r="D131" i="4"/>
  <c r="C124" i="13" s="1"/>
  <c r="D132" i="4"/>
  <c r="C125" i="13" s="1"/>
  <c r="D133" i="4"/>
  <c r="C126" i="13" s="1"/>
  <c r="D134" i="4"/>
  <c r="C127" i="13" s="1"/>
  <c r="D135" i="4"/>
  <c r="C128" i="13" s="1"/>
  <c r="D136" i="4"/>
  <c r="C129" i="13" s="1"/>
  <c r="D137" i="4"/>
  <c r="C130" i="13" s="1"/>
  <c r="D138" i="4"/>
  <c r="C131" i="13" s="1"/>
  <c r="D139" i="4"/>
  <c r="C132" i="13" s="1"/>
  <c r="D140" i="4"/>
  <c r="C133" i="13" s="1"/>
  <c r="D141" i="4"/>
  <c r="C134" i="13" s="1"/>
  <c r="D142" i="4"/>
  <c r="C135" i="13" s="1"/>
  <c r="D143" i="4"/>
  <c r="C136" i="13" s="1"/>
  <c r="D144" i="4"/>
  <c r="C137" i="13" s="1"/>
  <c r="D145" i="4"/>
  <c r="C138" i="13" s="1"/>
  <c r="D146" i="4"/>
  <c r="C139" i="13" s="1"/>
  <c r="D147" i="4"/>
  <c r="C140" i="13" s="1"/>
  <c r="D148" i="4"/>
  <c r="C141" i="13" s="1"/>
  <c r="D149" i="4"/>
  <c r="C142" i="13" s="1"/>
  <c r="D150" i="4"/>
  <c r="C143" i="13" s="1"/>
  <c r="D151" i="4"/>
  <c r="C144" i="13" s="1"/>
  <c r="D152" i="4"/>
  <c r="C145" i="13" s="1"/>
  <c r="D153" i="4"/>
  <c r="C146" i="13" s="1"/>
  <c r="D154" i="4"/>
  <c r="C147" i="13" s="1"/>
  <c r="D155" i="4"/>
  <c r="C148" i="13" s="1"/>
  <c r="D156" i="4"/>
  <c r="C149" i="13" s="1"/>
  <c r="D157" i="4"/>
  <c r="C150" i="13" s="1"/>
  <c r="D158" i="4"/>
  <c r="C151" i="13" s="1"/>
  <c r="D159" i="4"/>
  <c r="C152" i="13" s="1"/>
  <c r="D160" i="4"/>
  <c r="C153" i="13" s="1"/>
  <c r="D161" i="4"/>
  <c r="C154" i="13" s="1"/>
  <c r="D162" i="4"/>
  <c r="C155" i="13" s="1"/>
  <c r="D163" i="4"/>
  <c r="C156" i="13" s="1"/>
  <c r="D164" i="4"/>
  <c r="C157" i="13" s="1"/>
  <c r="D165" i="4"/>
  <c r="C158" i="13" s="1"/>
  <c r="D166" i="4"/>
  <c r="C159" i="13" s="1"/>
  <c r="D167" i="4"/>
  <c r="C160" i="13" s="1"/>
  <c r="D168" i="4"/>
  <c r="C161" i="13" s="1"/>
  <c r="D169" i="4"/>
  <c r="C162" i="13" s="1"/>
  <c r="D170" i="4"/>
  <c r="C163" i="13" s="1"/>
  <c r="D171" i="4"/>
  <c r="C164" i="13" s="1"/>
  <c r="D172" i="4"/>
  <c r="C165" i="13" s="1"/>
  <c r="D173" i="4"/>
  <c r="C166" i="13" s="1"/>
  <c r="D174" i="4"/>
  <c r="C167" i="13" s="1"/>
  <c r="D175" i="4"/>
  <c r="C168" i="13" s="1"/>
  <c r="D176" i="4"/>
  <c r="C169" i="13" s="1"/>
  <c r="D177" i="4"/>
  <c r="C170" i="13" s="1"/>
  <c r="D178" i="4"/>
  <c r="C171" i="13" s="1"/>
  <c r="D179" i="4"/>
  <c r="C172" i="13" s="1"/>
  <c r="D180" i="4"/>
  <c r="C173" i="13" s="1"/>
  <c r="D181" i="4"/>
  <c r="C174" i="13" s="1"/>
  <c r="D182" i="4"/>
  <c r="C175" i="13" s="1"/>
  <c r="D183" i="4"/>
  <c r="C176" i="13" s="1"/>
  <c r="D184" i="4"/>
  <c r="C177" i="13" s="1"/>
  <c r="D185" i="4"/>
  <c r="C178" i="13" s="1"/>
  <c r="D186" i="4"/>
  <c r="C179" i="13" s="1"/>
  <c r="D187" i="4"/>
  <c r="C180" i="13" s="1"/>
  <c r="D188" i="4"/>
  <c r="C181" i="13" s="1"/>
  <c r="D189" i="4"/>
  <c r="C182" i="13" s="1"/>
  <c r="D190" i="4"/>
  <c r="C183" i="13" s="1"/>
  <c r="D191" i="4"/>
  <c r="C184" i="13" s="1"/>
  <c r="D192" i="4"/>
  <c r="C185" i="13" s="1"/>
  <c r="D193" i="4"/>
  <c r="C186" i="13" s="1"/>
  <c r="D194" i="4"/>
  <c r="C187" i="13" s="1"/>
  <c r="D195" i="4"/>
  <c r="C188" i="13" s="1"/>
  <c r="D196" i="4"/>
  <c r="C189" i="13" s="1"/>
  <c r="D197" i="4"/>
  <c r="C190" i="13" s="1"/>
  <c r="D198" i="4"/>
  <c r="C191" i="13" s="1"/>
  <c r="D199" i="4"/>
  <c r="C192" i="13" s="1"/>
  <c r="D200" i="4"/>
  <c r="C193" i="13" s="1"/>
  <c r="D201" i="4"/>
  <c r="C194" i="13" s="1"/>
  <c r="D202" i="4"/>
  <c r="C195" i="13" s="1"/>
  <c r="D203" i="4"/>
  <c r="C196" i="13" s="1"/>
  <c r="D204" i="4"/>
  <c r="C197" i="13" s="1"/>
  <c r="D205" i="4"/>
  <c r="C198" i="13" s="1"/>
  <c r="D206" i="4"/>
  <c r="C199" i="13" s="1"/>
  <c r="D207" i="4"/>
  <c r="C200" i="13" s="1"/>
  <c r="D208" i="4"/>
  <c r="C201" i="13" s="1"/>
  <c r="D209" i="4"/>
  <c r="C202" i="13" s="1"/>
  <c r="D210" i="4"/>
  <c r="C203" i="13" s="1"/>
  <c r="D211" i="4"/>
  <c r="C204" i="13" s="1"/>
  <c r="D212" i="4"/>
  <c r="C205" i="13" s="1"/>
  <c r="D213" i="4"/>
  <c r="C206" i="13" s="1"/>
  <c r="D214" i="4"/>
  <c r="C207" i="13" s="1"/>
  <c r="D215" i="4"/>
  <c r="C208" i="13" s="1"/>
  <c r="D216" i="4"/>
  <c r="C209" i="13" s="1"/>
  <c r="D217" i="4"/>
  <c r="C210" i="13" s="1"/>
  <c r="D218" i="4"/>
  <c r="C211" i="13" s="1"/>
  <c r="D219" i="4"/>
  <c r="C212" i="13" s="1"/>
  <c r="D220" i="4"/>
  <c r="C213" i="13" s="1"/>
  <c r="D221" i="4"/>
  <c r="C214" i="13" s="1"/>
  <c r="D222" i="4"/>
  <c r="C215" i="13" s="1"/>
  <c r="D223" i="4"/>
  <c r="C216" i="13" s="1"/>
  <c r="D224" i="4"/>
  <c r="C217" i="13" s="1"/>
  <c r="D225" i="4"/>
  <c r="C218" i="13" s="1"/>
  <c r="D226" i="4"/>
  <c r="C219" i="13" s="1"/>
  <c r="D227" i="4"/>
  <c r="C220" i="13" s="1"/>
  <c r="D228" i="4"/>
  <c r="C221" i="13" s="1"/>
  <c r="D229" i="4"/>
  <c r="C222" i="13" s="1"/>
  <c r="D230" i="4"/>
  <c r="C223" i="13" s="1"/>
  <c r="D231" i="4"/>
  <c r="C224" i="13" s="1"/>
  <c r="D232" i="4"/>
  <c r="C225" i="13" s="1"/>
  <c r="D233" i="4"/>
  <c r="C226" i="13" s="1"/>
  <c r="D234" i="4"/>
  <c r="C227" i="13" s="1"/>
  <c r="D235" i="4"/>
  <c r="C228" i="13" s="1"/>
  <c r="D236" i="4"/>
  <c r="C229" i="13" s="1"/>
  <c r="D237" i="4"/>
  <c r="C230" i="13" s="1"/>
  <c r="D238" i="4"/>
  <c r="C231" i="13" s="1"/>
  <c r="D239" i="4"/>
  <c r="C232" i="13" s="1"/>
  <c r="D240" i="4"/>
  <c r="C233" i="13" s="1"/>
  <c r="D241" i="4"/>
  <c r="C234" i="13" s="1"/>
  <c r="D242" i="4"/>
  <c r="C235" i="13" s="1"/>
  <c r="D243" i="4"/>
  <c r="C236" i="13" s="1"/>
  <c r="D244" i="4"/>
  <c r="C237" i="13" s="1"/>
  <c r="D245" i="4"/>
  <c r="C238" i="13" s="1"/>
  <c r="D246" i="4"/>
  <c r="C239" i="13" s="1"/>
  <c r="D247" i="4"/>
  <c r="C240" i="13" s="1"/>
  <c r="D248" i="4"/>
  <c r="C241" i="13" s="1"/>
  <c r="D249" i="4"/>
  <c r="C242" i="13" s="1"/>
  <c r="D250" i="4"/>
  <c r="C243" i="13" s="1"/>
  <c r="D251" i="4"/>
  <c r="C244" i="13" s="1"/>
  <c r="D252" i="4"/>
  <c r="C245" i="13" s="1"/>
  <c r="D253" i="4"/>
  <c r="C246" i="13" s="1"/>
  <c r="D254" i="4"/>
  <c r="C247" i="13" s="1"/>
  <c r="D255" i="4"/>
  <c r="C248" i="13" s="1"/>
  <c r="D256" i="4"/>
  <c r="C249" i="13" s="1"/>
  <c r="D257" i="4"/>
  <c r="C250" i="13" s="1"/>
  <c r="D258" i="4"/>
  <c r="C251" i="13" s="1"/>
  <c r="D259" i="4"/>
  <c r="C252" i="13" s="1"/>
  <c r="D260" i="4"/>
  <c r="C253" i="13" s="1"/>
  <c r="D261" i="4"/>
  <c r="C254" i="13" s="1"/>
  <c r="D262" i="4"/>
  <c r="C255" i="13" s="1"/>
  <c r="D263" i="4"/>
  <c r="C256" i="13" s="1"/>
  <c r="D264" i="4"/>
  <c r="C257" i="13" s="1"/>
  <c r="D265" i="4"/>
  <c r="C258" i="13" s="1"/>
  <c r="D266" i="4"/>
  <c r="C259" i="13" s="1"/>
  <c r="D267" i="4"/>
  <c r="C260" i="13" s="1"/>
  <c r="D268" i="4"/>
  <c r="C261" i="13" s="1"/>
  <c r="D269" i="4"/>
  <c r="C262" i="13" s="1"/>
  <c r="D270" i="4"/>
  <c r="C263" i="13" s="1"/>
  <c r="D271" i="4"/>
  <c r="C264" i="13" s="1"/>
  <c r="D272" i="4"/>
  <c r="C265" i="13" s="1"/>
  <c r="D273" i="4"/>
  <c r="C266" i="13" s="1"/>
  <c r="D274" i="4"/>
  <c r="C267" i="13" s="1"/>
  <c r="D275" i="4"/>
  <c r="C268" i="13" s="1"/>
  <c r="D276" i="4"/>
  <c r="C269" i="13" s="1"/>
  <c r="D277" i="4"/>
  <c r="C270" i="13" s="1"/>
  <c r="D278" i="4"/>
  <c r="C271" i="13" s="1"/>
  <c r="D279" i="4"/>
  <c r="C272" i="13" s="1"/>
  <c r="D280" i="4"/>
  <c r="C273" i="13" s="1"/>
  <c r="D281" i="4"/>
  <c r="C274" i="13" s="1"/>
  <c r="D282" i="4"/>
  <c r="C275" i="13" s="1"/>
  <c r="D283" i="4"/>
  <c r="C276" i="13" s="1"/>
  <c r="D284" i="4"/>
  <c r="C277" i="13" s="1"/>
  <c r="D285" i="4"/>
  <c r="C278" i="13" s="1"/>
  <c r="D286" i="4"/>
  <c r="C279" i="13" s="1"/>
  <c r="D287" i="4"/>
  <c r="C280" i="13" s="1"/>
  <c r="D288" i="4"/>
  <c r="C281" i="13" s="1"/>
  <c r="D289" i="4"/>
  <c r="C282" i="13" s="1"/>
  <c r="D290" i="4"/>
  <c r="C283" i="13" s="1"/>
  <c r="D291" i="4"/>
  <c r="C284" i="13" s="1"/>
  <c r="D292" i="4"/>
  <c r="C285" i="13" s="1"/>
  <c r="D293" i="4"/>
  <c r="C286" i="13" s="1"/>
  <c r="D294" i="4"/>
  <c r="C287" i="13" s="1"/>
  <c r="D295" i="4"/>
  <c r="C288" i="13" s="1"/>
  <c r="D296" i="4"/>
  <c r="C289" i="13" s="1"/>
  <c r="D297" i="4"/>
  <c r="C290" i="13" s="1"/>
  <c r="D298" i="4"/>
  <c r="C291" i="13" s="1"/>
  <c r="D299" i="4"/>
  <c r="C292" i="13" s="1"/>
  <c r="D300" i="4"/>
  <c r="C293" i="13" s="1"/>
  <c r="D301" i="4"/>
  <c r="C294" i="13" s="1"/>
  <c r="D302" i="4"/>
  <c r="C295" i="13" s="1"/>
  <c r="D303" i="4"/>
  <c r="C296" i="13" s="1"/>
  <c r="D304" i="4"/>
  <c r="C297" i="13" s="1"/>
  <c r="D305" i="4"/>
  <c r="C298" i="13" s="1"/>
  <c r="D306" i="4"/>
  <c r="C299" i="13" s="1"/>
  <c r="D307" i="4"/>
  <c r="C300" i="13" s="1"/>
  <c r="D308" i="4"/>
  <c r="C301" i="13" s="1"/>
  <c r="D309" i="4"/>
  <c r="C302" i="13" s="1"/>
  <c r="D310" i="4"/>
  <c r="C303" i="13" s="1"/>
  <c r="D311" i="4"/>
  <c r="C304" i="13" s="1"/>
  <c r="D312" i="4"/>
  <c r="C305" i="13" s="1"/>
  <c r="D313" i="4"/>
  <c r="C306" i="13" s="1"/>
  <c r="D314" i="4"/>
  <c r="C307" i="13" s="1"/>
  <c r="D315" i="4"/>
  <c r="C308" i="13" s="1"/>
  <c r="D316" i="4"/>
  <c r="C309" i="13" s="1"/>
  <c r="D317" i="4"/>
  <c r="C310" i="13" s="1"/>
  <c r="D318" i="4"/>
  <c r="C311" i="13" s="1"/>
  <c r="D319" i="4"/>
  <c r="C312" i="13" s="1"/>
  <c r="D320" i="4"/>
  <c r="C313" i="13" s="1"/>
  <c r="D321" i="4"/>
  <c r="C314" i="13" s="1"/>
  <c r="D322" i="4"/>
  <c r="C315" i="13" s="1"/>
  <c r="D323" i="4"/>
  <c r="C316" i="13" s="1"/>
  <c r="D324" i="4"/>
  <c r="C317" i="13" s="1"/>
  <c r="D325" i="4"/>
  <c r="C318" i="13" s="1"/>
  <c r="D326" i="4"/>
  <c r="C319" i="13" s="1"/>
  <c r="D327" i="4"/>
  <c r="C320" i="13" s="1"/>
  <c r="D328" i="4"/>
  <c r="C321" i="13" s="1"/>
  <c r="D329" i="4"/>
  <c r="C322" i="13" s="1"/>
  <c r="D330" i="4"/>
  <c r="C323" i="13" s="1"/>
  <c r="D331" i="4"/>
  <c r="C324" i="13" s="1"/>
  <c r="D332" i="4"/>
  <c r="C325" i="13" s="1"/>
  <c r="D333" i="4"/>
  <c r="C326" i="13" s="1"/>
  <c r="D334" i="4"/>
  <c r="C327" i="13" s="1"/>
  <c r="D335" i="4"/>
  <c r="C328" i="13" s="1"/>
  <c r="D336" i="4"/>
  <c r="C329" i="13" s="1"/>
  <c r="D337" i="4"/>
  <c r="C330" i="13" s="1"/>
  <c r="D338" i="4"/>
  <c r="C331" i="13" s="1"/>
  <c r="D339" i="4"/>
  <c r="C332" i="13" s="1"/>
  <c r="D340" i="4"/>
  <c r="C333" i="13" s="1"/>
  <c r="D341" i="4"/>
  <c r="C334" i="13" s="1"/>
  <c r="D342" i="4"/>
  <c r="C335" i="13" s="1"/>
  <c r="D343" i="4"/>
  <c r="C336" i="13" s="1"/>
  <c r="D344" i="4"/>
  <c r="C337" i="13" s="1"/>
  <c r="D345" i="4"/>
  <c r="C338" i="13" s="1"/>
  <c r="D346" i="4"/>
  <c r="C339" i="13" s="1"/>
  <c r="D347" i="4"/>
  <c r="C340" i="13" s="1"/>
  <c r="D348" i="4"/>
  <c r="C341" i="13" s="1"/>
  <c r="D349" i="4"/>
  <c r="C342" i="13" s="1"/>
  <c r="D350" i="4"/>
  <c r="C343" i="13" s="1"/>
  <c r="D351" i="4"/>
  <c r="C344" i="13" s="1"/>
  <c r="D352" i="4"/>
  <c r="C345" i="13" s="1"/>
  <c r="D353" i="4"/>
  <c r="C346" i="13" s="1"/>
  <c r="D354" i="4"/>
  <c r="C347" i="13" s="1"/>
  <c r="D355" i="4"/>
  <c r="C348" i="13" s="1"/>
  <c r="D356" i="4"/>
  <c r="C349" i="13" s="1"/>
  <c r="D357" i="4"/>
  <c r="C350" i="13" s="1"/>
  <c r="D358" i="4"/>
  <c r="C351" i="13" s="1"/>
  <c r="D359" i="4"/>
  <c r="C352" i="13" s="1"/>
  <c r="D360" i="4"/>
  <c r="C353" i="13" s="1"/>
  <c r="D361" i="4"/>
  <c r="C354" i="13" s="1"/>
  <c r="D362" i="4"/>
  <c r="C355" i="13" s="1"/>
  <c r="D363" i="4"/>
  <c r="C356" i="13" s="1"/>
  <c r="D364" i="4"/>
  <c r="C357" i="13" s="1"/>
  <c r="D365" i="4"/>
  <c r="C358" i="13" s="1"/>
  <c r="D366" i="4"/>
  <c r="C359" i="13" s="1"/>
  <c r="D367" i="4"/>
  <c r="C360" i="13" s="1"/>
  <c r="D368" i="4"/>
  <c r="C361" i="13" s="1"/>
  <c r="D369" i="4"/>
  <c r="C362" i="13" s="1"/>
  <c r="D370" i="4"/>
  <c r="C363" i="13" s="1"/>
  <c r="D371" i="4"/>
  <c r="C364" i="13" s="1"/>
  <c r="D372" i="4"/>
  <c r="C365" i="13" s="1"/>
  <c r="D373" i="4"/>
  <c r="C366" i="13" s="1"/>
  <c r="D374" i="4"/>
  <c r="C367" i="13" s="1"/>
  <c r="D375" i="4"/>
  <c r="C368" i="13" s="1"/>
  <c r="D376" i="4"/>
  <c r="C369" i="13" s="1"/>
  <c r="D377" i="4"/>
  <c r="C370" i="13" s="1"/>
  <c r="D378" i="4"/>
  <c r="C371" i="13" s="1"/>
  <c r="D379" i="4"/>
  <c r="C372" i="13" s="1"/>
  <c r="D380" i="4"/>
  <c r="C373" i="13" s="1"/>
  <c r="D381" i="4"/>
  <c r="C374" i="13" s="1"/>
  <c r="D382" i="4"/>
  <c r="C375" i="13" s="1"/>
  <c r="D383" i="4"/>
  <c r="C376" i="13" s="1"/>
  <c r="D384" i="4"/>
  <c r="C377" i="13" s="1"/>
  <c r="D385" i="4"/>
  <c r="C378" i="13" s="1"/>
  <c r="D386" i="4"/>
  <c r="C379" i="13" s="1"/>
  <c r="D387" i="4"/>
  <c r="C380" i="13" s="1"/>
  <c r="D388" i="4"/>
  <c r="C381" i="13" s="1"/>
  <c r="D389" i="4"/>
  <c r="C382" i="13" s="1"/>
  <c r="D390" i="4"/>
  <c r="C383" i="13" s="1"/>
  <c r="D391" i="4"/>
  <c r="C384" i="13" s="1"/>
  <c r="D392" i="4"/>
  <c r="C385" i="13" s="1"/>
  <c r="D393" i="4"/>
  <c r="C386" i="13" s="1"/>
  <c r="D394" i="4"/>
  <c r="C387" i="13" s="1"/>
  <c r="D395" i="4"/>
  <c r="C388" i="13" s="1"/>
  <c r="D396" i="4"/>
  <c r="C389" i="13" s="1"/>
  <c r="D397" i="4"/>
  <c r="C390" i="13" s="1"/>
  <c r="D398" i="4"/>
  <c r="C391" i="13" s="1"/>
  <c r="D399" i="4"/>
  <c r="C392" i="13" s="1"/>
  <c r="D400" i="4"/>
  <c r="C393" i="13" s="1"/>
  <c r="D401" i="4"/>
  <c r="C394" i="13" s="1"/>
  <c r="D402" i="4"/>
  <c r="C395" i="13" s="1"/>
  <c r="D403" i="4"/>
  <c r="C396" i="13" s="1"/>
  <c r="D404" i="4"/>
  <c r="C397" i="13" s="1"/>
  <c r="D405" i="4"/>
  <c r="C398" i="13" s="1"/>
  <c r="D406" i="4"/>
  <c r="C399" i="13" s="1"/>
  <c r="D407" i="4"/>
  <c r="C400" i="13" s="1"/>
  <c r="D408" i="4"/>
  <c r="C401" i="13" s="1"/>
  <c r="D409" i="4"/>
  <c r="C402" i="13" s="1"/>
  <c r="D410" i="4"/>
  <c r="C403" i="13" s="1"/>
  <c r="D411" i="4"/>
  <c r="C404" i="13" s="1"/>
  <c r="D412" i="4"/>
  <c r="C405" i="13" s="1"/>
  <c r="D413" i="4"/>
  <c r="C406" i="13" s="1"/>
  <c r="D414" i="4"/>
  <c r="C407" i="13" s="1"/>
  <c r="D415" i="4"/>
  <c r="C408" i="13" s="1"/>
  <c r="D416" i="4"/>
  <c r="C409" i="13" s="1"/>
  <c r="D417" i="4"/>
  <c r="C410" i="13" s="1"/>
  <c r="D418" i="4"/>
  <c r="C411" i="13" s="1"/>
  <c r="D419" i="4"/>
  <c r="C412" i="13" s="1"/>
  <c r="D420" i="4"/>
  <c r="C413" i="13" s="1"/>
  <c r="D421" i="4"/>
  <c r="C414" i="13" s="1"/>
  <c r="D422" i="4"/>
  <c r="C415" i="13" s="1"/>
  <c r="D423" i="4"/>
  <c r="C416" i="13" s="1"/>
  <c r="D424" i="4"/>
  <c r="C417" i="13" s="1"/>
  <c r="D425" i="4"/>
  <c r="C418" i="13" s="1"/>
  <c r="D426" i="4"/>
  <c r="C419" i="13" s="1"/>
  <c r="D427" i="4"/>
  <c r="C420" i="13" s="1"/>
  <c r="D428" i="4"/>
  <c r="C421" i="13" s="1"/>
  <c r="D429" i="4"/>
  <c r="C422" i="13" s="1"/>
  <c r="D430" i="4"/>
  <c r="C423" i="13" s="1"/>
  <c r="D431" i="4"/>
  <c r="C424" i="13" s="1"/>
  <c r="D432" i="4"/>
  <c r="C425" i="13" s="1"/>
  <c r="D433" i="4"/>
  <c r="C426" i="13" s="1"/>
  <c r="D434" i="4"/>
  <c r="C427" i="13" s="1"/>
  <c r="D435" i="4"/>
  <c r="C428" i="13" s="1"/>
  <c r="D436" i="4"/>
  <c r="C429" i="13" s="1"/>
  <c r="D437" i="4"/>
  <c r="C430" i="13" s="1"/>
  <c r="D438" i="4"/>
  <c r="C431" i="13" s="1"/>
  <c r="D439" i="4"/>
  <c r="C432" i="13" s="1"/>
  <c r="D440" i="4"/>
  <c r="C433" i="13" s="1"/>
  <c r="D441" i="4"/>
  <c r="C434" i="13" s="1"/>
  <c r="D442" i="4"/>
  <c r="C435" i="13" s="1"/>
  <c r="D443" i="4"/>
  <c r="C436" i="13" s="1"/>
  <c r="D444" i="4"/>
  <c r="C437" i="13" s="1"/>
  <c r="D445" i="4"/>
  <c r="C438" i="13" s="1"/>
  <c r="D446" i="4"/>
  <c r="C439" i="13" s="1"/>
  <c r="D447" i="4"/>
  <c r="C440" i="13" s="1"/>
  <c r="D448" i="4"/>
  <c r="C441" i="13" s="1"/>
  <c r="D449" i="4"/>
  <c r="C442" i="13" s="1"/>
  <c r="D450" i="4"/>
  <c r="C443" i="13" s="1"/>
  <c r="D451" i="4"/>
  <c r="C444" i="13" s="1"/>
  <c r="D452" i="4"/>
  <c r="C445" i="13" s="1"/>
  <c r="D453" i="4"/>
  <c r="C446" i="13" s="1"/>
  <c r="D454" i="4"/>
  <c r="C447" i="13" s="1"/>
  <c r="D455" i="4"/>
  <c r="C448" i="13" s="1"/>
  <c r="D456" i="4"/>
  <c r="C449" i="13" s="1"/>
  <c r="D457" i="4"/>
  <c r="C450" i="13" s="1"/>
  <c r="D458" i="4"/>
  <c r="C451" i="13" s="1"/>
  <c r="D459" i="4"/>
  <c r="C452" i="13" s="1"/>
  <c r="D460" i="4"/>
  <c r="C453" i="13" s="1"/>
  <c r="D461" i="4"/>
  <c r="C454" i="13" s="1"/>
  <c r="D462" i="4"/>
  <c r="C455" i="13" s="1"/>
  <c r="D463" i="4"/>
  <c r="C456" i="13" s="1"/>
  <c r="D464" i="4"/>
  <c r="C457" i="13" s="1"/>
  <c r="D465" i="4"/>
  <c r="C458" i="13" s="1"/>
  <c r="D466" i="4"/>
  <c r="C459" i="13" s="1"/>
  <c r="D467" i="4"/>
  <c r="C460" i="13" s="1"/>
  <c r="D468" i="4"/>
  <c r="C461" i="13" s="1"/>
  <c r="D469" i="4"/>
  <c r="C462" i="13" s="1"/>
  <c r="D470" i="4"/>
  <c r="C463" i="13" s="1"/>
  <c r="D471" i="4"/>
  <c r="C464" i="13" s="1"/>
  <c r="D472" i="4"/>
  <c r="C465" i="13" s="1"/>
  <c r="D473" i="4"/>
  <c r="C466" i="13" s="1"/>
  <c r="D474" i="4"/>
  <c r="C467" i="13" s="1"/>
  <c r="D475" i="4"/>
  <c r="C468" i="13" s="1"/>
  <c r="D476" i="4"/>
  <c r="C469" i="13" s="1"/>
  <c r="D477" i="4"/>
  <c r="C470" i="13" s="1"/>
  <c r="D478" i="4"/>
  <c r="C471" i="13" s="1"/>
  <c r="D479" i="4"/>
  <c r="C472" i="13" s="1"/>
  <c r="D480" i="4"/>
  <c r="C473" i="13" s="1"/>
  <c r="D481" i="4"/>
  <c r="C474" i="13" s="1"/>
  <c r="D482" i="4"/>
  <c r="C475" i="13" s="1"/>
  <c r="D483" i="4"/>
  <c r="C476" i="13" s="1"/>
  <c r="D484" i="4"/>
  <c r="C477" i="13" s="1"/>
  <c r="D485" i="4"/>
  <c r="C478" i="13" s="1"/>
  <c r="D486" i="4"/>
  <c r="C479" i="13" s="1"/>
  <c r="D487" i="4"/>
  <c r="C480" i="13" s="1"/>
  <c r="D488" i="4"/>
  <c r="C481" i="13" s="1"/>
  <c r="D489" i="4"/>
  <c r="C482" i="13" s="1"/>
  <c r="D490" i="4"/>
  <c r="C483" i="13" s="1"/>
  <c r="D491" i="4"/>
  <c r="C484" i="13" s="1"/>
  <c r="D492" i="4"/>
  <c r="C485" i="13" s="1"/>
  <c r="D493" i="4"/>
  <c r="C486" i="13" s="1"/>
  <c r="D494" i="4"/>
  <c r="C487" i="13" s="1"/>
  <c r="D495" i="4"/>
  <c r="C488" i="13" s="1"/>
  <c r="D496" i="4"/>
  <c r="C489" i="13" s="1"/>
  <c r="D497" i="4"/>
  <c r="C490" i="13" s="1"/>
  <c r="D498" i="4"/>
  <c r="C491" i="13" s="1"/>
  <c r="D499" i="4"/>
  <c r="C492" i="13" s="1"/>
  <c r="D500" i="4"/>
  <c r="C493" i="13" s="1"/>
  <c r="D501" i="4"/>
  <c r="C494" i="13" s="1"/>
  <c r="D502" i="4"/>
  <c r="C495" i="13" s="1"/>
  <c r="D503" i="4"/>
  <c r="C496" i="13" s="1"/>
  <c r="D504" i="4"/>
  <c r="C497" i="13" s="1"/>
  <c r="D505" i="4"/>
  <c r="C498" i="13" s="1"/>
  <c r="D506" i="4"/>
  <c r="C499" i="13" s="1"/>
  <c r="D507" i="4"/>
  <c r="C500" i="13" s="1"/>
  <c r="D508" i="4"/>
  <c r="C501" i="13" s="1"/>
  <c r="D509" i="4"/>
  <c r="C502" i="13" s="1"/>
  <c r="D510" i="4"/>
  <c r="C503" i="13" s="1"/>
  <c r="D511" i="4"/>
  <c r="C504" i="13" s="1"/>
  <c r="D512" i="4"/>
  <c r="C505" i="13" s="1"/>
  <c r="D513" i="4"/>
  <c r="C506" i="13" s="1"/>
  <c r="D514" i="4"/>
  <c r="C507" i="13" s="1"/>
  <c r="D515" i="4"/>
  <c r="C508" i="13" s="1"/>
  <c r="D516" i="4"/>
  <c r="C509" i="13" s="1"/>
  <c r="D517" i="4"/>
  <c r="C510" i="13" s="1"/>
  <c r="D518" i="4"/>
  <c r="C511" i="13" s="1"/>
  <c r="D519" i="4"/>
  <c r="C512" i="13" s="1"/>
  <c r="D520" i="4"/>
  <c r="C513" i="13" s="1"/>
  <c r="D521" i="4"/>
  <c r="C514" i="13" s="1"/>
  <c r="D522" i="4"/>
  <c r="C515" i="13" s="1"/>
  <c r="D523" i="4"/>
  <c r="C516" i="13" s="1"/>
  <c r="D524" i="4"/>
  <c r="C517" i="13" s="1"/>
  <c r="D525" i="4"/>
  <c r="C518" i="13" s="1"/>
  <c r="D526" i="4"/>
  <c r="C519" i="13" s="1"/>
  <c r="D527" i="4"/>
  <c r="C520" i="13" s="1"/>
  <c r="D528" i="4"/>
  <c r="C521" i="13" s="1"/>
  <c r="D529" i="4"/>
  <c r="C522" i="13" s="1"/>
  <c r="D530" i="4"/>
  <c r="C523" i="13" s="1"/>
  <c r="D531" i="4"/>
  <c r="C524" i="13" s="1"/>
  <c r="D532" i="4"/>
  <c r="C525" i="13" s="1"/>
  <c r="D533" i="4"/>
  <c r="C526" i="13" s="1"/>
  <c r="D534" i="4"/>
  <c r="C527" i="13" s="1"/>
  <c r="D535" i="4"/>
  <c r="C528" i="13" s="1"/>
  <c r="D536" i="4"/>
  <c r="C529" i="13" s="1"/>
  <c r="D537" i="4"/>
  <c r="C530" i="13" s="1"/>
  <c r="D538" i="4"/>
  <c r="C531" i="13" s="1"/>
  <c r="D539" i="4"/>
  <c r="C532" i="13" s="1"/>
  <c r="D540" i="4"/>
  <c r="C533" i="13" s="1"/>
  <c r="D541" i="4"/>
  <c r="C534" i="13" s="1"/>
  <c r="D542" i="4"/>
  <c r="C535" i="13" s="1"/>
  <c r="D543" i="4"/>
  <c r="C536" i="13" s="1"/>
  <c r="D544" i="4"/>
  <c r="C537" i="13" s="1"/>
  <c r="D545" i="4"/>
  <c r="C538" i="13" s="1"/>
  <c r="D546" i="4"/>
  <c r="C539" i="13" s="1"/>
  <c r="D547" i="4"/>
  <c r="C540" i="13" s="1"/>
  <c r="D548" i="4"/>
  <c r="C541" i="13" s="1"/>
  <c r="D549" i="4"/>
  <c r="C542" i="13" s="1"/>
  <c r="D550" i="4"/>
  <c r="C543" i="13" s="1"/>
  <c r="D551" i="4"/>
  <c r="C544" i="13" s="1"/>
  <c r="D552" i="4"/>
  <c r="C545" i="13" s="1"/>
  <c r="D553" i="4"/>
  <c r="C546" i="13" s="1"/>
  <c r="D554" i="4"/>
  <c r="C547" i="13" s="1"/>
  <c r="D555" i="4"/>
  <c r="C548" i="13" s="1"/>
  <c r="D556" i="4"/>
  <c r="C549" i="13" s="1"/>
  <c r="D557" i="4"/>
  <c r="C550" i="13" s="1"/>
  <c r="D558" i="4"/>
  <c r="C551" i="13" s="1"/>
  <c r="D559" i="4"/>
  <c r="C552" i="13" s="1"/>
  <c r="D560" i="4"/>
  <c r="C553" i="13" s="1"/>
  <c r="D561" i="4"/>
  <c r="C554" i="13" s="1"/>
  <c r="D562" i="4"/>
  <c r="C555" i="13" s="1"/>
  <c r="D563" i="4"/>
  <c r="C556" i="13" s="1"/>
  <c r="D564" i="4"/>
  <c r="C557" i="13" s="1"/>
  <c r="D565" i="4"/>
  <c r="C558" i="13" s="1"/>
  <c r="D566" i="4"/>
  <c r="C559" i="13" s="1"/>
  <c r="D567" i="4"/>
  <c r="C560" i="13" s="1"/>
  <c r="D568" i="4"/>
  <c r="C561" i="13" s="1"/>
  <c r="D569" i="4"/>
  <c r="C562" i="13" s="1"/>
  <c r="D570" i="4"/>
  <c r="C563" i="13" s="1"/>
  <c r="D571" i="4"/>
  <c r="C564" i="13" s="1"/>
  <c r="D572" i="4"/>
  <c r="C565" i="13" s="1"/>
  <c r="D573" i="4"/>
  <c r="C566" i="13" s="1"/>
  <c r="D574" i="4"/>
  <c r="C567" i="13" s="1"/>
  <c r="D575" i="4"/>
  <c r="C568" i="13" s="1"/>
  <c r="D576" i="4"/>
  <c r="C569" i="13" s="1"/>
  <c r="D577" i="4"/>
  <c r="C570" i="13" s="1"/>
  <c r="D578" i="4"/>
  <c r="C571" i="13" s="1"/>
  <c r="D579" i="4"/>
  <c r="C572" i="13" s="1"/>
  <c r="D580" i="4"/>
  <c r="C573" i="13" s="1"/>
  <c r="D581" i="4"/>
  <c r="C574" i="13" s="1"/>
  <c r="D582" i="4"/>
  <c r="C575" i="13" s="1"/>
  <c r="D583" i="4"/>
  <c r="C576" i="13" s="1"/>
  <c r="D584" i="4"/>
  <c r="C577" i="13" s="1"/>
  <c r="D585" i="4"/>
  <c r="C578" i="13" s="1"/>
  <c r="D586" i="4"/>
  <c r="C579" i="13" s="1"/>
  <c r="D587" i="4"/>
  <c r="C580" i="13" s="1"/>
  <c r="D588" i="4"/>
  <c r="C581" i="13" s="1"/>
  <c r="D589" i="4"/>
  <c r="C582" i="13" s="1"/>
  <c r="D590" i="4"/>
  <c r="C583" i="13" s="1"/>
  <c r="D591" i="4"/>
  <c r="C584" i="13" s="1"/>
  <c r="D592" i="4"/>
  <c r="C585" i="13" s="1"/>
  <c r="D593" i="4"/>
  <c r="C586" i="13" s="1"/>
  <c r="D594" i="4"/>
  <c r="C587" i="13" s="1"/>
  <c r="D595" i="4"/>
  <c r="C588" i="13" s="1"/>
  <c r="D596" i="4"/>
  <c r="C589" i="13" s="1"/>
  <c r="D597" i="4"/>
  <c r="C590" i="13" s="1"/>
  <c r="D598" i="4"/>
  <c r="C591" i="13" s="1"/>
  <c r="D599" i="4"/>
  <c r="C592" i="13" s="1"/>
  <c r="D600" i="4"/>
  <c r="C593" i="13" s="1"/>
  <c r="D601" i="4"/>
  <c r="C594" i="13" s="1"/>
  <c r="D602" i="4"/>
  <c r="C595" i="13" s="1"/>
  <c r="D603" i="4"/>
  <c r="C596" i="13" s="1"/>
  <c r="D604" i="4"/>
  <c r="C597" i="13" s="1"/>
  <c r="D605" i="4"/>
  <c r="C598" i="13" s="1"/>
  <c r="D606" i="4"/>
  <c r="C599" i="13" s="1"/>
  <c r="D607" i="4"/>
  <c r="C600" i="13" s="1"/>
  <c r="D608" i="4"/>
  <c r="C601" i="13" s="1"/>
  <c r="D609" i="4"/>
  <c r="C602" i="13" s="1"/>
  <c r="D610" i="4"/>
  <c r="C603" i="13" s="1"/>
  <c r="D611" i="4"/>
  <c r="C604" i="13" s="1"/>
  <c r="D612" i="4"/>
  <c r="C605" i="13" s="1"/>
  <c r="D613" i="4"/>
  <c r="C606" i="13" s="1"/>
  <c r="D614" i="4"/>
  <c r="C607" i="13" s="1"/>
  <c r="D615" i="4"/>
  <c r="C608" i="13" s="1"/>
  <c r="D616" i="4"/>
  <c r="C609" i="13" s="1"/>
  <c r="D617" i="4"/>
  <c r="C610" i="13" s="1"/>
  <c r="D618" i="4"/>
  <c r="C611" i="13" s="1"/>
  <c r="D619" i="4"/>
  <c r="C612" i="13" s="1"/>
  <c r="D620" i="4"/>
  <c r="C613" i="13" s="1"/>
  <c r="D621" i="4"/>
  <c r="C614" i="13" s="1"/>
  <c r="D622" i="4"/>
  <c r="C615" i="13" s="1"/>
  <c r="D623" i="4"/>
  <c r="C616" i="13" s="1"/>
  <c r="D624" i="4"/>
  <c r="C617" i="13" s="1"/>
  <c r="D625" i="4"/>
  <c r="C618" i="13" s="1"/>
  <c r="D626" i="4"/>
  <c r="C619" i="13" s="1"/>
  <c r="D627" i="4"/>
  <c r="C620" i="13" s="1"/>
  <c r="D628" i="4"/>
  <c r="C621" i="13" s="1"/>
  <c r="D629" i="4"/>
  <c r="C622" i="13" s="1"/>
  <c r="D630" i="4"/>
  <c r="C623" i="13" s="1"/>
  <c r="D631" i="4"/>
  <c r="C624" i="13" s="1"/>
  <c r="D632" i="4"/>
  <c r="C625" i="13" s="1"/>
  <c r="D633" i="4"/>
  <c r="C626" i="13" s="1"/>
  <c r="D634" i="4"/>
  <c r="C627" i="13" s="1"/>
  <c r="D635" i="4"/>
  <c r="C628" i="13" s="1"/>
  <c r="D636" i="4"/>
  <c r="C629" i="13" s="1"/>
  <c r="D637" i="4"/>
  <c r="C630" i="13" s="1"/>
  <c r="D638" i="4"/>
  <c r="C631" i="13" s="1"/>
  <c r="D639" i="4"/>
  <c r="C632" i="13" s="1"/>
  <c r="D640" i="4"/>
  <c r="C633" i="13" s="1"/>
  <c r="D641" i="4"/>
  <c r="C634" i="13" s="1"/>
  <c r="D642" i="4"/>
  <c r="C635" i="13" s="1"/>
  <c r="D643" i="4"/>
  <c r="C636" i="13" s="1"/>
  <c r="D644" i="4"/>
  <c r="C637" i="13" s="1"/>
  <c r="D645" i="4"/>
  <c r="C638" i="13" s="1"/>
  <c r="D646" i="4"/>
  <c r="C639" i="13" s="1"/>
  <c r="D647" i="4"/>
  <c r="C640" i="13" s="1"/>
  <c r="D648" i="4"/>
  <c r="C641" i="13" s="1"/>
  <c r="D649" i="4"/>
  <c r="C642" i="13" s="1"/>
  <c r="D650" i="4"/>
  <c r="C643" i="13" s="1"/>
  <c r="D651" i="4"/>
  <c r="C644" i="13" s="1"/>
  <c r="D652" i="4"/>
  <c r="C645" i="13" s="1"/>
  <c r="D653" i="4"/>
  <c r="C646" i="13" s="1"/>
  <c r="D654" i="4"/>
  <c r="C647" i="13" s="1"/>
  <c r="D655" i="4"/>
  <c r="C648" i="13" s="1"/>
  <c r="D656" i="4"/>
  <c r="C649" i="13" s="1"/>
  <c r="D657" i="4"/>
  <c r="C650" i="13" s="1"/>
  <c r="D658" i="4"/>
  <c r="C651" i="13" s="1"/>
  <c r="D659" i="4"/>
  <c r="C652" i="13" s="1"/>
  <c r="D660" i="4"/>
  <c r="C653" i="13" s="1"/>
  <c r="D661" i="4"/>
  <c r="C654" i="13" s="1"/>
  <c r="D662" i="4"/>
  <c r="C655" i="13" s="1"/>
  <c r="D663" i="4"/>
  <c r="C656" i="13" s="1"/>
  <c r="D664" i="4"/>
  <c r="C657" i="13" s="1"/>
  <c r="D665" i="4"/>
  <c r="C658" i="13" s="1"/>
  <c r="D666" i="4"/>
  <c r="C659" i="13" s="1"/>
  <c r="D667" i="4"/>
  <c r="C660" i="13" s="1"/>
  <c r="D668" i="4"/>
  <c r="C661" i="13" s="1"/>
  <c r="D669" i="4"/>
  <c r="C662" i="13" s="1"/>
  <c r="D670" i="4"/>
  <c r="C663" i="13" s="1"/>
  <c r="D671" i="4"/>
  <c r="C664" i="13" s="1"/>
  <c r="D672" i="4"/>
  <c r="C665" i="13" s="1"/>
  <c r="D673" i="4"/>
  <c r="C666" i="13" s="1"/>
  <c r="D674" i="4"/>
  <c r="C667" i="13" s="1"/>
  <c r="D675" i="4"/>
  <c r="C668" i="13" s="1"/>
  <c r="D676" i="4"/>
  <c r="C669" i="13" s="1"/>
  <c r="D677" i="4"/>
  <c r="C670" i="13" s="1"/>
  <c r="D678" i="4"/>
  <c r="C671" i="13" s="1"/>
  <c r="D679" i="4"/>
  <c r="C672" i="13" s="1"/>
  <c r="D680" i="4"/>
  <c r="C673" i="13" s="1"/>
  <c r="D681" i="4"/>
  <c r="C674" i="13" s="1"/>
  <c r="D682" i="4"/>
  <c r="C675" i="13" s="1"/>
  <c r="D683" i="4"/>
  <c r="C676" i="13" s="1"/>
  <c r="D684" i="4"/>
  <c r="C677" i="13" s="1"/>
  <c r="D685" i="4"/>
  <c r="C678" i="13" s="1"/>
  <c r="D686" i="4"/>
  <c r="C679" i="13" s="1"/>
  <c r="D687" i="4"/>
  <c r="C680" i="13" s="1"/>
  <c r="D688" i="4"/>
  <c r="C681" i="13" s="1"/>
  <c r="D689" i="4"/>
  <c r="C682" i="13" s="1"/>
  <c r="D690" i="4"/>
  <c r="C683" i="13" s="1"/>
  <c r="D691" i="4"/>
  <c r="C684" i="13" s="1"/>
  <c r="D692" i="4"/>
  <c r="C685" i="13" s="1"/>
  <c r="D693" i="4"/>
  <c r="C686" i="13" s="1"/>
  <c r="D694" i="4"/>
  <c r="C687" i="13" s="1"/>
  <c r="D695" i="4"/>
  <c r="C688" i="13" s="1"/>
  <c r="D696" i="4"/>
  <c r="C689" i="13" s="1"/>
  <c r="D697" i="4"/>
  <c r="C690" i="13" s="1"/>
  <c r="D698" i="4"/>
  <c r="C691" i="13" s="1"/>
  <c r="D699" i="4"/>
  <c r="C692" i="13" s="1"/>
  <c r="D700" i="4"/>
  <c r="C693" i="13" s="1"/>
  <c r="D701" i="4"/>
  <c r="C694" i="13" s="1"/>
  <c r="D702" i="4"/>
  <c r="C695" i="13" s="1"/>
  <c r="D703" i="4"/>
  <c r="C696" i="13" s="1"/>
  <c r="D704" i="4"/>
  <c r="C697" i="13" s="1"/>
  <c r="D705" i="4"/>
  <c r="C698" i="13" s="1"/>
  <c r="D706" i="4"/>
  <c r="C699" i="13" s="1"/>
  <c r="D707" i="4"/>
  <c r="C700" i="13" s="1"/>
  <c r="D708" i="4"/>
  <c r="C701" i="13" s="1"/>
  <c r="D709" i="4"/>
  <c r="C702" i="13" s="1"/>
  <c r="D710" i="4"/>
  <c r="C703" i="13" s="1"/>
  <c r="D711" i="4"/>
  <c r="C704" i="13" s="1"/>
  <c r="D712" i="4"/>
  <c r="C705" i="13" s="1"/>
  <c r="D713" i="4"/>
  <c r="C706" i="13" s="1"/>
  <c r="D714" i="4"/>
  <c r="C707" i="13" s="1"/>
  <c r="D715" i="4"/>
  <c r="C708" i="13" s="1"/>
  <c r="D716" i="4"/>
  <c r="C709" i="13" s="1"/>
  <c r="D717" i="4"/>
  <c r="C710" i="13" s="1"/>
  <c r="D718" i="4"/>
  <c r="C711" i="13" s="1"/>
  <c r="D719" i="4"/>
  <c r="C712" i="13" s="1"/>
  <c r="D720" i="4"/>
  <c r="C713" i="13" s="1"/>
  <c r="D721" i="4"/>
  <c r="C714" i="13" s="1"/>
  <c r="D722" i="4"/>
  <c r="C715" i="13" s="1"/>
  <c r="D723" i="4"/>
  <c r="C716" i="13" s="1"/>
  <c r="D724" i="4"/>
  <c r="C717" i="13" s="1"/>
  <c r="D725" i="4"/>
  <c r="C718" i="13" s="1"/>
  <c r="D726" i="4"/>
  <c r="C719" i="13" s="1"/>
  <c r="D727" i="4"/>
  <c r="C720" i="13" s="1"/>
  <c r="D728" i="4"/>
  <c r="C721" i="13" s="1"/>
  <c r="D729" i="4"/>
  <c r="C722" i="13" s="1"/>
  <c r="D730" i="4"/>
  <c r="C723" i="13" s="1"/>
  <c r="D731" i="4"/>
  <c r="C724" i="13" s="1"/>
  <c r="D732" i="4"/>
  <c r="C725" i="13" s="1"/>
  <c r="D733" i="4"/>
  <c r="C726" i="13" s="1"/>
  <c r="D734" i="4"/>
  <c r="C727" i="13" s="1"/>
  <c r="D735" i="4"/>
  <c r="C728" i="13" s="1"/>
  <c r="D736" i="4"/>
  <c r="C729" i="13" s="1"/>
  <c r="D737" i="4"/>
  <c r="C730" i="13" s="1"/>
  <c r="D738" i="4"/>
  <c r="C731" i="13" s="1"/>
  <c r="D739" i="4"/>
  <c r="C732" i="13" s="1"/>
  <c r="D740" i="4"/>
  <c r="C733" i="13" s="1"/>
  <c r="D741" i="4"/>
  <c r="C734" i="13" s="1"/>
  <c r="D742" i="4"/>
  <c r="C735" i="13" s="1"/>
  <c r="D743" i="4"/>
  <c r="C736" i="13" s="1"/>
  <c r="D744" i="4"/>
  <c r="C737" i="13" s="1"/>
  <c r="D745" i="4"/>
  <c r="C738" i="13" s="1"/>
  <c r="D746" i="4"/>
  <c r="C739" i="13" s="1"/>
  <c r="D747" i="4"/>
  <c r="C740" i="13" s="1"/>
  <c r="D748" i="4"/>
  <c r="C741" i="13" s="1"/>
  <c r="D749" i="4"/>
  <c r="C742" i="13" s="1"/>
  <c r="D750" i="4"/>
  <c r="C743" i="13" s="1"/>
  <c r="D751" i="4"/>
  <c r="C744" i="13" s="1"/>
  <c r="D752" i="4"/>
  <c r="C745" i="13" s="1"/>
  <c r="D753" i="4"/>
  <c r="C746" i="13" s="1"/>
  <c r="D754" i="4"/>
  <c r="C747" i="13" s="1"/>
  <c r="D755" i="4"/>
  <c r="C748" i="13" s="1"/>
  <c r="D756" i="4"/>
  <c r="C749" i="13" s="1"/>
  <c r="D757" i="4"/>
  <c r="C750" i="13" s="1"/>
  <c r="D758" i="4"/>
  <c r="C751" i="13" s="1"/>
  <c r="D759" i="4"/>
  <c r="C752" i="13" s="1"/>
  <c r="D760" i="4"/>
  <c r="C753" i="13" s="1"/>
  <c r="D761" i="4"/>
  <c r="C754" i="13" s="1"/>
  <c r="D762" i="4"/>
  <c r="C755" i="13" s="1"/>
  <c r="D763" i="4"/>
  <c r="C756" i="13" s="1"/>
  <c r="D764" i="4"/>
  <c r="C757" i="13" s="1"/>
  <c r="D765" i="4"/>
  <c r="C758" i="13" s="1"/>
  <c r="D766" i="4"/>
  <c r="C759" i="13" s="1"/>
  <c r="D767" i="4"/>
  <c r="C760" i="13" s="1"/>
  <c r="D768" i="4"/>
  <c r="C761" i="13" s="1"/>
  <c r="D769" i="4"/>
  <c r="C762" i="13" s="1"/>
  <c r="D770" i="4"/>
  <c r="C763" i="13" s="1"/>
  <c r="D771" i="4"/>
  <c r="C764" i="13" s="1"/>
  <c r="D772" i="4"/>
  <c r="C765" i="13" s="1"/>
  <c r="D773" i="4"/>
  <c r="C766" i="13" s="1"/>
  <c r="D774" i="4"/>
  <c r="C767" i="13" s="1"/>
  <c r="D775" i="4"/>
  <c r="C768" i="13" s="1"/>
  <c r="D776" i="4"/>
  <c r="C769" i="13" s="1"/>
  <c r="D777" i="4"/>
  <c r="C770" i="13" s="1"/>
  <c r="D778" i="4"/>
  <c r="C771" i="13" s="1"/>
  <c r="D779" i="4"/>
  <c r="C772" i="13" s="1"/>
  <c r="D780" i="4"/>
  <c r="C773" i="13" s="1"/>
  <c r="D781" i="4"/>
  <c r="C774" i="13" s="1"/>
  <c r="D782" i="4"/>
  <c r="C775" i="13" s="1"/>
  <c r="D783" i="4"/>
  <c r="C776" i="13" s="1"/>
  <c r="D784" i="4"/>
  <c r="C777" i="13" s="1"/>
  <c r="D785" i="4"/>
  <c r="C778" i="13" s="1"/>
  <c r="D786" i="4"/>
  <c r="C779" i="13" s="1"/>
  <c r="D787" i="4"/>
  <c r="C780" i="13" s="1"/>
  <c r="D788" i="4"/>
  <c r="C781" i="13" s="1"/>
  <c r="D789" i="4"/>
  <c r="C782" i="13" s="1"/>
  <c r="D790" i="4"/>
  <c r="C783" i="13" s="1"/>
  <c r="D791" i="4"/>
  <c r="C784" i="13" s="1"/>
  <c r="D792" i="4"/>
  <c r="C785" i="13" s="1"/>
  <c r="D793" i="4"/>
  <c r="C786" i="13" s="1"/>
  <c r="D794" i="4"/>
  <c r="C787" i="13" s="1"/>
  <c r="D795" i="4"/>
  <c r="C788" i="13" s="1"/>
  <c r="D796" i="4"/>
  <c r="C789" i="13" s="1"/>
  <c r="D797" i="4"/>
  <c r="C790" i="13" s="1"/>
  <c r="D798" i="4"/>
  <c r="C791" i="13" s="1"/>
  <c r="D799" i="4"/>
  <c r="C792" i="13" s="1"/>
  <c r="D800" i="4"/>
  <c r="C793" i="13" s="1"/>
  <c r="D801" i="4"/>
  <c r="C794" i="13" s="1"/>
  <c r="D802" i="4"/>
  <c r="C795" i="13" s="1"/>
  <c r="D803" i="4"/>
  <c r="C796" i="13" s="1"/>
  <c r="D804" i="4"/>
  <c r="C797" i="13" s="1"/>
  <c r="D805" i="4"/>
  <c r="C798" i="13" s="1"/>
  <c r="D806" i="4"/>
  <c r="C799" i="13" s="1"/>
  <c r="D807" i="4"/>
  <c r="C800" i="13" s="1"/>
  <c r="D808" i="4"/>
  <c r="C801" i="13" s="1"/>
  <c r="D809" i="4"/>
  <c r="C802" i="13" s="1"/>
  <c r="D810" i="4"/>
  <c r="C803" i="13" s="1"/>
  <c r="D811" i="4"/>
  <c r="C804" i="13" s="1"/>
  <c r="D812" i="4"/>
  <c r="C805" i="13" s="1"/>
  <c r="D813" i="4"/>
  <c r="C806" i="13" s="1"/>
  <c r="D814" i="4"/>
  <c r="C807" i="13" s="1"/>
  <c r="D815" i="4"/>
  <c r="C808" i="13" s="1"/>
  <c r="D816" i="4"/>
  <c r="C809" i="13" s="1"/>
  <c r="D817" i="4"/>
  <c r="C810" i="13" s="1"/>
  <c r="D818" i="4"/>
  <c r="C811" i="13" s="1"/>
  <c r="D819" i="4"/>
  <c r="C812" i="13" s="1"/>
  <c r="D820" i="4"/>
  <c r="C813" i="13" s="1"/>
  <c r="D821" i="4"/>
  <c r="C814" i="13" s="1"/>
  <c r="D822" i="4"/>
  <c r="C815" i="13" s="1"/>
  <c r="D823" i="4"/>
  <c r="C816" i="13" s="1"/>
  <c r="D824" i="4"/>
  <c r="C817" i="13" s="1"/>
  <c r="D825" i="4"/>
  <c r="C818" i="13" s="1"/>
  <c r="D826" i="4"/>
  <c r="C819" i="13" s="1"/>
  <c r="D827" i="4"/>
  <c r="C820" i="13" s="1"/>
  <c r="D828" i="4"/>
  <c r="C821" i="13" s="1"/>
  <c r="D829" i="4"/>
  <c r="C822" i="13" s="1"/>
  <c r="D830" i="4"/>
  <c r="C823" i="13" s="1"/>
  <c r="D831" i="4"/>
  <c r="C824" i="13" s="1"/>
  <c r="D832" i="4"/>
  <c r="C825" i="13" s="1"/>
  <c r="D833" i="4"/>
  <c r="C826" i="13" s="1"/>
  <c r="D834" i="4"/>
  <c r="C827" i="13" s="1"/>
  <c r="D835" i="4"/>
  <c r="C828" i="13" s="1"/>
  <c r="D836" i="4"/>
  <c r="C829" i="13" s="1"/>
  <c r="D837" i="4"/>
  <c r="C830" i="13" s="1"/>
  <c r="D838" i="4"/>
  <c r="C831" i="13" s="1"/>
  <c r="D839" i="4"/>
  <c r="C832" i="13" s="1"/>
  <c r="D840" i="4"/>
  <c r="C833" i="13" s="1"/>
  <c r="D841" i="4"/>
  <c r="C834" i="13" s="1"/>
  <c r="D842" i="4"/>
  <c r="C835" i="13" s="1"/>
  <c r="D843" i="4"/>
  <c r="C836" i="13" s="1"/>
  <c r="D844" i="4"/>
  <c r="C837" i="13" s="1"/>
  <c r="D845" i="4"/>
  <c r="C838" i="13" s="1"/>
  <c r="D846" i="4"/>
  <c r="C839" i="13" s="1"/>
  <c r="D847" i="4"/>
  <c r="C840" i="13" s="1"/>
  <c r="D848" i="4"/>
  <c r="C841" i="13" s="1"/>
  <c r="D849" i="4"/>
  <c r="C842" i="13" s="1"/>
  <c r="D850" i="4"/>
  <c r="C843" i="13" s="1"/>
  <c r="D851" i="4"/>
  <c r="C844" i="13" s="1"/>
  <c r="D852" i="4"/>
  <c r="C845" i="13" s="1"/>
  <c r="D853" i="4"/>
  <c r="C846" i="13" s="1"/>
  <c r="D854" i="4"/>
  <c r="C847" i="13" s="1"/>
  <c r="D855" i="4"/>
  <c r="C848" i="13" s="1"/>
  <c r="D856" i="4"/>
  <c r="C849" i="13" s="1"/>
  <c r="D857" i="4"/>
  <c r="C850" i="13" s="1"/>
  <c r="D858" i="4"/>
  <c r="C851" i="13" s="1"/>
  <c r="D859" i="4"/>
  <c r="C852" i="13" s="1"/>
  <c r="D860" i="4"/>
  <c r="C853" i="13" s="1"/>
  <c r="D861" i="4"/>
  <c r="C854" i="13" s="1"/>
  <c r="D862" i="4"/>
  <c r="C855" i="13" s="1"/>
  <c r="D863" i="4"/>
  <c r="C856" i="13" s="1"/>
  <c r="D864" i="4"/>
  <c r="C857" i="13" s="1"/>
  <c r="D865" i="4"/>
  <c r="C858" i="13" s="1"/>
  <c r="D866" i="4"/>
  <c r="C859" i="13" s="1"/>
  <c r="D867" i="4"/>
  <c r="C860" i="13" s="1"/>
  <c r="D868" i="4"/>
  <c r="C861" i="13" s="1"/>
  <c r="D869" i="4"/>
  <c r="C862" i="13" s="1"/>
  <c r="D870" i="4"/>
  <c r="C863" i="13" s="1"/>
  <c r="D871" i="4"/>
  <c r="C864" i="13" s="1"/>
  <c r="D872" i="4"/>
  <c r="C865" i="13" s="1"/>
  <c r="D873" i="4"/>
  <c r="C866" i="13" s="1"/>
  <c r="D874" i="4"/>
  <c r="C867" i="13" s="1"/>
  <c r="D875" i="4"/>
  <c r="C868" i="13" s="1"/>
  <c r="D876" i="4"/>
  <c r="C869" i="13" s="1"/>
  <c r="D877" i="4"/>
  <c r="C870" i="13" s="1"/>
  <c r="D878" i="4"/>
  <c r="C871" i="13" s="1"/>
  <c r="D879" i="4"/>
  <c r="C872" i="13" s="1"/>
  <c r="D880" i="4"/>
  <c r="C873" i="13" s="1"/>
  <c r="D881" i="4"/>
  <c r="C874" i="13" s="1"/>
  <c r="D882" i="4"/>
  <c r="C875" i="13" s="1"/>
  <c r="D883" i="4"/>
  <c r="C876" i="13" s="1"/>
  <c r="D884" i="4"/>
  <c r="C877" i="13" s="1"/>
  <c r="D885" i="4"/>
  <c r="C878" i="13" s="1"/>
  <c r="D886" i="4"/>
  <c r="C879" i="13" s="1"/>
  <c r="D887" i="4"/>
  <c r="C880" i="13" s="1"/>
  <c r="D888" i="4"/>
  <c r="C881" i="13" s="1"/>
  <c r="D889" i="4"/>
  <c r="C882" i="13" s="1"/>
  <c r="D890" i="4"/>
  <c r="C883" i="13" s="1"/>
  <c r="D891" i="4"/>
  <c r="C884" i="13" s="1"/>
  <c r="D892" i="4"/>
  <c r="C885" i="13" s="1"/>
  <c r="D893" i="4"/>
  <c r="C886" i="13" s="1"/>
  <c r="D894" i="4"/>
  <c r="C887" i="13" s="1"/>
  <c r="D895" i="4"/>
  <c r="C888" i="13" s="1"/>
  <c r="D896" i="4"/>
  <c r="C889" i="13" s="1"/>
  <c r="D897" i="4"/>
  <c r="C890" i="13" s="1"/>
  <c r="D898" i="4"/>
  <c r="C891" i="13" s="1"/>
  <c r="D899" i="4"/>
  <c r="C892" i="13" s="1"/>
  <c r="D900" i="4"/>
  <c r="C893" i="13" s="1"/>
  <c r="D901" i="4"/>
  <c r="C894" i="13" s="1"/>
  <c r="D902" i="4"/>
  <c r="C895" i="13" s="1"/>
  <c r="D903" i="4"/>
  <c r="C896" i="13" s="1"/>
  <c r="D904" i="4"/>
  <c r="C897" i="13" s="1"/>
  <c r="D905" i="4"/>
  <c r="C898" i="13" s="1"/>
  <c r="D906" i="4"/>
  <c r="C899" i="13" s="1"/>
  <c r="D907" i="4"/>
  <c r="C900" i="13" s="1"/>
  <c r="D908" i="4"/>
  <c r="C901" i="13" s="1"/>
  <c r="D909" i="4"/>
  <c r="C902" i="13" s="1"/>
  <c r="D910" i="4"/>
  <c r="C903" i="13" s="1"/>
  <c r="D911" i="4"/>
  <c r="C904" i="13" s="1"/>
  <c r="D912" i="4"/>
  <c r="C905" i="13" s="1"/>
  <c r="D913" i="4"/>
  <c r="C906" i="13" s="1"/>
  <c r="D914" i="4"/>
  <c r="C907" i="13" s="1"/>
  <c r="D915" i="4"/>
  <c r="C908" i="13" s="1"/>
  <c r="D916" i="4"/>
  <c r="C909" i="13" s="1"/>
  <c r="D917" i="4"/>
  <c r="C910" i="13" s="1"/>
  <c r="D918" i="4"/>
  <c r="C911" i="13" s="1"/>
  <c r="D919" i="4"/>
  <c r="C912" i="13" s="1"/>
  <c r="D920" i="4"/>
  <c r="C913" i="13" s="1"/>
  <c r="D921" i="4"/>
  <c r="C914" i="13" s="1"/>
  <c r="D922" i="4"/>
  <c r="C915" i="13" s="1"/>
  <c r="D923" i="4"/>
  <c r="C916" i="13" s="1"/>
  <c r="D924" i="4"/>
  <c r="C917" i="13" s="1"/>
  <c r="D925" i="4"/>
  <c r="C918" i="13" s="1"/>
  <c r="D926" i="4"/>
  <c r="C919" i="13" s="1"/>
  <c r="D927" i="4"/>
  <c r="C920" i="13" s="1"/>
  <c r="D928" i="4"/>
  <c r="C921" i="13" s="1"/>
  <c r="D929" i="4"/>
  <c r="C922" i="13" s="1"/>
  <c r="D930" i="4"/>
  <c r="C923" i="13" s="1"/>
  <c r="D931" i="4"/>
  <c r="C924" i="13" s="1"/>
  <c r="D932" i="4"/>
  <c r="C925" i="13" s="1"/>
  <c r="D933" i="4"/>
  <c r="C926" i="13" s="1"/>
  <c r="D934" i="4"/>
  <c r="C927" i="13" s="1"/>
  <c r="D935" i="4"/>
  <c r="C928" i="13" s="1"/>
  <c r="D936" i="4"/>
  <c r="C929" i="13" s="1"/>
  <c r="D937" i="4"/>
  <c r="C930" i="13" s="1"/>
  <c r="D938" i="4"/>
  <c r="C931" i="13" s="1"/>
  <c r="D939" i="4"/>
  <c r="C932" i="13" s="1"/>
  <c r="D940" i="4"/>
  <c r="C933" i="13" s="1"/>
  <c r="D941" i="4"/>
  <c r="C934" i="13" s="1"/>
  <c r="D942" i="4"/>
  <c r="C935" i="13" s="1"/>
  <c r="D943" i="4"/>
  <c r="C936" i="13" s="1"/>
  <c r="D944" i="4"/>
  <c r="C937" i="13" s="1"/>
  <c r="D945" i="4"/>
  <c r="C938" i="13" s="1"/>
  <c r="D946" i="4"/>
  <c r="C939" i="13" s="1"/>
  <c r="D947" i="4"/>
  <c r="C940" i="13" s="1"/>
  <c r="D948" i="4"/>
  <c r="C941" i="13" s="1"/>
  <c r="D949" i="4"/>
  <c r="C942" i="13" s="1"/>
  <c r="D950" i="4"/>
  <c r="C943" i="13" s="1"/>
  <c r="D951" i="4"/>
  <c r="C944" i="13" s="1"/>
  <c r="D952" i="4"/>
  <c r="C945" i="13" s="1"/>
  <c r="D953" i="4"/>
  <c r="C946" i="13" s="1"/>
  <c r="D954" i="4"/>
  <c r="C947" i="13" s="1"/>
  <c r="D955" i="4"/>
  <c r="C948" i="13" s="1"/>
  <c r="D956" i="4"/>
  <c r="C949" i="13" s="1"/>
  <c r="D957" i="4"/>
  <c r="C950" i="13" s="1"/>
  <c r="D958" i="4"/>
  <c r="C951" i="13" s="1"/>
  <c r="D959" i="4"/>
  <c r="C952" i="13" s="1"/>
  <c r="D960" i="4"/>
  <c r="C953" i="13" s="1"/>
  <c r="D961" i="4"/>
  <c r="C954" i="13" s="1"/>
  <c r="D962" i="4"/>
  <c r="C955" i="13" s="1"/>
  <c r="D963" i="4"/>
  <c r="C956" i="13" s="1"/>
  <c r="D964" i="4"/>
  <c r="C957" i="13" s="1"/>
  <c r="D965" i="4"/>
  <c r="C958" i="13" s="1"/>
  <c r="D966" i="4"/>
  <c r="C959" i="13" s="1"/>
  <c r="D967" i="4"/>
  <c r="C960" i="13" s="1"/>
  <c r="D968" i="4"/>
  <c r="C961" i="13" s="1"/>
  <c r="D969" i="4"/>
  <c r="C962" i="13" s="1"/>
  <c r="D970" i="4"/>
  <c r="C963" i="13" s="1"/>
  <c r="D971" i="4"/>
  <c r="C964" i="13" s="1"/>
  <c r="D972" i="4"/>
  <c r="C965" i="13" s="1"/>
  <c r="D973" i="4"/>
  <c r="C966" i="13" s="1"/>
  <c r="D974" i="4"/>
  <c r="C967" i="13" s="1"/>
  <c r="D975" i="4"/>
  <c r="C968" i="13" s="1"/>
  <c r="D976" i="4"/>
  <c r="C969" i="13" s="1"/>
  <c r="D977" i="4"/>
  <c r="C970" i="13" s="1"/>
  <c r="D978" i="4"/>
  <c r="C971" i="13" s="1"/>
  <c r="D979" i="4"/>
  <c r="C972" i="13" s="1"/>
  <c r="D980" i="4"/>
  <c r="C973" i="13" s="1"/>
  <c r="D981" i="4"/>
  <c r="C974" i="13" s="1"/>
  <c r="D982" i="4"/>
  <c r="C975" i="13" s="1"/>
  <c r="D983" i="4"/>
  <c r="C976" i="13" s="1"/>
  <c r="D984" i="4"/>
  <c r="C977" i="13" s="1"/>
  <c r="D985" i="4"/>
  <c r="C978" i="13" s="1"/>
  <c r="D986" i="4"/>
  <c r="C979" i="13" s="1"/>
  <c r="D987" i="4"/>
  <c r="C980" i="13" s="1"/>
  <c r="D988" i="4"/>
  <c r="C981" i="13" s="1"/>
  <c r="D989" i="4"/>
  <c r="C982" i="13" s="1"/>
  <c r="D990" i="4"/>
  <c r="C983" i="13" s="1"/>
  <c r="D991" i="4"/>
  <c r="C984" i="13" s="1"/>
  <c r="D992" i="4"/>
  <c r="C985" i="13" s="1"/>
  <c r="D993" i="4"/>
  <c r="C986" i="13" s="1"/>
  <c r="D994" i="4"/>
  <c r="C987" i="13" s="1"/>
  <c r="D995" i="4"/>
  <c r="C988" i="13" s="1"/>
  <c r="D996" i="4"/>
  <c r="C989" i="13" s="1"/>
  <c r="D997" i="4"/>
  <c r="C990" i="13" s="1"/>
  <c r="D998" i="4"/>
  <c r="C991" i="13" s="1"/>
  <c r="D999" i="4"/>
  <c r="C992" i="13" s="1"/>
  <c r="D1000" i="4"/>
  <c r="C993" i="13" s="1"/>
  <c r="D1001" i="4"/>
  <c r="C994" i="13" s="1"/>
  <c r="D1002" i="4"/>
  <c r="C995" i="13" s="1"/>
  <c r="D1003" i="4"/>
  <c r="C996" i="13" s="1"/>
  <c r="D1004" i="4"/>
  <c r="C997" i="13" s="1"/>
  <c r="D1005" i="4"/>
  <c r="C998" i="13" s="1"/>
  <c r="D1006" i="4"/>
  <c r="C999" i="13" s="1"/>
  <c r="D1007" i="4"/>
  <c r="C1000" i="13" s="1"/>
  <c r="B24" i="4"/>
  <c r="P24" i="4" s="1"/>
  <c r="B25" i="4"/>
  <c r="P25" i="4" s="1"/>
  <c r="B26" i="4"/>
  <c r="O26" i="4" s="1"/>
  <c r="B27" i="4"/>
  <c r="P27" i="4" s="1"/>
  <c r="B28" i="4"/>
  <c r="P28" i="4" s="1"/>
  <c r="B29" i="4"/>
  <c r="P29" i="4" s="1"/>
  <c r="B30" i="4"/>
  <c r="P30" i="4" s="1"/>
  <c r="B31" i="4"/>
  <c r="P31" i="4" s="1"/>
  <c r="B32" i="4"/>
  <c r="P32" i="4" s="1"/>
  <c r="B33" i="4"/>
  <c r="P33" i="4" s="1"/>
  <c r="B34" i="4"/>
  <c r="P34" i="4" s="1"/>
  <c r="B35" i="4"/>
  <c r="P35" i="4" s="1"/>
  <c r="B36" i="4"/>
  <c r="O36" i="4" s="1"/>
  <c r="B37" i="4"/>
  <c r="P37" i="4" s="1"/>
  <c r="B38" i="4"/>
  <c r="P38" i="4" s="1"/>
  <c r="B39" i="4"/>
  <c r="P39" i="4" s="1"/>
  <c r="B40" i="4"/>
  <c r="P40" i="4" s="1"/>
  <c r="B41" i="4"/>
  <c r="O41" i="4" s="1"/>
  <c r="B42" i="4"/>
  <c r="P42" i="4" s="1"/>
  <c r="B43" i="4"/>
  <c r="P43" i="4" s="1"/>
  <c r="B44" i="4"/>
  <c r="P44" i="4" s="1"/>
  <c r="B45" i="4"/>
  <c r="P45" i="4" s="1"/>
  <c r="B46" i="4"/>
  <c r="P46" i="4" s="1"/>
  <c r="B47" i="4"/>
  <c r="P47" i="4" s="1"/>
  <c r="B48" i="4"/>
  <c r="B49" i="4"/>
  <c r="P49" i="4" s="1"/>
  <c r="B50" i="4"/>
  <c r="B51" i="4"/>
  <c r="P51" i="4" s="1"/>
  <c r="B52" i="4"/>
  <c r="O52" i="4" s="1"/>
  <c r="B53" i="4"/>
  <c r="P53" i="4" s="1"/>
  <c r="B54" i="4"/>
  <c r="O54" i="4" s="1"/>
  <c r="B55" i="4"/>
  <c r="P55" i="4" s="1"/>
  <c r="B56" i="4"/>
  <c r="O56" i="4" s="1"/>
  <c r="B57" i="4"/>
  <c r="P57" i="4" s="1"/>
  <c r="B58" i="4"/>
  <c r="P58" i="4" s="1"/>
  <c r="B59" i="4"/>
  <c r="P59" i="4" s="1"/>
  <c r="B60" i="4"/>
  <c r="P60" i="4" s="1"/>
  <c r="B61" i="4"/>
  <c r="P61" i="4" s="1"/>
  <c r="B62" i="4"/>
  <c r="O62" i="4" s="1"/>
  <c r="B63" i="4"/>
  <c r="P63" i="4" s="1"/>
  <c r="B64" i="4"/>
  <c r="P64" i="4" s="1"/>
  <c r="B65" i="4"/>
  <c r="P65" i="4" s="1"/>
  <c r="B66" i="4"/>
  <c r="P66" i="4" s="1"/>
  <c r="B67" i="4"/>
  <c r="P67" i="4" s="1"/>
  <c r="B68" i="4"/>
  <c r="P68" i="4" s="1"/>
  <c r="B69" i="4"/>
  <c r="P69" i="4" s="1"/>
  <c r="B70" i="4"/>
  <c r="P70" i="4" s="1"/>
  <c r="B71" i="4"/>
  <c r="P71" i="4" s="1"/>
  <c r="B72" i="4"/>
  <c r="O72" i="4" s="1"/>
  <c r="B73" i="4"/>
  <c r="P73" i="4" s="1"/>
  <c r="B74" i="4"/>
  <c r="O74" i="4" s="1"/>
  <c r="B75" i="4"/>
  <c r="P75" i="4" s="1"/>
  <c r="B76" i="4"/>
  <c r="O76" i="4" s="1"/>
  <c r="B77" i="4"/>
  <c r="P77" i="4" s="1"/>
  <c r="B78" i="4"/>
  <c r="P78" i="4" s="1"/>
  <c r="B79" i="4"/>
  <c r="P79" i="4" s="1"/>
  <c r="B80" i="4"/>
  <c r="P80" i="4" s="1"/>
  <c r="B81" i="4"/>
  <c r="P81" i="4" s="1"/>
  <c r="B82" i="4"/>
  <c r="O82" i="4" s="1"/>
  <c r="B83" i="4"/>
  <c r="P83" i="4" s="1"/>
  <c r="B84" i="4"/>
  <c r="B85" i="4"/>
  <c r="P85" i="4" s="1"/>
  <c r="B86" i="4"/>
  <c r="P86" i="4" s="1"/>
  <c r="B87" i="4"/>
  <c r="P87" i="4" s="1"/>
  <c r="B88" i="4"/>
  <c r="P88" i="4" s="1"/>
  <c r="B89" i="4"/>
  <c r="P89" i="4" s="1"/>
  <c r="B90" i="4"/>
  <c r="P90" i="4" s="1"/>
  <c r="B91" i="4"/>
  <c r="P91" i="4" s="1"/>
  <c r="B92" i="4"/>
  <c r="P92" i="4" s="1"/>
  <c r="B93" i="4"/>
  <c r="P93" i="4" s="1"/>
  <c r="B94" i="4"/>
  <c r="P94" i="4" s="1"/>
  <c r="B95" i="4"/>
  <c r="P95" i="4" s="1"/>
  <c r="B96" i="4"/>
  <c r="P96" i="4" s="1"/>
  <c r="B97" i="4"/>
  <c r="P97" i="4" s="1"/>
  <c r="B98" i="4"/>
  <c r="O98" i="4" s="1"/>
  <c r="B99" i="4"/>
  <c r="P99" i="4" s="1"/>
  <c r="B100" i="4"/>
  <c r="P100" i="4" s="1"/>
  <c r="B101" i="4"/>
  <c r="P101" i="4" s="1"/>
  <c r="B102" i="4"/>
  <c r="P102" i="4" s="1"/>
  <c r="B103" i="4"/>
  <c r="P103" i="4" s="1"/>
  <c r="B104" i="4"/>
  <c r="P104" i="4" s="1"/>
  <c r="B105" i="4"/>
  <c r="P105" i="4" s="1"/>
  <c r="B106" i="4"/>
  <c r="P106" i="4" s="1"/>
  <c r="B107" i="4"/>
  <c r="P107" i="4" s="1"/>
  <c r="B108" i="4"/>
  <c r="P108" i="4" s="1"/>
  <c r="B109" i="4"/>
  <c r="P109" i="4" s="1"/>
  <c r="B110" i="4"/>
  <c r="O110" i="4" s="1"/>
  <c r="B111" i="4"/>
  <c r="P111" i="4" s="1"/>
  <c r="B112" i="4"/>
  <c r="B113" i="4"/>
  <c r="P113" i="4" s="1"/>
  <c r="B114" i="4"/>
  <c r="P114" i="4" s="1"/>
  <c r="B115" i="4"/>
  <c r="P115" i="4" s="1"/>
  <c r="B116" i="4"/>
  <c r="P116" i="4" s="1"/>
  <c r="B117" i="4"/>
  <c r="P117" i="4" s="1"/>
  <c r="B118" i="4"/>
  <c r="O118" i="4" s="1"/>
  <c r="B119" i="4"/>
  <c r="P119" i="4" s="1"/>
  <c r="B120" i="4"/>
  <c r="O120" i="4" s="1"/>
  <c r="B121" i="4"/>
  <c r="P121" i="4" s="1"/>
  <c r="B122" i="4"/>
  <c r="P122" i="4" s="1"/>
  <c r="B123" i="4"/>
  <c r="P123" i="4" s="1"/>
  <c r="B124" i="4"/>
  <c r="P124" i="4" s="1"/>
  <c r="B125" i="4"/>
  <c r="P125" i="4" s="1"/>
  <c r="B126" i="4"/>
  <c r="P126" i="4" s="1"/>
  <c r="B127" i="4"/>
  <c r="P127" i="4" s="1"/>
  <c r="B128" i="4"/>
  <c r="P128" i="4" s="1"/>
  <c r="B129" i="4"/>
  <c r="P129" i="4" s="1"/>
  <c r="B130" i="4"/>
  <c r="P130" i="4" s="1"/>
  <c r="B131" i="4"/>
  <c r="P131" i="4" s="1"/>
  <c r="B132" i="4"/>
  <c r="P132" i="4" s="1"/>
  <c r="B133" i="4"/>
  <c r="P133" i="4" s="1"/>
  <c r="B134" i="4"/>
  <c r="B135" i="4"/>
  <c r="P135" i="4" s="1"/>
  <c r="B136" i="4"/>
  <c r="O136" i="4" s="1"/>
  <c r="B137" i="4"/>
  <c r="P137" i="4" s="1"/>
  <c r="B138" i="4"/>
  <c r="P138" i="4" s="1"/>
  <c r="B139" i="4"/>
  <c r="P139" i="4" s="1"/>
  <c r="B140" i="4"/>
  <c r="O140" i="4" s="1"/>
  <c r="B141" i="4"/>
  <c r="P141" i="4" s="1"/>
  <c r="B142" i="4"/>
  <c r="B143" i="4"/>
  <c r="P143" i="4" s="1"/>
  <c r="B144" i="4"/>
  <c r="P144" i="4" s="1"/>
  <c r="B145" i="4"/>
  <c r="P145" i="4" s="1"/>
  <c r="B146" i="4"/>
  <c r="O146" i="4" s="1"/>
  <c r="B147" i="4"/>
  <c r="P147" i="4" s="1"/>
  <c r="B148" i="4"/>
  <c r="B149" i="4"/>
  <c r="P149" i="4" s="1"/>
  <c r="B150" i="4"/>
  <c r="O150" i="4" s="1"/>
  <c r="B151" i="4"/>
  <c r="P151" i="4" s="1"/>
  <c r="B152" i="4"/>
  <c r="P152" i="4" s="1"/>
  <c r="B153" i="4"/>
  <c r="P153" i="4" s="1"/>
  <c r="B154" i="4"/>
  <c r="B155" i="4"/>
  <c r="P155" i="4" s="1"/>
  <c r="B156" i="4"/>
  <c r="P156" i="4" s="1"/>
  <c r="B157" i="4"/>
  <c r="P157" i="4" s="1"/>
  <c r="B158" i="4"/>
  <c r="P158" i="4" s="1"/>
  <c r="B159" i="4"/>
  <c r="P159" i="4" s="1"/>
  <c r="B160" i="4"/>
  <c r="P160" i="4" s="1"/>
  <c r="B161" i="4"/>
  <c r="P161" i="4" s="1"/>
  <c r="B162" i="4"/>
  <c r="P162" i="4" s="1"/>
  <c r="B163" i="4"/>
  <c r="P163" i="4" s="1"/>
  <c r="B164" i="4"/>
  <c r="P164" i="4" s="1"/>
  <c r="B165" i="4"/>
  <c r="P165" i="4" s="1"/>
  <c r="B166" i="4"/>
  <c r="P166" i="4" s="1"/>
  <c r="B167" i="4"/>
  <c r="P167" i="4" s="1"/>
  <c r="B168" i="4"/>
  <c r="P168" i="4" s="1"/>
  <c r="B169" i="4"/>
  <c r="B170" i="4"/>
  <c r="O170" i="4" s="1"/>
  <c r="B171" i="4"/>
  <c r="P171" i="4" s="1"/>
  <c r="B172" i="4"/>
  <c r="P172" i="4" s="1"/>
  <c r="B173" i="4"/>
  <c r="P173" i="4" s="1"/>
  <c r="B174" i="4"/>
  <c r="P174" i="4" s="1"/>
  <c r="B175" i="4"/>
  <c r="P175" i="4" s="1"/>
  <c r="B176" i="4"/>
  <c r="B177" i="4"/>
  <c r="P177" i="4" s="1"/>
  <c r="B178" i="4"/>
  <c r="P178" i="4" s="1"/>
  <c r="B179" i="4"/>
  <c r="P179" i="4" s="1"/>
  <c r="B180" i="4"/>
  <c r="P180" i="4" s="1"/>
  <c r="B181" i="4"/>
  <c r="P181" i="4" s="1"/>
  <c r="B182" i="4"/>
  <c r="P182" i="4" s="1"/>
  <c r="B183" i="4"/>
  <c r="P183" i="4" s="1"/>
  <c r="B184" i="4"/>
  <c r="B185" i="4"/>
  <c r="P185" i="4" s="1"/>
  <c r="B186" i="4"/>
  <c r="P186" i="4" s="1"/>
  <c r="B187" i="4"/>
  <c r="P187" i="4" s="1"/>
  <c r="B188" i="4"/>
  <c r="P188" i="4" s="1"/>
  <c r="B189" i="4"/>
  <c r="P189" i="4" s="1"/>
  <c r="B190" i="4"/>
  <c r="P190" i="4" s="1"/>
  <c r="B191" i="4"/>
  <c r="P191" i="4" s="1"/>
  <c r="B192" i="4"/>
  <c r="P192" i="4" s="1"/>
  <c r="B193" i="4"/>
  <c r="O193" i="4" s="1"/>
  <c r="B194" i="4"/>
  <c r="P194" i="4" s="1"/>
  <c r="B195" i="4"/>
  <c r="P195" i="4" s="1"/>
  <c r="B196" i="4"/>
  <c r="P196" i="4" s="1"/>
  <c r="B197" i="4"/>
  <c r="P197" i="4" s="1"/>
  <c r="B198" i="4"/>
  <c r="P198" i="4" s="1"/>
  <c r="B199" i="4"/>
  <c r="P199" i="4" s="1"/>
  <c r="B200" i="4"/>
  <c r="P200" i="4" s="1"/>
  <c r="B201" i="4"/>
  <c r="P201" i="4" s="1"/>
  <c r="B202" i="4"/>
  <c r="P202" i="4" s="1"/>
  <c r="B203" i="4"/>
  <c r="P203" i="4" s="1"/>
  <c r="B204" i="4"/>
  <c r="P204" i="4" s="1"/>
  <c r="B205" i="4"/>
  <c r="P205" i="4" s="1"/>
  <c r="B206" i="4"/>
  <c r="P206" i="4" s="1"/>
  <c r="B207" i="4"/>
  <c r="P207" i="4" s="1"/>
  <c r="B208" i="4"/>
  <c r="P208" i="4" s="1"/>
  <c r="B209" i="4"/>
  <c r="P209" i="4" s="1"/>
  <c r="B210" i="4"/>
  <c r="P210" i="4" s="1"/>
  <c r="B211" i="4"/>
  <c r="P211" i="4" s="1"/>
  <c r="B212" i="4"/>
  <c r="B213" i="4"/>
  <c r="P213" i="4" s="1"/>
  <c r="B214" i="4"/>
  <c r="B215" i="4"/>
  <c r="P215" i="4" s="1"/>
  <c r="B216" i="4"/>
  <c r="P216" i="4" s="1"/>
  <c r="B217" i="4"/>
  <c r="P217" i="4" s="1"/>
  <c r="B218" i="4"/>
  <c r="P218" i="4" s="1"/>
  <c r="B219" i="4"/>
  <c r="P219" i="4" s="1"/>
  <c r="B220" i="4"/>
  <c r="P220" i="4" s="1"/>
  <c r="B221" i="4"/>
  <c r="P221" i="4" s="1"/>
  <c r="B222" i="4"/>
  <c r="P222" i="4" s="1"/>
  <c r="B223" i="4"/>
  <c r="P223" i="4" s="1"/>
  <c r="B224" i="4"/>
  <c r="P224" i="4" s="1"/>
  <c r="B225" i="4"/>
  <c r="P225" i="4" s="1"/>
  <c r="B226" i="4"/>
  <c r="P226" i="4" s="1"/>
  <c r="B227" i="4"/>
  <c r="P227" i="4" s="1"/>
  <c r="B228" i="4"/>
  <c r="B229" i="4"/>
  <c r="P229" i="4" s="1"/>
  <c r="B230" i="4"/>
  <c r="B231" i="4"/>
  <c r="P231" i="4" s="1"/>
  <c r="B232" i="4"/>
  <c r="P232" i="4" s="1"/>
  <c r="B233" i="4"/>
  <c r="P233" i="4" s="1"/>
  <c r="B234" i="4"/>
  <c r="P234" i="4" s="1"/>
  <c r="B235" i="4"/>
  <c r="P235" i="4" s="1"/>
  <c r="B236" i="4"/>
  <c r="B237" i="4"/>
  <c r="P237" i="4" s="1"/>
  <c r="B238" i="4"/>
  <c r="P238" i="4" s="1"/>
  <c r="B239" i="4"/>
  <c r="P239" i="4" s="1"/>
  <c r="B240" i="4"/>
  <c r="P240" i="4" s="1"/>
  <c r="B241" i="4"/>
  <c r="P241" i="4" s="1"/>
  <c r="B242" i="4"/>
  <c r="P242" i="4" s="1"/>
  <c r="B243" i="4"/>
  <c r="P243" i="4" s="1"/>
  <c r="B244" i="4"/>
  <c r="P244" i="4" s="1"/>
  <c r="B245" i="4"/>
  <c r="P245" i="4" s="1"/>
  <c r="B246" i="4"/>
  <c r="B247" i="4"/>
  <c r="P247" i="4" s="1"/>
  <c r="B248" i="4"/>
  <c r="P248" i="4" s="1"/>
  <c r="B249" i="4"/>
  <c r="P249" i="4" s="1"/>
  <c r="B250" i="4"/>
  <c r="P250" i="4" s="1"/>
  <c r="B251" i="4"/>
  <c r="P251" i="4" s="1"/>
  <c r="B252" i="4"/>
  <c r="B253" i="4"/>
  <c r="P253" i="4" s="1"/>
  <c r="B254" i="4"/>
  <c r="P254" i="4" s="1"/>
  <c r="B255" i="4"/>
  <c r="P255" i="4" s="1"/>
  <c r="B256" i="4"/>
  <c r="P256" i="4" s="1"/>
  <c r="B257" i="4"/>
  <c r="P257" i="4" s="1"/>
  <c r="B258" i="4"/>
  <c r="P258" i="4" s="1"/>
  <c r="B259" i="4"/>
  <c r="P259" i="4" s="1"/>
  <c r="B260" i="4"/>
  <c r="P260" i="4" s="1"/>
  <c r="B261" i="4"/>
  <c r="P261" i="4" s="1"/>
  <c r="B262" i="4"/>
  <c r="B263" i="4"/>
  <c r="P263" i="4" s="1"/>
  <c r="B264" i="4"/>
  <c r="P264" i="4" s="1"/>
  <c r="B265" i="4"/>
  <c r="P265" i="4" s="1"/>
  <c r="B266" i="4"/>
  <c r="P266" i="4" s="1"/>
  <c r="B267" i="4"/>
  <c r="P267" i="4" s="1"/>
  <c r="B268" i="4"/>
  <c r="P268" i="4" s="1"/>
  <c r="B269" i="4"/>
  <c r="P269" i="4" s="1"/>
  <c r="B270" i="4"/>
  <c r="P270" i="4" s="1"/>
  <c r="B271" i="4"/>
  <c r="P271" i="4" s="1"/>
  <c r="B272" i="4"/>
  <c r="P272" i="4" s="1"/>
  <c r="B273" i="4"/>
  <c r="P273" i="4" s="1"/>
  <c r="B274" i="4"/>
  <c r="P274" i="4" s="1"/>
  <c r="B275" i="4"/>
  <c r="P275" i="4" s="1"/>
  <c r="B276" i="4"/>
  <c r="P276" i="4" s="1"/>
  <c r="B277" i="4"/>
  <c r="B278" i="4"/>
  <c r="P278" i="4" s="1"/>
  <c r="B279" i="4"/>
  <c r="P279" i="4" s="1"/>
  <c r="B280" i="4"/>
  <c r="P280" i="4" s="1"/>
  <c r="B281" i="4"/>
  <c r="P281" i="4" s="1"/>
  <c r="B282" i="4"/>
  <c r="B283" i="4"/>
  <c r="P283" i="4" s="1"/>
  <c r="B284" i="4"/>
  <c r="P284" i="4" s="1"/>
  <c r="B285" i="4"/>
  <c r="P285" i="4" s="1"/>
  <c r="B286" i="4"/>
  <c r="P286" i="4" s="1"/>
  <c r="B287" i="4"/>
  <c r="P287" i="4" s="1"/>
  <c r="B288" i="4"/>
  <c r="B289" i="4"/>
  <c r="P289" i="4" s="1"/>
  <c r="B290" i="4"/>
  <c r="P290" i="4" s="1"/>
  <c r="B291" i="4"/>
  <c r="P291" i="4" s="1"/>
  <c r="B292" i="4"/>
  <c r="P292" i="4" s="1"/>
  <c r="B293" i="4"/>
  <c r="P293" i="4" s="1"/>
  <c r="B294" i="4"/>
  <c r="P294" i="4" s="1"/>
  <c r="B295" i="4"/>
  <c r="P295" i="4" s="1"/>
  <c r="B296" i="4"/>
  <c r="B297" i="4"/>
  <c r="P297" i="4" s="1"/>
  <c r="B298" i="4"/>
  <c r="P298" i="4" s="1"/>
  <c r="B299" i="4"/>
  <c r="P299" i="4" s="1"/>
  <c r="B300" i="4"/>
  <c r="P300" i="4" s="1"/>
  <c r="B301" i="4"/>
  <c r="P301" i="4" s="1"/>
  <c r="B302" i="4"/>
  <c r="P302" i="4" s="1"/>
  <c r="B303" i="4"/>
  <c r="P303" i="4" s="1"/>
  <c r="B304" i="4"/>
  <c r="B305" i="4"/>
  <c r="P305" i="4" s="1"/>
  <c r="B306" i="4"/>
  <c r="P306" i="4" s="1"/>
  <c r="B307" i="4"/>
  <c r="P307" i="4" s="1"/>
  <c r="B308" i="4"/>
  <c r="P308" i="4" s="1"/>
  <c r="B309" i="4"/>
  <c r="P309" i="4" s="1"/>
  <c r="B310" i="4"/>
  <c r="P310" i="4" s="1"/>
  <c r="B311" i="4"/>
  <c r="P311" i="4" s="1"/>
  <c r="B312" i="4"/>
  <c r="B313" i="4"/>
  <c r="P313" i="4" s="1"/>
  <c r="B314" i="4"/>
  <c r="P314" i="4" s="1"/>
  <c r="B315" i="4"/>
  <c r="P315" i="4" s="1"/>
  <c r="B316" i="4"/>
  <c r="P316" i="4" s="1"/>
  <c r="B317" i="4"/>
  <c r="P317" i="4" s="1"/>
  <c r="B318" i="4"/>
  <c r="P318" i="4" s="1"/>
  <c r="B319" i="4"/>
  <c r="P319" i="4" s="1"/>
  <c r="B320" i="4"/>
  <c r="P320" i="4" s="1"/>
  <c r="B321" i="4"/>
  <c r="P321" i="4" s="1"/>
  <c r="B322" i="4"/>
  <c r="P322" i="4" s="1"/>
  <c r="B323" i="4"/>
  <c r="P323" i="4" s="1"/>
  <c r="B324" i="4"/>
  <c r="P324" i="4" s="1"/>
  <c r="B325" i="4"/>
  <c r="P325" i="4" s="1"/>
  <c r="B326" i="4"/>
  <c r="P326" i="4" s="1"/>
  <c r="B327" i="4"/>
  <c r="P327" i="4" s="1"/>
  <c r="B328" i="4"/>
  <c r="P328" i="4" s="1"/>
  <c r="B329" i="4"/>
  <c r="P329" i="4" s="1"/>
  <c r="B330" i="4"/>
  <c r="P330" i="4" s="1"/>
  <c r="B331" i="4"/>
  <c r="P331" i="4" s="1"/>
  <c r="B332" i="4"/>
  <c r="P332" i="4" s="1"/>
  <c r="B333" i="4"/>
  <c r="P333" i="4" s="1"/>
  <c r="B334" i="4"/>
  <c r="P334" i="4" s="1"/>
  <c r="B335" i="4"/>
  <c r="P335" i="4" s="1"/>
  <c r="B336" i="4"/>
  <c r="P336" i="4" s="1"/>
  <c r="B337" i="4"/>
  <c r="P337" i="4" s="1"/>
  <c r="B338" i="4"/>
  <c r="P338" i="4" s="1"/>
  <c r="B339" i="4"/>
  <c r="P339" i="4" s="1"/>
  <c r="B340" i="4"/>
  <c r="B341" i="4"/>
  <c r="P341" i="4" s="1"/>
  <c r="B342" i="4"/>
  <c r="B343" i="4"/>
  <c r="P343" i="4" s="1"/>
  <c r="B344" i="4"/>
  <c r="P344" i="4" s="1"/>
  <c r="B345" i="4"/>
  <c r="P345" i="4" s="1"/>
  <c r="B346" i="4"/>
  <c r="P346" i="4" s="1"/>
  <c r="B347" i="4"/>
  <c r="P347" i="4" s="1"/>
  <c r="B348" i="4"/>
  <c r="P348" i="4" s="1"/>
  <c r="B349" i="4"/>
  <c r="P349" i="4" s="1"/>
  <c r="B350" i="4"/>
  <c r="P350" i="4" s="1"/>
  <c r="B351" i="4"/>
  <c r="P351" i="4" s="1"/>
  <c r="B352" i="4"/>
  <c r="P352" i="4" s="1"/>
  <c r="B353" i="4"/>
  <c r="B354" i="4"/>
  <c r="P354" i="4" s="1"/>
  <c r="B355" i="4"/>
  <c r="P355" i="4" s="1"/>
  <c r="B356" i="4"/>
  <c r="B357" i="4"/>
  <c r="P357" i="4" s="1"/>
  <c r="B358" i="4"/>
  <c r="B359" i="4"/>
  <c r="P359" i="4" s="1"/>
  <c r="B360" i="4"/>
  <c r="P360" i="4" s="1"/>
  <c r="B361" i="4"/>
  <c r="P361" i="4" s="1"/>
  <c r="B362" i="4"/>
  <c r="P362" i="4" s="1"/>
  <c r="B363" i="4"/>
  <c r="P363" i="4" s="1"/>
  <c r="B364" i="4"/>
  <c r="B365" i="4"/>
  <c r="P365" i="4" s="1"/>
  <c r="B366" i="4"/>
  <c r="P366" i="4" s="1"/>
  <c r="B367" i="4"/>
  <c r="P367" i="4" s="1"/>
  <c r="B368" i="4"/>
  <c r="P368" i="4" s="1"/>
  <c r="B369" i="4"/>
  <c r="P369" i="4" s="1"/>
  <c r="B370" i="4"/>
  <c r="P370" i="4" s="1"/>
  <c r="B371" i="4"/>
  <c r="P371" i="4" s="1"/>
  <c r="B372" i="4"/>
  <c r="P372" i="4" s="1"/>
  <c r="B373" i="4"/>
  <c r="B374" i="4"/>
  <c r="B375" i="4"/>
  <c r="P375" i="4" s="1"/>
  <c r="B376" i="4"/>
  <c r="P376" i="4" s="1"/>
  <c r="B377" i="4"/>
  <c r="P377" i="4" s="1"/>
  <c r="B378" i="4"/>
  <c r="P378" i="4" s="1"/>
  <c r="B379" i="4"/>
  <c r="P379" i="4" s="1"/>
  <c r="B380" i="4"/>
  <c r="B381" i="4"/>
  <c r="P381" i="4" s="1"/>
  <c r="B382" i="4"/>
  <c r="P382" i="4" s="1"/>
  <c r="B383" i="4"/>
  <c r="P383" i="4" s="1"/>
  <c r="B384" i="4"/>
  <c r="P384" i="4" s="1"/>
  <c r="B385" i="4"/>
  <c r="P385" i="4" s="1"/>
  <c r="B386" i="4"/>
  <c r="P386" i="4" s="1"/>
  <c r="B387" i="4"/>
  <c r="P387" i="4" s="1"/>
  <c r="B388" i="4"/>
  <c r="P388" i="4" s="1"/>
  <c r="B389" i="4"/>
  <c r="P389" i="4" s="1"/>
  <c r="B390" i="4"/>
  <c r="B391" i="4"/>
  <c r="P391" i="4" s="1"/>
  <c r="B392" i="4"/>
  <c r="P392" i="4" s="1"/>
  <c r="B393" i="4"/>
  <c r="P393" i="4" s="1"/>
  <c r="B394" i="4"/>
  <c r="P394" i="4" s="1"/>
  <c r="B395" i="4"/>
  <c r="P395" i="4" s="1"/>
  <c r="B396" i="4"/>
  <c r="P396" i="4" s="1"/>
  <c r="B397" i="4"/>
  <c r="P397" i="4" s="1"/>
  <c r="B398" i="4"/>
  <c r="P398" i="4" s="1"/>
  <c r="B399" i="4"/>
  <c r="P399" i="4" s="1"/>
  <c r="B400" i="4"/>
  <c r="P400" i="4" s="1"/>
  <c r="B401" i="4"/>
  <c r="P401" i="4" s="1"/>
  <c r="B402" i="4"/>
  <c r="P402" i="4" s="1"/>
  <c r="B403" i="4"/>
  <c r="P403" i="4" s="1"/>
  <c r="B404" i="4"/>
  <c r="P404" i="4" s="1"/>
  <c r="B405" i="4"/>
  <c r="P405" i="4" s="1"/>
  <c r="B406" i="4"/>
  <c r="P406" i="4" s="1"/>
  <c r="B407" i="4"/>
  <c r="P407" i="4" s="1"/>
  <c r="B408" i="4"/>
  <c r="P408" i="4" s="1"/>
  <c r="B409" i="4"/>
  <c r="P409" i="4" s="1"/>
  <c r="B410" i="4"/>
  <c r="P410" i="4" s="1"/>
  <c r="B411" i="4"/>
  <c r="P411" i="4" s="1"/>
  <c r="B412" i="4"/>
  <c r="P412" i="4" s="1"/>
  <c r="B413" i="4"/>
  <c r="P413" i="4" s="1"/>
  <c r="B414" i="4"/>
  <c r="P414" i="4" s="1"/>
  <c r="B415" i="4"/>
  <c r="P415" i="4" s="1"/>
  <c r="B416" i="4"/>
  <c r="B417" i="4"/>
  <c r="B418" i="4"/>
  <c r="P418" i="4" s="1"/>
  <c r="B419" i="4"/>
  <c r="P419" i="4" s="1"/>
  <c r="B420" i="4"/>
  <c r="P420" i="4" s="1"/>
  <c r="B421" i="4"/>
  <c r="P421" i="4" s="1"/>
  <c r="B422" i="4"/>
  <c r="P422" i="4" s="1"/>
  <c r="B423" i="4"/>
  <c r="P423" i="4" s="1"/>
  <c r="B424" i="4"/>
  <c r="B425" i="4"/>
  <c r="P425" i="4" s="1"/>
  <c r="B426" i="4"/>
  <c r="P426" i="4" s="1"/>
  <c r="B427" i="4"/>
  <c r="P427" i="4" s="1"/>
  <c r="B428" i="4"/>
  <c r="P428" i="4" s="1"/>
  <c r="B429" i="4"/>
  <c r="P429" i="4" s="1"/>
  <c r="B430" i="4"/>
  <c r="P430" i="4" s="1"/>
  <c r="B431" i="4"/>
  <c r="P431" i="4" s="1"/>
  <c r="B432" i="4"/>
  <c r="B433" i="4"/>
  <c r="P433" i="4" s="1"/>
  <c r="B434" i="4"/>
  <c r="P434" i="4" s="1"/>
  <c r="B435" i="4"/>
  <c r="P435" i="4" s="1"/>
  <c r="B436" i="4"/>
  <c r="P436" i="4" s="1"/>
  <c r="B437" i="4"/>
  <c r="P437" i="4" s="1"/>
  <c r="B438" i="4"/>
  <c r="B439" i="4"/>
  <c r="P439" i="4" s="1"/>
  <c r="B440" i="4"/>
  <c r="B441" i="4"/>
  <c r="P441" i="4" s="1"/>
  <c r="B442" i="4"/>
  <c r="P442" i="4" s="1"/>
  <c r="B443" i="4"/>
  <c r="P443" i="4" s="1"/>
  <c r="B444" i="4"/>
  <c r="P444" i="4" s="1"/>
  <c r="B445" i="4"/>
  <c r="P445" i="4" s="1"/>
  <c r="B446" i="4"/>
  <c r="P446" i="4" s="1"/>
  <c r="B447" i="4"/>
  <c r="P447" i="4" s="1"/>
  <c r="B448" i="4"/>
  <c r="P448" i="4" s="1"/>
  <c r="B449" i="4"/>
  <c r="P449" i="4" s="1"/>
  <c r="B450" i="4"/>
  <c r="P450" i="4" s="1"/>
  <c r="B451" i="4"/>
  <c r="P451" i="4" s="1"/>
  <c r="B452" i="4"/>
  <c r="P452" i="4" s="1"/>
  <c r="B453" i="4"/>
  <c r="P453" i="4" s="1"/>
  <c r="B454" i="4"/>
  <c r="P454" i="4" s="1"/>
  <c r="B455" i="4"/>
  <c r="P455" i="4" s="1"/>
  <c r="B456" i="4"/>
  <c r="P456" i="4" s="1"/>
  <c r="B457" i="4"/>
  <c r="P457" i="4" s="1"/>
  <c r="B458" i="4"/>
  <c r="B459" i="4"/>
  <c r="P459" i="4" s="1"/>
  <c r="B460" i="4"/>
  <c r="P460" i="4" s="1"/>
  <c r="B461" i="4"/>
  <c r="P461" i="4" s="1"/>
  <c r="B462" i="4"/>
  <c r="P462" i="4" s="1"/>
  <c r="B463" i="4"/>
  <c r="P463" i="4" s="1"/>
  <c r="B464" i="4"/>
  <c r="P464" i="4" s="1"/>
  <c r="B465" i="4"/>
  <c r="P465" i="4" s="1"/>
  <c r="B466" i="4"/>
  <c r="P466" i="4" s="1"/>
  <c r="B467" i="4"/>
  <c r="P467" i="4" s="1"/>
  <c r="B468" i="4"/>
  <c r="B469" i="4"/>
  <c r="P469" i="4" s="1"/>
  <c r="B470" i="4"/>
  <c r="P470" i="4" s="1"/>
  <c r="B471" i="4"/>
  <c r="P471" i="4" s="1"/>
  <c r="B472" i="4"/>
  <c r="P472" i="4" s="1"/>
  <c r="B473" i="4"/>
  <c r="P473" i="4" s="1"/>
  <c r="B474" i="4"/>
  <c r="P474" i="4" s="1"/>
  <c r="B475" i="4"/>
  <c r="P475" i="4" s="1"/>
  <c r="B476" i="4"/>
  <c r="P476" i="4" s="1"/>
  <c r="B477" i="4"/>
  <c r="P477" i="4" s="1"/>
  <c r="B478" i="4"/>
  <c r="P478" i="4" s="1"/>
  <c r="B479" i="4"/>
  <c r="P479" i="4" s="1"/>
  <c r="B480" i="4"/>
  <c r="P480" i="4" s="1"/>
  <c r="B481" i="4"/>
  <c r="B482" i="4"/>
  <c r="P482" i="4" s="1"/>
  <c r="B483" i="4"/>
  <c r="P483" i="4" s="1"/>
  <c r="B484" i="4"/>
  <c r="B485" i="4"/>
  <c r="P485" i="4" s="1"/>
  <c r="B486" i="4"/>
  <c r="P486" i="4" s="1"/>
  <c r="B487" i="4"/>
  <c r="P487" i="4" s="1"/>
  <c r="B488" i="4"/>
  <c r="P488" i="4" s="1"/>
  <c r="B489" i="4"/>
  <c r="P489" i="4" s="1"/>
  <c r="B490" i="4"/>
  <c r="P490" i="4" s="1"/>
  <c r="B491" i="4"/>
  <c r="P491" i="4" s="1"/>
  <c r="B492" i="4"/>
  <c r="B493" i="4"/>
  <c r="P493" i="4" s="1"/>
  <c r="B494" i="4"/>
  <c r="P494" i="4" s="1"/>
  <c r="B495" i="4"/>
  <c r="P495" i="4" s="1"/>
  <c r="B496" i="4"/>
  <c r="P496" i="4" s="1"/>
  <c r="B497" i="4"/>
  <c r="P497" i="4" s="1"/>
  <c r="B498" i="4"/>
  <c r="P498" i="4" s="1"/>
  <c r="B499" i="4"/>
  <c r="P499" i="4" s="1"/>
  <c r="B500" i="4"/>
  <c r="P500" i="4" s="1"/>
  <c r="B501" i="4"/>
  <c r="P501" i="4" s="1"/>
  <c r="B502" i="4"/>
  <c r="P502" i="4" s="1"/>
  <c r="B503" i="4"/>
  <c r="P503" i="4" s="1"/>
  <c r="B504" i="4"/>
  <c r="P504" i="4" s="1"/>
  <c r="B505" i="4"/>
  <c r="P505" i="4" s="1"/>
  <c r="B506" i="4"/>
  <c r="P506" i="4" s="1"/>
  <c r="B507" i="4"/>
  <c r="P507" i="4" s="1"/>
  <c r="B508" i="4"/>
  <c r="B509" i="4"/>
  <c r="P509" i="4" s="1"/>
  <c r="B510" i="4"/>
  <c r="P510" i="4" s="1"/>
  <c r="B511" i="4"/>
  <c r="P511" i="4" s="1"/>
  <c r="B512" i="4"/>
  <c r="P512" i="4" s="1"/>
  <c r="B513" i="4"/>
  <c r="P513" i="4" s="1"/>
  <c r="B514" i="4"/>
  <c r="P514" i="4" s="1"/>
  <c r="B515" i="4"/>
  <c r="P515" i="4" s="1"/>
  <c r="B516" i="4"/>
  <c r="P516" i="4" s="1"/>
  <c r="B517" i="4"/>
  <c r="P517" i="4" s="1"/>
  <c r="B518" i="4"/>
  <c r="P518" i="4" s="1"/>
  <c r="B519" i="4"/>
  <c r="P519" i="4" s="1"/>
  <c r="B520" i="4"/>
  <c r="P520" i="4" s="1"/>
  <c r="B521" i="4"/>
  <c r="P521" i="4" s="1"/>
  <c r="B522" i="4"/>
  <c r="P522" i="4" s="1"/>
  <c r="B523" i="4"/>
  <c r="P523" i="4" s="1"/>
  <c r="B524" i="4"/>
  <c r="P524" i="4" s="1"/>
  <c r="B525" i="4"/>
  <c r="P525" i="4" s="1"/>
  <c r="B526" i="4"/>
  <c r="P526" i="4" s="1"/>
  <c r="B527" i="4"/>
  <c r="P527" i="4" s="1"/>
  <c r="B528" i="4"/>
  <c r="P528" i="4" s="1"/>
  <c r="B529" i="4"/>
  <c r="P529" i="4" s="1"/>
  <c r="B530" i="4"/>
  <c r="P530" i="4" s="1"/>
  <c r="B531" i="4"/>
  <c r="P531" i="4" s="1"/>
  <c r="B532" i="4"/>
  <c r="P532" i="4" s="1"/>
  <c r="B533" i="4"/>
  <c r="P533" i="4" s="1"/>
  <c r="B534" i="4"/>
  <c r="P534" i="4" s="1"/>
  <c r="B535" i="4"/>
  <c r="P535" i="4" s="1"/>
  <c r="B536" i="4"/>
  <c r="P536" i="4" s="1"/>
  <c r="B537" i="4"/>
  <c r="P537" i="4" s="1"/>
  <c r="B538" i="4"/>
  <c r="P538" i="4" s="1"/>
  <c r="B539" i="4"/>
  <c r="P539" i="4" s="1"/>
  <c r="B540" i="4"/>
  <c r="P540" i="4" s="1"/>
  <c r="B541" i="4"/>
  <c r="P541" i="4" s="1"/>
  <c r="B542" i="4"/>
  <c r="P542" i="4" s="1"/>
  <c r="B543" i="4"/>
  <c r="P543" i="4" s="1"/>
  <c r="B544" i="4"/>
  <c r="B545" i="4"/>
  <c r="B546" i="4"/>
  <c r="P546" i="4" s="1"/>
  <c r="B547" i="4"/>
  <c r="P547" i="4" s="1"/>
  <c r="B548" i="4"/>
  <c r="P548" i="4" s="1"/>
  <c r="B549" i="4"/>
  <c r="B550" i="4"/>
  <c r="B551" i="4"/>
  <c r="P551" i="4" s="1"/>
  <c r="B552" i="4"/>
  <c r="P552" i="4" s="1"/>
  <c r="B553" i="4"/>
  <c r="B554" i="4"/>
  <c r="P554" i="4" s="1"/>
  <c r="B555" i="4"/>
  <c r="P555" i="4" s="1"/>
  <c r="B556" i="4"/>
  <c r="P556" i="4" s="1"/>
  <c r="B557" i="4"/>
  <c r="B558" i="4"/>
  <c r="P558" i="4" s="1"/>
  <c r="B559" i="4"/>
  <c r="P559" i="4" s="1"/>
  <c r="B560" i="4"/>
  <c r="P560" i="4" s="1"/>
  <c r="B561" i="4"/>
  <c r="B562" i="4"/>
  <c r="P562" i="4" s="1"/>
  <c r="B563" i="4"/>
  <c r="P563" i="4" s="1"/>
  <c r="B564" i="4"/>
  <c r="P564" i="4" s="1"/>
  <c r="B565" i="4"/>
  <c r="B566" i="4"/>
  <c r="P566" i="4" s="1"/>
  <c r="B567" i="4"/>
  <c r="P567" i="4" s="1"/>
  <c r="B568" i="4"/>
  <c r="B569" i="4"/>
  <c r="B570" i="4"/>
  <c r="P570" i="4" s="1"/>
  <c r="B571" i="4"/>
  <c r="P571" i="4" s="1"/>
  <c r="B572" i="4"/>
  <c r="P572" i="4" s="1"/>
  <c r="B573" i="4"/>
  <c r="B574" i="4"/>
  <c r="P574" i="4" s="1"/>
  <c r="B575" i="4"/>
  <c r="P575" i="4" s="1"/>
  <c r="B576" i="4"/>
  <c r="P576" i="4" s="1"/>
  <c r="B577" i="4"/>
  <c r="B578" i="4"/>
  <c r="P578" i="4" s="1"/>
  <c r="B579" i="4"/>
  <c r="P579" i="4" s="1"/>
  <c r="B580" i="4"/>
  <c r="P580" i="4" s="1"/>
  <c r="B581" i="4"/>
  <c r="B582" i="4"/>
  <c r="P582" i="4" s="1"/>
  <c r="B583" i="4"/>
  <c r="P583" i="4" s="1"/>
  <c r="B584" i="4"/>
  <c r="P584" i="4" s="1"/>
  <c r="B585" i="4"/>
  <c r="B586" i="4"/>
  <c r="P586" i="4" s="1"/>
  <c r="B587" i="4"/>
  <c r="P587" i="4" s="1"/>
  <c r="B588" i="4"/>
  <c r="P588" i="4" s="1"/>
  <c r="B589" i="4"/>
  <c r="B590" i="4"/>
  <c r="P590" i="4" s="1"/>
  <c r="B591" i="4"/>
  <c r="P591" i="4" s="1"/>
  <c r="B592" i="4"/>
  <c r="P592" i="4" s="1"/>
  <c r="B593" i="4"/>
  <c r="B594" i="4"/>
  <c r="P594" i="4" s="1"/>
  <c r="B595" i="4"/>
  <c r="P595" i="4" s="1"/>
  <c r="B596" i="4"/>
  <c r="P596" i="4" s="1"/>
  <c r="B597" i="4"/>
  <c r="B598" i="4"/>
  <c r="P598" i="4" s="1"/>
  <c r="B599" i="4"/>
  <c r="P599" i="4" s="1"/>
  <c r="B600" i="4"/>
  <c r="P600" i="4" s="1"/>
  <c r="B601" i="4"/>
  <c r="B602" i="4"/>
  <c r="P602" i="4" s="1"/>
  <c r="B603" i="4"/>
  <c r="P603" i="4" s="1"/>
  <c r="B604" i="4"/>
  <c r="P604" i="4" s="1"/>
  <c r="B605" i="4"/>
  <c r="B606" i="4"/>
  <c r="P606" i="4" s="1"/>
  <c r="B607" i="4"/>
  <c r="P607" i="4" s="1"/>
  <c r="B608" i="4"/>
  <c r="P608" i="4" s="1"/>
  <c r="B609" i="4"/>
  <c r="B610" i="4"/>
  <c r="P610" i="4" s="1"/>
  <c r="B611" i="4"/>
  <c r="P611" i="4" s="1"/>
  <c r="B612" i="4"/>
  <c r="P612" i="4" s="1"/>
  <c r="B613" i="4"/>
  <c r="B614" i="4"/>
  <c r="P614" i="4" s="1"/>
  <c r="B615" i="4"/>
  <c r="P615" i="4" s="1"/>
  <c r="B616" i="4"/>
  <c r="P616" i="4" s="1"/>
  <c r="B617" i="4"/>
  <c r="B618" i="4"/>
  <c r="P618" i="4" s="1"/>
  <c r="B619" i="4"/>
  <c r="P619" i="4" s="1"/>
  <c r="B620" i="4"/>
  <c r="P620" i="4" s="1"/>
  <c r="B621" i="4"/>
  <c r="B622" i="4"/>
  <c r="P622" i="4" s="1"/>
  <c r="B623" i="4"/>
  <c r="P623" i="4" s="1"/>
  <c r="B624" i="4"/>
  <c r="P624" i="4" s="1"/>
  <c r="B625" i="4"/>
  <c r="B626" i="4"/>
  <c r="P626" i="4" s="1"/>
  <c r="B627" i="4"/>
  <c r="P627" i="4" s="1"/>
  <c r="B628" i="4"/>
  <c r="P628" i="4" s="1"/>
  <c r="B629" i="4"/>
  <c r="B630" i="4"/>
  <c r="P630" i="4" s="1"/>
  <c r="B631" i="4"/>
  <c r="P631" i="4" s="1"/>
  <c r="B632" i="4"/>
  <c r="B633" i="4"/>
  <c r="B634" i="4"/>
  <c r="P634" i="4" s="1"/>
  <c r="B635" i="4"/>
  <c r="P635" i="4" s="1"/>
  <c r="B636" i="4"/>
  <c r="P636" i="4" s="1"/>
  <c r="B637" i="4"/>
  <c r="B638" i="4"/>
  <c r="P638" i="4" s="1"/>
  <c r="B639" i="4"/>
  <c r="P639" i="4" s="1"/>
  <c r="B640" i="4"/>
  <c r="P640" i="4" s="1"/>
  <c r="B641" i="4"/>
  <c r="B642" i="4"/>
  <c r="P642" i="4" s="1"/>
  <c r="B643" i="4"/>
  <c r="P643" i="4" s="1"/>
  <c r="B644" i="4"/>
  <c r="P644" i="4" s="1"/>
  <c r="B645" i="4"/>
  <c r="B646" i="4"/>
  <c r="P646" i="4" s="1"/>
  <c r="B647" i="4"/>
  <c r="P647" i="4" s="1"/>
  <c r="B648" i="4"/>
  <c r="P648" i="4" s="1"/>
  <c r="B649" i="4"/>
  <c r="B650" i="4"/>
  <c r="P650" i="4" s="1"/>
  <c r="B651" i="4"/>
  <c r="P651" i="4" s="1"/>
  <c r="B652" i="4"/>
  <c r="P652" i="4" s="1"/>
  <c r="B653" i="4"/>
  <c r="B654" i="4"/>
  <c r="P654" i="4" s="1"/>
  <c r="B655" i="4"/>
  <c r="P655" i="4" s="1"/>
  <c r="B656" i="4"/>
  <c r="P656" i="4" s="1"/>
  <c r="B657" i="4"/>
  <c r="B658" i="4"/>
  <c r="P658" i="4" s="1"/>
  <c r="B659" i="4"/>
  <c r="P659" i="4" s="1"/>
  <c r="B660" i="4"/>
  <c r="P660" i="4" s="1"/>
  <c r="B661" i="4"/>
  <c r="B662" i="4"/>
  <c r="P662" i="4" s="1"/>
  <c r="B663" i="4"/>
  <c r="P663" i="4" s="1"/>
  <c r="B664" i="4"/>
  <c r="P664" i="4" s="1"/>
  <c r="B665" i="4"/>
  <c r="B666" i="4"/>
  <c r="P666" i="4" s="1"/>
  <c r="B667" i="4"/>
  <c r="P667" i="4" s="1"/>
  <c r="B668" i="4"/>
  <c r="P668" i="4" s="1"/>
  <c r="B669" i="4"/>
  <c r="B670" i="4"/>
  <c r="P670" i="4" s="1"/>
  <c r="B671" i="4"/>
  <c r="P671" i="4" s="1"/>
  <c r="B672" i="4"/>
  <c r="P672" i="4" s="1"/>
  <c r="B673" i="4"/>
  <c r="B674" i="4"/>
  <c r="P674" i="4" s="1"/>
  <c r="B675" i="4"/>
  <c r="P675" i="4" s="1"/>
  <c r="B676" i="4"/>
  <c r="P676" i="4" s="1"/>
  <c r="B677" i="4"/>
  <c r="B678" i="4"/>
  <c r="P678" i="4" s="1"/>
  <c r="B679" i="4"/>
  <c r="P679" i="4" s="1"/>
  <c r="B680" i="4"/>
  <c r="P680" i="4" s="1"/>
  <c r="B681" i="4"/>
  <c r="B682" i="4"/>
  <c r="P682" i="4" s="1"/>
  <c r="B683" i="4"/>
  <c r="P683" i="4" s="1"/>
  <c r="B684" i="4"/>
  <c r="P684" i="4" s="1"/>
  <c r="B685" i="4"/>
  <c r="B686" i="4"/>
  <c r="B687" i="4"/>
  <c r="P687" i="4" s="1"/>
  <c r="B688" i="4"/>
  <c r="P688" i="4" s="1"/>
  <c r="B689" i="4"/>
  <c r="B690" i="4"/>
  <c r="P690" i="4" s="1"/>
  <c r="B691" i="4"/>
  <c r="P691" i="4" s="1"/>
  <c r="B692" i="4"/>
  <c r="P692" i="4" s="1"/>
  <c r="B693" i="4"/>
  <c r="B694" i="4"/>
  <c r="P694" i="4" s="1"/>
  <c r="B695" i="4"/>
  <c r="P695" i="4" s="1"/>
  <c r="B696" i="4"/>
  <c r="P696" i="4" s="1"/>
  <c r="B697" i="4"/>
  <c r="B698" i="4"/>
  <c r="P698" i="4" s="1"/>
  <c r="B699" i="4"/>
  <c r="P699" i="4" s="1"/>
  <c r="B700" i="4"/>
  <c r="P700" i="4" s="1"/>
  <c r="B701" i="4"/>
  <c r="B702" i="4"/>
  <c r="P702" i="4" s="1"/>
  <c r="B703" i="4"/>
  <c r="P703" i="4" s="1"/>
  <c r="B704" i="4"/>
  <c r="P704" i="4" s="1"/>
  <c r="B705" i="4"/>
  <c r="B706" i="4"/>
  <c r="P706" i="4" s="1"/>
  <c r="B707" i="4"/>
  <c r="P707" i="4" s="1"/>
  <c r="B708" i="4"/>
  <c r="P708" i="4" s="1"/>
  <c r="B709" i="4"/>
  <c r="B710" i="4"/>
  <c r="P710" i="4" s="1"/>
  <c r="B711" i="4"/>
  <c r="P711" i="4" s="1"/>
  <c r="B712" i="4"/>
  <c r="P712" i="4" s="1"/>
  <c r="B713" i="4"/>
  <c r="B714" i="4"/>
  <c r="P714" i="4" s="1"/>
  <c r="B715" i="4"/>
  <c r="P715" i="4" s="1"/>
  <c r="B716" i="4"/>
  <c r="P716" i="4" s="1"/>
  <c r="B717" i="4"/>
  <c r="B718" i="4"/>
  <c r="P718" i="4" s="1"/>
  <c r="B719" i="4"/>
  <c r="P719" i="4" s="1"/>
  <c r="B720" i="4"/>
  <c r="P720" i="4" s="1"/>
  <c r="B721" i="4"/>
  <c r="B722" i="4"/>
  <c r="P722" i="4" s="1"/>
  <c r="B723" i="4"/>
  <c r="P723" i="4" s="1"/>
  <c r="B724" i="4"/>
  <c r="P724" i="4" s="1"/>
  <c r="B725" i="4"/>
  <c r="B726" i="4"/>
  <c r="P726" i="4" s="1"/>
  <c r="B727" i="4"/>
  <c r="P727" i="4" s="1"/>
  <c r="B728" i="4"/>
  <c r="P728" i="4" s="1"/>
  <c r="B729" i="4"/>
  <c r="B730" i="4"/>
  <c r="P730" i="4" s="1"/>
  <c r="B731" i="4"/>
  <c r="P731" i="4" s="1"/>
  <c r="B732" i="4"/>
  <c r="P732" i="4" s="1"/>
  <c r="B733" i="4"/>
  <c r="B734" i="4"/>
  <c r="P734" i="4" s="1"/>
  <c r="B735" i="4"/>
  <c r="P735" i="4" s="1"/>
  <c r="B736" i="4"/>
  <c r="P736" i="4" s="1"/>
  <c r="B737" i="4"/>
  <c r="B738" i="4"/>
  <c r="P738" i="4" s="1"/>
  <c r="B739" i="4"/>
  <c r="P739" i="4" s="1"/>
  <c r="B740" i="4"/>
  <c r="P740" i="4" s="1"/>
  <c r="B741" i="4"/>
  <c r="B742" i="4"/>
  <c r="P742" i="4" s="1"/>
  <c r="B743" i="4"/>
  <c r="P743" i="4" s="1"/>
  <c r="B744" i="4"/>
  <c r="P744" i="4" s="1"/>
  <c r="B745" i="4"/>
  <c r="B746" i="4"/>
  <c r="P746" i="4" s="1"/>
  <c r="B747" i="4"/>
  <c r="P747" i="4" s="1"/>
  <c r="B748" i="4"/>
  <c r="P748" i="4" s="1"/>
  <c r="B749" i="4"/>
  <c r="B750" i="4"/>
  <c r="P750" i="4" s="1"/>
  <c r="B751" i="4"/>
  <c r="P751" i="4" s="1"/>
  <c r="B752" i="4"/>
  <c r="P752" i="4" s="1"/>
  <c r="B753" i="4"/>
  <c r="B754" i="4"/>
  <c r="P754" i="4" s="1"/>
  <c r="B755" i="4"/>
  <c r="P755" i="4" s="1"/>
  <c r="B756" i="4"/>
  <c r="P756" i="4" s="1"/>
  <c r="B757" i="4"/>
  <c r="B758" i="4"/>
  <c r="P758" i="4" s="1"/>
  <c r="B759" i="4"/>
  <c r="P759" i="4" s="1"/>
  <c r="B760" i="4"/>
  <c r="P760" i="4" s="1"/>
  <c r="B761" i="4"/>
  <c r="B762" i="4"/>
  <c r="P762" i="4" s="1"/>
  <c r="B763" i="4"/>
  <c r="P763" i="4" s="1"/>
  <c r="B764" i="4"/>
  <c r="P764" i="4" s="1"/>
  <c r="B765" i="4"/>
  <c r="B766" i="4"/>
  <c r="P766" i="4" s="1"/>
  <c r="B767" i="4"/>
  <c r="P767" i="4" s="1"/>
  <c r="B768" i="4"/>
  <c r="P768" i="4" s="1"/>
  <c r="B769" i="4"/>
  <c r="B770" i="4"/>
  <c r="P770" i="4" s="1"/>
  <c r="B771" i="4"/>
  <c r="P771" i="4" s="1"/>
  <c r="B772" i="4"/>
  <c r="P772" i="4" s="1"/>
  <c r="B773" i="4"/>
  <c r="B774" i="4"/>
  <c r="P774" i="4" s="1"/>
  <c r="B775" i="4"/>
  <c r="P775" i="4" s="1"/>
  <c r="B776" i="4"/>
  <c r="P776" i="4" s="1"/>
  <c r="B777" i="4"/>
  <c r="B778" i="4"/>
  <c r="P778" i="4" s="1"/>
  <c r="B779" i="4"/>
  <c r="P779" i="4" s="1"/>
  <c r="B780" i="4"/>
  <c r="P780" i="4" s="1"/>
  <c r="B781" i="4"/>
  <c r="B782" i="4"/>
  <c r="P782" i="4" s="1"/>
  <c r="B783" i="4"/>
  <c r="P783" i="4" s="1"/>
  <c r="B784" i="4"/>
  <c r="P784" i="4" s="1"/>
  <c r="B785" i="4"/>
  <c r="B786" i="4"/>
  <c r="P786" i="4" s="1"/>
  <c r="B787" i="4"/>
  <c r="P787" i="4" s="1"/>
  <c r="B788" i="4"/>
  <c r="P788" i="4" s="1"/>
  <c r="B789" i="4"/>
  <c r="B790" i="4"/>
  <c r="P790" i="4" s="1"/>
  <c r="B791" i="4"/>
  <c r="P791" i="4" s="1"/>
  <c r="B792" i="4"/>
  <c r="P792" i="4" s="1"/>
  <c r="B793" i="4"/>
  <c r="B794" i="4"/>
  <c r="P794" i="4" s="1"/>
  <c r="B795" i="4"/>
  <c r="P795" i="4" s="1"/>
  <c r="B796" i="4"/>
  <c r="P796" i="4" s="1"/>
  <c r="B797" i="4"/>
  <c r="B798" i="4"/>
  <c r="P798" i="4" s="1"/>
  <c r="B799" i="4"/>
  <c r="P799" i="4" s="1"/>
  <c r="B800" i="4"/>
  <c r="P800" i="4" s="1"/>
  <c r="B801" i="4"/>
  <c r="B802" i="4"/>
  <c r="P802" i="4" s="1"/>
  <c r="B803" i="4"/>
  <c r="P803" i="4" s="1"/>
  <c r="B804" i="4"/>
  <c r="P804" i="4" s="1"/>
  <c r="B805" i="4"/>
  <c r="B806" i="4"/>
  <c r="P806" i="4" s="1"/>
  <c r="B807" i="4"/>
  <c r="P807" i="4" s="1"/>
  <c r="B808" i="4"/>
  <c r="P808" i="4" s="1"/>
  <c r="B809" i="4"/>
  <c r="B810" i="4"/>
  <c r="P810" i="4" s="1"/>
  <c r="B811" i="4"/>
  <c r="P811" i="4" s="1"/>
  <c r="B812" i="4"/>
  <c r="P812" i="4" s="1"/>
  <c r="B813" i="4"/>
  <c r="B814" i="4"/>
  <c r="P814" i="4" s="1"/>
  <c r="B815" i="4"/>
  <c r="P815" i="4" s="1"/>
  <c r="B816" i="4"/>
  <c r="P816" i="4" s="1"/>
  <c r="B817" i="4"/>
  <c r="B818" i="4"/>
  <c r="P818" i="4" s="1"/>
  <c r="B819" i="4"/>
  <c r="P819" i="4" s="1"/>
  <c r="B820" i="4"/>
  <c r="P820" i="4" s="1"/>
  <c r="B821" i="4"/>
  <c r="B822" i="4"/>
  <c r="P822" i="4" s="1"/>
  <c r="B823" i="4"/>
  <c r="P823" i="4" s="1"/>
  <c r="B824" i="4"/>
  <c r="P824" i="4" s="1"/>
  <c r="B825" i="4"/>
  <c r="B826" i="4"/>
  <c r="P826" i="4" s="1"/>
  <c r="B827" i="4"/>
  <c r="P827" i="4" s="1"/>
  <c r="B828" i="4"/>
  <c r="P828" i="4" s="1"/>
  <c r="B829" i="4"/>
  <c r="B830" i="4"/>
  <c r="P830" i="4" s="1"/>
  <c r="B831" i="4"/>
  <c r="P831" i="4" s="1"/>
  <c r="B832" i="4"/>
  <c r="P832" i="4" s="1"/>
  <c r="B833" i="4"/>
  <c r="B834" i="4"/>
  <c r="P834" i="4" s="1"/>
  <c r="B835" i="4"/>
  <c r="P835" i="4" s="1"/>
  <c r="B836" i="4"/>
  <c r="P836" i="4" s="1"/>
  <c r="B837" i="4"/>
  <c r="B838" i="4"/>
  <c r="P838" i="4" s="1"/>
  <c r="B839" i="4"/>
  <c r="P839" i="4" s="1"/>
  <c r="B840" i="4"/>
  <c r="P840" i="4" s="1"/>
  <c r="B841" i="4"/>
  <c r="B842" i="4"/>
  <c r="P842" i="4" s="1"/>
  <c r="B843" i="4"/>
  <c r="P843" i="4" s="1"/>
  <c r="B844" i="4"/>
  <c r="P844" i="4" s="1"/>
  <c r="B845" i="4"/>
  <c r="B846" i="4"/>
  <c r="P846" i="4" s="1"/>
  <c r="B847" i="4"/>
  <c r="P847" i="4" s="1"/>
  <c r="B848" i="4"/>
  <c r="P848" i="4" s="1"/>
  <c r="B849" i="4"/>
  <c r="B850" i="4"/>
  <c r="P850" i="4" s="1"/>
  <c r="B851" i="4"/>
  <c r="P851" i="4" s="1"/>
  <c r="B852" i="4"/>
  <c r="P852" i="4" s="1"/>
  <c r="B853" i="4"/>
  <c r="B854" i="4"/>
  <c r="P854" i="4" s="1"/>
  <c r="B855" i="4"/>
  <c r="P855" i="4" s="1"/>
  <c r="B856" i="4"/>
  <c r="P856" i="4" s="1"/>
  <c r="B857" i="4"/>
  <c r="B858" i="4"/>
  <c r="P858" i="4" s="1"/>
  <c r="B859" i="4"/>
  <c r="P859" i="4" s="1"/>
  <c r="B860" i="4"/>
  <c r="P860" i="4" s="1"/>
  <c r="B861" i="4"/>
  <c r="B862" i="4"/>
  <c r="P862" i="4" s="1"/>
  <c r="B863" i="4"/>
  <c r="P863" i="4" s="1"/>
  <c r="B864" i="4"/>
  <c r="P864" i="4" s="1"/>
  <c r="B865" i="4"/>
  <c r="B866" i="4"/>
  <c r="P866" i="4" s="1"/>
  <c r="B867" i="4"/>
  <c r="P867" i="4" s="1"/>
  <c r="B868" i="4"/>
  <c r="P868" i="4" s="1"/>
  <c r="B869" i="4"/>
  <c r="B870" i="4"/>
  <c r="P870" i="4" s="1"/>
  <c r="B871" i="4"/>
  <c r="P871" i="4" s="1"/>
  <c r="B872" i="4"/>
  <c r="P872" i="4" s="1"/>
  <c r="B873" i="4"/>
  <c r="B874" i="4"/>
  <c r="P874" i="4" s="1"/>
  <c r="B875" i="4"/>
  <c r="P875" i="4" s="1"/>
  <c r="B876" i="4"/>
  <c r="P876" i="4" s="1"/>
  <c r="B877" i="4"/>
  <c r="B878" i="4"/>
  <c r="P878" i="4" s="1"/>
  <c r="B879" i="4"/>
  <c r="P879" i="4" s="1"/>
  <c r="B880" i="4"/>
  <c r="P880" i="4" s="1"/>
  <c r="B881" i="4"/>
  <c r="B882" i="4"/>
  <c r="P882" i="4" s="1"/>
  <c r="B883" i="4"/>
  <c r="P883" i="4" s="1"/>
  <c r="B884" i="4"/>
  <c r="P884" i="4" s="1"/>
  <c r="B885" i="4"/>
  <c r="B886" i="4"/>
  <c r="P886" i="4" s="1"/>
  <c r="B887" i="4"/>
  <c r="P887" i="4" s="1"/>
  <c r="B888" i="4"/>
  <c r="P888" i="4" s="1"/>
  <c r="B889" i="4"/>
  <c r="B890" i="4"/>
  <c r="P890" i="4" s="1"/>
  <c r="B891" i="4"/>
  <c r="P891" i="4" s="1"/>
  <c r="B892" i="4"/>
  <c r="P892" i="4" s="1"/>
  <c r="B893" i="4"/>
  <c r="B894" i="4"/>
  <c r="P894" i="4" s="1"/>
  <c r="B895" i="4"/>
  <c r="P895" i="4" s="1"/>
  <c r="B896" i="4"/>
  <c r="P896" i="4" s="1"/>
  <c r="B897" i="4"/>
  <c r="B898" i="4"/>
  <c r="P898" i="4" s="1"/>
  <c r="B899" i="4"/>
  <c r="P899" i="4" s="1"/>
  <c r="B900" i="4"/>
  <c r="P900" i="4" s="1"/>
  <c r="B901" i="4"/>
  <c r="B902" i="4"/>
  <c r="P902" i="4" s="1"/>
  <c r="B903" i="4"/>
  <c r="P903" i="4" s="1"/>
  <c r="B904" i="4"/>
  <c r="P904" i="4" s="1"/>
  <c r="B905" i="4"/>
  <c r="B906" i="4"/>
  <c r="P906" i="4" s="1"/>
  <c r="B907" i="4"/>
  <c r="P907" i="4" s="1"/>
  <c r="B908" i="4"/>
  <c r="P908" i="4" s="1"/>
  <c r="B909" i="4"/>
  <c r="B910" i="4"/>
  <c r="P910" i="4" s="1"/>
  <c r="B911" i="4"/>
  <c r="P911" i="4" s="1"/>
  <c r="B912" i="4"/>
  <c r="P912" i="4" s="1"/>
  <c r="B913" i="4"/>
  <c r="B914" i="4"/>
  <c r="P914" i="4" s="1"/>
  <c r="B915" i="4"/>
  <c r="P915" i="4" s="1"/>
  <c r="B916" i="4"/>
  <c r="P916" i="4" s="1"/>
  <c r="B917" i="4"/>
  <c r="B918" i="4"/>
  <c r="P918" i="4" s="1"/>
  <c r="B919" i="4"/>
  <c r="P919" i="4" s="1"/>
  <c r="B920" i="4"/>
  <c r="P920" i="4" s="1"/>
  <c r="B921" i="4"/>
  <c r="B922" i="4"/>
  <c r="P922" i="4" s="1"/>
  <c r="B923" i="4"/>
  <c r="P923" i="4" s="1"/>
  <c r="B924" i="4"/>
  <c r="P924" i="4" s="1"/>
  <c r="B925" i="4"/>
  <c r="B926" i="4"/>
  <c r="P926" i="4" s="1"/>
  <c r="B927" i="4"/>
  <c r="P927" i="4" s="1"/>
  <c r="B928" i="4"/>
  <c r="P928" i="4" s="1"/>
  <c r="B929" i="4"/>
  <c r="B930" i="4"/>
  <c r="P930" i="4" s="1"/>
  <c r="B931" i="4"/>
  <c r="P931" i="4" s="1"/>
  <c r="B932" i="4"/>
  <c r="P932" i="4" s="1"/>
  <c r="B933" i="4"/>
  <c r="B934" i="4"/>
  <c r="P934" i="4" s="1"/>
  <c r="B935" i="4"/>
  <c r="P935" i="4" s="1"/>
  <c r="B936" i="4"/>
  <c r="P936" i="4" s="1"/>
  <c r="B937" i="4"/>
  <c r="B938" i="4"/>
  <c r="P938" i="4" s="1"/>
  <c r="B939" i="4"/>
  <c r="P939" i="4" s="1"/>
  <c r="B940" i="4"/>
  <c r="P940" i="4" s="1"/>
  <c r="B941" i="4"/>
  <c r="B942" i="4"/>
  <c r="P942" i="4" s="1"/>
  <c r="B943" i="4"/>
  <c r="P943" i="4" s="1"/>
  <c r="B944" i="4"/>
  <c r="P944" i="4" s="1"/>
  <c r="B945" i="4"/>
  <c r="B946" i="4"/>
  <c r="P946" i="4" s="1"/>
  <c r="B947" i="4"/>
  <c r="P947" i="4" s="1"/>
  <c r="B948" i="4"/>
  <c r="P948" i="4" s="1"/>
  <c r="B949" i="4"/>
  <c r="B950" i="4"/>
  <c r="P950" i="4" s="1"/>
  <c r="B951" i="4"/>
  <c r="P951" i="4" s="1"/>
  <c r="B952" i="4"/>
  <c r="P952" i="4" s="1"/>
  <c r="B953" i="4"/>
  <c r="B954" i="4"/>
  <c r="P954" i="4" s="1"/>
  <c r="B955" i="4"/>
  <c r="P955" i="4" s="1"/>
  <c r="B956" i="4"/>
  <c r="P956" i="4" s="1"/>
  <c r="B957" i="4"/>
  <c r="B958" i="4"/>
  <c r="P958" i="4" s="1"/>
  <c r="B959" i="4"/>
  <c r="P959" i="4" s="1"/>
  <c r="B960" i="4"/>
  <c r="P960" i="4" s="1"/>
  <c r="B961" i="4"/>
  <c r="B962" i="4"/>
  <c r="P962" i="4" s="1"/>
  <c r="B963" i="4"/>
  <c r="P963" i="4" s="1"/>
  <c r="B964" i="4"/>
  <c r="P964" i="4" s="1"/>
  <c r="B965" i="4"/>
  <c r="B966" i="4"/>
  <c r="P966" i="4" s="1"/>
  <c r="B967" i="4"/>
  <c r="P967" i="4" s="1"/>
  <c r="B968" i="4"/>
  <c r="P968" i="4" s="1"/>
  <c r="B969" i="4"/>
  <c r="B970" i="4"/>
  <c r="P970" i="4" s="1"/>
  <c r="B971" i="4"/>
  <c r="P971" i="4" s="1"/>
  <c r="B972" i="4"/>
  <c r="P972" i="4" s="1"/>
  <c r="B973" i="4"/>
  <c r="B974" i="4"/>
  <c r="P974" i="4" s="1"/>
  <c r="B975" i="4"/>
  <c r="P975" i="4" s="1"/>
  <c r="B976" i="4"/>
  <c r="P976" i="4" s="1"/>
  <c r="B977" i="4"/>
  <c r="B978" i="4"/>
  <c r="P978" i="4" s="1"/>
  <c r="B979" i="4"/>
  <c r="P979" i="4" s="1"/>
  <c r="B980" i="4"/>
  <c r="P980" i="4" s="1"/>
  <c r="B981" i="4"/>
  <c r="B982" i="4"/>
  <c r="P982" i="4" s="1"/>
  <c r="B983" i="4"/>
  <c r="P983" i="4" s="1"/>
  <c r="B984" i="4"/>
  <c r="P984" i="4" s="1"/>
  <c r="B985" i="4"/>
  <c r="B986" i="4"/>
  <c r="P986" i="4" s="1"/>
  <c r="B987" i="4"/>
  <c r="P987" i="4" s="1"/>
  <c r="B988" i="4"/>
  <c r="P988" i="4" s="1"/>
  <c r="B989" i="4"/>
  <c r="B990" i="4"/>
  <c r="P990" i="4" s="1"/>
  <c r="B991" i="4"/>
  <c r="P991" i="4" s="1"/>
  <c r="B992" i="4"/>
  <c r="P992" i="4" s="1"/>
  <c r="B993" i="4"/>
  <c r="B994" i="4"/>
  <c r="P994" i="4" s="1"/>
  <c r="B995" i="4"/>
  <c r="P995" i="4" s="1"/>
  <c r="B996" i="4"/>
  <c r="P996" i="4" s="1"/>
  <c r="B997" i="4"/>
  <c r="B998" i="4"/>
  <c r="P998" i="4" s="1"/>
  <c r="B999" i="4"/>
  <c r="P999" i="4" s="1"/>
  <c r="B1000" i="4"/>
  <c r="P1000" i="4" s="1"/>
  <c r="B1001" i="4"/>
  <c r="B1002" i="4"/>
  <c r="P1002" i="4" s="1"/>
  <c r="B1003" i="4"/>
  <c r="P1003" i="4" s="1"/>
  <c r="B1004" i="4"/>
  <c r="P1004" i="4" s="1"/>
  <c r="B1005" i="4"/>
  <c r="B1006" i="4"/>
  <c r="P1006" i="4" s="1"/>
  <c r="B1007" i="4"/>
  <c r="P1007" i="4" s="1"/>
  <c r="C1" i="12"/>
  <c r="C1" i="11"/>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8" i="3"/>
  <c r="U15" i="4"/>
  <c r="U19" i="4"/>
  <c r="U23" i="4"/>
  <c r="U27" i="4"/>
  <c r="U31" i="4"/>
  <c r="U32" i="4"/>
  <c r="U35" i="4"/>
  <c r="U39" i="4"/>
  <c r="U43" i="4"/>
  <c r="U47" i="4"/>
  <c r="U51" i="4"/>
  <c r="U55" i="4"/>
  <c r="U59" i="4"/>
  <c r="U63" i="4"/>
  <c r="U67" i="4"/>
  <c r="U71" i="4"/>
  <c r="U75" i="4"/>
  <c r="U79" i="4"/>
  <c r="U83" i="4"/>
  <c r="U87" i="4"/>
  <c r="U91" i="4"/>
  <c r="U95" i="4"/>
  <c r="U96" i="4"/>
  <c r="U99" i="4"/>
  <c r="U103" i="4"/>
  <c r="U107" i="4"/>
  <c r="U111" i="4"/>
  <c r="U115" i="4"/>
  <c r="U119" i="4"/>
  <c r="U123" i="4"/>
  <c r="U127" i="4"/>
  <c r="U131" i="4"/>
  <c r="U135" i="4"/>
  <c r="U139" i="4"/>
  <c r="U143" i="4"/>
  <c r="U147" i="4"/>
  <c r="U151" i="4"/>
  <c r="U155" i="4"/>
  <c r="U159" i="4"/>
  <c r="U160" i="4"/>
  <c r="U163" i="4"/>
  <c r="U167" i="4"/>
  <c r="U171" i="4"/>
  <c r="U175" i="4"/>
  <c r="U179" i="4"/>
  <c r="U183" i="4"/>
  <c r="U187" i="4"/>
  <c r="U191" i="4"/>
  <c r="U195" i="4"/>
  <c r="U199" i="4"/>
  <c r="U203" i="4"/>
  <c r="U207" i="4"/>
  <c r="U211" i="4"/>
  <c r="U215" i="4"/>
  <c r="U218" i="4"/>
  <c r="U219" i="4"/>
  <c r="U223" i="4"/>
  <c r="U224" i="4"/>
  <c r="U227" i="4"/>
  <c r="U231" i="4"/>
  <c r="U235" i="4"/>
  <c r="U239" i="4"/>
  <c r="U243" i="4"/>
  <c r="U247" i="4"/>
  <c r="U251" i="4"/>
  <c r="U255" i="4"/>
  <c r="U259" i="4"/>
  <c r="U263" i="4"/>
  <c r="U266" i="4"/>
  <c r="U267" i="4"/>
  <c r="U271" i="4"/>
  <c r="U275" i="4"/>
  <c r="U279" i="4"/>
  <c r="U283" i="4"/>
  <c r="U287" i="4"/>
  <c r="U288" i="4"/>
  <c r="U291" i="4"/>
  <c r="U295" i="4"/>
  <c r="U299" i="4"/>
  <c r="U303" i="4"/>
  <c r="U307" i="4"/>
  <c r="U311" i="4"/>
  <c r="U314" i="4"/>
  <c r="U315" i="4"/>
  <c r="U319" i="4"/>
  <c r="U323" i="4"/>
  <c r="U327" i="4"/>
  <c r="U331" i="4"/>
  <c r="U335" i="4"/>
  <c r="U339" i="4"/>
  <c r="U343" i="4"/>
  <c r="U347" i="4"/>
  <c r="U351" i="4"/>
  <c r="U352" i="4"/>
  <c r="U355" i="4"/>
  <c r="U359" i="4"/>
  <c r="U362" i="4"/>
  <c r="U363" i="4"/>
  <c r="U367" i="4"/>
  <c r="U371" i="4"/>
  <c r="U375" i="4"/>
  <c r="U379" i="4"/>
  <c r="U383" i="4"/>
  <c r="U387" i="4"/>
  <c r="U391" i="4"/>
  <c r="U395" i="4"/>
  <c r="U399" i="4"/>
  <c r="U403" i="4"/>
  <c r="U407" i="4"/>
  <c r="U411" i="4"/>
  <c r="U415" i="4"/>
  <c r="U416" i="4"/>
  <c r="U419" i="4"/>
  <c r="U423" i="4"/>
  <c r="U427" i="4"/>
  <c r="U431" i="4"/>
  <c r="U438" i="4"/>
  <c r="U439" i="4"/>
  <c r="U443" i="4"/>
  <c r="U447" i="4"/>
  <c r="U455" i="4"/>
  <c r="U456" i="4"/>
  <c r="U459" i="4"/>
  <c r="U463" i="4"/>
  <c r="U466" i="4"/>
  <c r="U471" i="4"/>
  <c r="U475" i="4"/>
  <c r="U478" i="4"/>
  <c r="U479" i="4"/>
  <c r="U487" i="4"/>
  <c r="U491" i="4"/>
  <c r="U495" i="4"/>
  <c r="U502" i="4"/>
  <c r="U503" i="4"/>
  <c r="U507" i="4"/>
  <c r="U511" i="4"/>
  <c r="U519" i="4"/>
  <c r="U520" i="4"/>
  <c r="U523" i="4"/>
  <c r="U527" i="4"/>
  <c r="U535" i="4"/>
  <c r="U539" i="4"/>
  <c r="U542" i="4"/>
  <c r="U550" i="4"/>
  <c r="U551" i="4"/>
  <c r="U552" i="4"/>
  <c r="U555" i="4"/>
  <c r="U567" i="4"/>
  <c r="U571" i="4"/>
  <c r="U574" i="4"/>
  <c r="U582" i="4"/>
  <c r="U583" i="4"/>
  <c r="U587" i="4"/>
  <c r="U594" i="4"/>
  <c r="U603" i="4"/>
  <c r="U615" i="4"/>
  <c r="U616" i="4"/>
  <c r="U619" i="4"/>
  <c r="U638" i="4"/>
  <c r="U646" i="4"/>
  <c r="U655" i="4"/>
  <c r="U662" i="4"/>
  <c r="U687" i="4"/>
  <c r="U718" i="4"/>
  <c r="U731" i="4"/>
  <c r="U751" i="4"/>
  <c r="U759" i="4"/>
  <c r="U774" i="4"/>
  <c r="U784" i="4"/>
  <c r="U806" i="4"/>
  <c r="U854" i="4"/>
  <c r="U894"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262" i="4"/>
  <c r="S263" i="4"/>
  <c r="S264" i="4"/>
  <c r="S265" i="4"/>
  <c r="S266" i="4"/>
  <c r="S267" i="4"/>
  <c r="S268" i="4"/>
  <c r="S269" i="4"/>
  <c r="S270" i="4"/>
  <c r="S271" i="4"/>
  <c r="S272" i="4"/>
  <c r="S273" i="4"/>
  <c r="S274" i="4"/>
  <c r="S275" i="4"/>
  <c r="S276" i="4"/>
  <c r="S277" i="4"/>
  <c r="S278" i="4"/>
  <c r="S279" i="4"/>
  <c r="S280" i="4"/>
  <c r="S281" i="4"/>
  <c r="S282" i="4"/>
  <c r="S283" i="4"/>
  <c r="S284" i="4"/>
  <c r="S285" i="4"/>
  <c r="S286" i="4"/>
  <c r="S287" i="4"/>
  <c r="S288" i="4"/>
  <c r="S289" i="4"/>
  <c r="S290" i="4"/>
  <c r="S291" i="4"/>
  <c r="S292" i="4"/>
  <c r="S293" i="4"/>
  <c r="S294" i="4"/>
  <c r="S295" i="4"/>
  <c r="S296" i="4"/>
  <c r="S297" i="4"/>
  <c r="S298" i="4"/>
  <c r="S299" i="4"/>
  <c r="S300" i="4"/>
  <c r="S301" i="4"/>
  <c r="S302" i="4"/>
  <c r="S303" i="4"/>
  <c r="S304" i="4"/>
  <c r="S305" i="4"/>
  <c r="S306" i="4"/>
  <c r="S307" i="4"/>
  <c r="S308" i="4"/>
  <c r="S309" i="4"/>
  <c r="S310" i="4"/>
  <c r="S311"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375" i="4"/>
  <c r="S376" i="4"/>
  <c r="S377" i="4"/>
  <c r="S378" i="4"/>
  <c r="S379" i="4"/>
  <c r="S380" i="4"/>
  <c r="S381" i="4"/>
  <c r="S382" i="4"/>
  <c r="S383" i="4"/>
  <c r="S384" i="4"/>
  <c r="S385" i="4"/>
  <c r="S386" i="4"/>
  <c r="S387" i="4"/>
  <c r="S388" i="4"/>
  <c r="S389" i="4"/>
  <c r="S390" i="4"/>
  <c r="S391" i="4"/>
  <c r="S392" i="4"/>
  <c r="S393" i="4"/>
  <c r="S394" i="4"/>
  <c r="S395" i="4"/>
  <c r="S396" i="4"/>
  <c r="S397" i="4"/>
  <c r="S398" i="4"/>
  <c r="S399" i="4"/>
  <c r="S400" i="4"/>
  <c r="S401" i="4"/>
  <c r="S402" i="4"/>
  <c r="S403" i="4"/>
  <c r="S404" i="4"/>
  <c r="S405" i="4"/>
  <c r="S406" i="4"/>
  <c r="S407" i="4"/>
  <c r="S408" i="4"/>
  <c r="S409" i="4"/>
  <c r="S410" i="4"/>
  <c r="S411" i="4"/>
  <c r="S412" i="4"/>
  <c r="S414" i="4"/>
  <c r="S422" i="4"/>
  <c r="S430" i="4"/>
  <c r="S434" i="4"/>
  <c r="S438" i="4"/>
  <c r="S446" i="4"/>
  <c r="S454" i="4"/>
  <c r="S462" i="4"/>
  <c r="S466" i="4"/>
  <c r="S467" i="4"/>
  <c r="S470" i="4"/>
  <c r="S478" i="4"/>
  <c r="S486" i="4"/>
  <c r="S494" i="4"/>
  <c r="S502" i="4"/>
  <c r="S510" i="4"/>
  <c r="S518" i="4"/>
  <c r="S526" i="4"/>
  <c r="S534" i="4"/>
  <c r="S542" i="4"/>
  <c r="S550" i="4"/>
  <c r="S558" i="4"/>
  <c r="S566" i="4"/>
  <c r="S574" i="4"/>
  <c r="S582" i="4"/>
  <c r="S590" i="4"/>
  <c r="S598" i="4"/>
  <c r="S606" i="4"/>
  <c r="S614" i="4"/>
  <c r="S622" i="4"/>
  <c r="S623" i="4"/>
  <c r="S630" i="4"/>
  <c r="S638" i="4"/>
  <c r="S646" i="4"/>
  <c r="S650" i="4"/>
  <c r="S654" i="4"/>
  <c r="S662" i="4"/>
  <c r="S667" i="4"/>
  <c r="S670" i="4"/>
  <c r="S678" i="4"/>
  <c r="S686" i="4"/>
  <c r="S694" i="4"/>
  <c r="S702" i="4"/>
  <c r="S710" i="4"/>
  <c r="S718" i="4"/>
  <c r="S726" i="4"/>
  <c r="S731" i="4"/>
  <c r="S734" i="4"/>
  <c r="S738" i="4"/>
  <c r="S742" i="4"/>
  <c r="S750" i="4"/>
  <c r="S758" i="4"/>
  <c r="S766" i="4"/>
  <c r="S770" i="4"/>
  <c r="S774" i="4"/>
  <c r="S782" i="4"/>
  <c r="S790" i="4"/>
  <c r="S798" i="4"/>
  <c r="S802" i="4"/>
  <c r="S806" i="4"/>
  <c r="S814" i="4"/>
  <c r="S822" i="4"/>
  <c r="S830" i="4"/>
  <c r="S834" i="4"/>
  <c r="S838" i="4"/>
  <c r="S846" i="4"/>
  <c r="S854" i="4"/>
  <c r="S862" i="4"/>
  <c r="S866" i="4"/>
  <c r="S870" i="4"/>
  <c r="S878" i="4"/>
  <c r="S886" i="4"/>
  <c r="S894" i="4"/>
  <c r="S898" i="4"/>
  <c r="S902" i="4"/>
  <c r="S910" i="4"/>
  <c r="S918" i="4"/>
  <c r="S926" i="4"/>
  <c r="S930" i="4"/>
  <c r="S934" i="4"/>
  <c r="S942" i="4"/>
  <c r="S943" i="4"/>
  <c r="S950" i="4"/>
  <c r="S958" i="4"/>
  <c r="S966" i="4"/>
  <c r="S974" i="4"/>
  <c r="S982" i="4"/>
  <c r="S990" i="4"/>
  <c r="S998" i="4"/>
  <c r="S1006" i="4"/>
  <c r="S1007" i="4"/>
  <c r="P26" i="4"/>
  <c r="P41" i="4"/>
  <c r="P48" i="4"/>
  <c r="P50" i="4"/>
  <c r="P56" i="4"/>
  <c r="P62" i="4"/>
  <c r="P74" i="4"/>
  <c r="P76" i="4"/>
  <c r="P84" i="4"/>
  <c r="P98" i="4"/>
  <c r="P110" i="4"/>
  <c r="P112" i="4"/>
  <c r="P120" i="4"/>
  <c r="P134" i="4"/>
  <c r="P140" i="4"/>
  <c r="P142" i="4"/>
  <c r="P148" i="4"/>
  <c r="P154" i="4"/>
  <c r="P169" i="4"/>
  <c r="P176" i="4"/>
  <c r="P184" i="4"/>
  <c r="P193" i="4"/>
  <c r="P212" i="4"/>
  <c r="P214" i="4"/>
  <c r="P228" i="4"/>
  <c r="P230" i="4"/>
  <c r="P236" i="4"/>
  <c r="P246" i="4"/>
  <c r="P252" i="4"/>
  <c r="P262" i="4"/>
  <c r="P277" i="4"/>
  <c r="P282" i="4"/>
  <c r="P288" i="4"/>
  <c r="P296" i="4"/>
  <c r="P304" i="4"/>
  <c r="P312" i="4"/>
  <c r="P340" i="4"/>
  <c r="P342" i="4"/>
  <c r="P353" i="4"/>
  <c r="P356" i="4"/>
  <c r="P358" i="4"/>
  <c r="P364" i="4"/>
  <c r="P373" i="4"/>
  <c r="P374" i="4"/>
  <c r="P380" i="4"/>
  <c r="P390" i="4"/>
  <c r="P416" i="4"/>
  <c r="P417" i="4"/>
  <c r="P424" i="4"/>
  <c r="P432" i="4"/>
  <c r="P438" i="4"/>
  <c r="P440" i="4"/>
  <c r="P458" i="4"/>
  <c r="P468" i="4"/>
  <c r="P481" i="4"/>
  <c r="P484" i="4"/>
  <c r="P492" i="4"/>
  <c r="P508" i="4"/>
  <c r="P544" i="4"/>
  <c r="P550" i="4"/>
  <c r="P568" i="4"/>
  <c r="P632" i="4"/>
  <c r="P686" i="4"/>
  <c r="T15" i="4"/>
  <c r="T19" i="4"/>
  <c r="T23" i="4"/>
  <c r="T27" i="4"/>
  <c r="T29" i="4"/>
  <c r="T31" i="4"/>
  <c r="T35" i="4"/>
  <c r="T37" i="4"/>
  <c r="T39" i="4"/>
  <c r="T43" i="4"/>
  <c r="T47" i="4"/>
  <c r="T51" i="4"/>
  <c r="T55" i="4"/>
  <c r="T59" i="4"/>
  <c r="T63" i="4"/>
  <c r="T65" i="4"/>
  <c r="T67" i="4"/>
  <c r="T71" i="4"/>
  <c r="T73" i="4"/>
  <c r="T75" i="4"/>
  <c r="T76" i="4"/>
  <c r="T77" i="4"/>
  <c r="T79" i="4"/>
  <c r="T83" i="4"/>
  <c r="T85" i="4"/>
  <c r="T87" i="4"/>
  <c r="T91" i="4"/>
  <c r="T93" i="4"/>
  <c r="T95" i="4"/>
  <c r="T97" i="4"/>
  <c r="T99" i="4"/>
  <c r="T101" i="4"/>
  <c r="T103" i="4"/>
  <c r="T105" i="4"/>
  <c r="T107" i="4"/>
  <c r="T109" i="4"/>
  <c r="T111" i="4"/>
  <c r="T113" i="4"/>
  <c r="T115" i="4"/>
  <c r="T117" i="4"/>
  <c r="T119" i="4"/>
  <c r="T121" i="4"/>
  <c r="T123" i="4"/>
  <c r="T125" i="4"/>
  <c r="T127" i="4"/>
  <c r="T129" i="4"/>
  <c r="T131" i="4"/>
  <c r="T133" i="4"/>
  <c r="T135" i="4"/>
  <c r="T137" i="4"/>
  <c r="T139" i="4"/>
  <c r="T140" i="4"/>
  <c r="T141" i="4"/>
  <c r="T143" i="4"/>
  <c r="T145" i="4"/>
  <c r="T147" i="4"/>
  <c r="T149" i="4"/>
  <c r="T151" i="4"/>
  <c r="T153" i="4"/>
  <c r="T155" i="4"/>
  <c r="T157" i="4"/>
  <c r="T159" i="4"/>
  <c r="T161" i="4"/>
  <c r="T163" i="4"/>
  <c r="T165" i="4"/>
  <c r="T167" i="4"/>
  <c r="T169" i="4"/>
  <c r="T171" i="4"/>
  <c r="T173" i="4"/>
  <c r="T175" i="4"/>
  <c r="T177" i="4"/>
  <c r="T179" i="4"/>
  <c r="T181" i="4"/>
  <c r="T183" i="4"/>
  <c r="T185" i="4"/>
  <c r="T187" i="4"/>
  <c r="T189" i="4"/>
  <c r="T191" i="4"/>
  <c r="T193" i="4"/>
  <c r="T195" i="4"/>
  <c r="T197" i="4"/>
  <c r="T199" i="4"/>
  <c r="T201" i="4"/>
  <c r="T203" i="4"/>
  <c r="T205" i="4"/>
  <c r="T207" i="4"/>
  <c r="T209" i="4"/>
  <c r="T211" i="4"/>
  <c r="T213" i="4"/>
  <c r="T215" i="4"/>
  <c r="T217" i="4"/>
  <c r="T219" i="4"/>
  <c r="T221" i="4"/>
  <c r="T223" i="4"/>
  <c r="T225" i="4"/>
  <c r="T227" i="4"/>
  <c r="T229" i="4"/>
  <c r="T231" i="4"/>
  <c r="T233" i="4"/>
  <c r="T235" i="4"/>
  <c r="T237" i="4"/>
  <c r="T239" i="4"/>
  <c r="T241" i="4"/>
  <c r="T243" i="4"/>
  <c r="T245" i="4"/>
  <c r="T247" i="4"/>
  <c r="T249" i="4"/>
  <c r="T251" i="4"/>
  <c r="T253" i="4"/>
  <c r="T255" i="4"/>
  <c r="T257" i="4"/>
  <c r="T259" i="4"/>
  <c r="T261" i="4"/>
  <c r="T263" i="4"/>
  <c r="T265" i="4"/>
  <c r="T267" i="4"/>
  <c r="T269" i="4"/>
  <c r="T271" i="4"/>
  <c r="T273" i="4"/>
  <c r="T275" i="4"/>
  <c r="T277" i="4"/>
  <c r="T279" i="4"/>
  <c r="T281" i="4"/>
  <c r="T283" i="4"/>
  <c r="T285" i="4"/>
  <c r="T287" i="4"/>
  <c r="T289" i="4"/>
  <c r="T291" i="4"/>
  <c r="T293" i="4"/>
  <c r="T295" i="4"/>
  <c r="T297" i="4"/>
  <c r="T299" i="4"/>
  <c r="T301" i="4"/>
  <c r="T303" i="4"/>
  <c r="T304" i="4"/>
  <c r="T305" i="4"/>
  <c r="T307" i="4"/>
  <c r="T309" i="4"/>
  <c r="T311" i="4"/>
  <c r="T313" i="4"/>
  <c r="T315" i="4"/>
  <c r="T317" i="4"/>
  <c r="T319" i="4"/>
  <c r="T320" i="4"/>
  <c r="T321" i="4"/>
  <c r="T323" i="4"/>
  <c r="T325" i="4"/>
  <c r="T327" i="4"/>
  <c r="T329" i="4"/>
  <c r="T331" i="4"/>
  <c r="T333" i="4"/>
  <c r="T335" i="4"/>
  <c r="T336" i="4"/>
  <c r="T337" i="4"/>
  <c r="T339" i="4"/>
  <c r="T341" i="4"/>
  <c r="T343" i="4"/>
  <c r="T345" i="4"/>
  <c r="T347" i="4"/>
  <c r="T349" i="4"/>
  <c r="T351" i="4"/>
  <c r="T352" i="4"/>
  <c r="T353" i="4"/>
  <c r="T355" i="4"/>
  <c r="T357" i="4"/>
  <c r="T359" i="4"/>
  <c r="T361" i="4"/>
  <c r="T363" i="4"/>
  <c r="T365" i="4"/>
  <c r="T367" i="4"/>
  <c r="T368" i="4"/>
  <c r="T369" i="4"/>
  <c r="T371" i="4"/>
  <c r="T373" i="4"/>
  <c r="T375" i="4"/>
  <c r="T377" i="4"/>
  <c r="T379" i="4"/>
  <c r="T381" i="4"/>
  <c r="T383" i="4"/>
  <c r="T384" i="4"/>
  <c r="T385" i="4"/>
  <c r="T387" i="4"/>
  <c r="T389" i="4"/>
  <c r="T391" i="4"/>
  <c r="T393" i="4"/>
  <c r="T395" i="4"/>
  <c r="T397" i="4"/>
  <c r="T399" i="4"/>
  <c r="T400" i="4"/>
  <c r="T401" i="4"/>
  <c r="T403" i="4"/>
  <c r="T405" i="4"/>
  <c r="T407" i="4"/>
  <c r="T409" i="4"/>
  <c r="T411" i="4"/>
  <c r="T413" i="4"/>
  <c r="T415" i="4"/>
  <c r="T416" i="4"/>
  <c r="T417" i="4"/>
  <c r="T419" i="4"/>
  <c r="T421" i="4"/>
  <c r="T423" i="4"/>
  <c r="T425" i="4"/>
  <c r="T427" i="4"/>
  <c r="T429" i="4"/>
  <c r="T431" i="4"/>
  <c r="T432" i="4"/>
  <c r="T433" i="4"/>
  <c r="T435" i="4"/>
  <c r="T437" i="4"/>
  <c r="T439" i="4"/>
  <c r="T441" i="4"/>
  <c r="T443" i="4"/>
  <c r="T445" i="4"/>
  <c r="T447" i="4"/>
  <c r="T448" i="4"/>
  <c r="T449" i="4"/>
  <c r="T451" i="4"/>
  <c r="T453" i="4"/>
  <c r="T455" i="4"/>
  <c r="T457" i="4"/>
  <c r="T459" i="4"/>
  <c r="T461" i="4"/>
  <c r="T463" i="4"/>
  <c r="T464" i="4"/>
  <c r="T465" i="4"/>
  <c r="T467" i="4"/>
  <c r="T469" i="4"/>
  <c r="T471" i="4"/>
  <c r="T473" i="4"/>
  <c r="T475" i="4"/>
  <c r="T477" i="4"/>
  <c r="T479" i="4"/>
  <c r="T480" i="4"/>
  <c r="T481" i="4"/>
  <c r="T483" i="4"/>
  <c r="T485" i="4"/>
  <c r="T487" i="4"/>
  <c r="T489" i="4"/>
  <c r="T491" i="4"/>
  <c r="T493" i="4"/>
  <c r="T495" i="4"/>
  <c r="T496" i="4"/>
  <c r="T497" i="4"/>
  <c r="T499" i="4"/>
  <c r="T501" i="4"/>
  <c r="T503" i="4"/>
  <c r="T505" i="4"/>
  <c r="T507" i="4"/>
  <c r="T509" i="4"/>
  <c r="T511" i="4"/>
  <c r="T512" i="4"/>
  <c r="T513" i="4"/>
  <c r="T515" i="4"/>
  <c r="T517" i="4"/>
  <c r="T519" i="4"/>
  <c r="T521" i="4"/>
  <c r="T523" i="4"/>
  <c r="T525" i="4"/>
  <c r="T527" i="4"/>
  <c r="T528" i="4"/>
  <c r="T529" i="4"/>
  <c r="T531" i="4"/>
  <c r="T533" i="4"/>
  <c r="T535" i="4"/>
  <c r="T537" i="4"/>
  <c r="T539" i="4"/>
  <c r="T541" i="4"/>
  <c r="T543" i="4"/>
  <c r="T544" i="4"/>
  <c r="T545" i="4"/>
  <c r="T547" i="4"/>
  <c r="T549" i="4"/>
  <c r="T551" i="4"/>
  <c r="T553" i="4"/>
  <c r="T555" i="4"/>
  <c r="T557" i="4"/>
  <c r="T559" i="4"/>
  <c r="T560" i="4"/>
  <c r="T561" i="4"/>
  <c r="T563" i="4"/>
  <c r="T565" i="4"/>
  <c r="T567" i="4"/>
  <c r="T569" i="4"/>
  <c r="T571" i="4"/>
  <c r="T573" i="4"/>
  <c r="T575" i="4"/>
  <c r="T576" i="4"/>
  <c r="T577" i="4"/>
  <c r="T579" i="4"/>
  <c r="T581" i="4"/>
  <c r="T583" i="4"/>
  <c r="T585" i="4"/>
  <c r="T587" i="4"/>
  <c r="T588" i="4"/>
  <c r="T589" i="4"/>
  <c r="T591" i="4"/>
  <c r="T592" i="4"/>
  <c r="T593" i="4"/>
  <c r="T595" i="4"/>
  <c r="T597" i="4"/>
  <c r="T599" i="4"/>
  <c r="T601" i="4"/>
  <c r="T603" i="4"/>
  <c r="T605" i="4"/>
  <c r="T607" i="4"/>
  <c r="T608" i="4"/>
  <c r="T609" i="4"/>
  <c r="T611" i="4"/>
  <c r="T613" i="4"/>
  <c r="T615" i="4"/>
  <c r="T617" i="4"/>
  <c r="T619" i="4"/>
  <c r="T621" i="4"/>
  <c r="T623" i="4"/>
  <c r="T624" i="4"/>
  <c r="T625" i="4"/>
  <c r="T627" i="4"/>
  <c r="T629" i="4"/>
  <c r="T631" i="4"/>
  <c r="T633" i="4"/>
  <c r="T635" i="4"/>
  <c r="T637" i="4"/>
  <c r="T639" i="4"/>
  <c r="T640" i="4"/>
  <c r="T641" i="4"/>
  <c r="T643" i="4"/>
  <c r="T645" i="4"/>
  <c r="T647" i="4"/>
  <c r="T649" i="4"/>
  <c r="T651" i="4"/>
  <c r="T652" i="4"/>
  <c r="T653" i="4"/>
  <c r="T655" i="4"/>
  <c r="T656" i="4"/>
  <c r="T657" i="4"/>
  <c r="T659" i="4"/>
  <c r="T661" i="4"/>
  <c r="T663" i="4"/>
  <c r="T665" i="4"/>
  <c r="T667" i="4"/>
  <c r="T669" i="4"/>
  <c r="T671" i="4"/>
  <c r="T672" i="4"/>
  <c r="T673" i="4"/>
  <c r="T675" i="4"/>
  <c r="T677" i="4"/>
  <c r="T679" i="4"/>
  <c r="T681" i="4"/>
  <c r="T683" i="4"/>
  <c r="T685" i="4"/>
  <c r="T687" i="4"/>
  <c r="T688" i="4"/>
  <c r="T689" i="4"/>
  <c r="T691" i="4"/>
  <c r="T693" i="4"/>
  <c r="T695" i="4"/>
  <c r="T697" i="4"/>
  <c r="T699" i="4"/>
  <c r="T701" i="4"/>
  <c r="T703" i="4"/>
  <c r="T704" i="4"/>
  <c r="T705" i="4"/>
  <c r="T707" i="4"/>
  <c r="T709" i="4"/>
  <c r="T711" i="4"/>
  <c r="T713" i="4"/>
  <c r="T715" i="4"/>
  <c r="T716" i="4"/>
  <c r="T717" i="4"/>
  <c r="T719" i="4"/>
  <c r="T720" i="4"/>
  <c r="T721" i="4"/>
  <c r="T723" i="4"/>
  <c r="T725" i="4"/>
  <c r="T727" i="4"/>
  <c r="T729" i="4"/>
  <c r="T731" i="4"/>
  <c r="T733" i="4"/>
  <c r="T735" i="4"/>
  <c r="T736" i="4"/>
  <c r="T737" i="4"/>
  <c r="T739" i="4"/>
  <c r="T741" i="4"/>
  <c r="T743" i="4"/>
  <c r="T745" i="4"/>
  <c r="T747" i="4"/>
  <c r="T749" i="4"/>
  <c r="T751" i="4"/>
  <c r="T752" i="4"/>
  <c r="T753" i="4"/>
  <c r="T755" i="4"/>
  <c r="T757" i="4"/>
  <c r="T759" i="4"/>
  <c r="T761" i="4"/>
  <c r="T763" i="4"/>
  <c r="T765" i="4"/>
  <c r="T767" i="4"/>
  <c r="T768" i="4"/>
  <c r="T769" i="4"/>
  <c r="T771" i="4"/>
  <c r="T773" i="4"/>
  <c r="T775" i="4"/>
  <c r="T777" i="4"/>
  <c r="T779" i="4"/>
  <c r="T780" i="4"/>
  <c r="T781" i="4"/>
  <c r="T783" i="4"/>
  <c r="T784" i="4"/>
  <c r="T785" i="4"/>
  <c r="T787" i="4"/>
  <c r="T789" i="4"/>
  <c r="T791" i="4"/>
  <c r="T793" i="4"/>
  <c r="T795" i="4"/>
  <c r="T797" i="4"/>
  <c r="T799" i="4"/>
  <c r="T800" i="4"/>
  <c r="T801" i="4"/>
  <c r="T803" i="4"/>
  <c r="T805" i="4"/>
  <c r="T807" i="4"/>
  <c r="T809" i="4"/>
  <c r="T811" i="4"/>
  <c r="T813" i="4"/>
  <c r="T815" i="4"/>
  <c r="T816" i="4"/>
  <c r="T817" i="4"/>
  <c r="T819" i="4"/>
  <c r="T821" i="4"/>
  <c r="T823" i="4"/>
  <c r="T825" i="4"/>
  <c r="T827" i="4"/>
  <c r="T829" i="4"/>
  <c r="T831" i="4"/>
  <c r="T832" i="4"/>
  <c r="T833" i="4"/>
  <c r="T835" i="4"/>
  <c r="T837" i="4"/>
  <c r="T838" i="4"/>
  <c r="T839" i="4"/>
  <c r="T841" i="4"/>
  <c r="T843" i="4"/>
  <c r="T845" i="4"/>
  <c r="T846" i="4"/>
  <c r="T847" i="4"/>
  <c r="T849" i="4"/>
  <c r="T851" i="4"/>
  <c r="T853" i="4"/>
  <c r="T854" i="4"/>
  <c r="T855" i="4"/>
  <c r="T857" i="4"/>
  <c r="T859" i="4"/>
  <c r="T861" i="4"/>
  <c r="T862" i="4"/>
  <c r="T863" i="4"/>
  <c r="T865" i="4"/>
  <c r="T866" i="4"/>
  <c r="T867" i="4"/>
  <c r="T869" i="4"/>
  <c r="T870" i="4"/>
  <c r="T871" i="4"/>
  <c r="T873" i="4"/>
  <c r="T875" i="4"/>
  <c r="T877" i="4"/>
  <c r="T878" i="4"/>
  <c r="T879" i="4"/>
  <c r="T881" i="4"/>
  <c r="T883" i="4"/>
  <c r="T885" i="4"/>
  <c r="T886" i="4"/>
  <c r="T887" i="4"/>
  <c r="T889" i="4"/>
  <c r="T891" i="4"/>
  <c r="T893" i="4"/>
  <c r="T894" i="4"/>
  <c r="T895" i="4"/>
  <c r="T897" i="4"/>
  <c r="T898" i="4"/>
  <c r="T899" i="4"/>
  <c r="T901" i="4"/>
  <c r="T902" i="4"/>
  <c r="T903" i="4"/>
  <c r="T905" i="4"/>
  <c r="T907" i="4"/>
  <c r="T909" i="4"/>
  <c r="T910" i="4"/>
  <c r="T911" i="4"/>
  <c r="T913" i="4"/>
  <c r="T915" i="4"/>
  <c r="T917" i="4"/>
  <c r="T918" i="4"/>
  <c r="T919" i="4"/>
  <c r="T921" i="4"/>
  <c r="T923" i="4"/>
  <c r="T925" i="4"/>
  <c r="T926" i="4"/>
  <c r="T927" i="4"/>
  <c r="T929" i="4"/>
  <c r="T930" i="4"/>
  <c r="T931" i="4"/>
  <c r="T933" i="4"/>
  <c r="T934" i="4"/>
  <c r="T935" i="4"/>
  <c r="T937" i="4"/>
  <c r="T939" i="4"/>
  <c r="T941" i="4"/>
  <c r="T942" i="4"/>
  <c r="T943" i="4"/>
  <c r="T945" i="4"/>
  <c r="T947" i="4"/>
  <c r="T949" i="4"/>
  <c r="T950" i="4"/>
  <c r="T951" i="4"/>
  <c r="T953" i="4"/>
  <c r="T955" i="4"/>
  <c r="T957" i="4"/>
  <c r="T958" i="4"/>
  <c r="T959" i="4"/>
  <c r="T961" i="4"/>
  <c r="T962" i="4"/>
  <c r="T963" i="4"/>
  <c r="T965" i="4"/>
  <c r="T966" i="4"/>
  <c r="T967" i="4"/>
  <c r="T969" i="4"/>
  <c r="T971" i="4"/>
  <c r="T973" i="4"/>
  <c r="T974" i="4"/>
  <c r="T975" i="4"/>
  <c r="T977" i="4"/>
  <c r="T979" i="4"/>
  <c r="T981" i="4"/>
  <c r="T982" i="4"/>
  <c r="T983" i="4"/>
  <c r="T985" i="4"/>
  <c r="T987" i="4"/>
  <c r="T989" i="4"/>
  <c r="T990" i="4"/>
  <c r="T991" i="4"/>
  <c r="T993" i="4"/>
  <c r="T994" i="4"/>
  <c r="T995" i="4"/>
  <c r="T997" i="4"/>
  <c r="T998" i="4"/>
  <c r="T999" i="4"/>
  <c r="T1001" i="4"/>
  <c r="T1003" i="4"/>
  <c r="T1005" i="4"/>
  <c r="T1006" i="4"/>
  <c r="T1007" i="4"/>
  <c r="G5" i="4"/>
  <c r="F5" i="4"/>
  <c r="R126" i="4"/>
  <c r="L126" i="4" s="1"/>
  <c r="R142" i="4"/>
  <c r="R158" i="4"/>
  <c r="R174" i="4"/>
  <c r="R190" i="4"/>
  <c r="L190" i="4" s="1"/>
  <c r="R206" i="4"/>
  <c r="R222" i="4"/>
  <c r="R238" i="4"/>
  <c r="R254" i="4"/>
  <c r="L254" i="4" s="1"/>
  <c r="R270" i="4"/>
  <c r="R279" i="4"/>
  <c r="R283" i="4"/>
  <c r="R287" i="4"/>
  <c r="R295" i="4"/>
  <c r="R303" i="4"/>
  <c r="R311" i="4"/>
  <c r="R315" i="4"/>
  <c r="R319" i="4"/>
  <c r="R327" i="4"/>
  <c r="R335" i="4"/>
  <c r="R343" i="4"/>
  <c r="R347" i="4"/>
  <c r="R351" i="4"/>
  <c r="R359" i="4"/>
  <c r="R367" i="4"/>
  <c r="R375" i="4"/>
  <c r="R379" i="4"/>
  <c r="R383" i="4"/>
  <c r="R391" i="4"/>
  <c r="R399" i="4"/>
  <c r="R407" i="4"/>
  <c r="R411" i="4"/>
  <c r="R415" i="4"/>
  <c r="R423" i="4"/>
  <c r="R431" i="4"/>
  <c r="R439" i="4"/>
  <c r="R443" i="4"/>
  <c r="R447" i="4"/>
  <c r="R455" i="4"/>
  <c r="R463" i="4"/>
  <c r="R471" i="4"/>
  <c r="R475" i="4"/>
  <c r="R479" i="4"/>
  <c r="R487" i="4"/>
  <c r="R495" i="4"/>
  <c r="R503" i="4"/>
  <c r="R507" i="4"/>
  <c r="R511" i="4"/>
  <c r="R519" i="4"/>
  <c r="R527" i="4"/>
  <c r="R535" i="4"/>
  <c r="R539" i="4"/>
  <c r="R543" i="4"/>
  <c r="R551" i="4"/>
  <c r="R559" i="4"/>
  <c r="R567" i="4"/>
  <c r="R571" i="4"/>
  <c r="R575" i="4"/>
  <c r="R583" i="4"/>
  <c r="R591" i="4"/>
  <c r="R599" i="4"/>
  <c r="R603" i="4"/>
  <c r="R607" i="4"/>
  <c r="R615" i="4"/>
  <c r="R623" i="4"/>
  <c r="R631" i="4"/>
  <c r="R635" i="4"/>
  <c r="R639" i="4"/>
  <c r="R647" i="4"/>
  <c r="R655" i="4"/>
  <c r="R663" i="4"/>
  <c r="R667" i="4"/>
  <c r="R671" i="4"/>
  <c r="R679" i="4"/>
  <c r="R687" i="4"/>
  <c r="R695" i="4"/>
  <c r="R699" i="4"/>
  <c r="R703" i="4"/>
  <c r="R711" i="4"/>
  <c r="R719" i="4"/>
  <c r="R727" i="4"/>
  <c r="R731" i="4"/>
  <c r="R735" i="4"/>
  <c r="R743" i="4"/>
  <c r="O25" i="4"/>
  <c r="O29" i="4"/>
  <c r="O30" i="4"/>
  <c r="O32" i="4"/>
  <c r="O42" i="4"/>
  <c r="O48" i="4"/>
  <c r="O50" i="4"/>
  <c r="O53" i="4"/>
  <c r="O57" i="4"/>
  <c r="O58" i="4"/>
  <c r="O64" i="4"/>
  <c r="O66" i="4"/>
  <c r="O68" i="4"/>
  <c r="O73" i="4"/>
  <c r="O77" i="4"/>
  <c r="O80" i="4"/>
  <c r="O84" i="4"/>
  <c r="O85" i="4"/>
  <c r="O86" i="4"/>
  <c r="O94" i="4"/>
  <c r="O96" i="4"/>
  <c r="O100" i="4"/>
  <c r="O105" i="4"/>
  <c r="O106" i="4"/>
  <c r="O112" i="4"/>
  <c r="O114" i="4"/>
  <c r="O116" i="4"/>
  <c r="O122" i="4"/>
  <c r="O125" i="4"/>
  <c r="O128" i="4"/>
  <c r="O130" i="4"/>
  <c r="O132" i="4"/>
  <c r="O133" i="4"/>
  <c r="O134" i="4"/>
  <c r="O141" i="4"/>
  <c r="O142" i="4"/>
  <c r="O144" i="4"/>
  <c r="O148" i="4"/>
  <c r="O149" i="4"/>
  <c r="O154" i="4"/>
  <c r="O156" i="4"/>
  <c r="O157" i="4"/>
  <c r="O160" i="4"/>
  <c r="O162" i="4"/>
  <c r="O164" i="4"/>
  <c r="O166" i="4"/>
  <c r="O168" i="4"/>
  <c r="O169" i="4"/>
  <c r="O172" i="4"/>
  <c r="O174" i="4"/>
  <c r="O176" i="4"/>
  <c r="O178" i="4"/>
  <c r="O180" i="4"/>
  <c r="O181" i="4"/>
  <c r="O182" i="4"/>
  <c r="O184" i="4"/>
  <c r="O185" i="4"/>
  <c r="O186" i="4"/>
  <c r="O188" i="4"/>
  <c r="O190" i="4"/>
  <c r="O192" i="4"/>
  <c r="O194" i="4"/>
  <c r="O196" i="4"/>
  <c r="O197" i="4"/>
  <c r="O198" i="4"/>
  <c r="O200" i="4"/>
  <c r="O201" i="4"/>
  <c r="O202" i="4"/>
  <c r="O204" i="4"/>
  <c r="O206" i="4"/>
  <c r="O208" i="4"/>
  <c r="O209" i="4"/>
  <c r="O210" i="4"/>
  <c r="O212" i="4"/>
  <c r="O213" i="4"/>
  <c r="O214" i="4"/>
  <c r="O216" i="4"/>
  <c r="O217" i="4"/>
  <c r="O218" i="4"/>
  <c r="O220" i="4"/>
  <c r="O221" i="4"/>
  <c r="O222" i="4"/>
  <c r="O224" i="4"/>
  <c r="O225" i="4"/>
  <c r="O226" i="4"/>
  <c r="O228" i="4"/>
  <c r="O229" i="4"/>
  <c r="O230" i="4"/>
  <c r="O232" i="4"/>
  <c r="O233" i="4"/>
  <c r="O234" i="4"/>
  <c r="O236" i="4"/>
  <c r="O237" i="4"/>
  <c r="O238" i="4"/>
  <c r="O240" i="4"/>
  <c r="O241" i="4"/>
  <c r="O242" i="4"/>
  <c r="O244" i="4"/>
  <c r="O245" i="4"/>
  <c r="O246" i="4"/>
  <c r="O248" i="4"/>
  <c r="O249" i="4"/>
  <c r="O250" i="4"/>
  <c r="O252" i="4"/>
  <c r="O253" i="4"/>
  <c r="O254" i="4"/>
  <c r="O256" i="4"/>
  <c r="O257" i="4"/>
  <c r="O258" i="4"/>
  <c r="O260" i="4"/>
  <c r="O261" i="4"/>
  <c r="O262" i="4"/>
  <c r="O264" i="4"/>
  <c r="O265" i="4"/>
  <c r="O266" i="4"/>
  <c r="O268" i="4"/>
  <c r="O269" i="4"/>
  <c r="O270" i="4"/>
  <c r="O272" i="4"/>
  <c r="O273" i="4"/>
  <c r="O274" i="4"/>
  <c r="O276" i="4"/>
  <c r="O277" i="4"/>
  <c r="O278" i="4"/>
  <c r="O280" i="4"/>
  <c r="O281" i="4"/>
  <c r="O282" i="4"/>
  <c r="O284" i="4"/>
  <c r="O285" i="4"/>
  <c r="O286" i="4"/>
  <c r="O288" i="4"/>
  <c r="O289" i="4"/>
  <c r="O290" i="4"/>
  <c r="O292" i="4"/>
  <c r="O293" i="4"/>
  <c r="O294" i="4"/>
  <c r="O296" i="4"/>
  <c r="O297" i="4"/>
  <c r="O298" i="4"/>
  <c r="O300" i="4"/>
  <c r="O301" i="4"/>
  <c r="O302" i="4"/>
  <c r="O304" i="4"/>
  <c r="O305" i="4"/>
  <c r="O306" i="4"/>
  <c r="O308" i="4"/>
  <c r="O309" i="4"/>
  <c r="O310" i="4"/>
  <c r="O312" i="4"/>
  <c r="O313" i="4"/>
  <c r="O314" i="4"/>
  <c r="O316" i="4"/>
  <c r="O317" i="4"/>
  <c r="O318" i="4"/>
  <c r="O320" i="4"/>
  <c r="O321" i="4"/>
  <c r="O322" i="4"/>
  <c r="O324" i="4"/>
  <c r="O325" i="4"/>
  <c r="O326" i="4"/>
  <c r="O328" i="4"/>
  <c r="O329" i="4"/>
  <c r="O330" i="4"/>
  <c r="O332" i="4"/>
  <c r="O333" i="4"/>
  <c r="O334" i="4"/>
  <c r="O336" i="4"/>
  <c r="O337" i="4"/>
  <c r="O338" i="4"/>
  <c r="O340" i="4"/>
  <c r="O341" i="4"/>
  <c r="O342" i="4"/>
  <c r="O344" i="4"/>
  <c r="O345" i="4"/>
  <c r="O346" i="4"/>
  <c r="O348" i="4"/>
  <c r="O349" i="4"/>
  <c r="O350" i="4"/>
  <c r="O352" i="4"/>
  <c r="O353" i="4"/>
  <c r="O354" i="4"/>
  <c r="O356" i="4"/>
  <c r="O357" i="4"/>
  <c r="O358" i="4"/>
  <c r="O360" i="4"/>
  <c r="O361" i="4"/>
  <c r="O362" i="4"/>
  <c r="O364" i="4"/>
  <c r="O365" i="4"/>
  <c r="O366" i="4"/>
  <c r="O368" i="4"/>
  <c r="O369" i="4"/>
  <c r="O370" i="4"/>
  <c r="O372" i="4"/>
  <c r="O373" i="4"/>
  <c r="O374" i="4"/>
  <c r="O376" i="4"/>
  <c r="O377" i="4"/>
  <c r="O378" i="4"/>
  <c r="O380" i="4"/>
  <c r="O381" i="4"/>
  <c r="O382" i="4"/>
  <c r="O384" i="4"/>
  <c r="O385" i="4"/>
  <c r="O386" i="4"/>
  <c r="O388" i="4"/>
  <c r="O389" i="4"/>
  <c r="O390" i="4"/>
  <c r="O392" i="4"/>
  <c r="O393" i="4"/>
  <c r="O394" i="4"/>
  <c r="O396" i="4"/>
  <c r="O397" i="4"/>
  <c r="O398" i="4"/>
  <c r="O400" i="4"/>
  <c r="O401" i="4"/>
  <c r="O402" i="4"/>
  <c r="O404" i="4"/>
  <c r="O405" i="4"/>
  <c r="O406" i="4"/>
  <c r="O408" i="4"/>
  <c r="O409" i="4"/>
  <c r="O410" i="4"/>
  <c r="O412" i="4"/>
  <c r="O413" i="4"/>
  <c r="O414" i="4"/>
  <c r="O416" i="4"/>
  <c r="O417" i="4"/>
  <c r="O418" i="4"/>
  <c r="O420" i="4"/>
  <c r="O421" i="4"/>
  <c r="O422" i="4"/>
  <c r="O424" i="4"/>
  <c r="O425" i="4"/>
  <c r="O426" i="4"/>
  <c r="O428" i="4"/>
  <c r="O429" i="4"/>
  <c r="O430" i="4"/>
  <c r="O432" i="4"/>
  <c r="O433" i="4"/>
  <c r="O434" i="4"/>
  <c r="O436" i="4"/>
  <c r="O437" i="4"/>
  <c r="O438" i="4"/>
  <c r="O440" i="4"/>
  <c r="O441" i="4"/>
  <c r="O442" i="4"/>
  <c r="O444" i="4"/>
  <c r="O445" i="4"/>
  <c r="O446" i="4"/>
  <c r="O448" i="4"/>
  <c r="O449" i="4"/>
  <c r="O450" i="4"/>
  <c r="O452" i="4"/>
  <c r="O453" i="4"/>
  <c r="O454" i="4"/>
  <c r="O456" i="4"/>
  <c r="O457" i="4"/>
  <c r="O458" i="4"/>
  <c r="O460" i="4"/>
  <c r="O461" i="4"/>
  <c r="O462" i="4"/>
  <c r="O464" i="4"/>
  <c r="O465" i="4"/>
  <c r="O466" i="4"/>
  <c r="O468" i="4"/>
  <c r="O469" i="4"/>
  <c r="O470" i="4"/>
  <c r="O472" i="4"/>
  <c r="O473" i="4"/>
  <c r="O474" i="4"/>
  <c r="O476" i="4"/>
  <c r="O477" i="4"/>
  <c r="O478" i="4"/>
  <c r="O480" i="4"/>
  <c r="O481" i="4"/>
  <c r="O482" i="4"/>
  <c r="O484" i="4"/>
  <c r="O485" i="4"/>
  <c r="O486" i="4"/>
  <c r="O488" i="4"/>
  <c r="O489" i="4"/>
  <c r="O490" i="4"/>
  <c r="O492" i="4"/>
  <c r="O493" i="4"/>
  <c r="O494" i="4"/>
  <c r="O496" i="4"/>
  <c r="O497" i="4"/>
  <c r="O498" i="4"/>
  <c r="O500" i="4"/>
  <c r="O501" i="4"/>
  <c r="O502" i="4"/>
  <c r="O504" i="4"/>
  <c r="O505" i="4"/>
  <c r="O506" i="4"/>
  <c r="O508" i="4"/>
  <c r="O509" i="4"/>
  <c r="O510" i="4"/>
  <c r="O512" i="4"/>
  <c r="O513" i="4"/>
  <c r="O514" i="4"/>
  <c r="O516" i="4"/>
  <c r="O517" i="4"/>
  <c r="O518" i="4"/>
  <c r="O520" i="4"/>
  <c r="O521" i="4"/>
  <c r="O522" i="4"/>
  <c r="O524" i="4"/>
  <c r="O525" i="4"/>
  <c r="O526" i="4"/>
  <c r="O528" i="4"/>
  <c r="O529" i="4"/>
  <c r="O530" i="4"/>
  <c r="O532" i="4"/>
  <c r="O533" i="4"/>
  <c r="O534" i="4"/>
  <c r="O536" i="4"/>
  <c r="O537" i="4"/>
  <c r="O538" i="4"/>
  <c r="O540" i="4"/>
  <c r="O541" i="4"/>
  <c r="O542" i="4"/>
  <c r="O544" i="4"/>
  <c r="O545" i="4"/>
  <c r="O546" i="4"/>
  <c r="O548" i="4"/>
  <c r="O549" i="4"/>
  <c r="O550" i="4"/>
  <c r="O552" i="4"/>
  <c r="O553" i="4"/>
  <c r="O554" i="4"/>
  <c r="O556" i="4"/>
  <c r="O557" i="4"/>
  <c r="O558" i="4"/>
  <c r="O560" i="4"/>
  <c r="O561" i="4"/>
  <c r="O562" i="4"/>
  <c r="O564" i="4"/>
  <c r="O565" i="4"/>
  <c r="O566" i="4"/>
  <c r="O568" i="4"/>
  <c r="O569" i="4"/>
  <c r="O570" i="4"/>
  <c r="O572" i="4"/>
  <c r="O573" i="4"/>
  <c r="O574" i="4"/>
  <c r="O576" i="4"/>
  <c r="O577" i="4"/>
  <c r="O578" i="4"/>
  <c r="O580" i="4"/>
  <c r="O581" i="4"/>
  <c r="O582" i="4"/>
  <c r="O584" i="4"/>
  <c r="O585" i="4"/>
  <c r="O586" i="4"/>
  <c r="O588" i="4"/>
  <c r="O589" i="4"/>
  <c r="O590" i="4"/>
  <c r="O592" i="4"/>
  <c r="O593" i="4"/>
  <c r="O594" i="4"/>
  <c r="O596" i="4"/>
  <c r="O597" i="4"/>
  <c r="O598" i="4"/>
  <c r="O600" i="4"/>
  <c r="O601" i="4"/>
  <c r="O602" i="4"/>
  <c r="O604" i="4"/>
  <c r="O605" i="4"/>
  <c r="O606" i="4"/>
  <c r="O608" i="4"/>
  <c r="O609" i="4"/>
  <c r="O610" i="4"/>
  <c r="O612" i="4"/>
  <c r="O613" i="4"/>
  <c r="O614" i="4"/>
  <c r="O616" i="4"/>
  <c r="O617" i="4"/>
  <c r="O618" i="4"/>
  <c r="O620" i="4"/>
  <c r="O621" i="4"/>
  <c r="O622" i="4"/>
  <c r="O624" i="4"/>
  <c r="O625" i="4"/>
  <c r="O626" i="4"/>
  <c r="O628" i="4"/>
  <c r="O629" i="4"/>
  <c r="O630" i="4"/>
  <c r="O632" i="4"/>
  <c r="O633" i="4"/>
  <c r="O634" i="4"/>
  <c r="O636" i="4"/>
  <c r="O637" i="4"/>
  <c r="O638" i="4"/>
  <c r="O640" i="4"/>
  <c r="O641" i="4"/>
  <c r="O642" i="4"/>
  <c r="O644" i="4"/>
  <c r="O645" i="4"/>
  <c r="O646" i="4"/>
  <c r="O648" i="4"/>
  <c r="O649" i="4"/>
  <c r="O650" i="4"/>
  <c r="O652" i="4"/>
  <c r="O653" i="4"/>
  <c r="O654" i="4"/>
  <c r="O656" i="4"/>
  <c r="O657" i="4"/>
  <c r="O658" i="4"/>
  <c r="O660" i="4"/>
  <c r="O661" i="4"/>
  <c r="O662" i="4"/>
  <c r="O664" i="4"/>
  <c r="O665" i="4"/>
  <c r="O666" i="4"/>
  <c r="O668" i="4"/>
  <c r="O669" i="4"/>
  <c r="O670" i="4"/>
  <c r="O672" i="4"/>
  <c r="O673" i="4"/>
  <c r="O674" i="4"/>
  <c r="O676" i="4"/>
  <c r="O677" i="4"/>
  <c r="O678" i="4"/>
  <c r="O680" i="4"/>
  <c r="O681" i="4"/>
  <c r="O682" i="4"/>
  <c r="O684" i="4"/>
  <c r="O685" i="4"/>
  <c r="O686" i="4"/>
  <c r="O688" i="4"/>
  <c r="O689" i="4"/>
  <c r="O690" i="4"/>
  <c r="O692" i="4"/>
  <c r="O693" i="4"/>
  <c r="O694" i="4"/>
  <c r="O696" i="4"/>
  <c r="O697" i="4"/>
  <c r="O698" i="4"/>
  <c r="O700" i="4"/>
  <c r="O701" i="4"/>
  <c r="O702" i="4"/>
  <c r="O704" i="4"/>
  <c r="O705" i="4"/>
  <c r="O706" i="4"/>
  <c r="O708" i="4"/>
  <c r="O709" i="4"/>
  <c r="O710" i="4"/>
  <c r="O712" i="4"/>
  <c r="O713" i="4"/>
  <c r="O714" i="4"/>
  <c r="O716" i="4"/>
  <c r="O717" i="4"/>
  <c r="O718" i="4"/>
  <c r="O720" i="4"/>
  <c r="O721" i="4"/>
  <c r="O722" i="4"/>
  <c r="O724" i="4"/>
  <c r="O725" i="4"/>
  <c r="O726" i="4"/>
  <c r="O728" i="4"/>
  <c r="O729" i="4"/>
  <c r="O730" i="4"/>
  <c r="O732" i="4"/>
  <c r="O733" i="4"/>
  <c r="O734" i="4"/>
  <c r="O736" i="4"/>
  <c r="O737" i="4"/>
  <c r="O738" i="4"/>
  <c r="O740" i="4"/>
  <c r="O741" i="4"/>
  <c r="O742" i="4"/>
  <c r="O744" i="4"/>
  <c r="O745" i="4"/>
  <c r="O746" i="4"/>
  <c r="O748" i="4"/>
  <c r="O749" i="4"/>
  <c r="O750" i="4"/>
  <c r="O752" i="4"/>
  <c r="O753" i="4"/>
  <c r="O754" i="4"/>
  <c r="O756" i="4"/>
  <c r="O757" i="4"/>
  <c r="O758" i="4"/>
  <c r="O760" i="4"/>
  <c r="O761" i="4"/>
  <c r="O762" i="4"/>
  <c r="O764" i="4"/>
  <c r="O765" i="4"/>
  <c r="O766" i="4"/>
  <c r="O768" i="4"/>
  <c r="O769" i="4"/>
  <c r="O770" i="4"/>
  <c r="O772" i="4"/>
  <c r="O773" i="4"/>
  <c r="O774" i="4"/>
  <c r="O776" i="4"/>
  <c r="O777" i="4"/>
  <c r="O778" i="4"/>
  <c r="O780" i="4"/>
  <c r="O781" i="4"/>
  <c r="O782" i="4"/>
  <c r="O784" i="4"/>
  <c r="O785" i="4"/>
  <c r="O786" i="4"/>
  <c r="O788" i="4"/>
  <c r="O789" i="4"/>
  <c r="O790" i="4"/>
  <c r="O792" i="4"/>
  <c r="O793" i="4"/>
  <c r="O794" i="4"/>
  <c r="O796" i="4"/>
  <c r="O797" i="4"/>
  <c r="O798" i="4"/>
  <c r="O800" i="4"/>
  <c r="O801" i="4"/>
  <c r="O802" i="4"/>
  <c r="O804" i="4"/>
  <c r="O805" i="4"/>
  <c r="O806" i="4"/>
  <c r="O808" i="4"/>
  <c r="O809" i="4"/>
  <c r="O810" i="4"/>
  <c r="O812" i="4"/>
  <c r="O813" i="4"/>
  <c r="O814" i="4"/>
  <c r="O816" i="4"/>
  <c r="O817" i="4"/>
  <c r="O818" i="4"/>
  <c r="O820" i="4"/>
  <c r="O821" i="4"/>
  <c r="O822" i="4"/>
  <c r="O824" i="4"/>
  <c r="O825" i="4"/>
  <c r="O826" i="4"/>
  <c r="O828" i="4"/>
  <c r="O829" i="4"/>
  <c r="O830" i="4"/>
  <c r="O832" i="4"/>
  <c r="O833" i="4"/>
  <c r="O834" i="4"/>
  <c r="O836" i="4"/>
  <c r="O837" i="4"/>
  <c r="O838" i="4"/>
  <c r="O840" i="4"/>
  <c r="O841" i="4"/>
  <c r="O842" i="4"/>
  <c r="O844" i="4"/>
  <c r="O845" i="4"/>
  <c r="O846" i="4"/>
  <c r="O848" i="4"/>
  <c r="O849" i="4"/>
  <c r="O850" i="4"/>
  <c r="O852" i="4"/>
  <c r="O853" i="4"/>
  <c r="O854" i="4"/>
  <c r="O856" i="4"/>
  <c r="O857" i="4"/>
  <c r="O858" i="4"/>
  <c r="O860" i="4"/>
  <c r="O861" i="4"/>
  <c r="O862" i="4"/>
  <c r="O864" i="4"/>
  <c r="O865" i="4"/>
  <c r="O866" i="4"/>
  <c r="O868" i="4"/>
  <c r="O869" i="4"/>
  <c r="O870" i="4"/>
  <c r="O872" i="4"/>
  <c r="O873" i="4"/>
  <c r="O874" i="4"/>
  <c r="O876" i="4"/>
  <c r="O877" i="4"/>
  <c r="O878" i="4"/>
  <c r="O880" i="4"/>
  <c r="O881" i="4"/>
  <c r="O882" i="4"/>
  <c r="O884" i="4"/>
  <c r="O885" i="4"/>
  <c r="O886" i="4"/>
  <c r="O888" i="4"/>
  <c r="O889" i="4"/>
  <c r="O890" i="4"/>
  <c r="O892" i="4"/>
  <c r="O893" i="4"/>
  <c r="O894" i="4"/>
  <c r="O896" i="4"/>
  <c r="O897" i="4"/>
  <c r="O898" i="4"/>
  <c r="O900" i="4"/>
  <c r="O901" i="4"/>
  <c r="O902" i="4"/>
  <c r="O904" i="4"/>
  <c r="O905" i="4"/>
  <c r="O906" i="4"/>
  <c r="O908" i="4"/>
  <c r="O909" i="4"/>
  <c r="O910" i="4"/>
  <c r="O912" i="4"/>
  <c r="O913" i="4"/>
  <c r="O914" i="4"/>
  <c r="O916" i="4"/>
  <c r="O917" i="4"/>
  <c r="O918" i="4"/>
  <c r="O920" i="4"/>
  <c r="O921" i="4"/>
  <c r="O922" i="4"/>
  <c r="O924" i="4"/>
  <c r="O925" i="4"/>
  <c r="O926" i="4"/>
  <c r="O928" i="4"/>
  <c r="O929" i="4"/>
  <c r="O930" i="4"/>
  <c r="O932" i="4"/>
  <c r="O933" i="4"/>
  <c r="O934" i="4"/>
  <c r="O936" i="4"/>
  <c r="O937" i="4"/>
  <c r="O938" i="4"/>
  <c r="O940" i="4"/>
  <c r="O941" i="4"/>
  <c r="O942" i="4"/>
  <c r="O944" i="4"/>
  <c r="O945" i="4"/>
  <c r="O946" i="4"/>
  <c r="O948" i="4"/>
  <c r="O949" i="4"/>
  <c r="O950" i="4"/>
  <c r="O952" i="4"/>
  <c r="O953" i="4"/>
  <c r="O954" i="4"/>
  <c r="O956" i="4"/>
  <c r="O957" i="4"/>
  <c r="O958" i="4"/>
  <c r="O960" i="4"/>
  <c r="O961" i="4"/>
  <c r="O962" i="4"/>
  <c r="O964" i="4"/>
  <c r="O965" i="4"/>
  <c r="O966" i="4"/>
  <c r="O968" i="4"/>
  <c r="O969" i="4"/>
  <c r="O970" i="4"/>
  <c r="O972" i="4"/>
  <c r="O973" i="4"/>
  <c r="O974" i="4"/>
  <c r="O976" i="4"/>
  <c r="O977" i="4"/>
  <c r="O978" i="4"/>
  <c r="O980" i="4"/>
  <c r="O981" i="4"/>
  <c r="O982" i="4"/>
  <c r="O984" i="4"/>
  <c r="O985" i="4"/>
  <c r="O986" i="4"/>
  <c r="O988" i="4"/>
  <c r="O989" i="4"/>
  <c r="O990" i="4"/>
  <c r="O992" i="4"/>
  <c r="O993" i="4"/>
  <c r="O994" i="4"/>
  <c r="O996" i="4"/>
  <c r="O997" i="4"/>
  <c r="O998" i="4"/>
  <c r="O1000" i="4"/>
  <c r="O1001" i="4"/>
  <c r="O1002" i="4"/>
  <c r="O1004" i="4"/>
  <c r="O1005" i="4"/>
  <c r="O1006" i="4"/>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M14" i="3"/>
  <c r="M12" i="3"/>
  <c r="M13"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G3" i="11"/>
  <c r="G2" i="11"/>
  <c r="L8"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J9" i="2"/>
  <c r="F3" i="12"/>
  <c r="F4" i="12"/>
  <c r="I9" i="8"/>
  <c r="A9" i="8" s="1"/>
  <c r="I10" i="8"/>
  <c r="A10" i="8" s="1"/>
  <c r="I11" i="8"/>
  <c r="A11" i="8" s="1"/>
  <c r="I12" i="8"/>
  <c r="A12" i="8" s="1"/>
  <c r="I13" i="8"/>
  <c r="A13" i="8" s="1"/>
  <c r="I14" i="8"/>
  <c r="A14" i="8" s="1"/>
  <c r="I15" i="8"/>
  <c r="A15" i="8" s="1"/>
  <c r="I16" i="8"/>
  <c r="A16" i="8" s="1"/>
  <c r="I17" i="8"/>
  <c r="A17" i="8" s="1"/>
  <c r="I18" i="8"/>
  <c r="A18" i="8" s="1"/>
  <c r="I19" i="8"/>
  <c r="A19" i="8" s="1"/>
  <c r="I20" i="8"/>
  <c r="A20" i="8" s="1"/>
  <c r="I21" i="8"/>
  <c r="A21" i="8" s="1"/>
  <c r="I22" i="8"/>
  <c r="A22" i="8" s="1"/>
  <c r="I23" i="8"/>
  <c r="A23" i="8" s="1"/>
  <c r="I24" i="8"/>
  <c r="A24" i="8" s="1"/>
  <c r="I25" i="8"/>
  <c r="A25" i="8" s="1"/>
  <c r="I26" i="8"/>
  <c r="A26" i="8" s="1"/>
  <c r="I27" i="8"/>
  <c r="A27" i="8" s="1"/>
  <c r="I28" i="8"/>
  <c r="A28" i="8" s="1"/>
  <c r="I29" i="8"/>
  <c r="A29" i="8" s="1"/>
  <c r="I30" i="8"/>
  <c r="A30" i="8" s="1"/>
  <c r="I31" i="8"/>
  <c r="A31" i="8" s="1"/>
  <c r="I32" i="8"/>
  <c r="A32" i="8" s="1"/>
  <c r="I33" i="8"/>
  <c r="A33" i="8" s="1"/>
  <c r="I34" i="8"/>
  <c r="A34" i="8" s="1"/>
  <c r="I35" i="8"/>
  <c r="A35" i="8" s="1"/>
  <c r="I36" i="8"/>
  <c r="A36" i="8" s="1"/>
  <c r="I37" i="8"/>
  <c r="A37" i="8" s="1"/>
  <c r="I38" i="8"/>
  <c r="A38" i="8" s="1"/>
  <c r="I39" i="8"/>
  <c r="A39" i="8" s="1"/>
  <c r="I40" i="8"/>
  <c r="A40" i="8" s="1"/>
  <c r="I41" i="8"/>
  <c r="A41" i="8" s="1"/>
  <c r="I42" i="8"/>
  <c r="A42" i="8" s="1"/>
  <c r="I43" i="8"/>
  <c r="A43" i="8" s="1"/>
  <c r="I44" i="8"/>
  <c r="A44" i="8" s="1"/>
  <c r="I45" i="8"/>
  <c r="A45" i="8" s="1"/>
  <c r="I46" i="8"/>
  <c r="A46" i="8" s="1"/>
  <c r="I47" i="8"/>
  <c r="A47" i="8" s="1"/>
  <c r="I48" i="8"/>
  <c r="A48" i="8" s="1"/>
  <c r="I49" i="8"/>
  <c r="A49" i="8" s="1"/>
  <c r="I50" i="8"/>
  <c r="A50" i="8" s="1"/>
  <c r="I51" i="8"/>
  <c r="A51" i="8" s="1"/>
  <c r="I52" i="8"/>
  <c r="A52" i="8" s="1"/>
  <c r="I53" i="8"/>
  <c r="A53" i="8" s="1"/>
  <c r="I54" i="8"/>
  <c r="A54" i="8" s="1"/>
  <c r="I55" i="8"/>
  <c r="A55" i="8" s="1"/>
  <c r="I56" i="8"/>
  <c r="A56" i="8" s="1"/>
  <c r="I57" i="8"/>
  <c r="A57" i="8" s="1"/>
  <c r="I58" i="8"/>
  <c r="A58" i="8" s="1"/>
  <c r="I59" i="8"/>
  <c r="A59" i="8" s="1"/>
  <c r="I60" i="8"/>
  <c r="A60" i="8" s="1"/>
  <c r="I61" i="8"/>
  <c r="A61" i="8" s="1"/>
  <c r="I62" i="8"/>
  <c r="A62" i="8" s="1"/>
  <c r="I63" i="8"/>
  <c r="A63" i="8" s="1"/>
  <c r="I64" i="8"/>
  <c r="A64" i="8" s="1"/>
  <c r="I65" i="8"/>
  <c r="A65" i="8" s="1"/>
  <c r="I66" i="8"/>
  <c r="A66" i="8" s="1"/>
  <c r="I67" i="8"/>
  <c r="A67" i="8" s="1"/>
  <c r="I68" i="8"/>
  <c r="A68" i="8" s="1"/>
  <c r="I69" i="8"/>
  <c r="A69" i="8" s="1"/>
  <c r="I70" i="8"/>
  <c r="A70" i="8" s="1"/>
  <c r="I71" i="8"/>
  <c r="A71" i="8" s="1"/>
  <c r="I72" i="8"/>
  <c r="A72" i="8" s="1"/>
  <c r="I73" i="8"/>
  <c r="A73" i="8" s="1"/>
  <c r="I74" i="8"/>
  <c r="A74" i="8" s="1"/>
  <c r="I75" i="8"/>
  <c r="A75" i="8" s="1"/>
  <c r="I76" i="8"/>
  <c r="A76" i="8" s="1"/>
  <c r="I77" i="8"/>
  <c r="A77" i="8" s="1"/>
  <c r="I78" i="8"/>
  <c r="A78" i="8" s="1"/>
  <c r="I79" i="8"/>
  <c r="A79" i="8" s="1"/>
  <c r="I80" i="8"/>
  <c r="A80" i="8" s="1"/>
  <c r="I81" i="8"/>
  <c r="A81" i="8" s="1"/>
  <c r="I82" i="8"/>
  <c r="A82" i="8" s="1"/>
  <c r="I83" i="8"/>
  <c r="A83" i="8" s="1"/>
  <c r="I84" i="8"/>
  <c r="A84" i="8" s="1"/>
  <c r="I85" i="8"/>
  <c r="A85" i="8" s="1"/>
  <c r="I86" i="8"/>
  <c r="A86" i="8" s="1"/>
  <c r="I87" i="8"/>
  <c r="A87" i="8" s="1"/>
  <c r="I88" i="8"/>
  <c r="A88" i="8" s="1"/>
  <c r="I89" i="8"/>
  <c r="A89" i="8" s="1"/>
  <c r="I90" i="8"/>
  <c r="A90" i="8" s="1"/>
  <c r="I91" i="8"/>
  <c r="A91" i="8" s="1"/>
  <c r="I92" i="8"/>
  <c r="A92" i="8" s="1"/>
  <c r="I93" i="8"/>
  <c r="A93" i="8" s="1"/>
  <c r="I94" i="8"/>
  <c r="A94" i="8" s="1"/>
  <c r="I95" i="8"/>
  <c r="A95" i="8" s="1"/>
  <c r="I96" i="8"/>
  <c r="A96" i="8" s="1"/>
  <c r="I97" i="8"/>
  <c r="A97" i="8" s="1"/>
  <c r="I98" i="8"/>
  <c r="A98" i="8" s="1"/>
  <c r="I99" i="8"/>
  <c r="A99" i="8" s="1"/>
  <c r="I100" i="8"/>
  <c r="A100" i="8" s="1"/>
  <c r="I101" i="8"/>
  <c r="A101" i="8" s="1"/>
  <c r="I102" i="8"/>
  <c r="A102" i="8" s="1"/>
  <c r="I103" i="8"/>
  <c r="A103" i="8" s="1"/>
  <c r="I104" i="8"/>
  <c r="A104" i="8" s="1"/>
  <c r="I105" i="8"/>
  <c r="A105" i="8" s="1"/>
  <c r="I106" i="8"/>
  <c r="A106" i="8" s="1"/>
  <c r="I107" i="8"/>
  <c r="A107" i="8" s="1"/>
  <c r="I108" i="8"/>
  <c r="A108" i="8" s="1"/>
  <c r="I109" i="8"/>
  <c r="A109" i="8" s="1"/>
  <c r="I110" i="8"/>
  <c r="A110" i="8" s="1"/>
  <c r="I111" i="8"/>
  <c r="A111" i="8" s="1"/>
  <c r="I112" i="8"/>
  <c r="A112" i="8" s="1"/>
  <c r="I113" i="8"/>
  <c r="A113" i="8" s="1"/>
  <c r="I114" i="8"/>
  <c r="A114" i="8" s="1"/>
  <c r="I115" i="8"/>
  <c r="A115" i="8" s="1"/>
  <c r="I116" i="8"/>
  <c r="A116" i="8" s="1"/>
  <c r="I117" i="8"/>
  <c r="A117" i="8" s="1"/>
  <c r="I118" i="8"/>
  <c r="A118" i="8" s="1"/>
  <c r="I119" i="8"/>
  <c r="A119" i="8" s="1"/>
  <c r="I120" i="8"/>
  <c r="A120" i="8" s="1"/>
  <c r="I121" i="8"/>
  <c r="A121" i="8" s="1"/>
  <c r="I122" i="8"/>
  <c r="A122" i="8" s="1"/>
  <c r="I123" i="8"/>
  <c r="A123" i="8" s="1"/>
  <c r="I124" i="8"/>
  <c r="A124" i="8" s="1"/>
  <c r="I125" i="8"/>
  <c r="A125" i="8" s="1"/>
  <c r="I126" i="8"/>
  <c r="A126" i="8" s="1"/>
  <c r="I127" i="8"/>
  <c r="A127" i="8" s="1"/>
  <c r="I128" i="8"/>
  <c r="A128" i="8" s="1"/>
  <c r="I129" i="8"/>
  <c r="A129" i="8" s="1"/>
  <c r="I130" i="8"/>
  <c r="A130" i="8" s="1"/>
  <c r="I131" i="8"/>
  <c r="A131" i="8" s="1"/>
  <c r="I132" i="8"/>
  <c r="A132" i="8" s="1"/>
  <c r="I133" i="8"/>
  <c r="A133" i="8" s="1"/>
  <c r="I134" i="8"/>
  <c r="A134" i="8" s="1"/>
  <c r="I135" i="8"/>
  <c r="A135" i="8" s="1"/>
  <c r="I136" i="8"/>
  <c r="A136" i="8" s="1"/>
  <c r="I137" i="8"/>
  <c r="A137" i="8" s="1"/>
  <c r="I138" i="8"/>
  <c r="A138" i="8" s="1"/>
  <c r="I139" i="8"/>
  <c r="A139" i="8" s="1"/>
  <c r="I140" i="8"/>
  <c r="A140" i="8" s="1"/>
  <c r="I141" i="8"/>
  <c r="A141" i="8" s="1"/>
  <c r="I142" i="8"/>
  <c r="A142" i="8" s="1"/>
  <c r="I143" i="8"/>
  <c r="A143" i="8" s="1"/>
  <c r="I144" i="8"/>
  <c r="A144" i="8" s="1"/>
  <c r="I145" i="8"/>
  <c r="A145" i="8" s="1"/>
  <c r="I146" i="8"/>
  <c r="A146" i="8" s="1"/>
  <c r="I147" i="8"/>
  <c r="A147" i="8" s="1"/>
  <c r="I148" i="8"/>
  <c r="A148" i="8" s="1"/>
  <c r="I149" i="8"/>
  <c r="A149" i="8" s="1"/>
  <c r="I150" i="8"/>
  <c r="A150" i="8" s="1"/>
  <c r="I151" i="8"/>
  <c r="A151" i="8" s="1"/>
  <c r="I152" i="8"/>
  <c r="A152" i="8" s="1"/>
  <c r="I153" i="8"/>
  <c r="A153" i="8" s="1"/>
  <c r="I154" i="8"/>
  <c r="A154" i="8" s="1"/>
  <c r="I155" i="8"/>
  <c r="A155" i="8" s="1"/>
  <c r="I156" i="8"/>
  <c r="A156" i="8" s="1"/>
  <c r="I157" i="8"/>
  <c r="A157" i="8" s="1"/>
  <c r="I158" i="8"/>
  <c r="A158" i="8" s="1"/>
  <c r="I159" i="8"/>
  <c r="A159" i="8" s="1"/>
  <c r="I160" i="8"/>
  <c r="A160" i="8" s="1"/>
  <c r="I161" i="8"/>
  <c r="A161" i="8" s="1"/>
  <c r="I162" i="8"/>
  <c r="A162" i="8" s="1"/>
  <c r="I163" i="8"/>
  <c r="A163" i="8" s="1"/>
  <c r="I164" i="8"/>
  <c r="A164" i="8" s="1"/>
  <c r="I165" i="8"/>
  <c r="A165" i="8" s="1"/>
  <c r="I166" i="8"/>
  <c r="A166" i="8" s="1"/>
  <c r="I167" i="8"/>
  <c r="A167" i="8" s="1"/>
  <c r="I168" i="8"/>
  <c r="A168" i="8" s="1"/>
  <c r="I169" i="8"/>
  <c r="A169" i="8" s="1"/>
  <c r="I170" i="8"/>
  <c r="A170" i="8" s="1"/>
  <c r="I171" i="8"/>
  <c r="A171" i="8" s="1"/>
  <c r="I172" i="8"/>
  <c r="A172" i="8" s="1"/>
  <c r="I173" i="8"/>
  <c r="A173" i="8" s="1"/>
  <c r="I174" i="8"/>
  <c r="A174" i="8" s="1"/>
  <c r="I175" i="8"/>
  <c r="A175" i="8" s="1"/>
  <c r="I176" i="8"/>
  <c r="A176" i="8" s="1"/>
  <c r="I177" i="8"/>
  <c r="A177" i="8" s="1"/>
  <c r="I178" i="8"/>
  <c r="A178" i="8" s="1"/>
  <c r="I179" i="8"/>
  <c r="A179" i="8" s="1"/>
  <c r="I180" i="8"/>
  <c r="A180" i="8" s="1"/>
  <c r="I181" i="8"/>
  <c r="A181" i="8" s="1"/>
  <c r="I182" i="8"/>
  <c r="A182" i="8" s="1"/>
  <c r="I183" i="8"/>
  <c r="A183" i="8" s="1"/>
  <c r="I184" i="8"/>
  <c r="A184" i="8" s="1"/>
  <c r="I185" i="8"/>
  <c r="A185" i="8" s="1"/>
  <c r="I186" i="8"/>
  <c r="A186" i="8" s="1"/>
  <c r="I187" i="8"/>
  <c r="A187" i="8" s="1"/>
  <c r="I188" i="8"/>
  <c r="A188" i="8" s="1"/>
  <c r="I189" i="8"/>
  <c r="A189" i="8" s="1"/>
  <c r="I190" i="8"/>
  <c r="A190" i="8" s="1"/>
  <c r="I191" i="8"/>
  <c r="A191" i="8" s="1"/>
  <c r="I192" i="8"/>
  <c r="A192" i="8" s="1"/>
  <c r="I193" i="8"/>
  <c r="A193" i="8" s="1"/>
  <c r="I194" i="8"/>
  <c r="A194" i="8" s="1"/>
  <c r="I195" i="8"/>
  <c r="A195" i="8" s="1"/>
  <c r="I196" i="8"/>
  <c r="A196" i="8" s="1"/>
  <c r="I197" i="8"/>
  <c r="A197" i="8" s="1"/>
  <c r="I198" i="8"/>
  <c r="A198" i="8" s="1"/>
  <c r="I199" i="8"/>
  <c r="A199" i="8" s="1"/>
  <c r="I200" i="8"/>
  <c r="A200" i="8" s="1"/>
  <c r="I201" i="8"/>
  <c r="A201" i="8" s="1"/>
  <c r="I202" i="8"/>
  <c r="A202" i="8" s="1"/>
  <c r="I203" i="8"/>
  <c r="A203" i="8" s="1"/>
  <c r="I204" i="8"/>
  <c r="A204" i="8" s="1"/>
  <c r="I205" i="8"/>
  <c r="A205" i="8" s="1"/>
  <c r="I206" i="8"/>
  <c r="A206" i="8" s="1"/>
  <c r="I207" i="8"/>
  <c r="A207" i="8" s="1"/>
  <c r="I208" i="8"/>
  <c r="A208" i="8" s="1"/>
  <c r="I209" i="8"/>
  <c r="A209" i="8" s="1"/>
  <c r="I210" i="8"/>
  <c r="A210" i="8" s="1"/>
  <c r="I211" i="8"/>
  <c r="A211" i="8" s="1"/>
  <c r="I212" i="8"/>
  <c r="A212" i="8" s="1"/>
  <c r="I213" i="8"/>
  <c r="A213" i="8" s="1"/>
  <c r="I214" i="8"/>
  <c r="A214" i="8" s="1"/>
  <c r="I215" i="8"/>
  <c r="A215" i="8" s="1"/>
  <c r="I216" i="8"/>
  <c r="A216" i="8" s="1"/>
  <c r="I217" i="8"/>
  <c r="A217" i="8" s="1"/>
  <c r="I218" i="8"/>
  <c r="A218" i="8" s="1"/>
  <c r="I219" i="8"/>
  <c r="A219" i="8" s="1"/>
  <c r="I220" i="8"/>
  <c r="A220" i="8" s="1"/>
  <c r="I221" i="8"/>
  <c r="A221" i="8" s="1"/>
  <c r="I222" i="8"/>
  <c r="A222" i="8" s="1"/>
  <c r="I223" i="8"/>
  <c r="A223" i="8" s="1"/>
  <c r="I224" i="8"/>
  <c r="A224" i="8" s="1"/>
  <c r="I225" i="8"/>
  <c r="A225" i="8" s="1"/>
  <c r="I226" i="8"/>
  <c r="A226" i="8" s="1"/>
  <c r="I227" i="8"/>
  <c r="A227" i="8" s="1"/>
  <c r="I228" i="8"/>
  <c r="A228" i="8" s="1"/>
  <c r="I229" i="8"/>
  <c r="A229" i="8" s="1"/>
  <c r="I230" i="8"/>
  <c r="A230" i="8" s="1"/>
  <c r="I231" i="8"/>
  <c r="A231" i="8" s="1"/>
  <c r="I232" i="8"/>
  <c r="A232" i="8" s="1"/>
  <c r="I233" i="8"/>
  <c r="A233" i="8" s="1"/>
  <c r="I234" i="8"/>
  <c r="A234" i="8" s="1"/>
  <c r="I235" i="8"/>
  <c r="A235" i="8" s="1"/>
  <c r="I236" i="8"/>
  <c r="A236" i="8" s="1"/>
  <c r="I237" i="8"/>
  <c r="A237" i="8" s="1"/>
  <c r="I238" i="8"/>
  <c r="A238" i="8" s="1"/>
  <c r="I239" i="8"/>
  <c r="A239" i="8" s="1"/>
  <c r="I240" i="8"/>
  <c r="A240" i="8" s="1"/>
  <c r="I241" i="8"/>
  <c r="A241" i="8" s="1"/>
  <c r="I242" i="8"/>
  <c r="A242" i="8" s="1"/>
  <c r="I243" i="8"/>
  <c r="A243" i="8" s="1"/>
  <c r="I244" i="8"/>
  <c r="A244" i="8" s="1"/>
  <c r="I245" i="8"/>
  <c r="A245" i="8" s="1"/>
  <c r="I246" i="8"/>
  <c r="A246" i="8" s="1"/>
  <c r="I247" i="8"/>
  <c r="A247" i="8" s="1"/>
  <c r="I248" i="8"/>
  <c r="A248" i="8" s="1"/>
  <c r="I249" i="8"/>
  <c r="A249" i="8" s="1"/>
  <c r="I250" i="8"/>
  <c r="A250" i="8" s="1"/>
  <c r="I251" i="8"/>
  <c r="A251" i="8" s="1"/>
  <c r="I252" i="8"/>
  <c r="A252" i="8" s="1"/>
  <c r="I253" i="8"/>
  <c r="A253" i="8" s="1"/>
  <c r="I254" i="8"/>
  <c r="A254" i="8" s="1"/>
  <c r="I255" i="8"/>
  <c r="A255" i="8" s="1"/>
  <c r="I256" i="8"/>
  <c r="A256" i="8" s="1"/>
  <c r="I257" i="8"/>
  <c r="A257" i="8" s="1"/>
  <c r="I258" i="8"/>
  <c r="A258" i="8" s="1"/>
  <c r="I259" i="8"/>
  <c r="A259" i="8" s="1"/>
  <c r="I260" i="8"/>
  <c r="A260" i="8" s="1"/>
  <c r="I261" i="8"/>
  <c r="A261" i="8" s="1"/>
  <c r="I262" i="8"/>
  <c r="A262" i="8" s="1"/>
  <c r="I263" i="8"/>
  <c r="A263" i="8" s="1"/>
  <c r="I264" i="8"/>
  <c r="A264" i="8" s="1"/>
  <c r="I265" i="8"/>
  <c r="A265" i="8" s="1"/>
  <c r="I266" i="8"/>
  <c r="A266" i="8" s="1"/>
  <c r="I267" i="8"/>
  <c r="A267" i="8" s="1"/>
  <c r="I268" i="8"/>
  <c r="A268" i="8" s="1"/>
  <c r="I269" i="8"/>
  <c r="A269" i="8" s="1"/>
  <c r="I270" i="8"/>
  <c r="A270" i="8" s="1"/>
  <c r="I271" i="8"/>
  <c r="A271" i="8" s="1"/>
  <c r="I272" i="8"/>
  <c r="A272" i="8" s="1"/>
  <c r="I273" i="8"/>
  <c r="A273" i="8" s="1"/>
  <c r="I274" i="8"/>
  <c r="A274" i="8" s="1"/>
  <c r="I275" i="8"/>
  <c r="A275" i="8" s="1"/>
  <c r="I276" i="8"/>
  <c r="A276" i="8" s="1"/>
  <c r="I277" i="8"/>
  <c r="A277" i="8" s="1"/>
  <c r="I278" i="8"/>
  <c r="A278" i="8" s="1"/>
  <c r="I279" i="8"/>
  <c r="A279" i="8" s="1"/>
  <c r="I280" i="8"/>
  <c r="A280" i="8" s="1"/>
  <c r="I281" i="8"/>
  <c r="A281" i="8" s="1"/>
  <c r="I282" i="8"/>
  <c r="A282" i="8" s="1"/>
  <c r="I283" i="8"/>
  <c r="A283" i="8" s="1"/>
  <c r="I284" i="8"/>
  <c r="A284" i="8" s="1"/>
  <c r="I285" i="8"/>
  <c r="A285" i="8" s="1"/>
  <c r="I286" i="8"/>
  <c r="A286" i="8" s="1"/>
  <c r="I287" i="8"/>
  <c r="A287" i="8" s="1"/>
  <c r="I288" i="8"/>
  <c r="A288" i="8" s="1"/>
  <c r="I289" i="8"/>
  <c r="A289" i="8" s="1"/>
  <c r="I290" i="8"/>
  <c r="A290" i="8" s="1"/>
  <c r="I291" i="8"/>
  <c r="A291" i="8" s="1"/>
  <c r="I292" i="8"/>
  <c r="A292" i="8" s="1"/>
  <c r="I293" i="8"/>
  <c r="A293" i="8" s="1"/>
  <c r="I294" i="8"/>
  <c r="A294" i="8" s="1"/>
  <c r="I295" i="8"/>
  <c r="A295" i="8" s="1"/>
  <c r="I296" i="8"/>
  <c r="A296" i="8" s="1"/>
  <c r="I297" i="8"/>
  <c r="A297" i="8" s="1"/>
  <c r="I298" i="8"/>
  <c r="A298" i="8" s="1"/>
  <c r="I299" i="8"/>
  <c r="A299" i="8" s="1"/>
  <c r="I300" i="8"/>
  <c r="A300" i="8" s="1"/>
  <c r="I301" i="8"/>
  <c r="A301" i="8" s="1"/>
  <c r="I302" i="8"/>
  <c r="A302" i="8" s="1"/>
  <c r="I303" i="8"/>
  <c r="A303" i="8" s="1"/>
  <c r="I304" i="8"/>
  <c r="A304" i="8" s="1"/>
  <c r="I305" i="8"/>
  <c r="A305" i="8" s="1"/>
  <c r="I306" i="8"/>
  <c r="A306" i="8" s="1"/>
  <c r="I307" i="8"/>
  <c r="A307" i="8" s="1"/>
  <c r="I308" i="8"/>
  <c r="A308" i="8" s="1"/>
  <c r="I309" i="8"/>
  <c r="A309" i="8" s="1"/>
  <c r="I310" i="8"/>
  <c r="A310" i="8" s="1"/>
  <c r="I311" i="8"/>
  <c r="A311" i="8" s="1"/>
  <c r="I312" i="8"/>
  <c r="A312" i="8" s="1"/>
  <c r="I313" i="8"/>
  <c r="A313" i="8" s="1"/>
  <c r="I314" i="8"/>
  <c r="A314" i="8" s="1"/>
  <c r="I315" i="8"/>
  <c r="A315" i="8" s="1"/>
  <c r="I316" i="8"/>
  <c r="A316" i="8" s="1"/>
  <c r="I317" i="8"/>
  <c r="A317" i="8" s="1"/>
  <c r="I318" i="8"/>
  <c r="A318" i="8" s="1"/>
  <c r="I319" i="8"/>
  <c r="A319" i="8" s="1"/>
  <c r="I320" i="8"/>
  <c r="A320" i="8" s="1"/>
  <c r="I321" i="8"/>
  <c r="A321" i="8" s="1"/>
  <c r="I322" i="8"/>
  <c r="A322" i="8" s="1"/>
  <c r="I323" i="8"/>
  <c r="A323" i="8" s="1"/>
  <c r="I324" i="8"/>
  <c r="A324" i="8" s="1"/>
  <c r="I325" i="8"/>
  <c r="A325" i="8" s="1"/>
  <c r="I326" i="8"/>
  <c r="A326" i="8" s="1"/>
  <c r="I327" i="8"/>
  <c r="A327" i="8" s="1"/>
  <c r="I328" i="8"/>
  <c r="A328" i="8" s="1"/>
  <c r="I329" i="8"/>
  <c r="A329" i="8" s="1"/>
  <c r="I330" i="8"/>
  <c r="A330" i="8" s="1"/>
  <c r="I331" i="8"/>
  <c r="A331" i="8" s="1"/>
  <c r="I332" i="8"/>
  <c r="A332" i="8" s="1"/>
  <c r="I333" i="8"/>
  <c r="A333" i="8" s="1"/>
  <c r="I334" i="8"/>
  <c r="A334" i="8" s="1"/>
  <c r="I335" i="8"/>
  <c r="A335" i="8" s="1"/>
  <c r="I336" i="8"/>
  <c r="A336" i="8" s="1"/>
  <c r="I337" i="8"/>
  <c r="A337" i="8" s="1"/>
  <c r="I338" i="8"/>
  <c r="A338" i="8" s="1"/>
  <c r="I339" i="8"/>
  <c r="A339" i="8" s="1"/>
  <c r="I340" i="8"/>
  <c r="A340" i="8" s="1"/>
  <c r="I341" i="8"/>
  <c r="A341" i="8" s="1"/>
  <c r="I342" i="8"/>
  <c r="A342" i="8" s="1"/>
  <c r="I343" i="8"/>
  <c r="A343" i="8" s="1"/>
  <c r="I344" i="8"/>
  <c r="A344" i="8" s="1"/>
  <c r="I345" i="8"/>
  <c r="A345" i="8" s="1"/>
  <c r="I346" i="8"/>
  <c r="A346" i="8" s="1"/>
  <c r="I347" i="8"/>
  <c r="A347" i="8" s="1"/>
  <c r="I348" i="8"/>
  <c r="A348" i="8" s="1"/>
  <c r="I349" i="8"/>
  <c r="A349" i="8" s="1"/>
  <c r="I350" i="8"/>
  <c r="A350" i="8" s="1"/>
  <c r="I351" i="8"/>
  <c r="A351" i="8" s="1"/>
  <c r="I352" i="8"/>
  <c r="A352" i="8" s="1"/>
  <c r="I353" i="8"/>
  <c r="A353" i="8" s="1"/>
  <c r="I354" i="8"/>
  <c r="A354" i="8" s="1"/>
  <c r="I355" i="8"/>
  <c r="A355" i="8" s="1"/>
  <c r="I356" i="8"/>
  <c r="A356" i="8" s="1"/>
  <c r="I357" i="8"/>
  <c r="A357" i="8" s="1"/>
  <c r="I358" i="8"/>
  <c r="A358" i="8" s="1"/>
  <c r="I359" i="8"/>
  <c r="A359" i="8" s="1"/>
  <c r="I360" i="8"/>
  <c r="A360" i="8" s="1"/>
  <c r="I361" i="8"/>
  <c r="A361" i="8" s="1"/>
  <c r="I362" i="8"/>
  <c r="A362" i="8" s="1"/>
  <c r="I363" i="8"/>
  <c r="A363" i="8" s="1"/>
  <c r="I364" i="8"/>
  <c r="A364" i="8" s="1"/>
  <c r="I365" i="8"/>
  <c r="A365" i="8" s="1"/>
  <c r="I366" i="8"/>
  <c r="A366" i="8" s="1"/>
  <c r="I367" i="8"/>
  <c r="A367" i="8" s="1"/>
  <c r="I368" i="8"/>
  <c r="A368" i="8" s="1"/>
  <c r="I369" i="8"/>
  <c r="A369" i="8" s="1"/>
  <c r="I370" i="8"/>
  <c r="A370" i="8" s="1"/>
  <c r="I371" i="8"/>
  <c r="A371" i="8" s="1"/>
  <c r="I372" i="8"/>
  <c r="A372" i="8" s="1"/>
  <c r="I373" i="8"/>
  <c r="A373" i="8" s="1"/>
  <c r="I374" i="8"/>
  <c r="A374" i="8" s="1"/>
  <c r="I375" i="8"/>
  <c r="A375" i="8" s="1"/>
  <c r="I376" i="8"/>
  <c r="A376" i="8" s="1"/>
  <c r="I377" i="8"/>
  <c r="A377" i="8" s="1"/>
  <c r="I378" i="8"/>
  <c r="A378" i="8" s="1"/>
  <c r="I379" i="8"/>
  <c r="A379" i="8" s="1"/>
  <c r="I380" i="8"/>
  <c r="A380" i="8" s="1"/>
  <c r="I381" i="8"/>
  <c r="A381" i="8" s="1"/>
  <c r="I382" i="8"/>
  <c r="A382" i="8" s="1"/>
  <c r="I383" i="8"/>
  <c r="A383" i="8" s="1"/>
  <c r="I384" i="8"/>
  <c r="A384" i="8" s="1"/>
  <c r="I385" i="8"/>
  <c r="A385" i="8" s="1"/>
  <c r="I386" i="8"/>
  <c r="A386" i="8" s="1"/>
  <c r="I387" i="8"/>
  <c r="A387" i="8" s="1"/>
  <c r="I388" i="8"/>
  <c r="A388" i="8" s="1"/>
  <c r="I389" i="8"/>
  <c r="A389" i="8" s="1"/>
  <c r="I390" i="8"/>
  <c r="A390" i="8" s="1"/>
  <c r="I391" i="8"/>
  <c r="A391" i="8" s="1"/>
  <c r="I392" i="8"/>
  <c r="A392" i="8" s="1"/>
  <c r="I393" i="8"/>
  <c r="A393" i="8" s="1"/>
  <c r="I394" i="8"/>
  <c r="A394" i="8" s="1"/>
  <c r="I395" i="8"/>
  <c r="A395" i="8" s="1"/>
  <c r="I396" i="8"/>
  <c r="A396" i="8" s="1"/>
  <c r="I397" i="8"/>
  <c r="A397" i="8" s="1"/>
  <c r="I398" i="8"/>
  <c r="A398" i="8" s="1"/>
  <c r="I399" i="8"/>
  <c r="A399" i="8" s="1"/>
  <c r="I400" i="8"/>
  <c r="A400" i="8" s="1"/>
  <c r="I401" i="8"/>
  <c r="A401" i="8" s="1"/>
  <c r="I402" i="8"/>
  <c r="A402" i="8" s="1"/>
  <c r="I403" i="8"/>
  <c r="A403" i="8" s="1"/>
  <c r="I404" i="8"/>
  <c r="A404" i="8" s="1"/>
  <c r="I405" i="8"/>
  <c r="A405" i="8" s="1"/>
  <c r="I406" i="8"/>
  <c r="A406" i="8" s="1"/>
  <c r="I407" i="8"/>
  <c r="A407" i="8" s="1"/>
  <c r="I408" i="8"/>
  <c r="A408" i="8" s="1"/>
  <c r="I409" i="8"/>
  <c r="A409" i="8" s="1"/>
  <c r="I410" i="8"/>
  <c r="A410" i="8" s="1"/>
  <c r="I411" i="8"/>
  <c r="A411" i="8" s="1"/>
  <c r="I412" i="8"/>
  <c r="A412" i="8" s="1"/>
  <c r="I413" i="8"/>
  <c r="A413" i="8" s="1"/>
  <c r="I414" i="8"/>
  <c r="A414" i="8" s="1"/>
  <c r="I415" i="8"/>
  <c r="A415" i="8" s="1"/>
  <c r="I416" i="8"/>
  <c r="A416" i="8" s="1"/>
  <c r="I417" i="8"/>
  <c r="A417" i="8" s="1"/>
  <c r="I418" i="8"/>
  <c r="A418" i="8" s="1"/>
  <c r="I419" i="8"/>
  <c r="A419" i="8" s="1"/>
  <c r="I420" i="8"/>
  <c r="A420" i="8" s="1"/>
  <c r="I421" i="8"/>
  <c r="A421" i="8" s="1"/>
  <c r="I422" i="8"/>
  <c r="A422" i="8" s="1"/>
  <c r="I423" i="8"/>
  <c r="A423" i="8" s="1"/>
  <c r="I424" i="8"/>
  <c r="A424" i="8" s="1"/>
  <c r="I425" i="8"/>
  <c r="A425" i="8" s="1"/>
  <c r="I426" i="8"/>
  <c r="A426" i="8" s="1"/>
  <c r="I427" i="8"/>
  <c r="A427" i="8" s="1"/>
  <c r="I428" i="8"/>
  <c r="A428" i="8" s="1"/>
  <c r="I429" i="8"/>
  <c r="A429" i="8" s="1"/>
  <c r="I430" i="8"/>
  <c r="A430" i="8" s="1"/>
  <c r="I431" i="8"/>
  <c r="A431" i="8" s="1"/>
  <c r="I432" i="8"/>
  <c r="A432" i="8" s="1"/>
  <c r="I433" i="8"/>
  <c r="A433" i="8" s="1"/>
  <c r="I434" i="8"/>
  <c r="A434" i="8" s="1"/>
  <c r="I435" i="8"/>
  <c r="A435" i="8" s="1"/>
  <c r="I436" i="8"/>
  <c r="A436" i="8" s="1"/>
  <c r="I437" i="8"/>
  <c r="A437" i="8" s="1"/>
  <c r="I438" i="8"/>
  <c r="A438" i="8" s="1"/>
  <c r="I439" i="8"/>
  <c r="A439" i="8" s="1"/>
  <c r="I440" i="8"/>
  <c r="A440" i="8" s="1"/>
  <c r="I441" i="8"/>
  <c r="A441" i="8" s="1"/>
  <c r="I442" i="8"/>
  <c r="A442" i="8" s="1"/>
  <c r="I443" i="8"/>
  <c r="A443" i="8" s="1"/>
  <c r="I444" i="8"/>
  <c r="A444" i="8" s="1"/>
  <c r="I445" i="8"/>
  <c r="A445" i="8" s="1"/>
  <c r="I446" i="8"/>
  <c r="A446" i="8" s="1"/>
  <c r="I447" i="8"/>
  <c r="A447" i="8" s="1"/>
  <c r="I448" i="8"/>
  <c r="A448" i="8" s="1"/>
  <c r="I449" i="8"/>
  <c r="A449" i="8" s="1"/>
  <c r="I450" i="8"/>
  <c r="A450" i="8" s="1"/>
  <c r="I451" i="8"/>
  <c r="A451" i="8" s="1"/>
  <c r="I452" i="8"/>
  <c r="A452" i="8" s="1"/>
  <c r="I453" i="8"/>
  <c r="A453" i="8" s="1"/>
  <c r="I454" i="8"/>
  <c r="A454" i="8" s="1"/>
  <c r="I455" i="8"/>
  <c r="A455" i="8" s="1"/>
  <c r="I456" i="8"/>
  <c r="A456" i="8" s="1"/>
  <c r="I457" i="8"/>
  <c r="A457" i="8" s="1"/>
  <c r="I458" i="8"/>
  <c r="A458" i="8" s="1"/>
  <c r="I459" i="8"/>
  <c r="A459" i="8" s="1"/>
  <c r="I460" i="8"/>
  <c r="A460" i="8" s="1"/>
  <c r="I461" i="8"/>
  <c r="A461" i="8" s="1"/>
  <c r="I462" i="8"/>
  <c r="A462" i="8" s="1"/>
  <c r="I463" i="8"/>
  <c r="A463" i="8" s="1"/>
  <c r="I464" i="8"/>
  <c r="A464" i="8" s="1"/>
  <c r="I465" i="8"/>
  <c r="A465" i="8" s="1"/>
  <c r="I466" i="8"/>
  <c r="A466" i="8" s="1"/>
  <c r="I467" i="8"/>
  <c r="A467" i="8" s="1"/>
  <c r="I468" i="8"/>
  <c r="A468" i="8" s="1"/>
  <c r="I469" i="8"/>
  <c r="A469" i="8" s="1"/>
  <c r="I470" i="8"/>
  <c r="A470" i="8" s="1"/>
  <c r="I471" i="8"/>
  <c r="A471" i="8" s="1"/>
  <c r="I472" i="8"/>
  <c r="A472" i="8" s="1"/>
  <c r="I473" i="8"/>
  <c r="A473" i="8" s="1"/>
  <c r="I474" i="8"/>
  <c r="A474" i="8" s="1"/>
  <c r="I475" i="8"/>
  <c r="A475" i="8" s="1"/>
  <c r="I476" i="8"/>
  <c r="A476" i="8" s="1"/>
  <c r="I477" i="8"/>
  <c r="A477" i="8" s="1"/>
  <c r="I478" i="8"/>
  <c r="A478" i="8" s="1"/>
  <c r="I479" i="8"/>
  <c r="A479" i="8" s="1"/>
  <c r="I480" i="8"/>
  <c r="A480" i="8" s="1"/>
  <c r="I481" i="8"/>
  <c r="A481" i="8" s="1"/>
  <c r="I482" i="8"/>
  <c r="A482" i="8" s="1"/>
  <c r="I483" i="8"/>
  <c r="A483" i="8" s="1"/>
  <c r="I484" i="8"/>
  <c r="A484" i="8" s="1"/>
  <c r="I485" i="8"/>
  <c r="A485" i="8" s="1"/>
  <c r="I486" i="8"/>
  <c r="A486" i="8" s="1"/>
  <c r="I487" i="8"/>
  <c r="A487" i="8" s="1"/>
  <c r="I488" i="8"/>
  <c r="A488" i="8" s="1"/>
  <c r="I489" i="8"/>
  <c r="A489" i="8" s="1"/>
  <c r="I490" i="8"/>
  <c r="A490" i="8" s="1"/>
  <c r="I491" i="8"/>
  <c r="A491" i="8" s="1"/>
  <c r="I492" i="8"/>
  <c r="A492" i="8" s="1"/>
  <c r="I493" i="8"/>
  <c r="A493" i="8" s="1"/>
  <c r="I494" i="8"/>
  <c r="A494" i="8" s="1"/>
  <c r="I495" i="8"/>
  <c r="A495" i="8" s="1"/>
  <c r="I496" i="8"/>
  <c r="A496" i="8" s="1"/>
  <c r="I497" i="8"/>
  <c r="A497" i="8" s="1"/>
  <c r="I498" i="8"/>
  <c r="A498" i="8" s="1"/>
  <c r="I499" i="8"/>
  <c r="A499" i="8" s="1"/>
  <c r="I500" i="8"/>
  <c r="A500" i="8" s="1"/>
  <c r="I501" i="8"/>
  <c r="A501" i="8" s="1"/>
  <c r="I502" i="8"/>
  <c r="A502" i="8" s="1"/>
  <c r="I503" i="8"/>
  <c r="A503" i="8" s="1"/>
  <c r="I504" i="8"/>
  <c r="A504" i="8" s="1"/>
  <c r="I505" i="8"/>
  <c r="A505" i="8" s="1"/>
  <c r="I506" i="8"/>
  <c r="A506" i="8" s="1"/>
  <c r="I507" i="8"/>
  <c r="A507" i="8" s="1"/>
  <c r="I8" i="8"/>
  <c r="A8" i="8" s="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T986" i="4" l="1"/>
  <c r="T922" i="4"/>
  <c r="T858" i="4"/>
  <c r="U874" i="4"/>
  <c r="U74" i="4"/>
  <c r="U26" i="4"/>
  <c r="U42" i="4"/>
  <c r="T1002" i="4"/>
  <c r="T970" i="4"/>
  <c r="T874" i="4"/>
  <c r="U90" i="4"/>
  <c r="T978" i="4"/>
  <c r="T946" i="4"/>
  <c r="T914" i="4"/>
  <c r="M914" i="4" s="1"/>
  <c r="T882" i="4"/>
  <c r="T850" i="4"/>
  <c r="U922" i="4"/>
  <c r="U58" i="4"/>
  <c r="T108" i="4"/>
  <c r="T828" i="4"/>
  <c r="T764" i="4"/>
  <c r="T700" i="4"/>
  <c r="T636" i="4"/>
  <c r="T572" i="4"/>
  <c r="T44" i="4"/>
  <c r="U644" i="4"/>
  <c r="T812" i="4"/>
  <c r="T748" i="4"/>
  <c r="T684" i="4"/>
  <c r="T620" i="4"/>
  <c r="T268" i="4"/>
  <c r="T236" i="4"/>
  <c r="T796" i="4"/>
  <c r="T732" i="4"/>
  <c r="T668" i="4"/>
  <c r="T604" i="4"/>
  <c r="T204" i="4"/>
  <c r="T172" i="4"/>
  <c r="M172" i="4" s="1"/>
  <c r="S938" i="4"/>
  <c r="S906" i="4"/>
  <c r="S874" i="4"/>
  <c r="S842" i="4"/>
  <c r="S810" i="4"/>
  <c r="S778" i="4"/>
  <c r="S746" i="4"/>
  <c r="S658" i="4"/>
  <c r="S626" i="4"/>
  <c r="S442" i="4"/>
  <c r="S994" i="4"/>
  <c r="S962" i="4"/>
  <c r="S714" i="4"/>
  <c r="S682" i="4"/>
  <c r="S594" i="4"/>
  <c r="S562" i="4"/>
  <c r="S530" i="4"/>
  <c r="S498" i="4"/>
  <c r="S986" i="4"/>
  <c r="S954" i="4"/>
  <c r="S706" i="4"/>
  <c r="S674" i="4"/>
  <c r="S618" i="4"/>
  <c r="S586" i="4"/>
  <c r="S554" i="4"/>
  <c r="S522" i="4"/>
  <c r="S490" i="4"/>
  <c r="S922" i="4"/>
  <c r="S890" i="4"/>
  <c r="S858" i="4"/>
  <c r="S826" i="4"/>
  <c r="S794" i="4"/>
  <c r="S762" i="4"/>
  <c r="S642" i="4"/>
  <c r="S458" i="4"/>
  <c r="S426" i="4"/>
  <c r="S978" i="4"/>
  <c r="S946" i="4"/>
  <c r="S730" i="4"/>
  <c r="S698" i="4"/>
  <c r="S610" i="4"/>
  <c r="S578" i="4"/>
  <c r="S546" i="4"/>
  <c r="S514" i="4"/>
  <c r="S482" i="4"/>
  <c r="S914" i="4"/>
  <c r="S882" i="4"/>
  <c r="S850" i="4"/>
  <c r="S818" i="4"/>
  <c r="S786" i="4"/>
  <c r="S754" i="4"/>
  <c r="S666" i="4"/>
  <c r="S634" i="4"/>
  <c r="S450" i="4"/>
  <c r="S418" i="4"/>
  <c r="S1002" i="4"/>
  <c r="S970" i="4"/>
  <c r="S722" i="4"/>
  <c r="S690" i="4"/>
  <c r="S602" i="4"/>
  <c r="S570" i="4"/>
  <c r="S538" i="4"/>
  <c r="S506" i="4"/>
  <c r="S474" i="4"/>
  <c r="R723" i="4"/>
  <c r="R691" i="4"/>
  <c r="R659" i="4"/>
  <c r="R627" i="4"/>
  <c r="R595" i="4"/>
  <c r="R563" i="4"/>
  <c r="R531" i="4"/>
  <c r="R499" i="4"/>
  <c r="R467" i="4"/>
  <c r="L467" i="4" s="1"/>
  <c r="R435" i="4"/>
  <c r="R403" i="4"/>
  <c r="R371" i="4"/>
  <c r="R339" i="4"/>
  <c r="R307" i="4"/>
  <c r="L307" i="4" s="1"/>
  <c r="R275" i="4"/>
  <c r="L275" i="4" s="1"/>
  <c r="S603" i="4"/>
  <c r="L603" i="4" s="1"/>
  <c r="S572" i="4"/>
  <c r="R715" i="4"/>
  <c r="R683" i="4"/>
  <c r="R651" i="4"/>
  <c r="R619" i="4"/>
  <c r="R587" i="4"/>
  <c r="R555" i="4"/>
  <c r="R523" i="4"/>
  <c r="R491" i="4"/>
  <c r="L491" i="4" s="1"/>
  <c r="R459" i="4"/>
  <c r="R427" i="4"/>
  <c r="R395" i="4"/>
  <c r="L395" i="4" s="1"/>
  <c r="R363" i="4"/>
  <c r="R331" i="4"/>
  <c r="L331" i="4" s="1"/>
  <c r="R299" i="4"/>
  <c r="L299" i="4" s="1"/>
  <c r="S539" i="4"/>
  <c r="L539" i="4" s="1"/>
  <c r="S475" i="4"/>
  <c r="L475" i="4" s="1"/>
  <c r="R739" i="4"/>
  <c r="R707" i="4"/>
  <c r="R675" i="4"/>
  <c r="R643" i="4"/>
  <c r="R611" i="4"/>
  <c r="R579" i="4"/>
  <c r="R547" i="4"/>
  <c r="R515" i="4"/>
  <c r="R483" i="4"/>
  <c r="R451" i="4"/>
  <c r="R419" i="4"/>
  <c r="R387" i="4"/>
  <c r="R355" i="4"/>
  <c r="L355" i="4" s="1"/>
  <c r="R323" i="4"/>
  <c r="L323" i="4" s="1"/>
  <c r="R291" i="4"/>
  <c r="L291" i="4" s="1"/>
  <c r="S879" i="4"/>
  <c r="S620" i="4"/>
  <c r="S460" i="4"/>
  <c r="S431" i="4"/>
  <c r="L431" i="4" s="1"/>
  <c r="S815" i="4"/>
  <c r="S751" i="4"/>
  <c r="S559" i="4"/>
  <c r="L559" i="4" s="1"/>
  <c r="S687" i="4"/>
  <c r="L687" i="4" s="1"/>
  <c r="S495" i="4"/>
  <c r="L495" i="4" s="1"/>
  <c r="S732" i="4"/>
  <c r="S524" i="4"/>
  <c r="S476" i="4"/>
  <c r="S684" i="4"/>
  <c r="S636" i="4"/>
  <c r="S588" i="4"/>
  <c r="S540" i="4"/>
  <c r="S428" i="4"/>
  <c r="S748" i="4"/>
  <c r="S700" i="4"/>
  <c r="S492" i="4"/>
  <c r="S652" i="4"/>
  <c r="S604" i="4"/>
  <c r="S444" i="4"/>
  <c r="S556" i="4"/>
  <c r="S508" i="4"/>
  <c r="S716" i="4"/>
  <c r="S668" i="4"/>
  <c r="S987" i="4"/>
  <c r="S923" i="4"/>
  <c r="S859" i="4"/>
  <c r="S795" i="4"/>
  <c r="S979" i="4"/>
  <c r="S951" i="4"/>
  <c r="S915" i="4"/>
  <c r="S887" i="4"/>
  <c r="S851" i="4"/>
  <c r="S823" i="4"/>
  <c r="S787" i="4"/>
  <c r="S759" i="4"/>
  <c r="S695" i="4"/>
  <c r="L695" i="4" s="1"/>
  <c r="S631" i="4"/>
  <c r="L631" i="4" s="1"/>
  <c r="S567" i="4"/>
  <c r="S503" i="4"/>
  <c r="L503" i="4" s="1"/>
  <c r="S439" i="4"/>
  <c r="L439" i="4" s="1"/>
  <c r="S723" i="4"/>
  <c r="S659" i="4"/>
  <c r="L659" i="4" s="1"/>
  <c r="S595" i="4"/>
  <c r="L595" i="4" s="1"/>
  <c r="S531" i="4"/>
  <c r="L531" i="4" s="1"/>
  <c r="L270" i="4"/>
  <c r="L206" i="4"/>
  <c r="L142" i="4"/>
  <c r="L222" i="4"/>
  <c r="L158" i="4"/>
  <c r="S988" i="4"/>
  <c r="S956" i="4"/>
  <c r="S924" i="4"/>
  <c r="S892" i="4"/>
  <c r="S860" i="4"/>
  <c r="S828" i="4"/>
  <c r="S796" i="4"/>
  <c r="S764" i="4"/>
  <c r="L238" i="4"/>
  <c r="L174" i="4"/>
  <c r="S1004" i="4"/>
  <c r="S972" i="4"/>
  <c r="S940" i="4"/>
  <c r="S908" i="4"/>
  <c r="S876" i="4"/>
  <c r="S844" i="4"/>
  <c r="S812" i="4"/>
  <c r="S780" i="4"/>
  <c r="O177" i="4"/>
  <c r="O165" i="4"/>
  <c r="O153" i="4"/>
  <c r="O117" i="4"/>
  <c r="O109" i="4"/>
  <c r="O89" i="4"/>
  <c r="O49" i="4"/>
  <c r="O205" i="4"/>
  <c r="O189" i="4"/>
  <c r="O173" i="4"/>
  <c r="O161" i="4"/>
  <c r="O145" i="4"/>
  <c r="O137" i="4"/>
  <c r="O121" i="4"/>
  <c r="O101" i="4"/>
  <c r="O93" i="4"/>
  <c r="O69" i="4"/>
  <c r="O61" i="4"/>
  <c r="O78" i="4"/>
  <c r="O70" i="4"/>
  <c r="O38" i="4"/>
  <c r="P150" i="4"/>
  <c r="P118" i="4"/>
  <c r="P82" i="4"/>
  <c r="O138" i="4"/>
  <c r="O102" i="4"/>
  <c r="O46" i="4"/>
  <c r="P170" i="4"/>
  <c r="P146" i="4"/>
  <c r="P54" i="4"/>
  <c r="O126" i="4"/>
  <c r="O90" i="4"/>
  <c r="O34" i="4"/>
  <c r="O113" i="4"/>
  <c r="O81" i="4"/>
  <c r="O33" i="4"/>
  <c r="O129" i="4"/>
  <c r="O97" i="4"/>
  <c r="O65" i="4"/>
  <c r="O45" i="4"/>
  <c r="O37" i="4"/>
  <c r="O124" i="4"/>
  <c r="O108" i="4"/>
  <c r="O92" i="4"/>
  <c r="O60" i="4"/>
  <c r="O44" i="4"/>
  <c r="O28" i="4"/>
  <c r="P136" i="4"/>
  <c r="P72" i="4"/>
  <c r="P36" i="4"/>
  <c r="O152" i="4"/>
  <c r="O104" i="4"/>
  <c r="O88" i="4"/>
  <c r="O40" i="4"/>
  <c r="O24" i="4"/>
  <c r="P52" i="4"/>
  <c r="O155" i="4"/>
  <c r="O151" i="4"/>
  <c r="O147" i="4"/>
  <c r="O143" i="4"/>
  <c r="O139" i="4"/>
  <c r="O135" i="4"/>
  <c r="O131" i="4"/>
  <c r="O127" i="4"/>
  <c r="O123" i="4"/>
  <c r="O119" i="4"/>
  <c r="O115" i="4"/>
  <c r="O111" i="4"/>
  <c r="O107" i="4"/>
  <c r="O103" i="4"/>
  <c r="O99" i="4"/>
  <c r="O95" i="4"/>
  <c r="O91" i="4"/>
  <c r="O87" i="4"/>
  <c r="O83" i="4"/>
  <c r="O79" i="4"/>
  <c r="O75" i="4"/>
  <c r="O71" i="4"/>
  <c r="O67" i="4"/>
  <c r="O63" i="4"/>
  <c r="O59" i="4"/>
  <c r="O55" i="4"/>
  <c r="O51" i="4"/>
  <c r="O47" i="4"/>
  <c r="O43" i="4"/>
  <c r="O39" i="4"/>
  <c r="O35" i="4"/>
  <c r="O31" i="4"/>
  <c r="O27" i="4"/>
  <c r="U972" i="4"/>
  <c r="U943" i="4"/>
  <c r="M943" i="4" s="1"/>
  <c r="L567" i="4"/>
  <c r="L407" i="4"/>
  <c r="L391" i="4"/>
  <c r="L375" i="4"/>
  <c r="L359" i="4"/>
  <c r="L343" i="4"/>
  <c r="L327" i="4"/>
  <c r="L311" i="4"/>
  <c r="L295" i="4"/>
  <c r="L279" i="4"/>
  <c r="S1003" i="4"/>
  <c r="S995" i="4"/>
  <c r="S967" i="4"/>
  <c r="S959" i="4"/>
  <c r="S939" i="4"/>
  <c r="S931" i="4"/>
  <c r="S903" i="4"/>
  <c r="S895" i="4"/>
  <c r="S875" i="4"/>
  <c r="S867" i="4"/>
  <c r="S839" i="4"/>
  <c r="S831" i="4"/>
  <c r="S811" i="4"/>
  <c r="S803" i="4"/>
  <c r="S775" i="4"/>
  <c r="S767" i="4"/>
  <c r="S747" i="4"/>
  <c r="S739" i="4"/>
  <c r="L739" i="4" s="1"/>
  <c r="S711" i="4"/>
  <c r="L711" i="4" s="1"/>
  <c r="S703" i="4"/>
  <c r="L703" i="4" s="1"/>
  <c r="S683" i="4"/>
  <c r="L683" i="4" s="1"/>
  <c r="S675" i="4"/>
  <c r="S647" i="4"/>
  <c r="L647" i="4" s="1"/>
  <c r="S639" i="4"/>
  <c r="L639" i="4" s="1"/>
  <c r="S619" i="4"/>
  <c r="S611" i="4"/>
  <c r="L611" i="4" s="1"/>
  <c r="S583" i="4"/>
  <c r="L583" i="4" s="1"/>
  <c r="S575" i="4"/>
  <c r="L575" i="4" s="1"/>
  <c r="S555" i="4"/>
  <c r="S547" i="4"/>
  <c r="S519" i="4"/>
  <c r="L519" i="4" s="1"/>
  <c r="S511" i="4"/>
  <c r="L511" i="4" s="1"/>
  <c r="S491" i="4"/>
  <c r="S483" i="4"/>
  <c r="L483" i="4" s="1"/>
  <c r="S455" i="4"/>
  <c r="L455" i="4" s="1"/>
  <c r="S447" i="4"/>
  <c r="L447" i="4" s="1"/>
  <c r="S427" i="4"/>
  <c r="L427" i="4" s="1"/>
  <c r="S419" i="4"/>
  <c r="S983" i="4"/>
  <c r="S975" i="4"/>
  <c r="S955" i="4"/>
  <c r="S947" i="4"/>
  <c r="S919" i="4"/>
  <c r="S911" i="4"/>
  <c r="S891" i="4"/>
  <c r="S883" i="4"/>
  <c r="S855" i="4"/>
  <c r="S847" i="4"/>
  <c r="S827" i="4"/>
  <c r="S819" i="4"/>
  <c r="S791" i="4"/>
  <c r="S783" i="4"/>
  <c r="S763" i="4"/>
  <c r="S755" i="4"/>
  <c r="S727" i="4"/>
  <c r="L727" i="4" s="1"/>
  <c r="S719" i="4"/>
  <c r="L719" i="4" s="1"/>
  <c r="S699" i="4"/>
  <c r="L699" i="4" s="1"/>
  <c r="S691" i="4"/>
  <c r="L691" i="4" s="1"/>
  <c r="S663" i="4"/>
  <c r="L663" i="4" s="1"/>
  <c r="S655" i="4"/>
  <c r="L655" i="4" s="1"/>
  <c r="S635" i="4"/>
  <c r="L635" i="4" s="1"/>
  <c r="S627" i="4"/>
  <c r="L627" i="4" s="1"/>
  <c r="S599" i="4"/>
  <c r="L599" i="4" s="1"/>
  <c r="S591" i="4"/>
  <c r="L591" i="4" s="1"/>
  <c r="S571" i="4"/>
  <c r="L571" i="4" s="1"/>
  <c r="S563" i="4"/>
  <c r="L563" i="4" s="1"/>
  <c r="S535" i="4"/>
  <c r="L535" i="4" s="1"/>
  <c r="S527" i="4"/>
  <c r="L527" i="4" s="1"/>
  <c r="S507" i="4"/>
  <c r="L507" i="4" s="1"/>
  <c r="S499" i="4"/>
  <c r="S471" i="4"/>
  <c r="L471" i="4" s="1"/>
  <c r="S463" i="4"/>
  <c r="L463" i="4" s="1"/>
  <c r="S443" i="4"/>
  <c r="L443" i="4" s="1"/>
  <c r="S435" i="4"/>
  <c r="L435" i="4" s="1"/>
  <c r="S999" i="4"/>
  <c r="S991" i="4"/>
  <c r="S971" i="4"/>
  <c r="S963" i="4"/>
  <c r="S935" i="4"/>
  <c r="S927" i="4"/>
  <c r="S907" i="4"/>
  <c r="S899" i="4"/>
  <c r="S871" i="4"/>
  <c r="S863" i="4"/>
  <c r="S843" i="4"/>
  <c r="S835" i="4"/>
  <c r="S807" i="4"/>
  <c r="S799" i="4"/>
  <c r="S779" i="4"/>
  <c r="S771" i="4"/>
  <c r="S743" i="4"/>
  <c r="L743" i="4" s="1"/>
  <c r="S735" i="4"/>
  <c r="L735" i="4" s="1"/>
  <c r="S715" i="4"/>
  <c r="L715" i="4" s="1"/>
  <c r="S707" i="4"/>
  <c r="L707" i="4" s="1"/>
  <c r="S679" i="4"/>
  <c r="L679" i="4" s="1"/>
  <c r="S671" i="4"/>
  <c r="S651" i="4"/>
  <c r="L651" i="4" s="1"/>
  <c r="S643" i="4"/>
  <c r="L643" i="4" s="1"/>
  <c r="S615" i="4"/>
  <c r="L615" i="4" s="1"/>
  <c r="S607" i="4"/>
  <c r="L607" i="4" s="1"/>
  <c r="S587" i="4"/>
  <c r="S579" i="4"/>
  <c r="S551" i="4"/>
  <c r="L551" i="4" s="1"/>
  <c r="S543" i="4"/>
  <c r="L543" i="4" s="1"/>
  <c r="S523" i="4"/>
  <c r="S515" i="4"/>
  <c r="S487" i="4"/>
  <c r="L487" i="4" s="1"/>
  <c r="S479" i="4"/>
  <c r="L479" i="4" s="1"/>
  <c r="S459" i="4"/>
  <c r="L459" i="4" s="1"/>
  <c r="S451" i="4"/>
  <c r="L451" i="4" s="1"/>
  <c r="S423" i="4"/>
  <c r="L423" i="4" s="1"/>
  <c r="S415" i="4"/>
  <c r="S992" i="4"/>
  <c r="S976" i="4"/>
  <c r="S960" i="4"/>
  <c r="S944" i="4"/>
  <c r="S928" i="4"/>
  <c r="S912" i="4"/>
  <c r="S896" i="4"/>
  <c r="S880" i="4"/>
  <c r="S864" i="4"/>
  <c r="S848" i="4"/>
  <c r="S832" i="4"/>
  <c r="S816" i="4"/>
  <c r="S800" i="4"/>
  <c r="S784" i="4"/>
  <c r="S768" i="4"/>
  <c r="S752" i="4"/>
  <c r="S736" i="4"/>
  <c r="S720" i="4"/>
  <c r="S704" i="4"/>
  <c r="S688" i="4"/>
  <c r="S672" i="4"/>
  <c r="S656" i="4"/>
  <c r="S640" i="4"/>
  <c r="S624" i="4"/>
  <c r="S608" i="4"/>
  <c r="S592" i="4"/>
  <c r="S576" i="4"/>
  <c r="S560" i="4"/>
  <c r="S544" i="4"/>
  <c r="S528" i="4"/>
  <c r="S512" i="4"/>
  <c r="S496" i="4"/>
  <c r="S480" i="4"/>
  <c r="S464" i="4"/>
  <c r="S448" i="4"/>
  <c r="S432" i="4"/>
  <c r="S416" i="4"/>
  <c r="S1000" i="4"/>
  <c r="S984" i="4"/>
  <c r="S968" i="4"/>
  <c r="S952" i="4"/>
  <c r="S936" i="4"/>
  <c r="S920" i="4"/>
  <c r="S904" i="4"/>
  <c r="S888" i="4"/>
  <c r="S872" i="4"/>
  <c r="S856" i="4"/>
  <c r="S840" i="4"/>
  <c r="S824" i="4"/>
  <c r="S808" i="4"/>
  <c r="S792" i="4"/>
  <c r="S776" i="4"/>
  <c r="S760" i="4"/>
  <c r="S744" i="4"/>
  <c r="S728" i="4"/>
  <c r="S712" i="4"/>
  <c r="S696" i="4"/>
  <c r="S680" i="4"/>
  <c r="S664" i="4"/>
  <c r="S648" i="4"/>
  <c r="S632" i="4"/>
  <c r="S616" i="4"/>
  <c r="S600" i="4"/>
  <c r="S584" i="4"/>
  <c r="S568" i="4"/>
  <c r="S552" i="4"/>
  <c r="S536" i="4"/>
  <c r="S520" i="4"/>
  <c r="S504" i="4"/>
  <c r="S488" i="4"/>
  <c r="S472" i="4"/>
  <c r="S456" i="4"/>
  <c r="S440" i="4"/>
  <c r="S424" i="4"/>
  <c r="S996" i="4"/>
  <c r="S980" i="4"/>
  <c r="S964" i="4"/>
  <c r="S948" i="4"/>
  <c r="S932" i="4"/>
  <c r="S916" i="4"/>
  <c r="S900" i="4"/>
  <c r="S884" i="4"/>
  <c r="S868" i="4"/>
  <c r="S852" i="4"/>
  <c r="S836" i="4"/>
  <c r="S820" i="4"/>
  <c r="S804" i="4"/>
  <c r="S788" i="4"/>
  <c r="S772" i="4"/>
  <c r="S756" i="4"/>
  <c r="S740" i="4"/>
  <c r="S724" i="4"/>
  <c r="S708" i="4"/>
  <c r="S692" i="4"/>
  <c r="S676" i="4"/>
  <c r="S660" i="4"/>
  <c r="S644" i="4"/>
  <c r="S628" i="4"/>
  <c r="S612" i="4"/>
  <c r="S596" i="4"/>
  <c r="S580" i="4"/>
  <c r="S564" i="4"/>
  <c r="S548" i="4"/>
  <c r="S532" i="4"/>
  <c r="S516" i="4"/>
  <c r="S500" i="4"/>
  <c r="S484" i="4"/>
  <c r="S468" i="4"/>
  <c r="S452" i="4"/>
  <c r="S436" i="4"/>
  <c r="S420" i="4"/>
  <c r="T1004" i="4"/>
  <c r="T1000" i="4"/>
  <c r="T996" i="4"/>
  <c r="T992" i="4"/>
  <c r="T988" i="4"/>
  <c r="T984" i="4"/>
  <c r="T980" i="4"/>
  <c r="T976" i="4"/>
  <c r="T972" i="4"/>
  <c r="M972" i="4" s="1"/>
  <c r="T968" i="4"/>
  <c r="T964" i="4"/>
  <c r="T960" i="4"/>
  <c r="T956" i="4"/>
  <c r="M956" i="4" s="1"/>
  <c r="T952" i="4"/>
  <c r="T948" i="4"/>
  <c r="T944" i="4"/>
  <c r="T940" i="4"/>
  <c r="T936" i="4"/>
  <c r="T932" i="4"/>
  <c r="T928" i="4"/>
  <c r="T924" i="4"/>
  <c r="T920" i="4"/>
  <c r="T916" i="4"/>
  <c r="T912" i="4"/>
  <c r="T908" i="4"/>
  <c r="T904" i="4"/>
  <c r="T900" i="4"/>
  <c r="T896" i="4"/>
  <c r="T892" i="4"/>
  <c r="T888" i="4"/>
  <c r="T884" i="4"/>
  <c r="T880" i="4"/>
  <c r="T876" i="4"/>
  <c r="T872" i="4"/>
  <c r="T868" i="4"/>
  <c r="T864" i="4"/>
  <c r="T860" i="4"/>
  <c r="M860" i="4" s="1"/>
  <c r="T856" i="4"/>
  <c r="T852" i="4"/>
  <c r="T848" i="4"/>
  <c r="T844" i="4"/>
  <c r="T840" i="4"/>
  <c r="T836" i="4"/>
  <c r="T820" i="4"/>
  <c r="T804" i="4"/>
  <c r="T788" i="4"/>
  <c r="T772" i="4"/>
  <c r="T756" i="4"/>
  <c r="T740" i="4"/>
  <c r="T724" i="4"/>
  <c r="T708" i="4"/>
  <c r="T692" i="4"/>
  <c r="T676" i="4"/>
  <c r="M676" i="4" s="1"/>
  <c r="T660" i="4"/>
  <c r="T644" i="4"/>
  <c r="M644" i="4" s="1"/>
  <c r="T628" i="4"/>
  <c r="T612" i="4"/>
  <c r="T596" i="4"/>
  <c r="T580" i="4"/>
  <c r="T564" i="4"/>
  <c r="T548" i="4"/>
  <c r="M548" i="4" s="1"/>
  <c r="T532" i="4"/>
  <c r="T516" i="4"/>
  <c r="T500" i="4"/>
  <c r="T484" i="4"/>
  <c r="T468" i="4"/>
  <c r="T452" i="4"/>
  <c r="T436" i="4"/>
  <c r="T420" i="4"/>
  <c r="M420" i="4" s="1"/>
  <c r="T404" i="4"/>
  <c r="T388" i="4"/>
  <c r="T372" i="4"/>
  <c r="T356" i="4"/>
  <c r="T340" i="4"/>
  <c r="T324" i="4"/>
  <c r="T308" i="4"/>
  <c r="T272" i="4"/>
  <c r="M272" i="4" s="1"/>
  <c r="T240" i="4"/>
  <c r="T208" i="4"/>
  <c r="T176" i="4"/>
  <c r="T144" i="4"/>
  <c r="T112" i="4"/>
  <c r="T92" i="4"/>
  <c r="U656" i="4"/>
  <c r="U596" i="4"/>
  <c r="M596" i="4" s="1"/>
  <c r="U528" i="4"/>
  <c r="U488" i="4"/>
  <c r="U464" i="4"/>
  <c r="U424" i="4"/>
  <c r="U380" i="4"/>
  <c r="U360" i="4"/>
  <c r="U316" i="4"/>
  <c r="U296" i="4"/>
  <c r="M296" i="4" s="1"/>
  <c r="U252" i="4"/>
  <c r="U232" i="4"/>
  <c r="U188" i="4"/>
  <c r="U168" i="4"/>
  <c r="U124" i="4"/>
  <c r="U104" i="4"/>
  <c r="U60" i="4"/>
  <c r="U40" i="4"/>
  <c r="T556" i="4"/>
  <c r="T540" i="4"/>
  <c r="T524" i="4"/>
  <c r="T508" i="4"/>
  <c r="T492" i="4"/>
  <c r="T476" i="4"/>
  <c r="T460" i="4"/>
  <c r="T444" i="4"/>
  <c r="T428" i="4"/>
  <c r="T412" i="4"/>
  <c r="T396" i="4"/>
  <c r="T380" i="4"/>
  <c r="M380" i="4" s="1"/>
  <c r="T364" i="4"/>
  <c r="T348" i="4"/>
  <c r="T332" i="4"/>
  <c r="T316" i="4"/>
  <c r="M316" i="4" s="1"/>
  <c r="T300" i="4"/>
  <c r="T288" i="4"/>
  <c r="M288" i="4" s="1"/>
  <c r="T256" i="4"/>
  <c r="T224" i="4"/>
  <c r="M224" i="4" s="1"/>
  <c r="T192" i="4"/>
  <c r="T160" i="4"/>
  <c r="T128" i="4"/>
  <c r="T60" i="4"/>
  <c r="M60" i="4" s="1"/>
  <c r="T28" i="4"/>
  <c r="U700" i="4"/>
  <c r="U672" i="4"/>
  <c r="U544" i="4"/>
  <c r="M544" i="4" s="1"/>
  <c r="T824" i="4"/>
  <c r="T808" i="4"/>
  <c r="T792" i="4"/>
  <c r="T776" i="4"/>
  <c r="M776" i="4" s="1"/>
  <c r="T760" i="4"/>
  <c r="T744" i="4"/>
  <c r="T728" i="4"/>
  <c r="T712" i="4"/>
  <c r="T696" i="4"/>
  <c r="T680" i="4"/>
  <c r="T664" i="4"/>
  <c r="T648" i="4"/>
  <c r="M648" i="4" s="1"/>
  <c r="T632" i="4"/>
  <c r="T616" i="4"/>
  <c r="T600" i="4"/>
  <c r="T584" i="4"/>
  <c r="T568" i="4"/>
  <c r="T552" i="4"/>
  <c r="T536" i="4"/>
  <c r="T520" i="4"/>
  <c r="M520" i="4" s="1"/>
  <c r="T504" i="4"/>
  <c r="T488" i="4"/>
  <c r="T472" i="4"/>
  <c r="T456" i="4"/>
  <c r="T440" i="4"/>
  <c r="T424" i="4"/>
  <c r="T408" i="4"/>
  <c r="T392" i="4"/>
  <c r="T376" i="4"/>
  <c r="T360" i="4"/>
  <c r="T344" i="4"/>
  <c r="T328" i="4"/>
  <c r="T312" i="4"/>
  <c r="T296" i="4"/>
  <c r="T284" i="4"/>
  <c r="T252" i="4"/>
  <c r="M252" i="4" s="1"/>
  <c r="T220" i="4"/>
  <c r="T188" i="4"/>
  <c r="M188" i="4" s="1"/>
  <c r="T156" i="4"/>
  <c r="T124" i="4"/>
  <c r="M124" i="4" s="1"/>
  <c r="U736" i="4"/>
  <c r="U628" i="4"/>
  <c r="U604" i="4"/>
  <c r="U580" i="4"/>
  <c r="M580" i="4" s="1"/>
  <c r="U536" i="4"/>
  <c r="U472" i="4"/>
  <c r="M472" i="4" s="1"/>
  <c r="U388" i="4"/>
  <c r="U324" i="4"/>
  <c r="M324" i="4" s="1"/>
  <c r="U260" i="4"/>
  <c r="U196" i="4"/>
  <c r="U132" i="4"/>
  <c r="U68" i="4"/>
  <c r="M68" i="4" s="1"/>
  <c r="T96" i="4"/>
  <c r="T80" i="4"/>
  <c r="T64" i="4"/>
  <c r="T48" i="4"/>
  <c r="M48" i="4" s="1"/>
  <c r="T32" i="4"/>
  <c r="T16" i="4"/>
  <c r="U844" i="4"/>
  <c r="U796" i="4"/>
  <c r="U716" i="4"/>
  <c r="U684" i="4"/>
  <c r="M684" i="4" s="1"/>
  <c r="U668" i="4"/>
  <c r="U640" i="4"/>
  <c r="M640" i="4" s="1"/>
  <c r="U624" i="4"/>
  <c r="U584" i="4"/>
  <c r="U576" i="4"/>
  <c r="U568" i="4"/>
  <c r="U560" i="4"/>
  <c r="U508" i="4"/>
  <c r="U492" i="4"/>
  <c r="U444" i="4"/>
  <c r="U428" i="4"/>
  <c r="U408" i="4"/>
  <c r="U400" i="4"/>
  <c r="U372" i="4"/>
  <c r="M372" i="4" s="1"/>
  <c r="U364" i="4"/>
  <c r="U344" i="4"/>
  <c r="M344" i="4" s="1"/>
  <c r="U336" i="4"/>
  <c r="U308" i="4"/>
  <c r="M308" i="4" s="1"/>
  <c r="U300" i="4"/>
  <c r="U280" i="4"/>
  <c r="U272" i="4"/>
  <c r="U244" i="4"/>
  <c r="U236" i="4"/>
  <c r="U216" i="4"/>
  <c r="U208" i="4"/>
  <c r="U180" i="4"/>
  <c r="U172" i="4"/>
  <c r="U152" i="4"/>
  <c r="U144" i="4"/>
  <c r="U116" i="4"/>
  <c r="U108" i="4"/>
  <c r="U88" i="4"/>
  <c r="U80" i="4"/>
  <c r="U52" i="4"/>
  <c r="U44" i="4"/>
  <c r="U24" i="4"/>
  <c r="U16" i="4"/>
  <c r="T280" i="4"/>
  <c r="M280" i="4" s="1"/>
  <c r="T264" i="4"/>
  <c r="T248" i="4"/>
  <c r="T232" i="4"/>
  <c r="T216" i="4"/>
  <c r="M216" i="4" s="1"/>
  <c r="T200" i="4"/>
  <c r="T184" i="4"/>
  <c r="T168" i="4"/>
  <c r="T152" i="4"/>
  <c r="M152" i="4" s="1"/>
  <c r="T136" i="4"/>
  <c r="T120" i="4"/>
  <c r="T104" i="4"/>
  <c r="T88" i="4"/>
  <c r="M88" i="4" s="1"/>
  <c r="T72" i="4"/>
  <c r="T56" i="4"/>
  <c r="T40" i="4"/>
  <c r="T24" i="4"/>
  <c r="M24" i="4" s="1"/>
  <c r="U987" i="4"/>
  <c r="U908" i="4"/>
  <c r="U859" i="4"/>
  <c r="U828" i="4"/>
  <c r="M828" i="4" s="1"/>
  <c r="U720" i="4"/>
  <c r="U704" i="4"/>
  <c r="U688" i="4"/>
  <c r="U676" i="4"/>
  <c r="U660" i="4"/>
  <c r="U636" i="4"/>
  <c r="M636" i="4" s="1"/>
  <c r="U608" i="4"/>
  <c r="U600" i="4"/>
  <c r="M600" i="4" s="1"/>
  <c r="U588" i="4"/>
  <c r="U572" i="4"/>
  <c r="U564" i="4"/>
  <c r="U548" i="4"/>
  <c r="U512" i="4"/>
  <c r="U504" i="4"/>
  <c r="M504" i="4" s="1"/>
  <c r="U496" i="4"/>
  <c r="U480" i="4"/>
  <c r="M480" i="4" s="1"/>
  <c r="U448" i="4"/>
  <c r="U440" i="4"/>
  <c r="U432" i="4"/>
  <c r="U404" i="4"/>
  <c r="M404" i="4" s="1"/>
  <c r="U396" i="4"/>
  <c r="U376" i="4"/>
  <c r="M376" i="4" s="1"/>
  <c r="U368" i="4"/>
  <c r="U340" i="4"/>
  <c r="M340" i="4" s="1"/>
  <c r="U332" i="4"/>
  <c r="U312" i="4"/>
  <c r="U304" i="4"/>
  <c r="U276" i="4"/>
  <c r="U268" i="4"/>
  <c r="U248" i="4"/>
  <c r="U240" i="4"/>
  <c r="U212" i="4"/>
  <c r="M212" i="4" s="1"/>
  <c r="U204" i="4"/>
  <c r="U184" i="4"/>
  <c r="U176" i="4"/>
  <c r="U148" i="4"/>
  <c r="U140" i="4"/>
  <c r="U120" i="4"/>
  <c r="U112" i="4"/>
  <c r="U84" i="4"/>
  <c r="U76" i="4"/>
  <c r="U56" i="4"/>
  <c r="U48" i="4"/>
  <c r="U20" i="4"/>
  <c r="T292" i="4"/>
  <c r="T276" i="4"/>
  <c r="T260" i="4"/>
  <c r="T244" i="4"/>
  <c r="T228" i="4"/>
  <c r="T212" i="4"/>
  <c r="T196" i="4"/>
  <c r="T180" i="4"/>
  <c r="T164" i="4"/>
  <c r="T148" i="4"/>
  <c r="T132" i="4"/>
  <c r="T116" i="4"/>
  <c r="T100" i="4"/>
  <c r="T84" i="4"/>
  <c r="T68" i="4"/>
  <c r="T52" i="4"/>
  <c r="T36" i="4"/>
  <c r="T20" i="4"/>
  <c r="U860" i="4"/>
  <c r="U832" i="4"/>
  <c r="M832" i="4" s="1"/>
  <c r="U795" i="4"/>
  <c r="U764" i="4"/>
  <c r="U748" i="4"/>
  <c r="U695" i="4"/>
  <c r="M695" i="4" s="1"/>
  <c r="U652" i="4"/>
  <c r="U620" i="4"/>
  <c r="U612" i="4"/>
  <c r="U592" i="4"/>
  <c r="M592" i="4" s="1"/>
  <c r="U556" i="4"/>
  <c r="U540" i="4"/>
  <c r="U532" i="4"/>
  <c r="U524" i="4"/>
  <c r="M524" i="4" s="1"/>
  <c r="U516" i="4"/>
  <c r="U500" i="4"/>
  <c r="M500" i="4" s="1"/>
  <c r="U484" i="4"/>
  <c r="U476" i="4"/>
  <c r="M476" i="4" s="1"/>
  <c r="U468" i="4"/>
  <c r="U460" i="4"/>
  <c r="U452" i="4"/>
  <c r="U436" i="4"/>
  <c r="M436" i="4" s="1"/>
  <c r="U420" i="4"/>
  <c r="U412" i="4"/>
  <c r="U392" i="4"/>
  <c r="U384" i="4"/>
  <c r="M384" i="4" s="1"/>
  <c r="U356" i="4"/>
  <c r="U348" i="4"/>
  <c r="U328" i="4"/>
  <c r="U320" i="4"/>
  <c r="M320" i="4" s="1"/>
  <c r="U292" i="4"/>
  <c r="U284" i="4"/>
  <c r="M284" i="4" s="1"/>
  <c r="U264" i="4"/>
  <c r="U256" i="4"/>
  <c r="M256" i="4" s="1"/>
  <c r="U228" i="4"/>
  <c r="U220" i="4"/>
  <c r="U200" i="4"/>
  <c r="U192" i="4"/>
  <c r="M192" i="4" s="1"/>
  <c r="U164" i="4"/>
  <c r="U156" i="4"/>
  <c r="M156" i="4" s="1"/>
  <c r="U136" i="4"/>
  <c r="U128" i="4"/>
  <c r="M128" i="4" s="1"/>
  <c r="U100" i="4"/>
  <c r="U92" i="4"/>
  <c r="U72" i="4"/>
  <c r="U64" i="4"/>
  <c r="M64" i="4" s="1"/>
  <c r="U36" i="4"/>
  <c r="U28" i="4"/>
  <c r="M28" i="4" s="1"/>
  <c r="U944" i="4"/>
  <c r="U812" i="4"/>
  <c r="M812" i="4" s="1"/>
  <c r="U992" i="4"/>
  <c r="U956" i="4"/>
  <c r="U924" i="4"/>
  <c r="U879" i="4"/>
  <c r="M879" i="4" s="1"/>
  <c r="U960" i="4"/>
  <c r="U928" i="4"/>
  <c r="M928" i="4" s="1"/>
  <c r="E999" i="13"/>
  <c r="U1006" i="4"/>
  <c r="E987" i="13"/>
  <c r="U994" i="4"/>
  <c r="E975" i="13"/>
  <c r="U982" i="4"/>
  <c r="M982" i="4" s="1"/>
  <c r="E967" i="13"/>
  <c r="U974" i="4"/>
  <c r="E947" i="13"/>
  <c r="U954" i="4"/>
  <c r="M954" i="4" s="1"/>
  <c r="E931" i="13"/>
  <c r="U938" i="4"/>
  <c r="E903" i="13"/>
  <c r="U910" i="4"/>
  <c r="M910" i="4" s="1"/>
  <c r="E899" i="13"/>
  <c r="U906" i="4"/>
  <c r="M906" i="4" s="1"/>
  <c r="E883" i="13"/>
  <c r="U890" i="4"/>
  <c r="M890" i="4" s="1"/>
  <c r="E879" i="13"/>
  <c r="U886" i="4"/>
  <c r="E863" i="13"/>
  <c r="U870" i="4"/>
  <c r="M870" i="4" s="1"/>
  <c r="E835" i="13"/>
  <c r="U842" i="4"/>
  <c r="M842" i="4" s="1"/>
  <c r="E827" i="13"/>
  <c r="T834" i="4"/>
  <c r="E823" i="13"/>
  <c r="T830" i="4"/>
  <c r="E819" i="13"/>
  <c r="T826" i="4"/>
  <c r="M826" i="4" s="1"/>
  <c r="E815" i="13"/>
  <c r="U822" i="4"/>
  <c r="T822" i="4"/>
  <c r="E811" i="13"/>
  <c r="T818" i="4"/>
  <c r="U818" i="4"/>
  <c r="E807" i="13"/>
  <c r="T814" i="4"/>
  <c r="M814" i="4" s="1"/>
  <c r="E803" i="13"/>
  <c r="T810" i="4"/>
  <c r="E799" i="13"/>
  <c r="T806" i="4"/>
  <c r="M806" i="4" s="1"/>
  <c r="E795" i="13"/>
  <c r="U802" i="4"/>
  <c r="T802" i="4"/>
  <c r="E791" i="13"/>
  <c r="T798" i="4"/>
  <c r="E787" i="13"/>
  <c r="T794" i="4"/>
  <c r="E783" i="13"/>
  <c r="T790" i="4"/>
  <c r="E779" i="13"/>
  <c r="T786" i="4"/>
  <c r="E775" i="13"/>
  <c r="T782" i="4"/>
  <c r="U782" i="4"/>
  <c r="E771" i="13"/>
  <c r="T778" i="4"/>
  <c r="M778" i="4" s="1"/>
  <c r="U778" i="4"/>
  <c r="E767" i="13"/>
  <c r="T774" i="4"/>
  <c r="E763" i="13"/>
  <c r="U770" i="4"/>
  <c r="T770" i="4"/>
  <c r="E759" i="13"/>
  <c r="T766" i="4"/>
  <c r="M766" i="4" s="1"/>
  <c r="U766" i="4"/>
  <c r="E755" i="13"/>
  <c r="T762" i="4"/>
  <c r="E751" i="13"/>
  <c r="T758" i="4"/>
  <c r="U758" i="4"/>
  <c r="E747" i="13"/>
  <c r="T754" i="4"/>
  <c r="M754" i="4" s="1"/>
  <c r="U754" i="4"/>
  <c r="E743" i="13"/>
  <c r="U750" i="4"/>
  <c r="T750" i="4"/>
  <c r="E739" i="13"/>
  <c r="T746" i="4"/>
  <c r="M746" i="4" s="1"/>
  <c r="U746" i="4"/>
  <c r="E735" i="13"/>
  <c r="T742" i="4"/>
  <c r="E731" i="13"/>
  <c r="T738" i="4"/>
  <c r="E727" i="13"/>
  <c r="T734" i="4"/>
  <c r="U734" i="4"/>
  <c r="E723" i="13"/>
  <c r="T730" i="4"/>
  <c r="M730" i="4" s="1"/>
  <c r="E719" i="13"/>
  <c r="U726" i="4"/>
  <c r="T726" i="4"/>
  <c r="E715" i="13"/>
  <c r="T722" i="4"/>
  <c r="U722" i="4"/>
  <c r="E711" i="13"/>
  <c r="T718" i="4"/>
  <c r="E707" i="13"/>
  <c r="T714" i="4"/>
  <c r="U714" i="4"/>
  <c r="E703" i="13"/>
  <c r="T710" i="4"/>
  <c r="U710" i="4"/>
  <c r="E699" i="13"/>
  <c r="T706" i="4"/>
  <c r="M706" i="4" s="1"/>
  <c r="E695" i="13"/>
  <c r="T702" i="4"/>
  <c r="U702" i="4"/>
  <c r="E691" i="13"/>
  <c r="T698" i="4"/>
  <c r="E687" i="13"/>
  <c r="T694" i="4"/>
  <c r="U694" i="4"/>
  <c r="M694" i="4" s="1"/>
  <c r="E683" i="13"/>
  <c r="T690" i="4"/>
  <c r="U690" i="4"/>
  <c r="E679" i="13"/>
  <c r="T686" i="4"/>
  <c r="U686" i="4"/>
  <c r="E675" i="13"/>
  <c r="T682" i="4"/>
  <c r="M682" i="4" s="1"/>
  <c r="E671" i="13"/>
  <c r="U678" i="4"/>
  <c r="T678" i="4"/>
  <c r="E667" i="13"/>
  <c r="T674" i="4"/>
  <c r="U674" i="4"/>
  <c r="E663" i="13"/>
  <c r="U670" i="4"/>
  <c r="M670" i="4" s="1"/>
  <c r="T670" i="4"/>
  <c r="E659" i="13"/>
  <c r="T666" i="4"/>
  <c r="U666" i="4"/>
  <c r="M666" i="4" s="1"/>
  <c r="E655" i="13"/>
  <c r="T662" i="4"/>
  <c r="E651" i="13"/>
  <c r="T658" i="4"/>
  <c r="M658" i="4" s="1"/>
  <c r="U658" i="4"/>
  <c r="E647" i="13"/>
  <c r="U654" i="4"/>
  <c r="T654" i="4"/>
  <c r="M654" i="4" s="1"/>
  <c r="E643" i="13"/>
  <c r="T650" i="4"/>
  <c r="M650" i="4" s="1"/>
  <c r="U650" i="4"/>
  <c r="E639" i="13"/>
  <c r="T646" i="4"/>
  <c r="E635" i="13"/>
  <c r="T642" i="4"/>
  <c r="U642" i="4"/>
  <c r="M642" i="4" s="1"/>
  <c r="E631" i="13"/>
  <c r="T638" i="4"/>
  <c r="M638" i="4" s="1"/>
  <c r="E627" i="13"/>
  <c r="T634" i="4"/>
  <c r="M634" i="4" s="1"/>
  <c r="U634" i="4"/>
  <c r="E623" i="13"/>
  <c r="T630" i="4"/>
  <c r="U630" i="4"/>
  <c r="M630" i="4" s="1"/>
  <c r="E619" i="13"/>
  <c r="U626" i="4"/>
  <c r="M626" i="4" s="1"/>
  <c r="T626" i="4"/>
  <c r="E615" i="13"/>
  <c r="T622" i="4"/>
  <c r="U622" i="4"/>
  <c r="E611" i="13"/>
  <c r="T618" i="4"/>
  <c r="M618" i="4" s="1"/>
  <c r="U618" i="4"/>
  <c r="E607" i="13"/>
  <c r="U614" i="4"/>
  <c r="T614" i="4"/>
  <c r="M614" i="4" s="1"/>
  <c r="E603" i="13"/>
  <c r="T610" i="4"/>
  <c r="U610" i="4"/>
  <c r="E599" i="13"/>
  <c r="U606" i="4"/>
  <c r="T606" i="4"/>
  <c r="E595" i="13"/>
  <c r="T602" i="4"/>
  <c r="M602" i="4" s="1"/>
  <c r="E591" i="13"/>
  <c r="T598" i="4"/>
  <c r="U598" i="4"/>
  <c r="E587" i="13"/>
  <c r="T594" i="4"/>
  <c r="E583" i="13"/>
  <c r="T590" i="4"/>
  <c r="U590" i="4"/>
  <c r="E579" i="13"/>
  <c r="U586" i="4"/>
  <c r="T586" i="4"/>
  <c r="E575" i="13"/>
  <c r="T582" i="4"/>
  <c r="E571" i="13"/>
  <c r="T578" i="4"/>
  <c r="U578" i="4"/>
  <c r="M578" i="4" s="1"/>
  <c r="E567" i="13"/>
  <c r="T574" i="4"/>
  <c r="E563" i="13"/>
  <c r="T570" i="4"/>
  <c r="M570" i="4" s="1"/>
  <c r="U570" i="4"/>
  <c r="E559" i="13"/>
  <c r="T566" i="4"/>
  <c r="U566" i="4"/>
  <c r="M566" i="4" s="1"/>
  <c r="E555" i="13"/>
  <c r="T562" i="4"/>
  <c r="E551" i="13"/>
  <c r="T558" i="4"/>
  <c r="M558" i="4" s="1"/>
  <c r="U558" i="4"/>
  <c r="E547" i="13"/>
  <c r="U554" i="4"/>
  <c r="T554" i="4"/>
  <c r="M554" i="4" s="1"/>
  <c r="E543" i="13"/>
  <c r="T550" i="4"/>
  <c r="E539" i="13"/>
  <c r="T546" i="4"/>
  <c r="M546" i="4" s="1"/>
  <c r="U546" i="4"/>
  <c r="E535" i="13"/>
  <c r="T542" i="4"/>
  <c r="E531" i="13"/>
  <c r="T538" i="4"/>
  <c r="U538" i="4"/>
  <c r="E527" i="13"/>
  <c r="T534" i="4"/>
  <c r="U534" i="4"/>
  <c r="E523" i="13"/>
  <c r="T530" i="4"/>
  <c r="E519" i="13"/>
  <c r="T526" i="4"/>
  <c r="U526" i="4"/>
  <c r="E515" i="13"/>
  <c r="T522" i="4"/>
  <c r="M522" i="4" s="1"/>
  <c r="U522" i="4"/>
  <c r="E511" i="13"/>
  <c r="U518" i="4"/>
  <c r="T518" i="4"/>
  <c r="M518" i="4" s="1"/>
  <c r="E507" i="13"/>
  <c r="T514" i="4"/>
  <c r="U514" i="4"/>
  <c r="E503" i="13"/>
  <c r="T510" i="4"/>
  <c r="U510" i="4"/>
  <c r="E499" i="13"/>
  <c r="U506" i="4"/>
  <c r="M506" i="4" s="1"/>
  <c r="T506" i="4"/>
  <c r="E495" i="13"/>
  <c r="T502" i="4"/>
  <c r="E491" i="13"/>
  <c r="T498" i="4"/>
  <c r="U498" i="4"/>
  <c r="E487" i="13"/>
  <c r="U494" i="4"/>
  <c r="T494" i="4"/>
  <c r="E483" i="13"/>
  <c r="T490" i="4"/>
  <c r="E479" i="13"/>
  <c r="T486" i="4"/>
  <c r="U486" i="4"/>
  <c r="E475" i="13"/>
  <c r="U482" i="4"/>
  <c r="M482" i="4" s="1"/>
  <c r="T482" i="4"/>
  <c r="E471" i="13"/>
  <c r="T478" i="4"/>
  <c r="E467" i="13"/>
  <c r="T474" i="4"/>
  <c r="U474" i="4"/>
  <c r="E463" i="13"/>
  <c r="T470" i="4"/>
  <c r="M470" i="4" s="1"/>
  <c r="U470" i="4"/>
  <c r="E459" i="13"/>
  <c r="T466" i="4"/>
  <c r="E455" i="13"/>
  <c r="T462" i="4"/>
  <c r="U462" i="4"/>
  <c r="E451" i="13"/>
  <c r="T458" i="4"/>
  <c r="M458" i="4" s="1"/>
  <c r="U458" i="4"/>
  <c r="E447" i="13"/>
  <c r="U454" i="4"/>
  <c r="T454" i="4"/>
  <c r="M454" i="4" s="1"/>
  <c r="E443" i="13"/>
  <c r="T450" i="4"/>
  <c r="U450" i="4"/>
  <c r="E439" i="13"/>
  <c r="T446" i="4"/>
  <c r="U446" i="4"/>
  <c r="E435" i="13"/>
  <c r="U442" i="4"/>
  <c r="M442" i="4" s="1"/>
  <c r="T442" i="4"/>
  <c r="E431" i="13"/>
  <c r="T438" i="4"/>
  <c r="E427" i="13"/>
  <c r="T434" i="4"/>
  <c r="U434" i="4"/>
  <c r="E423" i="13"/>
  <c r="U430" i="4"/>
  <c r="T430" i="4"/>
  <c r="E419" i="13"/>
  <c r="T426" i="4"/>
  <c r="E415" i="13"/>
  <c r="T422" i="4"/>
  <c r="U422" i="4"/>
  <c r="E411" i="13"/>
  <c r="T418" i="4"/>
  <c r="U418" i="4"/>
  <c r="E407" i="13"/>
  <c r="U414" i="4"/>
  <c r="T414" i="4"/>
  <c r="M414" i="4" s="1"/>
  <c r="E403" i="13"/>
  <c r="T410" i="4"/>
  <c r="E399" i="13"/>
  <c r="T406" i="4"/>
  <c r="M406" i="4" s="1"/>
  <c r="U406" i="4"/>
  <c r="E395" i="13"/>
  <c r="T402" i="4"/>
  <c r="U402" i="4"/>
  <c r="M402" i="4" s="1"/>
  <c r="E391" i="13"/>
  <c r="U398" i="4"/>
  <c r="T398" i="4"/>
  <c r="E387" i="13"/>
  <c r="T394" i="4"/>
  <c r="M394" i="4" s="1"/>
  <c r="E383" i="13"/>
  <c r="T390" i="4"/>
  <c r="U390" i="4"/>
  <c r="M390" i="4" s="1"/>
  <c r="E379" i="13"/>
  <c r="T386" i="4"/>
  <c r="U386" i="4"/>
  <c r="E375" i="13"/>
  <c r="U382" i="4"/>
  <c r="T382" i="4"/>
  <c r="E371" i="13"/>
  <c r="T378" i="4"/>
  <c r="M378" i="4" s="1"/>
  <c r="E367" i="13"/>
  <c r="T374" i="4"/>
  <c r="U374" i="4"/>
  <c r="E363" i="13"/>
  <c r="T370" i="4"/>
  <c r="M370" i="4" s="1"/>
  <c r="U370" i="4"/>
  <c r="E359" i="13"/>
  <c r="U366" i="4"/>
  <c r="T366" i="4"/>
  <c r="E355" i="13"/>
  <c r="T362" i="4"/>
  <c r="E351" i="13"/>
  <c r="T358" i="4"/>
  <c r="M358" i="4" s="1"/>
  <c r="U358" i="4"/>
  <c r="E347" i="13"/>
  <c r="T354" i="4"/>
  <c r="M354" i="4" s="1"/>
  <c r="U354" i="4"/>
  <c r="E343" i="13"/>
  <c r="U350" i="4"/>
  <c r="T350" i="4"/>
  <c r="M350" i="4" s="1"/>
  <c r="E339" i="13"/>
  <c r="T346" i="4"/>
  <c r="M346" i="4" s="1"/>
  <c r="E335" i="13"/>
  <c r="T342" i="4"/>
  <c r="M342" i="4" s="1"/>
  <c r="U342" i="4"/>
  <c r="E331" i="13"/>
  <c r="T338" i="4"/>
  <c r="U338" i="4"/>
  <c r="M338" i="4" s="1"/>
  <c r="E327" i="13"/>
  <c r="U334" i="4"/>
  <c r="T334" i="4"/>
  <c r="E323" i="13"/>
  <c r="T330" i="4"/>
  <c r="E319" i="13"/>
  <c r="T326" i="4"/>
  <c r="U326" i="4"/>
  <c r="M326" i="4" s="1"/>
  <c r="E315" i="13"/>
  <c r="T322" i="4"/>
  <c r="U322" i="4"/>
  <c r="E311" i="13"/>
  <c r="U318" i="4"/>
  <c r="T318" i="4"/>
  <c r="E307" i="13"/>
  <c r="T314" i="4"/>
  <c r="E303" i="13"/>
  <c r="T310" i="4"/>
  <c r="U310" i="4"/>
  <c r="E299" i="13"/>
  <c r="T306" i="4"/>
  <c r="U306" i="4"/>
  <c r="E295" i="13"/>
  <c r="U302" i="4"/>
  <c r="M302" i="4" s="1"/>
  <c r="T302" i="4"/>
  <c r="E291" i="13"/>
  <c r="T298" i="4"/>
  <c r="E287" i="13"/>
  <c r="T294" i="4"/>
  <c r="U294" i="4"/>
  <c r="E283" i="13"/>
  <c r="T290" i="4"/>
  <c r="U290" i="4"/>
  <c r="E279" i="13"/>
  <c r="U286" i="4"/>
  <c r="T286" i="4"/>
  <c r="M286" i="4" s="1"/>
  <c r="E275" i="13"/>
  <c r="T282" i="4"/>
  <c r="E271" i="13"/>
  <c r="T278" i="4"/>
  <c r="M278" i="4" s="1"/>
  <c r="U278" i="4"/>
  <c r="E267" i="13"/>
  <c r="T274" i="4"/>
  <c r="U274" i="4"/>
  <c r="M274" i="4" s="1"/>
  <c r="E263" i="13"/>
  <c r="U270" i="4"/>
  <c r="T270" i="4"/>
  <c r="E259" i="13"/>
  <c r="T266" i="4"/>
  <c r="M266" i="4" s="1"/>
  <c r="E255" i="13"/>
  <c r="T262" i="4"/>
  <c r="U262" i="4"/>
  <c r="M262" i="4" s="1"/>
  <c r="E251" i="13"/>
  <c r="T258" i="4"/>
  <c r="U258" i="4"/>
  <c r="E247" i="13"/>
  <c r="U254" i="4"/>
  <c r="T254" i="4"/>
  <c r="E243" i="13"/>
  <c r="T250" i="4"/>
  <c r="M250" i="4" s="1"/>
  <c r="E239" i="13"/>
  <c r="T246" i="4"/>
  <c r="U246" i="4"/>
  <c r="E235" i="13"/>
  <c r="T242" i="4"/>
  <c r="M242" i="4" s="1"/>
  <c r="U242" i="4"/>
  <c r="E231" i="13"/>
  <c r="U238" i="4"/>
  <c r="T238" i="4"/>
  <c r="E227" i="13"/>
  <c r="T234" i="4"/>
  <c r="E223" i="13"/>
  <c r="T230" i="4"/>
  <c r="M230" i="4" s="1"/>
  <c r="U230" i="4"/>
  <c r="E219" i="13"/>
  <c r="T226" i="4"/>
  <c r="M226" i="4" s="1"/>
  <c r="U226" i="4"/>
  <c r="E215" i="13"/>
  <c r="U222" i="4"/>
  <c r="T222" i="4"/>
  <c r="M222" i="4" s="1"/>
  <c r="E211" i="13"/>
  <c r="T218" i="4"/>
  <c r="M218" i="4" s="1"/>
  <c r="E207" i="13"/>
  <c r="T214" i="4"/>
  <c r="M214" i="4" s="1"/>
  <c r="U214" i="4"/>
  <c r="E203" i="13"/>
  <c r="T210" i="4"/>
  <c r="U210" i="4"/>
  <c r="M210" i="4" s="1"/>
  <c r="E199" i="13"/>
  <c r="U206" i="4"/>
  <c r="T206" i="4"/>
  <c r="E195" i="13"/>
  <c r="T202" i="4"/>
  <c r="E191" i="13"/>
  <c r="T198" i="4"/>
  <c r="U198" i="4"/>
  <c r="M198" i="4" s="1"/>
  <c r="E187" i="13"/>
  <c r="T194" i="4"/>
  <c r="U194" i="4"/>
  <c r="E183" i="13"/>
  <c r="U190" i="4"/>
  <c r="T190" i="4"/>
  <c r="E179" i="13"/>
  <c r="T186" i="4"/>
  <c r="M186" i="4" s="1"/>
  <c r="E175" i="13"/>
  <c r="T182" i="4"/>
  <c r="U182" i="4"/>
  <c r="E171" i="13"/>
  <c r="T178" i="4"/>
  <c r="U178" i="4"/>
  <c r="E167" i="13"/>
  <c r="U174" i="4"/>
  <c r="M174" i="4" s="1"/>
  <c r="T174" i="4"/>
  <c r="E163" i="13"/>
  <c r="T170" i="4"/>
  <c r="E159" i="13"/>
  <c r="T166" i="4"/>
  <c r="U166" i="4"/>
  <c r="E155" i="13"/>
  <c r="T162" i="4"/>
  <c r="U162" i="4"/>
  <c r="E151" i="13"/>
  <c r="U158" i="4"/>
  <c r="T158" i="4"/>
  <c r="M158" i="4" s="1"/>
  <c r="E147" i="13"/>
  <c r="T154" i="4"/>
  <c r="E143" i="13"/>
  <c r="T150" i="4"/>
  <c r="M150" i="4" s="1"/>
  <c r="U150" i="4"/>
  <c r="E139" i="13"/>
  <c r="T146" i="4"/>
  <c r="U146" i="4"/>
  <c r="M146" i="4" s="1"/>
  <c r="E135" i="13"/>
  <c r="U142" i="4"/>
  <c r="T142" i="4"/>
  <c r="E131" i="13"/>
  <c r="T138" i="4"/>
  <c r="M138" i="4" s="1"/>
  <c r="E127" i="13"/>
  <c r="T134" i="4"/>
  <c r="U134" i="4"/>
  <c r="M134" i="4" s="1"/>
  <c r="E123" i="13"/>
  <c r="T130" i="4"/>
  <c r="U130" i="4"/>
  <c r="E119" i="13"/>
  <c r="U126" i="4"/>
  <c r="T126" i="4"/>
  <c r="E115" i="13"/>
  <c r="T122" i="4"/>
  <c r="M122" i="4" s="1"/>
  <c r="E111" i="13"/>
  <c r="T118" i="4"/>
  <c r="U118" i="4"/>
  <c r="E107" i="13"/>
  <c r="T114" i="4"/>
  <c r="M114" i="4" s="1"/>
  <c r="U114" i="4"/>
  <c r="E103" i="13"/>
  <c r="U110" i="4"/>
  <c r="T110" i="4"/>
  <c r="E99" i="13"/>
  <c r="T106" i="4"/>
  <c r="U102" i="4"/>
  <c r="U86" i="4"/>
  <c r="U70" i="4"/>
  <c r="U54" i="4"/>
  <c r="U38" i="4"/>
  <c r="U22" i="4"/>
  <c r="U98" i="4"/>
  <c r="U82" i="4"/>
  <c r="U66" i="4"/>
  <c r="M66" i="4" s="1"/>
  <c r="U50" i="4"/>
  <c r="U34" i="4"/>
  <c r="U18" i="4"/>
  <c r="T102" i="4"/>
  <c r="T98" i="4"/>
  <c r="T94" i="4"/>
  <c r="T90" i="4"/>
  <c r="T86" i="4"/>
  <c r="M86" i="4" s="1"/>
  <c r="T82" i="4"/>
  <c r="M82" i="4" s="1"/>
  <c r="T78" i="4"/>
  <c r="T74" i="4"/>
  <c r="T70" i="4"/>
  <c r="M70" i="4" s="1"/>
  <c r="T66" i="4"/>
  <c r="T62" i="4"/>
  <c r="T58" i="4"/>
  <c r="T54" i="4"/>
  <c r="M54" i="4" s="1"/>
  <c r="T50" i="4"/>
  <c r="M50" i="4" s="1"/>
  <c r="T46" i="4"/>
  <c r="T42" i="4"/>
  <c r="T38" i="4"/>
  <c r="M38" i="4" s="1"/>
  <c r="T34" i="4"/>
  <c r="T30" i="4"/>
  <c r="T26" i="4"/>
  <c r="T22" i="4"/>
  <c r="M22" i="4" s="1"/>
  <c r="T18" i="4"/>
  <c r="M18" i="4" s="1"/>
  <c r="U94" i="4"/>
  <c r="U78" i="4"/>
  <c r="U62" i="4"/>
  <c r="M62" i="4" s="1"/>
  <c r="U46" i="4"/>
  <c r="U30" i="4"/>
  <c r="U1002" i="4"/>
  <c r="U986" i="4"/>
  <c r="U966" i="4"/>
  <c r="M966" i="4" s="1"/>
  <c r="U946" i="4"/>
  <c r="M946" i="4" s="1"/>
  <c r="U934" i="4"/>
  <c r="U918" i="4"/>
  <c r="M918" i="4" s="1"/>
  <c r="U896" i="4"/>
  <c r="U880" i="4"/>
  <c r="U866" i="4"/>
  <c r="U848" i="4"/>
  <c r="M848" i="4" s="1"/>
  <c r="U830" i="4"/>
  <c r="M830" i="4" s="1"/>
  <c r="U815" i="4"/>
  <c r="M815" i="4" s="1"/>
  <c r="U599" i="4"/>
  <c r="U1004" i="4"/>
  <c r="U990" i="4"/>
  <c r="U976" i="4"/>
  <c r="U962" i="4"/>
  <c r="U951" i="4"/>
  <c r="M951" i="4" s="1"/>
  <c r="U940" i="4"/>
  <c r="U926" i="4"/>
  <c r="M926" i="4" s="1"/>
  <c r="U914" i="4"/>
  <c r="U898" i="4"/>
  <c r="M898" i="4" s="1"/>
  <c r="U887" i="4"/>
  <c r="U878" i="4"/>
  <c r="U862" i="4"/>
  <c r="U850" i="4"/>
  <c r="M850" i="4" s="1"/>
  <c r="U838" i="4"/>
  <c r="M838" i="4" s="1"/>
  <c r="U823" i="4"/>
  <c r="M823" i="4" s="1"/>
  <c r="U814" i="4"/>
  <c r="U800" i="4"/>
  <c r="M800" i="4" s="1"/>
  <c r="U786" i="4"/>
  <c r="U752" i="4"/>
  <c r="U732" i="4"/>
  <c r="U1007" i="4"/>
  <c r="M1007" i="4" s="1"/>
  <c r="U998" i="4"/>
  <c r="M998" i="4" s="1"/>
  <c r="U988" i="4"/>
  <c r="U978" i="4"/>
  <c r="U970" i="4"/>
  <c r="M970" i="4" s="1"/>
  <c r="U958" i="4"/>
  <c r="U950" i="4"/>
  <c r="U942" i="4"/>
  <c r="U930" i="4"/>
  <c r="M930" i="4" s="1"/>
  <c r="U923" i="4"/>
  <c r="M923" i="4" s="1"/>
  <c r="U912" i="4"/>
  <c r="U902" i="4"/>
  <c r="U892" i="4"/>
  <c r="U882" i="4"/>
  <c r="U876" i="4"/>
  <c r="U864" i="4"/>
  <c r="U858" i="4"/>
  <c r="M858" i="4" s="1"/>
  <c r="U846" i="4"/>
  <c r="U834" i="4"/>
  <c r="U826" i="4"/>
  <c r="U816" i="4"/>
  <c r="M816" i="4" s="1"/>
  <c r="U810" i="4"/>
  <c r="U798" i="4"/>
  <c r="U790" i="4"/>
  <c r="U780" i="4"/>
  <c r="M780" i="4" s="1"/>
  <c r="U768" i="4"/>
  <c r="M768" i="4" s="1"/>
  <c r="U742" i="4"/>
  <c r="M742" i="4" s="1"/>
  <c r="L731" i="4"/>
  <c r="L667" i="4"/>
  <c r="L619" i="4"/>
  <c r="L411" i="4"/>
  <c r="L379" i="4"/>
  <c r="L363" i="4"/>
  <c r="L347" i="4"/>
  <c r="L315" i="4"/>
  <c r="L283" i="4"/>
  <c r="L671" i="4"/>
  <c r="L623" i="4"/>
  <c r="L415" i="4"/>
  <c r="L399" i="4"/>
  <c r="L383" i="4"/>
  <c r="L367" i="4"/>
  <c r="L351" i="4"/>
  <c r="L335" i="4"/>
  <c r="L319" i="4"/>
  <c r="L303" i="4"/>
  <c r="L287" i="4"/>
  <c r="S1005" i="4"/>
  <c r="S1001" i="4"/>
  <c r="S997" i="4"/>
  <c r="S993" i="4"/>
  <c r="S989" i="4"/>
  <c r="S985" i="4"/>
  <c r="S981" i="4"/>
  <c r="S977" i="4"/>
  <c r="S973" i="4"/>
  <c r="S969" i="4"/>
  <c r="S965" i="4"/>
  <c r="S961" i="4"/>
  <c r="S957" i="4"/>
  <c r="S953" i="4"/>
  <c r="S949" i="4"/>
  <c r="S945" i="4"/>
  <c r="S941" i="4"/>
  <c r="S937" i="4"/>
  <c r="S933" i="4"/>
  <c r="S929" i="4"/>
  <c r="S925" i="4"/>
  <c r="S921" i="4"/>
  <c r="S917" i="4"/>
  <c r="S913" i="4"/>
  <c r="S909" i="4"/>
  <c r="S905" i="4"/>
  <c r="S901" i="4"/>
  <c r="S897" i="4"/>
  <c r="S893" i="4"/>
  <c r="S889" i="4"/>
  <c r="S885" i="4"/>
  <c r="S881" i="4"/>
  <c r="S877" i="4"/>
  <c r="S873" i="4"/>
  <c r="S869" i="4"/>
  <c r="S865" i="4"/>
  <c r="S861" i="4"/>
  <c r="S857" i="4"/>
  <c r="S853" i="4"/>
  <c r="S849" i="4"/>
  <c r="S845" i="4"/>
  <c r="S841" i="4"/>
  <c r="S837" i="4"/>
  <c r="S833" i="4"/>
  <c r="S829" i="4"/>
  <c r="S825" i="4"/>
  <c r="S821" i="4"/>
  <c r="S817" i="4"/>
  <c r="S813" i="4"/>
  <c r="S809" i="4"/>
  <c r="S805" i="4"/>
  <c r="S801" i="4"/>
  <c r="S797" i="4"/>
  <c r="S793" i="4"/>
  <c r="S789" i="4"/>
  <c r="S785" i="4"/>
  <c r="S781" i="4"/>
  <c r="S777" i="4"/>
  <c r="S773" i="4"/>
  <c r="S769" i="4"/>
  <c r="S765" i="4"/>
  <c r="S761" i="4"/>
  <c r="S757" i="4"/>
  <c r="S753" i="4"/>
  <c r="S749" i="4"/>
  <c r="S745" i="4"/>
  <c r="S741" i="4"/>
  <c r="S737" i="4"/>
  <c r="S733" i="4"/>
  <c r="S729" i="4"/>
  <c r="S725" i="4"/>
  <c r="S721" i="4"/>
  <c r="S717" i="4"/>
  <c r="S713" i="4"/>
  <c r="S709" i="4"/>
  <c r="S705" i="4"/>
  <c r="S701" i="4"/>
  <c r="S697" i="4"/>
  <c r="S693" i="4"/>
  <c r="S689" i="4"/>
  <c r="S685" i="4"/>
  <c r="S681" i="4"/>
  <c r="S677" i="4"/>
  <c r="S673" i="4"/>
  <c r="S669" i="4"/>
  <c r="S665" i="4"/>
  <c r="S661" i="4"/>
  <c r="S657" i="4"/>
  <c r="S653" i="4"/>
  <c r="S649" i="4"/>
  <c r="S645" i="4"/>
  <c r="S641" i="4"/>
  <c r="S637" i="4"/>
  <c r="S633" i="4"/>
  <c r="S629" i="4"/>
  <c r="S625" i="4"/>
  <c r="S621" i="4"/>
  <c r="S617" i="4"/>
  <c r="S613" i="4"/>
  <c r="S609" i="4"/>
  <c r="S605" i="4"/>
  <c r="S601" i="4"/>
  <c r="S597" i="4"/>
  <c r="S593" i="4"/>
  <c r="S589" i="4"/>
  <c r="S585" i="4"/>
  <c r="S581" i="4"/>
  <c r="S577" i="4"/>
  <c r="S573" i="4"/>
  <c r="S569" i="4"/>
  <c r="S565" i="4"/>
  <c r="S561" i="4"/>
  <c r="S557" i="4"/>
  <c r="S553" i="4"/>
  <c r="S549" i="4"/>
  <c r="S545" i="4"/>
  <c r="S541" i="4"/>
  <c r="S537" i="4"/>
  <c r="S533" i="4"/>
  <c r="S529" i="4"/>
  <c r="S525" i="4"/>
  <c r="S521" i="4"/>
  <c r="S517" i="4"/>
  <c r="S513" i="4"/>
  <c r="S509" i="4"/>
  <c r="S505" i="4"/>
  <c r="S501" i="4"/>
  <c r="S497" i="4"/>
  <c r="S493" i="4"/>
  <c r="S489" i="4"/>
  <c r="S485" i="4"/>
  <c r="S481" i="4"/>
  <c r="S477" i="4"/>
  <c r="S473" i="4"/>
  <c r="S469" i="4"/>
  <c r="S465" i="4"/>
  <c r="S461" i="4"/>
  <c r="S457" i="4"/>
  <c r="S453" i="4"/>
  <c r="S449" i="4"/>
  <c r="S445" i="4"/>
  <c r="S441" i="4"/>
  <c r="S437" i="4"/>
  <c r="S433" i="4"/>
  <c r="S429" i="4"/>
  <c r="S425" i="4"/>
  <c r="S421" i="4"/>
  <c r="S417" i="4"/>
  <c r="S413" i="4"/>
  <c r="L403" i="4"/>
  <c r="L387" i="4"/>
  <c r="L371" i="4"/>
  <c r="L339" i="4"/>
  <c r="O1007" i="4"/>
  <c r="O1003" i="4"/>
  <c r="O999" i="4"/>
  <c r="O995" i="4"/>
  <c r="O991" i="4"/>
  <c r="O987" i="4"/>
  <c r="O983" i="4"/>
  <c r="O979" i="4"/>
  <c r="O975" i="4"/>
  <c r="O971" i="4"/>
  <c r="O967" i="4"/>
  <c r="O963" i="4"/>
  <c r="O959" i="4"/>
  <c r="O955" i="4"/>
  <c r="O951" i="4"/>
  <c r="O947" i="4"/>
  <c r="O943" i="4"/>
  <c r="O939" i="4"/>
  <c r="O935" i="4"/>
  <c r="O931" i="4"/>
  <c r="O927" i="4"/>
  <c r="O923" i="4"/>
  <c r="O919" i="4"/>
  <c r="O915" i="4"/>
  <c r="O911" i="4"/>
  <c r="O907" i="4"/>
  <c r="O903" i="4"/>
  <c r="O899" i="4"/>
  <c r="O895" i="4"/>
  <c r="O891" i="4"/>
  <c r="O887" i="4"/>
  <c r="O883" i="4"/>
  <c r="O879" i="4"/>
  <c r="O875" i="4"/>
  <c r="O871" i="4"/>
  <c r="O867" i="4"/>
  <c r="O863" i="4"/>
  <c r="O859" i="4"/>
  <c r="O855" i="4"/>
  <c r="O851" i="4"/>
  <c r="O847" i="4"/>
  <c r="O843" i="4"/>
  <c r="O839" i="4"/>
  <c r="O835" i="4"/>
  <c r="O831" i="4"/>
  <c r="O827" i="4"/>
  <c r="O823" i="4"/>
  <c r="O819" i="4"/>
  <c r="O815" i="4"/>
  <c r="O811" i="4"/>
  <c r="O807" i="4"/>
  <c r="O803" i="4"/>
  <c r="O799" i="4"/>
  <c r="O795" i="4"/>
  <c r="O791" i="4"/>
  <c r="O787" i="4"/>
  <c r="O783" i="4"/>
  <c r="O779" i="4"/>
  <c r="O775" i="4"/>
  <c r="O771" i="4"/>
  <c r="O767" i="4"/>
  <c r="O763" i="4"/>
  <c r="O759" i="4"/>
  <c r="O755" i="4"/>
  <c r="O751" i="4"/>
  <c r="O747" i="4"/>
  <c r="O743" i="4"/>
  <c r="O739" i="4"/>
  <c r="O735" i="4"/>
  <c r="O731" i="4"/>
  <c r="O727" i="4"/>
  <c r="O723" i="4"/>
  <c r="O719" i="4"/>
  <c r="O715" i="4"/>
  <c r="O711" i="4"/>
  <c r="O707" i="4"/>
  <c r="O703" i="4"/>
  <c r="O699" i="4"/>
  <c r="O695" i="4"/>
  <c r="O691" i="4"/>
  <c r="O687" i="4"/>
  <c r="O683" i="4"/>
  <c r="O679" i="4"/>
  <c r="O675" i="4"/>
  <c r="O671" i="4"/>
  <c r="O667" i="4"/>
  <c r="O663" i="4"/>
  <c r="O659" i="4"/>
  <c r="O655" i="4"/>
  <c r="O651" i="4"/>
  <c r="O647" i="4"/>
  <c r="O643" i="4"/>
  <c r="O639" i="4"/>
  <c r="O635" i="4"/>
  <c r="O631" i="4"/>
  <c r="O627" i="4"/>
  <c r="O623" i="4"/>
  <c r="O619" i="4"/>
  <c r="O615" i="4"/>
  <c r="O611" i="4"/>
  <c r="O607" i="4"/>
  <c r="O603" i="4"/>
  <c r="O599" i="4"/>
  <c r="O595" i="4"/>
  <c r="O591" i="4"/>
  <c r="O587" i="4"/>
  <c r="O583" i="4"/>
  <c r="O579" i="4"/>
  <c r="O575" i="4"/>
  <c r="O571" i="4"/>
  <c r="O567" i="4"/>
  <c r="O563" i="4"/>
  <c r="O559" i="4"/>
  <c r="O555" i="4"/>
  <c r="O551" i="4"/>
  <c r="O547" i="4"/>
  <c r="O543" i="4"/>
  <c r="O539" i="4"/>
  <c r="O535" i="4"/>
  <c r="O531" i="4"/>
  <c r="O527" i="4"/>
  <c r="O523" i="4"/>
  <c r="O519" i="4"/>
  <c r="O515" i="4"/>
  <c r="O511" i="4"/>
  <c r="O507" i="4"/>
  <c r="O503" i="4"/>
  <c r="O499" i="4"/>
  <c r="O495" i="4"/>
  <c r="O491" i="4"/>
  <c r="O487" i="4"/>
  <c r="O483" i="4"/>
  <c r="O479" i="4"/>
  <c r="O475" i="4"/>
  <c r="O471" i="4"/>
  <c r="O467" i="4"/>
  <c r="O463" i="4"/>
  <c r="O459" i="4"/>
  <c r="O455" i="4"/>
  <c r="O451" i="4"/>
  <c r="O447" i="4"/>
  <c r="O443" i="4"/>
  <c r="O439" i="4"/>
  <c r="O435" i="4"/>
  <c r="O431" i="4"/>
  <c r="O427" i="4"/>
  <c r="O423" i="4"/>
  <c r="O419" i="4"/>
  <c r="O415" i="4"/>
  <c r="O411" i="4"/>
  <c r="O407" i="4"/>
  <c r="O403" i="4"/>
  <c r="O399" i="4"/>
  <c r="O395" i="4"/>
  <c r="O391" i="4"/>
  <c r="O387" i="4"/>
  <c r="O383" i="4"/>
  <c r="O379" i="4"/>
  <c r="O375" i="4"/>
  <c r="O371" i="4"/>
  <c r="O367" i="4"/>
  <c r="O363" i="4"/>
  <c r="O359" i="4"/>
  <c r="O355" i="4"/>
  <c r="O351" i="4"/>
  <c r="O347" i="4"/>
  <c r="O343" i="4"/>
  <c r="O339" i="4"/>
  <c r="O335" i="4"/>
  <c r="O331" i="4"/>
  <c r="O327" i="4"/>
  <c r="O323" i="4"/>
  <c r="O319" i="4"/>
  <c r="O315" i="4"/>
  <c r="O311" i="4"/>
  <c r="O307" i="4"/>
  <c r="O303" i="4"/>
  <c r="O299" i="4"/>
  <c r="O295" i="4"/>
  <c r="O291" i="4"/>
  <c r="O287" i="4"/>
  <c r="O283" i="4"/>
  <c r="O279" i="4"/>
  <c r="O275" i="4"/>
  <c r="O271" i="4"/>
  <c r="O267" i="4"/>
  <c r="O263" i="4"/>
  <c r="O259" i="4"/>
  <c r="O255" i="4"/>
  <c r="O251" i="4"/>
  <c r="O247" i="4"/>
  <c r="O243" i="4"/>
  <c r="O239" i="4"/>
  <c r="O235" i="4"/>
  <c r="O231" i="4"/>
  <c r="O227" i="4"/>
  <c r="O223" i="4"/>
  <c r="O219" i="4"/>
  <c r="O215" i="4"/>
  <c r="O211" i="4"/>
  <c r="O207" i="4"/>
  <c r="O203" i="4"/>
  <c r="O199" i="4"/>
  <c r="O195" i="4"/>
  <c r="O191" i="4"/>
  <c r="O187" i="4"/>
  <c r="O183" i="4"/>
  <c r="O179" i="4"/>
  <c r="O175" i="4"/>
  <c r="O171" i="4"/>
  <c r="O167" i="4"/>
  <c r="O163" i="4"/>
  <c r="O159" i="4"/>
  <c r="U983" i="4"/>
  <c r="U975" i="4"/>
  <c r="U955" i="4"/>
  <c r="U919" i="4"/>
  <c r="M919" i="4" s="1"/>
  <c r="U911" i="4"/>
  <c r="M911" i="4" s="1"/>
  <c r="U891" i="4"/>
  <c r="M891" i="4" s="1"/>
  <c r="U855" i="4"/>
  <c r="U847" i="4"/>
  <c r="M847" i="4" s="1"/>
  <c r="U827" i="4"/>
  <c r="U791" i="4"/>
  <c r="U783" i="4"/>
  <c r="U763" i="4"/>
  <c r="M763" i="4" s="1"/>
  <c r="U727" i="4"/>
  <c r="M727" i="4" s="1"/>
  <c r="U719" i="4"/>
  <c r="M719" i="4" s="1"/>
  <c r="U699" i="4"/>
  <c r="U671" i="4"/>
  <c r="U639" i="4"/>
  <c r="U627" i="4"/>
  <c r="U611" i="4"/>
  <c r="U595" i="4"/>
  <c r="M595" i="4" s="1"/>
  <c r="U579" i="4"/>
  <c r="M579" i="4" s="1"/>
  <c r="U563" i="4"/>
  <c r="M563" i="4" s="1"/>
  <c r="U547" i="4"/>
  <c r="U531" i="4"/>
  <c r="M531" i="4" s="1"/>
  <c r="U515" i="4"/>
  <c r="U499" i="4"/>
  <c r="U483" i="4"/>
  <c r="U467" i="4"/>
  <c r="M467" i="4" s="1"/>
  <c r="U451" i="4"/>
  <c r="M451" i="4" s="1"/>
  <c r="U435" i="4"/>
  <c r="M435" i="4" s="1"/>
  <c r="U999" i="4"/>
  <c r="U991" i="4"/>
  <c r="U971" i="4"/>
  <c r="U935" i="4"/>
  <c r="U927" i="4"/>
  <c r="U907" i="4"/>
  <c r="M907" i="4" s="1"/>
  <c r="U871" i="4"/>
  <c r="U863" i="4"/>
  <c r="U843" i="4"/>
  <c r="U807" i="4"/>
  <c r="M807" i="4" s="1"/>
  <c r="U799" i="4"/>
  <c r="U779" i="4"/>
  <c r="U743" i="4"/>
  <c r="U735" i="4"/>
  <c r="M735" i="4" s="1"/>
  <c r="U715" i="4"/>
  <c r="U679" i="4"/>
  <c r="U667" i="4"/>
  <c r="U647" i="4"/>
  <c r="M647" i="4" s="1"/>
  <c r="U635" i="4"/>
  <c r="U623" i="4"/>
  <c r="U607" i="4"/>
  <c r="U591" i="4"/>
  <c r="U575" i="4"/>
  <c r="U559" i="4"/>
  <c r="M559" i="4" s="1"/>
  <c r="U543" i="4"/>
  <c r="U1003" i="4"/>
  <c r="M1003" i="4" s="1"/>
  <c r="U967" i="4"/>
  <c r="U959" i="4"/>
  <c r="U939" i="4"/>
  <c r="U903" i="4"/>
  <c r="M903" i="4" s="1"/>
  <c r="U895" i="4"/>
  <c r="U875" i="4"/>
  <c r="M875" i="4" s="1"/>
  <c r="U839" i="4"/>
  <c r="U831" i="4"/>
  <c r="U811" i="4"/>
  <c r="U775" i="4"/>
  <c r="U767" i="4"/>
  <c r="U747" i="4"/>
  <c r="M747" i="4" s="1"/>
  <c r="U711" i="4"/>
  <c r="U703" i="4"/>
  <c r="U683" i="4"/>
  <c r="U663" i="4"/>
  <c r="M663" i="4" s="1"/>
  <c r="U651" i="4"/>
  <c r="U631" i="4"/>
  <c r="U1000" i="4"/>
  <c r="U995" i="4"/>
  <c r="M995" i="4" s="1"/>
  <c r="U984" i="4"/>
  <c r="M984" i="4" s="1"/>
  <c r="U979" i="4"/>
  <c r="M979" i="4" s="1"/>
  <c r="U968" i="4"/>
  <c r="U963" i="4"/>
  <c r="M963" i="4" s="1"/>
  <c r="U952" i="4"/>
  <c r="U947" i="4"/>
  <c r="U936" i="4"/>
  <c r="U931" i="4"/>
  <c r="M931" i="4" s="1"/>
  <c r="U920" i="4"/>
  <c r="M920" i="4" s="1"/>
  <c r="U915" i="4"/>
  <c r="M915" i="4" s="1"/>
  <c r="U904" i="4"/>
  <c r="U899" i="4"/>
  <c r="M899" i="4" s="1"/>
  <c r="U888" i="4"/>
  <c r="U883" i="4"/>
  <c r="U872" i="4"/>
  <c r="U867" i="4"/>
  <c r="M867" i="4" s="1"/>
  <c r="U856" i="4"/>
  <c r="M856" i="4" s="1"/>
  <c r="U851" i="4"/>
  <c r="M851" i="4" s="1"/>
  <c r="U840" i="4"/>
  <c r="U835" i="4"/>
  <c r="M835" i="4" s="1"/>
  <c r="U824" i="4"/>
  <c r="U819" i="4"/>
  <c r="U808" i="4"/>
  <c r="U803" i="4"/>
  <c r="M803" i="4" s="1"/>
  <c r="U792" i="4"/>
  <c r="M792" i="4" s="1"/>
  <c r="U787" i="4"/>
  <c r="M787" i="4" s="1"/>
  <c r="U776" i="4"/>
  <c r="U771" i="4"/>
  <c r="M771" i="4" s="1"/>
  <c r="U760" i="4"/>
  <c r="U755" i="4"/>
  <c r="U744" i="4"/>
  <c r="U739" i="4"/>
  <c r="M739" i="4" s="1"/>
  <c r="U728" i="4"/>
  <c r="M728" i="4" s="1"/>
  <c r="U723" i="4"/>
  <c r="M723" i="4" s="1"/>
  <c r="U712" i="4"/>
  <c r="U707" i="4"/>
  <c r="M707" i="4" s="1"/>
  <c r="U696" i="4"/>
  <c r="U691" i="4"/>
  <c r="U680" i="4"/>
  <c r="U675" i="4"/>
  <c r="M675" i="4" s="1"/>
  <c r="U664" i="4"/>
  <c r="M664" i="4" s="1"/>
  <c r="U659" i="4"/>
  <c r="M659" i="4" s="1"/>
  <c r="U648" i="4"/>
  <c r="U643" i="4"/>
  <c r="M643" i="4" s="1"/>
  <c r="U632" i="4"/>
  <c r="U996" i="4"/>
  <c r="U980" i="4"/>
  <c r="U964" i="4"/>
  <c r="M964" i="4" s="1"/>
  <c r="U948" i="4"/>
  <c r="U932" i="4"/>
  <c r="M932" i="4" s="1"/>
  <c r="U916" i="4"/>
  <c r="U900" i="4"/>
  <c r="M900" i="4" s="1"/>
  <c r="U884" i="4"/>
  <c r="U868" i="4"/>
  <c r="U852" i="4"/>
  <c r="U836" i="4"/>
  <c r="M836" i="4" s="1"/>
  <c r="U820" i="4"/>
  <c r="U804" i="4"/>
  <c r="U788" i="4"/>
  <c r="U772" i="4"/>
  <c r="U756" i="4"/>
  <c r="U740" i="4"/>
  <c r="U724" i="4"/>
  <c r="U708" i="4"/>
  <c r="U692" i="4"/>
  <c r="H6" i="11"/>
  <c r="G7" i="11"/>
  <c r="H7" i="11"/>
  <c r="F2" i="12"/>
  <c r="G6" i="11"/>
  <c r="B490" i="10"/>
  <c r="A490" i="10"/>
  <c r="B474" i="10"/>
  <c r="A474" i="10"/>
  <c r="B458" i="10"/>
  <c r="A458" i="10"/>
  <c r="B446" i="10"/>
  <c r="A446" i="10"/>
  <c r="B426" i="10"/>
  <c r="A426" i="10"/>
  <c r="B410" i="10"/>
  <c r="A410" i="10"/>
  <c r="B394" i="10"/>
  <c r="A394" i="10"/>
  <c r="B382" i="10"/>
  <c r="A382" i="10"/>
  <c r="B362" i="10"/>
  <c r="A362" i="10"/>
  <c r="B346" i="10"/>
  <c r="A346" i="10"/>
  <c r="B334" i="10"/>
  <c r="A334" i="10"/>
  <c r="B318" i="10"/>
  <c r="A318" i="10"/>
  <c r="B302" i="10"/>
  <c r="A302" i="10"/>
  <c r="B290" i="10"/>
  <c r="A290" i="10"/>
  <c r="B278" i="10"/>
  <c r="A278" i="10"/>
  <c r="B262" i="10"/>
  <c r="A262" i="10"/>
  <c r="B250" i="10"/>
  <c r="A250" i="10"/>
  <c r="B234" i="10"/>
  <c r="A234" i="10"/>
  <c r="B214" i="10"/>
  <c r="A214" i="10"/>
  <c r="B202" i="10"/>
  <c r="A202" i="10"/>
  <c r="B186" i="10"/>
  <c r="A186" i="10"/>
  <c r="B170" i="10"/>
  <c r="A170" i="10"/>
  <c r="B154" i="10"/>
  <c r="A154" i="10"/>
  <c r="B138" i="10"/>
  <c r="A138" i="10"/>
  <c r="B122" i="10"/>
  <c r="A122" i="10"/>
  <c r="B114" i="10"/>
  <c r="A114" i="10"/>
  <c r="B98" i="10"/>
  <c r="A98" i="10"/>
  <c r="B82" i="10"/>
  <c r="A82" i="10"/>
  <c r="B70" i="10"/>
  <c r="A70" i="10"/>
  <c r="B54" i="10"/>
  <c r="A54" i="10"/>
  <c r="B38" i="10"/>
  <c r="A38" i="10"/>
  <c r="B26" i="10"/>
  <c r="A26" i="10"/>
  <c r="B10" i="10"/>
  <c r="A10" i="10"/>
  <c r="K505" i="3"/>
  <c r="B498" i="11"/>
  <c r="A498" i="11"/>
  <c r="K489" i="3"/>
  <c r="B482" i="11"/>
  <c r="A482" i="11"/>
  <c r="K473" i="3"/>
  <c r="B466" i="11"/>
  <c r="A466" i="11"/>
  <c r="K457" i="3"/>
  <c r="B450" i="11"/>
  <c r="A450" i="11"/>
  <c r="K441" i="3"/>
  <c r="B434" i="11"/>
  <c r="A434" i="11"/>
  <c r="K425" i="3"/>
  <c r="B418" i="11"/>
  <c r="A418" i="11"/>
  <c r="K409" i="3"/>
  <c r="B402" i="11"/>
  <c r="A402" i="11"/>
  <c r="K397" i="3"/>
  <c r="B390" i="11"/>
  <c r="A390" i="11"/>
  <c r="K381" i="3"/>
  <c r="B374" i="11"/>
  <c r="A374" i="11"/>
  <c r="K365" i="3"/>
  <c r="B358" i="11"/>
  <c r="A358" i="11"/>
  <c r="K353" i="3"/>
  <c r="B346" i="11"/>
  <c r="A346" i="11"/>
  <c r="K345" i="3"/>
  <c r="B338" i="11"/>
  <c r="A338" i="11"/>
  <c r="K325" i="3"/>
  <c r="B318" i="11"/>
  <c r="A318" i="11"/>
  <c r="K305" i="3"/>
  <c r="B298" i="11"/>
  <c r="A298" i="11"/>
  <c r="K289" i="3"/>
  <c r="B282" i="11"/>
  <c r="A282" i="11"/>
  <c r="K269" i="3"/>
  <c r="B262" i="11"/>
  <c r="A262" i="11"/>
  <c r="K253" i="3"/>
  <c r="B246" i="11"/>
  <c r="A246" i="11"/>
  <c r="K245" i="3"/>
  <c r="B238" i="11"/>
  <c r="A238" i="11"/>
  <c r="K233" i="3"/>
  <c r="B226" i="11"/>
  <c r="A226" i="11"/>
  <c r="K225" i="3"/>
  <c r="B218" i="11"/>
  <c r="A218" i="11"/>
  <c r="K213" i="3"/>
  <c r="B206" i="11"/>
  <c r="A206" i="11"/>
  <c r="K205" i="3"/>
  <c r="B198" i="11"/>
  <c r="A198" i="11"/>
  <c r="K193" i="3"/>
  <c r="B186" i="11"/>
  <c r="A186" i="11"/>
  <c r="K177" i="3"/>
  <c r="B170" i="11"/>
  <c r="A170" i="11"/>
  <c r="K165" i="3"/>
  <c r="B158" i="11"/>
  <c r="A158" i="11"/>
  <c r="K153" i="3"/>
  <c r="B146" i="11"/>
  <c r="A146" i="11"/>
  <c r="K141" i="3"/>
  <c r="B134" i="11"/>
  <c r="A134" i="11"/>
  <c r="K129" i="3"/>
  <c r="B122" i="11"/>
  <c r="A122" i="11"/>
  <c r="K113" i="3"/>
  <c r="B106" i="11"/>
  <c r="A106" i="11"/>
  <c r="K97" i="3"/>
  <c r="B90" i="11"/>
  <c r="A90" i="11"/>
  <c r="K81" i="3"/>
  <c r="B74" i="11"/>
  <c r="A74" i="11"/>
  <c r="K69" i="3"/>
  <c r="B62" i="11"/>
  <c r="A62" i="11"/>
  <c r="K53" i="3"/>
  <c r="B46" i="11"/>
  <c r="A46" i="11"/>
  <c r="K33" i="3"/>
  <c r="B26" i="11"/>
  <c r="A26" i="11"/>
  <c r="K17" i="3"/>
  <c r="B10" i="11"/>
  <c r="A10" i="11"/>
  <c r="B491" i="12"/>
  <c r="A491" i="12"/>
  <c r="B471" i="12"/>
  <c r="A471" i="12"/>
  <c r="B459" i="12"/>
  <c r="A459" i="12"/>
  <c r="B443" i="12"/>
  <c r="A443" i="12"/>
  <c r="B427" i="12"/>
  <c r="A427" i="12"/>
  <c r="B415" i="12"/>
  <c r="A415" i="12"/>
  <c r="B407" i="12"/>
  <c r="A407" i="12"/>
  <c r="B391" i="12"/>
  <c r="A391" i="12"/>
  <c r="B375" i="12"/>
  <c r="A375" i="12"/>
  <c r="B355" i="12"/>
  <c r="A355" i="12"/>
  <c r="B339" i="12"/>
  <c r="A339" i="12"/>
  <c r="B323" i="12"/>
  <c r="A323" i="12"/>
  <c r="B311" i="12"/>
  <c r="A311" i="12"/>
  <c r="B291" i="12"/>
  <c r="A291" i="12"/>
  <c r="B275" i="12"/>
  <c r="A275" i="12"/>
  <c r="B263" i="12"/>
  <c r="A263" i="12"/>
  <c r="B247" i="12"/>
  <c r="A247" i="12"/>
  <c r="B227" i="12"/>
  <c r="A227" i="12"/>
  <c r="B211" i="12"/>
  <c r="A211" i="12"/>
  <c r="B199" i="12"/>
  <c r="A199" i="12"/>
  <c r="B183" i="12"/>
  <c r="A183" i="12"/>
  <c r="B163" i="12"/>
  <c r="A163" i="12"/>
  <c r="B151" i="12"/>
  <c r="A151" i="12"/>
  <c r="B135" i="12"/>
  <c r="A135" i="12"/>
  <c r="B115" i="12"/>
  <c r="A115" i="12"/>
  <c r="B107" i="12"/>
  <c r="A107" i="12"/>
  <c r="B91" i="12"/>
  <c r="A91" i="12"/>
  <c r="B79" i="12"/>
  <c r="A79" i="12"/>
  <c r="B63" i="12"/>
  <c r="A63" i="12"/>
  <c r="B51" i="12"/>
  <c r="A51" i="12"/>
  <c r="B31" i="12"/>
  <c r="A31" i="12"/>
  <c r="B500" i="10"/>
  <c r="A500" i="10"/>
  <c r="B496" i="10"/>
  <c r="A496" i="10"/>
  <c r="B492" i="10"/>
  <c r="A492" i="10"/>
  <c r="B488" i="10"/>
  <c r="A488" i="10"/>
  <c r="B484" i="10"/>
  <c r="A484" i="10"/>
  <c r="B480" i="10"/>
  <c r="A480" i="10"/>
  <c r="B476" i="10"/>
  <c r="A476" i="10"/>
  <c r="B472" i="10"/>
  <c r="A472" i="10"/>
  <c r="B468" i="10"/>
  <c r="A468" i="10"/>
  <c r="B464" i="10"/>
  <c r="A464" i="10"/>
  <c r="B460" i="10"/>
  <c r="A460" i="10"/>
  <c r="B456" i="10"/>
  <c r="A456" i="10"/>
  <c r="B452" i="10"/>
  <c r="A452" i="10"/>
  <c r="B448" i="10"/>
  <c r="A448" i="10"/>
  <c r="B444" i="10"/>
  <c r="A444" i="10"/>
  <c r="B440" i="10"/>
  <c r="A440" i="10"/>
  <c r="B436" i="10"/>
  <c r="A436" i="10"/>
  <c r="B432" i="10"/>
  <c r="A432" i="10"/>
  <c r="B428" i="10"/>
  <c r="A428" i="10"/>
  <c r="B424" i="10"/>
  <c r="A424" i="10"/>
  <c r="B420" i="10"/>
  <c r="A420" i="10"/>
  <c r="B416" i="10"/>
  <c r="A416" i="10"/>
  <c r="B412" i="10"/>
  <c r="A412" i="10"/>
  <c r="B408" i="10"/>
  <c r="A408" i="10"/>
  <c r="B404" i="10"/>
  <c r="A404" i="10"/>
  <c r="B400" i="10"/>
  <c r="A400" i="10"/>
  <c r="B396" i="10"/>
  <c r="A396" i="10"/>
  <c r="B392" i="10"/>
  <c r="A392" i="10"/>
  <c r="B388" i="10"/>
  <c r="A388" i="10"/>
  <c r="B384" i="10"/>
  <c r="A384" i="10"/>
  <c r="B380" i="10"/>
  <c r="A380" i="10"/>
  <c r="B376" i="10"/>
  <c r="A376" i="10"/>
  <c r="B372" i="10"/>
  <c r="A372" i="10"/>
  <c r="B368" i="10"/>
  <c r="A368" i="10"/>
  <c r="B364" i="10"/>
  <c r="A364" i="10"/>
  <c r="B360" i="10"/>
  <c r="A360" i="10"/>
  <c r="B356" i="10"/>
  <c r="A356" i="10"/>
  <c r="B352" i="10"/>
  <c r="A352" i="10"/>
  <c r="B348" i="10"/>
  <c r="A348" i="10"/>
  <c r="B344" i="10"/>
  <c r="A344" i="10"/>
  <c r="B340" i="10"/>
  <c r="A340" i="10"/>
  <c r="B336" i="10"/>
  <c r="A336" i="10"/>
  <c r="B332" i="10"/>
  <c r="A332" i="10"/>
  <c r="B328" i="10"/>
  <c r="A328" i="10"/>
  <c r="B324" i="10"/>
  <c r="A324" i="10"/>
  <c r="B320" i="10"/>
  <c r="A320" i="10"/>
  <c r="B316" i="10"/>
  <c r="A316" i="10"/>
  <c r="B312" i="10"/>
  <c r="A312" i="10"/>
  <c r="B308" i="10"/>
  <c r="A308" i="10"/>
  <c r="B304" i="10"/>
  <c r="A304" i="10"/>
  <c r="B300" i="10"/>
  <c r="A300" i="10"/>
  <c r="B296" i="10"/>
  <c r="A296" i="10"/>
  <c r="B292" i="10"/>
  <c r="A292" i="10"/>
  <c r="B288" i="10"/>
  <c r="A288" i="10"/>
  <c r="B284" i="10"/>
  <c r="A284" i="10"/>
  <c r="B280" i="10"/>
  <c r="A280" i="10"/>
  <c r="B276" i="10"/>
  <c r="A276" i="10"/>
  <c r="B272" i="10"/>
  <c r="A272" i="10"/>
  <c r="B268" i="10"/>
  <c r="A268" i="10"/>
  <c r="B264" i="10"/>
  <c r="A264" i="10"/>
  <c r="B260" i="10"/>
  <c r="A260" i="10"/>
  <c r="B256" i="10"/>
  <c r="A256" i="10"/>
  <c r="B252" i="10"/>
  <c r="A252" i="10"/>
  <c r="B248" i="10"/>
  <c r="A248" i="10"/>
  <c r="B244" i="10"/>
  <c r="A244" i="10"/>
  <c r="B240" i="10"/>
  <c r="A240" i="10"/>
  <c r="B236" i="10"/>
  <c r="A236" i="10"/>
  <c r="B232" i="10"/>
  <c r="A232" i="10"/>
  <c r="B228" i="10"/>
  <c r="A228" i="10"/>
  <c r="B224" i="10"/>
  <c r="A224" i="10"/>
  <c r="B220" i="10"/>
  <c r="A220" i="10"/>
  <c r="B216" i="10"/>
  <c r="A216" i="10"/>
  <c r="B212" i="10"/>
  <c r="A212" i="10"/>
  <c r="B208" i="10"/>
  <c r="A208" i="10"/>
  <c r="B204" i="10"/>
  <c r="A204" i="10"/>
  <c r="B200" i="10"/>
  <c r="A200" i="10"/>
  <c r="B196" i="10"/>
  <c r="A196" i="10"/>
  <c r="B192" i="10"/>
  <c r="A192" i="10"/>
  <c r="B188" i="10"/>
  <c r="A188" i="10"/>
  <c r="B184" i="10"/>
  <c r="A184" i="10"/>
  <c r="B180" i="10"/>
  <c r="A180" i="10"/>
  <c r="B176" i="10"/>
  <c r="A176" i="10"/>
  <c r="B172" i="10"/>
  <c r="A172" i="10"/>
  <c r="B168" i="10"/>
  <c r="A168" i="10"/>
  <c r="B164" i="10"/>
  <c r="A164" i="10"/>
  <c r="B160" i="10"/>
  <c r="A160" i="10"/>
  <c r="B156" i="10"/>
  <c r="A156" i="10"/>
  <c r="B152" i="10"/>
  <c r="A152" i="10"/>
  <c r="B148" i="10"/>
  <c r="A148" i="10"/>
  <c r="B144" i="10"/>
  <c r="A144" i="10"/>
  <c r="B140" i="10"/>
  <c r="A140" i="10"/>
  <c r="B136" i="10"/>
  <c r="A136" i="10"/>
  <c r="B132" i="10"/>
  <c r="A132" i="10"/>
  <c r="B128" i="10"/>
  <c r="A128" i="10"/>
  <c r="B124" i="10"/>
  <c r="A124" i="10"/>
  <c r="B120" i="10"/>
  <c r="A120" i="10"/>
  <c r="B116" i="10"/>
  <c r="A116" i="10"/>
  <c r="B112" i="10"/>
  <c r="A112" i="10"/>
  <c r="B108" i="10"/>
  <c r="A108" i="10"/>
  <c r="B104" i="10"/>
  <c r="A104" i="10"/>
  <c r="B100" i="10"/>
  <c r="A100" i="10"/>
  <c r="B96" i="10"/>
  <c r="A96" i="10"/>
  <c r="B92" i="10"/>
  <c r="A92" i="10"/>
  <c r="B88" i="10"/>
  <c r="A88" i="10"/>
  <c r="B84" i="10"/>
  <c r="A84" i="10"/>
  <c r="B80" i="10"/>
  <c r="A80" i="10"/>
  <c r="B76" i="10"/>
  <c r="A76" i="10"/>
  <c r="B72" i="10"/>
  <c r="A72" i="10"/>
  <c r="B68" i="10"/>
  <c r="A68" i="10"/>
  <c r="B64" i="10"/>
  <c r="A64" i="10"/>
  <c r="B60" i="10"/>
  <c r="A60" i="10"/>
  <c r="B56" i="10"/>
  <c r="A56" i="10"/>
  <c r="B52" i="10"/>
  <c r="A52" i="10"/>
  <c r="B48" i="10"/>
  <c r="A48" i="10"/>
  <c r="B44" i="10"/>
  <c r="A44" i="10"/>
  <c r="B40" i="10"/>
  <c r="A40" i="10"/>
  <c r="B36" i="10"/>
  <c r="A36" i="10"/>
  <c r="B32" i="10"/>
  <c r="A32" i="10"/>
  <c r="B494" i="10"/>
  <c r="A494" i="10"/>
  <c r="B478" i="10"/>
  <c r="A478" i="10"/>
  <c r="B462" i="10"/>
  <c r="A462" i="10"/>
  <c r="B442" i="10"/>
  <c r="A442" i="10"/>
  <c r="B430" i="10"/>
  <c r="A430" i="10"/>
  <c r="B414" i="10"/>
  <c r="A414" i="10"/>
  <c r="B398" i="10"/>
  <c r="A398" i="10"/>
  <c r="B378" i="10"/>
  <c r="A378" i="10"/>
  <c r="B366" i="10"/>
  <c r="A366" i="10"/>
  <c r="B350" i="10"/>
  <c r="A350" i="10"/>
  <c r="B330" i="10"/>
  <c r="A330" i="10"/>
  <c r="B314" i="10"/>
  <c r="A314" i="10"/>
  <c r="B298" i="10"/>
  <c r="A298" i="10"/>
  <c r="B282" i="10"/>
  <c r="A282" i="10"/>
  <c r="B266" i="10"/>
  <c r="A266" i="10"/>
  <c r="B246" i="10"/>
  <c r="A246" i="10"/>
  <c r="B230" i="10"/>
  <c r="A230" i="10"/>
  <c r="B218" i="10"/>
  <c r="A218" i="10"/>
  <c r="B198" i="10"/>
  <c r="A198" i="10"/>
  <c r="B182" i="10"/>
  <c r="A182" i="10"/>
  <c r="B166" i="10"/>
  <c r="A166" i="10"/>
  <c r="B150" i="10"/>
  <c r="A150" i="10"/>
  <c r="B134" i="10"/>
  <c r="A134" i="10"/>
  <c r="B118" i="10"/>
  <c r="A118" i="10"/>
  <c r="B106" i="10"/>
  <c r="A106" i="10"/>
  <c r="B90" i="10"/>
  <c r="A90" i="10"/>
  <c r="B74" i="10"/>
  <c r="A74" i="10"/>
  <c r="B58" i="10"/>
  <c r="A58" i="10"/>
  <c r="B42" i="10"/>
  <c r="A42" i="10"/>
  <c r="B22" i="10"/>
  <c r="A22" i="10"/>
  <c r="B6" i="10"/>
  <c r="A6" i="10"/>
  <c r="K493" i="3"/>
  <c r="B486" i="11"/>
  <c r="A486" i="11"/>
  <c r="K477" i="3"/>
  <c r="B470" i="11"/>
  <c r="A470" i="11"/>
  <c r="K461" i="3"/>
  <c r="B454" i="11"/>
  <c r="A454" i="11"/>
  <c r="K445" i="3"/>
  <c r="B438" i="11"/>
  <c r="A438" i="11"/>
  <c r="K429" i="3"/>
  <c r="B422" i="11"/>
  <c r="A422" i="11"/>
  <c r="K413" i="3"/>
  <c r="B406" i="11"/>
  <c r="A406" i="11"/>
  <c r="K393" i="3"/>
  <c r="B386" i="11"/>
  <c r="A386" i="11"/>
  <c r="K377" i="3"/>
  <c r="B370" i="11"/>
  <c r="A370" i="11"/>
  <c r="K361" i="3"/>
  <c r="B354" i="11"/>
  <c r="A354" i="11"/>
  <c r="K341" i="3"/>
  <c r="B334" i="11"/>
  <c r="A334" i="11"/>
  <c r="K329" i="3"/>
  <c r="B322" i="11"/>
  <c r="A322" i="11"/>
  <c r="K317" i="3"/>
  <c r="B310" i="11"/>
  <c r="A310" i="11"/>
  <c r="K309" i="3"/>
  <c r="B302" i="11"/>
  <c r="A302" i="11"/>
  <c r="K293" i="3"/>
  <c r="B286" i="11"/>
  <c r="A286" i="11"/>
  <c r="K281" i="3"/>
  <c r="B274" i="11"/>
  <c r="A274" i="11"/>
  <c r="K273" i="3"/>
  <c r="B266" i="11"/>
  <c r="A266" i="11"/>
  <c r="K261" i="3"/>
  <c r="B254" i="11"/>
  <c r="A254" i="11"/>
  <c r="K249" i="3"/>
  <c r="B242" i="11"/>
  <c r="A242" i="11"/>
  <c r="K237" i="3"/>
  <c r="B230" i="11"/>
  <c r="A230" i="11"/>
  <c r="K229" i="3"/>
  <c r="B222" i="11"/>
  <c r="A222" i="11"/>
  <c r="K217" i="3"/>
  <c r="B210" i="11"/>
  <c r="A210" i="11"/>
  <c r="K209" i="3"/>
  <c r="B202" i="11"/>
  <c r="A202" i="11"/>
  <c r="K197" i="3"/>
  <c r="B190" i="11"/>
  <c r="A190" i="11"/>
  <c r="K189" i="3"/>
  <c r="B182" i="11"/>
  <c r="A182" i="11"/>
  <c r="K181" i="3"/>
  <c r="B174" i="11"/>
  <c r="A174" i="11"/>
  <c r="K169" i="3"/>
  <c r="B162" i="11"/>
  <c r="A162" i="11"/>
  <c r="K149" i="3"/>
  <c r="B142" i="11"/>
  <c r="A142" i="11"/>
  <c r="K133" i="3"/>
  <c r="B126" i="11"/>
  <c r="A126" i="11"/>
  <c r="K117" i="3"/>
  <c r="B110" i="11"/>
  <c r="A110" i="11"/>
  <c r="K101" i="3"/>
  <c r="B94" i="11"/>
  <c r="A94" i="11"/>
  <c r="K85" i="3"/>
  <c r="B78" i="11"/>
  <c r="A78" i="11"/>
  <c r="K65" i="3"/>
  <c r="B58" i="11"/>
  <c r="A58" i="11"/>
  <c r="K49" i="3"/>
  <c r="B42" i="11"/>
  <c r="A42" i="11"/>
  <c r="K37" i="3"/>
  <c r="B30" i="11"/>
  <c r="A30" i="11"/>
  <c r="K21" i="3"/>
  <c r="B14" i="11"/>
  <c r="A14" i="11"/>
  <c r="B487" i="12"/>
  <c r="A487" i="12"/>
  <c r="B475" i="12"/>
  <c r="A475" i="12"/>
  <c r="B455" i="12"/>
  <c r="A455" i="12"/>
  <c r="B439" i="12"/>
  <c r="A439" i="12"/>
  <c r="B423" i="12"/>
  <c r="A423" i="12"/>
  <c r="B403" i="12"/>
  <c r="A403" i="12"/>
  <c r="B387" i="12"/>
  <c r="A387" i="12"/>
  <c r="B371" i="12"/>
  <c r="A371" i="12"/>
  <c r="B359" i="12"/>
  <c r="A359" i="12"/>
  <c r="B343" i="12"/>
  <c r="A343" i="12"/>
  <c r="B327" i="12"/>
  <c r="A327" i="12"/>
  <c r="B307" i="12"/>
  <c r="A307" i="12"/>
  <c r="B295" i="12"/>
  <c r="A295" i="12"/>
  <c r="B279" i="12"/>
  <c r="A279" i="12"/>
  <c r="B259" i="12"/>
  <c r="A259" i="12"/>
  <c r="B243" i="12"/>
  <c r="A243" i="12"/>
  <c r="B231" i="12"/>
  <c r="A231" i="12"/>
  <c r="B215" i="12"/>
  <c r="A215" i="12"/>
  <c r="B195" i="12"/>
  <c r="A195" i="12"/>
  <c r="B179" i="12"/>
  <c r="A179" i="12"/>
  <c r="B167" i="12"/>
  <c r="A167" i="12"/>
  <c r="B147" i="12"/>
  <c r="A147" i="12"/>
  <c r="B131" i="12"/>
  <c r="A131" i="12"/>
  <c r="B119" i="12"/>
  <c r="A119" i="12"/>
  <c r="B111" i="12"/>
  <c r="A111" i="12"/>
  <c r="B95" i="12"/>
  <c r="A95" i="12"/>
  <c r="B75" i="12"/>
  <c r="A75" i="12"/>
  <c r="B59" i="12"/>
  <c r="A59" i="12"/>
  <c r="B47" i="12"/>
  <c r="A47" i="12"/>
  <c r="B27" i="12"/>
  <c r="A27" i="12"/>
  <c r="A497" i="10"/>
  <c r="B497" i="10"/>
  <c r="A493" i="10"/>
  <c r="B493" i="10"/>
  <c r="A489" i="10"/>
  <c r="B489" i="10"/>
  <c r="A485" i="10"/>
  <c r="B485" i="10"/>
  <c r="A481" i="10"/>
  <c r="B481" i="10"/>
  <c r="A477" i="10"/>
  <c r="B477" i="10"/>
  <c r="A473" i="10"/>
  <c r="B473" i="10"/>
  <c r="A469" i="10"/>
  <c r="B469" i="10"/>
  <c r="A465" i="10"/>
  <c r="B465" i="10"/>
  <c r="A461" i="10"/>
  <c r="B461" i="10"/>
  <c r="A457" i="10"/>
  <c r="B457" i="10"/>
  <c r="A453" i="10"/>
  <c r="B453" i="10"/>
  <c r="A449" i="10"/>
  <c r="B449" i="10"/>
  <c r="A445" i="10"/>
  <c r="B445" i="10"/>
  <c r="A441" i="10"/>
  <c r="B441" i="10"/>
  <c r="A437" i="10"/>
  <c r="B437" i="10"/>
  <c r="A433" i="10"/>
  <c r="B433" i="10"/>
  <c r="A429" i="10"/>
  <c r="B429" i="10"/>
  <c r="A425" i="10"/>
  <c r="B425" i="10"/>
  <c r="A421" i="10"/>
  <c r="B421" i="10"/>
  <c r="A417" i="10"/>
  <c r="B417" i="10"/>
  <c r="A413" i="10"/>
  <c r="B413" i="10"/>
  <c r="A409" i="10"/>
  <c r="B409" i="10"/>
  <c r="A405" i="10"/>
  <c r="B405" i="10"/>
  <c r="A401" i="10"/>
  <c r="B401" i="10"/>
  <c r="A397" i="10"/>
  <c r="B397" i="10"/>
  <c r="A393" i="10"/>
  <c r="B393" i="10"/>
  <c r="A389" i="10"/>
  <c r="B389" i="10"/>
  <c r="A385" i="10"/>
  <c r="B385" i="10"/>
  <c r="A381" i="10"/>
  <c r="B381" i="10"/>
  <c r="A377" i="10"/>
  <c r="B377" i="10"/>
  <c r="A373" i="10"/>
  <c r="B373" i="10"/>
  <c r="A369" i="10"/>
  <c r="B369" i="10"/>
  <c r="A365" i="10"/>
  <c r="B365" i="10"/>
  <c r="A361" i="10"/>
  <c r="B361" i="10"/>
  <c r="A357" i="10"/>
  <c r="B357" i="10"/>
  <c r="A353" i="10"/>
  <c r="B353" i="10"/>
  <c r="A349" i="10"/>
  <c r="B349" i="10"/>
  <c r="A345" i="10"/>
  <c r="B345" i="10"/>
  <c r="A341" i="10"/>
  <c r="B341" i="10"/>
  <c r="A337" i="10"/>
  <c r="B337" i="10"/>
  <c r="A333" i="10"/>
  <c r="B333" i="10"/>
  <c r="A329" i="10"/>
  <c r="B329" i="10"/>
  <c r="A325" i="10"/>
  <c r="B325" i="10"/>
  <c r="A321" i="10"/>
  <c r="B321" i="10"/>
  <c r="A317" i="10"/>
  <c r="B317" i="10"/>
  <c r="A313" i="10"/>
  <c r="B313" i="10"/>
  <c r="A309" i="10"/>
  <c r="B309" i="10"/>
  <c r="A305" i="10"/>
  <c r="B305" i="10"/>
  <c r="A301" i="10"/>
  <c r="B301" i="10"/>
  <c r="A297" i="10"/>
  <c r="B297" i="10"/>
  <c r="A293" i="10"/>
  <c r="B293" i="10"/>
  <c r="A289" i="10"/>
  <c r="B289" i="10"/>
  <c r="B285" i="10"/>
  <c r="A285" i="10"/>
  <c r="B281" i="10"/>
  <c r="A281" i="10"/>
  <c r="B277" i="10"/>
  <c r="A277" i="10"/>
  <c r="B273" i="10"/>
  <c r="A273" i="10"/>
  <c r="B269" i="10"/>
  <c r="A269" i="10"/>
  <c r="B265" i="10"/>
  <c r="A265" i="10"/>
  <c r="B261" i="10"/>
  <c r="A261" i="10"/>
  <c r="B257" i="10"/>
  <c r="A257" i="10"/>
  <c r="B253" i="10"/>
  <c r="A253" i="10"/>
  <c r="B249" i="10"/>
  <c r="A249" i="10"/>
  <c r="B245" i="10"/>
  <c r="A245" i="10"/>
  <c r="B241" i="10"/>
  <c r="A241" i="10"/>
  <c r="B237" i="10"/>
  <c r="A237" i="10"/>
  <c r="B233" i="10"/>
  <c r="A233" i="10"/>
  <c r="B229" i="10"/>
  <c r="A229" i="10"/>
  <c r="B225" i="10"/>
  <c r="A225" i="10"/>
  <c r="B221" i="10"/>
  <c r="A221" i="10"/>
  <c r="B217" i="10"/>
  <c r="A217" i="10"/>
  <c r="B213" i="10"/>
  <c r="A213" i="10"/>
  <c r="B209" i="10"/>
  <c r="A209" i="10"/>
  <c r="B205" i="10"/>
  <c r="A205" i="10"/>
  <c r="B201" i="10"/>
  <c r="A201" i="10"/>
  <c r="B197" i="10"/>
  <c r="A197" i="10"/>
  <c r="B193" i="10"/>
  <c r="A193" i="10"/>
  <c r="B189" i="10"/>
  <c r="A189" i="10"/>
  <c r="B185" i="10"/>
  <c r="A185" i="10"/>
  <c r="B181" i="10"/>
  <c r="A181" i="10"/>
  <c r="B177" i="10"/>
  <c r="A177" i="10"/>
  <c r="B173" i="10"/>
  <c r="A173" i="10"/>
  <c r="B169" i="10"/>
  <c r="A169" i="10"/>
  <c r="B165" i="10"/>
  <c r="A165" i="10"/>
  <c r="B161" i="10"/>
  <c r="A161" i="10"/>
  <c r="B157" i="10"/>
  <c r="A157" i="10"/>
  <c r="B153" i="10"/>
  <c r="A153" i="10"/>
  <c r="B149" i="10"/>
  <c r="A149" i="10"/>
  <c r="B145" i="10"/>
  <c r="A145" i="10"/>
  <c r="B141" i="10"/>
  <c r="A141" i="10"/>
  <c r="B137" i="10"/>
  <c r="A137" i="10"/>
  <c r="B133" i="10"/>
  <c r="A133" i="10"/>
  <c r="B129" i="10"/>
  <c r="A129" i="10"/>
  <c r="B125" i="10"/>
  <c r="A125" i="10"/>
  <c r="B121" i="10"/>
  <c r="A121" i="10"/>
  <c r="B117" i="10"/>
  <c r="A117" i="10"/>
  <c r="B113" i="10"/>
  <c r="A113" i="10"/>
  <c r="B109" i="10"/>
  <c r="A109" i="10"/>
  <c r="B105" i="10"/>
  <c r="A105" i="10"/>
  <c r="B101" i="10"/>
  <c r="A101" i="10"/>
  <c r="B97" i="10"/>
  <c r="A97" i="10"/>
  <c r="B93" i="10"/>
  <c r="A93" i="10"/>
  <c r="B89" i="10"/>
  <c r="A89" i="10"/>
  <c r="B85" i="10"/>
  <c r="A85" i="10"/>
  <c r="B81" i="10"/>
  <c r="A81" i="10"/>
  <c r="B77" i="10"/>
  <c r="A77" i="10"/>
  <c r="B73" i="10"/>
  <c r="A73" i="10"/>
  <c r="B69" i="10"/>
  <c r="A69" i="10"/>
  <c r="B65" i="10"/>
  <c r="A65" i="10"/>
  <c r="B61" i="10"/>
  <c r="A61" i="10"/>
  <c r="B57" i="10"/>
  <c r="A57" i="10"/>
  <c r="B53" i="10"/>
  <c r="A53" i="10"/>
  <c r="B49" i="10"/>
  <c r="A49" i="10"/>
  <c r="B45" i="10"/>
  <c r="A45" i="10"/>
  <c r="B41" i="10"/>
  <c r="A41" i="10"/>
  <c r="B486" i="10"/>
  <c r="A486" i="10"/>
  <c r="B470" i="10"/>
  <c r="A470" i="10"/>
  <c r="B450" i="10"/>
  <c r="A450" i="10"/>
  <c r="B434" i="10"/>
  <c r="A434" i="10"/>
  <c r="B418" i="10"/>
  <c r="A418" i="10"/>
  <c r="B402" i="10"/>
  <c r="A402" i="10"/>
  <c r="B386" i="10"/>
  <c r="A386" i="10"/>
  <c r="B374" i="10"/>
  <c r="A374" i="10"/>
  <c r="B358" i="10"/>
  <c r="A358" i="10"/>
  <c r="B338" i="10"/>
  <c r="A338" i="10"/>
  <c r="B322" i="10"/>
  <c r="A322" i="10"/>
  <c r="B306" i="10"/>
  <c r="A306" i="10"/>
  <c r="B286" i="10"/>
  <c r="A286" i="10"/>
  <c r="B270" i="10"/>
  <c r="A270" i="10"/>
  <c r="B254" i="10"/>
  <c r="A254" i="10"/>
  <c r="B238" i="10"/>
  <c r="A238" i="10"/>
  <c r="B222" i="10"/>
  <c r="A222" i="10"/>
  <c r="B206" i="10"/>
  <c r="A206" i="10"/>
  <c r="B190" i="10"/>
  <c r="A190" i="10"/>
  <c r="B174" i="10"/>
  <c r="A174" i="10"/>
  <c r="B158" i="10"/>
  <c r="A158" i="10"/>
  <c r="B142" i="10"/>
  <c r="A142" i="10"/>
  <c r="B126" i="10"/>
  <c r="A126" i="10"/>
  <c r="B102" i="10"/>
  <c r="A102" i="10"/>
  <c r="B86" i="10"/>
  <c r="A86" i="10"/>
  <c r="B62" i="10"/>
  <c r="A62" i="10"/>
  <c r="B46" i="10"/>
  <c r="A46" i="10"/>
  <c r="B34" i="10"/>
  <c r="A34" i="10"/>
  <c r="B18" i="10"/>
  <c r="A18" i="10"/>
  <c r="K497" i="3"/>
  <c r="B490" i="11"/>
  <c r="A490" i="11"/>
  <c r="K481" i="3"/>
  <c r="B474" i="11"/>
  <c r="A474" i="11"/>
  <c r="K465" i="3"/>
  <c r="B458" i="11"/>
  <c r="A458" i="11"/>
  <c r="K449" i="3"/>
  <c r="B442" i="11"/>
  <c r="A442" i="11"/>
  <c r="K433" i="3"/>
  <c r="B426" i="11"/>
  <c r="A426" i="11"/>
  <c r="K417" i="3"/>
  <c r="B410" i="11"/>
  <c r="A410" i="11"/>
  <c r="K401" i="3"/>
  <c r="B394" i="11"/>
  <c r="A394" i="11"/>
  <c r="K385" i="3"/>
  <c r="B378" i="11"/>
  <c r="A378" i="11"/>
  <c r="K369" i="3"/>
  <c r="B362" i="11"/>
  <c r="A362" i="11"/>
  <c r="K349" i="3"/>
  <c r="B342" i="11"/>
  <c r="A342" i="11"/>
  <c r="K337" i="3"/>
  <c r="B330" i="11"/>
  <c r="A330" i="11"/>
  <c r="K321" i="3"/>
  <c r="B314" i="11"/>
  <c r="A314" i="11"/>
  <c r="K301" i="3"/>
  <c r="B294" i="11"/>
  <c r="A294" i="11"/>
  <c r="K285" i="3"/>
  <c r="B278" i="11"/>
  <c r="A278" i="11"/>
  <c r="K265" i="3"/>
  <c r="B258" i="11"/>
  <c r="A258" i="11"/>
  <c r="K157" i="3"/>
  <c r="B150" i="11"/>
  <c r="A150" i="11"/>
  <c r="K137" i="3"/>
  <c r="B130" i="11"/>
  <c r="A130" i="11"/>
  <c r="K121" i="3"/>
  <c r="B114" i="11"/>
  <c r="A114" i="11"/>
  <c r="K105" i="3"/>
  <c r="B98" i="11"/>
  <c r="A98" i="11"/>
  <c r="K93" i="3"/>
  <c r="B86" i="11"/>
  <c r="A86" i="11"/>
  <c r="K77" i="3"/>
  <c r="B70" i="11"/>
  <c r="A70" i="11"/>
  <c r="K61" i="3"/>
  <c r="B54" i="11"/>
  <c r="A54" i="11"/>
  <c r="K45" i="3"/>
  <c r="B38" i="11"/>
  <c r="A38" i="11"/>
  <c r="K29" i="3"/>
  <c r="B22" i="11"/>
  <c r="A22" i="11"/>
  <c r="B495" i="12"/>
  <c r="A495" i="12"/>
  <c r="B479" i="12"/>
  <c r="A479" i="12"/>
  <c r="B467" i="12"/>
  <c r="A467" i="12"/>
  <c r="B451" i="12"/>
  <c r="A451" i="12"/>
  <c r="B435" i="12"/>
  <c r="A435" i="12"/>
  <c r="B419" i="12"/>
  <c r="A419" i="12"/>
  <c r="B395" i="12"/>
  <c r="A395" i="12"/>
  <c r="B379" i="12"/>
  <c r="A379" i="12"/>
  <c r="B363" i="12"/>
  <c r="A363" i="12"/>
  <c r="B347" i="12"/>
  <c r="A347" i="12"/>
  <c r="B331" i="12"/>
  <c r="A331" i="12"/>
  <c r="B315" i="12"/>
  <c r="A315" i="12"/>
  <c r="B299" i="12"/>
  <c r="A299" i="12"/>
  <c r="B283" i="12"/>
  <c r="A283" i="12"/>
  <c r="B271" i="12"/>
  <c r="A271" i="12"/>
  <c r="B255" i="12"/>
  <c r="A255" i="12"/>
  <c r="B239" i="12"/>
  <c r="A239" i="12"/>
  <c r="B219" i="12"/>
  <c r="A219" i="12"/>
  <c r="B207" i="12"/>
  <c r="A207" i="12"/>
  <c r="B191" i="12"/>
  <c r="A191" i="12"/>
  <c r="B175" i="12"/>
  <c r="A175" i="12"/>
  <c r="B159" i="12"/>
  <c r="A159" i="12"/>
  <c r="B143" i="12"/>
  <c r="A143" i="12"/>
  <c r="B127" i="12"/>
  <c r="A127" i="12"/>
  <c r="B99" i="12"/>
  <c r="A99" i="12"/>
  <c r="B83" i="12"/>
  <c r="A83" i="12"/>
  <c r="B67" i="12"/>
  <c r="A67" i="12"/>
  <c r="B55" i="12"/>
  <c r="A55" i="12"/>
  <c r="B39" i="12"/>
  <c r="A39" i="12"/>
  <c r="B35" i="12"/>
  <c r="A35" i="12"/>
  <c r="B23" i="12"/>
  <c r="A23" i="12"/>
  <c r="B19" i="12"/>
  <c r="A19" i="12"/>
  <c r="B15" i="12"/>
  <c r="A15" i="12"/>
  <c r="B11" i="12"/>
  <c r="A11" i="12"/>
  <c r="B7" i="12"/>
  <c r="A7" i="12"/>
  <c r="B498" i="10"/>
  <c r="A498" i="10"/>
  <c r="B482" i="10"/>
  <c r="A482" i="10"/>
  <c r="B466" i="10"/>
  <c r="A466" i="10"/>
  <c r="B454" i="10"/>
  <c r="A454" i="10"/>
  <c r="B438" i="10"/>
  <c r="A438" i="10"/>
  <c r="B422" i="10"/>
  <c r="A422" i="10"/>
  <c r="B406" i="10"/>
  <c r="A406" i="10"/>
  <c r="B390" i="10"/>
  <c r="A390" i="10"/>
  <c r="B370" i="10"/>
  <c r="A370" i="10"/>
  <c r="B354" i="10"/>
  <c r="A354" i="10"/>
  <c r="B342" i="10"/>
  <c r="A342" i="10"/>
  <c r="B326" i="10"/>
  <c r="A326" i="10"/>
  <c r="B310" i="10"/>
  <c r="A310" i="10"/>
  <c r="B294" i="10"/>
  <c r="A294" i="10"/>
  <c r="B274" i="10"/>
  <c r="A274" i="10"/>
  <c r="B258" i="10"/>
  <c r="A258" i="10"/>
  <c r="B242" i="10"/>
  <c r="A242" i="10"/>
  <c r="B226" i="10"/>
  <c r="A226" i="10"/>
  <c r="B210" i="10"/>
  <c r="A210" i="10"/>
  <c r="B194" i="10"/>
  <c r="A194" i="10"/>
  <c r="B178" i="10"/>
  <c r="A178" i="10"/>
  <c r="B162" i="10"/>
  <c r="A162" i="10"/>
  <c r="B146" i="10"/>
  <c r="A146" i="10"/>
  <c r="B130" i="10"/>
  <c r="A130" i="10"/>
  <c r="B110" i="10"/>
  <c r="A110" i="10"/>
  <c r="B94" i="10"/>
  <c r="A94" i="10"/>
  <c r="B78" i="10"/>
  <c r="A78" i="10"/>
  <c r="B66" i="10"/>
  <c r="A66" i="10"/>
  <c r="B50" i="10"/>
  <c r="A50" i="10"/>
  <c r="B30" i="10"/>
  <c r="A30" i="10"/>
  <c r="B14" i="10"/>
  <c r="A14" i="10"/>
  <c r="K501" i="3"/>
  <c r="B494" i="11"/>
  <c r="A494" i="11"/>
  <c r="K485" i="3"/>
  <c r="B478" i="11"/>
  <c r="A478" i="11"/>
  <c r="K469" i="3"/>
  <c r="B462" i="11"/>
  <c r="A462" i="11"/>
  <c r="K453" i="3"/>
  <c r="B446" i="11"/>
  <c r="A446" i="11"/>
  <c r="K437" i="3"/>
  <c r="B430" i="11"/>
  <c r="A430" i="11"/>
  <c r="K421" i="3"/>
  <c r="B414" i="11"/>
  <c r="A414" i="11"/>
  <c r="K405" i="3"/>
  <c r="B398" i="11"/>
  <c r="A398" i="11"/>
  <c r="K389" i="3"/>
  <c r="B382" i="11"/>
  <c r="A382" i="11"/>
  <c r="K373" i="3"/>
  <c r="B366" i="11"/>
  <c r="A366" i="11"/>
  <c r="K357" i="3"/>
  <c r="B350" i="11"/>
  <c r="A350" i="11"/>
  <c r="K333" i="3"/>
  <c r="B326" i="11"/>
  <c r="A326" i="11"/>
  <c r="K313" i="3"/>
  <c r="B306" i="11"/>
  <c r="A306" i="11"/>
  <c r="K297" i="3"/>
  <c r="B290" i="11"/>
  <c r="A290" i="11"/>
  <c r="K277" i="3"/>
  <c r="B270" i="11"/>
  <c r="A270" i="11"/>
  <c r="K257" i="3"/>
  <c r="B250" i="11"/>
  <c r="A250" i="11"/>
  <c r="K241" i="3"/>
  <c r="B234" i="11"/>
  <c r="A234" i="11"/>
  <c r="K221" i="3"/>
  <c r="B214" i="11"/>
  <c r="A214" i="11"/>
  <c r="K201" i="3"/>
  <c r="B194" i="11"/>
  <c r="A194" i="11"/>
  <c r="K185" i="3"/>
  <c r="B178" i="11"/>
  <c r="A178" i="11"/>
  <c r="K173" i="3"/>
  <c r="B166" i="11"/>
  <c r="A166" i="11"/>
  <c r="K161" i="3"/>
  <c r="B154" i="11"/>
  <c r="A154" i="11"/>
  <c r="K145" i="3"/>
  <c r="B138" i="11"/>
  <c r="A138" i="11"/>
  <c r="K125" i="3"/>
  <c r="B118" i="11"/>
  <c r="A118" i="11"/>
  <c r="K109" i="3"/>
  <c r="B102" i="11"/>
  <c r="A102" i="11"/>
  <c r="K89" i="3"/>
  <c r="B82" i="11"/>
  <c r="A82" i="11"/>
  <c r="K73" i="3"/>
  <c r="B66" i="11"/>
  <c r="A66" i="11"/>
  <c r="K57" i="3"/>
  <c r="B50" i="11"/>
  <c r="A50" i="11"/>
  <c r="K41" i="3"/>
  <c r="B34" i="11"/>
  <c r="A34" i="11"/>
  <c r="K25" i="3"/>
  <c r="B18" i="11"/>
  <c r="A18" i="11"/>
  <c r="B499" i="12"/>
  <c r="A499" i="12"/>
  <c r="B483" i="12"/>
  <c r="A483" i="12"/>
  <c r="B463" i="12"/>
  <c r="A463" i="12"/>
  <c r="B447" i="12"/>
  <c r="A447" i="12"/>
  <c r="B431" i="12"/>
  <c r="A431" i="12"/>
  <c r="B411" i="12"/>
  <c r="A411" i="12"/>
  <c r="B399" i="12"/>
  <c r="A399" i="12"/>
  <c r="B383" i="12"/>
  <c r="A383" i="12"/>
  <c r="B367" i="12"/>
  <c r="A367" i="12"/>
  <c r="B351" i="12"/>
  <c r="A351" i="12"/>
  <c r="B335" i="12"/>
  <c r="A335" i="12"/>
  <c r="B319" i="12"/>
  <c r="A319" i="12"/>
  <c r="B303" i="12"/>
  <c r="A303" i="12"/>
  <c r="B287" i="12"/>
  <c r="A287" i="12"/>
  <c r="B267" i="12"/>
  <c r="A267" i="12"/>
  <c r="B251" i="12"/>
  <c r="A251" i="12"/>
  <c r="B235" i="12"/>
  <c r="A235" i="12"/>
  <c r="B223" i="12"/>
  <c r="A223" i="12"/>
  <c r="B203" i="12"/>
  <c r="A203" i="12"/>
  <c r="B187" i="12"/>
  <c r="A187" i="12"/>
  <c r="B171" i="12"/>
  <c r="A171" i="12"/>
  <c r="B155" i="12"/>
  <c r="A155" i="12"/>
  <c r="B139" i="12"/>
  <c r="A139" i="12"/>
  <c r="B123" i="12"/>
  <c r="A123" i="12"/>
  <c r="B103" i="12"/>
  <c r="A103" i="12"/>
  <c r="B87" i="12"/>
  <c r="A87" i="12"/>
  <c r="B71" i="12"/>
  <c r="A71" i="12"/>
  <c r="B43" i="12"/>
  <c r="A43" i="12"/>
  <c r="B28" i="10"/>
  <c r="A28" i="10"/>
  <c r="B24" i="10"/>
  <c r="A24" i="10"/>
  <c r="B20" i="10"/>
  <c r="A20" i="10"/>
  <c r="B16" i="10"/>
  <c r="A16" i="10"/>
  <c r="B12" i="10"/>
  <c r="A12" i="10"/>
  <c r="B8" i="10"/>
  <c r="A8" i="10"/>
  <c r="K507" i="3"/>
  <c r="B500" i="11"/>
  <c r="A500" i="11"/>
  <c r="K503" i="3"/>
  <c r="B496" i="11"/>
  <c r="A496" i="11"/>
  <c r="K499" i="3"/>
  <c r="B492" i="11"/>
  <c r="A492" i="11"/>
  <c r="K495" i="3"/>
  <c r="B488" i="11"/>
  <c r="A488" i="11"/>
  <c r="K491" i="3"/>
  <c r="B484" i="11"/>
  <c r="A484" i="11"/>
  <c r="K487" i="3"/>
  <c r="B480" i="11"/>
  <c r="A480" i="11"/>
  <c r="K483" i="3"/>
  <c r="B476" i="11"/>
  <c r="A476" i="11"/>
  <c r="K479" i="3"/>
  <c r="B472" i="11"/>
  <c r="A472" i="11"/>
  <c r="K475" i="3"/>
  <c r="B468" i="11"/>
  <c r="A468" i="11"/>
  <c r="K471" i="3"/>
  <c r="B464" i="11"/>
  <c r="A464" i="11"/>
  <c r="K467" i="3"/>
  <c r="B460" i="11"/>
  <c r="A460" i="11"/>
  <c r="K463" i="3"/>
  <c r="B456" i="11"/>
  <c r="A456" i="11"/>
  <c r="K459" i="3"/>
  <c r="B452" i="11"/>
  <c r="A452" i="11"/>
  <c r="K455" i="3"/>
  <c r="B448" i="11"/>
  <c r="A448" i="11"/>
  <c r="K451" i="3"/>
  <c r="B444" i="11"/>
  <c r="A444" i="11"/>
  <c r="K447" i="3"/>
  <c r="B440" i="11"/>
  <c r="A440" i="11"/>
  <c r="K443" i="3"/>
  <c r="B436" i="11"/>
  <c r="A436" i="11"/>
  <c r="K439" i="3"/>
  <c r="B432" i="11"/>
  <c r="A432" i="11"/>
  <c r="K435" i="3"/>
  <c r="B428" i="11"/>
  <c r="A428" i="11"/>
  <c r="K431" i="3"/>
  <c r="B424" i="11"/>
  <c r="A424" i="11"/>
  <c r="K427" i="3"/>
  <c r="B420" i="11"/>
  <c r="A420" i="11"/>
  <c r="K423" i="3"/>
  <c r="B416" i="11"/>
  <c r="A416" i="11"/>
  <c r="K419" i="3"/>
  <c r="B412" i="11"/>
  <c r="A412" i="11"/>
  <c r="K415" i="3"/>
  <c r="B408" i="11"/>
  <c r="A408" i="11"/>
  <c r="K411" i="3"/>
  <c r="B404" i="11"/>
  <c r="A404" i="11"/>
  <c r="K407" i="3"/>
  <c r="B400" i="11"/>
  <c r="A400" i="11"/>
  <c r="K403" i="3"/>
  <c r="B396" i="11"/>
  <c r="A396" i="11"/>
  <c r="K399" i="3"/>
  <c r="B392" i="11"/>
  <c r="A392" i="11"/>
  <c r="K395" i="3"/>
  <c r="B388" i="11"/>
  <c r="A388" i="11"/>
  <c r="K391" i="3"/>
  <c r="B384" i="11"/>
  <c r="A384" i="11"/>
  <c r="K387" i="3"/>
  <c r="B380" i="11"/>
  <c r="A380" i="11"/>
  <c r="K383" i="3"/>
  <c r="B376" i="11"/>
  <c r="A376" i="11"/>
  <c r="K379" i="3"/>
  <c r="B372" i="11"/>
  <c r="A372" i="11"/>
  <c r="K375" i="3"/>
  <c r="B368" i="11"/>
  <c r="A368" i="11"/>
  <c r="K371" i="3"/>
  <c r="B364" i="11"/>
  <c r="A364" i="11"/>
  <c r="K367" i="3"/>
  <c r="B360" i="11"/>
  <c r="A360" i="11"/>
  <c r="K363" i="3"/>
  <c r="B356" i="11"/>
  <c r="A356" i="11"/>
  <c r="K359" i="3"/>
  <c r="B352" i="11"/>
  <c r="A352" i="11"/>
  <c r="K355" i="3"/>
  <c r="B348" i="11"/>
  <c r="A348" i="11"/>
  <c r="K351" i="3"/>
  <c r="B344" i="11"/>
  <c r="A344" i="11"/>
  <c r="K347" i="3"/>
  <c r="B340" i="11"/>
  <c r="A340" i="11"/>
  <c r="K343" i="3"/>
  <c r="B336" i="11"/>
  <c r="A336" i="11"/>
  <c r="K339" i="3"/>
  <c r="B332" i="11"/>
  <c r="A332" i="11"/>
  <c r="K335" i="3"/>
  <c r="B328" i="11"/>
  <c r="A328" i="11"/>
  <c r="K331" i="3"/>
  <c r="B324" i="11"/>
  <c r="A324" i="11"/>
  <c r="K327" i="3"/>
  <c r="B320" i="11"/>
  <c r="A320" i="11"/>
  <c r="K323" i="3"/>
  <c r="B316" i="11"/>
  <c r="A316" i="11"/>
  <c r="K319" i="3"/>
  <c r="B312" i="11"/>
  <c r="A312" i="11"/>
  <c r="K315" i="3"/>
  <c r="B308" i="11"/>
  <c r="A308" i="11"/>
  <c r="K311" i="3"/>
  <c r="B304" i="11"/>
  <c r="A304" i="11"/>
  <c r="K307" i="3"/>
  <c r="B300" i="11"/>
  <c r="A300" i="11"/>
  <c r="K303" i="3"/>
  <c r="B296" i="11"/>
  <c r="A296" i="11"/>
  <c r="K299" i="3"/>
  <c r="B292" i="11"/>
  <c r="A292" i="11"/>
  <c r="K295" i="3"/>
  <c r="B288" i="11"/>
  <c r="A288" i="11"/>
  <c r="K291" i="3"/>
  <c r="B284" i="11"/>
  <c r="A284" i="11"/>
  <c r="K287" i="3"/>
  <c r="B280" i="11"/>
  <c r="A280" i="11"/>
  <c r="K283" i="3"/>
  <c r="B276" i="11"/>
  <c r="A276" i="11"/>
  <c r="K279" i="3"/>
  <c r="B272" i="11"/>
  <c r="A272" i="11"/>
  <c r="K275" i="3"/>
  <c r="B268" i="11"/>
  <c r="A268" i="11"/>
  <c r="K271" i="3"/>
  <c r="B264" i="11"/>
  <c r="A264" i="11"/>
  <c r="K267" i="3"/>
  <c r="B260" i="11"/>
  <c r="A260" i="11"/>
  <c r="K263" i="3"/>
  <c r="B256" i="11"/>
  <c r="A256" i="11"/>
  <c r="K259" i="3"/>
  <c r="B252" i="11"/>
  <c r="A252" i="11"/>
  <c r="K255" i="3"/>
  <c r="B248" i="11"/>
  <c r="A248" i="11"/>
  <c r="K251" i="3"/>
  <c r="B244" i="11"/>
  <c r="A244" i="11"/>
  <c r="K247" i="3"/>
  <c r="B240" i="11"/>
  <c r="A240" i="11"/>
  <c r="K243" i="3"/>
  <c r="B236" i="11"/>
  <c r="A236" i="11"/>
  <c r="K239" i="3"/>
  <c r="B232" i="11"/>
  <c r="A232" i="11"/>
  <c r="K235" i="3"/>
  <c r="B228" i="11"/>
  <c r="A228" i="11"/>
  <c r="K231" i="3"/>
  <c r="B224" i="11"/>
  <c r="A224" i="11"/>
  <c r="K227" i="3"/>
  <c r="B220" i="11"/>
  <c r="A220" i="11"/>
  <c r="K223" i="3"/>
  <c r="B216" i="11"/>
  <c r="A216" i="11"/>
  <c r="K219" i="3"/>
  <c r="B212" i="11"/>
  <c r="A212" i="11"/>
  <c r="K215" i="3"/>
  <c r="B208" i="11"/>
  <c r="A208" i="11"/>
  <c r="K211" i="3"/>
  <c r="B204" i="11"/>
  <c r="A204" i="11"/>
  <c r="K207" i="3"/>
  <c r="B200" i="11"/>
  <c r="A200" i="11"/>
  <c r="K203" i="3"/>
  <c r="B196" i="11"/>
  <c r="A196" i="11"/>
  <c r="K199" i="3"/>
  <c r="B192" i="11"/>
  <c r="A192" i="11"/>
  <c r="K195" i="3"/>
  <c r="B188" i="11"/>
  <c r="A188" i="11"/>
  <c r="K191" i="3"/>
  <c r="B184" i="11"/>
  <c r="A184" i="11"/>
  <c r="K187" i="3"/>
  <c r="B180" i="11"/>
  <c r="A180" i="11"/>
  <c r="K183" i="3"/>
  <c r="B176" i="11"/>
  <c r="A176" i="11"/>
  <c r="K179" i="3"/>
  <c r="B172" i="11"/>
  <c r="A172" i="11"/>
  <c r="K175" i="3"/>
  <c r="B168" i="11"/>
  <c r="A168" i="11"/>
  <c r="K171" i="3"/>
  <c r="B164" i="11"/>
  <c r="A164" i="11"/>
  <c r="K167" i="3"/>
  <c r="B160" i="11"/>
  <c r="A160" i="11"/>
  <c r="K163" i="3"/>
  <c r="B156" i="11"/>
  <c r="A156" i="11"/>
  <c r="K159" i="3"/>
  <c r="B152" i="11"/>
  <c r="A152" i="11"/>
  <c r="K155" i="3"/>
  <c r="B148" i="11"/>
  <c r="A148" i="11"/>
  <c r="K151" i="3"/>
  <c r="B144" i="11"/>
  <c r="A144" i="11"/>
  <c r="K147" i="3"/>
  <c r="B140" i="11"/>
  <c r="A140" i="11"/>
  <c r="K143" i="3"/>
  <c r="B136" i="11"/>
  <c r="A136" i="11"/>
  <c r="K139" i="3"/>
  <c r="B132" i="11"/>
  <c r="A132" i="11"/>
  <c r="K135" i="3"/>
  <c r="B128" i="11"/>
  <c r="A128" i="11"/>
  <c r="K131" i="3"/>
  <c r="B124" i="11"/>
  <c r="A124" i="11"/>
  <c r="K127" i="3"/>
  <c r="B120" i="11"/>
  <c r="A120" i="11"/>
  <c r="K123" i="3"/>
  <c r="B116" i="11"/>
  <c r="A116" i="11"/>
  <c r="K119" i="3"/>
  <c r="B112" i="11"/>
  <c r="A112" i="11"/>
  <c r="K115" i="3"/>
  <c r="B108" i="11"/>
  <c r="A108" i="11"/>
  <c r="K111" i="3"/>
  <c r="B104" i="11"/>
  <c r="A104" i="11"/>
  <c r="K107" i="3"/>
  <c r="B100" i="11"/>
  <c r="A100" i="11"/>
  <c r="K103" i="3"/>
  <c r="B96" i="11"/>
  <c r="A96" i="11"/>
  <c r="K99" i="3"/>
  <c r="B92" i="11"/>
  <c r="A92" i="11"/>
  <c r="K95" i="3"/>
  <c r="B88" i="11"/>
  <c r="A88" i="11"/>
  <c r="K91" i="3"/>
  <c r="B84" i="11"/>
  <c r="A84" i="11"/>
  <c r="K87" i="3"/>
  <c r="B80" i="11"/>
  <c r="A80" i="11"/>
  <c r="K83" i="3"/>
  <c r="B76" i="11"/>
  <c r="A76" i="11"/>
  <c r="K79" i="3"/>
  <c r="B72" i="11"/>
  <c r="A72" i="11"/>
  <c r="K75" i="3"/>
  <c r="B68" i="11"/>
  <c r="A68" i="11"/>
  <c r="K71" i="3"/>
  <c r="B64" i="11"/>
  <c r="A64" i="11"/>
  <c r="K67" i="3"/>
  <c r="B60" i="11"/>
  <c r="A60" i="11"/>
  <c r="K63" i="3"/>
  <c r="B56" i="11"/>
  <c r="A56" i="11"/>
  <c r="K59" i="3"/>
  <c r="B52" i="11"/>
  <c r="A52" i="11"/>
  <c r="K55" i="3"/>
  <c r="B48" i="11"/>
  <c r="A48" i="11"/>
  <c r="K51" i="3"/>
  <c r="B44" i="11"/>
  <c r="A44" i="11"/>
  <c r="K47" i="3"/>
  <c r="B40" i="11"/>
  <c r="A40" i="11"/>
  <c r="K43" i="3"/>
  <c r="B36" i="11"/>
  <c r="A36" i="11"/>
  <c r="K39" i="3"/>
  <c r="B32" i="11"/>
  <c r="A32" i="11"/>
  <c r="K35" i="3"/>
  <c r="B28" i="11"/>
  <c r="A28" i="11"/>
  <c r="K31" i="3"/>
  <c r="B24" i="11"/>
  <c r="A24" i="11"/>
  <c r="K27" i="3"/>
  <c r="B20" i="11"/>
  <c r="A20" i="11"/>
  <c r="K23" i="3"/>
  <c r="B16" i="11"/>
  <c r="A16" i="11"/>
  <c r="K19" i="3"/>
  <c r="B12" i="11"/>
  <c r="A12" i="11"/>
  <c r="K15" i="3"/>
  <c r="B8" i="11"/>
  <c r="A8" i="11"/>
  <c r="B497" i="12"/>
  <c r="A497" i="12"/>
  <c r="B493" i="12"/>
  <c r="A493" i="12"/>
  <c r="B489" i="12"/>
  <c r="A489" i="12"/>
  <c r="B485" i="12"/>
  <c r="A485" i="12"/>
  <c r="B481" i="12"/>
  <c r="A481" i="12"/>
  <c r="B477" i="12"/>
  <c r="A477" i="12"/>
  <c r="B473" i="12"/>
  <c r="A473" i="12"/>
  <c r="B469" i="12"/>
  <c r="A469" i="12"/>
  <c r="B465" i="12"/>
  <c r="A465" i="12"/>
  <c r="B461" i="12"/>
  <c r="A461" i="12"/>
  <c r="B457" i="12"/>
  <c r="A457" i="12"/>
  <c r="B453" i="12"/>
  <c r="A453" i="12"/>
  <c r="B449" i="12"/>
  <c r="A449" i="12"/>
  <c r="B445" i="12"/>
  <c r="A445" i="12"/>
  <c r="B441" i="12"/>
  <c r="A441" i="12"/>
  <c r="B437" i="12"/>
  <c r="A437" i="12"/>
  <c r="B433" i="12"/>
  <c r="A433" i="12"/>
  <c r="B429" i="12"/>
  <c r="A429" i="12"/>
  <c r="B425" i="12"/>
  <c r="A425" i="12"/>
  <c r="B421" i="12"/>
  <c r="A421" i="12"/>
  <c r="B417" i="12"/>
  <c r="A417" i="12"/>
  <c r="B413" i="12"/>
  <c r="A413" i="12"/>
  <c r="B409" i="12"/>
  <c r="A409" i="12"/>
  <c r="B405" i="12"/>
  <c r="A405" i="12"/>
  <c r="B401" i="12"/>
  <c r="A401" i="12"/>
  <c r="B397" i="12"/>
  <c r="A397" i="12"/>
  <c r="B393" i="12"/>
  <c r="A393" i="12"/>
  <c r="B389" i="12"/>
  <c r="A389" i="12"/>
  <c r="B385" i="12"/>
  <c r="A385" i="12"/>
  <c r="B381" i="12"/>
  <c r="A381" i="12"/>
  <c r="B377" i="12"/>
  <c r="A377" i="12"/>
  <c r="B373" i="12"/>
  <c r="A373" i="12"/>
  <c r="B369" i="12"/>
  <c r="A369" i="12"/>
  <c r="B365" i="12"/>
  <c r="A365" i="12"/>
  <c r="B361" i="12"/>
  <c r="A361" i="12"/>
  <c r="B357" i="12"/>
  <c r="A357" i="12"/>
  <c r="B353" i="12"/>
  <c r="A353" i="12"/>
  <c r="B349" i="12"/>
  <c r="A349" i="12"/>
  <c r="B345" i="12"/>
  <c r="A345" i="12"/>
  <c r="B341" i="12"/>
  <c r="A341" i="12"/>
  <c r="B337" i="12"/>
  <c r="A337" i="12"/>
  <c r="B333" i="12"/>
  <c r="A333" i="12"/>
  <c r="B329" i="12"/>
  <c r="A329" i="12"/>
  <c r="B325" i="12"/>
  <c r="A325" i="12"/>
  <c r="B321" i="12"/>
  <c r="A321" i="12"/>
  <c r="B317" i="12"/>
  <c r="A317" i="12"/>
  <c r="B313" i="12"/>
  <c r="A313" i="12"/>
  <c r="B309" i="12"/>
  <c r="A309" i="12"/>
  <c r="B305" i="12"/>
  <c r="A305" i="12"/>
  <c r="B301" i="12"/>
  <c r="A301" i="12"/>
  <c r="B297" i="12"/>
  <c r="A297" i="12"/>
  <c r="B293" i="12"/>
  <c r="A293" i="12"/>
  <c r="B289" i="12"/>
  <c r="A289" i="12"/>
  <c r="B285" i="12"/>
  <c r="A285" i="12"/>
  <c r="B281" i="12"/>
  <c r="A281" i="12"/>
  <c r="B277" i="12"/>
  <c r="A277" i="12"/>
  <c r="B273" i="12"/>
  <c r="A273" i="12"/>
  <c r="B269" i="12"/>
  <c r="A269" i="12"/>
  <c r="B265" i="12"/>
  <c r="A265" i="12"/>
  <c r="B261" i="12"/>
  <c r="A261" i="12"/>
  <c r="B257" i="12"/>
  <c r="A257" i="12"/>
  <c r="B253" i="12"/>
  <c r="A253" i="12"/>
  <c r="B249" i="12"/>
  <c r="A249" i="12"/>
  <c r="B245" i="12"/>
  <c r="A245" i="12"/>
  <c r="B241" i="12"/>
  <c r="A241" i="12"/>
  <c r="B237" i="12"/>
  <c r="A237" i="12"/>
  <c r="B233" i="12"/>
  <c r="A233" i="12"/>
  <c r="B229" i="12"/>
  <c r="A229" i="12"/>
  <c r="B225" i="12"/>
  <c r="A225" i="12"/>
  <c r="B221" i="12"/>
  <c r="A221" i="12"/>
  <c r="B217" i="12"/>
  <c r="A217" i="12"/>
  <c r="B213" i="12"/>
  <c r="A213" i="12"/>
  <c r="B209" i="12"/>
  <c r="A209" i="12"/>
  <c r="B205" i="12"/>
  <c r="A205" i="12"/>
  <c r="B201" i="12"/>
  <c r="A201" i="12"/>
  <c r="B197" i="12"/>
  <c r="A197" i="12"/>
  <c r="B193" i="12"/>
  <c r="A193" i="12"/>
  <c r="B189" i="12"/>
  <c r="A189" i="12"/>
  <c r="B185" i="12"/>
  <c r="A185" i="12"/>
  <c r="B181" i="12"/>
  <c r="A181" i="12"/>
  <c r="B177" i="12"/>
  <c r="A177" i="12"/>
  <c r="B173" i="12"/>
  <c r="A173" i="12"/>
  <c r="B169" i="12"/>
  <c r="A169" i="12"/>
  <c r="B165" i="12"/>
  <c r="A165" i="12"/>
  <c r="B161" i="12"/>
  <c r="A161" i="12"/>
  <c r="B157" i="12"/>
  <c r="A157" i="12"/>
  <c r="B153" i="12"/>
  <c r="A153" i="12"/>
  <c r="B149" i="12"/>
  <c r="A149" i="12"/>
  <c r="B145" i="12"/>
  <c r="A145" i="12"/>
  <c r="B141" i="12"/>
  <c r="A141" i="12"/>
  <c r="B137" i="12"/>
  <c r="A137" i="12"/>
  <c r="B133" i="12"/>
  <c r="A133" i="12"/>
  <c r="B129" i="12"/>
  <c r="A129" i="12"/>
  <c r="B125" i="12"/>
  <c r="A125" i="12"/>
  <c r="B121" i="12"/>
  <c r="A121" i="12"/>
  <c r="B117" i="12"/>
  <c r="A117" i="12"/>
  <c r="B113" i="12"/>
  <c r="A113" i="12"/>
  <c r="B109" i="12"/>
  <c r="A109" i="12"/>
  <c r="B105" i="12"/>
  <c r="A105" i="12"/>
  <c r="B101" i="12"/>
  <c r="A101" i="12"/>
  <c r="B97" i="12"/>
  <c r="A97" i="12"/>
  <c r="B93" i="12"/>
  <c r="A93" i="12"/>
  <c r="B89" i="12"/>
  <c r="A89" i="12"/>
  <c r="B85" i="12"/>
  <c r="A85" i="12"/>
  <c r="B81" i="12"/>
  <c r="A81" i="12"/>
  <c r="B77" i="12"/>
  <c r="A77" i="12"/>
  <c r="B73" i="12"/>
  <c r="A73" i="12"/>
  <c r="B69" i="12"/>
  <c r="A69" i="12"/>
  <c r="B65" i="12"/>
  <c r="A65" i="12"/>
  <c r="B61" i="12"/>
  <c r="A61" i="12"/>
  <c r="B57" i="12"/>
  <c r="A57" i="12"/>
  <c r="B53" i="12"/>
  <c r="A53" i="12"/>
  <c r="B49" i="12"/>
  <c r="A49" i="12"/>
  <c r="B45" i="12"/>
  <c r="A45" i="12"/>
  <c r="B41" i="12"/>
  <c r="A41" i="12"/>
  <c r="B37" i="12"/>
  <c r="A37" i="12"/>
  <c r="B33" i="12"/>
  <c r="A33" i="12"/>
  <c r="B29" i="12"/>
  <c r="A29" i="12"/>
  <c r="B25" i="12"/>
  <c r="A25" i="12"/>
  <c r="B21" i="12"/>
  <c r="A21" i="12"/>
  <c r="B17" i="12"/>
  <c r="A17" i="12"/>
  <c r="B13" i="12"/>
  <c r="A13" i="12"/>
  <c r="B9" i="12"/>
  <c r="A9" i="12"/>
  <c r="B5" i="12"/>
  <c r="A5" i="12"/>
  <c r="B37" i="10"/>
  <c r="A37" i="10"/>
  <c r="B33" i="10"/>
  <c r="A33" i="10"/>
  <c r="B29" i="10"/>
  <c r="A29" i="10"/>
  <c r="B25" i="10"/>
  <c r="A25" i="10"/>
  <c r="B21" i="10"/>
  <c r="A21" i="10"/>
  <c r="B17" i="10"/>
  <c r="A17" i="10"/>
  <c r="B13" i="10"/>
  <c r="A13" i="10"/>
  <c r="B9" i="10"/>
  <c r="A9" i="10"/>
  <c r="B5" i="10"/>
  <c r="A5" i="10"/>
  <c r="K504" i="3"/>
  <c r="B497" i="11"/>
  <c r="A497" i="11"/>
  <c r="K500" i="3"/>
  <c r="B493" i="11"/>
  <c r="A493" i="11"/>
  <c r="K496" i="3"/>
  <c r="B489" i="11"/>
  <c r="A489" i="11"/>
  <c r="K492" i="3"/>
  <c r="B485" i="11"/>
  <c r="A485" i="11"/>
  <c r="K488" i="3"/>
  <c r="B481" i="11"/>
  <c r="A481" i="11"/>
  <c r="K484" i="3"/>
  <c r="B477" i="11"/>
  <c r="A477" i="11"/>
  <c r="K480" i="3"/>
  <c r="B473" i="11"/>
  <c r="A473" i="11"/>
  <c r="K476" i="3"/>
  <c r="B469" i="11"/>
  <c r="A469" i="11"/>
  <c r="K472" i="3"/>
  <c r="B465" i="11"/>
  <c r="A465" i="11"/>
  <c r="K468" i="3"/>
  <c r="B461" i="11"/>
  <c r="A461" i="11"/>
  <c r="K464" i="3"/>
  <c r="B457" i="11"/>
  <c r="A457" i="11"/>
  <c r="K460" i="3"/>
  <c r="B453" i="11"/>
  <c r="A453" i="11"/>
  <c r="K456" i="3"/>
  <c r="B449" i="11"/>
  <c r="A449" i="11"/>
  <c r="K452" i="3"/>
  <c r="B445" i="11"/>
  <c r="A445" i="11"/>
  <c r="K448" i="3"/>
  <c r="B441" i="11"/>
  <c r="A441" i="11"/>
  <c r="K444" i="3"/>
  <c r="B437" i="11"/>
  <c r="A437" i="11"/>
  <c r="K440" i="3"/>
  <c r="B433" i="11"/>
  <c r="A433" i="11"/>
  <c r="K436" i="3"/>
  <c r="B429" i="11"/>
  <c r="A429" i="11"/>
  <c r="K432" i="3"/>
  <c r="B425" i="11"/>
  <c r="A425" i="11"/>
  <c r="K428" i="3"/>
  <c r="B421" i="11"/>
  <c r="A421" i="11"/>
  <c r="K424" i="3"/>
  <c r="B417" i="11"/>
  <c r="A417" i="11"/>
  <c r="K420" i="3"/>
  <c r="B413" i="11"/>
  <c r="A413" i="11"/>
  <c r="K416" i="3"/>
  <c r="B409" i="11"/>
  <c r="A409" i="11"/>
  <c r="K412" i="3"/>
  <c r="B405" i="11"/>
  <c r="A405" i="11"/>
  <c r="K408" i="3"/>
  <c r="B401" i="11"/>
  <c r="A401" i="11"/>
  <c r="K404" i="3"/>
  <c r="B397" i="11"/>
  <c r="A397" i="11"/>
  <c r="K400" i="3"/>
  <c r="B393" i="11"/>
  <c r="A393" i="11"/>
  <c r="K396" i="3"/>
  <c r="B389" i="11"/>
  <c r="A389" i="11"/>
  <c r="K392" i="3"/>
  <c r="B385" i="11"/>
  <c r="A385" i="11"/>
  <c r="K388" i="3"/>
  <c r="B381" i="11"/>
  <c r="A381" i="11"/>
  <c r="K384" i="3"/>
  <c r="B377" i="11"/>
  <c r="A377" i="11"/>
  <c r="K380" i="3"/>
  <c r="B373" i="11"/>
  <c r="A373" i="11"/>
  <c r="K376" i="3"/>
  <c r="B369" i="11"/>
  <c r="A369" i="11"/>
  <c r="K372" i="3"/>
  <c r="B365" i="11"/>
  <c r="A365" i="11"/>
  <c r="K368" i="3"/>
  <c r="B361" i="11"/>
  <c r="A361" i="11"/>
  <c r="K364" i="3"/>
  <c r="B357" i="11"/>
  <c r="A357" i="11"/>
  <c r="K360" i="3"/>
  <c r="B353" i="11"/>
  <c r="A353" i="11"/>
  <c r="K356" i="3"/>
  <c r="B349" i="11"/>
  <c r="A349" i="11"/>
  <c r="K352" i="3"/>
  <c r="B345" i="11"/>
  <c r="A345" i="11"/>
  <c r="K348" i="3"/>
  <c r="B341" i="11"/>
  <c r="A341" i="11"/>
  <c r="K344" i="3"/>
  <c r="B337" i="11"/>
  <c r="A337" i="11"/>
  <c r="K340" i="3"/>
  <c r="B333" i="11"/>
  <c r="A333" i="11"/>
  <c r="K336" i="3"/>
  <c r="B329" i="11"/>
  <c r="A329" i="11"/>
  <c r="K332" i="3"/>
  <c r="B325" i="11"/>
  <c r="A325" i="11"/>
  <c r="K328" i="3"/>
  <c r="B321" i="11"/>
  <c r="A321" i="11"/>
  <c r="K324" i="3"/>
  <c r="B317" i="11"/>
  <c r="A317" i="11"/>
  <c r="K320" i="3"/>
  <c r="B313" i="11"/>
  <c r="A313" i="11"/>
  <c r="K316" i="3"/>
  <c r="B309" i="11"/>
  <c r="A309" i="11"/>
  <c r="K312" i="3"/>
  <c r="B305" i="11"/>
  <c r="A305" i="11"/>
  <c r="K308" i="3"/>
  <c r="B301" i="11"/>
  <c r="A301" i="11"/>
  <c r="K304" i="3"/>
  <c r="B297" i="11"/>
  <c r="A297" i="11"/>
  <c r="K300" i="3"/>
  <c r="B293" i="11"/>
  <c r="A293" i="11"/>
  <c r="K296" i="3"/>
  <c r="B289" i="11"/>
  <c r="A289" i="11"/>
  <c r="K292" i="3"/>
  <c r="B285" i="11"/>
  <c r="A285" i="11"/>
  <c r="K288" i="3"/>
  <c r="B281" i="11"/>
  <c r="A281" i="11"/>
  <c r="K284" i="3"/>
  <c r="B277" i="11"/>
  <c r="A277" i="11"/>
  <c r="K280" i="3"/>
  <c r="B273" i="11"/>
  <c r="A273" i="11"/>
  <c r="K276" i="3"/>
  <c r="B269" i="11"/>
  <c r="A269" i="11"/>
  <c r="K272" i="3"/>
  <c r="B265" i="11"/>
  <c r="A265" i="11"/>
  <c r="K268" i="3"/>
  <c r="B261" i="11"/>
  <c r="A261" i="11"/>
  <c r="K264" i="3"/>
  <c r="B257" i="11"/>
  <c r="A257" i="11"/>
  <c r="K260" i="3"/>
  <c r="B253" i="11"/>
  <c r="A253" i="11"/>
  <c r="K256" i="3"/>
  <c r="B249" i="11"/>
  <c r="A249" i="11"/>
  <c r="K252" i="3"/>
  <c r="B245" i="11"/>
  <c r="A245" i="11"/>
  <c r="K248" i="3"/>
  <c r="B241" i="11"/>
  <c r="A241" i="11"/>
  <c r="K244" i="3"/>
  <c r="B237" i="11"/>
  <c r="A237" i="11"/>
  <c r="K240" i="3"/>
  <c r="B233" i="11"/>
  <c r="A233" i="11"/>
  <c r="K236" i="3"/>
  <c r="B229" i="11"/>
  <c r="A229" i="11"/>
  <c r="K232" i="3"/>
  <c r="B225" i="11"/>
  <c r="A225" i="11"/>
  <c r="K228" i="3"/>
  <c r="B221" i="11"/>
  <c r="A221" i="11"/>
  <c r="K224" i="3"/>
  <c r="B217" i="11"/>
  <c r="A217" i="11"/>
  <c r="K220" i="3"/>
  <c r="B213" i="11"/>
  <c r="A213" i="11"/>
  <c r="K216" i="3"/>
  <c r="B209" i="11"/>
  <c r="A209" i="11"/>
  <c r="K212" i="3"/>
  <c r="B205" i="11"/>
  <c r="A205" i="11"/>
  <c r="K208" i="3"/>
  <c r="B201" i="11"/>
  <c r="A201" i="11"/>
  <c r="K204" i="3"/>
  <c r="B197" i="11"/>
  <c r="A197" i="11"/>
  <c r="K200" i="3"/>
  <c r="B193" i="11"/>
  <c r="A193" i="11"/>
  <c r="K196" i="3"/>
  <c r="B189" i="11"/>
  <c r="A189" i="11"/>
  <c r="K192" i="3"/>
  <c r="B185" i="11"/>
  <c r="A185" i="11"/>
  <c r="K188" i="3"/>
  <c r="B181" i="11"/>
  <c r="A181" i="11"/>
  <c r="K184" i="3"/>
  <c r="B177" i="11"/>
  <c r="A177" i="11"/>
  <c r="K180" i="3"/>
  <c r="B173" i="11"/>
  <c r="A173" i="11"/>
  <c r="K176" i="3"/>
  <c r="B169" i="11"/>
  <c r="A169" i="11"/>
  <c r="K172" i="3"/>
  <c r="B165" i="11"/>
  <c r="A165" i="11"/>
  <c r="K168" i="3"/>
  <c r="B161" i="11"/>
  <c r="A161" i="11"/>
  <c r="K164" i="3"/>
  <c r="B157" i="11"/>
  <c r="A157" i="11"/>
  <c r="K160" i="3"/>
  <c r="B153" i="11"/>
  <c r="A153" i="11"/>
  <c r="K156" i="3"/>
  <c r="B149" i="11"/>
  <c r="A149" i="11"/>
  <c r="K152" i="3"/>
  <c r="B145" i="11"/>
  <c r="A145" i="11"/>
  <c r="K148" i="3"/>
  <c r="B141" i="11"/>
  <c r="A141" i="11"/>
  <c r="K144" i="3"/>
  <c r="B137" i="11"/>
  <c r="A137" i="11"/>
  <c r="K140" i="3"/>
  <c r="B133" i="11"/>
  <c r="A133" i="11"/>
  <c r="K136" i="3"/>
  <c r="B129" i="11"/>
  <c r="A129" i="11"/>
  <c r="K132" i="3"/>
  <c r="B125" i="11"/>
  <c r="A125" i="11"/>
  <c r="K128" i="3"/>
  <c r="B121" i="11"/>
  <c r="A121" i="11"/>
  <c r="K124" i="3"/>
  <c r="B117" i="11"/>
  <c r="A117" i="11"/>
  <c r="K120" i="3"/>
  <c r="B113" i="11"/>
  <c r="A113" i="11"/>
  <c r="K116" i="3"/>
  <c r="B109" i="11"/>
  <c r="A109" i="11"/>
  <c r="K112" i="3"/>
  <c r="B105" i="11"/>
  <c r="A105" i="11"/>
  <c r="K108" i="3"/>
  <c r="B101" i="11"/>
  <c r="A101" i="11"/>
  <c r="K104" i="3"/>
  <c r="B97" i="11"/>
  <c r="A97" i="11"/>
  <c r="K100" i="3"/>
  <c r="B93" i="11"/>
  <c r="A93" i="11"/>
  <c r="K96" i="3"/>
  <c r="B89" i="11"/>
  <c r="A89" i="11"/>
  <c r="K92" i="3"/>
  <c r="B85" i="11"/>
  <c r="A85" i="11"/>
  <c r="K88" i="3"/>
  <c r="B81" i="11"/>
  <c r="A81" i="11"/>
  <c r="K84" i="3"/>
  <c r="B77" i="11"/>
  <c r="A77" i="11"/>
  <c r="K80" i="3"/>
  <c r="B73" i="11"/>
  <c r="A73" i="11"/>
  <c r="K76" i="3"/>
  <c r="B69" i="11"/>
  <c r="A69" i="11"/>
  <c r="K72" i="3"/>
  <c r="B65" i="11"/>
  <c r="A65" i="11"/>
  <c r="K68" i="3"/>
  <c r="B61" i="11"/>
  <c r="A61" i="11"/>
  <c r="K64" i="3"/>
  <c r="B57" i="11"/>
  <c r="A57" i="11"/>
  <c r="K60" i="3"/>
  <c r="B53" i="11"/>
  <c r="A53" i="11"/>
  <c r="K56" i="3"/>
  <c r="B49" i="11"/>
  <c r="A49" i="11"/>
  <c r="K52" i="3"/>
  <c r="B45" i="11"/>
  <c r="A45" i="11"/>
  <c r="K48" i="3"/>
  <c r="B41" i="11"/>
  <c r="A41" i="11"/>
  <c r="K44" i="3"/>
  <c r="B37" i="11"/>
  <c r="A37" i="11"/>
  <c r="K40" i="3"/>
  <c r="B33" i="11"/>
  <c r="A33" i="11"/>
  <c r="K36" i="3"/>
  <c r="B29" i="11"/>
  <c r="A29" i="11"/>
  <c r="K32" i="3"/>
  <c r="B25" i="11"/>
  <c r="A25" i="11"/>
  <c r="K28" i="3"/>
  <c r="B21" i="11"/>
  <c r="A21" i="11"/>
  <c r="K24" i="3"/>
  <c r="B17" i="11"/>
  <c r="A17" i="11"/>
  <c r="K20" i="3"/>
  <c r="B13" i="11"/>
  <c r="A13" i="11"/>
  <c r="K16" i="3"/>
  <c r="B9" i="11"/>
  <c r="A9" i="11"/>
  <c r="B498" i="12"/>
  <c r="A498" i="12"/>
  <c r="B494" i="12"/>
  <c r="A494" i="12"/>
  <c r="B490" i="12"/>
  <c r="A490" i="12"/>
  <c r="B486" i="12"/>
  <c r="A486" i="12"/>
  <c r="B482" i="12"/>
  <c r="A482" i="12"/>
  <c r="B478" i="12"/>
  <c r="A478" i="12"/>
  <c r="B474" i="12"/>
  <c r="A474" i="12"/>
  <c r="B470" i="12"/>
  <c r="A470" i="12"/>
  <c r="B466" i="12"/>
  <c r="A466" i="12"/>
  <c r="B462" i="12"/>
  <c r="A462" i="12"/>
  <c r="B458" i="12"/>
  <c r="A458" i="12"/>
  <c r="B454" i="12"/>
  <c r="A454" i="12"/>
  <c r="B450" i="12"/>
  <c r="A450" i="12"/>
  <c r="B446" i="12"/>
  <c r="A446" i="12"/>
  <c r="B442" i="12"/>
  <c r="A442" i="12"/>
  <c r="B438" i="12"/>
  <c r="A438" i="12"/>
  <c r="B434" i="12"/>
  <c r="A434" i="12"/>
  <c r="B430" i="12"/>
  <c r="A430" i="12"/>
  <c r="B426" i="12"/>
  <c r="A426" i="12"/>
  <c r="B422" i="12"/>
  <c r="A422" i="12"/>
  <c r="B418" i="12"/>
  <c r="A418" i="12"/>
  <c r="B414" i="12"/>
  <c r="A414" i="12"/>
  <c r="B410" i="12"/>
  <c r="A410" i="12"/>
  <c r="B406" i="12"/>
  <c r="A406" i="12"/>
  <c r="B402" i="12"/>
  <c r="A402" i="12"/>
  <c r="B398" i="12"/>
  <c r="A398" i="12"/>
  <c r="B394" i="12"/>
  <c r="A394" i="12"/>
  <c r="B390" i="12"/>
  <c r="A390" i="12"/>
  <c r="B386" i="12"/>
  <c r="A386" i="12"/>
  <c r="B382" i="12"/>
  <c r="A382" i="12"/>
  <c r="B378" i="12"/>
  <c r="A378" i="12"/>
  <c r="B374" i="12"/>
  <c r="A374" i="12"/>
  <c r="B370" i="12"/>
  <c r="A370" i="12"/>
  <c r="B366" i="12"/>
  <c r="A366" i="12"/>
  <c r="B362" i="12"/>
  <c r="A362" i="12"/>
  <c r="B358" i="12"/>
  <c r="A358" i="12"/>
  <c r="B354" i="12"/>
  <c r="A354" i="12"/>
  <c r="B350" i="12"/>
  <c r="A350" i="12"/>
  <c r="B346" i="12"/>
  <c r="A346" i="12"/>
  <c r="B342" i="12"/>
  <c r="A342" i="12"/>
  <c r="B338" i="12"/>
  <c r="A338" i="12"/>
  <c r="B334" i="12"/>
  <c r="A334" i="12"/>
  <c r="B330" i="12"/>
  <c r="A330" i="12"/>
  <c r="B326" i="12"/>
  <c r="A326" i="12"/>
  <c r="B322" i="12"/>
  <c r="A322" i="12"/>
  <c r="B318" i="12"/>
  <c r="A318" i="12"/>
  <c r="B314" i="12"/>
  <c r="A314" i="12"/>
  <c r="B310" i="12"/>
  <c r="A310" i="12"/>
  <c r="B306" i="12"/>
  <c r="A306" i="12"/>
  <c r="B302" i="12"/>
  <c r="A302" i="12"/>
  <c r="B298" i="12"/>
  <c r="A298" i="12"/>
  <c r="B294" i="12"/>
  <c r="A294" i="12"/>
  <c r="B290" i="12"/>
  <c r="A290" i="12"/>
  <c r="B286" i="12"/>
  <c r="A286" i="12"/>
  <c r="B282" i="12"/>
  <c r="A282" i="12"/>
  <c r="B278" i="12"/>
  <c r="A278" i="12"/>
  <c r="B274" i="12"/>
  <c r="A274" i="12"/>
  <c r="B270" i="12"/>
  <c r="A270" i="12"/>
  <c r="B266" i="12"/>
  <c r="A266" i="12"/>
  <c r="B262" i="12"/>
  <c r="A262" i="12"/>
  <c r="B258" i="12"/>
  <c r="A258" i="12"/>
  <c r="B254" i="12"/>
  <c r="A254" i="12"/>
  <c r="B250" i="12"/>
  <c r="A250" i="12"/>
  <c r="B246" i="12"/>
  <c r="A246" i="12"/>
  <c r="B242" i="12"/>
  <c r="A242" i="12"/>
  <c r="B238" i="12"/>
  <c r="A238" i="12"/>
  <c r="B234" i="12"/>
  <c r="A234" i="12"/>
  <c r="B230" i="12"/>
  <c r="A230" i="12"/>
  <c r="B226" i="12"/>
  <c r="A226" i="12"/>
  <c r="B222" i="12"/>
  <c r="A222" i="12"/>
  <c r="B218" i="12"/>
  <c r="A218" i="12"/>
  <c r="B214" i="12"/>
  <c r="A214" i="12"/>
  <c r="B210" i="12"/>
  <c r="A210" i="12"/>
  <c r="B206" i="12"/>
  <c r="A206" i="12"/>
  <c r="B202" i="12"/>
  <c r="A202" i="12"/>
  <c r="B198" i="12"/>
  <c r="A198" i="12"/>
  <c r="B194" i="12"/>
  <c r="A194" i="12"/>
  <c r="B190" i="12"/>
  <c r="A190" i="12"/>
  <c r="B186" i="12"/>
  <c r="A186" i="12"/>
  <c r="B182" i="12"/>
  <c r="A182" i="12"/>
  <c r="B178" i="12"/>
  <c r="A178" i="12"/>
  <c r="B174" i="12"/>
  <c r="A174" i="12"/>
  <c r="B170" i="12"/>
  <c r="A170" i="12"/>
  <c r="B166" i="12"/>
  <c r="A166" i="12"/>
  <c r="B162" i="12"/>
  <c r="A162" i="12"/>
  <c r="B158" i="12"/>
  <c r="A158" i="12"/>
  <c r="B154" i="12"/>
  <c r="A154" i="12"/>
  <c r="B150" i="12"/>
  <c r="A150" i="12"/>
  <c r="B146" i="12"/>
  <c r="A146" i="12"/>
  <c r="B142" i="12"/>
  <c r="A142" i="12"/>
  <c r="B138" i="12"/>
  <c r="A138" i="12"/>
  <c r="B134" i="12"/>
  <c r="A134" i="12"/>
  <c r="B130" i="12"/>
  <c r="A130" i="12"/>
  <c r="B126" i="12"/>
  <c r="A126" i="12"/>
  <c r="B122" i="12"/>
  <c r="A122" i="12"/>
  <c r="B118" i="12"/>
  <c r="A118" i="12"/>
  <c r="B114" i="12"/>
  <c r="A114" i="12"/>
  <c r="B110" i="12"/>
  <c r="A110" i="12"/>
  <c r="B106" i="12"/>
  <c r="A106" i="12"/>
  <c r="B102" i="12"/>
  <c r="A102" i="12"/>
  <c r="B98" i="12"/>
  <c r="A98" i="12"/>
  <c r="B94" i="12"/>
  <c r="A94" i="12"/>
  <c r="B90" i="12"/>
  <c r="A90" i="12"/>
  <c r="B86" i="12"/>
  <c r="A86" i="12"/>
  <c r="B82" i="12"/>
  <c r="A82" i="12"/>
  <c r="B78" i="12"/>
  <c r="A78" i="12"/>
  <c r="B74" i="12"/>
  <c r="A74" i="12"/>
  <c r="B70" i="12"/>
  <c r="A70" i="12"/>
  <c r="B66" i="12"/>
  <c r="A66" i="12"/>
  <c r="B62" i="12"/>
  <c r="A62" i="12"/>
  <c r="B58" i="12"/>
  <c r="A58" i="12"/>
  <c r="B54" i="12"/>
  <c r="A54" i="12"/>
  <c r="B50" i="12"/>
  <c r="A50" i="12"/>
  <c r="B46" i="12"/>
  <c r="A46" i="12"/>
  <c r="B42" i="12"/>
  <c r="A42" i="12"/>
  <c r="B38" i="12"/>
  <c r="A38" i="12"/>
  <c r="B34" i="12"/>
  <c r="A34" i="12"/>
  <c r="B30" i="12"/>
  <c r="A30" i="12"/>
  <c r="B26" i="12"/>
  <c r="A26" i="12"/>
  <c r="B22" i="12"/>
  <c r="A22" i="12"/>
  <c r="B18" i="12"/>
  <c r="A18" i="12"/>
  <c r="B14" i="12"/>
  <c r="A14" i="12"/>
  <c r="B10" i="12"/>
  <c r="A10" i="12"/>
  <c r="B6" i="12"/>
  <c r="A6" i="12"/>
  <c r="B499" i="10"/>
  <c r="A499" i="10"/>
  <c r="B495" i="10"/>
  <c r="A495" i="10"/>
  <c r="B491" i="10"/>
  <c r="A491" i="10"/>
  <c r="B487" i="10"/>
  <c r="A487" i="10"/>
  <c r="B483" i="10"/>
  <c r="A483" i="10"/>
  <c r="B479" i="10"/>
  <c r="A479" i="10"/>
  <c r="B475" i="10"/>
  <c r="A475" i="10"/>
  <c r="B471" i="10"/>
  <c r="A471" i="10"/>
  <c r="B467" i="10"/>
  <c r="A467" i="10"/>
  <c r="B463" i="10"/>
  <c r="A463" i="10"/>
  <c r="B459" i="10"/>
  <c r="A459" i="10"/>
  <c r="B455" i="10"/>
  <c r="A455" i="10"/>
  <c r="B451" i="10"/>
  <c r="A451" i="10"/>
  <c r="B447" i="10"/>
  <c r="A447" i="10"/>
  <c r="B443" i="10"/>
  <c r="A443" i="10"/>
  <c r="B439" i="10"/>
  <c r="A439" i="10"/>
  <c r="B435" i="10"/>
  <c r="A435" i="10"/>
  <c r="B431" i="10"/>
  <c r="A431" i="10"/>
  <c r="B427" i="10"/>
  <c r="A427" i="10"/>
  <c r="B423" i="10"/>
  <c r="A423" i="10"/>
  <c r="B419" i="10"/>
  <c r="A419" i="10"/>
  <c r="B415" i="10"/>
  <c r="A415" i="10"/>
  <c r="B411" i="10"/>
  <c r="A411" i="10"/>
  <c r="B407" i="10"/>
  <c r="A407" i="10"/>
  <c r="B403" i="10"/>
  <c r="A403" i="10"/>
  <c r="B399" i="10"/>
  <c r="A399" i="10"/>
  <c r="B395" i="10"/>
  <c r="A395" i="10"/>
  <c r="B391" i="10"/>
  <c r="A391" i="10"/>
  <c r="B387" i="10"/>
  <c r="A387" i="10"/>
  <c r="B383" i="10"/>
  <c r="A383" i="10"/>
  <c r="B379" i="10"/>
  <c r="A379" i="10"/>
  <c r="B375" i="10"/>
  <c r="A375" i="10"/>
  <c r="B371" i="10"/>
  <c r="A371" i="10"/>
  <c r="B367" i="10"/>
  <c r="A367" i="10"/>
  <c r="B363" i="10"/>
  <c r="A363" i="10"/>
  <c r="B359" i="10"/>
  <c r="A359" i="10"/>
  <c r="B355" i="10"/>
  <c r="A355" i="10"/>
  <c r="B351" i="10"/>
  <c r="A351" i="10"/>
  <c r="B347" i="10"/>
  <c r="A347" i="10"/>
  <c r="B343" i="10"/>
  <c r="A343" i="10"/>
  <c r="B339" i="10"/>
  <c r="A339" i="10"/>
  <c r="B335" i="10"/>
  <c r="A335" i="10"/>
  <c r="B331" i="10"/>
  <c r="A331" i="10"/>
  <c r="B327" i="10"/>
  <c r="A327" i="10"/>
  <c r="B323" i="10"/>
  <c r="A323" i="10"/>
  <c r="B319" i="10"/>
  <c r="A319" i="10"/>
  <c r="B315" i="10"/>
  <c r="A315" i="10"/>
  <c r="B311" i="10"/>
  <c r="A311" i="10"/>
  <c r="B307" i="10"/>
  <c r="A307" i="10"/>
  <c r="B303" i="10"/>
  <c r="A303" i="10"/>
  <c r="B299" i="10"/>
  <c r="A299" i="10"/>
  <c r="B295" i="10"/>
  <c r="A295" i="10"/>
  <c r="B291" i="10"/>
  <c r="A291" i="10"/>
  <c r="A287" i="10"/>
  <c r="B287" i="10"/>
  <c r="A283" i="10"/>
  <c r="B283" i="10"/>
  <c r="A279" i="10"/>
  <c r="B279" i="10"/>
  <c r="A275" i="10"/>
  <c r="B275" i="10"/>
  <c r="A271" i="10"/>
  <c r="B271" i="10"/>
  <c r="A267" i="10"/>
  <c r="B267" i="10"/>
  <c r="A263" i="10"/>
  <c r="B263" i="10"/>
  <c r="A259" i="10"/>
  <c r="B259" i="10"/>
  <c r="A255" i="10"/>
  <c r="B255" i="10"/>
  <c r="A251" i="10"/>
  <c r="B251" i="10"/>
  <c r="A247" i="10"/>
  <c r="B247" i="10"/>
  <c r="A243" i="10"/>
  <c r="B243" i="10"/>
  <c r="A239" i="10"/>
  <c r="B239" i="10"/>
  <c r="A235" i="10"/>
  <c r="B235" i="10"/>
  <c r="A231" i="10"/>
  <c r="B231" i="10"/>
  <c r="A227" i="10"/>
  <c r="B227" i="10"/>
  <c r="A223" i="10"/>
  <c r="B223" i="10"/>
  <c r="A219" i="10"/>
  <c r="B219" i="10"/>
  <c r="A215" i="10"/>
  <c r="B215" i="10"/>
  <c r="A211" i="10"/>
  <c r="B211" i="10"/>
  <c r="A207" i="10"/>
  <c r="B207" i="10"/>
  <c r="A203" i="10"/>
  <c r="B203" i="10"/>
  <c r="A199" i="10"/>
  <c r="B199" i="10"/>
  <c r="A195" i="10"/>
  <c r="B195" i="10"/>
  <c r="A191" i="10"/>
  <c r="B191" i="10"/>
  <c r="A187" i="10"/>
  <c r="B187" i="10"/>
  <c r="A183" i="10"/>
  <c r="B183" i="10"/>
  <c r="A179" i="10"/>
  <c r="B179" i="10"/>
  <c r="A175" i="10"/>
  <c r="B175" i="10"/>
  <c r="A171" i="10"/>
  <c r="B171" i="10"/>
  <c r="A167" i="10"/>
  <c r="B167" i="10"/>
  <c r="A163" i="10"/>
  <c r="B163" i="10"/>
  <c r="A159" i="10"/>
  <c r="B159" i="10"/>
  <c r="A155" i="10"/>
  <c r="B155" i="10"/>
  <c r="A151" i="10"/>
  <c r="B151" i="10"/>
  <c r="A147" i="10"/>
  <c r="B147" i="10"/>
  <c r="A143" i="10"/>
  <c r="B143" i="10"/>
  <c r="A139" i="10"/>
  <c r="B139" i="10"/>
  <c r="A135" i="10"/>
  <c r="B135" i="10"/>
  <c r="A131" i="10"/>
  <c r="B131" i="10"/>
  <c r="A127" i="10"/>
  <c r="B127" i="10"/>
  <c r="A123" i="10"/>
  <c r="B123" i="10"/>
  <c r="A119" i="10"/>
  <c r="B119" i="10"/>
  <c r="A115" i="10"/>
  <c r="B115" i="10"/>
  <c r="A111" i="10"/>
  <c r="B111" i="10"/>
  <c r="A107" i="10"/>
  <c r="B107" i="10"/>
  <c r="A103" i="10"/>
  <c r="B103" i="10"/>
  <c r="A99" i="10"/>
  <c r="B99" i="10"/>
  <c r="A95" i="10"/>
  <c r="B95" i="10"/>
  <c r="A91" i="10"/>
  <c r="B91" i="10"/>
  <c r="A87" i="10"/>
  <c r="B87" i="10"/>
  <c r="A83" i="10"/>
  <c r="B83" i="10"/>
  <c r="A79" i="10"/>
  <c r="B79" i="10"/>
  <c r="A75" i="10"/>
  <c r="B75" i="10"/>
  <c r="A71" i="10"/>
  <c r="B71" i="10"/>
  <c r="A67" i="10"/>
  <c r="B67" i="10"/>
  <c r="A63" i="10"/>
  <c r="B63" i="10"/>
  <c r="A59" i="10"/>
  <c r="B59" i="10"/>
  <c r="A55" i="10"/>
  <c r="B55" i="10"/>
  <c r="A51" i="10"/>
  <c r="B51" i="10"/>
  <c r="A47" i="10"/>
  <c r="B47" i="10"/>
  <c r="A43" i="10"/>
  <c r="B43" i="10"/>
  <c r="A39" i="10"/>
  <c r="B39" i="10"/>
  <c r="A35" i="10"/>
  <c r="B35" i="10"/>
  <c r="A31" i="10"/>
  <c r="B31" i="10"/>
  <c r="A27" i="10"/>
  <c r="B27" i="10"/>
  <c r="A23" i="10"/>
  <c r="B23" i="10"/>
  <c r="A19" i="10"/>
  <c r="B19" i="10"/>
  <c r="A15" i="10"/>
  <c r="B15" i="10"/>
  <c r="A11" i="10"/>
  <c r="B11" i="10"/>
  <c r="A7" i="10"/>
  <c r="B7" i="10"/>
  <c r="K506" i="3"/>
  <c r="B499" i="11"/>
  <c r="A499" i="11"/>
  <c r="K502" i="3"/>
  <c r="B495" i="11"/>
  <c r="A495" i="11"/>
  <c r="K498" i="3"/>
  <c r="B491" i="11"/>
  <c r="A491" i="11"/>
  <c r="K494" i="3"/>
  <c r="B487" i="11"/>
  <c r="A487" i="11"/>
  <c r="K490" i="3"/>
  <c r="B483" i="11"/>
  <c r="A483" i="11"/>
  <c r="K486" i="3"/>
  <c r="B479" i="11"/>
  <c r="A479" i="11"/>
  <c r="K482" i="3"/>
  <c r="B475" i="11"/>
  <c r="A475" i="11"/>
  <c r="K478" i="3"/>
  <c r="B471" i="11"/>
  <c r="A471" i="11"/>
  <c r="K474" i="3"/>
  <c r="B467" i="11"/>
  <c r="A467" i="11"/>
  <c r="K470" i="3"/>
  <c r="B463" i="11"/>
  <c r="A463" i="11"/>
  <c r="K466" i="3"/>
  <c r="B459" i="11"/>
  <c r="A459" i="11"/>
  <c r="K462" i="3"/>
  <c r="B455" i="11"/>
  <c r="A455" i="11"/>
  <c r="K458" i="3"/>
  <c r="B451" i="11"/>
  <c r="A451" i="11"/>
  <c r="K454" i="3"/>
  <c r="B447" i="11"/>
  <c r="A447" i="11"/>
  <c r="K450" i="3"/>
  <c r="B443" i="11"/>
  <c r="A443" i="11"/>
  <c r="K446" i="3"/>
  <c r="B439" i="11"/>
  <c r="A439" i="11"/>
  <c r="K442" i="3"/>
  <c r="B435" i="11"/>
  <c r="A435" i="11"/>
  <c r="K438" i="3"/>
  <c r="B431" i="11"/>
  <c r="A431" i="11"/>
  <c r="K434" i="3"/>
  <c r="B427" i="11"/>
  <c r="A427" i="11"/>
  <c r="K430" i="3"/>
  <c r="B423" i="11"/>
  <c r="A423" i="11"/>
  <c r="K426" i="3"/>
  <c r="B419" i="11"/>
  <c r="A419" i="11"/>
  <c r="K422" i="3"/>
  <c r="B415" i="11"/>
  <c r="A415" i="11"/>
  <c r="K418" i="3"/>
  <c r="B411" i="11"/>
  <c r="A411" i="11"/>
  <c r="K414" i="3"/>
  <c r="B407" i="11"/>
  <c r="A407" i="11"/>
  <c r="K410" i="3"/>
  <c r="B403" i="11"/>
  <c r="A403" i="11"/>
  <c r="K406" i="3"/>
  <c r="B399" i="11"/>
  <c r="A399" i="11"/>
  <c r="K402" i="3"/>
  <c r="B395" i="11"/>
  <c r="A395" i="11"/>
  <c r="K398" i="3"/>
  <c r="B391" i="11"/>
  <c r="A391" i="11"/>
  <c r="K394" i="3"/>
  <c r="B387" i="11"/>
  <c r="A387" i="11"/>
  <c r="K390" i="3"/>
  <c r="B383" i="11"/>
  <c r="A383" i="11"/>
  <c r="K386" i="3"/>
  <c r="B379" i="11"/>
  <c r="A379" i="11"/>
  <c r="K382" i="3"/>
  <c r="B375" i="11"/>
  <c r="A375" i="11"/>
  <c r="K378" i="3"/>
  <c r="B371" i="11"/>
  <c r="A371" i="11"/>
  <c r="K374" i="3"/>
  <c r="B367" i="11"/>
  <c r="A367" i="11"/>
  <c r="K370" i="3"/>
  <c r="B363" i="11"/>
  <c r="A363" i="11"/>
  <c r="K366" i="3"/>
  <c r="B359" i="11"/>
  <c r="A359" i="11"/>
  <c r="K362" i="3"/>
  <c r="B355" i="11"/>
  <c r="A355" i="11"/>
  <c r="K358" i="3"/>
  <c r="B351" i="11"/>
  <c r="A351" i="11"/>
  <c r="K354" i="3"/>
  <c r="B347" i="11"/>
  <c r="A347" i="11"/>
  <c r="K350" i="3"/>
  <c r="B343" i="11"/>
  <c r="A343" i="11"/>
  <c r="K346" i="3"/>
  <c r="B339" i="11"/>
  <c r="A339" i="11"/>
  <c r="K342" i="3"/>
  <c r="B335" i="11"/>
  <c r="A335" i="11"/>
  <c r="K338" i="3"/>
  <c r="B331" i="11"/>
  <c r="A331" i="11"/>
  <c r="K334" i="3"/>
  <c r="B327" i="11"/>
  <c r="A327" i="11"/>
  <c r="K330" i="3"/>
  <c r="B323" i="11"/>
  <c r="A323" i="11"/>
  <c r="K326" i="3"/>
  <c r="B319" i="11"/>
  <c r="A319" i="11"/>
  <c r="K322" i="3"/>
  <c r="B315" i="11"/>
  <c r="A315" i="11"/>
  <c r="K318" i="3"/>
  <c r="B311" i="11"/>
  <c r="A311" i="11"/>
  <c r="K314" i="3"/>
  <c r="B307" i="11"/>
  <c r="A307" i="11"/>
  <c r="K310" i="3"/>
  <c r="B303" i="11"/>
  <c r="A303" i="11"/>
  <c r="K306" i="3"/>
  <c r="B299" i="11"/>
  <c r="A299" i="11"/>
  <c r="K302" i="3"/>
  <c r="B295" i="11"/>
  <c r="A295" i="11"/>
  <c r="K298" i="3"/>
  <c r="B291" i="11"/>
  <c r="A291" i="11"/>
  <c r="K294" i="3"/>
  <c r="B287" i="11"/>
  <c r="A287" i="11"/>
  <c r="K290" i="3"/>
  <c r="B283" i="11"/>
  <c r="A283" i="11"/>
  <c r="K286" i="3"/>
  <c r="B279" i="11"/>
  <c r="A279" i="11"/>
  <c r="K282" i="3"/>
  <c r="B275" i="11"/>
  <c r="A275" i="11"/>
  <c r="K278" i="3"/>
  <c r="B271" i="11"/>
  <c r="A271" i="11"/>
  <c r="K274" i="3"/>
  <c r="B267" i="11"/>
  <c r="A267" i="11"/>
  <c r="K270" i="3"/>
  <c r="B263" i="11"/>
  <c r="A263" i="11"/>
  <c r="K266" i="3"/>
  <c r="B259" i="11"/>
  <c r="A259" i="11"/>
  <c r="K262" i="3"/>
  <c r="B255" i="11"/>
  <c r="A255" i="11"/>
  <c r="K258" i="3"/>
  <c r="B251" i="11"/>
  <c r="A251" i="11"/>
  <c r="K254" i="3"/>
  <c r="B247" i="11"/>
  <c r="A247" i="11"/>
  <c r="K250" i="3"/>
  <c r="B243" i="11"/>
  <c r="A243" i="11"/>
  <c r="K246" i="3"/>
  <c r="B239" i="11"/>
  <c r="A239" i="11"/>
  <c r="K242" i="3"/>
  <c r="B235" i="11"/>
  <c r="A235" i="11"/>
  <c r="K238" i="3"/>
  <c r="B231" i="11"/>
  <c r="A231" i="11"/>
  <c r="K234" i="3"/>
  <c r="B227" i="11"/>
  <c r="A227" i="11"/>
  <c r="K230" i="3"/>
  <c r="B223" i="11"/>
  <c r="A223" i="11"/>
  <c r="K226" i="3"/>
  <c r="B219" i="11"/>
  <c r="A219" i="11"/>
  <c r="K222" i="3"/>
  <c r="B215" i="11"/>
  <c r="A215" i="11"/>
  <c r="K218" i="3"/>
  <c r="B211" i="11"/>
  <c r="A211" i="11"/>
  <c r="K214" i="3"/>
  <c r="B207" i="11"/>
  <c r="A207" i="11"/>
  <c r="K210" i="3"/>
  <c r="B203" i="11"/>
  <c r="A203" i="11"/>
  <c r="K206" i="3"/>
  <c r="B199" i="11"/>
  <c r="A199" i="11"/>
  <c r="K202" i="3"/>
  <c r="B195" i="11"/>
  <c r="A195" i="11"/>
  <c r="K198" i="3"/>
  <c r="B191" i="11"/>
  <c r="A191" i="11"/>
  <c r="K194" i="3"/>
  <c r="B187" i="11"/>
  <c r="A187" i="11"/>
  <c r="K190" i="3"/>
  <c r="B183" i="11"/>
  <c r="A183" i="11"/>
  <c r="K186" i="3"/>
  <c r="B179" i="11"/>
  <c r="A179" i="11"/>
  <c r="K182" i="3"/>
  <c r="B175" i="11"/>
  <c r="A175" i="11"/>
  <c r="K178" i="3"/>
  <c r="B171" i="11"/>
  <c r="A171" i="11"/>
  <c r="K174" i="3"/>
  <c r="B167" i="11"/>
  <c r="A167" i="11"/>
  <c r="K170" i="3"/>
  <c r="B163" i="11"/>
  <c r="A163" i="11"/>
  <c r="K166" i="3"/>
  <c r="B159" i="11"/>
  <c r="A159" i="11"/>
  <c r="K162" i="3"/>
  <c r="B155" i="11"/>
  <c r="A155" i="11"/>
  <c r="K158" i="3"/>
  <c r="B151" i="11"/>
  <c r="A151" i="11"/>
  <c r="K154" i="3"/>
  <c r="B147" i="11"/>
  <c r="A147" i="11"/>
  <c r="K150" i="3"/>
  <c r="B143" i="11"/>
  <c r="A143" i="11"/>
  <c r="K146" i="3"/>
  <c r="B139" i="11"/>
  <c r="A139" i="11"/>
  <c r="K142" i="3"/>
  <c r="B135" i="11"/>
  <c r="A135" i="11"/>
  <c r="K138" i="3"/>
  <c r="B131" i="11"/>
  <c r="A131" i="11"/>
  <c r="K134" i="3"/>
  <c r="B127" i="11"/>
  <c r="A127" i="11"/>
  <c r="K130" i="3"/>
  <c r="B123" i="11"/>
  <c r="A123" i="11"/>
  <c r="K126" i="3"/>
  <c r="B119" i="11"/>
  <c r="A119" i="11"/>
  <c r="K122" i="3"/>
  <c r="B115" i="11"/>
  <c r="A115" i="11"/>
  <c r="K118" i="3"/>
  <c r="B111" i="11"/>
  <c r="A111" i="11"/>
  <c r="K114" i="3"/>
  <c r="B107" i="11"/>
  <c r="A107" i="11"/>
  <c r="K110" i="3"/>
  <c r="B103" i="11"/>
  <c r="A103" i="11"/>
  <c r="K106" i="3"/>
  <c r="B99" i="11"/>
  <c r="A99" i="11"/>
  <c r="K102" i="3"/>
  <c r="B95" i="11"/>
  <c r="A95" i="11"/>
  <c r="K98" i="3"/>
  <c r="B91" i="11"/>
  <c r="A91" i="11"/>
  <c r="K94" i="3"/>
  <c r="B87" i="11"/>
  <c r="A87" i="11"/>
  <c r="K90" i="3"/>
  <c r="B83" i="11"/>
  <c r="A83" i="11"/>
  <c r="K86" i="3"/>
  <c r="B79" i="11"/>
  <c r="A79" i="11"/>
  <c r="K82" i="3"/>
  <c r="B75" i="11"/>
  <c r="A75" i="11"/>
  <c r="K78" i="3"/>
  <c r="B71" i="11"/>
  <c r="A71" i="11"/>
  <c r="K74" i="3"/>
  <c r="B67" i="11"/>
  <c r="A67" i="11"/>
  <c r="K70" i="3"/>
  <c r="B63" i="11"/>
  <c r="A63" i="11"/>
  <c r="K66" i="3"/>
  <c r="B59" i="11"/>
  <c r="A59" i="11"/>
  <c r="K62" i="3"/>
  <c r="B55" i="11"/>
  <c r="A55" i="11"/>
  <c r="K58" i="3"/>
  <c r="B51" i="11"/>
  <c r="A51" i="11"/>
  <c r="K54" i="3"/>
  <c r="B47" i="11"/>
  <c r="A47" i="11"/>
  <c r="K50" i="3"/>
  <c r="B43" i="11"/>
  <c r="A43" i="11"/>
  <c r="K46" i="3"/>
  <c r="B39" i="11"/>
  <c r="A39" i="11"/>
  <c r="K42" i="3"/>
  <c r="B35" i="11"/>
  <c r="A35" i="11"/>
  <c r="K38" i="3"/>
  <c r="B31" i="11"/>
  <c r="A31" i="11"/>
  <c r="K34" i="3"/>
  <c r="B27" i="11"/>
  <c r="A27" i="11"/>
  <c r="K30" i="3"/>
  <c r="B23" i="11"/>
  <c r="A23" i="11"/>
  <c r="K26" i="3"/>
  <c r="B19" i="11"/>
  <c r="A19" i="11"/>
  <c r="K22" i="3"/>
  <c r="B15" i="11"/>
  <c r="A15" i="11"/>
  <c r="K18" i="3"/>
  <c r="B11" i="11"/>
  <c r="A11" i="11"/>
  <c r="B500" i="12"/>
  <c r="A500" i="12"/>
  <c r="B496" i="12"/>
  <c r="A496" i="12"/>
  <c r="B492" i="12"/>
  <c r="A492" i="12"/>
  <c r="B488" i="12"/>
  <c r="A488" i="12"/>
  <c r="B484" i="12"/>
  <c r="A484" i="12"/>
  <c r="B480" i="12"/>
  <c r="A480" i="12"/>
  <c r="B476" i="12"/>
  <c r="A476" i="12"/>
  <c r="B472" i="12"/>
  <c r="A472" i="12"/>
  <c r="B468" i="12"/>
  <c r="A468" i="12"/>
  <c r="B464" i="12"/>
  <c r="A464" i="12"/>
  <c r="B460" i="12"/>
  <c r="A460" i="12"/>
  <c r="B456" i="12"/>
  <c r="A456" i="12"/>
  <c r="B452" i="12"/>
  <c r="A452" i="12"/>
  <c r="B448" i="12"/>
  <c r="A448" i="12"/>
  <c r="B444" i="12"/>
  <c r="A444" i="12"/>
  <c r="B440" i="12"/>
  <c r="A440" i="12"/>
  <c r="B436" i="12"/>
  <c r="A436" i="12"/>
  <c r="B432" i="12"/>
  <c r="A432" i="12"/>
  <c r="B428" i="12"/>
  <c r="A428" i="12"/>
  <c r="B424" i="12"/>
  <c r="A424" i="12"/>
  <c r="B420" i="12"/>
  <c r="A420" i="12"/>
  <c r="B416" i="12"/>
  <c r="A416" i="12"/>
  <c r="B412" i="12"/>
  <c r="A412" i="12"/>
  <c r="B408" i="12"/>
  <c r="A408" i="12"/>
  <c r="B404" i="12"/>
  <c r="A404" i="12"/>
  <c r="B400" i="12"/>
  <c r="A400" i="12"/>
  <c r="B396" i="12"/>
  <c r="A396" i="12"/>
  <c r="B392" i="12"/>
  <c r="A392" i="12"/>
  <c r="B388" i="12"/>
  <c r="A388" i="12"/>
  <c r="B384" i="12"/>
  <c r="A384" i="12"/>
  <c r="B380" i="12"/>
  <c r="A380" i="12"/>
  <c r="B376" i="12"/>
  <c r="A376" i="12"/>
  <c r="B372" i="12"/>
  <c r="A372" i="12"/>
  <c r="B368" i="12"/>
  <c r="A368" i="12"/>
  <c r="B364" i="12"/>
  <c r="A364" i="12"/>
  <c r="B360" i="12"/>
  <c r="A360" i="12"/>
  <c r="B356" i="12"/>
  <c r="A356" i="12"/>
  <c r="B352" i="12"/>
  <c r="A352" i="12"/>
  <c r="B348" i="12"/>
  <c r="A348" i="12"/>
  <c r="B344" i="12"/>
  <c r="A344" i="12"/>
  <c r="B340" i="12"/>
  <c r="A340" i="12"/>
  <c r="B336" i="12"/>
  <c r="A336" i="12"/>
  <c r="B332" i="12"/>
  <c r="A332" i="12"/>
  <c r="B328" i="12"/>
  <c r="A328" i="12"/>
  <c r="B324" i="12"/>
  <c r="A324" i="12"/>
  <c r="B320" i="12"/>
  <c r="A320" i="12"/>
  <c r="B316" i="12"/>
  <c r="A316" i="12"/>
  <c r="B312" i="12"/>
  <c r="A312" i="12"/>
  <c r="B308" i="12"/>
  <c r="A308" i="12"/>
  <c r="B304" i="12"/>
  <c r="A304" i="12"/>
  <c r="B300" i="12"/>
  <c r="A300" i="12"/>
  <c r="B296" i="12"/>
  <c r="A296" i="12"/>
  <c r="B292" i="12"/>
  <c r="A292" i="12"/>
  <c r="B288" i="12"/>
  <c r="A288" i="12"/>
  <c r="B284" i="12"/>
  <c r="A284" i="12"/>
  <c r="B280" i="12"/>
  <c r="A280" i="12"/>
  <c r="B276" i="12"/>
  <c r="A276" i="12"/>
  <c r="B272" i="12"/>
  <c r="A272" i="12"/>
  <c r="B268" i="12"/>
  <c r="A268" i="12"/>
  <c r="B264" i="12"/>
  <c r="A264" i="12"/>
  <c r="B260" i="12"/>
  <c r="A260" i="12"/>
  <c r="B256" i="12"/>
  <c r="A256" i="12"/>
  <c r="B252" i="12"/>
  <c r="A252" i="12"/>
  <c r="B248" i="12"/>
  <c r="A248" i="12"/>
  <c r="B244" i="12"/>
  <c r="A244" i="12"/>
  <c r="B240" i="12"/>
  <c r="A240" i="12"/>
  <c r="B236" i="12"/>
  <c r="A236" i="12"/>
  <c r="B232" i="12"/>
  <c r="A232" i="12"/>
  <c r="B228" i="12"/>
  <c r="A228" i="12"/>
  <c r="B224" i="12"/>
  <c r="A224" i="12"/>
  <c r="B220" i="12"/>
  <c r="A220" i="12"/>
  <c r="B216" i="12"/>
  <c r="A216" i="12"/>
  <c r="B212" i="12"/>
  <c r="A212" i="12"/>
  <c r="B208" i="12"/>
  <c r="A208" i="12"/>
  <c r="B204" i="12"/>
  <c r="A204" i="12"/>
  <c r="B200" i="12"/>
  <c r="A200" i="12"/>
  <c r="B196" i="12"/>
  <c r="A196" i="12"/>
  <c r="B192" i="12"/>
  <c r="A192" i="12"/>
  <c r="B188" i="12"/>
  <c r="A188" i="12"/>
  <c r="B184" i="12"/>
  <c r="A184" i="12"/>
  <c r="B180" i="12"/>
  <c r="A180" i="12"/>
  <c r="B176" i="12"/>
  <c r="A176" i="12"/>
  <c r="B172" i="12"/>
  <c r="A172" i="12"/>
  <c r="B168" i="12"/>
  <c r="A168" i="12"/>
  <c r="B164" i="12"/>
  <c r="A164" i="12"/>
  <c r="B160" i="12"/>
  <c r="A160" i="12"/>
  <c r="B156" i="12"/>
  <c r="A156" i="12"/>
  <c r="B152" i="12"/>
  <c r="A152" i="12"/>
  <c r="B148" i="12"/>
  <c r="A148" i="12"/>
  <c r="B144" i="12"/>
  <c r="A144" i="12"/>
  <c r="B140" i="12"/>
  <c r="A140" i="12"/>
  <c r="B136" i="12"/>
  <c r="A136" i="12"/>
  <c r="B132" i="12"/>
  <c r="A132" i="12"/>
  <c r="B128" i="12"/>
  <c r="A128" i="12"/>
  <c r="B124" i="12"/>
  <c r="A124" i="12"/>
  <c r="B120" i="12"/>
  <c r="A120" i="12"/>
  <c r="B116" i="12"/>
  <c r="A116" i="12"/>
  <c r="B112" i="12"/>
  <c r="A112" i="12"/>
  <c r="B108" i="12"/>
  <c r="A108" i="12"/>
  <c r="B104" i="12"/>
  <c r="A104" i="12"/>
  <c r="B100" i="12"/>
  <c r="A100" i="12"/>
  <c r="B96" i="12"/>
  <c r="A96" i="12"/>
  <c r="B92" i="12"/>
  <c r="A92" i="12"/>
  <c r="B88" i="12"/>
  <c r="A88" i="12"/>
  <c r="B84" i="12"/>
  <c r="A84" i="12"/>
  <c r="B80" i="12"/>
  <c r="A80" i="12"/>
  <c r="B76" i="12"/>
  <c r="A76" i="12"/>
  <c r="B72" i="12"/>
  <c r="A72" i="12"/>
  <c r="B68" i="12"/>
  <c r="A68" i="12"/>
  <c r="B64" i="12"/>
  <c r="A64" i="12"/>
  <c r="B60" i="12"/>
  <c r="A60" i="12"/>
  <c r="B56" i="12"/>
  <c r="A56" i="12"/>
  <c r="B52" i="12"/>
  <c r="A52" i="12"/>
  <c r="B48" i="12"/>
  <c r="A48" i="12"/>
  <c r="B44" i="12"/>
  <c r="A44" i="12"/>
  <c r="P1005" i="4"/>
  <c r="B998" i="13"/>
  <c r="A998" i="13"/>
  <c r="P1001" i="4"/>
  <c r="B994" i="13"/>
  <c r="A994" i="13"/>
  <c r="P997" i="4"/>
  <c r="B990" i="13"/>
  <c r="A990" i="13"/>
  <c r="P993" i="4"/>
  <c r="B986" i="13"/>
  <c r="A986" i="13"/>
  <c r="P989" i="4"/>
  <c r="B982" i="13"/>
  <c r="A982" i="13"/>
  <c r="P985" i="4"/>
  <c r="B978" i="13"/>
  <c r="A978" i="13"/>
  <c r="P981" i="4"/>
  <c r="B974" i="13"/>
  <c r="A974" i="13"/>
  <c r="P977" i="4"/>
  <c r="B970" i="13"/>
  <c r="A970" i="13"/>
  <c r="P973" i="4"/>
  <c r="B966" i="13"/>
  <c r="A966" i="13"/>
  <c r="P969" i="4"/>
  <c r="B962" i="13"/>
  <c r="A962" i="13"/>
  <c r="P965" i="4"/>
  <c r="B958" i="13"/>
  <c r="A958" i="13"/>
  <c r="P961" i="4"/>
  <c r="B954" i="13"/>
  <c r="A954" i="13"/>
  <c r="P957" i="4"/>
  <c r="B950" i="13"/>
  <c r="A950" i="13"/>
  <c r="P953" i="4"/>
  <c r="B946" i="13"/>
  <c r="A946" i="13"/>
  <c r="P949" i="4"/>
  <c r="B942" i="13"/>
  <c r="A942" i="13"/>
  <c r="P945" i="4"/>
  <c r="B938" i="13"/>
  <c r="A938" i="13"/>
  <c r="P941" i="4"/>
  <c r="B934" i="13"/>
  <c r="A934" i="13"/>
  <c r="P937" i="4"/>
  <c r="B930" i="13"/>
  <c r="A930" i="13"/>
  <c r="P933" i="4"/>
  <c r="B926" i="13"/>
  <c r="A926" i="13"/>
  <c r="P929" i="4"/>
  <c r="B922" i="13"/>
  <c r="A922" i="13"/>
  <c r="P925" i="4"/>
  <c r="B918" i="13"/>
  <c r="A918" i="13"/>
  <c r="P921" i="4"/>
  <c r="B914" i="13"/>
  <c r="A914" i="13"/>
  <c r="P917" i="4"/>
  <c r="B910" i="13"/>
  <c r="A910" i="13"/>
  <c r="P913" i="4"/>
  <c r="B906" i="13"/>
  <c r="A906" i="13"/>
  <c r="P909" i="4"/>
  <c r="B902" i="13"/>
  <c r="A902" i="13"/>
  <c r="P905" i="4"/>
  <c r="B898" i="13"/>
  <c r="A898" i="13"/>
  <c r="P901" i="4"/>
  <c r="B894" i="13"/>
  <c r="A894" i="13"/>
  <c r="P897" i="4"/>
  <c r="B890" i="13"/>
  <c r="A890" i="13"/>
  <c r="P893" i="4"/>
  <c r="B886" i="13"/>
  <c r="A886" i="13"/>
  <c r="P889" i="4"/>
  <c r="B882" i="13"/>
  <c r="A882" i="13"/>
  <c r="P885" i="4"/>
  <c r="B878" i="13"/>
  <c r="A878" i="13"/>
  <c r="P881" i="4"/>
  <c r="B874" i="13"/>
  <c r="A874" i="13"/>
  <c r="P877" i="4"/>
  <c r="B870" i="13"/>
  <c r="A870" i="13"/>
  <c r="P873" i="4"/>
  <c r="B866" i="13"/>
  <c r="A866" i="13"/>
  <c r="P869" i="4"/>
  <c r="B862" i="13"/>
  <c r="A862" i="13"/>
  <c r="P865" i="4"/>
  <c r="B858" i="13"/>
  <c r="A858" i="13"/>
  <c r="P861" i="4"/>
  <c r="B854" i="13"/>
  <c r="A854" i="13"/>
  <c r="P857" i="4"/>
  <c r="B850" i="13"/>
  <c r="A850" i="13"/>
  <c r="P853" i="4"/>
  <c r="B846" i="13"/>
  <c r="A846" i="13"/>
  <c r="P849" i="4"/>
  <c r="B842" i="13"/>
  <c r="A842" i="13"/>
  <c r="P845" i="4"/>
  <c r="B838" i="13"/>
  <c r="A838" i="13"/>
  <c r="P841" i="4"/>
  <c r="B834" i="13"/>
  <c r="A834" i="13"/>
  <c r="P837" i="4"/>
  <c r="B830" i="13"/>
  <c r="A830" i="13"/>
  <c r="P833" i="4"/>
  <c r="B826" i="13"/>
  <c r="A826" i="13"/>
  <c r="P829" i="4"/>
  <c r="B822" i="13"/>
  <c r="A822" i="13"/>
  <c r="P825" i="4"/>
  <c r="B818" i="13"/>
  <c r="A818" i="13"/>
  <c r="P821" i="4"/>
  <c r="B814" i="13"/>
  <c r="A814" i="13"/>
  <c r="P817" i="4"/>
  <c r="B810" i="13"/>
  <c r="A810" i="13"/>
  <c r="P813" i="4"/>
  <c r="B806" i="13"/>
  <c r="A806" i="13"/>
  <c r="P809" i="4"/>
  <c r="B802" i="13"/>
  <c r="A802" i="13"/>
  <c r="P805" i="4"/>
  <c r="B798" i="13"/>
  <c r="A798" i="13"/>
  <c r="P801" i="4"/>
  <c r="B794" i="13"/>
  <c r="A794" i="13"/>
  <c r="P797" i="4"/>
  <c r="B790" i="13"/>
  <c r="A790" i="13"/>
  <c r="P793" i="4"/>
  <c r="B786" i="13"/>
  <c r="A786" i="13"/>
  <c r="P789" i="4"/>
  <c r="B782" i="13"/>
  <c r="A782" i="13"/>
  <c r="P785" i="4"/>
  <c r="B778" i="13"/>
  <c r="A778" i="13"/>
  <c r="P781" i="4"/>
  <c r="B774" i="13"/>
  <c r="A774" i="13"/>
  <c r="P777" i="4"/>
  <c r="B770" i="13"/>
  <c r="A770" i="13"/>
  <c r="P773" i="4"/>
  <c r="B766" i="13"/>
  <c r="A766" i="13"/>
  <c r="P769" i="4"/>
  <c r="B762" i="13"/>
  <c r="A762" i="13"/>
  <c r="P765" i="4"/>
  <c r="B758" i="13"/>
  <c r="A758" i="13"/>
  <c r="P761" i="4"/>
  <c r="B754" i="13"/>
  <c r="A754" i="13"/>
  <c r="P757" i="4"/>
  <c r="B750" i="13"/>
  <c r="A750" i="13"/>
  <c r="P753" i="4"/>
  <c r="B746" i="13"/>
  <c r="A746" i="13"/>
  <c r="P749" i="4"/>
  <c r="B742" i="13"/>
  <c r="A742" i="13"/>
  <c r="P745" i="4"/>
  <c r="B738" i="13"/>
  <c r="A738" i="13"/>
  <c r="P741" i="4"/>
  <c r="B734" i="13"/>
  <c r="A734" i="13"/>
  <c r="P737" i="4"/>
  <c r="B730" i="13"/>
  <c r="A730" i="13"/>
  <c r="P733" i="4"/>
  <c r="B726" i="13"/>
  <c r="A726" i="13"/>
  <c r="P729" i="4"/>
  <c r="B722" i="13"/>
  <c r="A722" i="13"/>
  <c r="P725" i="4"/>
  <c r="B718" i="13"/>
  <c r="A718" i="13"/>
  <c r="P721" i="4"/>
  <c r="B714" i="13"/>
  <c r="A714" i="13"/>
  <c r="P717" i="4"/>
  <c r="B710" i="13"/>
  <c r="A710" i="13"/>
  <c r="P713" i="4"/>
  <c r="B706" i="13"/>
  <c r="A706" i="13"/>
  <c r="P709" i="4"/>
  <c r="B702" i="13"/>
  <c r="A702" i="13"/>
  <c r="P705" i="4"/>
  <c r="B698" i="13"/>
  <c r="A698" i="13"/>
  <c r="P701" i="4"/>
  <c r="B694" i="13"/>
  <c r="A694" i="13"/>
  <c r="P697" i="4"/>
  <c r="B690" i="13"/>
  <c r="A690" i="13"/>
  <c r="P693" i="4"/>
  <c r="B686" i="13"/>
  <c r="A686" i="13"/>
  <c r="P689" i="4"/>
  <c r="B682" i="13"/>
  <c r="A682" i="13"/>
  <c r="P685" i="4"/>
  <c r="B678" i="13"/>
  <c r="A678" i="13"/>
  <c r="P681" i="4"/>
  <c r="B674" i="13"/>
  <c r="A674" i="13"/>
  <c r="P677" i="4"/>
  <c r="B670" i="13"/>
  <c r="A670" i="13"/>
  <c r="P673" i="4"/>
  <c r="B666" i="13"/>
  <c r="A666" i="13"/>
  <c r="P669" i="4"/>
  <c r="B662" i="13"/>
  <c r="A662" i="13"/>
  <c r="P665" i="4"/>
  <c r="B658" i="13"/>
  <c r="A658" i="13"/>
  <c r="P661" i="4"/>
  <c r="B654" i="13"/>
  <c r="A654" i="13"/>
  <c r="P657" i="4"/>
  <c r="B650" i="13"/>
  <c r="A650" i="13"/>
  <c r="P653" i="4"/>
  <c r="B646" i="13"/>
  <c r="A646" i="13"/>
  <c r="P649" i="4"/>
  <c r="B642" i="13"/>
  <c r="A642" i="13"/>
  <c r="P645" i="4"/>
  <c r="B638" i="13"/>
  <c r="A638" i="13"/>
  <c r="P641" i="4"/>
  <c r="B634" i="13"/>
  <c r="A634" i="13"/>
  <c r="P637" i="4"/>
  <c r="B630" i="13"/>
  <c r="A630" i="13"/>
  <c r="P633" i="4"/>
  <c r="B626" i="13"/>
  <c r="A626" i="13"/>
  <c r="P629" i="4"/>
  <c r="B622" i="13"/>
  <c r="A622" i="13"/>
  <c r="P625" i="4"/>
  <c r="B618" i="13"/>
  <c r="A618" i="13"/>
  <c r="P621" i="4"/>
  <c r="B614" i="13"/>
  <c r="A614" i="13"/>
  <c r="P617" i="4"/>
  <c r="B610" i="13"/>
  <c r="A610" i="13"/>
  <c r="P613" i="4"/>
  <c r="B606" i="13"/>
  <c r="A606" i="13"/>
  <c r="P609" i="4"/>
  <c r="B602" i="13"/>
  <c r="A602" i="13"/>
  <c r="P605" i="4"/>
  <c r="B598" i="13"/>
  <c r="A598" i="13"/>
  <c r="P601" i="4"/>
  <c r="B594" i="13"/>
  <c r="A594" i="13"/>
  <c r="P597" i="4"/>
  <c r="B590" i="13"/>
  <c r="A590" i="13"/>
  <c r="P593" i="4"/>
  <c r="B586" i="13"/>
  <c r="A586" i="13"/>
  <c r="P589" i="4"/>
  <c r="B582" i="13"/>
  <c r="A582" i="13"/>
  <c r="P585" i="4"/>
  <c r="B578" i="13"/>
  <c r="A578" i="13"/>
  <c r="P581" i="4"/>
  <c r="B574" i="13"/>
  <c r="A574" i="13"/>
  <c r="P577" i="4"/>
  <c r="B570" i="13"/>
  <c r="A570" i="13"/>
  <c r="P573" i="4"/>
  <c r="B566" i="13"/>
  <c r="A566" i="13"/>
  <c r="P569" i="4"/>
  <c r="B562" i="13"/>
  <c r="A562" i="13"/>
  <c r="P565" i="4"/>
  <c r="B558" i="13"/>
  <c r="A558" i="13"/>
  <c r="P561" i="4"/>
  <c r="B554" i="13"/>
  <c r="A554" i="13"/>
  <c r="P557" i="4"/>
  <c r="B550" i="13"/>
  <c r="A550" i="13"/>
  <c r="P553" i="4"/>
  <c r="B546" i="13"/>
  <c r="A546" i="13"/>
  <c r="P549" i="4"/>
  <c r="B542" i="13"/>
  <c r="A542" i="13"/>
  <c r="P545" i="4"/>
  <c r="B538" i="13"/>
  <c r="A538" i="13"/>
  <c r="B534" i="13"/>
  <c r="A534" i="13"/>
  <c r="B530" i="13"/>
  <c r="A530" i="13"/>
  <c r="B526" i="13"/>
  <c r="A526" i="13"/>
  <c r="B522" i="13"/>
  <c r="A522" i="13"/>
  <c r="B518" i="13"/>
  <c r="A518" i="13"/>
  <c r="B514" i="13"/>
  <c r="A514" i="13"/>
  <c r="B510" i="13"/>
  <c r="A510" i="13"/>
  <c r="B506" i="13"/>
  <c r="A506" i="13"/>
  <c r="B502" i="13"/>
  <c r="A502" i="13"/>
  <c r="B498" i="13"/>
  <c r="A498" i="13"/>
  <c r="B494" i="13"/>
  <c r="A494" i="13"/>
  <c r="B490" i="13"/>
  <c r="A490" i="13"/>
  <c r="B486" i="13"/>
  <c r="A486" i="13"/>
  <c r="B482" i="13"/>
  <c r="A482" i="13"/>
  <c r="B478" i="13"/>
  <c r="A478" i="13"/>
  <c r="B474" i="13"/>
  <c r="A474" i="13"/>
  <c r="B470" i="13"/>
  <c r="A470" i="13"/>
  <c r="B466" i="13"/>
  <c r="A466" i="13"/>
  <c r="B462" i="13"/>
  <c r="A462" i="13"/>
  <c r="B458" i="13"/>
  <c r="A458" i="13"/>
  <c r="B454" i="13"/>
  <c r="A454" i="13"/>
  <c r="B450" i="13"/>
  <c r="A450" i="13"/>
  <c r="B446" i="13"/>
  <c r="A446" i="13"/>
  <c r="B442" i="13"/>
  <c r="A442" i="13"/>
  <c r="B438" i="13"/>
  <c r="A438" i="13"/>
  <c r="B434" i="13"/>
  <c r="A434" i="13"/>
  <c r="B430" i="13"/>
  <c r="A430" i="13"/>
  <c r="B426" i="13"/>
  <c r="A426" i="13"/>
  <c r="B422" i="13"/>
  <c r="A422" i="13"/>
  <c r="B418" i="13"/>
  <c r="A418" i="13"/>
  <c r="B414" i="13"/>
  <c r="A414" i="13"/>
  <c r="B410" i="13"/>
  <c r="A410" i="13"/>
  <c r="B406" i="13"/>
  <c r="A406" i="13"/>
  <c r="B402" i="13"/>
  <c r="A402" i="13"/>
  <c r="B398" i="13"/>
  <c r="A398" i="13"/>
  <c r="B394" i="13"/>
  <c r="A394" i="13"/>
  <c r="B390" i="13"/>
  <c r="A390" i="13"/>
  <c r="B386" i="13"/>
  <c r="A386" i="13"/>
  <c r="B382" i="13"/>
  <c r="A382" i="13"/>
  <c r="B378" i="13"/>
  <c r="A378" i="13"/>
  <c r="B374" i="13"/>
  <c r="A374" i="13"/>
  <c r="B370" i="13"/>
  <c r="A370" i="13"/>
  <c r="B366" i="13"/>
  <c r="A366" i="13"/>
  <c r="B362" i="13"/>
  <c r="A362" i="13"/>
  <c r="B358" i="13"/>
  <c r="A358" i="13"/>
  <c r="B354" i="13"/>
  <c r="A354" i="13"/>
  <c r="B350" i="13"/>
  <c r="A350" i="13"/>
  <c r="B346" i="13"/>
  <c r="A346" i="13"/>
  <c r="B342" i="13"/>
  <c r="A342" i="13"/>
  <c r="B338" i="13"/>
  <c r="A338" i="13"/>
  <c r="B334" i="13"/>
  <c r="A334" i="13"/>
  <c r="B330" i="13"/>
  <c r="A330" i="13"/>
  <c r="B326" i="13"/>
  <c r="A326" i="13"/>
  <c r="B322" i="13"/>
  <c r="A322" i="13"/>
  <c r="B318" i="13"/>
  <c r="A318" i="13"/>
  <c r="B314" i="13"/>
  <c r="A314" i="13"/>
  <c r="B310" i="13"/>
  <c r="A310" i="13"/>
  <c r="B306" i="13"/>
  <c r="A306" i="13"/>
  <c r="B302" i="13"/>
  <c r="A302" i="13"/>
  <c r="B298" i="13"/>
  <c r="A298" i="13"/>
  <c r="B294" i="13"/>
  <c r="A294" i="13"/>
  <c r="B290" i="13"/>
  <c r="A290" i="13"/>
  <c r="B286" i="13"/>
  <c r="A286" i="13"/>
  <c r="B282" i="13"/>
  <c r="A282" i="13"/>
  <c r="B278" i="13"/>
  <c r="A278" i="13"/>
  <c r="B274" i="13"/>
  <c r="A274" i="13"/>
  <c r="B270" i="13"/>
  <c r="A270" i="13"/>
  <c r="B266" i="13"/>
  <c r="A266" i="13"/>
  <c r="B262" i="13"/>
  <c r="A262" i="13"/>
  <c r="B258" i="13"/>
  <c r="A258" i="13"/>
  <c r="B254" i="13"/>
  <c r="A254" i="13"/>
  <c r="B250" i="13"/>
  <c r="A250" i="13"/>
  <c r="B246" i="13"/>
  <c r="A246" i="13"/>
  <c r="B242" i="13"/>
  <c r="A242" i="13"/>
  <c r="B238" i="13"/>
  <c r="A238" i="13"/>
  <c r="B234" i="13"/>
  <c r="A234" i="13"/>
  <c r="B230" i="13"/>
  <c r="A230" i="13"/>
  <c r="A226" i="13"/>
  <c r="B226" i="13"/>
  <c r="B222" i="13"/>
  <c r="A222" i="13"/>
  <c r="A218" i="13"/>
  <c r="B218" i="13"/>
  <c r="B214" i="13"/>
  <c r="A214" i="13"/>
  <c r="A210" i="13"/>
  <c r="B210" i="13"/>
  <c r="B206" i="13"/>
  <c r="A206" i="13"/>
  <c r="A202" i="13"/>
  <c r="B202" i="13"/>
  <c r="B198" i="13"/>
  <c r="A198" i="13"/>
  <c r="A194" i="13"/>
  <c r="B194" i="13"/>
  <c r="B190" i="13"/>
  <c r="A190" i="13"/>
  <c r="A186" i="13"/>
  <c r="B186" i="13"/>
  <c r="B182" i="13"/>
  <c r="A182" i="13"/>
  <c r="A178" i="13"/>
  <c r="B178" i="13"/>
  <c r="A174" i="13"/>
  <c r="B174" i="13"/>
  <c r="A170" i="13"/>
  <c r="B170" i="13"/>
  <c r="A166" i="13"/>
  <c r="B166" i="13"/>
  <c r="A162" i="13"/>
  <c r="B162" i="13"/>
  <c r="A158" i="13"/>
  <c r="B158" i="13"/>
  <c r="A154" i="13"/>
  <c r="B154" i="13"/>
  <c r="A150" i="13"/>
  <c r="B150" i="13"/>
  <c r="B146" i="13"/>
  <c r="A146" i="13"/>
  <c r="B142" i="13"/>
  <c r="A142" i="13"/>
  <c r="B138" i="13"/>
  <c r="A138" i="13"/>
  <c r="B134" i="13"/>
  <c r="A134" i="13"/>
  <c r="B130" i="13"/>
  <c r="A130" i="13"/>
  <c r="B126" i="13"/>
  <c r="A126" i="13"/>
  <c r="B122" i="13"/>
  <c r="A122" i="13"/>
  <c r="B118" i="13"/>
  <c r="A118" i="13"/>
  <c r="B114" i="13"/>
  <c r="A114" i="13"/>
  <c r="B110" i="13"/>
  <c r="A110" i="13"/>
  <c r="B106" i="13"/>
  <c r="A106" i="13"/>
  <c r="B102" i="13"/>
  <c r="A102" i="13"/>
  <c r="B98" i="13"/>
  <c r="A98" i="13"/>
  <c r="B94" i="13"/>
  <c r="A94" i="13"/>
  <c r="B90" i="13"/>
  <c r="A90" i="13"/>
  <c r="B86" i="13"/>
  <c r="A86" i="13"/>
  <c r="B82" i="13"/>
  <c r="A82" i="13"/>
  <c r="B78" i="13"/>
  <c r="A78" i="13"/>
  <c r="B74" i="13"/>
  <c r="A74" i="13"/>
  <c r="B999" i="13"/>
  <c r="A999" i="13"/>
  <c r="B995" i="13"/>
  <c r="A995" i="13"/>
  <c r="B991" i="13"/>
  <c r="A991" i="13"/>
  <c r="B987" i="13"/>
  <c r="A987" i="13"/>
  <c r="B983" i="13"/>
  <c r="A983" i="13"/>
  <c r="B979" i="13"/>
  <c r="A979" i="13"/>
  <c r="B975" i="13"/>
  <c r="A975" i="13"/>
  <c r="B971" i="13"/>
  <c r="A971" i="13"/>
  <c r="B967" i="13"/>
  <c r="A967" i="13"/>
  <c r="B963" i="13"/>
  <c r="A963" i="13"/>
  <c r="B959" i="13"/>
  <c r="A959" i="13"/>
  <c r="B955" i="13"/>
  <c r="A955" i="13"/>
  <c r="B951" i="13"/>
  <c r="A951" i="13"/>
  <c r="B947" i="13"/>
  <c r="A947" i="13"/>
  <c r="B943" i="13"/>
  <c r="A943" i="13"/>
  <c r="B939" i="13"/>
  <c r="A939" i="13"/>
  <c r="B935" i="13"/>
  <c r="A935" i="13"/>
  <c r="B931" i="13"/>
  <c r="A931" i="13"/>
  <c r="B927" i="13"/>
  <c r="A927" i="13"/>
  <c r="B923" i="13"/>
  <c r="A923" i="13"/>
  <c r="B919" i="13"/>
  <c r="A919" i="13"/>
  <c r="B915" i="13"/>
  <c r="A915" i="13"/>
  <c r="B911" i="13"/>
  <c r="A911" i="13"/>
  <c r="B907" i="13"/>
  <c r="A907" i="13"/>
  <c r="B903" i="13"/>
  <c r="A903" i="13"/>
  <c r="B899" i="13"/>
  <c r="A899" i="13"/>
  <c r="B895" i="13"/>
  <c r="A895" i="13"/>
  <c r="B891" i="13"/>
  <c r="A891" i="13"/>
  <c r="B887" i="13"/>
  <c r="A887" i="13"/>
  <c r="B883" i="13"/>
  <c r="A883" i="13"/>
  <c r="B879" i="13"/>
  <c r="A879" i="13"/>
  <c r="B875" i="13"/>
  <c r="A875" i="13"/>
  <c r="B871" i="13"/>
  <c r="A871" i="13"/>
  <c r="B867" i="13"/>
  <c r="A867" i="13"/>
  <c r="B863" i="13"/>
  <c r="A863" i="13"/>
  <c r="B859" i="13"/>
  <c r="A859" i="13"/>
  <c r="B855" i="13"/>
  <c r="A855" i="13"/>
  <c r="B851" i="13"/>
  <c r="A851" i="13"/>
  <c r="B847" i="13"/>
  <c r="A847" i="13"/>
  <c r="B843" i="13"/>
  <c r="A843" i="13"/>
  <c r="B839" i="13"/>
  <c r="A839" i="13"/>
  <c r="B835" i="13"/>
  <c r="A835" i="13"/>
  <c r="B831" i="13"/>
  <c r="A831" i="13"/>
  <c r="B827" i="13"/>
  <c r="A827" i="13"/>
  <c r="B823" i="13"/>
  <c r="A823" i="13"/>
  <c r="B819" i="13"/>
  <c r="A819" i="13"/>
  <c r="B815" i="13"/>
  <c r="A815" i="13"/>
  <c r="B811" i="13"/>
  <c r="A811" i="13"/>
  <c r="B807" i="13"/>
  <c r="A807" i="13"/>
  <c r="B803" i="13"/>
  <c r="A803" i="13"/>
  <c r="B799" i="13"/>
  <c r="A799" i="13"/>
  <c r="B795" i="13"/>
  <c r="A795" i="13"/>
  <c r="B791" i="13"/>
  <c r="A791" i="13"/>
  <c r="B787" i="13"/>
  <c r="A787" i="13"/>
  <c r="B783" i="13"/>
  <c r="A783" i="13"/>
  <c r="B779" i="13"/>
  <c r="A779" i="13"/>
  <c r="B775" i="13"/>
  <c r="A775" i="13"/>
  <c r="B771" i="13"/>
  <c r="A771" i="13"/>
  <c r="B767" i="13"/>
  <c r="A767" i="13"/>
  <c r="B763" i="13"/>
  <c r="A763" i="13"/>
  <c r="B759" i="13"/>
  <c r="A759" i="13"/>
  <c r="B755" i="13"/>
  <c r="A755" i="13"/>
  <c r="B751" i="13"/>
  <c r="A751" i="13"/>
  <c r="B747" i="13"/>
  <c r="A747" i="13"/>
  <c r="B743" i="13"/>
  <c r="A743" i="13"/>
  <c r="B739" i="13"/>
  <c r="A739" i="13"/>
  <c r="B735" i="13"/>
  <c r="A735" i="13"/>
  <c r="B731" i="13"/>
  <c r="A731" i="13"/>
  <c r="B727" i="13"/>
  <c r="A727" i="13"/>
  <c r="B723" i="13"/>
  <c r="A723" i="13"/>
  <c r="B719" i="13"/>
  <c r="A719" i="13"/>
  <c r="B715" i="13"/>
  <c r="A715" i="13"/>
  <c r="B711" i="13"/>
  <c r="A711" i="13"/>
  <c r="B707" i="13"/>
  <c r="A707" i="13"/>
  <c r="B703" i="13"/>
  <c r="A703" i="13"/>
  <c r="B699" i="13"/>
  <c r="A699" i="13"/>
  <c r="B695" i="13"/>
  <c r="A695" i="13"/>
  <c r="B691" i="13"/>
  <c r="A691" i="13"/>
  <c r="B687" i="13"/>
  <c r="A687" i="13"/>
  <c r="B683" i="13"/>
  <c r="A683" i="13"/>
  <c r="B679" i="13"/>
  <c r="A679" i="13"/>
  <c r="B675" i="13"/>
  <c r="A675" i="13"/>
  <c r="B671" i="13"/>
  <c r="A671" i="13"/>
  <c r="B667" i="13"/>
  <c r="A667" i="13"/>
  <c r="B663" i="13"/>
  <c r="A663" i="13"/>
  <c r="B659" i="13"/>
  <c r="A659" i="13"/>
  <c r="B655" i="13"/>
  <c r="A655" i="13"/>
  <c r="B651" i="13"/>
  <c r="A651" i="13"/>
  <c r="B647" i="13"/>
  <c r="A647" i="13"/>
  <c r="B643" i="13"/>
  <c r="A643" i="13"/>
  <c r="B639" i="13"/>
  <c r="A639" i="13"/>
  <c r="B635" i="13"/>
  <c r="A635" i="13"/>
  <c r="B631" i="13"/>
  <c r="A631" i="13"/>
  <c r="B627" i="13"/>
  <c r="A627" i="13"/>
  <c r="B623" i="13"/>
  <c r="A623" i="13"/>
  <c r="B619" i="13"/>
  <c r="A619" i="13"/>
  <c r="B615" i="13"/>
  <c r="A615" i="13"/>
  <c r="B611" i="13"/>
  <c r="A611" i="13"/>
  <c r="B607" i="13"/>
  <c r="A607" i="13"/>
  <c r="B603" i="13"/>
  <c r="A603" i="13"/>
  <c r="B599" i="13"/>
  <c r="A599" i="13"/>
  <c r="B595" i="13"/>
  <c r="A595" i="13"/>
  <c r="B591" i="13"/>
  <c r="A591" i="13"/>
  <c r="B587" i="13"/>
  <c r="A587" i="13"/>
  <c r="B583" i="13"/>
  <c r="A583" i="13"/>
  <c r="B579" i="13"/>
  <c r="A579" i="13"/>
  <c r="B575" i="13"/>
  <c r="A575" i="13"/>
  <c r="B571" i="13"/>
  <c r="A571" i="13"/>
  <c r="B567" i="13"/>
  <c r="A567" i="13"/>
  <c r="B563" i="13"/>
  <c r="A563" i="13"/>
  <c r="B559" i="13"/>
  <c r="A559" i="13"/>
  <c r="B555" i="13"/>
  <c r="A555" i="13"/>
  <c r="B551" i="13"/>
  <c r="A551" i="13"/>
  <c r="B547" i="13"/>
  <c r="A547" i="13"/>
  <c r="B543" i="13"/>
  <c r="A543" i="13"/>
  <c r="B539" i="13"/>
  <c r="A539" i="13"/>
  <c r="B535" i="13"/>
  <c r="A535" i="13"/>
  <c r="B531" i="13"/>
  <c r="A531" i="13"/>
  <c r="B527" i="13"/>
  <c r="A527" i="13"/>
  <c r="B523" i="13"/>
  <c r="A523" i="13"/>
  <c r="B519" i="13"/>
  <c r="A519" i="13"/>
  <c r="B515" i="13"/>
  <c r="A515" i="13"/>
  <c r="B511" i="13"/>
  <c r="A511" i="13"/>
  <c r="B507" i="13"/>
  <c r="A507" i="13"/>
  <c r="B503" i="13"/>
  <c r="A503" i="13"/>
  <c r="B499" i="13"/>
  <c r="A499" i="13"/>
  <c r="B495" i="13"/>
  <c r="A495" i="13"/>
  <c r="B491" i="13"/>
  <c r="A491" i="13"/>
  <c r="B487" i="13"/>
  <c r="A487" i="13"/>
  <c r="B483" i="13"/>
  <c r="A483" i="13"/>
  <c r="B479" i="13"/>
  <c r="A479" i="13"/>
  <c r="B475" i="13"/>
  <c r="A475" i="13"/>
  <c r="B471" i="13"/>
  <c r="A471" i="13"/>
  <c r="B467" i="13"/>
  <c r="A467" i="13"/>
  <c r="B463" i="13"/>
  <c r="A463" i="13"/>
  <c r="B459" i="13"/>
  <c r="A459" i="13"/>
  <c r="B455" i="13"/>
  <c r="A455" i="13"/>
  <c r="B451" i="13"/>
  <c r="A451" i="13"/>
  <c r="B447" i="13"/>
  <c r="A447" i="13"/>
  <c r="B443" i="13"/>
  <c r="A443" i="13"/>
  <c r="B439" i="13"/>
  <c r="A439" i="13"/>
  <c r="B435" i="13"/>
  <c r="A435" i="13"/>
  <c r="B431" i="13"/>
  <c r="A431" i="13"/>
  <c r="B427" i="13"/>
  <c r="A427" i="13"/>
  <c r="B423" i="13"/>
  <c r="A423" i="13"/>
  <c r="B419" i="13"/>
  <c r="A419" i="13"/>
  <c r="B415" i="13"/>
  <c r="A415" i="13"/>
  <c r="B411" i="13"/>
  <c r="A411" i="13"/>
  <c r="B407" i="13"/>
  <c r="A407" i="13"/>
  <c r="B403" i="13"/>
  <c r="A403" i="13"/>
  <c r="B399" i="13"/>
  <c r="A399" i="13"/>
  <c r="B395" i="13"/>
  <c r="A395" i="13"/>
  <c r="B391" i="13"/>
  <c r="A391" i="13"/>
  <c r="B387" i="13"/>
  <c r="A387" i="13"/>
  <c r="B383" i="13"/>
  <c r="A383" i="13"/>
  <c r="B379" i="13"/>
  <c r="A379" i="13"/>
  <c r="B375" i="13"/>
  <c r="A375" i="13"/>
  <c r="B371" i="13"/>
  <c r="A371" i="13"/>
  <c r="B367" i="13"/>
  <c r="A367" i="13"/>
  <c r="B363" i="13"/>
  <c r="A363" i="13"/>
  <c r="B359" i="13"/>
  <c r="A359" i="13"/>
  <c r="B355" i="13"/>
  <c r="A355" i="13"/>
  <c r="B351" i="13"/>
  <c r="A351" i="13"/>
  <c r="B347" i="13"/>
  <c r="A347" i="13"/>
  <c r="B343" i="13"/>
  <c r="A343" i="13"/>
  <c r="B339" i="13"/>
  <c r="A339" i="13"/>
  <c r="B335" i="13"/>
  <c r="A335" i="13"/>
  <c r="B331" i="13"/>
  <c r="A331" i="13"/>
  <c r="B327" i="13"/>
  <c r="A327" i="13"/>
  <c r="B323" i="13"/>
  <c r="A323" i="13"/>
  <c r="B319" i="13"/>
  <c r="A319" i="13"/>
  <c r="B315" i="13"/>
  <c r="A315" i="13"/>
  <c r="B311" i="13"/>
  <c r="A311" i="13"/>
  <c r="B307" i="13"/>
  <c r="A307" i="13"/>
  <c r="B303" i="13"/>
  <c r="A303" i="13"/>
  <c r="B299" i="13"/>
  <c r="A299" i="13"/>
  <c r="B295" i="13"/>
  <c r="A295" i="13"/>
  <c r="B291" i="13"/>
  <c r="A291" i="13"/>
  <c r="B287" i="13"/>
  <c r="A287" i="13"/>
  <c r="B283" i="13"/>
  <c r="A283" i="13"/>
  <c r="B279" i="13"/>
  <c r="A279" i="13"/>
  <c r="B275" i="13"/>
  <c r="A275" i="13"/>
  <c r="B271" i="13"/>
  <c r="A271" i="13"/>
  <c r="B267" i="13"/>
  <c r="A267" i="13"/>
  <c r="B263" i="13"/>
  <c r="A263" i="13"/>
  <c r="B259" i="13"/>
  <c r="A259" i="13"/>
  <c r="B255" i="13"/>
  <c r="A255" i="13"/>
  <c r="B251" i="13"/>
  <c r="A251" i="13"/>
  <c r="B247" i="13"/>
  <c r="A247" i="13"/>
  <c r="B243" i="13"/>
  <c r="A243" i="13"/>
  <c r="B239" i="13"/>
  <c r="A239" i="13"/>
  <c r="B235" i="13"/>
  <c r="A235" i="13"/>
  <c r="B231" i="13"/>
  <c r="A231" i="13"/>
  <c r="B227" i="13"/>
  <c r="A227" i="13"/>
  <c r="B223" i="13"/>
  <c r="A223" i="13"/>
  <c r="B219" i="13"/>
  <c r="A219" i="13"/>
  <c r="B215" i="13"/>
  <c r="A215" i="13"/>
  <c r="B211" i="13"/>
  <c r="A211" i="13"/>
  <c r="B207" i="13"/>
  <c r="A207" i="13"/>
  <c r="B203" i="13"/>
  <c r="A203" i="13"/>
  <c r="B199" i="13"/>
  <c r="A199" i="13"/>
  <c r="B195" i="13"/>
  <c r="A195" i="13"/>
  <c r="B191" i="13"/>
  <c r="A191" i="13"/>
  <c r="B187" i="13"/>
  <c r="A187" i="13"/>
  <c r="B183" i="13"/>
  <c r="A183" i="13"/>
  <c r="B179" i="13"/>
  <c r="A179" i="13"/>
  <c r="B175" i="13"/>
  <c r="A175" i="13"/>
  <c r="B171" i="13"/>
  <c r="A171" i="13"/>
  <c r="B167" i="13"/>
  <c r="A167" i="13"/>
  <c r="B163" i="13"/>
  <c r="A163" i="13"/>
  <c r="B159" i="13"/>
  <c r="A159" i="13"/>
  <c r="B155" i="13"/>
  <c r="A155" i="13"/>
  <c r="B151" i="13"/>
  <c r="A151" i="13"/>
  <c r="B147" i="13"/>
  <c r="A147" i="13"/>
  <c r="B143" i="13"/>
  <c r="A143" i="13"/>
  <c r="B139" i="13"/>
  <c r="A139" i="13"/>
  <c r="B135" i="13"/>
  <c r="A135" i="13"/>
  <c r="B131" i="13"/>
  <c r="A131" i="13"/>
  <c r="B127" i="13"/>
  <c r="A127" i="13"/>
  <c r="B123" i="13"/>
  <c r="A123" i="13"/>
  <c r="B119" i="13"/>
  <c r="A119" i="13"/>
  <c r="A115" i="13"/>
  <c r="B115" i="13"/>
  <c r="A111" i="13"/>
  <c r="B111" i="13"/>
  <c r="A107" i="13"/>
  <c r="B107" i="13"/>
  <c r="A103" i="13"/>
  <c r="B103" i="13"/>
  <c r="A99" i="13"/>
  <c r="B99" i="13"/>
  <c r="A95" i="13"/>
  <c r="B95" i="13"/>
  <c r="A91" i="13"/>
  <c r="B91" i="13"/>
  <c r="A87" i="13"/>
  <c r="B87" i="13"/>
  <c r="A83" i="13"/>
  <c r="B83" i="13"/>
  <c r="A79" i="13"/>
  <c r="B79" i="13"/>
  <c r="A75" i="13"/>
  <c r="B75" i="13"/>
  <c r="A71" i="13"/>
  <c r="B71" i="13"/>
  <c r="A67" i="13"/>
  <c r="B67" i="13"/>
  <c r="A63" i="13"/>
  <c r="B63" i="13"/>
  <c r="A59" i="13"/>
  <c r="B59" i="13"/>
  <c r="A55" i="13"/>
  <c r="B55" i="13"/>
  <c r="A51" i="13"/>
  <c r="B51" i="13"/>
  <c r="A47" i="13"/>
  <c r="B47" i="13"/>
  <c r="A43" i="13"/>
  <c r="B43" i="13"/>
  <c r="A39" i="13"/>
  <c r="B39" i="13"/>
  <c r="A35" i="13"/>
  <c r="B35" i="13"/>
  <c r="A31" i="13"/>
  <c r="B31" i="13"/>
  <c r="A27" i="13"/>
  <c r="B27" i="13"/>
  <c r="A23" i="13"/>
  <c r="B23" i="13"/>
  <c r="A19" i="13"/>
  <c r="B19" i="13"/>
  <c r="B1000" i="13"/>
  <c r="A1000" i="13"/>
  <c r="B996" i="13"/>
  <c r="A996" i="13"/>
  <c r="B992" i="13"/>
  <c r="A992" i="13"/>
  <c r="B988" i="13"/>
  <c r="A988" i="13"/>
  <c r="B984" i="13"/>
  <c r="A984" i="13"/>
  <c r="B980" i="13"/>
  <c r="A980" i="13"/>
  <c r="B976" i="13"/>
  <c r="A976" i="13"/>
  <c r="B972" i="13"/>
  <c r="A972" i="13"/>
  <c r="B968" i="13"/>
  <c r="A968" i="13"/>
  <c r="B964" i="13"/>
  <c r="A964" i="13"/>
  <c r="B960" i="13"/>
  <c r="A960" i="13"/>
  <c r="B956" i="13"/>
  <c r="A956" i="13"/>
  <c r="B952" i="13"/>
  <c r="A952" i="13"/>
  <c r="B948" i="13"/>
  <c r="A948" i="13"/>
  <c r="B944" i="13"/>
  <c r="A944" i="13"/>
  <c r="B940" i="13"/>
  <c r="A940" i="13"/>
  <c r="B936" i="13"/>
  <c r="A936" i="13"/>
  <c r="B932" i="13"/>
  <c r="A932" i="13"/>
  <c r="B928" i="13"/>
  <c r="A928" i="13"/>
  <c r="B924" i="13"/>
  <c r="A924" i="13"/>
  <c r="B920" i="13"/>
  <c r="A920" i="13"/>
  <c r="B916" i="13"/>
  <c r="A916" i="13"/>
  <c r="B912" i="13"/>
  <c r="A912" i="13"/>
  <c r="B908" i="13"/>
  <c r="A908" i="13"/>
  <c r="B904" i="13"/>
  <c r="A904" i="13"/>
  <c r="B900" i="13"/>
  <c r="A900" i="13"/>
  <c r="B896" i="13"/>
  <c r="A896" i="13"/>
  <c r="B892" i="13"/>
  <c r="A892" i="13"/>
  <c r="B888" i="13"/>
  <c r="A888" i="13"/>
  <c r="B884" i="13"/>
  <c r="A884" i="13"/>
  <c r="B880" i="13"/>
  <c r="A880" i="13"/>
  <c r="B876" i="13"/>
  <c r="A876" i="13"/>
  <c r="B872" i="13"/>
  <c r="A872" i="13"/>
  <c r="B868" i="13"/>
  <c r="A868" i="13"/>
  <c r="B864" i="13"/>
  <c r="A864" i="13"/>
  <c r="B860" i="13"/>
  <c r="A860" i="13"/>
  <c r="B856" i="13"/>
  <c r="A856" i="13"/>
  <c r="B852" i="13"/>
  <c r="A852" i="13"/>
  <c r="B848" i="13"/>
  <c r="A848" i="13"/>
  <c r="B844" i="13"/>
  <c r="A844" i="13"/>
  <c r="B840" i="13"/>
  <c r="A840" i="13"/>
  <c r="B836" i="13"/>
  <c r="A836" i="13"/>
  <c r="B832" i="13"/>
  <c r="A832" i="13"/>
  <c r="B828" i="13"/>
  <c r="A828" i="13"/>
  <c r="B824" i="13"/>
  <c r="A824" i="13"/>
  <c r="B820" i="13"/>
  <c r="A820" i="13"/>
  <c r="B816" i="13"/>
  <c r="A816" i="13"/>
  <c r="B812" i="13"/>
  <c r="A812" i="13"/>
  <c r="B808" i="13"/>
  <c r="A808" i="13"/>
  <c r="B804" i="13"/>
  <c r="A804" i="13"/>
  <c r="B800" i="13"/>
  <c r="A800" i="13"/>
  <c r="B796" i="13"/>
  <c r="A796" i="13"/>
  <c r="B792" i="13"/>
  <c r="A792" i="13"/>
  <c r="B788" i="13"/>
  <c r="A788" i="13"/>
  <c r="B784" i="13"/>
  <c r="A784" i="13"/>
  <c r="B780" i="13"/>
  <c r="A780" i="13"/>
  <c r="B776" i="13"/>
  <c r="A776" i="13"/>
  <c r="B772" i="13"/>
  <c r="A772" i="13"/>
  <c r="B768" i="13"/>
  <c r="A768" i="13"/>
  <c r="B764" i="13"/>
  <c r="A764" i="13"/>
  <c r="B760" i="13"/>
  <c r="A760" i="13"/>
  <c r="B756" i="13"/>
  <c r="A756" i="13"/>
  <c r="B752" i="13"/>
  <c r="A752" i="13"/>
  <c r="B748" i="13"/>
  <c r="A748" i="13"/>
  <c r="B744" i="13"/>
  <c r="A744" i="13"/>
  <c r="B740" i="13"/>
  <c r="A740" i="13"/>
  <c r="B736" i="13"/>
  <c r="A736" i="13"/>
  <c r="B732" i="13"/>
  <c r="A732" i="13"/>
  <c r="B728" i="13"/>
  <c r="A728" i="13"/>
  <c r="B724" i="13"/>
  <c r="A724" i="13"/>
  <c r="B720" i="13"/>
  <c r="A720" i="13"/>
  <c r="B716" i="13"/>
  <c r="A716" i="13"/>
  <c r="B712" i="13"/>
  <c r="A712" i="13"/>
  <c r="B708" i="13"/>
  <c r="A708" i="13"/>
  <c r="B704" i="13"/>
  <c r="A704" i="13"/>
  <c r="B700" i="13"/>
  <c r="A700" i="13"/>
  <c r="B696" i="13"/>
  <c r="A696" i="13"/>
  <c r="B692" i="13"/>
  <c r="A692" i="13"/>
  <c r="B688" i="13"/>
  <c r="A688" i="13"/>
  <c r="B684" i="13"/>
  <c r="A684" i="13"/>
  <c r="B680" i="13"/>
  <c r="A680" i="13"/>
  <c r="B676" i="13"/>
  <c r="A676" i="13"/>
  <c r="B672" i="13"/>
  <c r="A672" i="13"/>
  <c r="B668" i="13"/>
  <c r="A668" i="13"/>
  <c r="B664" i="13"/>
  <c r="A664" i="13"/>
  <c r="B660" i="13"/>
  <c r="A660" i="13"/>
  <c r="B656" i="13"/>
  <c r="A656" i="13"/>
  <c r="B652" i="13"/>
  <c r="A652" i="13"/>
  <c r="B648" i="13"/>
  <c r="A648" i="13"/>
  <c r="B644" i="13"/>
  <c r="A644" i="13"/>
  <c r="B640" i="13"/>
  <c r="A640" i="13"/>
  <c r="B636" i="13"/>
  <c r="A636" i="13"/>
  <c r="B632" i="13"/>
  <c r="A632" i="13"/>
  <c r="B628" i="13"/>
  <c r="A628" i="13"/>
  <c r="B624" i="13"/>
  <c r="A624" i="13"/>
  <c r="B620" i="13"/>
  <c r="A620" i="13"/>
  <c r="B616" i="13"/>
  <c r="A616" i="13"/>
  <c r="B612" i="13"/>
  <c r="A612" i="13"/>
  <c r="B608" i="13"/>
  <c r="A608" i="13"/>
  <c r="B604" i="13"/>
  <c r="A604" i="13"/>
  <c r="B600" i="13"/>
  <c r="A600" i="13"/>
  <c r="B596" i="13"/>
  <c r="A596" i="13"/>
  <c r="B592" i="13"/>
  <c r="A592" i="13"/>
  <c r="B588" i="13"/>
  <c r="A588" i="13"/>
  <c r="B584" i="13"/>
  <c r="A584" i="13"/>
  <c r="B580" i="13"/>
  <c r="A580" i="13"/>
  <c r="B576" i="13"/>
  <c r="A576" i="13"/>
  <c r="B572" i="13"/>
  <c r="A572" i="13"/>
  <c r="B568" i="13"/>
  <c r="A568" i="13"/>
  <c r="B564" i="13"/>
  <c r="A564" i="13"/>
  <c r="B560" i="13"/>
  <c r="A560" i="13"/>
  <c r="B556" i="13"/>
  <c r="A556" i="13"/>
  <c r="B552" i="13"/>
  <c r="A552" i="13"/>
  <c r="B548" i="13"/>
  <c r="A548" i="13"/>
  <c r="B544" i="13"/>
  <c r="A544" i="13"/>
  <c r="B540" i="13"/>
  <c r="A540" i="13"/>
  <c r="B536" i="13"/>
  <c r="A536" i="13"/>
  <c r="B532" i="13"/>
  <c r="A532" i="13"/>
  <c r="B528" i="13"/>
  <c r="A528" i="13"/>
  <c r="B524" i="13"/>
  <c r="A524" i="13"/>
  <c r="B520" i="13"/>
  <c r="A520" i="13"/>
  <c r="B516" i="13"/>
  <c r="A516" i="13"/>
  <c r="B512" i="13"/>
  <c r="A512" i="13"/>
  <c r="B508" i="13"/>
  <c r="A508" i="13"/>
  <c r="B504" i="13"/>
  <c r="A504" i="13"/>
  <c r="B500" i="13"/>
  <c r="A500" i="13"/>
  <c r="B496" i="13"/>
  <c r="A496" i="13"/>
  <c r="B492" i="13"/>
  <c r="A492" i="13"/>
  <c r="B488" i="13"/>
  <c r="A488" i="13"/>
  <c r="B484" i="13"/>
  <c r="A484" i="13"/>
  <c r="B480" i="13"/>
  <c r="A480" i="13"/>
  <c r="B476" i="13"/>
  <c r="A476" i="13"/>
  <c r="B472" i="13"/>
  <c r="A472" i="13"/>
  <c r="B468" i="13"/>
  <c r="A468" i="13"/>
  <c r="B464" i="13"/>
  <c r="A464" i="13"/>
  <c r="B460" i="13"/>
  <c r="A460" i="13"/>
  <c r="B456" i="13"/>
  <c r="A456" i="13"/>
  <c r="B452" i="13"/>
  <c r="A452" i="13"/>
  <c r="B448" i="13"/>
  <c r="A448" i="13"/>
  <c r="B444" i="13"/>
  <c r="A444" i="13"/>
  <c r="B440" i="13"/>
  <c r="A440" i="13"/>
  <c r="B436" i="13"/>
  <c r="A436" i="13"/>
  <c r="B432" i="13"/>
  <c r="A432" i="13"/>
  <c r="B428" i="13"/>
  <c r="A428" i="13"/>
  <c r="B424" i="13"/>
  <c r="A424" i="13"/>
  <c r="B420" i="13"/>
  <c r="A420" i="13"/>
  <c r="B416" i="13"/>
  <c r="A416" i="13"/>
  <c r="B412" i="13"/>
  <c r="A412" i="13"/>
  <c r="B408" i="13"/>
  <c r="A408" i="13"/>
  <c r="B404" i="13"/>
  <c r="A404" i="13"/>
  <c r="B400" i="13"/>
  <c r="A400" i="13"/>
  <c r="B396" i="13"/>
  <c r="A396" i="13"/>
  <c r="B392" i="13"/>
  <c r="A392" i="13"/>
  <c r="B388" i="13"/>
  <c r="A388" i="13"/>
  <c r="B384" i="13"/>
  <c r="A384" i="13"/>
  <c r="B380" i="13"/>
  <c r="A380" i="13"/>
  <c r="B376" i="13"/>
  <c r="A376" i="13"/>
  <c r="B372" i="13"/>
  <c r="A372" i="13"/>
  <c r="B368" i="13"/>
  <c r="A368" i="13"/>
  <c r="B364" i="13"/>
  <c r="A364" i="13"/>
  <c r="B360" i="13"/>
  <c r="A360" i="13"/>
  <c r="B356" i="13"/>
  <c r="A356" i="13"/>
  <c r="B352" i="13"/>
  <c r="A352" i="13"/>
  <c r="B348" i="13"/>
  <c r="A348" i="13"/>
  <c r="B344" i="13"/>
  <c r="A344" i="13"/>
  <c r="B340" i="13"/>
  <c r="A340" i="13"/>
  <c r="B336" i="13"/>
  <c r="A336" i="13"/>
  <c r="B332" i="13"/>
  <c r="A332" i="13"/>
  <c r="B328" i="13"/>
  <c r="A328" i="13"/>
  <c r="B324" i="13"/>
  <c r="A324" i="13"/>
  <c r="B320" i="13"/>
  <c r="A320" i="13"/>
  <c r="B316" i="13"/>
  <c r="A316" i="13"/>
  <c r="B312" i="13"/>
  <c r="A312" i="13"/>
  <c r="B308" i="13"/>
  <c r="A308" i="13"/>
  <c r="B304" i="13"/>
  <c r="A304" i="13"/>
  <c r="B300" i="13"/>
  <c r="A300" i="13"/>
  <c r="B296" i="13"/>
  <c r="A296" i="13"/>
  <c r="B292" i="13"/>
  <c r="A292" i="13"/>
  <c r="B288" i="13"/>
  <c r="A288" i="13"/>
  <c r="B284" i="13"/>
  <c r="A284" i="13"/>
  <c r="B280" i="13"/>
  <c r="A280" i="13"/>
  <c r="B276" i="13"/>
  <c r="A276" i="13"/>
  <c r="B272" i="13"/>
  <c r="A272" i="13"/>
  <c r="B268" i="13"/>
  <c r="A268" i="13"/>
  <c r="B264" i="13"/>
  <c r="A264" i="13"/>
  <c r="B260" i="13"/>
  <c r="A260" i="13"/>
  <c r="B256" i="13"/>
  <c r="A256" i="13"/>
  <c r="B252" i="13"/>
  <c r="A252" i="13"/>
  <c r="B248" i="13"/>
  <c r="A248" i="13"/>
  <c r="B244" i="13"/>
  <c r="A244" i="13"/>
  <c r="B240" i="13"/>
  <c r="A240" i="13"/>
  <c r="B236" i="13"/>
  <c r="A236" i="13"/>
  <c r="B232" i="13"/>
  <c r="A232" i="13"/>
  <c r="B228" i="13"/>
  <c r="A228" i="13"/>
  <c r="B224" i="13"/>
  <c r="A224" i="13"/>
  <c r="B220" i="13"/>
  <c r="A220" i="13"/>
  <c r="B216" i="13"/>
  <c r="A216" i="13"/>
  <c r="B212" i="13"/>
  <c r="A212" i="13"/>
  <c r="B208" i="13"/>
  <c r="A208" i="13"/>
  <c r="B204" i="13"/>
  <c r="A204" i="13"/>
  <c r="B200" i="13"/>
  <c r="A200" i="13"/>
  <c r="B196" i="13"/>
  <c r="A196" i="13"/>
  <c r="B192" i="13"/>
  <c r="A192" i="13"/>
  <c r="B188" i="13"/>
  <c r="A188" i="13"/>
  <c r="B184" i="13"/>
  <c r="A184" i="13"/>
  <c r="A180" i="13"/>
  <c r="B180" i="13"/>
  <c r="A176" i="13"/>
  <c r="B176" i="13"/>
  <c r="A172" i="13"/>
  <c r="B172" i="13"/>
  <c r="A168" i="13"/>
  <c r="B168" i="13"/>
  <c r="A164" i="13"/>
  <c r="B164" i="13"/>
  <c r="A160" i="13"/>
  <c r="B160" i="13"/>
  <c r="A156" i="13"/>
  <c r="B156" i="13"/>
  <c r="A152" i="13"/>
  <c r="B152" i="13"/>
  <c r="B148" i="13"/>
  <c r="A148" i="13"/>
  <c r="B144" i="13"/>
  <c r="A144" i="13"/>
  <c r="B140" i="13"/>
  <c r="A140" i="13"/>
  <c r="B136" i="13"/>
  <c r="A136" i="13"/>
  <c r="B132" i="13"/>
  <c r="A132" i="13"/>
  <c r="B128" i="13"/>
  <c r="A128" i="13"/>
  <c r="B124" i="13"/>
  <c r="A124" i="13"/>
  <c r="B120" i="13"/>
  <c r="A120" i="13"/>
  <c r="B116" i="13"/>
  <c r="A116" i="13"/>
  <c r="B112" i="13"/>
  <c r="A112" i="13"/>
  <c r="B108" i="13"/>
  <c r="A108" i="13"/>
  <c r="B104" i="13"/>
  <c r="A104" i="13"/>
  <c r="B100" i="13"/>
  <c r="A100" i="13"/>
  <c r="B96" i="13"/>
  <c r="A96" i="13"/>
  <c r="B92" i="13"/>
  <c r="A92" i="13"/>
  <c r="B88" i="13"/>
  <c r="A88" i="13"/>
  <c r="B84" i="13"/>
  <c r="A84" i="13"/>
  <c r="B80" i="13"/>
  <c r="A80" i="13"/>
  <c r="B76" i="13"/>
  <c r="A76" i="13"/>
  <c r="B72" i="13"/>
  <c r="A72" i="13"/>
  <c r="B68" i="13"/>
  <c r="A68" i="13"/>
  <c r="B64" i="13"/>
  <c r="A64" i="13"/>
  <c r="B60" i="13"/>
  <c r="A60" i="13"/>
  <c r="B56" i="13"/>
  <c r="A56" i="13"/>
  <c r="B52" i="13"/>
  <c r="A52" i="13"/>
  <c r="B48" i="13"/>
  <c r="A48" i="13"/>
  <c r="B44" i="13"/>
  <c r="A44" i="13"/>
  <c r="B40" i="13"/>
  <c r="A40" i="13"/>
  <c r="B36" i="13"/>
  <c r="A36" i="13"/>
  <c r="B32" i="13"/>
  <c r="A32" i="13"/>
  <c r="B28" i="13"/>
  <c r="A28" i="13"/>
  <c r="B24" i="13"/>
  <c r="A24" i="13"/>
  <c r="B20" i="13"/>
  <c r="A20" i="13"/>
  <c r="B40" i="12"/>
  <c r="A40" i="12"/>
  <c r="B36" i="12"/>
  <c r="A36" i="12"/>
  <c r="B32" i="12"/>
  <c r="A32" i="12"/>
  <c r="B28" i="12"/>
  <c r="A28" i="12"/>
  <c r="B24" i="12"/>
  <c r="A24" i="12"/>
  <c r="B20" i="12"/>
  <c r="A20" i="12"/>
  <c r="B16" i="12"/>
  <c r="A16" i="12"/>
  <c r="B12" i="12"/>
  <c r="A12" i="12"/>
  <c r="B8" i="12"/>
  <c r="A8" i="12"/>
  <c r="A997" i="13"/>
  <c r="B997" i="13"/>
  <c r="B993" i="13"/>
  <c r="A993" i="13"/>
  <c r="A989" i="13"/>
  <c r="B989" i="13"/>
  <c r="B985" i="13"/>
  <c r="A985" i="13"/>
  <c r="A981" i="13"/>
  <c r="B981" i="13"/>
  <c r="B977" i="13"/>
  <c r="A977" i="13"/>
  <c r="A973" i="13"/>
  <c r="B973" i="13"/>
  <c r="B969" i="13"/>
  <c r="A969" i="13"/>
  <c r="A965" i="13"/>
  <c r="B965" i="13"/>
  <c r="B961" i="13"/>
  <c r="A961" i="13"/>
  <c r="A957" i="13"/>
  <c r="B957" i="13"/>
  <c r="B953" i="13"/>
  <c r="A953" i="13"/>
  <c r="A949" i="13"/>
  <c r="B949" i="13"/>
  <c r="B945" i="13"/>
  <c r="A945" i="13"/>
  <c r="A941" i="13"/>
  <c r="B941" i="13"/>
  <c r="B937" i="13"/>
  <c r="A937" i="13"/>
  <c r="B933" i="13"/>
  <c r="A933" i="13"/>
  <c r="B929" i="13"/>
  <c r="A929" i="13"/>
  <c r="B925" i="13"/>
  <c r="A925" i="13"/>
  <c r="B921" i="13"/>
  <c r="A921" i="13"/>
  <c r="B917" i="13"/>
  <c r="A917" i="13"/>
  <c r="B913" i="13"/>
  <c r="A913" i="13"/>
  <c r="B909" i="13"/>
  <c r="A909" i="13"/>
  <c r="B905" i="13"/>
  <c r="A905" i="13"/>
  <c r="B901" i="13"/>
  <c r="A901" i="13"/>
  <c r="B897" i="13"/>
  <c r="A897" i="13"/>
  <c r="B893" i="13"/>
  <c r="A893" i="13"/>
  <c r="B889" i="13"/>
  <c r="A889" i="13"/>
  <c r="B885" i="13"/>
  <c r="A885" i="13"/>
  <c r="B881" i="13"/>
  <c r="A881" i="13"/>
  <c r="B877" i="13"/>
  <c r="A877" i="13"/>
  <c r="B873" i="13"/>
  <c r="A873" i="13"/>
  <c r="B869" i="13"/>
  <c r="A869" i="13"/>
  <c r="B865" i="13"/>
  <c r="A865" i="13"/>
  <c r="B861" i="13"/>
  <c r="A861" i="13"/>
  <c r="B857" i="13"/>
  <c r="A857" i="13"/>
  <c r="B853" i="13"/>
  <c r="A853" i="13"/>
  <c r="B849" i="13"/>
  <c r="A849" i="13"/>
  <c r="B845" i="13"/>
  <c r="A845" i="13"/>
  <c r="B841" i="13"/>
  <c r="A841" i="13"/>
  <c r="B837" i="13"/>
  <c r="A837" i="13"/>
  <c r="B833" i="13"/>
  <c r="A833" i="13"/>
  <c r="B829" i="13"/>
  <c r="A829" i="13"/>
  <c r="B825" i="13"/>
  <c r="A825" i="13"/>
  <c r="B821" i="13"/>
  <c r="A821" i="13"/>
  <c r="B817" i="13"/>
  <c r="A817" i="13"/>
  <c r="B813" i="13"/>
  <c r="A813" i="13"/>
  <c r="B809" i="13"/>
  <c r="A809" i="13"/>
  <c r="B805" i="13"/>
  <c r="A805" i="13"/>
  <c r="B801" i="13"/>
  <c r="A801" i="13"/>
  <c r="B797" i="13"/>
  <c r="A797" i="13"/>
  <c r="B793" i="13"/>
  <c r="A793" i="13"/>
  <c r="B789" i="13"/>
  <c r="A789" i="13"/>
  <c r="B785" i="13"/>
  <c r="A785" i="13"/>
  <c r="B781" i="13"/>
  <c r="A781" i="13"/>
  <c r="B777" i="13"/>
  <c r="A777" i="13"/>
  <c r="B773" i="13"/>
  <c r="A773" i="13"/>
  <c r="B769" i="13"/>
  <c r="A769" i="13"/>
  <c r="B765" i="13"/>
  <c r="A765" i="13"/>
  <c r="B761" i="13"/>
  <c r="A761" i="13"/>
  <c r="B757" i="13"/>
  <c r="A757" i="13"/>
  <c r="B753" i="13"/>
  <c r="A753" i="13"/>
  <c r="B749" i="13"/>
  <c r="A749" i="13"/>
  <c r="B745" i="13"/>
  <c r="A745" i="13"/>
  <c r="B741" i="13"/>
  <c r="A741" i="13"/>
  <c r="B737" i="13"/>
  <c r="A737" i="13"/>
  <c r="B733" i="13"/>
  <c r="A733" i="13"/>
  <c r="B729" i="13"/>
  <c r="A729" i="13"/>
  <c r="B725" i="13"/>
  <c r="A725" i="13"/>
  <c r="B721" i="13"/>
  <c r="A721" i="13"/>
  <c r="B717" i="13"/>
  <c r="A717" i="13"/>
  <c r="B713" i="13"/>
  <c r="A713" i="13"/>
  <c r="B709" i="13"/>
  <c r="A709" i="13"/>
  <c r="B705" i="13"/>
  <c r="A705" i="13"/>
  <c r="B701" i="13"/>
  <c r="A701" i="13"/>
  <c r="B697" i="13"/>
  <c r="A697" i="13"/>
  <c r="B693" i="13"/>
  <c r="A693" i="13"/>
  <c r="B689" i="13"/>
  <c r="A689" i="13"/>
  <c r="B685" i="13"/>
  <c r="A685" i="13"/>
  <c r="B681" i="13"/>
  <c r="A681" i="13"/>
  <c r="B677" i="13"/>
  <c r="A677" i="13"/>
  <c r="B673" i="13"/>
  <c r="A673" i="13"/>
  <c r="B669" i="13"/>
  <c r="A669" i="13"/>
  <c r="B665" i="13"/>
  <c r="A665" i="13"/>
  <c r="B661" i="13"/>
  <c r="A661" i="13"/>
  <c r="B657" i="13"/>
  <c r="A657" i="13"/>
  <c r="B653" i="13"/>
  <c r="A653" i="13"/>
  <c r="B649" i="13"/>
  <c r="A649" i="13"/>
  <c r="B645" i="13"/>
  <c r="A645" i="13"/>
  <c r="B641" i="13"/>
  <c r="A641" i="13"/>
  <c r="B637" i="13"/>
  <c r="A637" i="13"/>
  <c r="B633" i="13"/>
  <c r="A633" i="13"/>
  <c r="B629" i="13"/>
  <c r="A629" i="13"/>
  <c r="B625" i="13"/>
  <c r="A625" i="13"/>
  <c r="B621" i="13"/>
  <c r="A621" i="13"/>
  <c r="B617" i="13"/>
  <c r="A617" i="13"/>
  <c r="B613" i="13"/>
  <c r="A613" i="13"/>
  <c r="B609" i="13"/>
  <c r="A609" i="13"/>
  <c r="B605" i="13"/>
  <c r="A605" i="13"/>
  <c r="B601" i="13"/>
  <c r="A601" i="13"/>
  <c r="B597" i="13"/>
  <c r="A597" i="13"/>
  <c r="B593" i="13"/>
  <c r="A593" i="13"/>
  <c r="B589" i="13"/>
  <c r="A589" i="13"/>
  <c r="B585" i="13"/>
  <c r="A585" i="13"/>
  <c r="B581" i="13"/>
  <c r="A581" i="13"/>
  <c r="B577" i="13"/>
  <c r="A577" i="13"/>
  <c r="B573" i="13"/>
  <c r="A573" i="13"/>
  <c r="B569" i="13"/>
  <c r="A569" i="13"/>
  <c r="B565" i="13"/>
  <c r="A565" i="13"/>
  <c r="B561" i="13"/>
  <c r="A561" i="13"/>
  <c r="B557" i="13"/>
  <c r="A557" i="13"/>
  <c r="B553" i="13"/>
  <c r="A553" i="13"/>
  <c r="B549" i="13"/>
  <c r="A549" i="13"/>
  <c r="B545" i="13"/>
  <c r="A545" i="13"/>
  <c r="A541" i="13"/>
  <c r="B541" i="13"/>
  <c r="B537" i="13"/>
  <c r="A537" i="13"/>
  <c r="A533" i="13"/>
  <c r="B533" i="13"/>
  <c r="B529" i="13"/>
  <c r="A529" i="13"/>
  <c r="A525" i="13"/>
  <c r="B525" i="13"/>
  <c r="B521" i="13"/>
  <c r="A521" i="13"/>
  <c r="A517" i="13"/>
  <c r="B517" i="13"/>
  <c r="B513" i="13"/>
  <c r="A513" i="13"/>
  <c r="B509" i="13"/>
  <c r="A509" i="13"/>
  <c r="B505" i="13"/>
  <c r="A505" i="13"/>
  <c r="B501" i="13"/>
  <c r="A501" i="13"/>
  <c r="B497" i="13"/>
  <c r="A497" i="13"/>
  <c r="B493" i="13"/>
  <c r="A493" i="13"/>
  <c r="B489" i="13"/>
  <c r="A489" i="13"/>
  <c r="B485" i="13"/>
  <c r="A485" i="13"/>
  <c r="B481" i="13"/>
  <c r="A481" i="13"/>
  <c r="B477" i="13"/>
  <c r="A477" i="13"/>
  <c r="B473" i="13"/>
  <c r="A473" i="13"/>
  <c r="B469" i="13"/>
  <c r="A469" i="13"/>
  <c r="B465" i="13"/>
  <c r="A465" i="13"/>
  <c r="B461" i="13"/>
  <c r="A461" i="13"/>
  <c r="B457" i="13"/>
  <c r="A457" i="13"/>
  <c r="B453" i="13"/>
  <c r="A453" i="13"/>
  <c r="B449" i="13"/>
  <c r="A449" i="13"/>
  <c r="B445" i="13"/>
  <c r="A445" i="13"/>
  <c r="B441" i="13"/>
  <c r="A441" i="13"/>
  <c r="B437" i="13"/>
  <c r="A437" i="13"/>
  <c r="B433" i="13"/>
  <c r="A433" i="13"/>
  <c r="B429" i="13"/>
  <c r="A429" i="13"/>
  <c r="B425" i="13"/>
  <c r="A425" i="13"/>
  <c r="B421" i="13"/>
  <c r="A421" i="13"/>
  <c r="B417" i="13"/>
  <c r="A417" i="13"/>
  <c r="B413" i="13"/>
  <c r="A413" i="13"/>
  <c r="B409" i="13"/>
  <c r="A409" i="13"/>
  <c r="B405" i="13"/>
  <c r="A405" i="13"/>
  <c r="B401" i="13"/>
  <c r="A401" i="13"/>
  <c r="B397" i="13"/>
  <c r="A397" i="13"/>
  <c r="B393" i="13"/>
  <c r="A393" i="13"/>
  <c r="B389" i="13"/>
  <c r="A389" i="13"/>
  <c r="B385" i="13"/>
  <c r="A385" i="13"/>
  <c r="B381" i="13"/>
  <c r="A381" i="13"/>
  <c r="B377" i="13"/>
  <c r="A377" i="13"/>
  <c r="B373" i="13"/>
  <c r="A373" i="13"/>
  <c r="B369" i="13"/>
  <c r="A369" i="13"/>
  <c r="B365" i="13"/>
  <c r="A365" i="13"/>
  <c r="B361" i="13"/>
  <c r="A361" i="13"/>
  <c r="B357" i="13"/>
  <c r="A357" i="13"/>
  <c r="B353" i="13"/>
  <c r="A353" i="13"/>
  <c r="B349" i="13"/>
  <c r="A349" i="13"/>
  <c r="B345" i="13"/>
  <c r="A345" i="13"/>
  <c r="B341" i="13"/>
  <c r="A341" i="13"/>
  <c r="B337" i="13"/>
  <c r="A337" i="13"/>
  <c r="B333" i="13"/>
  <c r="A333" i="13"/>
  <c r="B329" i="13"/>
  <c r="A329" i="13"/>
  <c r="B325" i="13"/>
  <c r="A325" i="13"/>
  <c r="B321" i="13"/>
  <c r="A321" i="13"/>
  <c r="B317" i="13"/>
  <c r="A317" i="13"/>
  <c r="B313" i="13"/>
  <c r="A313" i="13"/>
  <c r="B309" i="13"/>
  <c r="A309" i="13"/>
  <c r="B305" i="13"/>
  <c r="A305" i="13"/>
  <c r="B301" i="13"/>
  <c r="A301" i="13"/>
  <c r="B297" i="13"/>
  <c r="A297" i="13"/>
  <c r="B293" i="13"/>
  <c r="A293" i="13"/>
  <c r="B289" i="13"/>
  <c r="A289" i="13"/>
  <c r="B285" i="13"/>
  <c r="A285" i="13"/>
  <c r="B281" i="13"/>
  <c r="A281" i="13"/>
  <c r="B277" i="13"/>
  <c r="A277" i="13"/>
  <c r="B273" i="13"/>
  <c r="A273" i="13"/>
  <c r="B269" i="13"/>
  <c r="A269" i="13"/>
  <c r="B265" i="13"/>
  <c r="A265" i="13"/>
  <c r="B261" i="13"/>
  <c r="A261" i="13"/>
  <c r="B257" i="13"/>
  <c r="A257" i="13"/>
  <c r="B253" i="13"/>
  <c r="A253" i="13"/>
  <c r="B249" i="13"/>
  <c r="A249" i="13"/>
  <c r="B245" i="13"/>
  <c r="A245" i="13"/>
  <c r="B241" i="13"/>
  <c r="A241" i="13"/>
  <c r="B237" i="13"/>
  <c r="A237" i="13"/>
  <c r="B233" i="13"/>
  <c r="A233" i="13"/>
  <c r="B229" i="13"/>
  <c r="A229" i="13"/>
  <c r="B225" i="13"/>
  <c r="A225" i="13"/>
  <c r="B221" i="13"/>
  <c r="A221" i="13"/>
  <c r="B217" i="13"/>
  <c r="A217" i="13"/>
  <c r="B213" i="13"/>
  <c r="A213" i="13"/>
  <c r="B209" i="13"/>
  <c r="A209" i="13"/>
  <c r="B205" i="13"/>
  <c r="A205" i="13"/>
  <c r="B201" i="13"/>
  <c r="A201" i="13"/>
  <c r="B197" i="13"/>
  <c r="A197" i="13"/>
  <c r="B193" i="13"/>
  <c r="A193" i="13"/>
  <c r="B189" i="13"/>
  <c r="A189" i="13"/>
  <c r="B185" i="13"/>
  <c r="A185" i="13"/>
  <c r="B181" i="13"/>
  <c r="A181" i="13"/>
  <c r="B177" i="13"/>
  <c r="A177" i="13"/>
  <c r="B173" i="13"/>
  <c r="A173" i="13"/>
  <c r="B169" i="13"/>
  <c r="A169" i="13"/>
  <c r="B165" i="13"/>
  <c r="A165" i="13"/>
  <c r="B161" i="13"/>
  <c r="A161" i="13"/>
  <c r="B157" i="13"/>
  <c r="A157" i="13"/>
  <c r="B153" i="13"/>
  <c r="A153" i="13"/>
  <c r="B149" i="13"/>
  <c r="A149" i="13"/>
  <c r="B145" i="13"/>
  <c r="A145" i="13"/>
  <c r="B141" i="13"/>
  <c r="A141" i="13"/>
  <c r="B137" i="13"/>
  <c r="A137" i="13"/>
  <c r="B133" i="13"/>
  <c r="A133" i="13"/>
  <c r="B129" i="13"/>
  <c r="A129" i="13"/>
  <c r="B125" i="13"/>
  <c r="A125" i="13"/>
  <c r="B121" i="13"/>
  <c r="A121" i="13"/>
  <c r="A117" i="13"/>
  <c r="B117" i="13"/>
  <c r="A113" i="13"/>
  <c r="B113" i="13"/>
  <c r="A109" i="13"/>
  <c r="B109" i="13"/>
  <c r="A105" i="13"/>
  <c r="B105" i="13"/>
  <c r="A101" i="13"/>
  <c r="B101" i="13"/>
  <c r="A97" i="13"/>
  <c r="B97" i="13"/>
  <c r="A93" i="13"/>
  <c r="B93" i="13"/>
  <c r="A89" i="13"/>
  <c r="B89" i="13"/>
  <c r="A85" i="13"/>
  <c r="B85" i="13"/>
  <c r="A81" i="13"/>
  <c r="B81" i="13"/>
  <c r="A77" i="13"/>
  <c r="B77" i="13"/>
  <c r="A73" i="13"/>
  <c r="B73" i="13"/>
  <c r="A69" i="13"/>
  <c r="B69" i="13"/>
  <c r="A65" i="13"/>
  <c r="B65" i="13"/>
  <c r="A61" i="13"/>
  <c r="B61" i="13"/>
  <c r="A57" i="13"/>
  <c r="B57" i="13"/>
  <c r="A53" i="13"/>
  <c r="B53" i="13"/>
  <c r="A49" i="13"/>
  <c r="B49" i="13"/>
  <c r="A45" i="13"/>
  <c r="B45" i="13"/>
  <c r="A41" i="13"/>
  <c r="B41" i="13"/>
  <c r="A37" i="13"/>
  <c r="B37" i="13"/>
  <c r="A33" i="13"/>
  <c r="B33" i="13"/>
  <c r="A29" i="13"/>
  <c r="B29" i="13"/>
  <c r="A25" i="13"/>
  <c r="B25" i="13"/>
  <c r="A21" i="13"/>
  <c r="B21" i="13"/>
  <c r="A17" i="13"/>
  <c r="B17" i="13"/>
  <c r="B498" i="14"/>
  <c r="A498" i="14"/>
  <c r="B70" i="13"/>
  <c r="A70" i="13"/>
  <c r="B66" i="13"/>
  <c r="A66" i="13"/>
  <c r="B62" i="13"/>
  <c r="A62" i="13"/>
  <c r="B58" i="13"/>
  <c r="A58" i="13"/>
  <c r="B54" i="13"/>
  <c r="A54" i="13"/>
  <c r="B50" i="13"/>
  <c r="A50" i="13"/>
  <c r="B46" i="13"/>
  <c r="A46" i="13"/>
  <c r="B42" i="13"/>
  <c r="A42" i="13"/>
  <c r="B38" i="13"/>
  <c r="A38" i="13"/>
  <c r="B34" i="13"/>
  <c r="A34" i="13"/>
  <c r="B30" i="13"/>
  <c r="A30" i="13"/>
  <c r="B26" i="13"/>
  <c r="A26" i="13"/>
  <c r="B22" i="13"/>
  <c r="A22" i="13"/>
  <c r="B18" i="13"/>
  <c r="A18" i="13"/>
  <c r="U1005" i="4"/>
  <c r="M1005" i="4" s="1"/>
  <c r="E998" i="13"/>
  <c r="U1001" i="4"/>
  <c r="E994" i="13"/>
  <c r="U997" i="4"/>
  <c r="M997" i="4" s="1"/>
  <c r="E990" i="13"/>
  <c r="U993" i="4"/>
  <c r="M993" i="4" s="1"/>
  <c r="E986" i="13"/>
  <c r="U989" i="4"/>
  <c r="M989" i="4" s="1"/>
  <c r="E982" i="13"/>
  <c r="U985" i="4"/>
  <c r="E978" i="13"/>
  <c r="U981" i="4"/>
  <c r="E974" i="13"/>
  <c r="U977" i="4"/>
  <c r="M977" i="4" s="1"/>
  <c r="E970" i="13"/>
  <c r="U973" i="4"/>
  <c r="M973" i="4" s="1"/>
  <c r="E966" i="13"/>
  <c r="U969" i="4"/>
  <c r="E962" i="13"/>
  <c r="U965" i="4"/>
  <c r="M965" i="4" s="1"/>
  <c r="E958" i="13"/>
  <c r="U961" i="4"/>
  <c r="M961" i="4" s="1"/>
  <c r="E954" i="13"/>
  <c r="U957" i="4"/>
  <c r="M957" i="4" s="1"/>
  <c r="E950" i="13"/>
  <c r="U953" i="4"/>
  <c r="E946" i="13"/>
  <c r="U949" i="4"/>
  <c r="M949" i="4" s="1"/>
  <c r="E942" i="13"/>
  <c r="U945" i="4"/>
  <c r="M945" i="4" s="1"/>
  <c r="E938" i="13"/>
  <c r="U941" i="4"/>
  <c r="M941" i="4" s="1"/>
  <c r="E934" i="13"/>
  <c r="U937" i="4"/>
  <c r="E930" i="13"/>
  <c r="U933" i="4"/>
  <c r="M933" i="4" s="1"/>
  <c r="E926" i="13"/>
  <c r="U929" i="4"/>
  <c r="M929" i="4" s="1"/>
  <c r="E922" i="13"/>
  <c r="U925" i="4"/>
  <c r="M925" i="4" s="1"/>
  <c r="E918" i="13"/>
  <c r="U921" i="4"/>
  <c r="E914" i="13"/>
  <c r="U917" i="4"/>
  <c r="M917" i="4" s="1"/>
  <c r="E910" i="13"/>
  <c r="U913" i="4"/>
  <c r="M913" i="4" s="1"/>
  <c r="E906" i="13"/>
  <c r="U909" i="4"/>
  <c r="M909" i="4" s="1"/>
  <c r="E902" i="13"/>
  <c r="U905" i="4"/>
  <c r="E898" i="13"/>
  <c r="U901" i="4"/>
  <c r="M901" i="4" s="1"/>
  <c r="E894" i="13"/>
  <c r="U897" i="4"/>
  <c r="M897" i="4" s="1"/>
  <c r="E890" i="13"/>
  <c r="U893" i="4"/>
  <c r="M893" i="4" s="1"/>
  <c r="E886" i="13"/>
  <c r="U889" i="4"/>
  <c r="E882" i="13"/>
  <c r="U885" i="4"/>
  <c r="M885" i="4" s="1"/>
  <c r="E878" i="13"/>
  <c r="U881" i="4"/>
  <c r="M881" i="4" s="1"/>
  <c r="E874" i="13"/>
  <c r="U877" i="4"/>
  <c r="M877" i="4" s="1"/>
  <c r="E870" i="13"/>
  <c r="U873" i="4"/>
  <c r="E866" i="13"/>
  <c r="U869" i="4"/>
  <c r="M869" i="4" s="1"/>
  <c r="E862" i="13"/>
  <c r="U865" i="4"/>
  <c r="M865" i="4" s="1"/>
  <c r="E858" i="13"/>
  <c r="U861" i="4"/>
  <c r="M861" i="4" s="1"/>
  <c r="E854" i="13"/>
  <c r="U857" i="4"/>
  <c r="E850" i="13"/>
  <c r="U853" i="4"/>
  <c r="M853" i="4" s="1"/>
  <c r="E846" i="13"/>
  <c r="U849" i="4"/>
  <c r="M849" i="4" s="1"/>
  <c r="E842" i="13"/>
  <c r="U845" i="4"/>
  <c r="M845" i="4" s="1"/>
  <c r="E838" i="13"/>
  <c r="U841" i="4"/>
  <c r="E834" i="13"/>
  <c r="U837" i="4"/>
  <c r="M837" i="4" s="1"/>
  <c r="E830" i="13"/>
  <c r="U833" i="4"/>
  <c r="M833" i="4" s="1"/>
  <c r="E826" i="13"/>
  <c r="U829" i="4"/>
  <c r="M829" i="4" s="1"/>
  <c r="E822" i="13"/>
  <c r="U825" i="4"/>
  <c r="E818" i="13"/>
  <c r="U821" i="4"/>
  <c r="M821" i="4" s="1"/>
  <c r="E814" i="13"/>
  <c r="U817" i="4"/>
  <c r="E810" i="13"/>
  <c r="U813" i="4"/>
  <c r="M813" i="4" s="1"/>
  <c r="E806" i="13"/>
  <c r="U809" i="4"/>
  <c r="E802" i="13"/>
  <c r="U805" i="4"/>
  <c r="E798" i="13"/>
  <c r="U801" i="4"/>
  <c r="M801" i="4" s="1"/>
  <c r="E794" i="13"/>
  <c r="U797" i="4"/>
  <c r="M797" i="4" s="1"/>
  <c r="E790" i="13"/>
  <c r="U793" i="4"/>
  <c r="E786" i="13"/>
  <c r="U789" i="4"/>
  <c r="M789" i="4" s="1"/>
  <c r="E782" i="13"/>
  <c r="U785" i="4"/>
  <c r="M785" i="4" s="1"/>
  <c r="E778" i="13"/>
  <c r="U781" i="4"/>
  <c r="M781" i="4" s="1"/>
  <c r="E774" i="13"/>
  <c r="U777" i="4"/>
  <c r="E770" i="13"/>
  <c r="U773" i="4"/>
  <c r="M773" i="4" s="1"/>
  <c r="E766" i="13"/>
  <c r="U769" i="4"/>
  <c r="M769" i="4" s="1"/>
  <c r="E762" i="13"/>
  <c r="U765" i="4"/>
  <c r="M765" i="4" s="1"/>
  <c r="E758" i="13"/>
  <c r="U761" i="4"/>
  <c r="E754" i="13"/>
  <c r="U757" i="4"/>
  <c r="M757" i="4" s="1"/>
  <c r="E750" i="13"/>
  <c r="U753" i="4"/>
  <c r="E746" i="13"/>
  <c r="U749" i="4"/>
  <c r="M749" i="4" s="1"/>
  <c r="E742" i="13"/>
  <c r="U745" i="4"/>
  <c r="E738" i="13"/>
  <c r="U741" i="4"/>
  <c r="M741" i="4" s="1"/>
  <c r="E734" i="13"/>
  <c r="U737" i="4"/>
  <c r="M737" i="4" s="1"/>
  <c r="E730" i="13"/>
  <c r="U733" i="4"/>
  <c r="M733" i="4" s="1"/>
  <c r="E726" i="13"/>
  <c r="U729" i="4"/>
  <c r="E722" i="13"/>
  <c r="U725" i="4"/>
  <c r="M725" i="4" s="1"/>
  <c r="E718" i="13"/>
  <c r="U721" i="4"/>
  <c r="M721" i="4" s="1"/>
  <c r="E714" i="13"/>
  <c r="U717" i="4"/>
  <c r="M717" i="4" s="1"/>
  <c r="E710" i="13"/>
  <c r="U713" i="4"/>
  <c r="E706" i="13"/>
  <c r="U709" i="4"/>
  <c r="M709" i="4" s="1"/>
  <c r="E702" i="13"/>
  <c r="U705" i="4"/>
  <c r="M705" i="4" s="1"/>
  <c r="E698" i="13"/>
  <c r="U701" i="4"/>
  <c r="M701" i="4" s="1"/>
  <c r="E694" i="13"/>
  <c r="U697" i="4"/>
  <c r="E690" i="13"/>
  <c r="U693" i="4"/>
  <c r="E686" i="13"/>
  <c r="U689" i="4"/>
  <c r="M689" i="4" s="1"/>
  <c r="E682" i="13"/>
  <c r="U685" i="4"/>
  <c r="M685" i="4" s="1"/>
  <c r="E678" i="13"/>
  <c r="U681" i="4"/>
  <c r="E674" i="13"/>
  <c r="U677" i="4"/>
  <c r="M677" i="4" s="1"/>
  <c r="E670" i="13"/>
  <c r="U673" i="4"/>
  <c r="M673" i="4" s="1"/>
  <c r="E666" i="13"/>
  <c r="U669" i="4"/>
  <c r="M669" i="4" s="1"/>
  <c r="E662" i="13"/>
  <c r="U665" i="4"/>
  <c r="E658" i="13"/>
  <c r="U661" i="4"/>
  <c r="M661" i="4" s="1"/>
  <c r="E654" i="13"/>
  <c r="U657" i="4"/>
  <c r="M657" i="4" s="1"/>
  <c r="E650" i="13"/>
  <c r="U653" i="4"/>
  <c r="M653" i="4" s="1"/>
  <c r="E646" i="13"/>
  <c r="U649" i="4"/>
  <c r="E642" i="13"/>
  <c r="U645" i="4"/>
  <c r="M645" i="4" s="1"/>
  <c r="E638" i="13"/>
  <c r="U641" i="4"/>
  <c r="M641" i="4" s="1"/>
  <c r="E634" i="13"/>
  <c r="U637" i="4"/>
  <c r="M637" i="4" s="1"/>
  <c r="E630" i="13"/>
  <c r="U633" i="4"/>
  <c r="E626" i="13"/>
  <c r="U629" i="4"/>
  <c r="M629" i="4" s="1"/>
  <c r="E622" i="13"/>
  <c r="U625" i="4"/>
  <c r="M625" i="4" s="1"/>
  <c r="E618" i="13"/>
  <c r="U621" i="4"/>
  <c r="M621" i="4" s="1"/>
  <c r="E614" i="13"/>
  <c r="U617" i="4"/>
  <c r="E610" i="13"/>
  <c r="U613" i="4"/>
  <c r="M613" i="4" s="1"/>
  <c r="E606" i="13"/>
  <c r="U609" i="4"/>
  <c r="M609" i="4" s="1"/>
  <c r="E602" i="13"/>
  <c r="U605" i="4"/>
  <c r="M605" i="4" s="1"/>
  <c r="E598" i="13"/>
  <c r="U601" i="4"/>
  <c r="E594" i="13"/>
  <c r="U597" i="4"/>
  <c r="M597" i="4" s="1"/>
  <c r="E590" i="13"/>
  <c r="U593" i="4"/>
  <c r="M593" i="4" s="1"/>
  <c r="E586" i="13"/>
  <c r="U589" i="4"/>
  <c r="M589" i="4" s="1"/>
  <c r="E582" i="13"/>
  <c r="U585" i="4"/>
  <c r="E578" i="13"/>
  <c r="U581" i="4"/>
  <c r="M581" i="4" s="1"/>
  <c r="E574" i="13"/>
  <c r="U577" i="4"/>
  <c r="M577" i="4" s="1"/>
  <c r="E570" i="13"/>
  <c r="U573" i="4"/>
  <c r="M573" i="4" s="1"/>
  <c r="E566" i="13"/>
  <c r="U569" i="4"/>
  <c r="E562" i="13"/>
  <c r="U565" i="4"/>
  <c r="M565" i="4" s="1"/>
  <c r="E558" i="13"/>
  <c r="U561" i="4"/>
  <c r="E554" i="13"/>
  <c r="U557" i="4"/>
  <c r="M557" i="4" s="1"/>
  <c r="E550" i="13"/>
  <c r="U553" i="4"/>
  <c r="E546" i="13"/>
  <c r="U549" i="4"/>
  <c r="M549" i="4" s="1"/>
  <c r="E542" i="13"/>
  <c r="U545" i="4"/>
  <c r="M545" i="4" s="1"/>
  <c r="E538" i="13"/>
  <c r="U541" i="4"/>
  <c r="M541" i="4" s="1"/>
  <c r="E534" i="13"/>
  <c r="U537" i="4"/>
  <c r="E530" i="13"/>
  <c r="U533" i="4"/>
  <c r="M533" i="4" s="1"/>
  <c r="E526" i="13"/>
  <c r="U529" i="4"/>
  <c r="M529" i="4" s="1"/>
  <c r="E522" i="13"/>
  <c r="U525" i="4"/>
  <c r="M525" i="4" s="1"/>
  <c r="E518" i="13"/>
  <c r="U521" i="4"/>
  <c r="E514" i="13"/>
  <c r="U517" i="4"/>
  <c r="M517" i="4" s="1"/>
  <c r="E510" i="13"/>
  <c r="U513" i="4"/>
  <c r="M513" i="4" s="1"/>
  <c r="E506" i="13"/>
  <c r="U509" i="4"/>
  <c r="M509" i="4" s="1"/>
  <c r="E502" i="13"/>
  <c r="U505" i="4"/>
  <c r="E498" i="13"/>
  <c r="U501" i="4"/>
  <c r="M501" i="4" s="1"/>
  <c r="E494" i="13"/>
  <c r="U497" i="4"/>
  <c r="E490" i="13"/>
  <c r="U493" i="4"/>
  <c r="M493" i="4" s="1"/>
  <c r="E486" i="13"/>
  <c r="U489" i="4"/>
  <c r="E482" i="13"/>
  <c r="U485" i="4"/>
  <c r="M485" i="4" s="1"/>
  <c r="E478" i="13"/>
  <c r="U481" i="4"/>
  <c r="M481" i="4" s="1"/>
  <c r="E474" i="13"/>
  <c r="U477" i="4"/>
  <c r="M477" i="4" s="1"/>
  <c r="E470" i="13"/>
  <c r="U473" i="4"/>
  <c r="E466" i="13"/>
  <c r="U469" i="4"/>
  <c r="E462" i="13"/>
  <c r="U465" i="4"/>
  <c r="M465" i="4" s="1"/>
  <c r="E458" i="13"/>
  <c r="U461" i="4"/>
  <c r="M461" i="4" s="1"/>
  <c r="E454" i="13"/>
  <c r="U457" i="4"/>
  <c r="E450" i="13"/>
  <c r="U453" i="4"/>
  <c r="M453" i="4" s="1"/>
  <c r="E446" i="13"/>
  <c r="U449" i="4"/>
  <c r="M449" i="4" s="1"/>
  <c r="E442" i="13"/>
  <c r="U445" i="4"/>
  <c r="M445" i="4" s="1"/>
  <c r="E438" i="13"/>
  <c r="U441" i="4"/>
  <c r="E434" i="13"/>
  <c r="U437" i="4"/>
  <c r="M437" i="4" s="1"/>
  <c r="E430" i="13"/>
  <c r="U433" i="4"/>
  <c r="M433" i="4" s="1"/>
  <c r="E426" i="13"/>
  <c r="U429" i="4"/>
  <c r="M429" i="4" s="1"/>
  <c r="E422" i="13"/>
  <c r="U425" i="4"/>
  <c r="E418" i="13"/>
  <c r="U421" i="4"/>
  <c r="M421" i="4" s="1"/>
  <c r="E414" i="13"/>
  <c r="U417" i="4"/>
  <c r="M417" i="4" s="1"/>
  <c r="E410" i="13"/>
  <c r="U413" i="4"/>
  <c r="M413" i="4" s="1"/>
  <c r="E406" i="13"/>
  <c r="U409" i="4"/>
  <c r="E402" i="13"/>
  <c r="U405" i="4"/>
  <c r="M405" i="4" s="1"/>
  <c r="E398" i="13"/>
  <c r="U401" i="4"/>
  <c r="M401" i="4" s="1"/>
  <c r="E394" i="13"/>
  <c r="U397" i="4"/>
  <c r="M397" i="4" s="1"/>
  <c r="E390" i="13"/>
  <c r="U393" i="4"/>
  <c r="E386" i="13"/>
  <c r="U389" i="4"/>
  <c r="M389" i="4" s="1"/>
  <c r="E382" i="13"/>
  <c r="U385" i="4"/>
  <c r="M385" i="4" s="1"/>
  <c r="E378" i="13"/>
  <c r="U381" i="4"/>
  <c r="M381" i="4" s="1"/>
  <c r="E374" i="13"/>
  <c r="U377" i="4"/>
  <c r="E370" i="13"/>
  <c r="U373" i="4"/>
  <c r="M373" i="4" s="1"/>
  <c r="E366" i="13"/>
  <c r="U369" i="4"/>
  <c r="M369" i="4" s="1"/>
  <c r="E362" i="13"/>
  <c r="U365" i="4"/>
  <c r="M365" i="4" s="1"/>
  <c r="E358" i="13"/>
  <c r="U361" i="4"/>
  <c r="E354" i="13"/>
  <c r="U357" i="4"/>
  <c r="M357" i="4" s="1"/>
  <c r="E350" i="13"/>
  <c r="U353" i="4"/>
  <c r="M353" i="4" s="1"/>
  <c r="E346" i="13"/>
  <c r="U349" i="4"/>
  <c r="M349" i="4" s="1"/>
  <c r="E342" i="13"/>
  <c r="U345" i="4"/>
  <c r="E338" i="13"/>
  <c r="U341" i="4"/>
  <c r="M341" i="4" s="1"/>
  <c r="E334" i="13"/>
  <c r="U337" i="4"/>
  <c r="M337" i="4" s="1"/>
  <c r="E330" i="13"/>
  <c r="U333" i="4"/>
  <c r="M333" i="4" s="1"/>
  <c r="E326" i="13"/>
  <c r="U329" i="4"/>
  <c r="E322" i="13"/>
  <c r="U325" i="4"/>
  <c r="M325" i="4" s="1"/>
  <c r="E318" i="13"/>
  <c r="U321" i="4"/>
  <c r="M321" i="4" s="1"/>
  <c r="E314" i="13"/>
  <c r="U317" i="4"/>
  <c r="M317" i="4" s="1"/>
  <c r="E310" i="13"/>
  <c r="U313" i="4"/>
  <c r="E306" i="13"/>
  <c r="U309" i="4"/>
  <c r="M309" i="4" s="1"/>
  <c r="E302" i="13"/>
  <c r="U305" i="4"/>
  <c r="E298" i="13"/>
  <c r="U301" i="4"/>
  <c r="M301" i="4" s="1"/>
  <c r="E294" i="13"/>
  <c r="U297" i="4"/>
  <c r="E290" i="13"/>
  <c r="U293" i="4"/>
  <c r="E286" i="13"/>
  <c r="U289" i="4"/>
  <c r="M289" i="4" s="1"/>
  <c r="E282" i="13"/>
  <c r="U285" i="4"/>
  <c r="M285" i="4" s="1"/>
  <c r="E278" i="13"/>
  <c r="U281" i="4"/>
  <c r="E274" i="13"/>
  <c r="U277" i="4"/>
  <c r="M277" i="4" s="1"/>
  <c r="E270" i="13"/>
  <c r="U273" i="4"/>
  <c r="M273" i="4" s="1"/>
  <c r="E266" i="13"/>
  <c r="U269" i="4"/>
  <c r="M269" i="4" s="1"/>
  <c r="E262" i="13"/>
  <c r="U265" i="4"/>
  <c r="E258" i="13"/>
  <c r="U261" i="4"/>
  <c r="M261" i="4" s="1"/>
  <c r="E254" i="13"/>
  <c r="U257" i="4"/>
  <c r="M257" i="4" s="1"/>
  <c r="E250" i="13"/>
  <c r="U253" i="4"/>
  <c r="M253" i="4" s="1"/>
  <c r="E246" i="13"/>
  <c r="U249" i="4"/>
  <c r="E242" i="13"/>
  <c r="U245" i="4"/>
  <c r="M245" i="4" s="1"/>
  <c r="E238" i="13"/>
  <c r="U241" i="4"/>
  <c r="E234" i="13"/>
  <c r="U237" i="4"/>
  <c r="M237" i="4" s="1"/>
  <c r="E230" i="13"/>
  <c r="U233" i="4"/>
  <c r="E226" i="13"/>
  <c r="U229" i="4"/>
  <c r="M229" i="4" s="1"/>
  <c r="E222" i="13"/>
  <c r="U225" i="4"/>
  <c r="M225" i="4" s="1"/>
  <c r="E218" i="13"/>
  <c r="U221" i="4"/>
  <c r="M221" i="4" s="1"/>
  <c r="E214" i="13"/>
  <c r="U217" i="4"/>
  <c r="E210" i="13"/>
  <c r="U213" i="4"/>
  <c r="M213" i="4" s="1"/>
  <c r="E206" i="13"/>
  <c r="U209" i="4"/>
  <c r="M209" i="4" s="1"/>
  <c r="E202" i="13"/>
  <c r="U205" i="4"/>
  <c r="M205" i="4" s="1"/>
  <c r="E198" i="13"/>
  <c r="U201" i="4"/>
  <c r="E194" i="13"/>
  <c r="U197" i="4"/>
  <c r="M197" i="4" s="1"/>
  <c r="E190" i="13"/>
  <c r="U193" i="4"/>
  <c r="M193" i="4" s="1"/>
  <c r="E186" i="13"/>
  <c r="U189" i="4"/>
  <c r="M189" i="4" s="1"/>
  <c r="E182" i="13"/>
  <c r="U185" i="4"/>
  <c r="E178" i="13"/>
  <c r="U181" i="4"/>
  <c r="E174" i="13"/>
  <c r="U177" i="4"/>
  <c r="M177" i="4" s="1"/>
  <c r="E170" i="13"/>
  <c r="U173" i="4"/>
  <c r="M173" i="4" s="1"/>
  <c r="E166" i="13"/>
  <c r="U169" i="4"/>
  <c r="E162" i="13"/>
  <c r="U165" i="4"/>
  <c r="M165" i="4" s="1"/>
  <c r="E158" i="13"/>
  <c r="U161" i="4"/>
  <c r="M161" i="4" s="1"/>
  <c r="E154" i="13"/>
  <c r="U157" i="4"/>
  <c r="M157" i="4" s="1"/>
  <c r="E150" i="13"/>
  <c r="U153" i="4"/>
  <c r="E146" i="13"/>
  <c r="U149" i="4"/>
  <c r="M149" i="4" s="1"/>
  <c r="E142" i="13"/>
  <c r="U145" i="4"/>
  <c r="M145" i="4" s="1"/>
  <c r="E138" i="13"/>
  <c r="U141" i="4"/>
  <c r="M141" i="4" s="1"/>
  <c r="E134" i="13"/>
  <c r="U137" i="4"/>
  <c r="E130" i="13"/>
  <c r="U133" i="4"/>
  <c r="M133" i="4" s="1"/>
  <c r="E126" i="13"/>
  <c r="U129" i="4"/>
  <c r="M129" i="4" s="1"/>
  <c r="E122" i="13"/>
  <c r="U125" i="4"/>
  <c r="M125" i="4" s="1"/>
  <c r="E118" i="13"/>
  <c r="U121" i="4"/>
  <c r="E114" i="13"/>
  <c r="U117" i="4"/>
  <c r="M117" i="4" s="1"/>
  <c r="E110" i="13"/>
  <c r="U113" i="4"/>
  <c r="M113" i="4" s="1"/>
  <c r="E106" i="13"/>
  <c r="U109" i="4"/>
  <c r="M109" i="4" s="1"/>
  <c r="E102" i="13"/>
  <c r="U105" i="4"/>
  <c r="E98" i="13"/>
  <c r="U101" i="4"/>
  <c r="M101" i="4" s="1"/>
  <c r="E94" i="13"/>
  <c r="U97" i="4"/>
  <c r="M97" i="4" s="1"/>
  <c r="E90" i="13"/>
  <c r="U93" i="4"/>
  <c r="M93" i="4" s="1"/>
  <c r="E86" i="13"/>
  <c r="U89" i="4"/>
  <c r="E82" i="13"/>
  <c r="U85" i="4"/>
  <c r="M85" i="4" s="1"/>
  <c r="E78" i="13"/>
  <c r="U81" i="4"/>
  <c r="M81" i="4" s="1"/>
  <c r="E74" i="13"/>
  <c r="U77" i="4"/>
  <c r="M77" i="4" s="1"/>
  <c r="E70" i="13"/>
  <c r="U73" i="4"/>
  <c r="E66" i="13"/>
  <c r="U69" i="4"/>
  <c r="M69" i="4" s="1"/>
  <c r="E62" i="13"/>
  <c r="U65" i="4"/>
  <c r="M65" i="4" s="1"/>
  <c r="E58" i="13"/>
  <c r="U61" i="4"/>
  <c r="M61" i="4" s="1"/>
  <c r="E54" i="13"/>
  <c r="U57" i="4"/>
  <c r="E50" i="13"/>
  <c r="U53" i="4"/>
  <c r="M53" i="4" s="1"/>
  <c r="E46" i="13"/>
  <c r="U49" i="4"/>
  <c r="E42" i="13"/>
  <c r="U45" i="4"/>
  <c r="M45" i="4" s="1"/>
  <c r="E38" i="13"/>
  <c r="U41" i="4"/>
  <c r="E34" i="13"/>
  <c r="U37" i="4"/>
  <c r="M37" i="4" s="1"/>
  <c r="E30" i="13"/>
  <c r="U33" i="4"/>
  <c r="M33" i="4" s="1"/>
  <c r="E26" i="13"/>
  <c r="U29" i="4"/>
  <c r="M29" i="4" s="1"/>
  <c r="E22" i="13"/>
  <c r="U25" i="4"/>
  <c r="E18" i="13"/>
  <c r="U21" i="4"/>
  <c r="M21" i="4" s="1"/>
  <c r="E14" i="13"/>
  <c r="U17" i="4"/>
  <c r="M17" i="4" s="1"/>
  <c r="E10" i="13"/>
  <c r="A499" i="14"/>
  <c r="B499" i="14"/>
  <c r="A495" i="14"/>
  <c r="B495" i="14"/>
  <c r="A491" i="14"/>
  <c r="B491" i="14"/>
  <c r="A487" i="14"/>
  <c r="B487" i="14"/>
  <c r="A483" i="14"/>
  <c r="B483" i="14"/>
  <c r="A479" i="14"/>
  <c r="B479" i="14"/>
  <c r="A475" i="14"/>
  <c r="B475" i="14"/>
  <c r="A471" i="14"/>
  <c r="B471" i="14"/>
  <c r="A467" i="14"/>
  <c r="B467" i="14"/>
  <c r="A463" i="14"/>
  <c r="B463" i="14"/>
  <c r="A459" i="14"/>
  <c r="B459" i="14"/>
  <c r="A455" i="14"/>
  <c r="B455" i="14"/>
  <c r="A451" i="14"/>
  <c r="B451" i="14"/>
  <c r="A447" i="14"/>
  <c r="B447" i="14"/>
  <c r="A443" i="14"/>
  <c r="B443" i="14"/>
  <c r="A439" i="14"/>
  <c r="B439" i="14"/>
  <c r="A435" i="14"/>
  <c r="B435" i="14"/>
  <c r="A431" i="14"/>
  <c r="B431" i="14"/>
  <c r="A427" i="14"/>
  <c r="B427" i="14"/>
  <c r="A423" i="14"/>
  <c r="B423" i="14"/>
  <c r="A419" i="14"/>
  <c r="B419" i="14"/>
  <c r="A415" i="14"/>
  <c r="B415" i="14"/>
  <c r="A411" i="14"/>
  <c r="B411" i="14"/>
  <c r="A407" i="14"/>
  <c r="B407" i="14"/>
  <c r="A403" i="14"/>
  <c r="B403" i="14"/>
  <c r="A399" i="14"/>
  <c r="B399" i="14"/>
  <c r="A395" i="14"/>
  <c r="B395" i="14"/>
  <c r="A391" i="14"/>
  <c r="B391" i="14"/>
  <c r="A387" i="14"/>
  <c r="B387" i="14"/>
  <c r="A383" i="14"/>
  <c r="B383" i="14"/>
  <c r="A379" i="14"/>
  <c r="B379" i="14"/>
  <c r="A375" i="14"/>
  <c r="B375" i="14"/>
  <c r="A371" i="14"/>
  <c r="B371" i="14"/>
  <c r="A367" i="14"/>
  <c r="B367" i="14"/>
  <c r="A363" i="14"/>
  <c r="B363" i="14"/>
  <c r="A359" i="14"/>
  <c r="B359" i="14"/>
  <c r="A355" i="14"/>
  <c r="B355" i="14"/>
  <c r="A351" i="14"/>
  <c r="B351" i="14"/>
  <c r="A347" i="14"/>
  <c r="B347" i="14"/>
  <c r="A343" i="14"/>
  <c r="B343" i="14"/>
  <c r="A339" i="14"/>
  <c r="B339" i="14"/>
  <c r="A335" i="14"/>
  <c r="B335" i="14"/>
  <c r="A331" i="14"/>
  <c r="B331" i="14"/>
  <c r="A327" i="14"/>
  <c r="B327" i="14"/>
  <c r="A323" i="14"/>
  <c r="B323" i="14"/>
  <c r="A319" i="14"/>
  <c r="B319" i="14"/>
  <c r="A315" i="14"/>
  <c r="B315" i="14"/>
  <c r="A311" i="14"/>
  <c r="B311" i="14"/>
  <c r="A307" i="14"/>
  <c r="B307" i="14"/>
  <c r="A303" i="14"/>
  <c r="B303" i="14"/>
  <c r="A299" i="14"/>
  <c r="B299" i="14"/>
  <c r="A295" i="14"/>
  <c r="B295" i="14"/>
  <c r="A291" i="14"/>
  <c r="B291" i="14"/>
  <c r="A287" i="14"/>
  <c r="B287" i="14"/>
  <c r="A283" i="14"/>
  <c r="B283" i="14"/>
  <c r="A279" i="14"/>
  <c r="B279" i="14"/>
  <c r="A275" i="14"/>
  <c r="B275" i="14"/>
  <c r="A271" i="14"/>
  <c r="B271" i="14"/>
  <c r="A267" i="14"/>
  <c r="B267" i="14"/>
  <c r="A263" i="14"/>
  <c r="B263" i="14"/>
  <c r="A259" i="14"/>
  <c r="B259" i="14"/>
  <c r="A255" i="14"/>
  <c r="B255" i="14"/>
  <c r="A251" i="14"/>
  <c r="B251" i="14"/>
  <c r="A247" i="14"/>
  <c r="B247" i="14"/>
  <c r="A243" i="14"/>
  <c r="B243" i="14"/>
  <c r="A239" i="14"/>
  <c r="B239" i="14"/>
  <c r="A235" i="14"/>
  <c r="B235" i="14"/>
  <c r="A231" i="14"/>
  <c r="B231" i="14"/>
  <c r="A227" i="14"/>
  <c r="B227" i="14"/>
  <c r="A223" i="14"/>
  <c r="B223" i="14"/>
  <c r="A219" i="14"/>
  <c r="B219" i="14"/>
  <c r="A215" i="14"/>
  <c r="B215" i="14"/>
  <c r="A211" i="14"/>
  <c r="B211" i="14"/>
  <c r="A207" i="14"/>
  <c r="B207" i="14"/>
  <c r="A203" i="14"/>
  <c r="B203" i="14"/>
  <c r="A199" i="14"/>
  <c r="B199" i="14"/>
  <c r="A195" i="14"/>
  <c r="B195" i="14"/>
  <c r="A191" i="14"/>
  <c r="B191" i="14"/>
  <c r="A187" i="14"/>
  <c r="B187" i="14"/>
  <c r="A183" i="14"/>
  <c r="B183" i="14"/>
  <c r="A179" i="14"/>
  <c r="B179" i="14"/>
  <c r="A175" i="14"/>
  <c r="B175" i="14"/>
  <c r="A171" i="14"/>
  <c r="B171" i="14"/>
  <c r="A167" i="14"/>
  <c r="B167" i="14"/>
  <c r="A163" i="14"/>
  <c r="B163" i="14"/>
  <c r="A159" i="14"/>
  <c r="B159" i="14"/>
  <c r="A155" i="14"/>
  <c r="B155" i="14"/>
  <c r="A151" i="14"/>
  <c r="B151" i="14"/>
  <c r="A147" i="14"/>
  <c r="B147" i="14"/>
  <c r="A143" i="14"/>
  <c r="B143" i="14"/>
  <c r="A139" i="14"/>
  <c r="B139" i="14"/>
  <c r="A135" i="14"/>
  <c r="B135" i="14"/>
  <c r="A131" i="14"/>
  <c r="B131" i="14"/>
  <c r="A127" i="14"/>
  <c r="B127" i="14"/>
  <c r="A123" i="14"/>
  <c r="B123" i="14"/>
  <c r="A119" i="14"/>
  <c r="B119" i="14"/>
  <c r="A115" i="14"/>
  <c r="B115" i="14"/>
  <c r="A111" i="14"/>
  <c r="B111" i="14"/>
  <c r="A107" i="14"/>
  <c r="B107" i="14"/>
  <c r="A103" i="14"/>
  <c r="B103" i="14"/>
  <c r="A99" i="14"/>
  <c r="B99" i="14"/>
  <c r="A95" i="14"/>
  <c r="B95" i="14"/>
  <c r="A91" i="14"/>
  <c r="B91" i="14"/>
  <c r="A87" i="14"/>
  <c r="B87" i="14"/>
  <c r="A83" i="14"/>
  <c r="B83" i="14"/>
  <c r="A79" i="14"/>
  <c r="B79" i="14"/>
  <c r="A75" i="14"/>
  <c r="B75" i="14"/>
  <c r="A71" i="14"/>
  <c r="B71" i="14"/>
  <c r="A67" i="14"/>
  <c r="B67" i="14"/>
  <c r="A63" i="14"/>
  <c r="B63" i="14"/>
  <c r="A59" i="14"/>
  <c r="B59" i="14"/>
  <c r="A55" i="14"/>
  <c r="B55" i="14"/>
  <c r="A51" i="14"/>
  <c r="B51" i="14"/>
  <c r="A47" i="14"/>
  <c r="B47" i="14"/>
  <c r="A43" i="14"/>
  <c r="B43" i="14"/>
  <c r="A39" i="14"/>
  <c r="B39" i="14"/>
  <c r="A35" i="14"/>
  <c r="B35" i="14"/>
  <c r="A31" i="14"/>
  <c r="B31" i="14"/>
  <c r="A27" i="14"/>
  <c r="B27" i="14"/>
  <c r="A23" i="14"/>
  <c r="B23" i="14"/>
  <c r="A19" i="14"/>
  <c r="B19" i="14"/>
  <c r="A15" i="14"/>
  <c r="B15" i="14"/>
  <c r="A11" i="14"/>
  <c r="B11" i="14"/>
  <c r="A7" i="14"/>
  <c r="B7" i="14"/>
  <c r="B499" i="15"/>
  <c r="A499" i="15"/>
  <c r="B495" i="15"/>
  <c r="A495" i="15"/>
  <c r="B491" i="15"/>
  <c r="A491" i="15"/>
  <c r="B487" i="15"/>
  <c r="A487" i="15"/>
  <c r="B483" i="15"/>
  <c r="A483" i="15"/>
  <c r="B479" i="15"/>
  <c r="A479" i="15"/>
  <c r="B475" i="15"/>
  <c r="A475" i="15"/>
  <c r="B471" i="15"/>
  <c r="A471" i="15"/>
  <c r="B467" i="15"/>
  <c r="A467" i="15"/>
  <c r="B463" i="15"/>
  <c r="A463" i="15"/>
  <c r="B459" i="15"/>
  <c r="A459" i="15"/>
  <c r="B455" i="15"/>
  <c r="A455" i="15"/>
  <c r="B451" i="15"/>
  <c r="A451" i="15"/>
  <c r="B447" i="15"/>
  <c r="A447" i="15"/>
  <c r="B443" i="15"/>
  <c r="A443" i="15"/>
  <c r="B439" i="15"/>
  <c r="A439" i="15"/>
  <c r="B435" i="15"/>
  <c r="A435" i="15"/>
  <c r="B431" i="15"/>
  <c r="A431" i="15"/>
  <c r="B427" i="15"/>
  <c r="A427" i="15"/>
  <c r="B423" i="15"/>
  <c r="A423" i="15"/>
  <c r="B419" i="15"/>
  <c r="A419" i="15"/>
  <c r="B415" i="15"/>
  <c r="A415" i="15"/>
  <c r="B411" i="15"/>
  <c r="A411" i="15"/>
  <c r="B407" i="15"/>
  <c r="A407" i="15"/>
  <c r="B403" i="15"/>
  <c r="A403" i="15"/>
  <c r="B399" i="15"/>
  <c r="A399" i="15"/>
  <c r="B395" i="15"/>
  <c r="A395" i="15"/>
  <c r="B391" i="15"/>
  <c r="A391" i="15"/>
  <c r="B387" i="15"/>
  <c r="A387" i="15"/>
  <c r="B383" i="15"/>
  <c r="A383" i="15"/>
  <c r="B379" i="15"/>
  <c r="A379" i="15"/>
  <c r="B375" i="15"/>
  <c r="A375" i="15"/>
  <c r="B371" i="15"/>
  <c r="A371" i="15"/>
  <c r="B367" i="15"/>
  <c r="A367" i="15"/>
  <c r="B363" i="15"/>
  <c r="A363" i="15"/>
  <c r="B359" i="15"/>
  <c r="A359" i="15"/>
  <c r="B355" i="15"/>
  <c r="A355" i="15"/>
  <c r="B351" i="15"/>
  <c r="A351" i="15"/>
  <c r="B347" i="15"/>
  <c r="A347" i="15"/>
  <c r="B343" i="15"/>
  <c r="A343" i="15"/>
  <c r="B339" i="15"/>
  <c r="A339" i="15"/>
  <c r="B335" i="15"/>
  <c r="A335" i="15"/>
  <c r="B331" i="15"/>
  <c r="A331" i="15"/>
  <c r="B327" i="15"/>
  <c r="A327" i="15"/>
  <c r="B323" i="15"/>
  <c r="A323" i="15"/>
  <c r="B319" i="15"/>
  <c r="A319" i="15"/>
  <c r="B315" i="15"/>
  <c r="A315" i="15"/>
  <c r="B311" i="15"/>
  <c r="A311" i="15"/>
  <c r="B307" i="15"/>
  <c r="A307" i="15"/>
  <c r="B303" i="15"/>
  <c r="A303" i="15"/>
  <c r="B299" i="15"/>
  <c r="A299" i="15"/>
  <c r="B295" i="15"/>
  <c r="A295" i="15"/>
  <c r="B291" i="15"/>
  <c r="A291" i="15"/>
  <c r="B287" i="15"/>
  <c r="A287" i="15"/>
  <c r="B283" i="15"/>
  <c r="A283" i="15"/>
  <c r="B279" i="15"/>
  <c r="A279" i="15"/>
  <c r="B275" i="15"/>
  <c r="A275" i="15"/>
  <c r="B271" i="15"/>
  <c r="A271" i="15"/>
  <c r="B267" i="15"/>
  <c r="A267" i="15"/>
  <c r="B263" i="15"/>
  <c r="A263" i="15"/>
  <c r="B259" i="15"/>
  <c r="A259" i="15"/>
  <c r="B255" i="15"/>
  <c r="A255" i="15"/>
  <c r="B251" i="15"/>
  <c r="A251" i="15"/>
  <c r="B247" i="15"/>
  <c r="A247" i="15"/>
  <c r="B243" i="15"/>
  <c r="A243" i="15"/>
  <c r="B239" i="15"/>
  <c r="A239" i="15"/>
  <c r="B235" i="15"/>
  <c r="A235" i="15"/>
  <c r="B231" i="15"/>
  <c r="A231" i="15"/>
  <c r="B227" i="15"/>
  <c r="A227" i="15"/>
  <c r="B223" i="15"/>
  <c r="A223" i="15"/>
  <c r="B219" i="15"/>
  <c r="A219" i="15"/>
  <c r="B215" i="15"/>
  <c r="A215" i="15"/>
  <c r="B211" i="15"/>
  <c r="A211" i="15"/>
  <c r="B207" i="15"/>
  <c r="A207" i="15"/>
  <c r="B203" i="15"/>
  <c r="A203" i="15"/>
  <c r="B199" i="15"/>
  <c r="A199" i="15"/>
  <c r="B195" i="15"/>
  <c r="A195" i="15"/>
  <c r="B191" i="15"/>
  <c r="A191" i="15"/>
  <c r="B187" i="15"/>
  <c r="A187" i="15"/>
  <c r="B183" i="15"/>
  <c r="A183" i="15"/>
  <c r="B179" i="15"/>
  <c r="A179" i="15"/>
  <c r="B175" i="15"/>
  <c r="A175" i="15"/>
  <c r="B171" i="15"/>
  <c r="A171" i="15"/>
  <c r="B167" i="15"/>
  <c r="A167" i="15"/>
  <c r="B163" i="15"/>
  <c r="A163" i="15"/>
  <c r="B159" i="15"/>
  <c r="A159" i="15"/>
  <c r="B155" i="15"/>
  <c r="A155" i="15"/>
  <c r="B151" i="15"/>
  <c r="A151" i="15"/>
  <c r="B147" i="15"/>
  <c r="A147" i="15"/>
  <c r="B143" i="15"/>
  <c r="A143" i="15"/>
  <c r="B139" i="15"/>
  <c r="A139" i="15"/>
  <c r="B135" i="15"/>
  <c r="A135" i="15"/>
  <c r="B131" i="15"/>
  <c r="A131" i="15"/>
  <c r="B127" i="15"/>
  <c r="A127" i="15"/>
  <c r="B123" i="15"/>
  <c r="A123" i="15"/>
  <c r="B119" i="15"/>
  <c r="A119" i="15"/>
  <c r="B115" i="15"/>
  <c r="A115" i="15"/>
  <c r="B111" i="15"/>
  <c r="A111" i="15"/>
  <c r="B107" i="15"/>
  <c r="A107" i="15"/>
  <c r="B103" i="15"/>
  <c r="A103" i="15"/>
  <c r="B99" i="15"/>
  <c r="A99" i="15"/>
  <c r="B95" i="15"/>
  <c r="A95" i="15"/>
  <c r="B91" i="15"/>
  <c r="A91" i="15"/>
  <c r="B87" i="15"/>
  <c r="A87" i="15"/>
  <c r="B83" i="15"/>
  <c r="A83" i="15"/>
  <c r="B79" i="15"/>
  <c r="A79" i="15"/>
  <c r="B75" i="15"/>
  <c r="A75" i="15"/>
  <c r="B71" i="15"/>
  <c r="A71" i="15"/>
  <c r="B67" i="15"/>
  <c r="A67" i="15"/>
  <c r="B63" i="15"/>
  <c r="A63" i="15"/>
  <c r="B59" i="15"/>
  <c r="A59" i="15"/>
  <c r="B55" i="15"/>
  <c r="A55" i="15"/>
  <c r="B51" i="15"/>
  <c r="A51" i="15"/>
  <c r="B47" i="15"/>
  <c r="A47" i="15"/>
  <c r="B43" i="15"/>
  <c r="A43" i="15"/>
  <c r="B39" i="15"/>
  <c r="A39" i="15"/>
  <c r="B35" i="15"/>
  <c r="A35" i="15"/>
  <c r="B31" i="15"/>
  <c r="A31" i="15"/>
  <c r="B27" i="15"/>
  <c r="A27" i="15"/>
  <c r="B23" i="15"/>
  <c r="A23" i="15"/>
  <c r="B19" i="15"/>
  <c r="A19" i="15"/>
  <c r="B15" i="15"/>
  <c r="A15" i="15"/>
  <c r="B11" i="15"/>
  <c r="A11" i="15"/>
  <c r="B7" i="15"/>
  <c r="A7" i="15"/>
  <c r="B5" i="14"/>
  <c r="A5" i="14"/>
  <c r="B500" i="14"/>
  <c r="A500" i="14"/>
  <c r="B496" i="14"/>
  <c r="A496" i="14"/>
  <c r="B492" i="14"/>
  <c r="A492" i="14"/>
  <c r="B488" i="14"/>
  <c r="A488" i="14"/>
  <c r="B484" i="14"/>
  <c r="A484" i="14"/>
  <c r="B480" i="14"/>
  <c r="A480" i="14"/>
  <c r="B476" i="14"/>
  <c r="A476" i="14"/>
  <c r="B472" i="14"/>
  <c r="A472" i="14"/>
  <c r="B468" i="14"/>
  <c r="A468" i="14"/>
  <c r="B464" i="14"/>
  <c r="A464" i="14"/>
  <c r="B460" i="14"/>
  <c r="A460" i="14"/>
  <c r="B456" i="14"/>
  <c r="A456" i="14"/>
  <c r="B452" i="14"/>
  <c r="A452" i="14"/>
  <c r="B448" i="14"/>
  <c r="A448" i="14"/>
  <c r="B444" i="14"/>
  <c r="A444" i="14"/>
  <c r="B440" i="14"/>
  <c r="A440" i="14"/>
  <c r="B436" i="14"/>
  <c r="A436" i="14"/>
  <c r="B432" i="14"/>
  <c r="A432" i="14"/>
  <c r="B428" i="14"/>
  <c r="A428" i="14"/>
  <c r="B424" i="14"/>
  <c r="A424" i="14"/>
  <c r="B420" i="14"/>
  <c r="A420" i="14"/>
  <c r="B416" i="14"/>
  <c r="A416" i="14"/>
  <c r="B412" i="14"/>
  <c r="A412" i="14"/>
  <c r="B408" i="14"/>
  <c r="A408" i="14"/>
  <c r="B404" i="14"/>
  <c r="A404" i="14"/>
  <c r="B400" i="14"/>
  <c r="A400" i="14"/>
  <c r="B396" i="14"/>
  <c r="A396" i="14"/>
  <c r="B392" i="14"/>
  <c r="A392" i="14"/>
  <c r="B388" i="14"/>
  <c r="A388" i="14"/>
  <c r="B384" i="14"/>
  <c r="A384" i="14"/>
  <c r="B380" i="14"/>
  <c r="A380" i="14"/>
  <c r="B376" i="14"/>
  <c r="A376" i="14"/>
  <c r="B372" i="14"/>
  <c r="A372" i="14"/>
  <c r="B368" i="14"/>
  <c r="A368" i="14"/>
  <c r="B364" i="14"/>
  <c r="A364" i="14"/>
  <c r="B360" i="14"/>
  <c r="A360" i="14"/>
  <c r="B356" i="14"/>
  <c r="A356" i="14"/>
  <c r="B352" i="14"/>
  <c r="A352" i="14"/>
  <c r="B348" i="14"/>
  <c r="A348" i="14"/>
  <c r="B344" i="14"/>
  <c r="A344" i="14"/>
  <c r="B340" i="14"/>
  <c r="A340" i="14"/>
  <c r="B336" i="14"/>
  <c r="A336" i="14"/>
  <c r="B332" i="14"/>
  <c r="A332" i="14"/>
  <c r="B328" i="14"/>
  <c r="A328" i="14"/>
  <c r="B324" i="14"/>
  <c r="A324" i="14"/>
  <c r="B320" i="14"/>
  <c r="A320" i="14"/>
  <c r="B316" i="14"/>
  <c r="A316" i="14"/>
  <c r="B312" i="14"/>
  <c r="A312" i="14"/>
  <c r="B308" i="14"/>
  <c r="A308" i="14"/>
  <c r="B304" i="14"/>
  <c r="A304" i="14"/>
  <c r="B300" i="14"/>
  <c r="A300" i="14"/>
  <c r="B296" i="14"/>
  <c r="A296" i="14"/>
  <c r="B292" i="14"/>
  <c r="A292" i="14"/>
  <c r="B288" i="14"/>
  <c r="A288" i="14"/>
  <c r="B284" i="14"/>
  <c r="A284" i="14"/>
  <c r="B280" i="14"/>
  <c r="A280" i="14"/>
  <c r="B276" i="14"/>
  <c r="A276" i="14"/>
  <c r="B272" i="14"/>
  <c r="A272" i="14"/>
  <c r="B268" i="14"/>
  <c r="A268" i="14"/>
  <c r="B264" i="14"/>
  <c r="A264" i="14"/>
  <c r="B260" i="14"/>
  <c r="A260" i="14"/>
  <c r="B256" i="14"/>
  <c r="A256" i="14"/>
  <c r="B252" i="14"/>
  <c r="A252" i="14"/>
  <c r="B248" i="14"/>
  <c r="A248" i="14"/>
  <c r="B244" i="14"/>
  <c r="A244" i="14"/>
  <c r="B240" i="14"/>
  <c r="A240" i="14"/>
  <c r="B236" i="14"/>
  <c r="A236" i="14"/>
  <c r="B232" i="14"/>
  <c r="A232" i="14"/>
  <c r="B228" i="14"/>
  <c r="A228" i="14"/>
  <c r="B224" i="14"/>
  <c r="A224" i="14"/>
  <c r="B220" i="14"/>
  <c r="A220" i="14"/>
  <c r="B216" i="14"/>
  <c r="A216" i="14"/>
  <c r="B212" i="14"/>
  <c r="A212" i="14"/>
  <c r="B208" i="14"/>
  <c r="A208" i="14"/>
  <c r="B204" i="14"/>
  <c r="A204" i="14"/>
  <c r="B200" i="14"/>
  <c r="A200" i="14"/>
  <c r="B196" i="14"/>
  <c r="A196" i="14"/>
  <c r="B192" i="14"/>
  <c r="A192" i="14"/>
  <c r="B188" i="14"/>
  <c r="A188" i="14"/>
  <c r="B184" i="14"/>
  <c r="A184" i="14"/>
  <c r="B180" i="14"/>
  <c r="A180" i="14"/>
  <c r="B176" i="14"/>
  <c r="A176" i="14"/>
  <c r="B172" i="14"/>
  <c r="A172" i="14"/>
  <c r="B168" i="14"/>
  <c r="A168" i="14"/>
  <c r="B164" i="14"/>
  <c r="A164" i="14"/>
  <c r="B160" i="14"/>
  <c r="A160" i="14"/>
  <c r="B156" i="14"/>
  <c r="A156" i="14"/>
  <c r="B152" i="14"/>
  <c r="A152" i="14"/>
  <c r="B148" i="14"/>
  <c r="A148" i="14"/>
  <c r="B144" i="14"/>
  <c r="A144" i="14"/>
  <c r="B140" i="14"/>
  <c r="A140" i="14"/>
  <c r="B136" i="14"/>
  <c r="A136" i="14"/>
  <c r="B132" i="14"/>
  <c r="A132" i="14"/>
  <c r="B128" i="14"/>
  <c r="A128" i="14"/>
  <c r="B124" i="14"/>
  <c r="A124" i="14"/>
  <c r="B120" i="14"/>
  <c r="A120" i="14"/>
  <c r="B116" i="14"/>
  <c r="A116" i="14"/>
  <c r="B112" i="14"/>
  <c r="A112" i="14"/>
  <c r="B108" i="14"/>
  <c r="A108" i="14"/>
  <c r="B104" i="14"/>
  <c r="A104" i="14"/>
  <c r="B100" i="14"/>
  <c r="A100" i="14"/>
  <c r="B96" i="14"/>
  <c r="A96" i="14"/>
  <c r="B92" i="14"/>
  <c r="A92" i="14"/>
  <c r="B88" i="14"/>
  <c r="A88" i="14"/>
  <c r="B84" i="14"/>
  <c r="A84" i="14"/>
  <c r="B80" i="14"/>
  <c r="A80" i="14"/>
  <c r="B76" i="14"/>
  <c r="A76" i="14"/>
  <c r="B72" i="14"/>
  <c r="A72" i="14"/>
  <c r="B68" i="14"/>
  <c r="A68" i="14"/>
  <c r="B64" i="14"/>
  <c r="A64" i="14"/>
  <c r="B60" i="14"/>
  <c r="A60" i="14"/>
  <c r="B56" i="14"/>
  <c r="A56" i="14"/>
  <c r="B52" i="14"/>
  <c r="A52" i="14"/>
  <c r="B48" i="14"/>
  <c r="A48" i="14"/>
  <c r="B44" i="14"/>
  <c r="A44" i="14"/>
  <c r="B40" i="14"/>
  <c r="A40" i="14"/>
  <c r="B36" i="14"/>
  <c r="A36" i="14"/>
  <c r="B32" i="14"/>
  <c r="A32" i="14"/>
  <c r="B28" i="14"/>
  <c r="A28" i="14"/>
  <c r="B24" i="14"/>
  <c r="A24" i="14"/>
  <c r="B20" i="14"/>
  <c r="A20" i="14"/>
  <c r="B16" i="14"/>
  <c r="A16" i="14"/>
  <c r="B12" i="14"/>
  <c r="A12" i="14"/>
  <c r="B8" i="14"/>
  <c r="A8" i="14"/>
  <c r="B5" i="15"/>
  <c r="A5" i="15"/>
  <c r="B500" i="15"/>
  <c r="A500" i="15"/>
  <c r="B496" i="15"/>
  <c r="A496" i="15"/>
  <c r="B492" i="15"/>
  <c r="A492" i="15"/>
  <c r="B488" i="15"/>
  <c r="A488" i="15"/>
  <c r="B484" i="15"/>
  <c r="A484" i="15"/>
  <c r="B480" i="15"/>
  <c r="A480" i="15"/>
  <c r="B476" i="15"/>
  <c r="A476" i="15"/>
  <c r="B472" i="15"/>
  <c r="A472" i="15"/>
  <c r="B468" i="15"/>
  <c r="A468" i="15"/>
  <c r="B464" i="15"/>
  <c r="A464" i="15"/>
  <c r="B460" i="15"/>
  <c r="A460" i="15"/>
  <c r="B456" i="15"/>
  <c r="A456" i="15"/>
  <c r="B452" i="15"/>
  <c r="A452" i="15"/>
  <c r="B448" i="15"/>
  <c r="A448" i="15"/>
  <c r="B444" i="15"/>
  <c r="A444" i="15"/>
  <c r="B440" i="15"/>
  <c r="A440" i="15"/>
  <c r="B436" i="15"/>
  <c r="A436" i="15"/>
  <c r="B432" i="15"/>
  <c r="A432" i="15"/>
  <c r="B428" i="15"/>
  <c r="A428" i="15"/>
  <c r="B424" i="15"/>
  <c r="A424" i="15"/>
  <c r="B420" i="15"/>
  <c r="A420" i="15"/>
  <c r="B416" i="15"/>
  <c r="A416" i="15"/>
  <c r="B412" i="15"/>
  <c r="A412" i="15"/>
  <c r="B408" i="15"/>
  <c r="A408" i="15"/>
  <c r="B404" i="15"/>
  <c r="A404" i="15"/>
  <c r="B400" i="15"/>
  <c r="A400" i="15"/>
  <c r="B396" i="15"/>
  <c r="A396" i="15"/>
  <c r="B392" i="15"/>
  <c r="A392" i="15"/>
  <c r="B388" i="15"/>
  <c r="A388" i="15"/>
  <c r="B384" i="15"/>
  <c r="A384" i="15"/>
  <c r="B380" i="15"/>
  <c r="A380" i="15"/>
  <c r="B376" i="15"/>
  <c r="A376" i="15"/>
  <c r="B372" i="15"/>
  <c r="A372" i="15"/>
  <c r="B368" i="15"/>
  <c r="A368" i="15"/>
  <c r="B364" i="15"/>
  <c r="A364" i="15"/>
  <c r="B360" i="15"/>
  <c r="A360" i="15"/>
  <c r="B356" i="15"/>
  <c r="A356" i="15"/>
  <c r="B352" i="15"/>
  <c r="A352" i="15"/>
  <c r="B348" i="15"/>
  <c r="A348" i="15"/>
  <c r="B344" i="15"/>
  <c r="A344" i="15"/>
  <c r="B340" i="15"/>
  <c r="A340" i="15"/>
  <c r="B336" i="15"/>
  <c r="A336" i="15"/>
  <c r="B332" i="15"/>
  <c r="A332" i="15"/>
  <c r="B328" i="15"/>
  <c r="A328" i="15"/>
  <c r="B324" i="15"/>
  <c r="A324" i="15"/>
  <c r="B320" i="15"/>
  <c r="A320" i="15"/>
  <c r="B316" i="15"/>
  <c r="A316" i="15"/>
  <c r="B312" i="15"/>
  <c r="A312" i="15"/>
  <c r="B308" i="15"/>
  <c r="A308" i="15"/>
  <c r="B304" i="15"/>
  <c r="A304" i="15"/>
  <c r="B300" i="15"/>
  <c r="A300" i="15"/>
  <c r="B296" i="15"/>
  <c r="A296" i="15"/>
  <c r="B292" i="15"/>
  <c r="A292" i="15"/>
  <c r="B288" i="15"/>
  <c r="A288" i="15"/>
  <c r="B284" i="15"/>
  <c r="A284" i="15"/>
  <c r="B280" i="15"/>
  <c r="A280" i="15"/>
  <c r="B276" i="15"/>
  <c r="A276" i="15"/>
  <c r="B272" i="15"/>
  <c r="A272" i="15"/>
  <c r="B268" i="15"/>
  <c r="A268" i="15"/>
  <c r="B264" i="15"/>
  <c r="A264" i="15"/>
  <c r="B260" i="15"/>
  <c r="A260" i="15"/>
  <c r="B256" i="15"/>
  <c r="A256" i="15"/>
  <c r="B252" i="15"/>
  <c r="A252" i="15"/>
  <c r="B248" i="15"/>
  <c r="A248" i="15"/>
  <c r="B244" i="15"/>
  <c r="A244" i="15"/>
  <c r="B240" i="15"/>
  <c r="A240" i="15"/>
  <c r="B236" i="15"/>
  <c r="A236" i="15"/>
  <c r="B232" i="15"/>
  <c r="A232" i="15"/>
  <c r="B228" i="15"/>
  <c r="A228" i="15"/>
  <c r="B224" i="15"/>
  <c r="A224" i="15"/>
  <c r="B220" i="15"/>
  <c r="A220" i="15"/>
  <c r="B216" i="15"/>
  <c r="A216" i="15"/>
  <c r="B212" i="15"/>
  <c r="A212" i="15"/>
  <c r="B208" i="15"/>
  <c r="A208" i="15"/>
  <c r="B204" i="15"/>
  <c r="A204" i="15"/>
  <c r="B200" i="15"/>
  <c r="A200" i="15"/>
  <c r="B196" i="15"/>
  <c r="A196" i="15"/>
  <c r="B192" i="15"/>
  <c r="A192" i="15"/>
  <c r="B188" i="15"/>
  <c r="A188" i="15"/>
  <c r="B184" i="15"/>
  <c r="A184" i="15"/>
  <c r="B180" i="15"/>
  <c r="A180" i="15"/>
  <c r="B176" i="15"/>
  <c r="A176" i="15"/>
  <c r="B172" i="15"/>
  <c r="A172" i="15"/>
  <c r="B168" i="15"/>
  <c r="A168" i="15"/>
  <c r="B164" i="15"/>
  <c r="A164" i="15"/>
  <c r="B160" i="15"/>
  <c r="A160" i="15"/>
  <c r="B156" i="15"/>
  <c r="A156" i="15"/>
  <c r="B152" i="15"/>
  <c r="A152" i="15"/>
  <c r="B148" i="15"/>
  <c r="A148" i="15"/>
  <c r="B144" i="15"/>
  <c r="A144" i="15"/>
  <c r="B140" i="15"/>
  <c r="A140" i="15"/>
  <c r="B136" i="15"/>
  <c r="A136" i="15"/>
  <c r="B132" i="15"/>
  <c r="A132" i="15"/>
  <c r="B128" i="15"/>
  <c r="A128" i="15"/>
  <c r="B124" i="15"/>
  <c r="A124" i="15"/>
  <c r="B120" i="15"/>
  <c r="A120" i="15"/>
  <c r="B116" i="15"/>
  <c r="A116" i="15"/>
  <c r="B112" i="15"/>
  <c r="A112" i="15"/>
  <c r="B108" i="15"/>
  <c r="A108" i="15"/>
  <c r="B104" i="15"/>
  <c r="A104" i="15"/>
  <c r="B100" i="15"/>
  <c r="A100" i="15"/>
  <c r="B96" i="15"/>
  <c r="A96" i="15"/>
  <c r="B92" i="15"/>
  <c r="A92" i="15"/>
  <c r="B88" i="15"/>
  <c r="A88" i="15"/>
  <c r="B84" i="15"/>
  <c r="A84" i="15"/>
  <c r="B80" i="15"/>
  <c r="A80" i="15"/>
  <c r="B76" i="15"/>
  <c r="A76" i="15"/>
  <c r="B72" i="15"/>
  <c r="A72" i="15"/>
  <c r="B68" i="15"/>
  <c r="A68" i="15"/>
  <c r="B64" i="15"/>
  <c r="A64" i="15"/>
  <c r="B60" i="15"/>
  <c r="A60" i="15"/>
  <c r="B56" i="15"/>
  <c r="A56" i="15"/>
  <c r="B52" i="15"/>
  <c r="A52" i="15"/>
  <c r="B48" i="15"/>
  <c r="A48" i="15"/>
  <c r="B44" i="15"/>
  <c r="A44" i="15"/>
  <c r="B40" i="15"/>
  <c r="A40" i="15"/>
  <c r="B36" i="15"/>
  <c r="A36" i="15"/>
  <c r="B32" i="15"/>
  <c r="A32" i="15"/>
  <c r="B28" i="15"/>
  <c r="A28" i="15"/>
  <c r="B24" i="15"/>
  <c r="A24" i="15"/>
  <c r="B20" i="15"/>
  <c r="A20" i="15"/>
  <c r="B16" i="15"/>
  <c r="A16" i="15"/>
  <c r="B12" i="15"/>
  <c r="A12" i="15"/>
  <c r="B8" i="15"/>
  <c r="A8" i="15"/>
  <c r="B6" i="14"/>
  <c r="A6" i="14"/>
  <c r="B497" i="14"/>
  <c r="A497" i="14"/>
  <c r="B493" i="14"/>
  <c r="A493" i="14"/>
  <c r="B489" i="14"/>
  <c r="A489" i="14"/>
  <c r="B485" i="14"/>
  <c r="A485" i="14"/>
  <c r="B481" i="14"/>
  <c r="A481" i="14"/>
  <c r="B477" i="14"/>
  <c r="A477" i="14"/>
  <c r="B473" i="14"/>
  <c r="A473" i="14"/>
  <c r="B469" i="14"/>
  <c r="A469" i="14"/>
  <c r="B465" i="14"/>
  <c r="A465" i="14"/>
  <c r="B461" i="14"/>
  <c r="A461" i="14"/>
  <c r="B457" i="14"/>
  <c r="A457" i="14"/>
  <c r="B453" i="14"/>
  <c r="A453" i="14"/>
  <c r="B449" i="14"/>
  <c r="A449" i="14"/>
  <c r="B445" i="14"/>
  <c r="A445" i="14"/>
  <c r="B441" i="14"/>
  <c r="A441" i="14"/>
  <c r="B437" i="14"/>
  <c r="A437" i="14"/>
  <c r="B433" i="14"/>
  <c r="A433" i="14"/>
  <c r="B429" i="14"/>
  <c r="A429" i="14"/>
  <c r="B425" i="14"/>
  <c r="A425" i="14"/>
  <c r="B421" i="14"/>
  <c r="A421" i="14"/>
  <c r="B417" i="14"/>
  <c r="A417" i="14"/>
  <c r="B413" i="14"/>
  <c r="A413" i="14"/>
  <c r="B409" i="14"/>
  <c r="A409" i="14"/>
  <c r="B405" i="14"/>
  <c r="A405" i="14"/>
  <c r="B401" i="14"/>
  <c r="A401" i="14"/>
  <c r="B397" i="14"/>
  <c r="A397" i="14"/>
  <c r="B393" i="14"/>
  <c r="A393" i="14"/>
  <c r="B389" i="14"/>
  <c r="A389" i="14"/>
  <c r="B385" i="14"/>
  <c r="A385" i="14"/>
  <c r="B381" i="14"/>
  <c r="A381" i="14"/>
  <c r="B377" i="14"/>
  <c r="A377" i="14"/>
  <c r="B373" i="14"/>
  <c r="A373" i="14"/>
  <c r="B369" i="14"/>
  <c r="A369" i="14"/>
  <c r="B365" i="14"/>
  <c r="A365" i="14"/>
  <c r="B361" i="14"/>
  <c r="A361" i="14"/>
  <c r="B357" i="14"/>
  <c r="A357" i="14"/>
  <c r="B353" i="14"/>
  <c r="A353" i="14"/>
  <c r="B349" i="14"/>
  <c r="A349" i="14"/>
  <c r="B345" i="14"/>
  <c r="A345" i="14"/>
  <c r="B341" i="14"/>
  <c r="A341" i="14"/>
  <c r="B337" i="14"/>
  <c r="A337" i="14"/>
  <c r="B333" i="14"/>
  <c r="A333" i="14"/>
  <c r="B329" i="14"/>
  <c r="A329" i="14"/>
  <c r="B325" i="14"/>
  <c r="A325" i="14"/>
  <c r="B321" i="14"/>
  <c r="A321" i="14"/>
  <c r="B317" i="14"/>
  <c r="A317" i="14"/>
  <c r="B313" i="14"/>
  <c r="A313" i="14"/>
  <c r="B309" i="14"/>
  <c r="A309" i="14"/>
  <c r="B305" i="14"/>
  <c r="A305" i="14"/>
  <c r="B301" i="14"/>
  <c r="A301" i="14"/>
  <c r="B297" i="14"/>
  <c r="A297" i="14"/>
  <c r="B293" i="14"/>
  <c r="A293" i="14"/>
  <c r="B289" i="14"/>
  <c r="A289" i="14"/>
  <c r="B285" i="14"/>
  <c r="A285" i="14"/>
  <c r="B281" i="14"/>
  <c r="A281" i="14"/>
  <c r="B277" i="14"/>
  <c r="A277" i="14"/>
  <c r="B273" i="14"/>
  <c r="A273" i="14"/>
  <c r="B269" i="14"/>
  <c r="A269" i="14"/>
  <c r="B265" i="14"/>
  <c r="A265" i="14"/>
  <c r="B261" i="14"/>
  <c r="A261" i="14"/>
  <c r="B257" i="14"/>
  <c r="A257" i="14"/>
  <c r="B253" i="14"/>
  <c r="A253" i="14"/>
  <c r="B249" i="14"/>
  <c r="A249" i="14"/>
  <c r="B245" i="14"/>
  <c r="A245" i="14"/>
  <c r="B241" i="14"/>
  <c r="A241" i="14"/>
  <c r="B237" i="14"/>
  <c r="A237" i="14"/>
  <c r="B233" i="14"/>
  <c r="A233" i="14"/>
  <c r="B229" i="14"/>
  <c r="A229" i="14"/>
  <c r="B225" i="14"/>
  <c r="A225" i="14"/>
  <c r="B221" i="14"/>
  <c r="A221" i="14"/>
  <c r="B217" i="14"/>
  <c r="A217" i="14"/>
  <c r="B213" i="14"/>
  <c r="A213" i="14"/>
  <c r="B209" i="14"/>
  <c r="A209" i="14"/>
  <c r="B205" i="14"/>
  <c r="A205" i="14"/>
  <c r="B201" i="14"/>
  <c r="A201" i="14"/>
  <c r="B197" i="14"/>
  <c r="A197" i="14"/>
  <c r="B193" i="14"/>
  <c r="A193" i="14"/>
  <c r="B189" i="14"/>
  <c r="A189" i="14"/>
  <c r="B185" i="14"/>
  <c r="A185" i="14"/>
  <c r="B181" i="14"/>
  <c r="A181" i="14"/>
  <c r="B177" i="14"/>
  <c r="A177" i="14"/>
  <c r="B173" i="14"/>
  <c r="A173" i="14"/>
  <c r="B169" i="14"/>
  <c r="A169" i="14"/>
  <c r="B165" i="14"/>
  <c r="A165" i="14"/>
  <c r="B161" i="14"/>
  <c r="A161" i="14"/>
  <c r="B157" i="14"/>
  <c r="A157" i="14"/>
  <c r="B153" i="14"/>
  <c r="A153" i="14"/>
  <c r="B149" i="14"/>
  <c r="A149" i="14"/>
  <c r="B145" i="14"/>
  <c r="A145" i="14"/>
  <c r="B141" i="14"/>
  <c r="A141" i="14"/>
  <c r="B137" i="14"/>
  <c r="A137" i="14"/>
  <c r="B133" i="14"/>
  <c r="A133" i="14"/>
  <c r="B129" i="14"/>
  <c r="A129" i="14"/>
  <c r="B125" i="14"/>
  <c r="A125" i="14"/>
  <c r="B121" i="14"/>
  <c r="A121" i="14"/>
  <c r="B117" i="14"/>
  <c r="A117" i="14"/>
  <c r="B113" i="14"/>
  <c r="A113" i="14"/>
  <c r="B109" i="14"/>
  <c r="A109" i="14"/>
  <c r="B105" i="14"/>
  <c r="A105" i="14"/>
  <c r="B101" i="14"/>
  <c r="A101" i="14"/>
  <c r="B97" i="14"/>
  <c r="A97" i="14"/>
  <c r="B93" i="14"/>
  <c r="A93" i="14"/>
  <c r="B89" i="14"/>
  <c r="A89" i="14"/>
  <c r="B85" i="14"/>
  <c r="A85" i="14"/>
  <c r="B81" i="14"/>
  <c r="A81" i="14"/>
  <c r="B77" i="14"/>
  <c r="A77" i="14"/>
  <c r="B73" i="14"/>
  <c r="A73" i="14"/>
  <c r="B69" i="14"/>
  <c r="A69" i="14"/>
  <c r="B65" i="14"/>
  <c r="A65" i="14"/>
  <c r="B61" i="14"/>
  <c r="A61" i="14"/>
  <c r="B57" i="14"/>
  <c r="A57" i="14"/>
  <c r="B53" i="14"/>
  <c r="A53" i="14"/>
  <c r="B49" i="14"/>
  <c r="A49" i="14"/>
  <c r="B45" i="14"/>
  <c r="A45" i="14"/>
  <c r="B41" i="14"/>
  <c r="A41" i="14"/>
  <c r="B37" i="14"/>
  <c r="A37" i="14"/>
  <c r="B33" i="14"/>
  <c r="A33" i="14"/>
  <c r="B29" i="14"/>
  <c r="A29" i="14"/>
  <c r="B25" i="14"/>
  <c r="A25" i="14"/>
  <c r="B21" i="14"/>
  <c r="A21" i="14"/>
  <c r="B17" i="14"/>
  <c r="A17" i="14"/>
  <c r="B13" i="14"/>
  <c r="A13" i="14"/>
  <c r="B9" i="14"/>
  <c r="A9" i="14"/>
  <c r="B6" i="15"/>
  <c r="A6" i="15"/>
  <c r="B497" i="15"/>
  <c r="A497" i="15"/>
  <c r="B493" i="15"/>
  <c r="A493" i="15"/>
  <c r="B489" i="15"/>
  <c r="A489" i="15"/>
  <c r="B485" i="15"/>
  <c r="A485" i="15"/>
  <c r="B481" i="15"/>
  <c r="A481" i="15"/>
  <c r="B477" i="15"/>
  <c r="A477" i="15"/>
  <c r="B473" i="15"/>
  <c r="A473" i="15"/>
  <c r="B469" i="15"/>
  <c r="A469" i="15"/>
  <c r="B465" i="15"/>
  <c r="A465" i="15"/>
  <c r="B461" i="15"/>
  <c r="A461" i="15"/>
  <c r="B457" i="15"/>
  <c r="A457" i="15"/>
  <c r="B453" i="15"/>
  <c r="A453" i="15"/>
  <c r="B449" i="15"/>
  <c r="A449" i="15"/>
  <c r="B445" i="15"/>
  <c r="A445" i="15"/>
  <c r="B441" i="15"/>
  <c r="A441" i="15"/>
  <c r="B437" i="15"/>
  <c r="A437" i="15"/>
  <c r="B433" i="15"/>
  <c r="A433" i="15"/>
  <c r="B429" i="15"/>
  <c r="A429" i="15"/>
  <c r="B425" i="15"/>
  <c r="A425" i="15"/>
  <c r="B421" i="15"/>
  <c r="A421" i="15"/>
  <c r="B417" i="15"/>
  <c r="A417" i="15"/>
  <c r="B413" i="15"/>
  <c r="A413" i="15"/>
  <c r="B409" i="15"/>
  <c r="A409" i="15"/>
  <c r="B405" i="15"/>
  <c r="A405" i="15"/>
  <c r="B401" i="15"/>
  <c r="A401" i="15"/>
  <c r="B397" i="15"/>
  <c r="A397" i="15"/>
  <c r="B393" i="15"/>
  <c r="A393" i="15"/>
  <c r="B389" i="15"/>
  <c r="A389" i="15"/>
  <c r="B385" i="15"/>
  <c r="A385" i="15"/>
  <c r="B381" i="15"/>
  <c r="A381" i="15"/>
  <c r="B377" i="15"/>
  <c r="A377" i="15"/>
  <c r="B373" i="15"/>
  <c r="A373" i="15"/>
  <c r="B369" i="15"/>
  <c r="A369" i="15"/>
  <c r="B365" i="15"/>
  <c r="A365" i="15"/>
  <c r="B361" i="15"/>
  <c r="A361" i="15"/>
  <c r="B357" i="15"/>
  <c r="A357" i="15"/>
  <c r="B353" i="15"/>
  <c r="A353" i="15"/>
  <c r="B349" i="15"/>
  <c r="A349" i="15"/>
  <c r="B345" i="15"/>
  <c r="A345" i="15"/>
  <c r="B341" i="15"/>
  <c r="A341" i="15"/>
  <c r="B337" i="15"/>
  <c r="A337" i="15"/>
  <c r="B333" i="15"/>
  <c r="A333" i="15"/>
  <c r="B329" i="15"/>
  <c r="A329" i="15"/>
  <c r="B325" i="15"/>
  <c r="A325" i="15"/>
  <c r="B321" i="15"/>
  <c r="A321" i="15"/>
  <c r="B317" i="15"/>
  <c r="A317" i="15"/>
  <c r="B313" i="15"/>
  <c r="A313" i="15"/>
  <c r="B309" i="15"/>
  <c r="A309" i="15"/>
  <c r="B305" i="15"/>
  <c r="A305" i="15"/>
  <c r="B301" i="15"/>
  <c r="A301" i="15"/>
  <c r="B297" i="15"/>
  <c r="A297" i="15"/>
  <c r="B293" i="15"/>
  <c r="A293" i="15"/>
  <c r="B289" i="15"/>
  <c r="A289" i="15"/>
  <c r="B285" i="15"/>
  <c r="A285" i="15"/>
  <c r="B281" i="15"/>
  <c r="A281" i="15"/>
  <c r="B277" i="15"/>
  <c r="A277" i="15"/>
  <c r="B273" i="15"/>
  <c r="A273" i="15"/>
  <c r="B269" i="15"/>
  <c r="A269" i="15"/>
  <c r="B265" i="15"/>
  <c r="A265" i="15"/>
  <c r="B261" i="15"/>
  <c r="A261" i="15"/>
  <c r="B257" i="15"/>
  <c r="A257" i="15"/>
  <c r="B253" i="15"/>
  <c r="A253" i="15"/>
  <c r="B249" i="15"/>
  <c r="A249" i="15"/>
  <c r="B245" i="15"/>
  <c r="A245" i="15"/>
  <c r="B241" i="15"/>
  <c r="A241" i="15"/>
  <c r="B237" i="15"/>
  <c r="A237" i="15"/>
  <c r="B233" i="15"/>
  <c r="A233" i="15"/>
  <c r="B229" i="15"/>
  <c r="A229" i="15"/>
  <c r="B225" i="15"/>
  <c r="A225" i="15"/>
  <c r="B221" i="15"/>
  <c r="A221" i="15"/>
  <c r="B217" i="15"/>
  <c r="A217" i="15"/>
  <c r="B213" i="15"/>
  <c r="A213" i="15"/>
  <c r="B209" i="15"/>
  <c r="A209" i="15"/>
  <c r="B205" i="15"/>
  <c r="A205" i="15"/>
  <c r="B201" i="15"/>
  <c r="A201" i="15"/>
  <c r="B197" i="15"/>
  <c r="A197" i="15"/>
  <c r="B193" i="15"/>
  <c r="A193" i="15"/>
  <c r="B189" i="15"/>
  <c r="A189" i="15"/>
  <c r="B185" i="15"/>
  <c r="A185" i="15"/>
  <c r="B181" i="15"/>
  <c r="A181" i="15"/>
  <c r="B177" i="15"/>
  <c r="A177" i="15"/>
  <c r="B173" i="15"/>
  <c r="A173" i="15"/>
  <c r="B169" i="15"/>
  <c r="A169" i="15"/>
  <c r="B165" i="15"/>
  <c r="A165" i="15"/>
  <c r="B161" i="15"/>
  <c r="A161" i="15"/>
  <c r="B157" i="15"/>
  <c r="A157" i="15"/>
  <c r="B153" i="15"/>
  <c r="A153" i="15"/>
  <c r="B149" i="15"/>
  <c r="A149" i="15"/>
  <c r="B145" i="15"/>
  <c r="A145" i="15"/>
  <c r="B141" i="15"/>
  <c r="A141" i="15"/>
  <c r="B137" i="15"/>
  <c r="A137" i="15"/>
  <c r="B133" i="15"/>
  <c r="A133" i="15"/>
  <c r="B129" i="15"/>
  <c r="A129" i="15"/>
  <c r="B125" i="15"/>
  <c r="A125" i="15"/>
  <c r="B121" i="15"/>
  <c r="A121" i="15"/>
  <c r="B117" i="15"/>
  <c r="A117" i="15"/>
  <c r="B113" i="15"/>
  <c r="A113" i="15"/>
  <c r="B109" i="15"/>
  <c r="A109" i="15"/>
  <c r="B105" i="15"/>
  <c r="A105" i="15"/>
  <c r="B101" i="15"/>
  <c r="A101" i="15"/>
  <c r="B97" i="15"/>
  <c r="A97" i="15"/>
  <c r="B93" i="15"/>
  <c r="A93" i="15"/>
  <c r="B89" i="15"/>
  <c r="A89" i="15"/>
  <c r="B85" i="15"/>
  <c r="A85" i="15"/>
  <c r="B81" i="15"/>
  <c r="A81" i="15"/>
  <c r="B77" i="15"/>
  <c r="A77" i="15"/>
  <c r="B73" i="15"/>
  <c r="A73" i="15"/>
  <c r="B69" i="15"/>
  <c r="A69" i="15"/>
  <c r="B65" i="15"/>
  <c r="A65" i="15"/>
  <c r="B61" i="15"/>
  <c r="A61" i="15"/>
  <c r="B57" i="15"/>
  <c r="A57" i="15"/>
  <c r="B53" i="15"/>
  <c r="A53" i="15"/>
  <c r="B49" i="15"/>
  <c r="A49" i="15"/>
  <c r="B45" i="15"/>
  <c r="A45" i="15"/>
  <c r="B41" i="15"/>
  <c r="A41" i="15"/>
  <c r="B37" i="15"/>
  <c r="A37" i="15"/>
  <c r="B33" i="15"/>
  <c r="A33" i="15"/>
  <c r="B29" i="15"/>
  <c r="A29" i="15"/>
  <c r="B25" i="15"/>
  <c r="A25" i="15"/>
  <c r="B21" i="15"/>
  <c r="A21" i="15"/>
  <c r="B17" i="15"/>
  <c r="A17" i="15"/>
  <c r="B13" i="15"/>
  <c r="A13" i="15"/>
  <c r="B9" i="15"/>
  <c r="A9" i="15"/>
  <c r="B494" i="14"/>
  <c r="A494" i="14"/>
  <c r="B490" i="14"/>
  <c r="A490" i="14"/>
  <c r="B486" i="14"/>
  <c r="A486" i="14"/>
  <c r="B482" i="14"/>
  <c r="A482" i="14"/>
  <c r="B478" i="14"/>
  <c r="A478" i="14"/>
  <c r="B474" i="14"/>
  <c r="A474" i="14"/>
  <c r="B470" i="14"/>
  <c r="A470" i="14"/>
  <c r="B466" i="14"/>
  <c r="A466" i="14"/>
  <c r="B462" i="14"/>
  <c r="A462" i="14"/>
  <c r="B458" i="14"/>
  <c r="A458" i="14"/>
  <c r="B454" i="14"/>
  <c r="A454" i="14"/>
  <c r="B450" i="14"/>
  <c r="A450" i="14"/>
  <c r="B446" i="14"/>
  <c r="A446" i="14"/>
  <c r="B442" i="14"/>
  <c r="A442" i="14"/>
  <c r="B438" i="14"/>
  <c r="A438" i="14"/>
  <c r="B434" i="14"/>
  <c r="A434" i="14"/>
  <c r="B430" i="14"/>
  <c r="A430" i="14"/>
  <c r="B426" i="14"/>
  <c r="A426" i="14"/>
  <c r="B422" i="14"/>
  <c r="A422" i="14"/>
  <c r="B418" i="14"/>
  <c r="A418" i="14"/>
  <c r="B414" i="14"/>
  <c r="A414" i="14"/>
  <c r="B410" i="14"/>
  <c r="A410" i="14"/>
  <c r="B406" i="14"/>
  <c r="A406" i="14"/>
  <c r="B402" i="14"/>
  <c r="A402" i="14"/>
  <c r="B398" i="14"/>
  <c r="A398" i="14"/>
  <c r="B394" i="14"/>
  <c r="A394" i="14"/>
  <c r="B390" i="14"/>
  <c r="A390" i="14"/>
  <c r="B386" i="14"/>
  <c r="A386" i="14"/>
  <c r="B382" i="14"/>
  <c r="A382" i="14"/>
  <c r="B378" i="14"/>
  <c r="A378" i="14"/>
  <c r="B374" i="14"/>
  <c r="A374" i="14"/>
  <c r="B370" i="14"/>
  <c r="A370" i="14"/>
  <c r="B366" i="14"/>
  <c r="A366" i="14"/>
  <c r="B362" i="14"/>
  <c r="A362" i="14"/>
  <c r="B358" i="14"/>
  <c r="A358" i="14"/>
  <c r="B354" i="14"/>
  <c r="A354" i="14"/>
  <c r="B350" i="14"/>
  <c r="A350" i="14"/>
  <c r="B346" i="14"/>
  <c r="A346" i="14"/>
  <c r="B342" i="14"/>
  <c r="A342" i="14"/>
  <c r="B338" i="14"/>
  <c r="A338" i="14"/>
  <c r="B334" i="14"/>
  <c r="A334" i="14"/>
  <c r="B330" i="14"/>
  <c r="A330" i="14"/>
  <c r="B326" i="14"/>
  <c r="A326" i="14"/>
  <c r="B322" i="14"/>
  <c r="A322" i="14"/>
  <c r="B318" i="14"/>
  <c r="A318" i="14"/>
  <c r="B314" i="14"/>
  <c r="A314" i="14"/>
  <c r="B310" i="14"/>
  <c r="A310" i="14"/>
  <c r="B306" i="14"/>
  <c r="A306" i="14"/>
  <c r="B302" i="14"/>
  <c r="A302" i="14"/>
  <c r="B298" i="14"/>
  <c r="A298" i="14"/>
  <c r="B294" i="14"/>
  <c r="A294" i="14"/>
  <c r="B290" i="14"/>
  <c r="A290" i="14"/>
  <c r="B286" i="14"/>
  <c r="A286" i="14"/>
  <c r="B282" i="14"/>
  <c r="A282" i="14"/>
  <c r="B278" i="14"/>
  <c r="A278" i="14"/>
  <c r="B274" i="14"/>
  <c r="A274" i="14"/>
  <c r="B270" i="14"/>
  <c r="A270" i="14"/>
  <c r="B266" i="14"/>
  <c r="A266" i="14"/>
  <c r="B262" i="14"/>
  <c r="A262" i="14"/>
  <c r="B258" i="14"/>
  <c r="A258" i="14"/>
  <c r="B254" i="14"/>
  <c r="A254" i="14"/>
  <c r="B250" i="14"/>
  <c r="A250" i="14"/>
  <c r="B246" i="14"/>
  <c r="A246" i="14"/>
  <c r="B242" i="14"/>
  <c r="A242" i="14"/>
  <c r="B238" i="14"/>
  <c r="A238" i="14"/>
  <c r="B234" i="14"/>
  <c r="A234" i="14"/>
  <c r="B230" i="14"/>
  <c r="A230" i="14"/>
  <c r="B226" i="14"/>
  <c r="A226" i="14"/>
  <c r="B222" i="14"/>
  <c r="A222" i="14"/>
  <c r="B218" i="14"/>
  <c r="A218" i="14"/>
  <c r="B214" i="14"/>
  <c r="A214" i="14"/>
  <c r="B210" i="14"/>
  <c r="A210" i="14"/>
  <c r="B206" i="14"/>
  <c r="A206" i="14"/>
  <c r="B202" i="14"/>
  <c r="A202" i="14"/>
  <c r="B198" i="14"/>
  <c r="A198" i="14"/>
  <c r="B194" i="14"/>
  <c r="A194" i="14"/>
  <c r="B190" i="14"/>
  <c r="A190" i="14"/>
  <c r="B186" i="14"/>
  <c r="A186" i="14"/>
  <c r="B182" i="14"/>
  <c r="A182" i="14"/>
  <c r="B178" i="14"/>
  <c r="A178" i="14"/>
  <c r="B174" i="14"/>
  <c r="A174" i="14"/>
  <c r="B170" i="14"/>
  <c r="A170" i="14"/>
  <c r="B166" i="14"/>
  <c r="A166" i="14"/>
  <c r="B162" i="14"/>
  <c r="A162" i="14"/>
  <c r="B158" i="14"/>
  <c r="A158" i="14"/>
  <c r="B154" i="14"/>
  <c r="A154" i="14"/>
  <c r="B150" i="14"/>
  <c r="A150" i="14"/>
  <c r="B146" i="14"/>
  <c r="A146" i="14"/>
  <c r="B142" i="14"/>
  <c r="A142" i="14"/>
  <c r="B138" i="14"/>
  <c r="A138" i="14"/>
  <c r="B134" i="14"/>
  <c r="A134" i="14"/>
  <c r="B130" i="14"/>
  <c r="A130" i="14"/>
  <c r="B126" i="14"/>
  <c r="A126" i="14"/>
  <c r="B122" i="14"/>
  <c r="A122" i="14"/>
  <c r="B118" i="14"/>
  <c r="A118" i="14"/>
  <c r="B114" i="14"/>
  <c r="A114" i="14"/>
  <c r="B110" i="14"/>
  <c r="A110" i="14"/>
  <c r="B106" i="14"/>
  <c r="A106" i="14"/>
  <c r="B102" i="14"/>
  <c r="A102" i="14"/>
  <c r="B98" i="14"/>
  <c r="A98" i="14"/>
  <c r="B94" i="14"/>
  <c r="A94" i="14"/>
  <c r="B90" i="14"/>
  <c r="A90" i="14"/>
  <c r="B86" i="14"/>
  <c r="A86" i="14"/>
  <c r="B82" i="14"/>
  <c r="A82" i="14"/>
  <c r="B78" i="14"/>
  <c r="A78" i="14"/>
  <c r="B74" i="14"/>
  <c r="A74" i="14"/>
  <c r="B70" i="14"/>
  <c r="A70" i="14"/>
  <c r="B66" i="14"/>
  <c r="A66" i="14"/>
  <c r="B62" i="14"/>
  <c r="A62" i="14"/>
  <c r="B58" i="14"/>
  <c r="A58" i="14"/>
  <c r="B54" i="14"/>
  <c r="A54" i="14"/>
  <c r="B50" i="14"/>
  <c r="A50" i="14"/>
  <c r="B46" i="14"/>
  <c r="A46" i="14"/>
  <c r="B42" i="14"/>
  <c r="A42" i="14"/>
  <c r="B38" i="14"/>
  <c r="A38" i="14"/>
  <c r="B34" i="14"/>
  <c r="A34" i="14"/>
  <c r="B30" i="14"/>
  <c r="A30" i="14"/>
  <c r="B26" i="14"/>
  <c r="A26" i="14"/>
  <c r="B22" i="14"/>
  <c r="A22" i="14"/>
  <c r="B18" i="14"/>
  <c r="A18" i="14"/>
  <c r="B14" i="14"/>
  <c r="A14" i="14"/>
  <c r="B10" i="14"/>
  <c r="A10" i="14"/>
  <c r="B498" i="15"/>
  <c r="A498" i="15"/>
  <c r="B494" i="15"/>
  <c r="A494" i="15"/>
  <c r="B490" i="15"/>
  <c r="A490" i="15"/>
  <c r="B486" i="15"/>
  <c r="A486" i="15"/>
  <c r="B482" i="15"/>
  <c r="A482" i="15"/>
  <c r="B478" i="15"/>
  <c r="A478" i="15"/>
  <c r="B474" i="15"/>
  <c r="A474" i="15"/>
  <c r="B470" i="15"/>
  <c r="A470" i="15"/>
  <c r="B466" i="15"/>
  <c r="A466" i="15"/>
  <c r="B462" i="15"/>
  <c r="A462" i="15"/>
  <c r="B458" i="15"/>
  <c r="A458" i="15"/>
  <c r="B454" i="15"/>
  <c r="A454" i="15"/>
  <c r="B450" i="15"/>
  <c r="A450" i="15"/>
  <c r="B446" i="15"/>
  <c r="A446" i="15"/>
  <c r="B442" i="15"/>
  <c r="A442" i="15"/>
  <c r="B438" i="15"/>
  <c r="A438" i="15"/>
  <c r="B434" i="15"/>
  <c r="A434" i="15"/>
  <c r="B430" i="15"/>
  <c r="A430" i="15"/>
  <c r="B426" i="15"/>
  <c r="A426" i="15"/>
  <c r="B422" i="15"/>
  <c r="A422" i="15"/>
  <c r="B418" i="15"/>
  <c r="A418" i="15"/>
  <c r="B414" i="15"/>
  <c r="A414" i="15"/>
  <c r="B410" i="15"/>
  <c r="A410" i="15"/>
  <c r="B406" i="15"/>
  <c r="A406" i="15"/>
  <c r="B402" i="15"/>
  <c r="A402" i="15"/>
  <c r="B398" i="15"/>
  <c r="A398" i="15"/>
  <c r="B394" i="15"/>
  <c r="A394" i="15"/>
  <c r="B390" i="15"/>
  <c r="A390" i="15"/>
  <c r="B386" i="15"/>
  <c r="A386" i="15"/>
  <c r="B382" i="15"/>
  <c r="A382" i="15"/>
  <c r="B378" i="15"/>
  <c r="A378" i="15"/>
  <c r="B374" i="15"/>
  <c r="A374" i="15"/>
  <c r="B370" i="15"/>
  <c r="A370" i="15"/>
  <c r="B366" i="15"/>
  <c r="A366" i="15"/>
  <c r="B362" i="15"/>
  <c r="A362" i="15"/>
  <c r="B358" i="15"/>
  <c r="A358" i="15"/>
  <c r="B354" i="15"/>
  <c r="A354" i="15"/>
  <c r="B350" i="15"/>
  <c r="A350" i="15"/>
  <c r="B346" i="15"/>
  <c r="A346" i="15"/>
  <c r="B342" i="15"/>
  <c r="A342" i="15"/>
  <c r="B338" i="15"/>
  <c r="A338" i="15"/>
  <c r="B334" i="15"/>
  <c r="A334" i="15"/>
  <c r="B330" i="15"/>
  <c r="A330" i="15"/>
  <c r="B326" i="15"/>
  <c r="A326" i="15"/>
  <c r="B322" i="15"/>
  <c r="A322" i="15"/>
  <c r="B318" i="15"/>
  <c r="A318" i="15"/>
  <c r="B314" i="15"/>
  <c r="A314" i="15"/>
  <c r="B310" i="15"/>
  <c r="A310" i="15"/>
  <c r="B306" i="15"/>
  <c r="A306" i="15"/>
  <c r="B302" i="15"/>
  <c r="A302" i="15"/>
  <c r="B298" i="15"/>
  <c r="A298" i="15"/>
  <c r="B294" i="15"/>
  <c r="A294" i="15"/>
  <c r="B290" i="15"/>
  <c r="A290" i="15"/>
  <c r="B286" i="15"/>
  <c r="A286" i="15"/>
  <c r="B282" i="15"/>
  <c r="A282" i="15"/>
  <c r="B278" i="15"/>
  <c r="A278" i="15"/>
  <c r="B274" i="15"/>
  <c r="A274" i="15"/>
  <c r="B270" i="15"/>
  <c r="A270" i="15"/>
  <c r="B266" i="15"/>
  <c r="A266" i="15"/>
  <c r="B262" i="15"/>
  <c r="A262" i="15"/>
  <c r="B258" i="15"/>
  <c r="A258" i="15"/>
  <c r="B254" i="15"/>
  <c r="A254" i="15"/>
  <c r="B250" i="15"/>
  <c r="A250" i="15"/>
  <c r="B246" i="15"/>
  <c r="A246" i="15"/>
  <c r="B242" i="15"/>
  <c r="A242" i="15"/>
  <c r="B238" i="15"/>
  <c r="A238" i="15"/>
  <c r="B234" i="15"/>
  <c r="A234" i="15"/>
  <c r="B230" i="15"/>
  <c r="A230" i="15"/>
  <c r="B226" i="15"/>
  <c r="A226" i="15"/>
  <c r="B222" i="15"/>
  <c r="A222" i="15"/>
  <c r="B218" i="15"/>
  <c r="A218" i="15"/>
  <c r="B214" i="15"/>
  <c r="A214" i="15"/>
  <c r="B210" i="15"/>
  <c r="A210" i="15"/>
  <c r="B206" i="15"/>
  <c r="A206" i="15"/>
  <c r="B202" i="15"/>
  <c r="A202" i="15"/>
  <c r="B198" i="15"/>
  <c r="A198" i="15"/>
  <c r="B194" i="15"/>
  <c r="A194" i="15"/>
  <c r="B190" i="15"/>
  <c r="A190" i="15"/>
  <c r="B186" i="15"/>
  <c r="A186" i="15"/>
  <c r="B182" i="15"/>
  <c r="A182" i="15"/>
  <c r="B178" i="15"/>
  <c r="A178" i="15"/>
  <c r="B174" i="15"/>
  <c r="A174" i="15"/>
  <c r="B170" i="15"/>
  <c r="A170" i="15"/>
  <c r="B166" i="15"/>
  <c r="A166" i="15"/>
  <c r="B162" i="15"/>
  <c r="A162" i="15"/>
  <c r="B158" i="15"/>
  <c r="A158" i="15"/>
  <c r="B154" i="15"/>
  <c r="A154" i="15"/>
  <c r="B150" i="15"/>
  <c r="A150" i="15"/>
  <c r="B146" i="15"/>
  <c r="A146" i="15"/>
  <c r="B142" i="15"/>
  <c r="A142" i="15"/>
  <c r="B138" i="15"/>
  <c r="A138" i="15"/>
  <c r="B134" i="15"/>
  <c r="A134" i="15"/>
  <c r="B130" i="15"/>
  <c r="A130" i="15"/>
  <c r="B126" i="15"/>
  <c r="A126" i="15"/>
  <c r="B122" i="15"/>
  <c r="A122" i="15"/>
  <c r="B118" i="15"/>
  <c r="A118" i="15"/>
  <c r="B114" i="15"/>
  <c r="A114" i="15"/>
  <c r="B110" i="15"/>
  <c r="A110" i="15"/>
  <c r="B106" i="15"/>
  <c r="A106" i="15"/>
  <c r="B102" i="15"/>
  <c r="A102" i="15"/>
  <c r="B98" i="15"/>
  <c r="A98" i="15"/>
  <c r="B94" i="15"/>
  <c r="A94" i="15"/>
  <c r="B90" i="15"/>
  <c r="A90" i="15"/>
  <c r="B86" i="15"/>
  <c r="A86" i="15"/>
  <c r="B82" i="15"/>
  <c r="A82" i="15"/>
  <c r="B78" i="15"/>
  <c r="A78" i="15"/>
  <c r="B74" i="15"/>
  <c r="A74" i="15"/>
  <c r="B70" i="15"/>
  <c r="A70" i="15"/>
  <c r="B66" i="15"/>
  <c r="A66" i="15"/>
  <c r="B62" i="15"/>
  <c r="A62" i="15"/>
  <c r="B58" i="15"/>
  <c r="A58" i="15"/>
  <c r="B54" i="15"/>
  <c r="A54" i="15"/>
  <c r="B50" i="15"/>
  <c r="A50" i="15"/>
  <c r="B46" i="15"/>
  <c r="A46" i="15"/>
  <c r="B42" i="15"/>
  <c r="A42" i="15"/>
  <c r="B38" i="15"/>
  <c r="A38" i="15"/>
  <c r="B34" i="15"/>
  <c r="A34" i="15"/>
  <c r="B30" i="15"/>
  <c r="A30" i="15"/>
  <c r="B26" i="15"/>
  <c r="A26" i="15"/>
  <c r="B22" i="15"/>
  <c r="A22" i="15"/>
  <c r="B18" i="15"/>
  <c r="A18" i="15"/>
  <c r="B14" i="15"/>
  <c r="A14" i="15"/>
  <c r="B10" i="15"/>
  <c r="A10" i="15"/>
  <c r="L12" i="3"/>
  <c r="S8" i="1"/>
  <c r="M1006" i="4"/>
  <c r="M1002" i="4"/>
  <c r="M994" i="4"/>
  <c r="M990" i="4"/>
  <c r="M986" i="4"/>
  <c r="M978" i="4"/>
  <c r="M974" i="4"/>
  <c r="M962" i="4"/>
  <c r="M958" i="4"/>
  <c r="M950" i="4"/>
  <c r="M942" i="4"/>
  <c r="M938" i="4"/>
  <c r="M934" i="4"/>
  <c r="M922" i="4"/>
  <c r="M902" i="4"/>
  <c r="M894" i="4"/>
  <c r="M886" i="4"/>
  <c r="M882" i="4"/>
  <c r="M878" i="4"/>
  <c r="M874" i="4"/>
  <c r="M866" i="4"/>
  <c r="M862" i="4"/>
  <c r="M854" i="4"/>
  <c r="M846" i="4"/>
  <c r="M822" i="4"/>
  <c r="M818" i="4"/>
  <c r="M802" i="4"/>
  <c r="M798" i="4"/>
  <c r="M794" i="4"/>
  <c r="M790" i="4"/>
  <c r="M786" i="4"/>
  <c r="M782" i="4"/>
  <c r="M774" i="4"/>
  <c r="M762" i="4"/>
  <c r="M758" i="4"/>
  <c r="M750" i="4"/>
  <c r="M738" i="4"/>
  <c r="M726" i="4"/>
  <c r="M718" i="4"/>
  <c r="M714" i="4"/>
  <c r="M702" i="4"/>
  <c r="M698" i="4"/>
  <c r="M690" i="4"/>
  <c r="M686" i="4"/>
  <c r="M678" i="4"/>
  <c r="M662" i="4"/>
  <c r="M646" i="4"/>
  <c r="M622" i="4"/>
  <c r="M610" i="4"/>
  <c r="M598" i="4"/>
  <c r="M594" i="4"/>
  <c r="M590" i="4"/>
  <c r="M586" i="4"/>
  <c r="M582" i="4"/>
  <c r="M574" i="4"/>
  <c r="M562" i="4"/>
  <c r="M550" i="4"/>
  <c r="M542" i="4"/>
  <c r="M538" i="4"/>
  <c r="M534" i="4"/>
  <c r="M530" i="4"/>
  <c r="M526" i="4"/>
  <c r="M514" i="4"/>
  <c r="M502" i="4"/>
  <c r="M494" i="4"/>
  <c r="M490" i="4"/>
  <c r="M478" i="4"/>
  <c r="M466" i="4"/>
  <c r="M462" i="4"/>
  <c r="M446" i="4"/>
  <c r="M438" i="4"/>
  <c r="M434" i="4"/>
  <c r="M430" i="4"/>
  <c r="M426" i="4"/>
  <c r="M422" i="4"/>
  <c r="M410" i="4"/>
  <c r="M398" i="4"/>
  <c r="M386" i="4"/>
  <c r="M374" i="4"/>
  <c r="M366" i="4"/>
  <c r="M362" i="4"/>
  <c r="M334" i="4"/>
  <c r="M330" i="4"/>
  <c r="M318" i="4"/>
  <c r="M314" i="4"/>
  <c r="M310" i="4"/>
  <c r="M306" i="4"/>
  <c r="M298" i="4"/>
  <c r="M294" i="4"/>
  <c r="M282" i="4"/>
  <c r="M270" i="4"/>
  <c r="M258" i="4"/>
  <c r="M246" i="4"/>
  <c r="M238" i="4"/>
  <c r="M234" i="4"/>
  <c r="M206" i="4"/>
  <c r="M202" i="4"/>
  <c r="M190" i="4"/>
  <c r="M182" i="4"/>
  <c r="M178" i="4"/>
  <c r="M170" i="4"/>
  <c r="M166" i="4"/>
  <c r="M154" i="4"/>
  <c r="M142" i="4"/>
  <c r="M130" i="4"/>
  <c r="M118" i="4"/>
  <c r="M110" i="4"/>
  <c r="M106" i="4"/>
  <c r="M98" i="4"/>
  <c r="M90" i="4"/>
  <c r="M78" i="4"/>
  <c r="M74" i="4"/>
  <c r="M58" i="4"/>
  <c r="M46" i="4"/>
  <c r="M42" i="4"/>
  <c r="M999" i="4"/>
  <c r="M991" i="4"/>
  <c r="M987" i="4"/>
  <c r="M983" i="4"/>
  <c r="M975" i="4"/>
  <c r="M971" i="4"/>
  <c r="M967" i="4"/>
  <c r="M959" i="4"/>
  <c r="M955" i="4"/>
  <c r="M947" i="4"/>
  <c r="M939" i="4"/>
  <c r="M935" i="4"/>
  <c r="M927" i="4"/>
  <c r="M895" i="4"/>
  <c r="M887" i="4"/>
  <c r="M883" i="4"/>
  <c r="M871" i="4"/>
  <c r="M863" i="4"/>
  <c r="M859" i="4"/>
  <c r="M855" i="4"/>
  <c r="M843" i="4"/>
  <c r="M839" i="4"/>
  <c r="M831" i="4"/>
  <c r="M827" i="4"/>
  <c r="M819" i="4"/>
  <c r="M811" i="4"/>
  <c r="M799" i="4"/>
  <c r="M795" i="4"/>
  <c r="M791" i="4"/>
  <c r="M783" i="4"/>
  <c r="M779" i="4"/>
  <c r="M775" i="4"/>
  <c r="M767" i="4"/>
  <c r="M759" i="4"/>
  <c r="M755" i="4"/>
  <c r="M751" i="4"/>
  <c r="M743" i="4"/>
  <c r="M731" i="4"/>
  <c r="M715" i="4"/>
  <c r="M711" i="4"/>
  <c r="M703" i="4"/>
  <c r="M699" i="4"/>
  <c r="M691" i="4"/>
  <c r="M687" i="4"/>
  <c r="M683" i="4"/>
  <c r="M679" i="4"/>
  <c r="M671" i="4"/>
  <c r="M667" i="4"/>
  <c r="M655" i="4"/>
  <c r="M651" i="4"/>
  <c r="M639" i="4"/>
  <c r="M635" i="4"/>
  <c r="M631" i="4"/>
  <c r="M627" i="4"/>
  <c r="M623" i="4"/>
  <c r="M619" i="4"/>
  <c r="M615" i="4"/>
  <c r="M611" i="4"/>
  <c r="M607" i="4"/>
  <c r="M603" i="4"/>
  <c r="M599" i="4"/>
  <c r="M591" i="4"/>
  <c r="M587" i="4"/>
  <c r="M583" i="4"/>
  <c r="M575" i="4"/>
  <c r="M571" i="4"/>
  <c r="M567" i="4"/>
  <c r="M555" i="4"/>
  <c r="M551" i="4"/>
  <c r="M547" i="4"/>
  <c r="M543" i="4"/>
  <c r="M539" i="4"/>
  <c r="M535" i="4"/>
  <c r="M527" i="4"/>
  <c r="M523" i="4"/>
  <c r="M519" i="4"/>
  <c r="M515" i="4"/>
  <c r="M511" i="4"/>
  <c r="M507" i="4"/>
  <c r="M503" i="4"/>
  <c r="M499" i="4"/>
  <c r="M495" i="4"/>
  <c r="M491" i="4"/>
  <c r="M487" i="4"/>
  <c r="M483" i="4"/>
  <c r="M479" i="4"/>
  <c r="M475" i="4"/>
  <c r="M471" i="4"/>
  <c r="M463" i="4"/>
  <c r="M459" i="4"/>
  <c r="M455" i="4"/>
  <c r="M447" i="4"/>
  <c r="M443" i="4"/>
  <c r="M439" i="4"/>
  <c r="M431" i="4"/>
  <c r="M427" i="4"/>
  <c r="M423" i="4"/>
  <c r="M419" i="4"/>
  <c r="M415" i="4"/>
  <c r="M411" i="4"/>
  <c r="M407" i="4"/>
  <c r="M403" i="4"/>
  <c r="M399" i="4"/>
  <c r="M395" i="4"/>
  <c r="M391" i="4"/>
  <c r="M387" i="4"/>
  <c r="M383" i="4"/>
  <c r="M379" i="4"/>
  <c r="M375" i="4"/>
  <c r="M371" i="4"/>
  <c r="M367" i="4"/>
  <c r="M363" i="4"/>
  <c r="M359" i="4"/>
  <c r="M355" i="4"/>
  <c r="M351" i="4"/>
  <c r="M347" i="4"/>
  <c r="M343" i="4"/>
  <c r="M339" i="4"/>
  <c r="M335" i="4"/>
  <c r="M331" i="4"/>
  <c r="M327" i="4"/>
  <c r="M323" i="4"/>
  <c r="M319" i="4"/>
  <c r="M315" i="4"/>
  <c r="M311" i="4"/>
  <c r="M307" i="4"/>
  <c r="M303" i="4"/>
  <c r="M299" i="4"/>
  <c r="M295" i="4"/>
  <c r="M291" i="4"/>
  <c r="M287" i="4"/>
  <c r="M283" i="4"/>
  <c r="M279" i="4"/>
  <c r="M275" i="4"/>
  <c r="M271" i="4"/>
  <c r="M267" i="4"/>
  <c r="M263" i="4"/>
  <c r="M259" i="4"/>
  <c r="M255" i="4"/>
  <c r="M251" i="4"/>
  <c r="M247" i="4"/>
  <c r="M243" i="4"/>
  <c r="M239" i="4"/>
  <c r="M235" i="4"/>
  <c r="M231" i="4"/>
  <c r="M227" i="4"/>
  <c r="M223" i="4"/>
  <c r="M219" i="4"/>
  <c r="M215" i="4"/>
  <c r="M211" i="4"/>
  <c r="M207" i="4"/>
  <c r="M203" i="4"/>
  <c r="M199" i="4"/>
  <c r="M195" i="4"/>
  <c r="M191" i="4"/>
  <c r="M187" i="4"/>
  <c r="M183" i="4"/>
  <c r="M179" i="4"/>
  <c r="M175" i="4"/>
  <c r="M171" i="4"/>
  <c r="M167" i="4"/>
  <c r="M163" i="4"/>
  <c r="M159" i="4"/>
  <c r="M155" i="4"/>
  <c r="M151" i="4"/>
  <c r="M147" i="4"/>
  <c r="M143" i="4"/>
  <c r="M139" i="4"/>
  <c r="M135" i="4"/>
  <c r="M131" i="4"/>
  <c r="M127" i="4"/>
  <c r="M123" i="4"/>
  <c r="M119" i="4"/>
  <c r="M115" i="4"/>
  <c r="M111" i="4"/>
  <c r="M107" i="4"/>
  <c r="M103" i="4"/>
  <c r="M99" i="4"/>
  <c r="M95" i="4"/>
  <c r="M91" i="4"/>
  <c r="M87" i="4"/>
  <c r="M83" i="4"/>
  <c r="M79" i="4"/>
  <c r="M75" i="4"/>
  <c r="M71" i="4"/>
  <c r="M67" i="4"/>
  <c r="M63" i="4"/>
  <c r="M59" i="4"/>
  <c r="M55" i="4"/>
  <c r="M51" i="4"/>
  <c r="M47" i="4"/>
  <c r="M43" i="4"/>
  <c r="M39" i="4"/>
  <c r="M35" i="4"/>
  <c r="M31" i="4"/>
  <c r="M27" i="4"/>
  <c r="M23" i="4"/>
  <c r="M19" i="4"/>
  <c r="M15" i="4"/>
  <c r="L11" i="3"/>
  <c r="M11" i="3"/>
  <c r="M1000" i="4"/>
  <c r="M996" i="4"/>
  <c r="M992" i="4"/>
  <c r="M976" i="4"/>
  <c r="M968" i="4"/>
  <c r="M960" i="4"/>
  <c r="M952" i="4"/>
  <c r="M944" i="4"/>
  <c r="M936" i="4"/>
  <c r="M924" i="4"/>
  <c r="M912" i="4"/>
  <c r="M904" i="4"/>
  <c r="M896" i="4"/>
  <c r="M888" i="4"/>
  <c r="M880" i="4"/>
  <c r="M872" i="4"/>
  <c r="M868" i="4"/>
  <c r="M864" i="4"/>
  <c r="M840" i="4"/>
  <c r="M824" i="4"/>
  <c r="M820" i="4"/>
  <c r="M808" i="4"/>
  <c r="M796" i="4"/>
  <c r="M788" i="4"/>
  <c r="M784" i="4"/>
  <c r="M764" i="4"/>
  <c r="M760" i="4"/>
  <c r="M756" i="4"/>
  <c r="M752" i="4"/>
  <c r="M748" i="4"/>
  <c r="M744" i="4"/>
  <c r="M736" i="4"/>
  <c r="M724" i="4"/>
  <c r="M720" i="4"/>
  <c r="M716" i="4"/>
  <c r="M712" i="4"/>
  <c r="M708" i="4"/>
  <c r="M704" i="4"/>
  <c r="M696" i="4"/>
  <c r="M692" i="4"/>
  <c r="M688" i="4"/>
  <c r="M680" i="4"/>
  <c r="M672" i="4"/>
  <c r="M668" i="4"/>
  <c r="M660" i="4"/>
  <c r="M656" i="4"/>
  <c r="M652" i="4"/>
  <c r="M632" i="4"/>
  <c r="M628" i="4"/>
  <c r="M624" i="4"/>
  <c r="M616" i="4"/>
  <c r="M608" i="4"/>
  <c r="M604" i="4"/>
  <c r="M588" i="4"/>
  <c r="M584" i="4"/>
  <c r="M576" i="4"/>
  <c r="M568" i="4"/>
  <c r="M564" i="4"/>
  <c r="M560" i="4"/>
  <c r="M556" i="4"/>
  <c r="M552" i="4"/>
  <c r="M536" i="4"/>
  <c r="M532" i="4"/>
  <c r="M528" i="4"/>
  <c r="M512" i="4"/>
  <c r="M496" i="4"/>
  <c r="M492" i="4"/>
  <c r="M488" i="4"/>
  <c r="M468" i="4"/>
  <c r="M464" i="4"/>
  <c r="M460" i="4"/>
  <c r="M456" i="4"/>
  <c r="M452" i="4"/>
  <c r="M448" i="4"/>
  <c r="M440" i="4"/>
  <c r="M432" i="4"/>
  <c r="M428" i="4"/>
  <c r="M424" i="4"/>
  <c r="M416" i="4"/>
  <c r="M408" i="4"/>
  <c r="M400" i="4"/>
  <c r="M396" i="4"/>
  <c r="M392" i="4"/>
  <c r="M368" i="4"/>
  <c r="M364" i="4"/>
  <c r="M360" i="4"/>
  <c r="M352" i="4"/>
  <c r="M348" i="4"/>
  <c r="M336" i="4"/>
  <c r="M332" i="4"/>
  <c r="M328" i="4"/>
  <c r="M312" i="4"/>
  <c r="M304" i="4"/>
  <c r="M300" i="4"/>
  <c r="M292" i="4"/>
  <c r="M268" i="4"/>
  <c r="M264" i="4"/>
  <c r="M260" i="4"/>
  <c r="M240" i="4"/>
  <c r="M232" i="4"/>
  <c r="M228" i="4"/>
  <c r="M220" i="4"/>
  <c r="M208" i="4"/>
  <c r="M204" i="4"/>
  <c r="M200" i="4"/>
  <c r="M196" i="4"/>
  <c r="M184" i="4"/>
  <c r="M176" i="4"/>
  <c r="M168" i="4"/>
  <c r="M164" i="4"/>
  <c r="M160" i="4"/>
  <c r="M140" i="4"/>
  <c r="M136" i="4"/>
  <c r="M132" i="4"/>
  <c r="M112" i="4"/>
  <c r="M108" i="4"/>
  <c r="M104" i="4"/>
  <c r="M100" i="4"/>
  <c r="M96" i="4"/>
  <c r="M92" i="4"/>
  <c r="M80" i="4"/>
  <c r="M76" i="4"/>
  <c r="M72" i="4"/>
  <c r="M56" i="4"/>
  <c r="M44" i="4"/>
  <c r="M40" i="4"/>
  <c r="M36" i="4"/>
  <c r="M32" i="4"/>
  <c r="M16" i="4"/>
  <c r="M1001" i="4"/>
  <c r="M985" i="4"/>
  <c r="M981" i="4"/>
  <c r="M969" i="4"/>
  <c r="M953" i="4"/>
  <c r="M937" i="4"/>
  <c r="M921" i="4"/>
  <c r="M905" i="4"/>
  <c r="M889" i="4"/>
  <c r="M873" i="4"/>
  <c r="M857" i="4"/>
  <c r="M841" i="4"/>
  <c r="M825" i="4"/>
  <c r="M817" i="4"/>
  <c r="M809" i="4"/>
  <c r="M805" i="4"/>
  <c r="M793" i="4"/>
  <c r="M777" i="4"/>
  <c r="M761" i="4"/>
  <c r="M753" i="4"/>
  <c r="M745" i="4"/>
  <c r="M729" i="4"/>
  <c r="M713" i="4"/>
  <c r="M697" i="4"/>
  <c r="M693" i="4"/>
  <c r="M681" i="4"/>
  <c r="M665" i="4"/>
  <c r="M649" i="4"/>
  <c r="M633" i="4"/>
  <c r="M617" i="4"/>
  <c r="M601" i="4"/>
  <c r="M585" i="4"/>
  <c r="M569" i="4"/>
  <c r="M561" i="4"/>
  <c r="M553" i="4"/>
  <c r="M537" i="4"/>
  <c r="M521" i="4"/>
  <c r="M505" i="4"/>
  <c r="M497" i="4"/>
  <c r="M489" i="4"/>
  <c r="M473" i="4"/>
  <c r="M469" i="4"/>
  <c r="M457" i="4"/>
  <c r="M441" i="4"/>
  <c r="M425" i="4"/>
  <c r="M409" i="4"/>
  <c r="M393" i="4"/>
  <c r="M377" i="4"/>
  <c r="M361" i="4"/>
  <c r="M345" i="4"/>
  <c r="M329" i="4"/>
  <c r="M313" i="4"/>
  <c r="M305" i="4"/>
  <c r="M297" i="4"/>
  <c r="M293" i="4"/>
  <c r="M281" i="4"/>
  <c r="M265" i="4"/>
  <c r="M249" i="4"/>
  <c r="M241" i="4"/>
  <c r="M233" i="4"/>
  <c r="M217" i="4"/>
  <c r="M201" i="4"/>
  <c r="M185" i="4"/>
  <c r="M181" i="4"/>
  <c r="M169" i="4"/>
  <c r="M153" i="4"/>
  <c r="M137" i="4"/>
  <c r="M121" i="4"/>
  <c r="M105" i="4"/>
  <c r="M89" i="4"/>
  <c r="M73" i="4"/>
  <c r="M57" i="4"/>
  <c r="M49" i="4"/>
  <c r="M41" i="4"/>
  <c r="M25" i="4"/>
  <c r="M30" i="4"/>
  <c r="M26" i="4"/>
  <c r="J158" i="4"/>
  <c r="O158" i="4"/>
  <c r="J1007" i="4"/>
  <c r="J1003" i="4"/>
  <c r="J999" i="4"/>
  <c r="J995" i="4"/>
  <c r="J991" i="4"/>
  <c r="J987" i="4"/>
  <c r="J983" i="4"/>
  <c r="J979" i="4"/>
  <c r="J975" i="4"/>
  <c r="J971" i="4"/>
  <c r="J967" i="4"/>
  <c r="J963" i="4"/>
  <c r="J959" i="4"/>
  <c r="J955" i="4"/>
  <c r="J951" i="4"/>
  <c r="J947" i="4"/>
  <c r="J943" i="4"/>
  <c r="J939" i="4"/>
  <c r="J935" i="4"/>
  <c r="J931" i="4"/>
  <c r="J927" i="4"/>
  <c r="J923" i="4"/>
  <c r="J919" i="4"/>
  <c r="J915" i="4"/>
  <c r="J911" i="4"/>
  <c r="J907" i="4"/>
  <c r="J903" i="4"/>
  <c r="J899" i="4"/>
  <c r="J895" i="4"/>
  <c r="J891" i="4"/>
  <c r="J887" i="4"/>
  <c r="J883" i="4"/>
  <c r="J879" i="4"/>
  <c r="J875" i="4"/>
  <c r="J871" i="4"/>
  <c r="J867" i="4"/>
  <c r="J863" i="4"/>
  <c r="J859" i="4"/>
  <c r="J855" i="4"/>
  <c r="J851" i="4"/>
  <c r="J847" i="4"/>
  <c r="J843" i="4"/>
  <c r="J839" i="4"/>
  <c r="J835" i="4"/>
  <c r="J831" i="4"/>
  <c r="J827" i="4"/>
  <c r="J823" i="4"/>
  <c r="J819" i="4"/>
  <c r="J815" i="4"/>
  <c r="J811" i="4"/>
  <c r="J807" i="4"/>
  <c r="J803" i="4"/>
  <c r="J799" i="4"/>
  <c r="J795" i="4"/>
  <c r="J791" i="4"/>
  <c r="J787" i="4"/>
  <c r="J783" i="4"/>
  <c r="J779" i="4"/>
  <c r="J775" i="4"/>
  <c r="J771" i="4"/>
  <c r="J767" i="4"/>
  <c r="J763" i="4"/>
  <c r="J759" i="4"/>
  <c r="J755" i="4"/>
  <c r="J751" i="4"/>
  <c r="J747" i="4"/>
  <c r="J10" i="2"/>
  <c r="J1004" i="4"/>
  <c r="J1000" i="4"/>
  <c r="J996" i="4"/>
  <c r="J992" i="4"/>
  <c r="J988" i="4"/>
  <c r="J984" i="4"/>
  <c r="J980" i="4"/>
  <c r="J976" i="4"/>
  <c r="J972" i="4"/>
  <c r="J968" i="4"/>
  <c r="J964" i="4"/>
  <c r="J960" i="4"/>
  <c r="J956" i="4"/>
  <c r="J952" i="4"/>
  <c r="J948" i="4"/>
  <c r="J944" i="4"/>
  <c r="J940" i="4"/>
  <c r="J936" i="4"/>
  <c r="J932" i="4"/>
  <c r="J928" i="4"/>
  <c r="J924" i="4"/>
  <c r="J920" i="4"/>
  <c r="J916" i="4"/>
  <c r="J912" i="4"/>
  <c r="J908" i="4"/>
  <c r="J904" i="4"/>
  <c r="J900" i="4"/>
  <c r="J896" i="4"/>
  <c r="J892" i="4"/>
  <c r="J888" i="4"/>
  <c r="J884" i="4"/>
  <c r="J880" i="4"/>
  <c r="J11" i="2"/>
  <c r="S9" i="1"/>
  <c r="J1005" i="4"/>
  <c r="J1001" i="4"/>
  <c r="J997" i="4"/>
  <c r="J993" i="4"/>
  <c r="J989" i="4"/>
  <c r="J985" i="4"/>
  <c r="J981" i="4"/>
  <c r="J977" i="4"/>
  <c r="J973" i="4"/>
  <c r="J969" i="4"/>
  <c r="J965" i="4"/>
  <c r="J961" i="4"/>
  <c r="J957" i="4"/>
  <c r="J953" i="4"/>
  <c r="J949" i="4"/>
  <c r="J945" i="4"/>
  <c r="J941" i="4"/>
  <c r="J937" i="4"/>
  <c r="J933" i="4"/>
  <c r="J929" i="4"/>
  <c r="J925" i="4"/>
  <c r="J921" i="4"/>
  <c r="J917" i="4"/>
  <c r="J913" i="4"/>
  <c r="J909" i="4"/>
  <c r="J905" i="4"/>
  <c r="J901" i="4"/>
  <c r="J897" i="4"/>
  <c r="J893" i="4"/>
  <c r="J889" i="4"/>
  <c r="J885" i="4"/>
  <c r="J881" i="4"/>
  <c r="J877" i="4"/>
  <c r="J873" i="4"/>
  <c r="J869" i="4"/>
  <c r="J865" i="4"/>
  <c r="J861" i="4"/>
  <c r="J857" i="4"/>
  <c r="J853" i="4"/>
  <c r="J849" i="4"/>
  <c r="J845" i="4"/>
  <c r="J841" i="4"/>
  <c r="J837" i="4"/>
  <c r="J833" i="4"/>
  <c r="J829" i="4"/>
  <c r="J825" i="4"/>
  <c r="J821" i="4"/>
  <c r="J817" i="4"/>
  <c r="J813" i="4"/>
  <c r="J809" i="4"/>
  <c r="J805" i="4"/>
  <c r="J801" i="4"/>
  <c r="J797" i="4"/>
  <c r="J793" i="4"/>
  <c r="J789" i="4"/>
  <c r="J785" i="4"/>
  <c r="J781" i="4"/>
  <c r="J777" i="4"/>
  <c r="J773" i="4"/>
  <c r="J769" i="4"/>
  <c r="J765" i="4"/>
  <c r="J761" i="4"/>
  <c r="J757" i="4"/>
  <c r="J753" i="4"/>
  <c r="J749" i="4"/>
  <c r="J745" i="4"/>
  <c r="J1006" i="4"/>
  <c r="J1002" i="4"/>
  <c r="J998" i="4"/>
  <c r="J994" i="4"/>
  <c r="J990" i="4"/>
  <c r="J986" i="4"/>
  <c r="J982" i="4"/>
  <c r="J978" i="4"/>
  <c r="J974" i="4"/>
  <c r="J970" i="4"/>
  <c r="J966" i="4"/>
  <c r="J962" i="4"/>
  <c r="J958" i="4"/>
  <c r="J954" i="4"/>
  <c r="J950" i="4"/>
  <c r="J946" i="4"/>
  <c r="J942" i="4"/>
  <c r="J938" i="4"/>
  <c r="J934" i="4"/>
  <c r="J930" i="4"/>
  <c r="J926" i="4"/>
  <c r="J922" i="4"/>
  <c r="J918" i="4"/>
  <c r="J914" i="4"/>
  <c r="J910" i="4"/>
  <c r="J906" i="4"/>
  <c r="J902" i="4"/>
  <c r="J898" i="4"/>
  <c r="J894" i="4"/>
  <c r="J890" i="4"/>
  <c r="J886" i="4"/>
  <c r="J882" i="4"/>
  <c r="J878" i="4"/>
  <c r="J874" i="4"/>
  <c r="J870" i="4"/>
  <c r="J866" i="4"/>
  <c r="J862" i="4"/>
  <c r="J858" i="4"/>
  <c r="J854" i="4"/>
  <c r="J850" i="4"/>
  <c r="J846" i="4"/>
  <c r="J842" i="4"/>
  <c r="J838" i="4"/>
  <c r="J834" i="4"/>
  <c r="J830" i="4"/>
  <c r="J826" i="4"/>
  <c r="J822" i="4"/>
  <c r="J818" i="4"/>
  <c r="J814" i="4"/>
  <c r="J810" i="4"/>
  <c r="J806" i="4"/>
  <c r="J802" i="4"/>
  <c r="J798" i="4"/>
  <c r="J794" i="4"/>
  <c r="J790" i="4"/>
  <c r="J786" i="4"/>
  <c r="J782" i="4"/>
  <c r="J778" i="4"/>
  <c r="J774" i="4"/>
  <c r="J770" i="4"/>
  <c r="J766" i="4"/>
  <c r="J762" i="4"/>
  <c r="J758" i="4"/>
  <c r="J754" i="4"/>
  <c r="J750" i="4"/>
  <c r="J746" i="4"/>
  <c r="J876" i="4"/>
  <c r="J872" i="4"/>
  <c r="J868" i="4"/>
  <c r="J864" i="4"/>
  <c r="J860" i="4"/>
  <c r="J856" i="4"/>
  <c r="J852" i="4"/>
  <c r="J848" i="4"/>
  <c r="J844" i="4"/>
  <c r="J840" i="4"/>
  <c r="J836" i="4"/>
  <c r="J832" i="4"/>
  <c r="J828" i="4"/>
  <c r="J824" i="4"/>
  <c r="J820" i="4"/>
  <c r="J816" i="4"/>
  <c r="J812" i="4"/>
  <c r="J808" i="4"/>
  <c r="J804" i="4"/>
  <c r="J800" i="4"/>
  <c r="J796" i="4"/>
  <c r="J792" i="4"/>
  <c r="J788" i="4"/>
  <c r="J784" i="4"/>
  <c r="J780" i="4"/>
  <c r="J776" i="4"/>
  <c r="J772" i="4"/>
  <c r="J768" i="4"/>
  <c r="J764" i="4"/>
  <c r="J760" i="4"/>
  <c r="J756" i="4"/>
  <c r="J752" i="4"/>
  <c r="J748" i="4"/>
  <c r="R741" i="4"/>
  <c r="J741" i="4"/>
  <c r="R737" i="4"/>
  <c r="J737" i="4"/>
  <c r="R733" i="4"/>
  <c r="J733" i="4"/>
  <c r="R729" i="4"/>
  <c r="J729" i="4"/>
  <c r="R725" i="4"/>
  <c r="J725" i="4"/>
  <c r="R721" i="4"/>
  <c r="J721" i="4"/>
  <c r="R717" i="4"/>
  <c r="J717" i="4"/>
  <c r="R713" i="4"/>
  <c r="J713" i="4"/>
  <c r="R709" i="4"/>
  <c r="J709" i="4"/>
  <c r="R705" i="4"/>
  <c r="J705" i="4"/>
  <c r="R701" i="4"/>
  <c r="J701" i="4"/>
  <c r="R697" i="4"/>
  <c r="J697" i="4"/>
  <c r="R693" i="4"/>
  <c r="J693" i="4"/>
  <c r="R689" i="4"/>
  <c r="J689" i="4"/>
  <c r="R685" i="4"/>
  <c r="J685" i="4"/>
  <c r="R681" i="4"/>
  <c r="J681" i="4"/>
  <c r="R677" i="4"/>
  <c r="J677" i="4"/>
  <c r="R673" i="4"/>
  <c r="J673" i="4"/>
  <c r="R669" i="4"/>
  <c r="J669" i="4"/>
  <c r="R665" i="4"/>
  <c r="J665" i="4"/>
  <c r="R661" i="4"/>
  <c r="J661" i="4"/>
  <c r="R657" i="4"/>
  <c r="J657" i="4"/>
  <c r="R653" i="4"/>
  <c r="J653" i="4"/>
  <c r="R649" i="4"/>
  <c r="J649" i="4"/>
  <c r="R645" i="4"/>
  <c r="J645" i="4"/>
  <c r="R641" i="4"/>
  <c r="J641" i="4"/>
  <c r="R637" i="4"/>
  <c r="J637" i="4"/>
  <c r="R633" i="4"/>
  <c r="J633" i="4"/>
  <c r="R629" i="4"/>
  <c r="J629" i="4"/>
  <c r="R625" i="4"/>
  <c r="J625" i="4"/>
  <c r="R621" i="4"/>
  <c r="J621" i="4"/>
  <c r="R617" i="4"/>
  <c r="J617" i="4"/>
  <c r="R613" i="4"/>
  <c r="J613" i="4"/>
  <c r="R609" i="4"/>
  <c r="J609" i="4"/>
  <c r="R605" i="4"/>
  <c r="J605" i="4"/>
  <c r="R601" i="4"/>
  <c r="J601" i="4"/>
  <c r="R597" i="4"/>
  <c r="J597" i="4"/>
  <c r="R593" i="4"/>
  <c r="J593" i="4"/>
  <c r="R589" i="4"/>
  <c r="J589" i="4"/>
  <c r="R585" i="4"/>
  <c r="J585" i="4"/>
  <c r="R581" i="4"/>
  <c r="J581" i="4"/>
  <c r="R577" i="4"/>
  <c r="J577" i="4"/>
  <c r="R573" i="4"/>
  <c r="J573" i="4"/>
  <c r="R569" i="4"/>
  <c r="J569" i="4"/>
  <c r="R565" i="4"/>
  <c r="J565" i="4"/>
  <c r="R561" i="4"/>
  <c r="J561" i="4"/>
  <c r="R557" i="4"/>
  <c r="J557" i="4"/>
  <c r="R553" i="4"/>
  <c r="J553" i="4"/>
  <c r="R549" i="4"/>
  <c r="J549" i="4"/>
  <c r="R545" i="4"/>
  <c r="J545" i="4"/>
  <c r="R541" i="4"/>
  <c r="J541" i="4"/>
  <c r="R537" i="4"/>
  <c r="J537" i="4"/>
  <c r="R533" i="4"/>
  <c r="J533" i="4"/>
  <c r="R529" i="4"/>
  <c r="J529" i="4"/>
  <c r="R525" i="4"/>
  <c r="J525" i="4"/>
  <c r="R521" i="4"/>
  <c r="J521" i="4"/>
  <c r="R517" i="4"/>
  <c r="J517" i="4"/>
  <c r="R513" i="4"/>
  <c r="J513" i="4"/>
  <c r="R509" i="4"/>
  <c r="J509" i="4"/>
  <c r="R505" i="4"/>
  <c r="J505" i="4"/>
  <c r="R501" i="4"/>
  <c r="J501" i="4"/>
  <c r="R497" i="4"/>
  <c r="J497" i="4"/>
  <c r="R493" i="4"/>
  <c r="J493" i="4"/>
  <c r="R489" i="4"/>
  <c r="J489" i="4"/>
  <c r="R485" i="4"/>
  <c r="J485" i="4"/>
  <c r="R481" i="4"/>
  <c r="J481" i="4"/>
  <c r="R477" i="4"/>
  <c r="J477" i="4"/>
  <c r="R473" i="4"/>
  <c r="J473" i="4"/>
  <c r="R469" i="4"/>
  <c r="J469" i="4"/>
  <c r="R465" i="4"/>
  <c r="J465" i="4"/>
  <c r="R461" i="4"/>
  <c r="J461" i="4"/>
  <c r="R457" i="4"/>
  <c r="J457" i="4"/>
  <c r="R453" i="4"/>
  <c r="J453" i="4"/>
  <c r="R449" i="4"/>
  <c r="J449" i="4"/>
  <c r="R445" i="4"/>
  <c r="J445" i="4"/>
  <c r="R441" i="4"/>
  <c r="J441" i="4"/>
  <c r="R437" i="4"/>
  <c r="J437" i="4"/>
  <c r="R433" i="4"/>
  <c r="J433" i="4"/>
  <c r="R429" i="4"/>
  <c r="J429" i="4"/>
  <c r="R425" i="4"/>
  <c r="J425" i="4"/>
  <c r="R421" i="4"/>
  <c r="J421" i="4"/>
  <c r="R417" i="4"/>
  <c r="J417" i="4"/>
  <c r="R413" i="4"/>
  <c r="J413" i="4"/>
  <c r="R409" i="4"/>
  <c r="L409" i="4" s="1"/>
  <c r="J409" i="4"/>
  <c r="R405" i="4"/>
  <c r="L405" i="4" s="1"/>
  <c r="J405" i="4"/>
  <c r="R401" i="4"/>
  <c r="L401" i="4" s="1"/>
  <c r="J401" i="4"/>
  <c r="R397" i="4"/>
  <c r="L397" i="4" s="1"/>
  <c r="J397" i="4"/>
  <c r="R393" i="4"/>
  <c r="L393" i="4" s="1"/>
  <c r="J393" i="4"/>
  <c r="R389" i="4"/>
  <c r="L389" i="4" s="1"/>
  <c r="J389" i="4"/>
  <c r="R385" i="4"/>
  <c r="L385" i="4" s="1"/>
  <c r="J385" i="4"/>
  <c r="R381" i="4"/>
  <c r="L381" i="4" s="1"/>
  <c r="J381" i="4"/>
  <c r="R377" i="4"/>
  <c r="L377" i="4" s="1"/>
  <c r="J377" i="4"/>
  <c r="R373" i="4"/>
  <c r="L373" i="4" s="1"/>
  <c r="J373" i="4"/>
  <c r="R369" i="4"/>
  <c r="L369" i="4" s="1"/>
  <c r="J369" i="4"/>
  <c r="R365" i="4"/>
  <c r="L365" i="4" s="1"/>
  <c r="J365" i="4"/>
  <c r="R361" i="4"/>
  <c r="L361" i="4" s="1"/>
  <c r="J361" i="4"/>
  <c r="R357" i="4"/>
  <c r="L357" i="4" s="1"/>
  <c r="J357" i="4"/>
  <c r="R353" i="4"/>
  <c r="L353" i="4" s="1"/>
  <c r="J353" i="4"/>
  <c r="R349" i="4"/>
  <c r="L349" i="4" s="1"/>
  <c r="J349" i="4"/>
  <c r="R345" i="4"/>
  <c r="L345" i="4" s="1"/>
  <c r="J345" i="4"/>
  <c r="R341" i="4"/>
  <c r="L341" i="4" s="1"/>
  <c r="J341" i="4"/>
  <c r="R337" i="4"/>
  <c r="L337" i="4" s="1"/>
  <c r="J337" i="4"/>
  <c r="R333" i="4"/>
  <c r="L333" i="4" s="1"/>
  <c r="J333" i="4"/>
  <c r="R329" i="4"/>
  <c r="L329" i="4" s="1"/>
  <c r="J329" i="4"/>
  <c r="R325" i="4"/>
  <c r="L325" i="4" s="1"/>
  <c r="J325" i="4"/>
  <c r="R321" i="4"/>
  <c r="L321" i="4" s="1"/>
  <c r="J321" i="4"/>
  <c r="R317" i="4"/>
  <c r="L317" i="4" s="1"/>
  <c r="J317" i="4"/>
  <c r="R313" i="4"/>
  <c r="L313" i="4" s="1"/>
  <c r="J313" i="4"/>
  <c r="R309" i="4"/>
  <c r="L309" i="4" s="1"/>
  <c r="J309" i="4"/>
  <c r="R305" i="4"/>
  <c r="L305" i="4" s="1"/>
  <c r="J305" i="4"/>
  <c r="R301" i="4"/>
  <c r="L301" i="4" s="1"/>
  <c r="J301" i="4"/>
  <c r="R297" i="4"/>
  <c r="L297" i="4" s="1"/>
  <c r="J297" i="4"/>
  <c r="R293" i="4"/>
  <c r="L293" i="4" s="1"/>
  <c r="J293" i="4"/>
  <c r="R289" i="4"/>
  <c r="L289" i="4" s="1"/>
  <c r="J289" i="4"/>
  <c r="R285" i="4"/>
  <c r="L285" i="4" s="1"/>
  <c r="J285" i="4"/>
  <c r="R281" i="4"/>
  <c r="L281" i="4" s="1"/>
  <c r="J281" i="4"/>
  <c r="R277" i="4"/>
  <c r="L277" i="4" s="1"/>
  <c r="J277" i="4"/>
  <c r="R273" i="4"/>
  <c r="L273" i="4" s="1"/>
  <c r="J273" i="4"/>
  <c r="R269" i="4"/>
  <c r="L269" i="4" s="1"/>
  <c r="J269" i="4"/>
  <c r="R265" i="4"/>
  <c r="L265" i="4" s="1"/>
  <c r="J265" i="4"/>
  <c r="R261" i="4"/>
  <c r="L261" i="4" s="1"/>
  <c r="J261" i="4"/>
  <c r="R257" i="4"/>
  <c r="L257" i="4" s="1"/>
  <c r="J257" i="4"/>
  <c r="R253" i="4"/>
  <c r="L253" i="4" s="1"/>
  <c r="J253" i="4"/>
  <c r="R249" i="4"/>
  <c r="L249" i="4" s="1"/>
  <c r="J249" i="4"/>
  <c r="R245" i="4"/>
  <c r="L245" i="4" s="1"/>
  <c r="J245" i="4"/>
  <c r="R241" i="4"/>
  <c r="L241" i="4" s="1"/>
  <c r="J241" i="4"/>
  <c r="R237" i="4"/>
  <c r="L237" i="4" s="1"/>
  <c r="J237" i="4"/>
  <c r="R233" i="4"/>
  <c r="L233" i="4" s="1"/>
  <c r="J233" i="4"/>
  <c r="R229" i="4"/>
  <c r="L229" i="4" s="1"/>
  <c r="J229" i="4"/>
  <c r="R225" i="4"/>
  <c r="L225" i="4" s="1"/>
  <c r="J225" i="4"/>
  <c r="R221" i="4"/>
  <c r="L221" i="4" s="1"/>
  <c r="J221" i="4"/>
  <c r="R217" i="4"/>
  <c r="L217" i="4" s="1"/>
  <c r="J217" i="4"/>
  <c r="R213" i="4"/>
  <c r="L213" i="4" s="1"/>
  <c r="J213" i="4"/>
  <c r="R209" i="4"/>
  <c r="L209" i="4" s="1"/>
  <c r="J209" i="4"/>
  <c r="R205" i="4"/>
  <c r="L205" i="4" s="1"/>
  <c r="J205" i="4"/>
  <c r="R201" i="4"/>
  <c r="L201" i="4" s="1"/>
  <c r="J201" i="4"/>
  <c r="R197" i="4"/>
  <c r="L197" i="4" s="1"/>
  <c r="J197" i="4"/>
  <c r="R193" i="4"/>
  <c r="L193" i="4" s="1"/>
  <c r="J193" i="4"/>
  <c r="R189" i="4"/>
  <c r="L189" i="4" s="1"/>
  <c r="J189" i="4"/>
  <c r="R185" i="4"/>
  <c r="L185" i="4" s="1"/>
  <c r="J185" i="4"/>
  <c r="R181" i="4"/>
  <c r="L181" i="4" s="1"/>
  <c r="J181" i="4"/>
  <c r="R177" i="4"/>
  <c r="L177" i="4" s="1"/>
  <c r="J177" i="4"/>
  <c r="R173" i="4"/>
  <c r="L173" i="4" s="1"/>
  <c r="J173" i="4"/>
  <c r="R169" i="4"/>
  <c r="L169" i="4" s="1"/>
  <c r="J169" i="4"/>
  <c r="R165" i="4"/>
  <c r="L165" i="4" s="1"/>
  <c r="J165" i="4"/>
  <c r="R161" i="4"/>
  <c r="L161" i="4" s="1"/>
  <c r="J161" i="4"/>
  <c r="R157" i="4"/>
  <c r="L157" i="4" s="1"/>
  <c r="J157" i="4"/>
  <c r="R153" i="4"/>
  <c r="L153" i="4" s="1"/>
  <c r="J153" i="4"/>
  <c r="R149" i="4"/>
  <c r="L149" i="4" s="1"/>
  <c r="J149" i="4"/>
  <c r="R145" i="4"/>
  <c r="L145" i="4" s="1"/>
  <c r="J145" i="4"/>
  <c r="R141" i="4"/>
  <c r="L141" i="4" s="1"/>
  <c r="J141" i="4"/>
  <c r="R137" i="4"/>
  <c r="L137" i="4" s="1"/>
  <c r="J137" i="4"/>
  <c r="R133" i="4"/>
  <c r="L133" i="4" s="1"/>
  <c r="J133" i="4"/>
  <c r="R129" i="4"/>
  <c r="L129" i="4" s="1"/>
  <c r="J129" i="4"/>
  <c r="R125" i="4"/>
  <c r="L125" i="4" s="1"/>
  <c r="J125" i="4"/>
  <c r="R121" i="4"/>
  <c r="L121" i="4" s="1"/>
  <c r="J121" i="4"/>
  <c r="R117" i="4"/>
  <c r="L117" i="4" s="1"/>
  <c r="J117" i="4"/>
  <c r="R113" i="4"/>
  <c r="L113" i="4" s="1"/>
  <c r="J113" i="4"/>
  <c r="R109" i="4"/>
  <c r="L109" i="4" s="1"/>
  <c r="J109" i="4"/>
  <c r="R105" i="4"/>
  <c r="L105" i="4" s="1"/>
  <c r="J105" i="4"/>
  <c r="R101" i="4"/>
  <c r="L101" i="4" s="1"/>
  <c r="J101" i="4"/>
  <c r="R97" i="4"/>
  <c r="L97" i="4" s="1"/>
  <c r="J97" i="4"/>
  <c r="R93" i="4"/>
  <c r="L93" i="4" s="1"/>
  <c r="J93" i="4"/>
  <c r="R89" i="4"/>
  <c r="L89" i="4" s="1"/>
  <c r="J89" i="4"/>
  <c r="R870" i="4"/>
  <c r="L870" i="4" s="1"/>
  <c r="R866" i="4"/>
  <c r="L866" i="4" s="1"/>
  <c r="R862" i="4"/>
  <c r="L862" i="4" s="1"/>
  <c r="R858" i="4"/>
  <c r="L858" i="4" s="1"/>
  <c r="R854" i="4"/>
  <c r="L854" i="4" s="1"/>
  <c r="R850" i="4"/>
  <c r="L850" i="4" s="1"/>
  <c r="R846" i="4"/>
  <c r="L846" i="4" s="1"/>
  <c r="R842" i="4"/>
  <c r="L842" i="4" s="1"/>
  <c r="R838" i="4"/>
  <c r="L838" i="4" s="1"/>
  <c r="R834" i="4"/>
  <c r="L834" i="4" s="1"/>
  <c r="R830" i="4"/>
  <c r="L830" i="4" s="1"/>
  <c r="R826" i="4"/>
  <c r="L826" i="4" s="1"/>
  <c r="R822" i="4"/>
  <c r="L822" i="4" s="1"/>
  <c r="R818" i="4"/>
  <c r="R814" i="4"/>
  <c r="L814" i="4" s="1"/>
  <c r="R810" i="4"/>
  <c r="L810" i="4" s="1"/>
  <c r="R806" i="4"/>
  <c r="L806" i="4" s="1"/>
  <c r="R802" i="4"/>
  <c r="L802" i="4" s="1"/>
  <c r="R798" i="4"/>
  <c r="L798" i="4" s="1"/>
  <c r="R794" i="4"/>
  <c r="L794" i="4" s="1"/>
  <c r="R790" i="4"/>
  <c r="L790" i="4" s="1"/>
  <c r="R786" i="4"/>
  <c r="L786" i="4" s="1"/>
  <c r="R782" i="4"/>
  <c r="L782" i="4" s="1"/>
  <c r="R778" i="4"/>
  <c r="L778" i="4" s="1"/>
  <c r="R774" i="4"/>
  <c r="L774" i="4" s="1"/>
  <c r="R770" i="4"/>
  <c r="L770" i="4" s="1"/>
  <c r="R766" i="4"/>
  <c r="L766" i="4" s="1"/>
  <c r="R762" i="4"/>
  <c r="R758" i="4"/>
  <c r="L758" i="4" s="1"/>
  <c r="R754" i="4"/>
  <c r="L754" i="4" s="1"/>
  <c r="R750" i="4"/>
  <c r="L750" i="4" s="1"/>
  <c r="R746" i="4"/>
  <c r="L746" i="4" s="1"/>
  <c r="J731" i="4"/>
  <c r="J715" i="4"/>
  <c r="J699" i="4"/>
  <c r="J683" i="4"/>
  <c r="J667" i="4"/>
  <c r="J651" i="4"/>
  <c r="J635" i="4"/>
  <c r="J619" i="4"/>
  <c r="J603" i="4"/>
  <c r="J587" i="4"/>
  <c r="J571" i="4"/>
  <c r="J555" i="4"/>
  <c r="J539" i="4"/>
  <c r="J523" i="4"/>
  <c r="J507" i="4"/>
  <c r="J491" i="4"/>
  <c r="J475" i="4"/>
  <c r="J459" i="4"/>
  <c r="J443" i="4"/>
  <c r="J427" i="4"/>
  <c r="J411" i="4"/>
  <c r="J395" i="4"/>
  <c r="J379" i="4"/>
  <c r="J363" i="4"/>
  <c r="J347" i="4"/>
  <c r="J331" i="4"/>
  <c r="J315" i="4"/>
  <c r="J299" i="4"/>
  <c r="J283" i="4"/>
  <c r="J222" i="4"/>
  <c r="R742" i="4"/>
  <c r="L742" i="4" s="1"/>
  <c r="J742" i="4"/>
  <c r="R738" i="4"/>
  <c r="L738" i="4" s="1"/>
  <c r="J738" i="4"/>
  <c r="R734" i="4"/>
  <c r="L734" i="4" s="1"/>
  <c r="J734" i="4"/>
  <c r="R730" i="4"/>
  <c r="L730" i="4" s="1"/>
  <c r="J730" i="4"/>
  <c r="R726" i="4"/>
  <c r="L726" i="4" s="1"/>
  <c r="J726" i="4"/>
  <c r="R722" i="4"/>
  <c r="L722" i="4" s="1"/>
  <c r="J722" i="4"/>
  <c r="R718" i="4"/>
  <c r="L718" i="4" s="1"/>
  <c r="J718" i="4"/>
  <c r="R714" i="4"/>
  <c r="L714" i="4" s="1"/>
  <c r="J714" i="4"/>
  <c r="R710" i="4"/>
  <c r="L710" i="4" s="1"/>
  <c r="J710" i="4"/>
  <c r="R706" i="4"/>
  <c r="L706" i="4" s="1"/>
  <c r="J706" i="4"/>
  <c r="R702" i="4"/>
  <c r="L702" i="4" s="1"/>
  <c r="J702" i="4"/>
  <c r="R698" i="4"/>
  <c r="L698" i="4" s="1"/>
  <c r="J698" i="4"/>
  <c r="R694" i="4"/>
  <c r="L694" i="4" s="1"/>
  <c r="J694" i="4"/>
  <c r="R690" i="4"/>
  <c r="L690" i="4" s="1"/>
  <c r="J690" i="4"/>
  <c r="R686" i="4"/>
  <c r="L686" i="4" s="1"/>
  <c r="J686" i="4"/>
  <c r="R682" i="4"/>
  <c r="L682" i="4" s="1"/>
  <c r="J682" i="4"/>
  <c r="R678" i="4"/>
  <c r="L678" i="4" s="1"/>
  <c r="J678" i="4"/>
  <c r="R674" i="4"/>
  <c r="L674" i="4" s="1"/>
  <c r="J674" i="4"/>
  <c r="R670" i="4"/>
  <c r="L670" i="4" s="1"/>
  <c r="J670" i="4"/>
  <c r="R666" i="4"/>
  <c r="L666" i="4" s="1"/>
  <c r="J666" i="4"/>
  <c r="R662" i="4"/>
  <c r="L662" i="4" s="1"/>
  <c r="J662" i="4"/>
  <c r="R658" i="4"/>
  <c r="L658" i="4" s="1"/>
  <c r="J658" i="4"/>
  <c r="R654" i="4"/>
  <c r="L654" i="4" s="1"/>
  <c r="J654" i="4"/>
  <c r="R650" i="4"/>
  <c r="L650" i="4" s="1"/>
  <c r="J650" i="4"/>
  <c r="R646" i="4"/>
  <c r="L646" i="4" s="1"/>
  <c r="J646" i="4"/>
  <c r="R642" i="4"/>
  <c r="L642" i="4" s="1"/>
  <c r="J642" i="4"/>
  <c r="R638" i="4"/>
  <c r="L638" i="4" s="1"/>
  <c r="J638" i="4"/>
  <c r="R634" i="4"/>
  <c r="L634" i="4" s="1"/>
  <c r="J634" i="4"/>
  <c r="R630" i="4"/>
  <c r="L630" i="4" s="1"/>
  <c r="J630" i="4"/>
  <c r="R626" i="4"/>
  <c r="J626" i="4"/>
  <c r="R622" i="4"/>
  <c r="L622" i="4" s="1"/>
  <c r="J622" i="4"/>
  <c r="R618" i="4"/>
  <c r="L618" i="4" s="1"/>
  <c r="J618" i="4"/>
  <c r="R614" i="4"/>
  <c r="L614" i="4" s="1"/>
  <c r="J614" i="4"/>
  <c r="R610" i="4"/>
  <c r="J610" i="4"/>
  <c r="R606" i="4"/>
  <c r="L606" i="4" s="1"/>
  <c r="J606" i="4"/>
  <c r="R602" i="4"/>
  <c r="L602" i="4" s="1"/>
  <c r="J602" i="4"/>
  <c r="R598" i="4"/>
  <c r="L598" i="4" s="1"/>
  <c r="J598" i="4"/>
  <c r="R594" i="4"/>
  <c r="L594" i="4" s="1"/>
  <c r="J594" i="4"/>
  <c r="R590" i="4"/>
  <c r="L590" i="4" s="1"/>
  <c r="J590" i="4"/>
  <c r="R586" i="4"/>
  <c r="L586" i="4" s="1"/>
  <c r="J586" i="4"/>
  <c r="R582" i="4"/>
  <c r="L582" i="4" s="1"/>
  <c r="J582" i="4"/>
  <c r="R578" i="4"/>
  <c r="L578" i="4" s="1"/>
  <c r="J578" i="4"/>
  <c r="R574" i="4"/>
  <c r="L574" i="4" s="1"/>
  <c r="J574" i="4"/>
  <c r="R570" i="4"/>
  <c r="L570" i="4" s="1"/>
  <c r="J570" i="4"/>
  <c r="R566" i="4"/>
  <c r="L566" i="4" s="1"/>
  <c r="J566" i="4"/>
  <c r="R562" i="4"/>
  <c r="L562" i="4" s="1"/>
  <c r="J562" i="4"/>
  <c r="R558" i="4"/>
  <c r="L558" i="4" s="1"/>
  <c r="J558" i="4"/>
  <c r="R554" i="4"/>
  <c r="L554" i="4" s="1"/>
  <c r="J554" i="4"/>
  <c r="R550" i="4"/>
  <c r="L550" i="4" s="1"/>
  <c r="J550" i="4"/>
  <c r="R546" i="4"/>
  <c r="L546" i="4" s="1"/>
  <c r="J546" i="4"/>
  <c r="R542" i="4"/>
  <c r="L542" i="4" s="1"/>
  <c r="J542" i="4"/>
  <c r="R538" i="4"/>
  <c r="L538" i="4" s="1"/>
  <c r="J538" i="4"/>
  <c r="R534" i="4"/>
  <c r="L534" i="4" s="1"/>
  <c r="J534" i="4"/>
  <c r="R530" i="4"/>
  <c r="L530" i="4" s="1"/>
  <c r="J530" i="4"/>
  <c r="R526" i="4"/>
  <c r="L526" i="4" s="1"/>
  <c r="J526" i="4"/>
  <c r="R522" i="4"/>
  <c r="L522" i="4" s="1"/>
  <c r="J522" i="4"/>
  <c r="R518" i="4"/>
  <c r="L518" i="4" s="1"/>
  <c r="J518" i="4"/>
  <c r="R514" i="4"/>
  <c r="L514" i="4" s="1"/>
  <c r="J514" i="4"/>
  <c r="R510" i="4"/>
  <c r="L510" i="4" s="1"/>
  <c r="J510" i="4"/>
  <c r="R506" i="4"/>
  <c r="L506" i="4" s="1"/>
  <c r="J506" i="4"/>
  <c r="R502" i="4"/>
  <c r="L502" i="4" s="1"/>
  <c r="J502" i="4"/>
  <c r="R498" i="4"/>
  <c r="L498" i="4" s="1"/>
  <c r="J498" i="4"/>
  <c r="R494" i="4"/>
  <c r="L494" i="4" s="1"/>
  <c r="J494" i="4"/>
  <c r="R490" i="4"/>
  <c r="L490" i="4" s="1"/>
  <c r="J490" i="4"/>
  <c r="R486" i="4"/>
  <c r="L486" i="4" s="1"/>
  <c r="J486" i="4"/>
  <c r="R482" i="4"/>
  <c r="L482" i="4" s="1"/>
  <c r="J482" i="4"/>
  <c r="R478" i="4"/>
  <c r="L478" i="4" s="1"/>
  <c r="J478" i="4"/>
  <c r="R474" i="4"/>
  <c r="L474" i="4" s="1"/>
  <c r="J474" i="4"/>
  <c r="R470" i="4"/>
  <c r="L470" i="4" s="1"/>
  <c r="J470" i="4"/>
  <c r="R466" i="4"/>
  <c r="L466" i="4" s="1"/>
  <c r="J466" i="4"/>
  <c r="R462" i="4"/>
  <c r="L462" i="4" s="1"/>
  <c r="J462" i="4"/>
  <c r="R458" i="4"/>
  <c r="L458" i="4" s="1"/>
  <c r="J458" i="4"/>
  <c r="R454" i="4"/>
  <c r="L454" i="4" s="1"/>
  <c r="J454" i="4"/>
  <c r="R450" i="4"/>
  <c r="L450" i="4" s="1"/>
  <c r="J450" i="4"/>
  <c r="R446" i="4"/>
  <c r="L446" i="4" s="1"/>
  <c r="J446" i="4"/>
  <c r="R442" i="4"/>
  <c r="L442" i="4" s="1"/>
  <c r="J442" i="4"/>
  <c r="R438" i="4"/>
  <c r="L438" i="4" s="1"/>
  <c r="J438" i="4"/>
  <c r="R434" i="4"/>
  <c r="L434" i="4" s="1"/>
  <c r="J434" i="4"/>
  <c r="R430" i="4"/>
  <c r="L430" i="4" s="1"/>
  <c r="J430" i="4"/>
  <c r="R426" i="4"/>
  <c r="L426" i="4" s="1"/>
  <c r="J426" i="4"/>
  <c r="R422" i="4"/>
  <c r="L422" i="4" s="1"/>
  <c r="J422" i="4"/>
  <c r="R418" i="4"/>
  <c r="L418" i="4" s="1"/>
  <c r="J418" i="4"/>
  <c r="R414" i="4"/>
  <c r="L414" i="4" s="1"/>
  <c r="J414" i="4"/>
  <c r="R410" i="4"/>
  <c r="L410" i="4" s="1"/>
  <c r="J410" i="4"/>
  <c r="R406" i="4"/>
  <c r="L406" i="4" s="1"/>
  <c r="J406" i="4"/>
  <c r="R402" i="4"/>
  <c r="L402" i="4" s="1"/>
  <c r="J402" i="4"/>
  <c r="R398" i="4"/>
  <c r="L398" i="4" s="1"/>
  <c r="J398" i="4"/>
  <c r="R394" i="4"/>
  <c r="L394" i="4" s="1"/>
  <c r="J394" i="4"/>
  <c r="R390" i="4"/>
  <c r="L390" i="4" s="1"/>
  <c r="J390" i="4"/>
  <c r="R386" i="4"/>
  <c r="L386" i="4" s="1"/>
  <c r="J386" i="4"/>
  <c r="R382" i="4"/>
  <c r="L382" i="4" s="1"/>
  <c r="J382" i="4"/>
  <c r="R378" i="4"/>
  <c r="L378" i="4" s="1"/>
  <c r="J378" i="4"/>
  <c r="R374" i="4"/>
  <c r="L374" i="4" s="1"/>
  <c r="J374" i="4"/>
  <c r="R370" i="4"/>
  <c r="L370" i="4" s="1"/>
  <c r="J370" i="4"/>
  <c r="R366" i="4"/>
  <c r="L366" i="4" s="1"/>
  <c r="J366" i="4"/>
  <c r="R362" i="4"/>
  <c r="L362" i="4" s="1"/>
  <c r="J362" i="4"/>
  <c r="R358" i="4"/>
  <c r="L358" i="4" s="1"/>
  <c r="J358" i="4"/>
  <c r="R354" i="4"/>
  <c r="L354" i="4" s="1"/>
  <c r="J354" i="4"/>
  <c r="R350" i="4"/>
  <c r="L350" i="4" s="1"/>
  <c r="J350" i="4"/>
  <c r="R346" i="4"/>
  <c r="L346" i="4" s="1"/>
  <c r="J346" i="4"/>
  <c r="R342" i="4"/>
  <c r="L342" i="4" s="1"/>
  <c r="J342" i="4"/>
  <c r="R338" i="4"/>
  <c r="L338" i="4" s="1"/>
  <c r="J338" i="4"/>
  <c r="R334" i="4"/>
  <c r="L334" i="4" s="1"/>
  <c r="J334" i="4"/>
  <c r="R330" i="4"/>
  <c r="L330" i="4" s="1"/>
  <c r="J330" i="4"/>
  <c r="R326" i="4"/>
  <c r="L326" i="4" s="1"/>
  <c r="J326" i="4"/>
  <c r="R322" i="4"/>
  <c r="L322" i="4" s="1"/>
  <c r="J322" i="4"/>
  <c r="R318" i="4"/>
  <c r="L318" i="4" s="1"/>
  <c r="J318" i="4"/>
  <c r="R314" i="4"/>
  <c r="L314" i="4" s="1"/>
  <c r="J314" i="4"/>
  <c r="R310" i="4"/>
  <c r="L310" i="4" s="1"/>
  <c r="J310" i="4"/>
  <c r="R306" i="4"/>
  <c r="L306" i="4" s="1"/>
  <c r="J306" i="4"/>
  <c r="R302" i="4"/>
  <c r="L302" i="4" s="1"/>
  <c r="J302" i="4"/>
  <c r="R298" i="4"/>
  <c r="L298" i="4" s="1"/>
  <c r="J298" i="4"/>
  <c r="R294" i="4"/>
  <c r="L294" i="4" s="1"/>
  <c r="J294" i="4"/>
  <c r="R290" i="4"/>
  <c r="L290" i="4" s="1"/>
  <c r="J290" i="4"/>
  <c r="R286" i="4"/>
  <c r="L286" i="4" s="1"/>
  <c r="J286" i="4"/>
  <c r="R282" i="4"/>
  <c r="L282" i="4" s="1"/>
  <c r="J282" i="4"/>
  <c r="R278" i="4"/>
  <c r="L278" i="4" s="1"/>
  <c r="J278" i="4"/>
  <c r="R274" i="4"/>
  <c r="L274" i="4" s="1"/>
  <c r="J274" i="4"/>
  <c r="R266" i="4"/>
  <c r="L266" i="4" s="1"/>
  <c r="J266" i="4"/>
  <c r="R262" i="4"/>
  <c r="L262" i="4" s="1"/>
  <c r="J262" i="4"/>
  <c r="R258" i="4"/>
  <c r="L258" i="4" s="1"/>
  <c r="J258" i="4"/>
  <c r="R250" i="4"/>
  <c r="L250" i="4" s="1"/>
  <c r="J250" i="4"/>
  <c r="R246" i="4"/>
  <c r="L246" i="4" s="1"/>
  <c r="J246" i="4"/>
  <c r="R242" i="4"/>
  <c r="L242" i="4" s="1"/>
  <c r="J242" i="4"/>
  <c r="R234" i="4"/>
  <c r="L234" i="4" s="1"/>
  <c r="J234" i="4"/>
  <c r="R230" i="4"/>
  <c r="L230" i="4" s="1"/>
  <c r="J230" i="4"/>
  <c r="R226" i="4"/>
  <c r="L226" i="4" s="1"/>
  <c r="J226" i="4"/>
  <c r="R218" i="4"/>
  <c r="L218" i="4" s="1"/>
  <c r="J218" i="4"/>
  <c r="R214" i="4"/>
  <c r="L214" i="4" s="1"/>
  <c r="J214" i="4"/>
  <c r="R210" i="4"/>
  <c r="L210" i="4" s="1"/>
  <c r="J210" i="4"/>
  <c r="R202" i="4"/>
  <c r="L202" i="4" s="1"/>
  <c r="J202" i="4"/>
  <c r="R198" i="4"/>
  <c r="L198" i="4" s="1"/>
  <c r="J198" i="4"/>
  <c r="R194" i="4"/>
  <c r="L194" i="4" s="1"/>
  <c r="J194" i="4"/>
  <c r="R186" i="4"/>
  <c r="L186" i="4" s="1"/>
  <c r="J186" i="4"/>
  <c r="R182" i="4"/>
  <c r="L182" i="4" s="1"/>
  <c r="J182" i="4"/>
  <c r="R178" i="4"/>
  <c r="L178" i="4" s="1"/>
  <c r="J178" i="4"/>
  <c r="R170" i="4"/>
  <c r="L170" i="4" s="1"/>
  <c r="J170" i="4"/>
  <c r="R166" i="4"/>
  <c r="L166" i="4" s="1"/>
  <c r="J166" i="4"/>
  <c r="R162" i="4"/>
  <c r="L162" i="4" s="1"/>
  <c r="J162" i="4"/>
  <c r="R154" i="4"/>
  <c r="L154" i="4" s="1"/>
  <c r="J154" i="4"/>
  <c r="R150" i="4"/>
  <c r="L150" i="4" s="1"/>
  <c r="J150" i="4"/>
  <c r="R146" i="4"/>
  <c r="L146" i="4" s="1"/>
  <c r="J146" i="4"/>
  <c r="R138" i="4"/>
  <c r="L138" i="4" s="1"/>
  <c r="J138" i="4"/>
  <c r="R134" i="4"/>
  <c r="L134" i="4" s="1"/>
  <c r="J134" i="4"/>
  <c r="R130" i="4"/>
  <c r="L130" i="4" s="1"/>
  <c r="J130" i="4"/>
  <c r="R122" i="4"/>
  <c r="L122" i="4" s="1"/>
  <c r="J122" i="4"/>
  <c r="R118" i="4"/>
  <c r="L118" i="4" s="1"/>
  <c r="J118" i="4"/>
  <c r="R114" i="4"/>
  <c r="L114" i="4" s="1"/>
  <c r="J114" i="4"/>
  <c r="R110" i="4"/>
  <c r="L110" i="4" s="1"/>
  <c r="J110" i="4"/>
  <c r="R106" i="4"/>
  <c r="L106" i="4" s="1"/>
  <c r="J106" i="4"/>
  <c r="R102" i="4"/>
  <c r="L102" i="4" s="1"/>
  <c r="J102" i="4"/>
  <c r="R98" i="4"/>
  <c r="L98" i="4" s="1"/>
  <c r="J98" i="4"/>
  <c r="R94" i="4"/>
  <c r="L94" i="4" s="1"/>
  <c r="J94" i="4"/>
  <c r="R90" i="4"/>
  <c r="L90" i="4" s="1"/>
  <c r="J90" i="4"/>
  <c r="R86" i="4"/>
  <c r="L86" i="4" s="1"/>
  <c r="J86" i="4"/>
  <c r="R82" i="4"/>
  <c r="L82" i="4" s="1"/>
  <c r="J82" i="4"/>
  <c r="R78" i="4"/>
  <c r="L78" i="4" s="1"/>
  <c r="J78" i="4"/>
  <c r="R74" i="4"/>
  <c r="L74" i="4" s="1"/>
  <c r="J74" i="4"/>
  <c r="R70" i="4"/>
  <c r="L70" i="4" s="1"/>
  <c r="J70" i="4"/>
  <c r="R66" i="4"/>
  <c r="L66" i="4" s="1"/>
  <c r="J66" i="4"/>
  <c r="R62" i="4"/>
  <c r="L62" i="4" s="1"/>
  <c r="J62" i="4"/>
  <c r="R58" i="4"/>
  <c r="L58" i="4" s="1"/>
  <c r="J58" i="4"/>
  <c r="R54" i="4"/>
  <c r="L54" i="4" s="1"/>
  <c r="J54" i="4"/>
  <c r="R50" i="4"/>
  <c r="L50" i="4" s="1"/>
  <c r="J50" i="4"/>
  <c r="R46" i="4"/>
  <c r="L46" i="4" s="1"/>
  <c r="J46" i="4"/>
  <c r="R42" i="4"/>
  <c r="L42" i="4" s="1"/>
  <c r="J42" i="4"/>
  <c r="R38" i="4"/>
  <c r="L38" i="4" s="1"/>
  <c r="J38" i="4"/>
  <c r="R34" i="4"/>
  <c r="L34" i="4" s="1"/>
  <c r="J34" i="4"/>
  <c r="R30" i="4"/>
  <c r="L30" i="4" s="1"/>
  <c r="J30" i="4"/>
  <c r="R26" i="4"/>
  <c r="L26" i="4" s="1"/>
  <c r="J26" i="4"/>
  <c r="R1007" i="4"/>
  <c r="L1007" i="4" s="1"/>
  <c r="R1006" i="4"/>
  <c r="L1006" i="4" s="1"/>
  <c r="R1005" i="4"/>
  <c r="R1004" i="4"/>
  <c r="R1003" i="4"/>
  <c r="L1003" i="4" s="1"/>
  <c r="R1002" i="4"/>
  <c r="L1002" i="4" s="1"/>
  <c r="R1001" i="4"/>
  <c r="R1000" i="4"/>
  <c r="R999" i="4"/>
  <c r="R998" i="4"/>
  <c r="L998" i="4" s="1"/>
  <c r="R997" i="4"/>
  <c r="R996" i="4"/>
  <c r="R995" i="4"/>
  <c r="R994" i="4"/>
  <c r="L994" i="4" s="1"/>
  <c r="R993" i="4"/>
  <c r="R992" i="4"/>
  <c r="R991" i="4"/>
  <c r="R990" i="4"/>
  <c r="L990" i="4" s="1"/>
  <c r="R989" i="4"/>
  <c r="R988" i="4"/>
  <c r="R987" i="4"/>
  <c r="L987" i="4" s="1"/>
  <c r="R986" i="4"/>
  <c r="L986" i="4" s="1"/>
  <c r="R985" i="4"/>
  <c r="R984" i="4"/>
  <c r="R983" i="4"/>
  <c r="L983" i="4" s="1"/>
  <c r="R982" i="4"/>
  <c r="L982" i="4" s="1"/>
  <c r="R981" i="4"/>
  <c r="R980" i="4"/>
  <c r="R979" i="4"/>
  <c r="R978" i="4"/>
  <c r="L978" i="4" s="1"/>
  <c r="R977" i="4"/>
  <c r="R976" i="4"/>
  <c r="R975" i="4"/>
  <c r="L975" i="4" s="1"/>
  <c r="R974" i="4"/>
  <c r="L974" i="4" s="1"/>
  <c r="R973" i="4"/>
  <c r="R972" i="4"/>
  <c r="R971" i="4"/>
  <c r="L971" i="4" s="1"/>
  <c r="R970" i="4"/>
  <c r="R969" i="4"/>
  <c r="R968" i="4"/>
  <c r="R967" i="4"/>
  <c r="R966" i="4"/>
  <c r="L966" i="4" s="1"/>
  <c r="R965" i="4"/>
  <c r="R964" i="4"/>
  <c r="R963" i="4"/>
  <c r="R962" i="4"/>
  <c r="L962" i="4" s="1"/>
  <c r="R961" i="4"/>
  <c r="R960" i="4"/>
  <c r="R959" i="4"/>
  <c r="R958" i="4"/>
  <c r="L958" i="4" s="1"/>
  <c r="R957" i="4"/>
  <c r="R956" i="4"/>
  <c r="R955" i="4"/>
  <c r="L955" i="4" s="1"/>
  <c r="R954" i="4"/>
  <c r="L954" i="4" s="1"/>
  <c r="R953" i="4"/>
  <c r="R952" i="4"/>
  <c r="R951" i="4"/>
  <c r="L951" i="4" s="1"/>
  <c r="R950" i="4"/>
  <c r="L950" i="4" s="1"/>
  <c r="R949" i="4"/>
  <c r="R948" i="4"/>
  <c r="R947" i="4"/>
  <c r="R946" i="4"/>
  <c r="L946" i="4" s="1"/>
  <c r="R945" i="4"/>
  <c r="R944" i="4"/>
  <c r="R943" i="4"/>
  <c r="L943" i="4" s="1"/>
  <c r="R942" i="4"/>
  <c r="L942" i="4" s="1"/>
  <c r="R941" i="4"/>
  <c r="R940" i="4"/>
  <c r="L940" i="4" s="1"/>
  <c r="R939" i="4"/>
  <c r="L939" i="4" s="1"/>
  <c r="R938" i="4"/>
  <c r="R937" i="4"/>
  <c r="R936" i="4"/>
  <c r="R935" i="4"/>
  <c r="L935" i="4" s="1"/>
  <c r="R934" i="4"/>
  <c r="L934" i="4" s="1"/>
  <c r="R933" i="4"/>
  <c r="R932" i="4"/>
  <c r="R931" i="4"/>
  <c r="R930" i="4"/>
  <c r="L930" i="4" s="1"/>
  <c r="R929" i="4"/>
  <c r="R928" i="4"/>
  <c r="L928" i="4" s="1"/>
  <c r="R927" i="4"/>
  <c r="L927" i="4" s="1"/>
  <c r="R926" i="4"/>
  <c r="L926" i="4" s="1"/>
  <c r="R925" i="4"/>
  <c r="R924" i="4"/>
  <c r="R923" i="4"/>
  <c r="L923" i="4" s="1"/>
  <c r="R922" i="4"/>
  <c r="L922" i="4" s="1"/>
  <c r="R921" i="4"/>
  <c r="R920" i="4"/>
  <c r="R919" i="4"/>
  <c r="R918" i="4"/>
  <c r="L918" i="4" s="1"/>
  <c r="R917" i="4"/>
  <c r="R916" i="4"/>
  <c r="L916" i="4" s="1"/>
  <c r="R915" i="4"/>
  <c r="L915" i="4" s="1"/>
  <c r="R914" i="4"/>
  <c r="L914" i="4" s="1"/>
  <c r="R913" i="4"/>
  <c r="R912" i="4"/>
  <c r="R911" i="4"/>
  <c r="R910" i="4"/>
  <c r="L910" i="4" s="1"/>
  <c r="R909" i="4"/>
  <c r="R908" i="4"/>
  <c r="R907" i="4"/>
  <c r="L907" i="4" s="1"/>
  <c r="R906" i="4"/>
  <c r="L906" i="4" s="1"/>
  <c r="R905" i="4"/>
  <c r="R904" i="4"/>
  <c r="R903" i="4"/>
  <c r="L903" i="4" s="1"/>
  <c r="R902" i="4"/>
  <c r="L902" i="4" s="1"/>
  <c r="R901" i="4"/>
  <c r="R900" i="4"/>
  <c r="L900" i="4" s="1"/>
  <c r="R899" i="4"/>
  <c r="R898" i="4"/>
  <c r="L898" i="4" s="1"/>
  <c r="R897" i="4"/>
  <c r="R896" i="4"/>
  <c r="R895" i="4"/>
  <c r="L895" i="4" s="1"/>
  <c r="R894" i="4"/>
  <c r="L894" i="4" s="1"/>
  <c r="R893" i="4"/>
  <c r="R892" i="4"/>
  <c r="R891" i="4"/>
  <c r="L891" i="4" s="1"/>
  <c r="R890" i="4"/>
  <c r="L890" i="4" s="1"/>
  <c r="R889" i="4"/>
  <c r="R888" i="4"/>
  <c r="L888" i="4" s="1"/>
  <c r="R887" i="4"/>
  <c r="L887" i="4" s="1"/>
  <c r="R886" i="4"/>
  <c r="L886" i="4" s="1"/>
  <c r="R885" i="4"/>
  <c r="R884" i="4"/>
  <c r="R883" i="4"/>
  <c r="R882" i="4"/>
  <c r="L882" i="4" s="1"/>
  <c r="R881" i="4"/>
  <c r="R880" i="4"/>
  <c r="R879" i="4"/>
  <c r="L879" i="4" s="1"/>
  <c r="R878" i="4"/>
  <c r="L878" i="4" s="1"/>
  <c r="R877" i="4"/>
  <c r="R876" i="4"/>
  <c r="R875" i="4"/>
  <c r="L875" i="4" s="1"/>
  <c r="R874" i="4"/>
  <c r="L874" i="4" s="1"/>
  <c r="R873" i="4"/>
  <c r="R869" i="4"/>
  <c r="R865" i="4"/>
  <c r="L865" i="4" s="1"/>
  <c r="R861" i="4"/>
  <c r="R857" i="4"/>
  <c r="R853" i="4"/>
  <c r="R849" i="4"/>
  <c r="R845" i="4"/>
  <c r="R841" i="4"/>
  <c r="R837" i="4"/>
  <c r="R833" i="4"/>
  <c r="L833" i="4" s="1"/>
  <c r="R829" i="4"/>
  <c r="R825" i="4"/>
  <c r="R821" i="4"/>
  <c r="R817" i="4"/>
  <c r="R813" i="4"/>
  <c r="R809" i="4"/>
  <c r="R805" i="4"/>
  <c r="R801" i="4"/>
  <c r="L801" i="4" s="1"/>
  <c r="R797" i="4"/>
  <c r="R793" i="4"/>
  <c r="R789" i="4"/>
  <c r="R785" i="4"/>
  <c r="R781" i="4"/>
  <c r="R777" i="4"/>
  <c r="R773" i="4"/>
  <c r="R769" i="4"/>
  <c r="L769" i="4" s="1"/>
  <c r="R765" i="4"/>
  <c r="R761" i="4"/>
  <c r="R757" i="4"/>
  <c r="R753" i="4"/>
  <c r="R749" i="4"/>
  <c r="R745" i="4"/>
  <c r="J735" i="4"/>
  <c r="J719" i="4"/>
  <c r="J703" i="4"/>
  <c r="J687" i="4"/>
  <c r="J671" i="4"/>
  <c r="J655" i="4"/>
  <c r="J639" i="4"/>
  <c r="J623" i="4"/>
  <c r="J607" i="4"/>
  <c r="J591" i="4"/>
  <c r="J575" i="4"/>
  <c r="J559" i="4"/>
  <c r="J543" i="4"/>
  <c r="J527" i="4"/>
  <c r="J511" i="4"/>
  <c r="J495" i="4"/>
  <c r="J479" i="4"/>
  <c r="J463" i="4"/>
  <c r="J447" i="4"/>
  <c r="J431" i="4"/>
  <c r="J415" i="4"/>
  <c r="J399" i="4"/>
  <c r="J383" i="4"/>
  <c r="J367" i="4"/>
  <c r="J351" i="4"/>
  <c r="J335" i="4"/>
  <c r="J319" i="4"/>
  <c r="J303" i="4"/>
  <c r="J287" i="4"/>
  <c r="J238" i="4"/>
  <c r="J174" i="4"/>
  <c r="R271" i="4"/>
  <c r="L271" i="4" s="1"/>
  <c r="J271" i="4"/>
  <c r="R267" i="4"/>
  <c r="L267" i="4" s="1"/>
  <c r="J267" i="4"/>
  <c r="R263" i="4"/>
  <c r="L263" i="4" s="1"/>
  <c r="J263" i="4"/>
  <c r="R259" i="4"/>
  <c r="L259" i="4" s="1"/>
  <c r="J259" i="4"/>
  <c r="R255" i="4"/>
  <c r="L255" i="4" s="1"/>
  <c r="J255" i="4"/>
  <c r="R251" i="4"/>
  <c r="L251" i="4" s="1"/>
  <c r="J251" i="4"/>
  <c r="R247" i="4"/>
  <c r="L247" i="4" s="1"/>
  <c r="J247" i="4"/>
  <c r="R243" i="4"/>
  <c r="L243" i="4" s="1"/>
  <c r="J243" i="4"/>
  <c r="R239" i="4"/>
  <c r="L239" i="4" s="1"/>
  <c r="J239" i="4"/>
  <c r="R235" i="4"/>
  <c r="L235" i="4" s="1"/>
  <c r="J235" i="4"/>
  <c r="R231" i="4"/>
  <c r="L231" i="4" s="1"/>
  <c r="J231" i="4"/>
  <c r="R227" i="4"/>
  <c r="L227" i="4" s="1"/>
  <c r="J227" i="4"/>
  <c r="R223" i="4"/>
  <c r="L223" i="4" s="1"/>
  <c r="J223" i="4"/>
  <c r="R219" i="4"/>
  <c r="L219" i="4" s="1"/>
  <c r="J219" i="4"/>
  <c r="R215" i="4"/>
  <c r="L215" i="4" s="1"/>
  <c r="J215" i="4"/>
  <c r="R211" i="4"/>
  <c r="L211" i="4" s="1"/>
  <c r="J211" i="4"/>
  <c r="R207" i="4"/>
  <c r="L207" i="4" s="1"/>
  <c r="J207" i="4"/>
  <c r="R203" i="4"/>
  <c r="L203" i="4" s="1"/>
  <c r="J203" i="4"/>
  <c r="R199" i="4"/>
  <c r="L199" i="4" s="1"/>
  <c r="J199" i="4"/>
  <c r="R195" i="4"/>
  <c r="L195" i="4" s="1"/>
  <c r="J195" i="4"/>
  <c r="R191" i="4"/>
  <c r="L191" i="4" s="1"/>
  <c r="J191" i="4"/>
  <c r="R187" i="4"/>
  <c r="L187" i="4" s="1"/>
  <c r="J187" i="4"/>
  <c r="R183" i="4"/>
  <c r="L183" i="4" s="1"/>
  <c r="J183" i="4"/>
  <c r="R179" i="4"/>
  <c r="L179" i="4" s="1"/>
  <c r="J179" i="4"/>
  <c r="R175" i="4"/>
  <c r="L175" i="4" s="1"/>
  <c r="J175" i="4"/>
  <c r="R171" i="4"/>
  <c r="L171" i="4" s="1"/>
  <c r="J171" i="4"/>
  <c r="R167" i="4"/>
  <c r="L167" i="4" s="1"/>
  <c r="J167" i="4"/>
  <c r="R163" i="4"/>
  <c r="L163" i="4" s="1"/>
  <c r="J163" i="4"/>
  <c r="R159" i="4"/>
  <c r="L159" i="4" s="1"/>
  <c r="J159" i="4"/>
  <c r="R155" i="4"/>
  <c r="L155" i="4" s="1"/>
  <c r="J155" i="4"/>
  <c r="R151" i="4"/>
  <c r="L151" i="4" s="1"/>
  <c r="J151" i="4"/>
  <c r="R147" i="4"/>
  <c r="L147" i="4" s="1"/>
  <c r="J147" i="4"/>
  <c r="R143" i="4"/>
  <c r="L143" i="4" s="1"/>
  <c r="J143" i="4"/>
  <c r="R139" i="4"/>
  <c r="L139" i="4" s="1"/>
  <c r="J139" i="4"/>
  <c r="R135" i="4"/>
  <c r="L135" i="4" s="1"/>
  <c r="J135" i="4"/>
  <c r="R131" i="4"/>
  <c r="L131" i="4" s="1"/>
  <c r="J131" i="4"/>
  <c r="R127" i="4"/>
  <c r="L127" i="4" s="1"/>
  <c r="J127" i="4"/>
  <c r="R123" i="4"/>
  <c r="L123" i="4" s="1"/>
  <c r="J123" i="4"/>
  <c r="R119" i="4"/>
  <c r="L119" i="4" s="1"/>
  <c r="J119" i="4"/>
  <c r="R115" i="4"/>
  <c r="L115" i="4" s="1"/>
  <c r="J115" i="4"/>
  <c r="R111" i="4"/>
  <c r="L111" i="4" s="1"/>
  <c r="J111" i="4"/>
  <c r="R107" i="4"/>
  <c r="L107" i="4" s="1"/>
  <c r="J107" i="4"/>
  <c r="R103" i="4"/>
  <c r="L103" i="4" s="1"/>
  <c r="J103" i="4"/>
  <c r="R99" i="4"/>
  <c r="L99" i="4" s="1"/>
  <c r="J99" i="4"/>
  <c r="R95" i="4"/>
  <c r="L95" i="4" s="1"/>
  <c r="J95" i="4"/>
  <c r="R91" i="4"/>
  <c r="L91" i="4" s="1"/>
  <c r="J91" i="4"/>
  <c r="R87" i="4"/>
  <c r="L87" i="4" s="1"/>
  <c r="J87" i="4"/>
  <c r="R83" i="4"/>
  <c r="L83" i="4" s="1"/>
  <c r="J83" i="4"/>
  <c r="R79" i="4"/>
  <c r="L79" i="4" s="1"/>
  <c r="J79" i="4"/>
  <c r="R75" i="4"/>
  <c r="L75" i="4" s="1"/>
  <c r="J75" i="4"/>
  <c r="R71" i="4"/>
  <c r="L71" i="4" s="1"/>
  <c r="J71" i="4"/>
  <c r="R67" i="4"/>
  <c r="L67" i="4" s="1"/>
  <c r="J67" i="4"/>
  <c r="R63" i="4"/>
  <c r="L63" i="4" s="1"/>
  <c r="J63" i="4"/>
  <c r="R59" i="4"/>
  <c r="L59" i="4" s="1"/>
  <c r="J59" i="4"/>
  <c r="R55" i="4"/>
  <c r="L55" i="4" s="1"/>
  <c r="J55" i="4"/>
  <c r="R51" i="4"/>
  <c r="L51" i="4" s="1"/>
  <c r="J51" i="4"/>
  <c r="R47" i="4"/>
  <c r="L47" i="4" s="1"/>
  <c r="J47" i="4"/>
  <c r="R43" i="4"/>
  <c r="L43" i="4" s="1"/>
  <c r="J43" i="4"/>
  <c r="R39" i="4"/>
  <c r="L39" i="4" s="1"/>
  <c r="J39" i="4"/>
  <c r="R35" i="4"/>
  <c r="L35" i="4" s="1"/>
  <c r="J35" i="4"/>
  <c r="R31" i="4"/>
  <c r="L31" i="4" s="1"/>
  <c r="J31" i="4"/>
  <c r="R27" i="4"/>
  <c r="L27" i="4" s="1"/>
  <c r="J27" i="4"/>
  <c r="R872" i="4"/>
  <c r="R868" i="4"/>
  <c r="R864" i="4"/>
  <c r="R860" i="4"/>
  <c r="R856" i="4"/>
  <c r="R852" i="4"/>
  <c r="R848" i="4"/>
  <c r="R844" i="4"/>
  <c r="L844" i="4" s="1"/>
  <c r="R840" i="4"/>
  <c r="L840" i="4" s="1"/>
  <c r="R836" i="4"/>
  <c r="R832" i="4"/>
  <c r="R828" i="4"/>
  <c r="L828" i="4" s="1"/>
  <c r="R824" i="4"/>
  <c r="R820" i="4"/>
  <c r="R816" i="4"/>
  <c r="R812" i="4"/>
  <c r="L812" i="4" s="1"/>
  <c r="R808" i="4"/>
  <c r="R804" i="4"/>
  <c r="R800" i="4"/>
  <c r="L800" i="4" s="1"/>
  <c r="R796" i="4"/>
  <c r="L796" i="4" s="1"/>
  <c r="R792" i="4"/>
  <c r="R788" i="4"/>
  <c r="R784" i="4"/>
  <c r="R780" i="4"/>
  <c r="R776" i="4"/>
  <c r="R772" i="4"/>
  <c r="L772" i="4" s="1"/>
  <c r="R768" i="4"/>
  <c r="R764" i="4"/>
  <c r="L764" i="4" s="1"/>
  <c r="R760" i="4"/>
  <c r="L760" i="4" s="1"/>
  <c r="R756" i="4"/>
  <c r="R752" i="4"/>
  <c r="L752" i="4" s="1"/>
  <c r="R748" i="4"/>
  <c r="L748" i="4" s="1"/>
  <c r="J739" i="4"/>
  <c r="J723" i="4"/>
  <c r="J707" i="4"/>
  <c r="J691" i="4"/>
  <c r="J675" i="4"/>
  <c r="J659" i="4"/>
  <c r="J643" i="4"/>
  <c r="J627" i="4"/>
  <c r="J611" i="4"/>
  <c r="J595" i="4"/>
  <c r="J579" i="4"/>
  <c r="J563" i="4"/>
  <c r="J547" i="4"/>
  <c r="J531" i="4"/>
  <c r="J515" i="4"/>
  <c r="J499" i="4"/>
  <c r="J483" i="4"/>
  <c r="J467" i="4"/>
  <c r="J451" i="4"/>
  <c r="J435" i="4"/>
  <c r="J419" i="4"/>
  <c r="J403" i="4"/>
  <c r="J387" i="4"/>
  <c r="J371" i="4"/>
  <c r="J355" i="4"/>
  <c r="J339" i="4"/>
  <c r="J323" i="4"/>
  <c r="J307" i="4"/>
  <c r="J291" i="4"/>
  <c r="J275" i="4"/>
  <c r="J254" i="4"/>
  <c r="J190" i="4"/>
  <c r="J126" i="4"/>
  <c r="R744" i="4"/>
  <c r="J744" i="4"/>
  <c r="R740" i="4"/>
  <c r="J740" i="4"/>
  <c r="R736" i="4"/>
  <c r="J736" i="4"/>
  <c r="R732" i="4"/>
  <c r="L732" i="4" s="1"/>
  <c r="J732" i="4"/>
  <c r="R728" i="4"/>
  <c r="J728" i="4"/>
  <c r="R724" i="4"/>
  <c r="J724" i="4"/>
  <c r="R720" i="4"/>
  <c r="J720" i="4"/>
  <c r="R716" i="4"/>
  <c r="L716" i="4" s="1"/>
  <c r="J716" i="4"/>
  <c r="R712" i="4"/>
  <c r="L712" i="4" s="1"/>
  <c r="J712" i="4"/>
  <c r="R708" i="4"/>
  <c r="L708" i="4" s="1"/>
  <c r="J708" i="4"/>
  <c r="R704" i="4"/>
  <c r="J704" i="4"/>
  <c r="R700" i="4"/>
  <c r="L700" i="4" s="1"/>
  <c r="J700" i="4"/>
  <c r="R696" i="4"/>
  <c r="L696" i="4" s="1"/>
  <c r="J696" i="4"/>
  <c r="R692" i="4"/>
  <c r="L692" i="4" s="1"/>
  <c r="J692" i="4"/>
  <c r="R688" i="4"/>
  <c r="J688" i="4"/>
  <c r="R684" i="4"/>
  <c r="L684" i="4" s="1"/>
  <c r="J684" i="4"/>
  <c r="R680" i="4"/>
  <c r="J680" i="4"/>
  <c r="R676" i="4"/>
  <c r="J676" i="4"/>
  <c r="R672" i="4"/>
  <c r="L672" i="4" s="1"/>
  <c r="J672" i="4"/>
  <c r="R668" i="4"/>
  <c r="L668" i="4" s="1"/>
  <c r="J668" i="4"/>
  <c r="R664" i="4"/>
  <c r="J664" i="4"/>
  <c r="R660" i="4"/>
  <c r="J660" i="4"/>
  <c r="R656" i="4"/>
  <c r="J656" i="4"/>
  <c r="R652" i="4"/>
  <c r="L652" i="4" s="1"/>
  <c r="J652" i="4"/>
  <c r="R648" i="4"/>
  <c r="J648" i="4"/>
  <c r="R644" i="4"/>
  <c r="J644" i="4"/>
  <c r="R640" i="4"/>
  <c r="J640" i="4"/>
  <c r="R636" i="4"/>
  <c r="L636" i="4" s="1"/>
  <c r="J636" i="4"/>
  <c r="R632" i="4"/>
  <c r="L632" i="4" s="1"/>
  <c r="J632" i="4"/>
  <c r="R628" i="4"/>
  <c r="J628" i="4"/>
  <c r="R624" i="4"/>
  <c r="J624" i="4"/>
  <c r="R620" i="4"/>
  <c r="L620" i="4" s="1"/>
  <c r="J620" i="4"/>
  <c r="R616" i="4"/>
  <c r="J616" i="4"/>
  <c r="R612" i="4"/>
  <c r="J612" i="4"/>
  <c r="R608" i="4"/>
  <c r="J608" i="4"/>
  <c r="R604" i="4"/>
  <c r="L604" i="4" s="1"/>
  <c r="J604" i="4"/>
  <c r="R600" i="4"/>
  <c r="J600" i="4"/>
  <c r="R596" i="4"/>
  <c r="J596" i="4"/>
  <c r="R592" i="4"/>
  <c r="J592" i="4"/>
  <c r="R588" i="4"/>
  <c r="J588" i="4"/>
  <c r="R584" i="4"/>
  <c r="L584" i="4" s="1"/>
  <c r="J584" i="4"/>
  <c r="R580" i="4"/>
  <c r="L580" i="4" s="1"/>
  <c r="J580" i="4"/>
  <c r="R576" i="4"/>
  <c r="J576" i="4"/>
  <c r="R572" i="4"/>
  <c r="L572" i="4" s="1"/>
  <c r="J572" i="4"/>
  <c r="R568" i="4"/>
  <c r="L568" i="4" s="1"/>
  <c r="J568" i="4"/>
  <c r="R564" i="4"/>
  <c r="L564" i="4" s="1"/>
  <c r="J564" i="4"/>
  <c r="R560" i="4"/>
  <c r="J560" i="4"/>
  <c r="R556" i="4"/>
  <c r="J556" i="4"/>
  <c r="R552" i="4"/>
  <c r="J552" i="4"/>
  <c r="R548" i="4"/>
  <c r="J548" i="4"/>
  <c r="R544" i="4"/>
  <c r="L544" i="4" s="1"/>
  <c r="J544" i="4"/>
  <c r="R540" i="4"/>
  <c r="J540" i="4"/>
  <c r="R536" i="4"/>
  <c r="J536" i="4"/>
  <c r="R532" i="4"/>
  <c r="J532" i="4"/>
  <c r="R528" i="4"/>
  <c r="J528" i="4"/>
  <c r="R524" i="4"/>
  <c r="L524" i="4" s="1"/>
  <c r="J524" i="4"/>
  <c r="R520" i="4"/>
  <c r="J520" i="4"/>
  <c r="R516" i="4"/>
  <c r="J516" i="4"/>
  <c r="R512" i="4"/>
  <c r="J512" i="4"/>
  <c r="R508" i="4"/>
  <c r="L508" i="4" s="1"/>
  <c r="J508" i="4"/>
  <c r="R504" i="4"/>
  <c r="L504" i="4" s="1"/>
  <c r="J504" i="4"/>
  <c r="R500" i="4"/>
  <c r="J500" i="4"/>
  <c r="R496" i="4"/>
  <c r="J496" i="4"/>
  <c r="R492" i="4"/>
  <c r="L492" i="4" s="1"/>
  <c r="J492" i="4"/>
  <c r="R488" i="4"/>
  <c r="J488" i="4"/>
  <c r="R484" i="4"/>
  <c r="J484" i="4"/>
  <c r="R480" i="4"/>
  <c r="J480" i="4"/>
  <c r="R476" i="4"/>
  <c r="L476" i="4" s="1"/>
  <c r="J476" i="4"/>
  <c r="R472" i="4"/>
  <c r="J472" i="4"/>
  <c r="R468" i="4"/>
  <c r="J468" i="4"/>
  <c r="R464" i="4"/>
  <c r="J464" i="4"/>
  <c r="R460" i="4"/>
  <c r="L460" i="4" s="1"/>
  <c r="J460" i="4"/>
  <c r="R456" i="4"/>
  <c r="L456" i="4" s="1"/>
  <c r="J456" i="4"/>
  <c r="R452" i="4"/>
  <c r="L452" i="4" s="1"/>
  <c r="J452" i="4"/>
  <c r="R448" i="4"/>
  <c r="J448" i="4"/>
  <c r="R444" i="4"/>
  <c r="J444" i="4"/>
  <c r="R440" i="4"/>
  <c r="L440" i="4" s="1"/>
  <c r="J440" i="4"/>
  <c r="R436" i="4"/>
  <c r="L436" i="4" s="1"/>
  <c r="J436" i="4"/>
  <c r="R432" i="4"/>
  <c r="J432" i="4"/>
  <c r="R428" i="4"/>
  <c r="L428" i="4" s="1"/>
  <c r="J428" i="4"/>
  <c r="R424" i="4"/>
  <c r="J424" i="4"/>
  <c r="R420" i="4"/>
  <c r="J420" i="4"/>
  <c r="R416" i="4"/>
  <c r="L416" i="4" s="1"/>
  <c r="J416" i="4"/>
  <c r="R412" i="4"/>
  <c r="L412" i="4" s="1"/>
  <c r="J412" i="4"/>
  <c r="R408" i="4"/>
  <c r="L408" i="4" s="1"/>
  <c r="J408" i="4"/>
  <c r="R404" i="4"/>
  <c r="L404" i="4" s="1"/>
  <c r="J404" i="4"/>
  <c r="R400" i="4"/>
  <c r="L400" i="4" s="1"/>
  <c r="J400" i="4"/>
  <c r="R396" i="4"/>
  <c r="L396" i="4" s="1"/>
  <c r="J396" i="4"/>
  <c r="R392" i="4"/>
  <c r="L392" i="4" s="1"/>
  <c r="J392" i="4"/>
  <c r="R388" i="4"/>
  <c r="L388" i="4" s="1"/>
  <c r="J388" i="4"/>
  <c r="R384" i="4"/>
  <c r="L384" i="4" s="1"/>
  <c r="J384" i="4"/>
  <c r="R380" i="4"/>
  <c r="L380" i="4" s="1"/>
  <c r="J380" i="4"/>
  <c r="R376" i="4"/>
  <c r="L376" i="4" s="1"/>
  <c r="J376" i="4"/>
  <c r="R372" i="4"/>
  <c r="L372" i="4" s="1"/>
  <c r="J372" i="4"/>
  <c r="R368" i="4"/>
  <c r="L368" i="4" s="1"/>
  <c r="J368" i="4"/>
  <c r="R364" i="4"/>
  <c r="L364" i="4" s="1"/>
  <c r="J364" i="4"/>
  <c r="R360" i="4"/>
  <c r="L360" i="4" s="1"/>
  <c r="J360" i="4"/>
  <c r="R356" i="4"/>
  <c r="L356" i="4" s="1"/>
  <c r="J356" i="4"/>
  <c r="R352" i="4"/>
  <c r="L352" i="4" s="1"/>
  <c r="J352" i="4"/>
  <c r="R348" i="4"/>
  <c r="L348" i="4" s="1"/>
  <c r="J348" i="4"/>
  <c r="R344" i="4"/>
  <c r="L344" i="4" s="1"/>
  <c r="J344" i="4"/>
  <c r="R340" i="4"/>
  <c r="L340" i="4" s="1"/>
  <c r="J340" i="4"/>
  <c r="R336" i="4"/>
  <c r="L336" i="4" s="1"/>
  <c r="J336" i="4"/>
  <c r="R332" i="4"/>
  <c r="L332" i="4" s="1"/>
  <c r="J332" i="4"/>
  <c r="R328" i="4"/>
  <c r="L328" i="4" s="1"/>
  <c r="J328" i="4"/>
  <c r="R324" i="4"/>
  <c r="L324" i="4" s="1"/>
  <c r="J324" i="4"/>
  <c r="R320" i="4"/>
  <c r="L320" i="4" s="1"/>
  <c r="J320" i="4"/>
  <c r="R316" i="4"/>
  <c r="L316" i="4" s="1"/>
  <c r="J316" i="4"/>
  <c r="R312" i="4"/>
  <c r="L312" i="4" s="1"/>
  <c r="J312" i="4"/>
  <c r="R308" i="4"/>
  <c r="L308" i="4" s="1"/>
  <c r="J308" i="4"/>
  <c r="R304" i="4"/>
  <c r="L304" i="4" s="1"/>
  <c r="J304" i="4"/>
  <c r="R300" i="4"/>
  <c r="L300" i="4" s="1"/>
  <c r="J300" i="4"/>
  <c r="R296" i="4"/>
  <c r="L296" i="4" s="1"/>
  <c r="J296" i="4"/>
  <c r="R292" i="4"/>
  <c r="L292" i="4" s="1"/>
  <c r="J292" i="4"/>
  <c r="R288" i="4"/>
  <c r="L288" i="4" s="1"/>
  <c r="J288" i="4"/>
  <c r="R284" i="4"/>
  <c r="L284" i="4" s="1"/>
  <c r="J284" i="4"/>
  <c r="R280" i="4"/>
  <c r="L280" i="4" s="1"/>
  <c r="J280" i="4"/>
  <c r="R276" i="4"/>
  <c r="L276" i="4" s="1"/>
  <c r="J276" i="4"/>
  <c r="R272" i="4"/>
  <c r="L272" i="4" s="1"/>
  <c r="J272" i="4"/>
  <c r="R268" i="4"/>
  <c r="L268" i="4" s="1"/>
  <c r="J268" i="4"/>
  <c r="R264" i="4"/>
  <c r="L264" i="4" s="1"/>
  <c r="J264" i="4"/>
  <c r="R260" i="4"/>
  <c r="L260" i="4" s="1"/>
  <c r="J260" i="4"/>
  <c r="R256" i="4"/>
  <c r="L256" i="4" s="1"/>
  <c r="J256" i="4"/>
  <c r="R252" i="4"/>
  <c r="L252" i="4" s="1"/>
  <c r="J252" i="4"/>
  <c r="R248" i="4"/>
  <c r="L248" i="4" s="1"/>
  <c r="J248" i="4"/>
  <c r="R244" i="4"/>
  <c r="L244" i="4" s="1"/>
  <c r="J244" i="4"/>
  <c r="R240" i="4"/>
  <c r="L240" i="4" s="1"/>
  <c r="J240" i="4"/>
  <c r="R236" i="4"/>
  <c r="L236" i="4" s="1"/>
  <c r="J236" i="4"/>
  <c r="R232" i="4"/>
  <c r="L232" i="4" s="1"/>
  <c r="J232" i="4"/>
  <c r="R228" i="4"/>
  <c r="L228" i="4" s="1"/>
  <c r="J228" i="4"/>
  <c r="R224" i="4"/>
  <c r="L224" i="4" s="1"/>
  <c r="J224" i="4"/>
  <c r="R220" i="4"/>
  <c r="L220" i="4" s="1"/>
  <c r="J220" i="4"/>
  <c r="R216" i="4"/>
  <c r="L216" i="4" s="1"/>
  <c r="J216" i="4"/>
  <c r="R212" i="4"/>
  <c r="L212" i="4" s="1"/>
  <c r="J212" i="4"/>
  <c r="R208" i="4"/>
  <c r="L208" i="4" s="1"/>
  <c r="J208" i="4"/>
  <c r="R204" i="4"/>
  <c r="L204" i="4" s="1"/>
  <c r="J204" i="4"/>
  <c r="R200" i="4"/>
  <c r="L200" i="4" s="1"/>
  <c r="J200" i="4"/>
  <c r="R196" i="4"/>
  <c r="L196" i="4" s="1"/>
  <c r="J196" i="4"/>
  <c r="R192" i="4"/>
  <c r="L192" i="4" s="1"/>
  <c r="J192" i="4"/>
  <c r="R188" i="4"/>
  <c r="L188" i="4" s="1"/>
  <c r="J188" i="4"/>
  <c r="R184" i="4"/>
  <c r="L184" i="4" s="1"/>
  <c r="J184" i="4"/>
  <c r="R180" i="4"/>
  <c r="L180" i="4" s="1"/>
  <c r="J180" i="4"/>
  <c r="R176" i="4"/>
  <c r="L176" i="4" s="1"/>
  <c r="J176" i="4"/>
  <c r="R172" i="4"/>
  <c r="L172" i="4" s="1"/>
  <c r="J172" i="4"/>
  <c r="R168" i="4"/>
  <c r="L168" i="4" s="1"/>
  <c r="J168" i="4"/>
  <c r="R164" i="4"/>
  <c r="L164" i="4" s="1"/>
  <c r="J164" i="4"/>
  <c r="R160" i="4"/>
  <c r="L160" i="4" s="1"/>
  <c r="J160" i="4"/>
  <c r="R156" i="4"/>
  <c r="L156" i="4" s="1"/>
  <c r="J156" i="4"/>
  <c r="R152" i="4"/>
  <c r="L152" i="4" s="1"/>
  <c r="J152" i="4"/>
  <c r="R148" i="4"/>
  <c r="L148" i="4" s="1"/>
  <c r="J148" i="4"/>
  <c r="R144" i="4"/>
  <c r="L144" i="4" s="1"/>
  <c r="J144" i="4"/>
  <c r="R140" i="4"/>
  <c r="L140" i="4" s="1"/>
  <c r="J140" i="4"/>
  <c r="R136" i="4"/>
  <c r="L136" i="4" s="1"/>
  <c r="J136" i="4"/>
  <c r="R132" i="4"/>
  <c r="L132" i="4" s="1"/>
  <c r="J132" i="4"/>
  <c r="R128" i="4"/>
  <c r="L128" i="4" s="1"/>
  <c r="J128" i="4"/>
  <c r="R124" i="4"/>
  <c r="L124" i="4" s="1"/>
  <c r="J124" i="4"/>
  <c r="R120" i="4"/>
  <c r="L120" i="4" s="1"/>
  <c r="J120" i="4"/>
  <c r="R116" i="4"/>
  <c r="L116" i="4" s="1"/>
  <c r="J116" i="4"/>
  <c r="R112" i="4"/>
  <c r="L112" i="4" s="1"/>
  <c r="J112" i="4"/>
  <c r="R108" i="4"/>
  <c r="L108" i="4" s="1"/>
  <c r="J108" i="4"/>
  <c r="R104" i="4"/>
  <c r="L104" i="4" s="1"/>
  <c r="J104" i="4"/>
  <c r="R100" i="4"/>
  <c r="L100" i="4" s="1"/>
  <c r="J100" i="4"/>
  <c r="R96" i="4"/>
  <c r="L96" i="4" s="1"/>
  <c r="J96" i="4"/>
  <c r="R92" i="4"/>
  <c r="L92" i="4" s="1"/>
  <c r="J92" i="4"/>
  <c r="R88" i="4"/>
  <c r="L88" i="4" s="1"/>
  <c r="J88" i="4"/>
  <c r="R84" i="4"/>
  <c r="L84" i="4" s="1"/>
  <c r="J84" i="4"/>
  <c r="R80" i="4"/>
  <c r="L80" i="4" s="1"/>
  <c r="J80" i="4"/>
  <c r="R76" i="4"/>
  <c r="L76" i="4" s="1"/>
  <c r="J76" i="4"/>
  <c r="R72" i="4"/>
  <c r="L72" i="4" s="1"/>
  <c r="J72" i="4"/>
  <c r="R68" i="4"/>
  <c r="L68" i="4" s="1"/>
  <c r="J68" i="4"/>
  <c r="R64" i="4"/>
  <c r="L64" i="4" s="1"/>
  <c r="J64" i="4"/>
  <c r="R60" i="4"/>
  <c r="L60" i="4" s="1"/>
  <c r="J60" i="4"/>
  <c r="R56" i="4"/>
  <c r="L56" i="4" s="1"/>
  <c r="J56" i="4"/>
  <c r="R52" i="4"/>
  <c r="L52" i="4" s="1"/>
  <c r="J52" i="4"/>
  <c r="R48" i="4"/>
  <c r="L48" i="4" s="1"/>
  <c r="J48" i="4"/>
  <c r="R44" i="4"/>
  <c r="L44" i="4" s="1"/>
  <c r="J44" i="4"/>
  <c r="R40" i="4"/>
  <c r="L40" i="4" s="1"/>
  <c r="J40" i="4"/>
  <c r="R36" i="4"/>
  <c r="L36" i="4" s="1"/>
  <c r="J36" i="4"/>
  <c r="R32" i="4"/>
  <c r="L32" i="4" s="1"/>
  <c r="J32" i="4"/>
  <c r="R28" i="4"/>
  <c r="L28" i="4" s="1"/>
  <c r="J28" i="4"/>
  <c r="R24" i="4"/>
  <c r="L24" i="4" s="1"/>
  <c r="J24" i="4"/>
  <c r="R871" i="4"/>
  <c r="R867" i="4"/>
  <c r="R863" i="4"/>
  <c r="R859" i="4"/>
  <c r="L859" i="4" s="1"/>
  <c r="R855" i="4"/>
  <c r="L855" i="4" s="1"/>
  <c r="R851" i="4"/>
  <c r="L851" i="4" s="1"/>
  <c r="R847" i="4"/>
  <c r="L847" i="4" s="1"/>
  <c r="R843" i="4"/>
  <c r="R839" i="4"/>
  <c r="L839" i="4" s="1"/>
  <c r="R835" i="4"/>
  <c r="R831" i="4"/>
  <c r="R827" i="4"/>
  <c r="R823" i="4"/>
  <c r="L823" i="4" s="1"/>
  <c r="R819" i="4"/>
  <c r="R815" i="4"/>
  <c r="L815" i="4" s="1"/>
  <c r="R811" i="4"/>
  <c r="R807" i="4"/>
  <c r="L807" i="4" s="1"/>
  <c r="R803" i="4"/>
  <c r="R799" i="4"/>
  <c r="L799" i="4" s="1"/>
  <c r="R795" i="4"/>
  <c r="L795" i="4" s="1"/>
  <c r="R791" i="4"/>
  <c r="R787" i="4"/>
  <c r="L787" i="4" s="1"/>
  <c r="R783" i="4"/>
  <c r="R779" i="4"/>
  <c r="R775" i="4"/>
  <c r="L775" i="4" s="1"/>
  <c r="R771" i="4"/>
  <c r="R767" i="4"/>
  <c r="L767" i="4" s="1"/>
  <c r="R763" i="4"/>
  <c r="R759" i="4"/>
  <c r="R755" i="4"/>
  <c r="R751" i="4"/>
  <c r="L751" i="4" s="1"/>
  <c r="R747" i="4"/>
  <c r="J743" i="4"/>
  <c r="J727" i="4"/>
  <c r="J711" i="4"/>
  <c r="J695" i="4"/>
  <c r="J679" i="4"/>
  <c r="J663" i="4"/>
  <c r="J647" i="4"/>
  <c r="J631" i="4"/>
  <c r="J615" i="4"/>
  <c r="J599" i="4"/>
  <c r="J583" i="4"/>
  <c r="J567" i="4"/>
  <c r="J551" i="4"/>
  <c r="J535" i="4"/>
  <c r="J519" i="4"/>
  <c r="J503" i="4"/>
  <c r="J487" i="4"/>
  <c r="J471" i="4"/>
  <c r="J455" i="4"/>
  <c r="J439" i="4"/>
  <c r="J423" i="4"/>
  <c r="J407" i="4"/>
  <c r="J391" i="4"/>
  <c r="J375" i="4"/>
  <c r="J359" i="4"/>
  <c r="J343" i="4"/>
  <c r="J327" i="4"/>
  <c r="J311" i="4"/>
  <c r="J295" i="4"/>
  <c r="J279" i="4"/>
  <c r="J270" i="4"/>
  <c r="J206" i="4"/>
  <c r="J142" i="4"/>
  <c r="R85" i="4"/>
  <c r="L85" i="4" s="1"/>
  <c r="J85" i="4"/>
  <c r="R81" i="4"/>
  <c r="L81" i="4" s="1"/>
  <c r="J81" i="4"/>
  <c r="R77" i="4"/>
  <c r="L77" i="4" s="1"/>
  <c r="J77" i="4"/>
  <c r="R73" i="4"/>
  <c r="L73" i="4" s="1"/>
  <c r="J73" i="4"/>
  <c r="R69" i="4"/>
  <c r="L69" i="4" s="1"/>
  <c r="J69" i="4"/>
  <c r="R65" i="4"/>
  <c r="L65" i="4" s="1"/>
  <c r="J65" i="4"/>
  <c r="R61" i="4"/>
  <c r="L61" i="4" s="1"/>
  <c r="J61" i="4"/>
  <c r="R57" i="4"/>
  <c r="L57" i="4" s="1"/>
  <c r="J57" i="4"/>
  <c r="R53" i="4"/>
  <c r="L53" i="4" s="1"/>
  <c r="J53" i="4"/>
  <c r="R49" i="4"/>
  <c r="L49" i="4" s="1"/>
  <c r="J49" i="4"/>
  <c r="R45" i="4"/>
  <c r="L45" i="4" s="1"/>
  <c r="J45" i="4"/>
  <c r="R41" i="4"/>
  <c r="L41" i="4" s="1"/>
  <c r="J41" i="4"/>
  <c r="R37" i="4"/>
  <c r="L37" i="4" s="1"/>
  <c r="J37" i="4"/>
  <c r="R33" i="4"/>
  <c r="L33" i="4" s="1"/>
  <c r="J33" i="4"/>
  <c r="R29" i="4"/>
  <c r="L29" i="4" s="1"/>
  <c r="J29" i="4"/>
  <c r="R25" i="4"/>
  <c r="L25" i="4" s="1"/>
  <c r="J25" i="4"/>
  <c r="C10" i="1"/>
  <c r="R504" i="1"/>
  <c r="R500" i="1"/>
  <c r="R496" i="1"/>
  <c r="R492" i="1"/>
  <c r="R488" i="1"/>
  <c r="R484" i="1"/>
  <c r="R480" i="1"/>
  <c r="R476" i="1"/>
  <c r="R472" i="1"/>
  <c r="R468" i="1"/>
  <c r="R464" i="1"/>
  <c r="R460" i="1"/>
  <c r="R456" i="1"/>
  <c r="R452" i="1"/>
  <c r="R448" i="1"/>
  <c r="R444" i="1"/>
  <c r="R440" i="1"/>
  <c r="R436" i="1"/>
  <c r="R432" i="1"/>
  <c r="R428" i="1"/>
  <c r="R424" i="1"/>
  <c r="R420" i="1"/>
  <c r="R416" i="1"/>
  <c r="R412" i="1"/>
  <c r="R408" i="1"/>
  <c r="R404" i="1"/>
  <c r="R400" i="1"/>
  <c r="R396" i="1"/>
  <c r="R392" i="1"/>
  <c r="R388" i="1"/>
  <c r="R384" i="1"/>
  <c r="R380" i="1"/>
  <c r="R376" i="1"/>
  <c r="R372" i="1"/>
  <c r="R368" i="1"/>
  <c r="R364" i="1"/>
  <c r="R360" i="1"/>
  <c r="R356" i="1"/>
  <c r="R352" i="1"/>
  <c r="R348" i="1"/>
  <c r="R344" i="1"/>
  <c r="R340" i="1"/>
  <c r="R336" i="1"/>
  <c r="R332" i="1"/>
  <c r="R328" i="1"/>
  <c r="R324" i="1"/>
  <c r="R320" i="1"/>
  <c r="R316" i="1"/>
  <c r="R312" i="1"/>
  <c r="R308" i="1"/>
  <c r="R304" i="1"/>
  <c r="R300" i="1"/>
  <c r="R296" i="1"/>
  <c r="R292" i="1"/>
  <c r="R288" i="1"/>
  <c r="R284" i="1"/>
  <c r="R280" i="1"/>
  <c r="R276" i="1"/>
  <c r="R272" i="1"/>
  <c r="R268" i="1"/>
  <c r="R264" i="1"/>
  <c r="R260" i="1"/>
  <c r="R256" i="1"/>
  <c r="R252" i="1"/>
  <c r="R248" i="1"/>
  <c r="R244" i="1"/>
  <c r="R240" i="1"/>
  <c r="R236" i="1"/>
  <c r="R232" i="1"/>
  <c r="R228" i="1"/>
  <c r="R224" i="1"/>
  <c r="R220" i="1"/>
  <c r="R216" i="1"/>
  <c r="R212" i="1"/>
  <c r="R208" i="1"/>
  <c r="R204" i="1"/>
  <c r="R200" i="1"/>
  <c r="R196" i="1"/>
  <c r="R192" i="1"/>
  <c r="R188" i="1"/>
  <c r="R184" i="1"/>
  <c r="R180" i="1"/>
  <c r="R176" i="1"/>
  <c r="R172" i="1"/>
  <c r="R168" i="1"/>
  <c r="R164" i="1"/>
  <c r="R160" i="1"/>
  <c r="R156" i="1"/>
  <c r="R152" i="1"/>
  <c r="R148" i="1"/>
  <c r="R144" i="1"/>
  <c r="R140" i="1"/>
  <c r="R136" i="1"/>
  <c r="R132" i="1"/>
  <c r="R128" i="1"/>
  <c r="R124" i="1"/>
  <c r="R120" i="1"/>
  <c r="R116" i="1"/>
  <c r="R112" i="1"/>
  <c r="R108" i="1"/>
  <c r="R104" i="1"/>
  <c r="R100" i="1"/>
  <c r="R96" i="1"/>
  <c r="R92" i="1"/>
  <c r="R88" i="1"/>
  <c r="R84" i="1"/>
  <c r="R80" i="1"/>
  <c r="R76" i="1"/>
  <c r="R72" i="1"/>
  <c r="R68" i="1"/>
  <c r="R64" i="1"/>
  <c r="R60" i="1"/>
  <c r="R56" i="1"/>
  <c r="R52" i="1"/>
  <c r="R48" i="1"/>
  <c r="R44" i="1"/>
  <c r="R40" i="1"/>
  <c r="R36" i="1"/>
  <c r="R32" i="1"/>
  <c r="R28" i="1"/>
  <c r="R24" i="1"/>
  <c r="R20" i="1"/>
  <c r="R16" i="1"/>
  <c r="R12" i="1"/>
  <c r="R505" i="1"/>
  <c r="R501" i="1"/>
  <c r="R497" i="1"/>
  <c r="R493" i="1"/>
  <c r="R489" i="1"/>
  <c r="R485" i="1"/>
  <c r="R481" i="1"/>
  <c r="R477" i="1"/>
  <c r="R473" i="1"/>
  <c r="R469" i="1"/>
  <c r="R465" i="1"/>
  <c r="R461" i="1"/>
  <c r="R457" i="1"/>
  <c r="R453" i="1"/>
  <c r="R449" i="1"/>
  <c r="R445" i="1"/>
  <c r="R441" i="1"/>
  <c r="R437" i="1"/>
  <c r="R433" i="1"/>
  <c r="R429" i="1"/>
  <c r="R425" i="1"/>
  <c r="R421" i="1"/>
  <c r="R417" i="1"/>
  <c r="R413" i="1"/>
  <c r="R409" i="1"/>
  <c r="R405" i="1"/>
  <c r="R401" i="1"/>
  <c r="R397" i="1"/>
  <c r="R393" i="1"/>
  <c r="R389" i="1"/>
  <c r="R385" i="1"/>
  <c r="R381" i="1"/>
  <c r="R377" i="1"/>
  <c r="R373" i="1"/>
  <c r="R369" i="1"/>
  <c r="R365" i="1"/>
  <c r="R361" i="1"/>
  <c r="R357" i="1"/>
  <c r="R353" i="1"/>
  <c r="R349" i="1"/>
  <c r="R345" i="1"/>
  <c r="R341" i="1"/>
  <c r="R337" i="1"/>
  <c r="R333" i="1"/>
  <c r="R329" i="1"/>
  <c r="R325" i="1"/>
  <c r="R321" i="1"/>
  <c r="R317" i="1"/>
  <c r="R313" i="1"/>
  <c r="R309" i="1"/>
  <c r="R305" i="1"/>
  <c r="R301" i="1"/>
  <c r="R297" i="1"/>
  <c r="R293" i="1"/>
  <c r="R289" i="1"/>
  <c r="R285" i="1"/>
  <c r="R281" i="1"/>
  <c r="R277" i="1"/>
  <c r="R273" i="1"/>
  <c r="R269" i="1"/>
  <c r="R265" i="1"/>
  <c r="R261" i="1"/>
  <c r="R257" i="1"/>
  <c r="R253" i="1"/>
  <c r="R249" i="1"/>
  <c r="R245" i="1"/>
  <c r="R241" i="1"/>
  <c r="R237" i="1"/>
  <c r="R233" i="1"/>
  <c r="R229" i="1"/>
  <c r="R225" i="1"/>
  <c r="R221" i="1"/>
  <c r="R217" i="1"/>
  <c r="R213" i="1"/>
  <c r="R209" i="1"/>
  <c r="R205" i="1"/>
  <c r="R201" i="1"/>
  <c r="R197" i="1"/>
  <c r="R193" i="1"/>
  <c r="R189" i="1"/>
  <c r="R185" i="1"/>
  <c r="R181" i="1"/>
  <c r="R177" i="1"/>
  <c r="R173" i="1"/>
  <c r="R169" i="1"/>
  <c r="R165" i="1"/>
  <c r="R161" i="1"/>
  <c r="R157" i="1"/>
  <c r="R153" i="1"/>
  <c r="R149" i="1"/>
  <c r="R145" i="1"/>
  <c r="R141" i="1"/>
  <c r="R137" i="1"/>
  <c r="R133" i="1"/>
  <c r="R129" i="1"/>
  <c r="R125" i="1"/>
  <c r="R121" i="1"/>
  <c r="R117" i="1"/>
  <c r="R113" i="1"/>
  <c r="R109" i="1"/>
  <c r="R105" i="1"/>
  <c r="R101" i="1"/>
  <c r="R97" i="1"/>
  <c r="R93" i="1"/>
  <c r="R89" i="1"/>
  <c r="R85" i="1"/>
  <c r="R81" i="1"/>
  <c r="R77" i="1"/>
  <c r="R73" i="1"/>
  <c r="R69" i="1"/>
  <c r="R65" i="1"/>
  <c r="R61" i="1"/>
  <c r="R57" i="1"/>
  <c r="R53" i="1"/>
  <c r="R49" i="1"/>
  <c r="R45" i="1"/>
  <c r="R41" i="1"/>
  <c r="R37" i="1"/>
  <c r="R33" i="1"/>
  <c r="R29" i="1"/>
  <c r="R25" i="1"/>
  <c r="R21" i="1"/>
  <c r="R17" i="1"/>
  <c r="R13" i="1"/>
  <c r="R506" i="1"/>
  <c r="R502" i="1"/>
  <c r="R498" i="1"/>
  <c r="R494" i="1"/>
  <c r="R490" i="1"/>
  <c r="R486" i="1"/>
  <c r="R482" i="1"/>
  <c r="R478" i="1"/>
  <c r="R474" i="1"/>
  <c r="R470" i="1"/>
  <c r="R466" i="1"/>
  <c r="R462" i="1"/>
  <c r="R458" i="1"/>
  <c r="R454" i="1"/>
  <c r="R450" i="1"/>
  <c r="R446" i="1"/>
  <c r="R442" i="1"/>
  <c r="R438" i="1"/>
  <c r="R434" i="1"/>
  <c r="R430" i="1"/>
  <c r="R426" i="1"/>
  <c r="R422" i="1"/>
  <c r="R418" i="1"/>
  <c r="R414" i="1"/>
  <c r="R410" i="1"/>
  <c r="R406" i="1"/>
  <c r="R402" i="1"/>
  <c r="R398" i="1"/>
  <c r="R394" i="1"/>
  <c r="R390" i="1"/>
  <c r="R386" i="1"/>
  <c r="R382" i="1"/>
  <c r="R378" i="1"/>
  <c r="R374" i="1"/>
  <c r="R370" i="1"/>
  <c r="R366" i="1"/>
  <c r="R362" i="1"/>
  <c r="R358" i="1"/>
  <c r="R354" i="1"/>
  <c r="R350" i="1"/>
  <c r="R346" i="1"/>
  <c r="R342" i="1"/>
  <c r="R338" i="1"/>
  <c r="R334" i="1"/>
  <c r="R330" i="1"/>
  <c r="R326" i="1"/>
  <c r="R322" i="1"/>
  <c r="R318" i="1"/>
  <c r="R314" i="1"/>
  <c r="R310" i="1"/>
  <c r="R306" i="1"/>
  <c r="R302" i="1"/>
  <c r="R298" i="1"/>
  <c r="R294" i="1"/>
  <c r="R290" i="1"/>
  <c r="R286" i="1"/>
  <c r="R282" i="1"/>
  <c r="R278" i="1"/>
  <c r="R274" i="1"/>
  <c r="R270" i="1"/>
  <c r="R266" i="1"/>
  <c r="R262" i="1"/>
  <c r="R258" i="1"/>
  <c r="R254" i="1"/>
  <c r="R250" i="1"/>
  <c r="R246" i="1"/>
  <c r="R242" i="1"/>
  <c r="R238" i="1"/>
  <c r="R234" i="1"/>
  <c r="R230" i="1"/>
  <c r="R226" i="1"/>
  <c r="R222" i="1"/>
  <c r="R218" i="1"/>
  <c r="R214" i="1"/>
  <c r="R210" i="1"/>
  <c r="R206" i="1"/>
  <c r="R202" i="1"/>
  <c r="R198" i="1"/>
  <c r="R194" i="1"/>
  <c r="R190" i="1"/>
  <c r="R186" i="1"/>
  <c r="R182" i="1"/>
  <c r="R178" i="1"/>
  <c r="R174" i="1"/>
  <c r="R170" i="1"/>
  <c r="R166" i="1"/>
  <c r="R162" i="1"/>
  <c r="R158" i="1"/>
  <c r="R154" i="1"/>
  <c r="R150" i="1"/>
  <c r="R146" i="1"/>
  <c r="R142" i="1"/>
  <c r="R138" i="1"/>
  <c r="R134" i="1"/>
  <c r="R130" i="1"/>
  <c r="R126" i="1"/>
  <c r="R122" i="1"/>
  <c r="R118" i="1"/>
  <c r="R114" i="1"/>
  <c r="R110" i="1"/>
  <c r="R106" i="1"/>
  <c r="R102" i="1"/>
  <c r="R98" i="1"/>
  <c r="R94" i="1"/>
  <c r="R90" i="1"/>
  <c r="R86" i="1"/>
  <c r="R82" i="1"/>
  <c r="R78" i="1"/>
  <c r="R74" i="1"/>
  <c r="R70" i="1"/>
  <c r="R66" i="1"/>
  <c r="R62" i="1"/>
  <c r="R58" i="1"/>
  <c r="R54" i="1"/>
  <c r="R50" i="1"/>
  <c r="R46" i="1"/>
  <c r="R42" i="1"/>
  <c r="R38" i="1"/>
  <c r="R34" i="1"/>
  <c r="R30" i="1"/>
  <c r="R26" i="1"/>
  <c r="R22" i="1"/>
  <c r="R18" i="1"/>
  <c r="R14" i="1"/>
  <c r="R507" i="1"/>
  <c r="R503" i="1"/>
  <c r="R499" i="1"/>
  <c r="R495" i="1"/>
  <c r="R491" i="1"/>
  <c r="R487" i="1"/>
  <c r="R483" i="1"/>
  <c r="R479" i="1"/>
  <c r="R475" i="1"/>
  <c r="R471" i="1"/>
  <c r="R467" i="1"/>
  <c r="R463" i="1"/>
  <c r="R459" i="1"/>
  <c r="R455" i="1"/>
  <c r="R451" i="1"/>
  <c r="R447" i="1"/>
  <c r="R443" i="1"/>
  <c r="R439" i="1"/>
  <c r="R435" i="1"/>
  <c r="R431" i="1"/>
  <c r="R427" i="1"/>
  <c r="R423" i="1"/>
  <c r="R419" i="1"/>
  <c r="R415" i="1"/>
  <c r="R411" i="1"/>
  <c r="R407" i="1"/>
  <c r="R403" i="1"/>
  <c r="R399" i="1"/>
  <c r="R395" i="1"/>
  <c r="R391" i="1"/>
  <c r="R387" i="1"/>
  <c r="R383" i="1"/>
  <c r="R379" i="1"/>
  <c r="R375" i="1"/>
  <c r="R371" i="1"/>
  <c r="R367" i="1"/>
  <c r="R363" i="1"/>
  <c r="R359" i="1"/>
  <c r="R355" i="1"/>
  <c r="R351" i="1"/>
  <c r="R347" i="1"/>
  <c r="R343" i="1"/>
  <c r="R339" i="1"/>
  <c r="R335" i="1"/>
  <c r="R331" i="1"/>
  <c r="R327" i="1"/>
  <c r="R323" i="1"/>
  <c r="R319" i="1"/>
  <c r="R315" i="1"/>
  <c r="R311" i="1"/>
  <c r="R307" i="1"/>
  <c r="R303" i="1"/>
  <c r="R299" i="1"/>
  <c r="R295" i="1"/>
  <c r="R291" i="1"/>
  <c r="R287" i="1"/>
  <c r="R283" i="1"/>
  <c r="R279" i="1"/>
  <c r="R275" i="1"/>
  <c r="R271" i="1"/>
  <c r="R267" i="1"/>
  <c r="R263" i="1"/>
  <c r="R259" i="1"/>
  <c r="R255" i="1"/>
  <c r="R251" i="1"/>
  <c r="R247" i="1"/>
  <c r="R243" i="1"/>
  <c r="R239" i="1"/>
  <c r="R235" i="1"/>
  <c r="R231" i="1"/>
  <c r="R227" i="1"/>
  <c r="R223" i="1"/>
  <c r="R219" i="1"/>
  <c r="R215" i="1"/>
  <c r="R211" i="1"/>
  <c r="R207" i="1"/>
  <c r="R203" i="1"/>
  <c r="R199" i="1"/>
  <c r="R195" i="1"/>
  <c r="R191" i="1"/>
  <c r="R187" i="1"/>
  <c r="R183" i="1"/>
  <c r="R179" i="1"/>
  <c r="R175" i="1"/>
  <c r="R171" i="1"/>
  <c r="R167" i="1"/>
  <c r="R163" i="1"/>
  <c r="R159" i="1"/>
  <c r="R155" i="1"/>
  <c r="R151" i="1"/>
  <c r="R147" i="1"/>
  <c r="R143" i="1"/>
  <c r="R139" i="1"/>
  <c r="R135" i="1"/>
  <c r="R131" i="1"/>
  <c r="R127" i="1"/>
  <c r="R123" i="1"/>
  <c r="R119" i="1"/>
  <c r="R115" i="1"/>
  <c r="R111" i="1"/>
  <c r="R107" i="1"/>
  <c r="R103" i="1"/>
  <c r="R99" i="1"/>
  <c r="R95" i="1"/>
  <c r="R91" i="1"/>
  <c r="R87" i="1"/>
  <c r="R83" i="1"/>
  <c r="R79" i="1"/>
  <c r="R75" i="1"/>
  <c r="R71" i="1"/>
  <c r="R67" i="1"/>
  <c r="R63" i="1"/>
  <c r="R59" i="1"/>
  <c r="R55" i="1"/>
  <c r="R51" i="1"/>
  <c r="R47" i="1"/>
  <c r="R43" i="1"/>
  <c r="R39" i="1"/>
  <c r="R35" i="1"/>
  <c r="R31" i="1"/>
  <c r="R27" i="1"/>
  <c r="R23" i="1"/>
  <c r="R19" i="1"/>
  <c r="R15" i="1"/>
  <c r="J8" i="2"/>
  <c r="I4" i="2"/>
  <c r="E5" i="4" s="1"/>
  <c r="I505" i="2"/>
  <c r="I501" i="2"/>
  <c r="I497" i="2"/>
  <c r="I493" i="2"/>
  <c r="I489" i="2"/>
  <c r="I485" i="2"/>
  <c r="I481" i="2"/>
  <c r="I477" i="2"/>
  <c r="I473" i="2"/>
  <c r="I469" i="2"/>
  <c r="I465" i="2"/>
  <c r="I461" i="2"/>
  <c r="I457" i="2"/>
  <c r="I453" i="2"/>
  <c r="I449" i="2"/>
  <c r="I445" i="2"/>
  <c r="I441" i="2"/>
  <c r="I437" i="2"/>
  <c r="I433" i="2"/>
  <c r="I429" i="2"/>
  <c r="I425" i="2"/>
  <c r="I421" i="2"/>
  <c r="I417" i="2"/>
  <c r="I413" i="2"/>
  <c r="I409" i="2"/>
  <c r="I405" i="2"/>
  <c r="I401" i="2"/>
  <c r="I397" i="2"/>
  <c r="I393" i="2"/>
  <c r="I389" i="2"/>
  <c r="I385" i="2"/>
  <c r="I381" i="2"/>
  <c r="I377" i="2"/>
  <c r="I373" i="2"/>
  <c r="I369" i="2"/>
  <c r="I365" i="2"/>
  <c r="I361" i="2"/>
  <c r="I357" i="2"/>
  <c r="I353" i="2"/>
  <c r="I349" i="2"/>
  <c r="I345" i="2"/>
  <c r="I341" i="2"/>
  <c r="I337" i="2"/>
  <c r="I333" i="2"/>
  <c r="I329" i="2"/>
  <c r="I325" i="2"/>
  <c r="I321" i="2"/>
  <c r="I317" i="2"/>
  <c r="I313" i="2"/>
  <c r="I309" i="2"/>
  <c r="I305" i="2"/>
  <c r="I301" i="2"/>
  <c r="I297" i="2"/>
  <c r="I293" i="2"/>
  <c r="I289" i="2"/>
  <c r="I285" i="2"/>
  <c r="I281" i="2"/>
  <c r="I277" i="2"/>
  <c r="I273" i="2"/>
  <c r="I269" i="2"/>
  <c r="I265" i="2"/>
  <c r="I261" i="2"/>
  <c r="I257" i="2"/>
  <c r="I253" i="2"/>
  <c r="I249" i="2"/>
  <c r="I245" i="2"/>
  <c r="I241" i="2"/>
  <c r="I237" i="2"/>
  <c r="I233" i="2"/>
  <c r="I229" i="2"/>
  <c r="I225" i="2"/>
  <c r="I221" i="2"/>
  <c r="I217" i="2"/>
  <c r="I213" i="2"/>
  <c r="I209" i="2"/>
  <c r="I205" i="2"/>
  <c r="I201" i="2"/>
  <c r="I197" i="2"/>
  <c r="I193" i="2"/>
  <c r="I189" i="2"/>
  <c r="I185" i="2"/>
  <c r="I181" i="2"/>
  <c r="I177" i="2"/>
  <c r="I173" i="2"/>
  <c r="I169" i="2"/>
  <c r="I165" i="2"/>
  <c r="I161" i="2"/>
  <c r="I157" i="2"/>
  <c r="I153" i="2"/>
  <c r="I149" i="2"/>
  <c r="I145" i="2"/>
  <c r="I141" i="2"/>
  <c r="I137" i="2"/>
  <c r="I133" i="2"/>
  <c r="I129" i="2"/>
  <c r="I125" i="2"/>
  <c r="I121" i="2"/>
  <c r="I117" i="2"/>
  <c r="I113" i="2"/>
  <c r="I109" i="2"/>
  <c r="I105" i="2"/>
  <c r="I101" i="2"/>
  <c r="I97" i="2"/>
  <c r="I93" i="2"/>
  <c r="I89" i="2"/>
  <c r="I85" i="2"/>
  <c r="I81" i="2"/>
  <c r="I77" i="2"/>
  <c r="I73" i="2"/>
  <c r="I69" i="2"/>
  <c r="I65" i="2"/>
  <c r="I61" i="2"/>
  <c r="I57" i="2"/>
  <c r="I53" i="2"/>
  <c r="I49" i="2"/>
  <c r="I45" i="2"/>
  <c r="I41" i="2"/>
  <c r="I37" i="2"/>
  <c r="I33" i="2"/>
  <c r="I29" i="2"/>
  <c r="I25" i="2"/>
  <c r="I21" i="2"/>
  <c r="I17" i="2"/>
  <c r="I13" i="2"/>
  <c r="I506" i="2"/>
  <c r="I502" i="2"/>
  <c r="I498" i="2"/>
  <c r="I494" i="2"/>
  <c r="I490" i="2"/>
  <c r="I486" i="2"/>
  <c r="I482" i="2"/>
  <c r="I478" i="2"/>
  <c r="I474" i="2"/>
  <c r="I470" i="2"/>
  <c r="I466" i="2"/>
  <c r="I462" i="2"/>
  <c r="I458" i="2"/>
  <c r="I454" i="2"/>
  <c r="I450" i="2"/>
  <c r="I446" i="2"/>
  <c r="I442" i="2"/>
  <c r="I438" i="2"/>
  <c r="I434" i="2"/>
  <c r="I430" i="2"/>
  <c r="I426" i="2"/>
  <c r="I422" i="2"/>
  <c r="I418" i="2"/>
  <c r="I414" i="2"/>
  <c r="I410" i="2"/>
  <c r="I406" i="2"/>
  <c r="I402" i="2"/>
  <c r="I398" i="2"/>
  <c r="I394" i="2"/>
  <c r="I390" i="2"/>
  <c r="I386" i="2"/>
  <c r="I382" i="2"/>
  <c r="I378" i="2"/>
  <c r="I374" i="2"/>
  <c r="I370" i="2"/>
  <c r="I366" i="2"/>
  <c r="I362" i="2"/>
  <c r="I358" i="2"/>
  <c r="I354" i="2"/>
  <c r="I350" i="2"/>
  <c r="I346" i="2"/>
  <c r="I342" i="2"/>
  <c r="I338" i="2"/>
  <c r="I334" i="2"/>
  <c r="I330" i="2"/>
  <c r="I326" i="2"/>
  <c r="I322" i="2"/>
  <c r="I318" i="2"/>
  <c r="I314" i="2"/>
  <c r="I310" i="2"/>
  <c r="I306" i="2"/>
  <c r="I302" i="2"/>
  <c r="I298" i="2"/>
  <c r="I294" i="2"/>
  <c r="I290" i="2"/>
  <c r="I286" i="2"/>
  <c r="I282" i="2"/>
  <c r="I278" i="2"/>
  <c r="I274" i="2"/>
  <c r="I270" i="2"/>
  <c r="I266" i="2"/>
  <c r="I262" i="2"/>
  <c r="I258" i="2"/>
  <c r="I254" i="2"/>
  <c r="I250" i="2"/>
  <c r="I246" i="2"/>
  <c r="I242" i="2"/>
  <c r="I238" i="2"/>
  <c r="I234" i="2"/>
  <c r="I230" i="2"/>
  <c r="I226" i="2"/>
  <c r="I222" i="2"/>
  <c r="I218" i="2"/>
  <c r="I214" i="2"/>
  <c r="I210" i="2"/>
  <c r="I206" i="2"/>
  <c r="I202" i="2"/>
  <c r="I198" i="2"/>
  <c r="I194" i="2"/>
  <c r="I190" i="2"/>
  <c r="I186" i="2"/>
  <c r="I182" i="2"/>
  <c r="I178" i="2"/>
  <c r="I174" i="2"/>
  <c r="I170" i="2"/>
  <c r="I166" i="2"/>
  <c r="I162" i="2"/>
  <c r="I158" i="2"/>
  <c r="I154" i="2"/>
  <c r="I150" i="2"/>
  <c r="I146" i="2"/>
  <c r="I142" i="2"/>
  <c r="I138" i="2"/>
  <c r="I134" i="2"/>
  <c r="I130" i="2"/>
  <c r="I126" i="2"/>
  <c r="I122" i="2"/>
  <c r="I118" i="2"/>
  <c r="I114" i="2"/>
  <c r="I110" i="2"/>
  <c r="I106" i="2"/>
  <c r="I102" i="2"/>
  <c r="I98" i="2"/>
  <c r="I94" i="2"/>
  <c r="I90" i="2"/>
  <c r="I86" i="2"/>
  <c r="I82" i="2"/>
  <c r="I78" i="2"/>
  <c r="I74" i="2"/>
  <c r="I70" i="2"/>
  <c r="I66" i="2"/>
  <c r="I62" i="2"/>
  <c r="I58" i="2"/>
  <c r="I54" i="2"/>
  <c r="I50" i="2"/>
  <c r="I46" i="2"/>
  <c r="I42" i="2"/>
  <c r="I38" i="2"/>
  <c r="I34" i="2"/>
  <c r="I30" i="2"/>
  <c r="I26" i="2"/>
  <c r="I22" i="2"/>
  <c r="I18" i="2"/>
  <c r="I14" i="2"/>
  <c r="I507" i="2"/>
  <c r="I503" i="2"/>
  <c r="I499" i="2"/>
  <c r="I495" i="2"/>
  <c r="I491" i="2"/>
  <c r="I487" i="2"/>
  <c r="I483" i="2"/>
  <c r="I479" i="2"/>
  <c r="I475" i="2"/>
  <c r="I471" i="2"/>
  <c r="I467" i="2"/>
  <c r="I463" i="2"/>
  <c r="I459" i="2"/>
  <c r="I455" i="2"/>
  <c r="I451" i="2"/>
  <c r="I447" i="2"/>
  <c r="I443" i="2"/>
  <c r="I439" i="2"/>
  <c r="I435" i="2"/>
  <c r="I431" i="2"/>
  <c r="I427" i="2"/>
  <c r="I423" i="2"/>
  <c r="I419" i="2"/>
  <c r="I415" i="2"/>
  <c r="I411" i="2"/>
  <c r="I407" i="2"/>
  <c r="I403" i="2"/>
  <c r="I399" i="2"/>
  <c r="I395" i="2"/>
  <c r="I391" i="2"/>
  <c r="I387" i="2"/>
  <c r="I383" i="2"/>
  <c r="I379" i="2"/>
  <c r="I375" i="2"/>
  <c r="I371" i="2"/>
  <c r="I367" i="2"/>
  <c r="I363" i="2"/>
  <c r="I359" i="2"/>
  <c r="I355" i="2"/>
  <c r="I351" i="2"/>
  <c r="I347" i="2"/>
  <c r="I343" i="2"/>
  <c r="I339" i="2"/>
  <c r="I335" i="2"/>
  <c r="I331" i="2"/>
  <c r="I327" i="2"/>
  <c r="I323" i="2"/>
  <c r="I319" i="2"/>
  <c r="I315" i="2"/>
  <c r="I311" i="2"/>
  <c r="I307" i="2"/>
  <c r="I303" i="2"/>
  <c r="I299" i="2"/>
  <c r="I295" i="2"/>
  <c r="I291" i="2"/>
  <c r="I287" i="2"/>
  <c r="I283" i="2"/>
  <c r="I279" i="2"/>
  <c r="I275" i="2"/>
  <c r="I271" i="2"/>
  <c r="I267" i="2"/>
  <c r="I263" i="2"/>
  <c r="I259" i="2"/>
  <c r="I255" i="2"/>
  <c r="I251" i="2"/>
  <c r="I247" i="2"/>
  <c r="I243" i="2"/>
  <c r="I239" i="2"/>
  <c r="I235" i="2"/>
  <c r="I231" i="2"/>
  <c r="I227" i="2"/>
  <c r="I223" i="2"/>
  <c r="I219" i="2"/>
  <c r="I215" i="2"/>
  <c r="I211" i="2"/>
  <c r="I207" i="2"/>
  <c r="I203" i="2"/>
  <c r="I199" i="2"/>
  <c r="I195" i="2"/>
  <c r="I191" i="2"/>
  <c r="I187" i="2"/>
  <c r="I183" i="2"/>
  <c r="I179" i="2"/>
  <c r="I175" i="2"/>
  <c r="I171" i="2"/>
  <c r="I167" i="2"/>
  <c r="I163" i="2"/>
  <c r="I159" i="2"/>
  <c r="I155" i="2"/>
  <c r="I151" i="2"/>
  <c r="I147" i="2"/>
  <c r="I143" i="2"/>
  <c r="I139" i="2"/>
  <c r="I135" i="2"/>
  <c r="I131" i="2"/>
  <c r="I127" i="2"/>
  <c r="I123" i="2"/>
  <c r="I119" i="2"/>
  <c r="I115" i="2"/>
  <c r="I111" i="2"/>
  <c r="I107" i="2"/>
  <c r="I103" i="2"/>
  <c r="I99" i="2"/>
  <c r="I95" i="2"/>
  <c r="I91" i="2"/>
  <c r="I87" i="2"/>
  <c r="I83" i="2"/>
  <c r="I79" i="2"/>
  <c r="I75" i="2"/>
  <c r="I71" i="2"/>
  <c r="I67" i="2"/>
  <c r="I63" i="2"/>
  <c r="I59" i="2"/>
  <c r="I55" i="2"/>
  <c r="I51" i="2"/>
  <c r="I47" i="2"/>
  <c r="I43" i="2"/>
  <c r="I39" i="2"/>
  <c r="I35" i="2"/>
  <c r="I31" i="2"/>
  <c r="I27" i="2"/>
  <c r="I23" i="2"/>
  <c r="I19" i="2"/>
  <c r="I15" i="2"/>
  <c r="I504" i="2"/>
  <c r="I500" i="2"/>
  <c r="I496" i="2"/>
  <c r="I492" i="2"/>
  <c r="I488" i="2"/>
  <c r="I484" i="2"/>
  <c r="I480" i="2"/>
  <c r="I476" i="2"/>
  <c r="I472" i="2"/>
  <c r="I468" i="2"/>
  <c r="I464" i="2"/>
  <c r="I460" i="2"/>
  <c r="I456" i="2"/>
  <c r="I452" i="2"/>
  <c r="I448" i="2"/>
  <c r="I444" i="2"/>
  <c r="I440" i="2"/>
  <c r="I436" i="2"/>
  <c r="I432" i="2"/>
  <c r="I428" i="2"/>
  <c r="I424" i="2"/>
  <c r="I420" i="2"/>
  <c r="I416" i="2"/>
  <c r="I412" i="2"/>
  <c r="I408" i="2"/>
  <c r="I404" i="2"/>
  <c r="I400" i="2"/>
  <c r="I396" i="2"/>
  <c r="I392" i="2"/>
  <c r="I388" i="2"/>
  <c r="I384" i="2"/>
  <c r="I380" i="2"/>
  <c r="I376" i="2"/>
  <c r="I372" i="2"/>
  <c r="I368" i="2"/>
  <c r="I364" i="2"/>
  <c r="I360" i="2"/>
  <c r="I356" i="2"/>
  <c r="I352" i="2"/>
  <c r="I348" i="2"/>
  <c r="I344" i="2"/>
  <c r="I340" i="2"/>
  <c r="I336" i="2"/>
  <c r="I332" i="2"/>
  <c r="I328" i="2"/>
  <c r="I324" i="2"/>
  <c r="I320" i="2"/>
  <c r="I316" i="2"/>
  <c r="I312" i="2"/>
  <c r="I308" i="2"/>
  <c r="I304" i="2"/>
  <c r="I300" i="2"/>
  <c r="I296" i="2"/>
  <c r="I292" i="2"/>
  <c r="I288" i="2"/>
  <c r="I284" i="2"/>
  <c r="I280" i="2"/>
  <c r="I276" i="2"/>
  <c r="I272" i="2"/>
  <c r="I268" i="2"/>
  <c r="I264" i="2"/>
  <c r="I260" i="2"/>
  <c r="I256" i="2"/>
  <c r="I252" i="2"/>
  <c r="I248" i="2"/>
  <c r="I244" i="2"/>
  <c r="I240" i="2"/>
  <c r="I236" i="2"/>
  <c r="I232" i="2"/>
  <c r="I228" i="2"/>
  <c r="I224" i="2"/>
  <c r="I220" i="2"/>
  <c r="I216" i="2"/>
  <c r="I212" i="2"/>
  <c r="I208" i="2"/>
  <c r="I204" i="2"/>
  <c r="I200" i="2"/>
  <c r="I196" i="2"/>
  <c r="I192" i="2"/>
  <c r="I188" i="2"/>
  <c r="I184" i="2"/>
  <c r="I180" i="2"/>
  <c r="I176" i="2"/>
  <c r="I172" i="2"/>
  <c r="I168" i="2"/>
  <c r="I164" i="2"/>
  <c r="I160" i="2"/>
  <c r="I156" i="2"/>
  <c r="I152" i="2"/>
  <c r="I148" i="2"/>
  <c r="I144" i="2"/>
  <c r="I140" i="2"/>
  <c r="I136" i="2"/>
  <c r="I132" i="2"/>
  <c r="I128" i="2"/>
  <c r="I124" i="2"/>
  <c r="I120" i="2"/>
  <c r="I116" i="2"/>
  <c r="I112" i="2"/>
  <c r="I108" i="2"/>
  <c r="I104" i="2"/>
  <c r="I100" i="2"/>
  <c r="I96" i="2"/>
  <c r="I92" i="2"/>
  <c r="I88" i="2"/>
  <c r="I84" i="2"/>
  <c r="I80" i="2"/>
  <c r="I76" i="2"/>
  <c r="I72" i="2"/>
  <c r="I68" i="2"/>
  <c r="I64" i="2"/>
  <c r="I60" i="2"/>
  <c r="I56" i="2"/>
  <c r="I52" i="2"/>
  <c r="I48" i="2"/>
  <c r="I44" i="2"/>
  <c r="I40" i="2"/>
  <c r="I36" i="2"/>
  <c r="I32" i="2"/>
  <c r="I28" i="2"/>
  <c r="I24" i="2"/>
  <c r="I20" i="2"/>
  <c r="I16" i="2"/>
  <c r="I12" i="2"/>
  <c r="C10" i="2"/>
  <c r="C14" i="3"/>
  <c r="C11" i="2"/>
  <c r="C9" i="2"/>
  <c r="L14" i="3"/>
  <c r="I4" i="3"/>
  <c r="D4" i="4" s="1"/>
  <c r="L13" i="3"/>
  <c r="C11" i="1"/>
  <c r="C8" i="1"/>
  <c r="C11" i="3"/>
  <c r="C10" i="3"/>
  <c r="C9" i="3"/>
  <c r="C13" i="3"/>
  <c r="C12" i="3"/>
  <c r="C9" i="1"/>
  <c r="G5" i="1"/>
  <c r="C5" i="4" s="1"/>
  <c r="G4" i="1"/>
  <c r="C4" i="4" s="1"/>
  <c r="M804" i="4" l="1"/>
  <c r="M988" i="4"/>
  <c r="M94" i="4"/>
  <c r="M34" i="4"/>
  <c r="M126" i="4"/>
  <c r="M194" i="4"/>
  <c r="M254" i="4"/>
  <c r="M322" i="4"/>
  <c r="M382" i="4"/>
  <c r="M450" i="4"/>
  <c r="M474" i="4"/>
  <c r="M486" i="4"/>
  <c r="M498" i="4"/>
  <c r="M510" i="4"/>
  <c r="M606" i="4"/>
  <c r="M674" i="4"/>
  <c r="M710" i="4"/>
  <c r="M722" i="4"/>
  <c r="M734" i="4"/>
  <c r="M770" i="4"/>
  <c r="M810" i="4"/>
  <c r="M620" i="4"/>
  <c r="M20" i="4"/>
  <c r="M148" i="4"/>
  <c r="M276" i="4"/>
  <c r="M120" i="4"/>
  <c r="M248" i="4"/>
  <c r="M700" i="4"/>
  <c r="M412" i="4"/>
  <c r="M540" i="4"/>
  <c r="M388" i="4"/>
  <c r="M516" i="4"/>
  <c r="M772" i="4"/>
  <c r="M852" i="4"/>
  <c r="M884" i="4"/>
  <c r="M916" i="4"/>
  <c r="M948" i="4"/>
  <c r="M980" i="4"/>
  <c r="M236" i="4"/>
  <c r="M572" i="4"/>
  <c r="M162" i="4"/>
  <c r="M290" i="4"/>
  <c r="M418" i="4"/>
  <c r="M892" i="4"/>
  <c r="M102" i="4"/>
  <c r="M834" i="4"/>
  <c r="M116" i="4"/>
  <c r="M244" i="4"/>
  <c r="M84" i="4"/>
  <c r="M52" i="4"/>
  <c r="M180" i="4"/>
  <c r="M444" i="4"/>
  <c r="M508" i="4"/>
  <c r="M144" i="4"/>
  <c r="M356" i="4"/>
  <c r="M484" i="4"/>
  <c r="M612" i="4"/>
  <c r="M740" i="4"/>
  <c r="M844" i="4"/>
  <c r="M876" i="4"/>
  <c r="M908" i="4"/>
  <c r="M940" i="4"/>
  <c r="M1004" i="4"/>
  <c r="M732" i="4"/>
  <c r="L610" i="4"/>
  <c r="L626" i="4"/>
  <c r="L938" i="4"/>
  <c r="L970" i="4"/>
  <c r="L515" i="4"/>
  <c r="L836" i="4"/>
  <c r="L964" i="4"/>
  <c r="L972" i="4"/>
  <c r="L818" i="4"/>
  <c r="L723" i="4"/>
  <c r="L762" i="4"/>
  <c r="L897" i="4"/>
  <c r="L929" i="4"/>
  <c r="L961" i="4"/>
  <c r="L993" i="4"/>
  <c r="L596" i="4"/>
  <c r="L520" i="4"/>
  <c r="L648" i="4"/>
  <c r="L980" i="4"/>
  <c r="L468" i="4"/>
  <c r="L724" i="4"/>
  <c r="L776" i="4"/>
  <c r="L816" i="4"/>
  <c r="L432" i="4"/>
  <c r="L560" i="4"/>
  <c r="L688" i="4"/>
  <c r="L852" i="4"/>
  <c r="L904" i="4"/>
  <c r="L944" i="4"/>
  <c r="L433" i="4"/>
  <c r="L465" i="4"/>
  <c r="L497" i="4"/>
  <c r="L529" i="4"/>
  <c r="L561" i="4"/>
  <c r="L593" i="4"/>
  <c r="L625" i="4"/>
  <c r="L657" i="4"/>
  <c r="L689" i="4"/>
  <c r="L721" i="4"/>
  <c r="L881" i="4"/>
  <c r="L913" i="4"/>
  <c r="L945" i="4"/>
  <c r="L977" i="4"/>
  <c r="L437" i="4"/>
  <c r="L469" i="4"/>
  <c r="L501" i="4"/>
  <c r="L533" i="4"/>
  <c r="L565" i="4"/>
  <c r="L597" i="4"/>
  <c r="L629" i="4"/>
  <c r="L661" i="4"/>
  <c r="L693" i="4"/>
  <c r="L725" i="4"/>
  <c r="L523" i="4"/>
  <c r="L500" i="4"/>
  <c r="L785" i="4"/>
  <c r="L849" i="4"/>
  <c r="L753" i="4"/>
  <c r="L817" i="4"/>
  <c r="L783" i="4"/>
  <c r="L924" i="4"/>
  <c r="L956" i="4"/>
  <c r="L579" i="4"/>
  <c r="L499" i="4"/>
  <c r="L419" i="4"/>
  <c r="L547" i="4"/>
  <c r="L675" i="4"/>
  <c r="L587" i="4"/>
  <c r="L555" i="4"/>
  <c r="L759" i="4"/>
  <c r="L791" i="4"/>
  <c r="L444" i="4"/>
  <c r="L540" i="4"/>
  <c r="L556" i="4"/>
  <c r="L588" i="4"/>
  <c r="L780" i="4"/>
  <c r="L911" i="4"/>
  <c r="L919" i="4"/>
  <c r="L959" i="4"/>
  <c r="L967" i="4"/>
  <c r="L991" i="4"/>
  <c r="L999" i="4"/>
  <c r="L831" i="4"/>
  <c r="L863" i="4"/>
  <c r="L480" i="4"/>
  <c r="L496" i="4"/>
  <c r="L608" i="4"/>
  <c r="L624" i="4"/>
  <c r="L736" i="4"/>
  <c r="L788" i="4"/>
  <c r="L880" i="4"/>
  <c r="L952" i="4"/>
  <c r="L968" i="4"/>
  <c r="L824" i="4"/>
  <c r="L871" i="4"/>
  <c r="L516" i="4"/>
  <c r="L532" i="4"/>
  <c r="L644" i="4"/>
  <c r="L660" i="4"/>
  <c r="L864" i="4"/>
  <c r="L979" i="4"/>
  <c r="L417" i="4"/>
  <c r="L449" i="4"/>
  <c r="L481" i="4"/>
  <c r="L513" i="4"/>
  <c r="L545" i="4"/>
  <c r="L577" i="4"/>
  <c r="L609" i="4"/>
  <c r="L641" i="4"/>
  <c r="L673" i="4"/>
  <c r="L705" i="4"/>
  <c r="L737" i="4"/>
  <c r="L992" i="4"/>
  <c r="L421" i="4"/>
  <c r="L453" i="4"/>
  <c r="L485" i="4"/>
  <c r="L517" i="4"/>
  <c r="L549" i="4"/>
  <c r="L581" i="4"/>
  <c r="L613" i="4"/>
  <c r="L645" i="4"/>
  <c r="L677" i="4"/>
  <c r="L709" i="4"/>
  <c r="L741" i="4"/>
  <c r="L628" i="4"/>
  <c r="L420" i="4"/>
  <c r="L548" i="4"/>
  <c r="L860" i="4"/>
  <c r="L877" i="4"/>
  <c r="L893" i="4"/>
  <c r="L909" i="4"/>
  <c r="L925" i="4"/>
  <c r="L941" i="4"/>
  <c r="L957" i="4"/>
  <c r="L973" i="4"/>
  <c r="L989" i="4"/>
  <c r="L1005" i="4"/>
  <c r="L931" i="4"/>
  <c r="L413" i="4"/>
  <c r="L429" i="4"/>
  <c r="L445" i="4"/>
  <c r="L461" i="4"/>
  <c r="L477" i="4"/>
  <c r="L493" i="4"/>
  <c r="L509" i="4"/>
  <c r="L525" i="4"/>
  <c r="L541" i="4"/>
  <c r="L557" i="4"/>
  <c r="L573" i="4"/>
  <c r="L589" i="4"/>
  <c r="L605" i="4"/>
  <c r="L621" i="4"/>
  <c r="L637" i="4"/>
  <c r="L653" i="4"/>
  <c r="L669" i="4"/>
  <c r="L685" i="4"/>
  <c r="L701" i="4"/>
  <c r="L717" i="4"/>
  <c r="L733" i="4"/>
  <c r="L484" i="4"/>
  <c r="L612" i="4"/>
  <c r="L676" i="4"/>
  <c r="L740" i="4"/>
  <c r="L883" i="4"/>
  <c r="L899" i="4"/>
  <c r="L947" i="4"/>
  <c r="L963" i="4"/>
  <c r="L995" i="4"/>
  <c r="L749" i="4"/>
  <c r="L765" i="4"/>
  <c r="L781" i="4"/>
  <c r="L797" i="4"/>
  <c r="L813" i="4"/>
  <c r="L829" i="4"/>
  <c r="L845" i="4"/>
  <c r="L861" i="4"/>
  <c r="L808" i="4"/>
  <c r="L872" i="4"/>
  <c r="L424" i="4"/>
  <c r="L464" i="4"/>
  <c r="L488" i="4"/>
  <c r="L528" i="4"/>
  <c r="L552" i="4"/>
  <c r="L592" i="4"/>
  <c r="L616" i="4"/>
  <c r="L656" i="4"/>
  <c r="L680" i="4"/>
  <c r="L720" i="4"/>
  <c r="L744" i="4"/>
  <c r="L756" i="4"/>
  <c r="L820" i="4"/>
  <c r="L745" i="4"/>
  <c r="L761" i="4"/>
  <c r="L777" i="4"/>
  <c r="L793" i="4"/>
  <c r="L809" i="4"/>
  <c r="L825" i="4"/>
  <c r="L841" i="4"/>
  <c r="L857" i="4"/>
  <c r="L873" i="4"/>
  <c r="L889" i="4"/>
  <c r="L905" i="4"/>
  <c r="L921" i="4"/>
  <c r="L937" i="4"/>
  <c r="L953" i="4"/>
  <c r="L969" i="4"/>
  <c r="L985" i="4"/>
  <c r="L1001" i="4"/>
  <c r="L425" i="4"/>
  <c r="L441" i="4"/>
  <c r="L457" i="4"/>
  <c r="L473" i="4"/>
  <c r="L489" i="4"/>
  <c r="L505" i="4"/>
  <c r="L521" i="4"/>
  <c r="L537" i="4"/>
  <c r="L553" i="4"/>
  <c r="L569" i="4"/>
  <c r="L585" i="4"/>
  <c r="L601" i="4"/>
  <c r="L617" i="4"/>
  <c r="L633" i="4"/>
  <c r="L649" i="4"/>
  <c r="L665" i="4"/>
  <c r="L681" i="4"/>
  <c r="L697" i="4"/>
  <c r="L713" i="4"/>
  <c r="L729" i="4"/>
  <c r="L747" i="4"/>
  <c r="L763" i="4"/>
  <c r="L779" i="4"/>
  <c r="L811" i="4"/>
  <c r="L827" i="4"/>
  <c r="L843" i="4"/>
  <c r="L784" i="4"/>
  <c r="L848" i="4"/>
  <c r="L884" i="4"/>
  <c r="L892" i="4"/>
  <c r="L908" i="4"/>
  <c r="L912" i="4"/>
  <c r="L936" i="4"/>
  <c r="L948" i="4"/>
  <c r="L976" i="4"/>
  <c r="L1000" i="4"/>
  <c r="L768" i="4"/>
  <c r="L832" i="4"/>
  <c r="L876" i="4"/>
  <c r="L896" i="4"/>
  <c r="L920" i="4"/>
  <c r="L932" i="4"/>
  <c r="L960" i="4"/>
  <c r="L984" i="4"/>
  <c r="L988" i="4"/>
  <c r="L996" i="4"/>
  <c r="L1004" i="4"/>
  <c r="L755" i="4"/>
  <c r="L771" i="4"/>
  <c r="L803" i="4"/>
  <c r="L819" i="4"/>
  <c r="L835" i="4"/>
  <c r="L867" i="4"/>
  <c r="L792" i="4"/>
  <c r="L856" i="4"/>
  <c r="L448" i="4"/>
  <c r="L472" i="4"/>
  <c r="L512" i="4"/>
  <c r="L536" i="4"/>
  <c r="L576" i="4"/>
  <c r="L600" i="4"/>
  <c r="L640" i="4"/>
  <c r="L664" i="4"/>
  <c r="L704" i="4"/>
  <c r="L728" i="4"/>
  <c r="L804" i="4"/>
  <c r="L868" i="4"/>
  <c r="L885" i="4"/>
  <c r="L901" i="4"/>
  <c r="L917" i="4"/>
  <c r="L933" i="4"/>
  <c r="L949" i="4"/>
  <c r="L965" i="4"/>
  <c r="L981" i="4"/>
  <c r="L997" i="4"/>
  <c r="L757" i="4"/>
  <c r="L773" i="4"/>
  <c r="L789" i="4"/>
  <c r="L805" i="4"/>
  <c r="L821" i="4"/>
  <c r="L837" i="4"/>
  <c r="L853" i="4"/>
  <c r="L869" i="4"/>
  <c r="M9" i="3"/>
  <c r="H2" i="11"/>
  <c r="M10" i="3"/>
  <c r="H3" i="11"/>
  <c r="B2" i="11"/>
  <c r="A2" i="11"/>
  <c r="K12" i="3"/>
  <c r="B5" i="11"/>
  <c r="A5" i="11"/>
  <c r="K14" i="3"/>
  <c r="A14" i="3" s="1"/>
  <c r="B7" i="11"/>
  <c r="A7" i="11"/>
  <c r="B2" i="10"/>
  <c r="A2" i="10"/>
  <c r="B3" i="11"/>
  <c r="A3" i="11"/>
  <c r="B4" i="12"/>
  <c r="A4" i="12"/>
  <c r="A3" i="10"/>
  <c r="B3" i="10"/>
  <c r="B4" i="10"/>
  <c r="A4" i="10"/>
  <c r="K13" i="3"/>
  <c r="B6" i="11"/>
  <c r="A6" i="11"/>
  <c r="B3" i="12"/>
  <c r="A3" i="12"/>
  <c r="B2" i="12"/>
  <c r="A2" i="12"/>
  <c r="K11" i="3"/>
  <c r="B4" i="11"/>
  <c r="A4" i="11"/>
  <c r="K10" i="3"/>
  <c r="L10" i="3"/>
  <c r="A56" i="2"/>
  <c r="V56" i="2"/>
  <c r="A104" i="2"/>
  <c r="V104" i="2"/>
  <c r="A152" i="2"/>
  <c r="V152" i="2"/>
  <c r="A184" i="2"/>
  <c r="V184" i="2"/>
  <c r="A216" i="2"/>
  <c r="V216" i="2"/>
  <c r="A248" i="2"/>
  <c r="V248" i="2"/>
  <c r="A264" i="2"/>
  <c r="V264" i="2"/>
  <c r="A280" i="2"/>
  <c r="V280" i="2"/>
  <c r="A296" i="2"/>
  <c r="V296" i="2"/>
  <c r="A312" i="2"/>
  <c r="V312" i="2"/>
  <c r="A328" i="2"/>
  <c r="V328" i="2"/>
  <c r="A344" i="2"/>
  <c r="V344" i="2"/>
  <c r="A360" i="2"/>
  <c r="V360" i="2"/>
  <c r="A376" i="2"/>
  <c r="V376" i="2"/>
  <c r="A392" i="2"/>
  <c r="V392" i="2"/>
  <c r="A408" i="2"/>
  <c r="V408" i="2"/>
  <c r="A424" i="2"/>
  <c r="V424" i="2"/>
  <c r="A440" i="2"/>
  <c r="V440" i="2"/>
  <c r="A456" i="2"/>
  <c r="V456" i="2"/>
  <c r="A472" i="2"/>
  <c r="V472" i="2"/>
  <c r="A488" i="2"/>
  <c r="V488" i="2"/>
  <c r="A504" i="2"/>
  <c r="V504" i="2"/>
  <c r="A19" i="2"/>
  <c r="V19" i="2"/>
  <c r="A35" i="2"/>
  <c r="V35" i="2"/>
  <c r="A51" i="2"/>
  <c r="V51" i="2"/>
  <c r="A67" i="2"/>
  <c r="V67" i="2"/>
  <c r="A83" i="2"/>
  <c r="V83" i="2"/>
  <c r="A99" i="2"/>
  <c r="V99" i="2"/>
  <c r="A115" i="2"/>
  <c r="V115" i="2"/>
  <c r="A131" i="2"/>
  <c r="V131" i="2"/>
  <c r="A147" i="2"/>
  <c r="V147" i="2"/>
  <c r="A163" i="2"/>
  <c r="V163" i="2"/>
  <c r="A179" i="2"/>
  <c r="V179" i="2"/>
  <c r="A195" i="2"/>
  <c r="V195" i="2"/>
  <c r="A211" i="2"/>
  <c r="V211" i="2"/>
  <c r="A227" i="2"/>
  <c r="V227" i="2"/>
  <c r="A243" i="2"/>
  <c r="V243" i="2"/>
  <c r="A259" i="2"/>
  <c r="V259" i="2"/>
  <c r="A275" i="2"/>
  <c r="V275" i="2"/>
  <c r="A291" i="2"/>
  <c r="V291" i="2"/>
  <c r="A307" i="2"/>
  <c r="V307" i="2"/>
  <c r="A323" i="2"/>
  <c r="V323" i="2"/>
  <c r="A339" i="2"/>
  <c r="V339" i="2"/>
  <c r="A355" i="2"/>
  <c r="V355" i="2"/>
  <c r="A371" i="2"/>
  <c r="V371" i="2"/>
  <c r="A387" i="2"/>
  <c r="V387" i="2"/>
  <c r="A403" i="2"/>
  <c r="V403" i="2"/>
  <c r="A419" i="2"/>
  <c r="V419" i="2"/>
  <c r="A435" i="2"/>
  <c r="V435" i="2"/>
  <c r="A451" i="2"/>
  <c r="V451" i="2"/>
  <c r="A467" i="2"/>
  <c r="V467" i="2"/>
  <c r="A483" i="2"/>
  <c r="V483" i="2"/>
  <c r="A499" i="2"/>
  <c r="V499" i="2"/>
  <c r="A26" i="2"/>
  <c r="V26" i="2"/>
  <c r="A42" i="2"/>
  <c r="V42" i="2"/>
  <c r="A58" i="2"/>
  <c r="V58" i="2"/>
  <c r="A74" i="2"/>
  <c r="V74" i="2"/>
  <c r="A90" i="2"/>
  <c r="V90" i="2"/>
  <c r="A106" i="2"/>
  <c r="V106" i="2"/>
  <c r="A122" i="2"/>
  <c r="V122" i="2"/>
  <c r="A138" i="2"/>
  <c r="V138" i="2"/>
  <c r="A154" i="2"/>
  <c r="V154" i="2"/>
  <c r="A170" i="2"/>
  <c r="V170" i="2"/>
  <c r="A186" i="2"/>
  <c r="V186" i="2"/>
  <c r="A202" i="2"/>
  <c r="V202" i="2"/>
  <c r="A218" i="2"/>
  <c r="V218" i="2"/>
  <c r="A234" i="2"/>
  <c r="V234" i="2"/>
  <c r="A250" i="2"/>
  <c r="V250" i="2"/>
  <c r="A266" i="2"/>
  <c r="V266" i="2"/>
  <c r="A282" i="2"/>
  <c r="V282" i="2"/>
  <c r="A298" i="2"/>
  <c r="V298" i="2"/>
  <c r="A314" i="2"/>
  <c r="V314" i="2"/>
  <c r="A330" i="2"/>
  <c r="V330" i="2"/>
  <c r="A346" i="2"/>
  <c r="V346" i="2"/>
  <c r="A362" i="2"/>
  <c r="V362" i="2"/>
  <c r="A378" i="2"/>
  <c r="V378" i="2"/>
  <c r="A394" i="2"/>
  <c r="V394" i="2"/>
  <c r="A410" i="2"/>
  <c r="V410" i="2"/>
  <c r="A426" i="2"/>
  <c r="V426" i="2"/>
  <c r="A442" i="2"/>
  <c r="V442" i="2"/>
  <c r="A458" i="2"/>
  <c r="V458" i="2"/>
  <c r="A474" i="2"/>
  <c r="V474" i="2"/>
  <c r="A490" i="2"/>
  <c r="V490" i="2"/>
  <c r="A506" i="2"/>
  <c r="V506" i="2"/>
  <c r="A21" i="2"/>
  <c r="V21" i="2"/>
  <c r="A37" i="2"/>
  <c r="V37" i="2"/>
  <c r="A53" i="2"/>
  <c r="V53" i="2"/>
  <c r="A69" i="2"/>
  <c r="V69" i="2"/>
  <c r="A85" i="2"/>
  <c r="V85" i="2"/>
  <c r="A101" i="2"/>
  <c r="V101" i="2"/>
  <c r="A117" i="2"/>
  <c r="V117" i="2"/>
  <c r="A133" i="2"/>
  <c r="V133" i="2"/>
  <c r="A149" i="2"/>
  <c r="V149" i="2"/>
  <c r="A165" i="2"/>
  <c r="V165" i="2"/>
  <c r="A181" i="2"/>
  <c r="V181" i="2"/>
  <c r="A197" i="2"/>
  <c r="V197" i="2"/>
  <c r="A213" i="2"/>
  <c r="V213" i="2"/>
  <c r="A229" i="2"/>
  <c r="V229" i="2"/>
  <c r="A245" i="2"/>
  <c r="V245" i="2"/>
  <c r="A261" i="2"/>
  <c r="V261" i="2"/>
  <c r="A277" i="2"/>
  <c r="V277" i="2"/>
  <c r="A293" i="2"/>
  <c r="V293" i="2"/>
  <c r="A309" i="2"/>
  <c r="V309" i="2"/>
  <c r="A325" i="2"/>
  <c r="V325" i="2"/>
  <c r="A341" i="2"/>
  <c r="V341" i="2"/>
  <c r="A357" i="2"/>
  <c r="V357" i="2"/>
  <c r="A373" i="2"/>
  <c r="V373" i="2"/>
  <c r="A389" i="2"/>
  <c r="V389" i="2"/>
  <c r="A405" i="2"/>
  <c r="V405" i="2"/>
  <c r="A421" i="2"/>
  <c r="V421" i="2"/>
  <c r="A437" i="2"/>
  <c r="V437" i="2"/>
  <c r="A453" i="2"/>
  <c r="V453" i="2"/>
  <c r="A469" i="2"/>
  <c r="V469" i="2"/>
  <c r="A485" i="2"/>
  <c r="V485" i="2"/>
  <c r="A501" i="2"/>
  <c r="V501" i="2"/>
  <c r="A24" i="2"/>
  <c r="V24" i="2"/>
  <c r="A72" i="2"/>
  <c r="V72" i="2"/>
  <c r="A120" i="2"/>
  <c r="V120" i="2"/>
  <c r="A168" i="2"/>
  <c r="V168" i="2"/>
  <c r="A232" i="2"/>
  <c r="V232" i="2"/>
  <c r="A20" i="2"/>
  <c r="V20" i="2"/>
  <c r="A36" i="2"/>
  <c r="V36" i="2"/>
  <c r="A52" i="2"/>
  <c r="V52" i="2"/>
  <c r="A68" i="2"/>
  <c r="V68" i="2"/>
  <c r="A84" i="2"/>
  <c r="V84" i="2"/>
  <c r="A100" i="2"/>
  <c r="V100" i="2"/>
  <c r="A116" i="2"/>
  <c r="V116" i="2"/>
  <c r="A132" i="2"/>
  <c r="V132" i="2"/>
  <c r="A148" i="2"/>
  <c r="V148" i="2"/>
  <c r="A164" i="2"/>
  <c r="V164" i="2"/>
  <c r="A180" i="2"/>
  <c r="V180" i="2"/>
  <c r="A196" i="2"/>
  <c r="V196" i="2"/>
  <c r="A212" i="2"/>
  <c r="V212" i="2"/>
  <c r="A228" i="2"/>
  <c r="V228" i="2"/>
  <c r="A244" i="2"/>
  <c r="V244" i="2"/>
  <c r="A260" i="2"/>
  <c r="V260" i="2"/>
  <c r="A276" i="2"/>
  <c r="V276" i="2"/>
  <c r="A292" i="2"/>
  <c r="V292" i="2"/>
  <c r="A308" i="2"/>
  <c r="V308" i="2"/>
  <c r="A324" i="2"/>
  <c r="V324" i="2"/>
  <c r="A340" i="2"/>
  <c r="V340" i="2"/>
  <c r="A356" i="2"/>
  <c r="V356" i="2"/>
  <c r="A372" i="2"/>
  <c r="V372" i="2"/>
  <c r="A388" i="2"/>
  <c r="V388" i="2"/>
  <c r="A404" i="2"/>
  <c r="V404" i="2"/>
  <c r="A420" i="2"/>
  <c r="V420" i="2"/>
  <c r="A436" i="2"/>
  <c r="V436" i="2"/>
  <c r="A452" i="2"/>
  <c r="V452" i="2"/>
  <c r="A468" i="2"/>
  <c r="V468" i="2"/>
  <c r="A484" i="2"/>
  <c r="V484" i="2"/>
  <c r="A500" i="2"/>
  <c r="V500" i="2"/>
  <c r="A15" i="2"/>
  <c r="V15" i="2"/>
  <c r="A31" i="2"/>
  <c r="V31" i="2"/>
  <c r="A47" i="2"/>
  <c r="V47" i="2"/>
  <c r="A63" i="2"/>
  <c r="V63" i="2"/>
  <c r="A79" i="2"/>
  <c r="V79" i="2"/>
  <c r="A95" i="2"/>
  <c r="V95" i="2"/>
  <c r="A111" i="2"/>
  <c r="V111" i="2"/>
  <c r="A127" i="2"/>
  <c r="V127" i="2"/>
  <c r="A143" i="2"/>
  <c r="V143" i="2"/>
  <c r="A159" i="2"/>
  <c r="V159" i="2"/>
  <c r="A175" i="2"/>
  <c r="V175" i="2"/>
  <c r="A191" i="2"/>
  <c r="V191" i="2"/>
  <c r="A207" i="2"/>
  <c r="V207" i="2"/>
  <c r="A223" i="2"/>
  <c r="V223" i="2"/>
  <c r="A239" i="2"/>
  <c r="V239" i="2"/>
  <c r="A255" i="2"/>
  <c r="V255" i="2"/>
  <c r="A271" i="2"/>
  <c r="V271" i="2"/>
  <c r="A287" i="2"/>
  <c r="V287" i="2"/>
  <c r="A303" i="2"/>
  <c r="V303" i="2"/>
  <c r="A319" i="2"/>
  <c r="V319" i="2"/>
  <c r="A335" i="2"/>
  <c r="V335" i="2"/>
  <c r="A351" i="2"/>
  <c r="V351" i="2"/>
  <c r="A367" i="2"/>
  <c r="V367" i="2"/>
  <c r="A383" i="2"/>
  <c r="V383" i="2"/>
  <c r="A399" i="2"/>
  <c r="V399" i="2"/>
  <c r="A415" i="2"/>
  <c r="V415" i="2"/>
  <c r="A431" i="2"/>
  <c r="V431" i="2"/>
  <c r="A447" i="2"/>
  <c r="V447" i="2"/>
  <c r="A463" i="2"/>
  <c r="V463" i="2"/>
  <c r="A479" i="2"/>
  <c r="V479" i="2"/>
  <c r="A495" i="2"/>
  <c r="V495" i="2"/>
  <c r="A22" i="2"/>
  <c r="V22" i="2"/>
  <c r="A38" i="2"/>
  <c r="V38" i="2"/>
  <c r="A54" i="2"/>
  <c r="V54" i="2"/>
  <c r="A70" i="2"/>
  <c r="V70" i="2"/>
  <c r="A86" i="2"/>
  <c r="V86" i="2"/>
  <c r="A102" i="2"/>
  <c r="V102" i="2"/>
  <c r="A118" i="2"/>
  <c r="V118" i="2"/>
  <c r="A134" i="2"/>
  <c r="V134" i="2"/>
  <c r="A150" i="2"/>
  <c r="V150" i="2"/>
  <c r="A166" i="2"/>
  <c r="V166" i="2"/>
  <c r="A182" i="2"/>
  <c r="V182" i="2"/>
  <c r="A198" i="2"/>
  <c r="V198" i="2"/>
  <c r="A214" i="2"/>
  <c r="V214" i="2"/>
  <c r="A230" i="2"/>
  <c r="V230" i="2"/>
  <c r="A246" i="2"/>
  <c r="V246" i="2"/>
  <c r="A262" i="2"/>
  <c r="V262" i="2"/>
  <c r="A278" i="2"/>
  <c r="V278" i="2"/>
  <c r="A294" i="2"/>
  <c r="V294" i="2"/>
  <c r="A310" i="2"/>
  <c r="V310" i="2"/>
  <c r="A326" i="2"/>
  <c r="V326" i="2"/>
  <c r="A342" i="2"/>
  <c r="V342" i="2"/>
  <c r="A358" i="2"/>
  <c r="V358" i="2"/>
  <c r="A374" i="2"/>
  <c r="V374" i="2"/>
  <c r="A390" i="2"/>
  <c r="V390" i="2"/>
  <c r="A406" i="2"/>
  <c r="V406" i="2"/>
  <c r="A422" i="2"/>
  <c r="V422" i="2"/>
  <c r="A438" i="2"/>
  <c r="V438" i="2"/>
  <c r="A454" i="2"/>
  <c r="V454" i="2"/>
  <c r="A470" i="2"/>
  <c r="V470" i="2"/>
  <c r="A486" i="2"/>
  <c r="V486" i="2"/>
  <c r="A502" i="2"/>
  <c r="V502" i="2"/>
  <c r="A17" i="2"/>
  <c r="V17" i="2"/>
  <c r="A33" i="2"/>
  <c r="V33" i="2"/>
  <c r="A49" i="2"/>
  <c r="V49" i="2"/>
  <c r="A65" i="2"/>
  <c r="V65" i="2"/>
  <c r="A81" i="2"/>
  <c r="V81" i="2"/>
  <c r="A97" i="2"/>
  <c r="V97" i="2"/>
  <c r="A113" i="2"/>
  <c r="V113" i="2"/>
  <c r="A129" i="2"/>
  <c r="V129" i="2"/>
  <c r="A145" i="2"/>
  <c r="V145" i="2"/>
  <c r="A161" i="2"/>
  <c r="V161" i="2"/>
  <c r="A177" i="2"/>
  <c r="V177" i="2"/>
  <c r="A193" i="2"/>
  <c r="V193" i="2"/>
  <c r="A209" i="2"/>
  <c r="V209" i="2"/>
  <c r="A225" i="2"/>
  <c r="V225" i="2"/>
  <c r="A241" i="2"/>
  <c r="V241" i="2"/>
  <c r="A257" i="2"/>
  <c r="V257" i="2"/>
  <c r="A273" i="2"/>
  <c r="V273" i="2"/>
  <c r="A289" i="2"/>
  <c r="V289" i="2"/>
  <c r="A305" i="2"/>
  <c r="V305" i="2"/>
  <c r="A321" i="2"/>
  <c r="V321" i="2"/>
  <c r="A337" i="2"/>
  <c r="V337" i="2"/>
  <c r="A353" i="2"/>
  <c r="V353" i="2"/>
  <c r="A369" i="2"/>
  <c r="V369" i="2"/>
  <c r="A385" i="2"/>
  <c r="V385" i="2"/>
  <c r="A401" i="2"/>
  <c r="V401" i="2"/>
  <c r="A417" i="2"/>
  <c r="V417" i="2"/>
  <c r="A433" i="2"/>
  <c r="V433" i="2"/>
  <c r="A449" i="2"/>
  <c r="V449" i="2"/>
  <c r="A465" i="2"/>
  <c r="V465" i="2"/>
  <c r="A481" i="2"/>
  <c r="V481" i="2"/>
  <c r="A497" i="2"/>
  <c r="V497" i="2"/>
  <c r="A40" i="2"/>
  <c r="V40" i="2"/>
  <c r="A88" i="2"/>
  <c r="V88" i="2"/>
  <c r="A136" i="2"/>
  <c r="V136" i="2"/>
  <c r="A200" i="2"/>
  <c r="V200" i="2"/>
  <c r="A16" i="2"/>
  <c r="V16" i="2"/>
  <c r="A32" i="2"/>
  <c r="V32" i="2"/>
  <c r="A48" i="2"/>
  <c r="V48" i="2"/>
  <c r="A64" i="2"/>
  <c r="V64" i="2"/>
  <c r="A80" i="2"/>
  <c r="V80" i="2"/>
  <c r="A96" i="2"/>
  <c r="V96" i="2"/>
  <c r="A112" i="2"/>
  <c r="V112" i="2"/>
  <c r="A128" i="2"/>
  <c r="V128" i="2"/>
  <c r="A144" i="2"/>
  <c r="V144" i="2"/>
  <c r="A160" i="2"/>
  <c r="V160" i="2"/>
  <c r="A176" i="2"/>
  <c r="V176" i="2"/>
  <c r="A192" i="2"/>
  <c r="V192" i="2"/>
  <c r="A208" i="2"/>
  <c r="V208" i="2"/>
  <c r="A224" i="2"/>
  <c r="V224" i="2"/>
  <c r="A240" i="2"/>
  <c r="V240" i="2"/>
  <c r="A256" i="2"/>
  <c r="V256" i="2"/>
  <c r="A272" i="2"/>
  <c r="V272" i="2"/>
  <c r="A288" i="2"/>
  <c r="V288" i="2"/>
  <c r="A304" i="2"/>
  <c r="V304" i="2"/>
  <c r="A320" i="2"/>
  <c r="V320" i="2"/>
  <c r="A336" i="2"/>
  <c r="V336" i="2"/>
  <c r="A352" i="2"/>
  <c r="V352" i="2"/>
  <c r="A368" i="2"/>
  <c r="V368" i="2"/>
  <c r="A384" i="2"/>
  <c r="V384" i="2"/>
  <c r="A400" i="2"/>
  <c r="V400" i="2"/>
  <c r="A416" i="2"/>
  <c r="V416" i="2"/>
  <c r="A432" i="2"/>
  <c r="V432" i="2"/>
  <c r="A448" i="2"/>
  <c r="V448" i="2"/>
  <c r="A464" i="2"/>
  <c r="V464" i="2"/>
  <c r="A480" i="2"/>
  <c r="V480" i="2"/>
  <c r="A496" i="2"/>
  <c r="V496" i="2"/>
  <c r="A27" i="2"/>
  <c r="V27" i="2"/>
  <c r="A43" i="2"/>
  <c r="V43" i="2"/>
  <c r="A59" i="2"/>
  <c r="V59" i="2"/>
  <c r="A75" i="2"/>
  <c r="V75" i="2"/>
  <c r="A91" i="2"/>
  <c r="V91" i="2"/>
  <c r="A107" i="2"/>
  <c r="V107" i="2"/>
  <c r="A123" i="2"/>
  <c r="V123" i="2"/>
  <c r="A139" i="2"/>
  <c r="V139" i="2"/>
  <c r="A155" i="2"/>
  <c r="V155" i="2"/>
  <c r="A171" i="2"/>
  <c r="V171" i="2"/>
  <c r="A187" i="2"/>
  <c r="V187" i="2"/>
  <c r="A203" i="2"/>
  <c r="V203" i="2"/>
  <c r="A219" i="2"/>
  <c r="V219" i="2"/>
  <c r="A235" i="2"/>
  <c r="V235" i="2"/>
  <c r="A251" i="2"/>
  <c r="V251" i="2"/>
  <c r="A267" i="2"/>
  <c r="V267" i="2"/>
  <c r="A283" i="2"/>
  <c r="V283" i="2"/>
  <c r="A299" i="2"/>
  <c r="V299" i="2"/>
  <c r="A315" i="2"/>
  <c r="V315" i="2"/>
  <c r="A331" i="2"/>
  <c r="V331" i="2"/>
  <c r="A347" i="2"/>
  <c r="V347" i="2"/>
  <c r="A363" i="2"/>
  <c r="V363" i="2"/>
  <c r="A379" i="2"/>
  <c r="V379" i="2"/>
  <c r="A395" i="2"/>
  <c r="V395" i="2"/>
  <c r="A411" i="2"/>
  <c r="V411" i="2"/>
  <c r="A427" i="2"/>
  <c r="V427" i="2"/>
  <c r="A443" i="2"/>
  <c r="V443" i="2"/>
  <c r="A459" i="2"/>
  <c r="V459" i="2"/>
  <c r="A475" i="2"/>
  <c r="V475" i="2"/>
  <c r="A491" i="2"/>
  <c r="V491" i="2"/>
  <c r="A507" i="2"/>
  <c r="V507" i="2"/>
  <c r="A18" i="2"/>
  <c r="V18" i="2"/>
  <c r="A34" i="2"/>
  <c r="V34" i="2"/>
  <c r="A50" i="2"/>
  <c r="V50" i="2"/>
  <c r="A66" i="2"/>
  <c r="V66" i="2"/>
  <c r="A82" i="2"/>
  <c r="V82" i="2"/>
  <c r="A98" i="2"/>
  <c r="V98" i="2"/>
  <c r="A114" i="2"/>
  <c r="V114" i="2"/>
  <c r="A130" i="2"/>
  <c r="V130" i="2"/>
  <c r="A146" i="2"/>
  <c r="V146" i="2"/>
  <c r="A162" i="2"/>
  <c r="V162" i="2"/>
  <c r="A178" i="2"/>
  <c r="V178" i="2"/>
  <c r="A194" i="2"/>
  <c r="V194" i="2"/>
  <c r="A210" i="2"/>
  <c r="V210" i="2"/>
  <c r="A226" i="2"/>
  <c r="V226" i="2"/>
  <c r="A242" i="2"/>
  <c r="V242" i="2"/>
  <c r="A258" i="2"/>
  <c r="V258" i="2"/>
  <c r="A274" i="2"/>
  <c r="V274" i="2"/>
  <c r="A290" i="2"/>
  <c r="V290" i="2"/>
  <c r="A306" i="2"/>
  <c r="V306" i="2"/>
  <c r="A322" i="2"/>
  <c r="V322" i="2"/>
  <c r="A338" i="2"/>
  <c r="V338" i="2"/>
  <c r="A354" i="2"/>
  <c r="V354" i="2"/>
  <c r="A370" i="2"/>
  <c r="V370" i="2"/>
  <c r="A386" i="2"/>
  <c r="V386" i="2"/>
  <c r="A402" i="2"/>
  <c r="V402" i="2"/>
  <c r="A418" i="2"/>
  <c r="V418" i="2"/>
  <c r="A434" i="2"/>
  <c r="V434" i="2"/>
  <c r="A450" i="2"/>
  <c r="V450" i="2"/>
  <c r="A466" i="2"/>
  <c r="V466" i="2"/>
  <c r="A482" i="2"/>
  <c r="V482" i="2"/>
  <c r="A498" i="2"/>
  <c r="V498" i="2"/>
  <c r="A13" i="2"/>
  <c r="V13" i="2"/>
  <c r="A29" i="2"/>
  <c r="V29" i="2"/>
  <c r="A45" i="2"/>
  <c r="V45" i="2"/>
  <c r="A61" i="2"/>
  <c r="V61" i="2"/>
  <c r="A77" i="2"/>
  <c r="V77" i="2"/>
  <c r="A93" i="2"/>
  <c r="V93" i="2"/>
  <c r="A109" i="2"/>
  <c r="V109" i="2"/>
  <c r="A125" i="2"/>
  <c r="V125" i="2"/>
  <c r="A141" i="2"/>
  <c r="V141" i="2"/>
  <c r="A157" i="2"/>
  <c r="V157" i="2"/>
  <c r="A173" i="2"/>
  <c r="V173" i="2"/>
  <c r="A189" i="2"/>
  <c r="V189" i="2"/>
  <c r="A205" i="2"/>
  <c r="V205" i="2"/>
  <c r="A221" i="2"/>
  <c r="V221" i="2"/>
  <c r="A237" i="2"/>
  <c r="V237" i="2"/>
  <c r="A253" i="2"/>
  <c r="V253" i="2"/>
  <c r="A269" i="2"/>
  <c r="V269" i="2"/>
  <c r="A285" i="2"/>
  <c r="V285" i="2"/>
  <c r="A301" i="2"/>
  <c r="V301" i="2"/>
  <c r="A317" i="2"/>
  <c r="V317" i="2"/>
  <c r="A333" i="2"/>
  <c r="V333" i="2"/>
  <c r="A349" i="2"/>
  <c r="V349" i="2"/>
  <c r="A365" i="2"/>
  <c r="V365" i="2"/>
  <c r="A381" i="2"/>
  <c r="V381" i="2"/>
  <c r="A397" i="2"/>
  <c r="V397" i="2"/>
  <c r="A413" i="2"/>
  <c r="V413" i="2"/>
  <c r="A429" i="2"/>
  <c r="V429" i="2"/>
  <c r="A445" i="2"/>
  <c r="V445" i="2"/>
  <c r="A461" i="2"/>
  <c r="V461" i="2"/>
  <c r="A477" i="2"/>
  <c r="V477" i="2"/>
  <c r="A493" i="2"/>
  <c r="V493" i="2"/>
  <c r="A12" i="2"/>
  <c r="V12" i="2"/>
  <c r="A28" i="2"/>
  <c r="V28" i="2"/>
  <c r="A44" i="2"/>
  <c r="V44" i="2"/>
  <c r="A60" i="2"/>
  <c r="V60" i="2"/>
  <c r="A76" i="2"/>
  <c r="V76" i="2"/>
  <c r="A92" i="2"/>
  <c r="V92" i="2"/>
  <c r="A108" i="2"/>
  <c r="V108" i="2"/>
  <c r="A124" i="2"/>
  <c r="V124" i="2"/>
  <c r="A140" i="2"/>
  <c r="V140" i="2"/>
  <c r="A156" i="2"/>
  <c r="V156" i="2"/>
  <c r="A172" i="2"/>
  <c r="V172" i="2"/>
  <c r="A188" i="2"/>
  <c r="V188" i="2"/>
  <c r="A204" i="2"/>
  <c r="V204" i="2"/>
  <c r="A220" i="2"/>
  <c r="V220" i="2"/>
  <c r="A236" i="2"/>
  <c r="V236" i="2"/>
  <c r="A252" i="2"/>
  <c r="V252" i="2"/>
  <c r="A268" i="2"/>
  <c r="V268" i="2"/>
  <c r="A284" i="2"/>
  <c r="V284" i="2"/>
  <c r="A300" i="2"/>
  <c r="V300" i="2"/>
  <c r="A316" i="2"/>
  <c r="V316" i="2"/>
  <c r="A332" i="2"/>
  <c r="V332" i="2"/>
  <c r="A348" i="2"/>
  <c r="V348" i="2"/>
  <c r="A364" i="2"/>
  <c r="V364" i="2"/>
  <c r="A380" i="2"/>
  <c r="V380" i="2"/>
  <c r="A396" i="2"/>
  <c r="V396" i="2"/>
  <c r="A412" i="2"/>
  <c r="V412" i="2"/>
  <c r="A428" i="2"/>
  <c r="V428" i="2"/>
  <c r="A444" i="2"/>
  <c r="V444" i="2"/>
  <c r="A460" i="2"/>
  <c r="V460" i="2"/>
  <c r="A476" i="2"/>
  <c r="V476" i="2"/>
  <c r="A492" i="2"/>
  <c r="V492" i="2"/>
  <c r="A23" i="2"/>
  <c r="V23" i="2"/>
  <c r="A39" i="2"/>
  <c r="V39" i="2"/>
  <c r="A55" i="2"/>
  <c r="V55" i="2"/>
  <c r="A71" i="2"/>
  <c r="V71" i="2"/>
  <c r="A87" i="2"/>
  <c r="V87" i="2"/>
  <c r="A103" i="2"/>
  <c r="V103" i="2"/>
  <c r="A119" i="2"/>
  <c r="V119" i="2"/>
  <c r="A135" i="2"/>
  <c r="V135" i="2"/>
  <c r="A151" i="2"/>
  <c r="V151" i="2"/>
  <c r="A167" i="2"/>
  <c r="V167" i="2"/>
  <c r="A183" i="2"/>
  <c r="V183" i="2"/>
  <c r="A199" i="2"/>
  <c r="V199" i="2"/>
  <c r="A215" i="2"/>
  <c r="V215" i="2"/>
  <c r="A231" i="2"/>
  <c r="V231" i="2"/>
  <c r="A247" i="2"/>
  <c r="V247" i="2"/>
  <c r="A263" i="2"/>
  <c r="V263" i="2"/>
  <c r="A279" i="2"/>
  <c r="V279" i="2"/>
  <c r="A295" i="2"/>
  <c r="V295" i="2"/>
  <c r="A311" i="2"/>
  <c r="V311" i="2"/>
  <c r="A327" i="2"/>
  <c r="V327" i="2"/>
  <c r="A343" i="2"/>
  <c r="V343" i="2"/>
  <c r="A359" i="2"/>
  <c r="V359" i="2"/>
  <c r="A375" i="2"/>
  <c r="V375" i="2"/>
  <c r="A391" i="2"/>
  <c r="V391" i="2"/>
  <c r="A407" i="2"/>
  <c r="V407" i="2"/>
  <c r="A423" i="2"/>
  <c r="V423" i="2"/>
  <c r="A439" i="2"/>
  <c r="V439" i="2"/>
  <c r="A455" i="2"/>
  <c r="V455" i="2"/>
  <c r="A471" i="2"/>
  <c r="V471" i="2"/>
  <c r="A487" i="2"/>
  <c r="V487" i="2"/>
  <c r="A503" i="2"/>
  <c r="V503" i="2"/>
  <c r="A14" i="2"/>
  <c r="V14" i="2"/>
  <c r="A30" i="2"/>
  <c r="V30" i="2"/>
  <c r="A46" i="2"/>
  <c r="V46" i="2"/>
  <c r="A62" i="2"/>
  <c r="V62" i="2"/>
  <c r="A78" i="2"/>
  <c r="V78" i="2"/>
  <c r="A94" i="2"/>
  <c r="V94" i="2"/>
  <c r="A110" i="2"/>
  <c r="V110" i="2"/>
  <c r="A126" i="2"/>
  <c r="V126" i="2"/>
  <c r="A142" i="2"/>
  <c r="V142" i="2"/>
  <c r="A158" i="2"/>
  <c r="V158" i="2"/>
  <c r="A174" i="2"/>
  <c r="V174" i="2"/>
  <c r="A190" i="2"/>
  <c r="V190" i="2"/>
  <c r="A206" i="2"/>
  <c r="V206" i="2"/>
  <c r="A222" i="2"/>
  <c r="V222" i="2"/>
  <c r="A238" i="2"/>
  <c r="V238" i="2"/>
  <c r="A254" i="2"/>
  <c r="V254" i="2"/>
  <c r="A270" i="2"/>
  <c r="V270" i="2"/>
  <c r="A286" i="2"/>
  <c r="V286" i="2"/>
  <c r="A302" i="2"/>
  <c r="V302" i="2"/>
  <c r="A318" i="2"/>
  <c r="V318" i="2"/>
  <c r="A334" i="2"/>
  <c r="V334" i="2"/>
  <c r="A350" i="2"/>
  <c r="V350" i="2"/>
  <c r="A366" i="2"/>
  <c r="V366" i="2"/>
  <c r="A382" i="2"/>
  <c r="V382" i="2"/>
  <c r="A398" i="2"/>
  <c r="V398" i="2"/>
  <c r="A414" i="2"/>
  <c r="V414" i="2"/>
  <c r="A430" i="2"/>
  <c r="V430" i="2"/>
  <c r="A446" i="2"/>
  <c r="V446" i="2"/>
  <c r="A462" i="2"/>
  <c r="V462" i="2"/>
  <c r="A478" i="2"/>
  <c r="V478" i="2"/>
  <c r="A494" i="2"/>
  <c r="V494" i="2"/>
  <c r="A25" i="2"/>
  <c r="V25" i="2"/>
  <c r="A41" i="2"/>
  <c r="V41" i="2"/>
  <c r="A57" i="2"/>
  <c r="V57" i="2"/>
  <c r="A73" i="2"/>
  <c r="V73" i="2"/>
  <c r="A89" i="2"/>
  <c r="V89" i="2"/>
  <c r="A105" i="2"/>
  <c r="V105" i="2"/>
  <c r="A121" i="2"/>
  <c r="V121" i="2"/>
  <c r="A137" i="2"/>
  <c r="V137" i="2"/>
  <c r="A153" i="2"/>
  <c r="V153" i="2"/>
  <c r="A169" i="2"/>
  <c r="V169" i="2"/>
  <c r="A185" i="2"/>
  <c r="V185" i="2"/>
  <c r="A201" i="2"/>
  <c r="V201" i="2"/>
  <c r="A217" i="2"/>
  <c r="V217" i="2"/>
  <c r="A233" i="2"/>
  <c r="V233" i="2"/>
  <c r="A249" i="2"/>
  <c r="V249" i="2"/>
  <c r="A265" i="2"/>
  <c r="V265" i="2"/>
  <c r="A281" i="2"/>
  <c r="V281" i="2"/>
  <c r="A297" i="2"/>
  <c r="V297" i="2"/>
  <c r="A313" i="2"/>
  <c r="V313" i="2"/>
  <c r="A329" i="2"/>
  <c r="V329" i="2"/>
  <c r="A345" i="2"/>
  <c r="V345" i="2"/>
  <c r="A361" i="2"/>
  <c r="V361" i="2"/>
  <c r="A377" i="2"/>
  <c r="V377" i="2"/>
  <c r="A393" i="2"/>
  <c r="V393" i="2"/>
  <c r="A409" i="2"/>
  <c r="V409" i="2"/>
  <c r="A425" i="2"/>
  <c r="V425" i="2"/>
  <c r="A441" i="2"/>
  <c r="V441" i="2"/>
  <c r="A457" i="2"/>
  <c r="V457" i="2"/>
  <c r="A473" i="2"/>
  <c r="V473" i="2"/>
  <c r="A489" i="2"/>
  <c r="V489" i="2"/>
  <c r="A505" i="2"/>
  <c r="V505" i="2"/>
  <c r="L9" i="3"/>
  <c r="K9" i="3"/>
  <c r="I5" i="3"/>
  <c r="D5" i="4" s="1"/>
  <c r="A39" i="1"/>
  <c r="U39" i="1"/>
  <c r="A71" i="1"/>
  <c r="U71" i="1"/>
  <c r="A103" i="1"/>
  <c r="U103" i="1"/>
  <c r="A135" i="1"/>
  <c r="U135" i="1"/>
  <c r="A167" i="1"/>
  <c r="U167" i="1"/>
  <c r="A199" i="1"/>
  <c r="U199" i="1"/>
  <c r="A231" i="1"/>
  <c r="U231" i="1"/>
  <c r="A263" i="1"/>
  <c r="U263" i="1"/>
  <c r="A295" i="1"/>
  <c r="U295" i="1"/>
  <c r="A327" i="1"/>
  <c r="U327" i="1"/>
  <c r="A359" i="1"/>
  <c r="U359" i="1"/>
  <c r="A375" i="1"/>
  <c r="U375" i="1"/>
  <c r="A423" i="1"/>
  <c r="U423" i="1"/>
  <c r="A439" i="1"/>
  <c r="U439" i="1"/>
  <c r="A487" i="1"/>
  <c r="U487" i="1"/>
  <c r="A18" i="1"/>
  <c r="U18" i="1"/>
  <c r="A50" i="1"/>
  <c r="U50" i="1"/>
  <c r="A82" i="1"/>
  <c r="U82" i="1"/>
  <c r="A114" i="1"/>
  <c r="U114" i="1"/>
  <c r="A146" i="1"/>
  <c r="U146" i="1"/>
  <c r="A178" i="1"/>
  <c r="U178" i="1"/>
  <c r="A194" i="1"/>
  <c r="U194" i="1"/>
  <c r="A226" i="1"/>
  <c r="U226" i="1"/>
  <c r="A258" i="1"/>
  <c r="U258" i="1"/>
  <c r="A290" i="1"/>
  <c r="U290" i="1"/>
  <c r="A322" i="1"/>
  <c r="U322" i="1"/>
  <c r="A354" i="1"/>
  <c r="U354" i="1"/>
  <c r="A386" i="1"/>
  <c r="U386" i="1"/>
  <c r="A402" i="1"/>
  <c r="U402" i="1"/>
  <c r="A434" i="1"/>
  <c r="U434" i="1"/>
  <c r="A466" i="1"/>
  <c r="U466" i="1"/>
  <c r="A498" i="1"/>
  <c r="U498" i="1"/>
  <c r="A13" i="1"/>
  <c r="U13" i="1"/>
  <c r="A45" i="1"/>
  <c r="U45" i="1"/>
  <c r="A77" i="1"/>
  <c r="U77" i="1"/>
  <c r="A109" i="1"/>
  <c r="U109" i="1"/>
  <c r="A141" i="1"/>
  <c r="U141" i="1"/>
  <c r="A173" i="1"/>
  <c r="U173" i="1"/>
  <c r="A189" i="1"/>
  <c r="U189" i="1"/>
  <c r="A221" i="1"/>
  <c r="U221" i="1"/>
  <c r="A253" i="1"/>
  <c r="U253" i="1"/>
  <c r="A285" i="1"/>
  <c r="U285" i="1"/>
  <c r="A317" i="1"/>
  <c r="U317" i="1"/>
  <c r="A349" i="1"/>
  <c r="U349" i="1"/>
  <c r="A381" i="1"/>
  <c r="U381" i="1"/>
  <c r="A413" i="1"/>
  <c r="U413" i="1"/>
  <c r="A445" i="1"/>
  <c r="U445" i="1"/>
  <c r="A477" i="1"/>
  <c r="U477" i="1"/>
  <c r="A40" i="1"/>
  <c r="U40" i="1"/>
  <c r="A72" i="1"/>
  <c r="U72" i="1"/>
  <c r="A104" i="1"/>
  <c r="U104" i="1"/>
  <c r="A120" i="1"/>
  <c r="U120" i="1"/>
  <c r="A152" i="1"/>
  <c r="U152" i="1"/>
  <c r="A184" i="1"/>
  <c r="U184" i="1"/>
  <c r="A200" i="1"/>
  <c r="U200" i="1"/>
  <c r="A232" i="1"/>
  <c r="U232" i="1"/>
  <c r="A264" i="1"/>
  <c r="U264" i="1"/>
  <c r="A280" i="1"/>
  <c r="U280" i="1"/>
  <c r="A312" i="1"/>
  <c r="U312" i="1"/>
  <c r="A344" i="1"/>
  <c r="U344" i="1"/>
  <c r="A376" i="1"/>
  <c r="U376" i="1"/>
  <c r="A408" i="1"/>
  <c r="U408" i="1"/>
  <c r="A424" i="1"/>
  <c r="U424" i="1"/>
  <c r="A456" i="1"/>
  <c r="U456" i="1"/>
  <c r="A472" i="1"/>
  <c r="U472" i="1"/>
  <c r="A504" i="1"/>
  <c r="U504" i="1"/>
  <c r="A31" i="1"/>
  <c r="U31" i="1"/>
  <c r="A63" i="1"/>
  <c r="U63" i="1"/>
  <c r="A95" i="1"/>
  <c r="U95" i="1"/>
  <c r="A127" i="1"/>
  <c r="U127" i="1"/>
  <c r="A159" i="1"/>
  <c r="U159" i="1"/>
  <c r="A207" i="1"/>
  <c r="U207" i="1"/>
  <c r="A239" i="1"/>
  <c r="U239" i="1"/>
  <c r="A271" i="1"/>
  <c r="U271" i="1"/>
  <c r="A303" i="1"/>
  <c r="U303" i="1"/>
  <c r="A335" i="1"/>
  <c r="U335" i="1"/>
  <c r="A367" i="1"/>
  <c r="U367" i="1"/>
  <c r="A399" i="1"/>
  <c r="U399" i="1"/>
  <c r="A431" i="1"/>
  <c r="U431" i="1"/>
  <c r="A463" i="1"/>
  <c r="U463" i="1"/>
  <c r="A42" i="1"/>
  <c r="U42" i="1"/>
  <c r="A58" i="1"/>
  <c r="U58" i="1"/>
  <c r="A90" i="1"/>
  <c r="U90" i="1"/>
  <c r="A122" i="1"/>
  <c r="U122" i="1"/>
  <c r="A154" i="1"/>
  <c r="U154" i="1"/>
  <c r="A186" i="1"/>
  <c r="U186" i="1"/>
  <c r="A218" i="1"/>
  <c r="U218" i="1"/>
  <c r="A250" i="1"/>
  <c r="U250" i="1"/>
  <c r="A282" i="1"/>
  <c r="U282" i="1"/>
  <c r="A314" i="1"/>
  <c r="U314" i="1"/>
  <c r="A346" i="1"/>
  <c r="U346" i="1"/>
  <c r="A378" i="1"/>
  <c r="U378" i="1"/>
  <c r="A394" i="1"/>
  <c r="U394" i="1"/>
  <c r="A442" i="1"/>
  <c r="U442" i="1"/>
  <c r="A474" i="1"/>
  <c r="U474" i="1"/>
  <c r="A506" i="1"/>
  <c r="U506" i="1"/>
  <c r="A21" i="1"/>
  <c r="U21" i="1"/>
  <c r="A53" i="1"/>
  <c r="U53" i="1"/>
  <c r="A101" i="1"/>
  <c r="U101" i="1"/>
  <c r="A133" i="1"/>
  <c r="U133" i="1"/>
  <c r="A165" i="1"/>
  <c r="U165" i="1"/>
  <c r="A197" i="1"/>
  <c r="U197" i="1"/>
  <c r="A229" i="1"/>
  <c r="U229" i="1"/>
  <c r="A261" i="1"/>
  <c r="U261" i="1"/>
  <c r="A293" i="1"/>
  <c r="U293" i="1"/>
  <c r="A325" i="1"/>
  <c r="U325" i="1"/>
  <c r="A357" i="1"/>
  <c r="U357" i="1"/>
  <c r="A389" i="1"/>
  <c r="U389" i="1"/>
  <c r="A421" i="1"/>
  <c r="U421" i="1"/>
  <c r="A453" i="1"/>
  <c r="U453" i="1"/>
  <c r="A485" i="1"/>
  <c r="U485" i="1"/>
  <c r="A32" i="1"/>
  <c r="U32" i="1"/>
  <c r="A64" i="1"/>
  <c r="U64" i="1"/>
  <c r="A96" i="1"/>
  <c r="U96" i="1"/>
  <c r="A128" i="1"/>
  <c r="U128" i="1"/>
  <c r="A160" i="1"/>
  <c r="U160" i="1"/>
  <c r="A192" i="1"/>
  <c r="U192" i="1"/>
  <c r="A224" i="1"/>
  <c r="U224" i="1"/>
  <c r="A256" i="1"/>
  <c r="U256" i="1"/>
  <c r="A288" i="1"/>
  <c r="U288" i="1"/>
  <c r="A320" i="1"/>
  <c r="U320" i="1"/>
  <c r="A352" i="1"/>
  <c r="U352" i="1"/>
  <c r="A384" i="1"/>
  <c r="U384" i="1"/>
  <c r="A416" i="1"/>
  <c r="U416" i="1"/>
  <c r="A448" i="1"/>
  <c r="U448" i="1"/>
  <c r="A480" i="1"/>
  <c r="U480" i="1"/>
  <c r="A15" i="1"/>
  <c r="U15" i="1"/>
  <c r="A47" i="1"/>
  <c r="U47" i="1"/>
  <c r="A79" i="1"/>
  <c r="U79" i="1"/>
  <c r="A111" i="1"/>
  <c r="U111" i="1"/>
  <c r="A143" i="1"/>
  <c r="U143" i="1"/>
  <c r="A175" i="1"/>
  <c r="U175" i="1"/>
  <c r="A191" i="1"/>
  <c r="U191" i="1"/>
  <c r="A223" i="1"/>
  <c r="U223" i="1"/>
  <c r="A255" i="1"/>
  <c r="U255" i="1"/>
  <c r="A287" i="1"/>
  <c r="U287" i="1"/>
  <c r="A319" i="1"/>
  <c r="U319" i="1"/>
  <c r="A351" i="1"/>
  <c r="U351" i="1"/>
  <c r="A383" i="1"/>
  <c r="U383" i="1"/>
  <c r="A415" i="1"/>
  <c r="U415" i="1"/>
  <c r="A447" i="1"/>
  <c r="U447" i="1"/>
  <c r="A479" i="1"/>
  <c r="U479" i="1"/>
  <c r="A495" i="1"/>
  <c r="U495" i="1"/>
  <c r="A26" i="1"/>
  <c r="U26" i="1"/>
  <c r="A74" i="1"/>
  <c r="U74" i="1"/>
  <c r="A106" i="1"/>
  <c r="U106" i="1"/>
  <c r="A138" i="1"/>
  <c r="U138" i="1"/>
  <c r="A170" i="1"/>
  <c r="U170" i="1"/>
  <c r="A202" i="1"/>
  <c r="U202" i="1"/>
  <c r="A234" i="1"/>
  <c r="U234" i="1"/>
  <c r="A266" i="1"/>
  <c r="U266" i="1"/>
  <c r="A298" i="1"/>
  <c r="U298" i="1"/>
  <c r="A330" i="1"/>
  <c r="U330" i="1"/>
  <c r="A362" i="1"/>
  <c r="U362" i="1"/>
  <c r="A410" i="1"/>
  <c r="U410" i="1"/>
  <c r="A426" i="1"/>
  <c r="U426" i="1"/>
  <c r="A458" i="1"/>
  <c r="U458" i="1"/>
  <c r="A490" i="1"/>
  <c r="U490" i="1"/>
  <c r="A37" i="1"/>
  <c r="U37" i="1"/>
  <c r="A69" i="1"/>
  <c r="U69" i="1"/>
  <c r="A85" i="1"/>
  <c r="U85" i="1"/>
  <c r="A117" i="1"/>
  <c r="U117" i="1"/>
  <c r="A149" i="1"/>
  <c r="U149" i="1"/>
  <c r="A181" i="1"/>
  <c r="U181" i="1"/>
  <c r="A213" i="1"/>
  <c r="U213" i="1"/>
  <c r="A245" i="1"/>
  <c r="U245" i="1"/>
  <c r="A277" i="1"/>
  <c r="U277" i="1"/>
  <c r="A309" i="1"/>
  <c r="U309" i="1"/>
  <c r="A341" i="1"/>
  <c r="U341" i="1"/>
  <c r="A373" i="1"/>
  <c r="U373" i="1"/>
  <c r="A405" i="1"/>
  <c r="U405" i="1"/>
  <c r="A437" i="1"/>
  <c r="U437" i="1"/>
  <c r="A469" i="1"/>
  <c r="U469" i="1"/>
  <c r="A501" i="1"/>
  <c r="U501" i="1"/>
  <c r="A16" i="1"/>
  <c r="U16" i="1"/>
  <c r="A48" i="1"/>
  <c r="U48" i="1"/>
  <c r="A80" i="1"/>
  <c r="U80" i="1"/>
  <c r="A112" i="1"/>
  <c r="U112" i="1"/>
  <c r="A144" i="1"/>
  <c r="U144" i="1"/>
  <c r="A176" i="1"/>
  <c r="U176" i="1"/>
  <c r="A208" i="1"/>
  <c r="U208" i="1"/>
  <c r="A240" i="1"/>
  <c r="U240" i="1"/>
  <c r="A272" i="1"/>
  <c r="U272" i="1"/>
  <c r="A304" i="1"/>
  <c r="U304" i="1"/>
  <c r="A336" i="1"/>
  <c r="U336" i="1"/>
  <c r="A368" i="1"/>
  <c r="U368" i="1"/>
  <c r="A400" i="1"/>
  <c r="U400" i="1"/>
  <c r="A432" i="1"/>
  <c r="U432" i="1"/>
  <c r="A464" i="1"/>
  <c r="U464" i="1"/>
  <c r="A496" i="1"/>
  <c r="U496" i="1"/>
  <c r="A23" i="1"/>
  <c r="U23" i="1"/>
  <c r="A55" i="1"/>
  <c r="U55" i="1"/>
  <c r="A87" i="1"/>
  <c r="U87" i="1"/>
  <c r="A119" i="1"/>
  <c r="U119" i="1"/>
  <c r="A151" i="1"/>
  <c r="U151" i="1"/>
  <c r="A183" i="1"/>
  <c r="U183" i="1"/>
  <c r="A215" i="1"/>
  <c r="U215" i="1"/>
  <c r="A247" i="1"/>
  <c r="U247" i="1"/>
  <c r="A279" i="1"/>
  <c r="U279" i="1"/>
  <c r="A311" i="1"/>
  <c r="U311" i="1"/>
  <c r="A343" i="1"/>
  <c r="U343" i="1"/>
  <c r="A391" i="1"/>
  <c r="U391" i="1"/>
  <c r="A407" i="1"/>
  <c r="U407" i="1"/>
  <c r="A455" i="1"/>
  <c r="U455" i="1"/>
  <c r="A471" i="1"/>
  <c r="U471" i="1"/>
  <c r="A503" i="1"/>
  <c r="U503" i="1"/>
  <c r="A34" i="1"/>
  <c r="U34" i="1"/>
  <c r="A66" i="1"/>
  <c r="U66" i="1"/>
  <c r="A98" i="1"/>
  <c r="U98" i="1"/>
  <c r="A130" i="1"/>
  <c r="U130" i="1"/>
  <c r="A162" i="1"/>
  <c r="U162" i="1"/>
  <c r="A210" i="1"/>
  <c r="U210" i="1"/>
  <c r="A242" i="1"/>
  <c r="U242" i="1"/>
  <c r="A274" i="1"/>
  <c r="U274" i="1"/>
  <c r="A306" i="1"/>
  <c r="U306" i="1"/>
  <c r="A338" i="1"/>
  <c r="U338" i="1"/>
  <c r="A370" i="1"/>
  <c r="U370" i="1"/>
  <c r="A418" i="1"/>
  <c r="U418" i="1"/>
  <c r="A450" i="1"/>
  <c r="U450" i="1"/>
  <c r="A482" i="1"/>
  <c r="U482" i="1"/>
  <c r="A29" i="1"/>
  <c r="U29" i="1"/>
  <c r="A61" i="1"/>
  <c r="U61" i="1"/>
  <c r="A93" i="1"/>
  <c r="U93" i="1"/>
  <c r="A125" i="1"/>
  <c r="U125" i="1"/>
  <c r="A157" i="1"/>
  <c r="U157" i="1"/>
  <c r="A205" i="1"/>
  <c r="U205" i="1"/>
  <c r="A237" i="1"/>
  <c r="U237" i="1"/>
  <c r="A269" i="1"/>
  <c r="U269" i="1"/>
  <c r="A301" i="1"/>
  <c r="U301" i="1"/>
  <c r="A333" i="1"/>
  <c r="U333" i="1"/>
  <c r="A365" i="1"/>
  <c r="U365" i="1"/>
  <c r="A397" i="1"/>
  <c r="U397" i="1"/>
  <c r="A429" i="1"/>
  <c r="U429" i="1"/>
  <c r="A461" i="1"/>
  <c r="U461" i="1"/>
  <c r="A493" i="1"/>
  <c r="U493" i="1"/>
  <c r="A24" i="1"/>
  <c r="U24" i="1"/>
  <c r="A56" i="1"/>
  <c r="U56" i="1"/>
  <c r="A88" i="1"/>
  <c r="U88" i="1"/>
  <c r="A136" i="1"/>
  <c r="U136" i="1"/>
  <c r="A168" i="1"/>
  <c r="U168" i="1"/>
  <c r="A216" i="1"/>
  <c r="U216" i="1"/>
  <c r="A248" i="1"/>
  <c r="U248" i="1"/>
  <c r="A296" i="1"/>
  <c r="U296" i="1"/>
  <c r="A328" i="1"/>
  <c r="U328" i="1"/>
  <c r="A360" i="1"/>
  <c r="U360" i="1"/>
  <c r="A392" i="1"/>
  <c r="U392" i="1"/>
  <c r="A440" i="1"/>
  <c r="U440" i="1"/>
  <c r="A488" i="1"/>
  <c r="U488" i="1"/>
  <c r="A19" i="1"/>
  <c r="U19" i="1"/>
  <c r="A35" i="1"/>
  <c r="U35" i="1"/>
  <c r="A51" i="1"/>
  <c r="U51" i="1"/>
  <c r="A67" i="1"/>
  <c r="U67" i="1"/>
  <c r="A83" i="1"/>
  <c r="U83" i="1"/>
  <c r="A99" i="1"/>
  <c r="U99" i="1"/>
  <c r="A115" i="1"/>
  <c r="U115" i="1"/>
  <c r="A131" i="1"/>
  <c r="U131" i="1"/>
  <c r="A147" i="1"/>
  <c r="U147" i="1"/>
  <c r="A163" i="1"/>
  <c r="U163" i="1"/>
  <c r="A179" i="1"/>
  <c r="U179" i="1"/>
  <c r="A195" i="1"/>
  <c r="U195" i="1"/>
  <c r="A211" i="1"/>
  <c r="U211" i="1"/>
  <c r="A227" i="1"/>
  <c r="U227" i="1"/>
  <c r="A243" i="1"/>
  <c r="U243" i="1"/>
  <c r="A259" i="1"/>
  <c r="U259" i="1"/>
  <c r="A275" i="1"/>
  <c r="U275" i="1"/>
  <c r="A291" i="1"/>
  <c r="U291" i="1"/>
  <c r="A307" i="1"/>
  <c r="U307" i="1"/>
  <c r="A323" i="1"/>
  <c r="U323" i="1"/>
  <c r="A339" i="1"/>
  <c r="U339" i="1"/>
  <c r="A355" i="1"/>
  <c r="U355" i="1"/>
  <c r="A371" i="1"/>
  <c r="U371" i="1"/>
  <c r="A387" i="1"/>
  <c r="U387" i="1"/>
  <c r="A403" i="1"/>
  <c r="U403" i="1"/>
  <c r="A419" i="1"/>
  <c r="U419" i="1"/>
  <c r="A435" i="1"/>
  <c r="U435" i="1"/>
  <c r="A451" i="1"/>
  <c r="U451" i="1"/>
  <c r="A467" i="1"/>
  <c r="U467" i="1"/>
  <c r="A483" i="1"/>
  <c r="U483" i="1"/>
  <c r="A499" i="1"/>
  <c r="U499" i="1"/>
  <c r="A14" i="1"/>
  <c r="U14" i="1"/>
  <c r="A30" i="1"/>
  <c r="U30" i="1"/>
  <c r="A46" i="1"/>
  <c r="U46" i="1"/>
  <c r="A62" i="1"/>
  <c r="U62" i="1"/>
  <c r="A78" i="1"/>
  <c r="U78" i="1"/>
  <c r="A94" i="1"/>
  <c r="U94" i="1"/>
  <c r="A110" i="1"/>
  <c r="U110" i="1"/>
  <c r="A126" i="1"/>
  <c r="U126" i="1"/>
  <c r="A142" i="1"/>
  <c r="U142" i="1"/>
  <c r="A158" i="1"/>
  <c r="U158" i="1"/>
  <c r="A174" i="1"/>
  <c r="U174" i="1"/>
  <c r="A190" i="1"/>
  <c r="U190" i="1"/>
  <c r="A206" i="1"/>
  <c r="U206" i="1"/>
  <c r="A222" i="1"/>
  <c r="U222" i="1"/>
  <c r="A238" i="1"/>
  <c r="U238" i="1"/>
  <c r="A254" i="1"/>
  <c r="U254" i="1"/>
  <c r="A270" i="1"/>
  <c r="U270" i="1"/>
  <c r="A286" i="1"/>
  <c r="U286" i="1"/>
  <c r="A302" i="1"/>
  <c r="U302" i="1"/>
  <c r="A318" i="1"/>
  <c r="U318" i="1"/>
  <c r="A334" i="1"/>
  <c r="U334" i="1"/>
  <c r="A350" i="1"/>
  <c r="U350" i="1"/>
  <c r="A366" i="1"/>
  <c r="U366" i="1"/>
  <c r="A382" i="1"/>
  <c r="U382" i="1"/>
  <c r="A398" i="1"/>
  <c r="U398" i="1"/>
  <c r="A414" i="1"/>
  <c r="U414" i="1"/>
  <c r="A430" i="1"/>
  <c r="U430" i="1"/>
  <c r="A446" i="1"/>
  <c r="U446" i="1"/>
  <c r="A462" i="1"/>
  <c r="U462" i="1"/>
  <c r="A478" i="1"/>
  <c r="U478" i="1"/>
  <c r="A494" i="1"/>
  <c r="U494" i="1"/>
  <c r="A25" i="1"/>
  <c r="U25" i="1"/>
  <c r="A41" i="1"/>
  <c r="U41" i="1"/>
  <c r="A57" i="1"/>
  <c r="U57" i="1"/>
  <c r="A73" i="1"/>
  <c r="U73" i="1"/>
  <c r="A89" i="1"/>
  <c r="U89" i="1"/>
  <c r="A105" i="1"/>
  <c r="U105" i="1"/>
  <c r="A121" i="1"/>
  <c r="U121" i="1"/>
  <c r="A137" i="1"/>
  <c r="U137" i="1"/>
  <c r="A153" i="1"/>
  <c r="U153" i="1"/>
  <c r="A169" i="1"/>
  <c r="U169" i="1"/>
  <c r="A185" i="1"/>
  <c r="U185" i="1"/>
  <c r="A201" i="1"/>
  <c r="U201" i="1"/>
  <c r="A217" i="1"/>
  <c r="U217" i="1"/>
  <c r="A233" i="1"/>
  <c r="U233" i="1"/>
  <c r="A249" i="1"/>
  <c r="U249" i="1"/>
  <c r="A265" i="1"/>
  <c r="U265" i="1"/>
  <c r="A281" i="1"/>
  <c r="U281" i="1"/>
  <c r="A297" i="1"/>
  <c r="U297" i="1"/>
  <c r="A313" i="1"/>
  <c r="U313" i="1"/>
  <c r="A329" i="1"/>
  <c r="U329" i="1"/>
  <c r="A345" i="1"/>
  <c r="U345" i="1"/>
  <c r="A361" i="1"/>
  <c r="U361" i="1"/>
  <c r="A377" i="1"/>
  <c r="U377" i="1"/>
  <c r="A393" i="1"/>
  <c r="U393" i="1"/>
  <c r="A409" i="1"/>
  <c r="U409" i="1"/>
  <c r="A425" i="1"/>
  <c r="U425" i="1"/>
  <c r="A441" i="1"/>
  <c r="U441" i="1"/>
  <c r="A457" i="1"/>
  <c r="U457" i="1"/>
  <c r="A473" i="1"/>
  <c r="U473" i="1"/>
  <c r="A489" i="1"/>
  <c r="U489" i="1"/>
  <c r="A505" i="1"/>
  <c r="U505" i="1"/>
  <c r="A20" i="1"/>
  <c r="U20" i="1"/>
  <c r="A36" i="1"/>
  <c r="U36" i="1"/>
  <c r="A52" i="1"/>
  <c r="U52" i="1"/>
  <c r="A68" i="1"/>
  <c r="U68" i="1"/>
  <c r="A84" i="1"/>
  <c r="U84" i="1"/>
  <c r="A100" i="1"/>
  <c r="U100" i="1"/>
  <c r="A116" i="1"/>
  <c r="U116" i="1"/>
  <c r="A132" i="1"/>
  <c r="U132" i="1"/>
  <c r="A148" i="1"/>
  <c r="U148" i="1"/>
  <c r="A164" i="1"/>
  <c r="U164" i="1"/>
  <c r="A180" i="1"/>
  <c r="U180" i="1"/>
  <c r="A196" i="1"/>
  <c r="U196" i="1"/>
  <c r="A212" i="1"/>
  <c r="U212" i="1"/>
  <c r="A228" i="1"/>
  <c r="U228" i="1"/>
  <c r="A244" i="1"/>
  <c r="U244" i="1"/>
  <c r="A260" i="1"/>
  <c r="U260" i="1"/>
  <c r="A276" i="1"/>
  <c r="U276" i="1"/>
  <c r="A292" i="1"/>
  <c r="U292" i="1"/>
  <c r="A308" i="1"/>
  <c r="U308" i="1"/>
  <c r="A324" i="1"/>
  <c r="U324" i="1"/>
  <c r="A340" i="1"/>
  <c r="U340" i="1"/>
  <c r="A356" i="1"/>
  <c r="U356" i="1"/>
  <c r="A372" i="1"/>
  <c r="U372" i="1"/>
  <c r="A388" i="1"/>
  <c r="U388" i="1"/>
  <c r="A404" i="1"/>
  <c r="U404" i="1"/>
  <c r="A420" i="1"/>
  <c r="U420" i="1"/>
  <c r="A436" i="1"/>
  <c r="U436" i="1"/>
  <c r="A452" i="1"/>
  <c r="U452" i="1"/>
  <c r="A468" i="1"/>
  <c r="U468" i="1"/>
  <c r="A484" i="1"/>
  <c r="U484" i="1"/>
  <c r="A500" i="1"/>
  <c r="U500" i="1"/>
  <c r="A27" i="1"/>
  <c r="U27" i="1"/>
  <c r="A43" i="1"/>
  <c r="U43" i="1"/>
  <c r="A59" i="1"/>
  <c r="U59" i="1"/>
  <c r="A75" i="1"/>
  <c r="U75" i="1"/>
  <c r="A91" i="1"/>
  <c r="U91" i="1"/>
  <c r="A107" i="1"/>
  <c r="U107" i="1"/>
  <c r="A123" i="1"/>
  <c r="U123" i="1"/>
  <c r="A139" i="1"/>
  <c r="U139" i="1"/>
  <c r="A155" i="1"/>
  <c r="U155" i="1"/>
  <c r="A171" i="1"/>
  <c r="U171" i="1"/>
  <c r="A187" i="1"/>
  <c r="U187" i="1"/>
  <c r="A203" i="1"/>
  <c r="U203" i="1"/>
  <c r="A219" i="1"/>
  <c r="U219" i="1"/>
  <c r="A235" i="1"/>
  <c r="U235" i="1"/>
  <c r="A251" i="1"/>
  <c r="U251" i="1"/>
  <c r="A267" i="1"/>
  <c r="U267" i="1"/>
  <c r="A283" i="1"/>
  <c r="U283" i="1"/>
  <c r="A299" i="1"/>
  <c r="U299" i="1"/>
  <c r="A315" i="1"/>
  <c r="U315" i="1"/>
  <c r="A331" i="1"/>
  <c r="U331" i="1"/>
  <c r="A347" i="1"/>
  <c r="U347" i="1"/>
  <c r="A363" i="1"/>
  <c r="U363" i="1"/>
  <c r="A379" i="1"/>
  <c r="U379" i="1"/>
  <c r="A395" i="1"/>
  <c r="U395" i="1"/>
  <c r="A411" i="1"/>
  <c r="U411" i="1"/>
  <c r="A427" i="1"/>
  <c r="U427" i="1"/>
  <c r="A443" i="1"/>
  <c r="U443" i="1"/>
  <c r="A459" i="1"/>
  <c r="U459" i="1"/>
  <c r="A475" i="1"/>
  <c r="U475" i="1"/>
  <c r="A491" i="1"/>
  <c r="U491" i="1"/>
  <c r="A507" i="1"/>
  <c r="U507" i="1"/>
  <c r="A22" i="1"/>
  <c r="U22" i="1"/>
  <c r="A38" i="1"/>
  <c r="U38" i="1"/>
  <c r="A54" i="1"/>
  <c r="U54" i="1"/>
  <c r="A70" i="1"/>
  <c r="U70" i="1"/>
  <c r="A86" i="1"/>
  <c r="U86" i="1"/>
  <c r="A102" i="1"/>
  <c r="U102" i="1"/>
  <c r="A118" i="1"/>
  <c r="U118" i="1"/>
  <c r="A134" i="1"/>
  <c r="U134" i="1"/>
  <c r="A150" i="1"/>
  <c r="U150" i="1"/>
  <c r="A166" i="1"/>
  <c r="U166" i="1"/>
  <c r="A182" i="1"/>
  <c r="U182" i="1"/>
  <c r="A198" i="1"/>
  <c r="U198" i="1"/>
  <c r="A214" i="1"/>
  <c r="U214" i="1"/>
  <c r="A230" i="1"/>
  <c r="U230" i="1"/>
  <c r="A246" i="1"/>
  <c r="U246" i="1"/>
  <c r="A262" i="1"/>
  <c r="U262" i="1"/>
  <c r="A278" i="1"/>
  <c r="U278" i="1"/>
  <c r="A294" i="1"/>
  <c r="U294" i="1"/>
  <c r="A310" i="1"/>
  <c r="U310" i="1"/>
  <c r="A326" i="1"/>
  <c r="U326" i="1"/>
  <c r="A342" i="1"/>
  <c r="U342" i="1"/>
  <c r="A358" i="1"/>
  <c r="U358" i="1"/>
  <c r="A374" i="1"/>
  <c r="U374" i="1"/>
  <c r="A390" i="1"/>
  <c r="U390" i="1"/>
  <c r="A406" i="1"/>
  <c r="U406" i="1"/>
  <c r="A422" i="1"/>
  <c r="U422" i="1"/>
  <c r="A438" i="1"/>
  <c r="U438" i="1"/>
  <c r="A454" i="1"/>
  <c r="U454" i="1"/>
  <c r="A470" i="1"/>
  <c r="U470" i="1"/>
  <c r="A486" i="1"/>
  <c r="U486" i="1"/>
  <c r="A502" i="1"/>
  <c r="U502" i="1"/>
  <c r="A17" i="1"/>
  <c r="U17" i="1"/>
  <c r="A33" i="1"/>
  <c r="U33" i="1"/>
  <c r="A49" i="1"/>
  <c r="U49" i="1"/>
  <c r="A65" i="1"/>
  <c r="U65" i="1"/>
  <c r="A81" i="1"/>
  <c r="U81" i="1"/>
  <c r="A97" i="1"/>
  <c r="U97" i="1"/>
  <c r="A113" i="1"/>
  <c r="U113" i="1"/>
  <c r="A129" i="1"/>
  <c r="U129" i="1"/>
  <c r="A145" i="1"/>
  <c r="U145" i="1"/>
  <c r="A161" i="1"/>
  <c r="U161" i="1"/>
  <c r="A177" i="1"/>
  <c r="U177" i="1"/>
  <c r="A193" i="1"/>
  <c r="U193" i="1"/>
  <c r="A209" i="1"/>
  <c r="U209" i="1"/>
  <c r="A225" i="1"/>
  <c r="U225" i="1"/>
  <c r="A241" i="1"/>
  <c r="U241" i="1"/>
  <c r="A257" i="1"/>
  <c r="U257" i="1"/>
  <c r="A273" i="1"/>
  <c r="U273" i="1"/>
  <c r="A289" i="1"/>
  <c r="U289" i="1"/>
  <c r="A305" i="1"/>
  <c r="U305" i="1"/>
  <c r="A321" i="1"/>
  <c r="U321" i="1"/>
  <c r="A337" i="1"/>
  <c r="U337" i="1"/>
  <c r="A353" i="1"/>
  <c r="U353" i="1"/>
  <c r="A369" i="1"/>
  <c r="U369" i="1"/>
  <c r="A385" i="1"/>
  <c r="U385" i="1"/>
  <c r="A401" i="1"/>
  <c r="U401" i="1"/>
  <c r="A417" i="1"/>
  <c r="U417" i="1"/>
  <c r="A433" i="1"/>
  <c r="U433" i="1"/>
  <c r="A449" i="1"/>
  <c r="U449" i="1"/>
  <c r="A465" i="1"/>
  <c r="U465" i="1"/>
  <c r="A481" i="1"/>
  <c r="U481" i="1"/>
  <c r="A497" i="1"/>
  <c r="U497" i="1"/>
  <c r="A12" i="1"/>
  <c r="U12" i="1"/>
  <c r="A28" i="1"/>
  <c r="U28" i="1"/>
  <c r="A44" i="1"/>
  <c r="U44" i="1"/>
  <c r="A60" i="1"/>
  <c r="U60" i="1"/>
  <c r="A76" i="1"/>
  <c r="U76" i="1"/>
  <c r="A92" i="1"/>
  <c r="U92" i="1"/>
  <c r="A108" i="1"/>
  <c r="U108" i="1"/>
  <c r="A124" i="1"/>
  <c r="U124" i="1"/>
  <c r="A140" i="1"/>
  <c r="U140" i="1"/>
  <c r="A156" i="1"/>
  <c r="U156" i="1"/>
  <c r="A172" i="1"/>
  <c r="U172" i="1"/>
  <c r="A188" i="1"/>
  <c r="U188" i="1"/>
  <c r="A204" i="1"/>
  <c r="U204" i="1"/>
  <c r="A220" i="1"/>
  <c r="U220" i="1"/>
  <c r="A236" i="1"/>
  <c r="U236" i="1"/>
  <c r="A252" i="1"/>
  <c r="U252" i="1"/>
  <c r="A268" i="1"/>
  <c r="U268" i="1"/>
  <c r="A284" i="1"/>
  <c r="U284" i="1"/>
  <c r="A300" i="1"/>
  <c r="U300" i="1"/>
  <c r="A316" i="1"/>
  <c r="U316" i="1"/>
  <c r="A332" i="1"/>
  <c r="U332" i="1"/>
  <c r="A348" i="1"/>
  <c r="U348" i="1"/>
  <c r="A364" i="1"/>
  <c r="U364" i="1"/>
  <c r="A380" i="1"/>
  <c r="U380" i="1"/>
  <c r="A396" i="1"/>
  <c r="U396" i="1"/>
  <c r="A412" i="1"/>
  <c r="U412" i="1"/>
  <c r="A428" i="1"/>
  <c r="U428" i="1"/>
  <c r="A444" i="1"/>
  <c r="U444" i="1"/>
  <c r="A460" i="1"/>
  <c r="U460" i="1"/>
  <c r="A476" i="1"/>
  <c r="U476" i="1"/>
  <c r="A492" i="1"/>
  <c r="U492" i="1"/>
  <c r="A59" i="3"/>
  <c r="U59" i="3"/>
  <c r="A123" i="3"/>
  <c r="U123" i="3"/>
  <c r="A187" i="3"/>
  <c r="U187" i="3"/>
  <c r="A267" i="3"/>
  <c r="U267" i="3"/>
  <c r="A315" i="3"/>
  <c r="U315" i="3"/>
  <c r="A379" i="3"/>
  <c r="U379" i="3"/>
  <c r="A443" i="3"/>
  <c r="U443" i="3"/>
  <c r="A507" i="3"/>
  <c r="U507" i="3"/>
  <c r="A18" i="3"/>
  <c r="U18" i="3"/>
  <c r="A82" i="3"/>
  <c r="U82" i="3"/>
  <c r="A162" i="3"/>
  <c r="U162" i="3"/>
  <c r="A226" i="3"/>
  <c r="U226" i="3"/>
  <c r="A290" i="3"/>
  <c r="U290" i="3"/>
  <c r="A338" i="3"/>
  <c r="U338" i="3"/>
  <c r="A402" i="3"/>
  <c r="U402" i="3"/>
  <c r="A466" i="3"/>
  <c r="U466" i="3"/>
  <c r="A21" i="3"/>
  <c r="U21" i="3"/>
  <c r="A69" i="3"/>
  <c r="U69" i="3"/>
  <c r="A117" i="3"/>
  <c r="U117" i="3"/>
  <c r="A197" i="3"/>
  <c r="U197" i="3"/>
  <c r="A277" i="3"/>
  <c r="U277" i="3"/>
  <c r="A389" i="3"/>
  <c r="U389" i="3"/>
  <c r="A453" i="3"/>
  <c r="U453" i="3"/>
  <c r="A36" i="3"/>
  <c r="U36" i="3"/>
  <c r="A100" i="3"/>
  <c r="U100" i="3"/>
  <c r="A164" i="3"/>
  <c r="U164" i="3"/>
  <c r="A228" i="3"/>
  <c r="U228" i="3"/>
  <c r="A292" i="3"/>
  <c r="U292" i="3"/>
  <c r="A356" i="3"/>
  <c r="U356" i="3"/>
  <c r="A420" i="3"/>
  <c r="U420" i="3"/>
  <c r="A484" i="3"/>
  <c r="U484" i="3"/>
  <c r="A27" i="3"/>
  <c r="U27" i="3"/>
  <c r="A91" i="3"/>
  <c r="U91" i="3"/>
  <c r="A171" i="3"/>
  <c r="U171" i="3"/>
  <c r="A235" i="3"/>
  <c r="U235" i="3"/>
  <c r="A299" i="3"/>
  <c r="U299" i="3"/>
  <c r="A347" i="3"/>
  <c r="U347" i="3"/>
  <c r="A395" i="3"/>
  <c r="U395" i="3"/>
  <c r="A475" i="3"/>
  <c r="U475" i="3"/>
  <c r="A34" i="3"/>
  <c r="U34" i="3"/>
  <c r="A98" i="3"/>
  <c r="U98" i="3"/>
  <c r="A146" i="3"/>
  <c r="U146" i="3"/>
  <c r="A210" i="3"/>
  <c r="U210" i="3"/>
  <c r="A274" i="3"/>
  <c r="U274" i="3"/>
  <c r="A354" i="3"/>
  <c r="U354" i="3"/>
  <c r="A434" i="3"/>
  <c r="U434" i="3"/>
  <c r="A498" i="3"/>
  <c r="U498" i="3"/>
  <c r="A85" i="3"/>
  <c r="U85" i="3"/>
  <c r="A165" i="3"/>
  <c r="U165" i="3"/>
  <c r="A213" i="3"/>
  <c r="U213" i="3"/>
  <c r="A261" i="3"/>
  <c r="U261" i="3"/>
  <c r="A325" i="3"/>
  <c r="U325" i="3"/>
  <c r="A373" i="3"/>
  <c r="U373" i="3"/>
  <c r="A421" i="3"/>
  <c r="U421" i="3"/>
  <c r="A501" i="3"/>
  <c r="U501" i="3"/>
  <c r="A20" i="3"/>
  <c r="U20" i="3"/>
  <c r="A84" i="3"/>
  <c r="U84" i="3"/>
  <c r="A148" i="3"/>
  <c r="U148" i="3"/>
  <c r="A212" i="3"/>
  <c r="U212" i="3"/>
  <c r="A276" i="3"/>
  <c r="U276" i="3"/>
  <c r="A340" i="3"/>
  <c r="U340" i="3"/>
  <c r="A404" i="3"/>
  <c r="U404" i="3"/>
  <c r="A468" i="3"/>
  <c r="U468" i="3"/>
  <c r="A75" i="3"/>
  <c r="U75" i="3"/>
  <c r="A155" i="3"/>
  <c r="U155" i="3"/>
  <c r="A219" i="3"/>
  <c r="U219" i="3"/>
  <c r="A283" i="3"/>
  <c r="U283" i="3"/>
  <c r="A363" i="3"/>
  <c r="U363" i="3"/>
  <c r="A427" i="3"/>
  <c r="U427" i="3"/>
  <c r="A491" i="3"/>
  <c r="U491" i="3"/>
  <c r="A66" i="3"/>
  <c r="U66" i="3"/>
  <c r="A130" i="3"/>
  <c r="U130" i="3"/>
  <c r="A178" i="3"/>
  <c r="U178" i="3"/>
  <c r="A242" i="3"/>
  <c r="U242" i="3"/>
  <c r="A306" i="3"/>
  <c r="U306" i="3"/>
  <c r="A370" i="3"/>
  <c r="U370" i="3"/>
  <c r="A450" i="3"/>
  <c r="U450" i="3"/>
  <c r="A37" i="3"/>
  <c r="U37" i="3"/>
  <c r="A133" i="3"/>
  <c r="U133" i="3"/>
  <c r="A181" i="3"/>
  <c r="U181" i="3"/>
  <c r="A229" i="3"/>
  <c r="U229" i="3"/>
  <c r="A293" i="3"/>
  <c r="U293" i="3"/>
  <c r="A341" i="3"/>
  <c r="U341" i="3"/>
  <c r="A437" i="3"/>
  <c r="U437" i="3"/>
  <c r="A485" i="3"/>
  <c r="U485" i="3"/>
  <c r="A52" i="3"/>
  <c r="U52" i="3"/>
  <c r="A132" i="3"/>
  <c r="U132" i="3"/>
  <c r="A180" i="3"/>
  <c r="U180" i="3"/>
  <c r="A244" i="3"/>
  <c r="U244" i="3"/>
  <c r="A308" i="3"/>
  <c r="U308" i="3"/>
  <c r="A388" i="3"/>
  <c r="U388" i="3"/>
  <c r="A452" i="3"/>
  <c r="U452" i="3"/>
  <c r="A500" i="3"/>
  <c r="U500" i="3"/>
  <c r="A35" i="3"/>
  <c r="U35" i="3"/>
  <c r="A67" i="3"/>
  <c r="U67" i="3"/>
  <c r="A99" i="3"/>
  <c r="U99" i="3"/>
  <c r="A131" i="3"/>
  <c r="U131" i="3"/>
  <c r="A163" i="3"/>
  <c r="U163" i="3"/>
  <c r="A195" i="3"/>
  <c r="U195" i="3"/>
  <c r="A227" i="3"/>
  <c r="U227" i="3"/>
  <c r="A259" i="3"/>
  <c r="U259" i="3"/>
  <c r="A291" i="3"/>
  <c r="U291" i="3"/>
  <c r="A323" i="3"/>
  <c r="U323" i="3"/>
  <c r="A355" i="3"/>
  <c r="U355" i="3"/>
  <c r="A387" i="3"/>
  <c r="U387" i="3"/>
  <c r="A419" i="3"/>
  <c r="U419" i="3"/>
  <c r="A451" i="3"/>
  <c r="U451" i="3"/>
  <c r="A483" i="3"/>
  <c r="U483" i="3"/>
  <c r="A42" i="3"/>
  <c r="U42" i="3"/>
  <c r="A74" i="3"/>
  <c r="U74" i="3"/>
  <c r="A106" i="3"/>
  <c r="U106" i="3"/>
  <c r="A138" i="3"/>
  <c r="U138" i="3"/>
  <c r="A170" i="3"/>
  <c r="U170" i="3"/>
  <c r="A202" i="3"/>
  <c r="U202" i="3"/>
  <c r="A234" i="3"/>
  <c r="U234" i="3"/>
  <c r="A266" i="3"/>
  <c r="U266" i="3"/>
  <c r="A298" i="3"/>
  <c r="U298" i="3"/>
  <c r="A330" i="3"/>
  <c r="U330" i="3"/>
  <c r="A378" i="3"/>
  <c r="U378" i="3"/>
  <c r="A394" i="3"/>
  <c r="U394" i="3"/>
  <c r="A426" i="3"/>
  <c r="U426" i="3"/>
  <c r="A458" i="3"/>
  <c r="U458" i="3"/>
  <c r="A490" i="3"/>
  <c r="U490" i="3"/>
  <c r="A45" i="3"/>
  <c r="U45" i="3"/>
  <c r="A77" i="3"/>
  <c r="U77" i="3"/>
  <c r="A109" i="3"/>
  <c r="U109" i="3"/>
  <c r="A141" i="3"/>
  <c r="U141" i="3"/>
  <c r="A173" i="3"/>
  <c r="U173" i="3"/>
  <c r="A205" i="3"/>
  <c r="U205" i="3"/>
  <c r="A237" i="3"/>
  <c r="U237" i="3"/>
  <c r="A269" i="3"/>
  <c r="U269" i="3"/>
  <c r="A301" i="3"/>
  <c r="U301" i="3"/>
  <c r="A333" i="3"/>
  <c r="U333" i="3"/>
  <c r="A365" i="3"/>
  <c r="U365" i="3"/>
  <c r="A397" i="3"/>
  <c r="U397" i="3"/>
  <c r="A429" i="3"/>
  <c r="U429" i="3"/>
  <c r="A461" i="3"/>
  <c r="U461" i="3"/>
  <c r="A477" i="3"/>
  <c r="U477" i="3"/>
  <c r="A28" i="3"/>
  <c r="U28" i="3"/>
  <c r="A60" i="3"/>
  <c r="U60" i="3"/>
  <c r="A92" i="3"/>
  <c r="U92" i="3"/>
  <c r="A124" i="3"/>
  <c r="U124" i="3"/>
  <c r="A156" i="3"/>
  <c r="U156" i="3"/>
  <c r="A188" i="3"/>
  <c r="U188" i="3"/>
  <c r="A220" i="3"/>
  <c r="U220" i="3"/>
  <c r="A236" i="3"/>
  <c r="U236" i="3"/>
  <c r="A252" i="3"/>
  <c r="U252" i="3"/>
  <c r="A268" i="3"/>
  <c r="U268" i="3"/>
  <c r="A284" i="3"/>
  <c r="U284" i="3"/>
  <c r="A300" i="3"/>
  <c r="U300" i="3"/>
  <c r="A332" i="3"/>
  <c r="U332" i="3"/>
  <c r="A348" i="3"/>
  <c r="U348" i="3"/>
  <c r="A364" i="3"/>
  <c r="U364" i="3"/>
  <c r="A380" i="3"/>
  <c r="U380" i="3"/>
  <c r="A396" i="3"/>
  <c r="U396" i="3"/>
  <c r="A412" i="3"/>
  <c r="U412" i="3"/>
  <c r="A428" i="3"/>
  <c r="U428" i="3"/>
  <c r="A444" i="3"/>
  <c r="U444" i="3"/>
  <c r="A460" i="3"/>
  <c r="U460" i="3"/>
  <c r="A476" i="3"/>
  <c r="U476" i="3"/>
  <c r="A492" i="3"/>
  <c r="U492" i="3"/>
  <c r="A43" i="3"/>
  <c r="U43" i="3"/>
  <c r="A107" i="3"/>
  <c r="U107" i="3"/>
  <c r="A139" i="3"/>
  <c r="U139" i="3"/>
  <c r="A203" i="3"/>
  <c r="U203" i="3"/>
  <c r="A251" i="3"/>
  <c r="U251" i="3"/>
  <c r="A331" i="3"/>
  <c r="U331" i="3"/>
  <c r="A411" i="3"/>
  <c r="U411" i="3"/>
  <c r="A459" i="3"/>
  <c r="U459" i="3"/>
  <c r="A50" i="3"/>
  <c r="U50" i="3"/>
  <c r="A114" i="3"/>
  <c r="U114" i="3"/>
  <c r="A194" i="3"/>
  <c r="U194" i="3"/>
  <c r="A258" i="3"/>
  <c r="U258" i="3"/>
  <c r="A322" i="3"/>
  <c r="U322" i="3"/>
  <c r="A386" i="3"/>
  <c r="U386" i="3"/>
  <c r="A418" i="3"/>
  <c r="U418" i="3"/>
  <c r="A482" i="3"/>
  <c r="U482" i="3"/>
  <c r="A53" i="3"/>
  <c r="U53" i="3"/>
  <c r="A101" i="3"/>
  <c r="U101" i="3"/>
  <c r="A149" i="3"/>
  <c r="U149" i="3"/>
  <c r="A245" i="3"/>
  <c r="U245" i="3"/>
  <c r="A309" i="3"/>
  <c r="U309" i="3"/>
  <c r="A357" i="3"/>
  <c r="U357" i="3"/>
  <c r="A405" i="3"/>
  <c r="U405" i="3"/>
  <c r="A469" i="3"/>
  <c r="U469" i="3"/>
  <c r="A68" i="3"/>
  <c r="U68" i="3"/>
  <c r="A116" i="3"/>
  <c r="U116" i="3"/>
  <c r="A196" i="3"/>
  <c r="U196" i="3"/>
  <c r="A260" i="3"/>
  <c r="U260" i="3"/>
  <c r="A324" i="3"/>
  <c r="U324" i="3"/>
  <c r="A372" i="3"/>
  <c r="U372" i="3"/>
  <c r="A436" i="3"/>
  <c r="U436" i="3"/>
  <c r="A19" i="3"/>
  <c r="U19" i="3"/>
  <c r="A51" i="3"/>
  <c r="U51" i="3"/>
  <c r="A83" i="3"/>
  <c r="U83" i="3"/>
  <c r="A115" i="3"/>
  <c r="U115" i="3"/>
  <c r="A147" i="3"/>
  <c r="U147" i="3"/>
  <c r="A179" i="3"/>
  <c r="U179" i="3"/>
  <c r="A211" i="3"/>
  <c r="U211" i="3"/>
  <c r="A243" i="3"/>
  <c r="U243" i="3"/>
  <c r="A275" i="3"/>
  <c r="U275" i="3"/>
  <c r="A307" i="3"/>
  <c r="U307" i="3"/>
  <c r="A339" i="3"/>
  <c r="U339" i="3"/>
  <c r="A371" i="3"/>
  <c r="U371" i="3"/>
  <c r="A403" i="3"/>
  <c r="U403" i="3"/>
  <c r="A435" i="3"/>
  <c r="U435" i="3"/>
  <c r="A467" i="3"/>
  <c r="U467" i="3"/>
  <c r="A499" i="3"/>
  <c r="U499" i="3"/>
  <c r="A26" i="3"/>
  <c r="U26" i="3"/>
  <c r="A58" i="3"/>
  <c r="U58" i="3"/>
  <c r="A90" i="3"/>
  <c r="U90" i="3"/>
  <c r="A122" i="3"/>
  <c r="U122" i="3"/>
  <c r="A154" i="3"/>
  <c r="U154" i="3"/>
  <c r="A186" i="3"/>
  <c r="U186" i="3"/>
  <c r="A218" i="3"/>
  <c r="U218" i="3"/>
  <c r="A250" i="3"/>
  <c r="U250" i="3"/>
  <c r="A282" i="3"/>
  <c r="U282" i="3"/>
  <c r="A314" i="3"/>
  <c r="U314" i="3"/>
  <c r="A346" i="3"/>
  <c r="U346" i="3"/>
  <c r="A362" i="3"/>
  <c r="U362" i="3"/>
  <c r="A410" i="3"/>
  <c r="U410" i="3"/>
  <c r="A442" i="3"/>
  <c r="U442" i="3"/>
  <c r="A474" i="3"/>
  <c r="U474" i="3"/>
  <c r="A506" i="3"/>
  <c r="U506" i="3"/>
  <c r="A29" i="3"/>
  <c r="U29" i="3"/>
  <c r="A61" i="3"/>
  <c r="U61" i="3"/>
  <c r="A93" i="3"/>
  <c r="U93" i="3"/>
  <c r="A125" i="3"/>
  <c r="U125" i="3"/>
  <c r="A157" i="3"/>
  <c r="U157" i="3"/>
  <c r="A189" i="3"/>
  <c r="U189" i="3"/>
  <c r="A221" i="3"/>
  <c r="U221" i="3"/>
  <c r="A253" i="3"/>
  <c r="U253" i="3"/>
  <c r="A285" i="3"/>
  <c r="U285" i="3"/>
  <c r="A317" i="3"/>
  <c r="U317" i="3"/>
  <c r="A349" i="3"/>
  <c r="U349" i="3"/>
  <c r="A381" i="3"/>
  <c r="U381" i="3"/>
  <c r="A413" i="3"/>
  <c r="U413" i="3"/>
  <c r="A445" i="3"/>
  <c r="U445" i="3"/>
  <c r="A493" i="3"/>
  <c r="U493" i="3"/>
  <c r="A44" i="3"/>
  <c r="U44" i="3"/>
  <c r="A76" i="3"/>
  <c r="U76" i="3"/>
  <c r="A108" i="3"/>
  <c r="U108" i="3"/>
  <c r="A140" i="3"/>
  <c r="U140" i="3"/>
  <c r="A172" i="3"/>
  <c r="U172" i="3"/>
  <c r="A204" i="3"/>
  <c r="U204" i="3"/>
  <c r="A316" i="3"/>
  <c r="U316" i="3"/>
  <c r="A15" i="3"/>
  <c r="U15" i="3"/>
  <c r="A31" i="3"/>
  <c r="U31" i="3"/>
  <c r="A47" i="3"/>
  <c r="U47" i="3"/>
  <c r="A63" i="3"/>
  <c r="U63" i="3"/>
  <c r="A79" i="3"/>
  <c r="U79" i="3"/>
  <c r="A95" i="3"/>
  <c r="U95" i="3"/>
  <c r="A111" i="3"/>
  <c r="U111" i="3"/>
  <c r="A127" i="3"/>
  <c r="U127" i="3"/>
  <c r="A143" i="3"/>
  <c r="U143" i="3"/>
  <c r="A159" i="3"/>
  <c r="U159" i="3"/>
  <c r="A175" i="3"/>
  <c r="U175" i="3"/>
  <c r="A191" i="3"/>
  <c r="U191" i="3"/>
  <c r="A207" i="3"/>
  <c r="U207" i="3"/>
  <c r="A223" i="3"/>
  <c r="U223" i="3"/>
  <c r="A239" i="3"/>
  <c r="U239" i="3"/>
  <c r="A255" i="3"/>
  <c r="U255" i="3"/>
  <c r="A271" i="3"/>
  <c r="U271" i="3"/>
  <c r="A287" i="3"/>
  <c r="U287" i="3"/>
  <c r="A303" i="3"/>
  <c r="U303" i="3"/>
  <c r="A319" i="3"/>
  <c r="U319" i="3"/>
  <c r="A335" i="3"/>
  <c r="U335" i="3"/>
  <c r="A351" i="3"/>
  <c r="U351" i="3"/>
  <c r="A367" i="3"/>
  <c r="U367" i="3"/>
  <c r="A383" i="3"/>
  <c r="U383" i="3"/>
  <c r="A399" i="3"/>
  <c r="U399" i="3"/>
  <c r="A415" i="3"/>
  <c r="U415" i="3"/>
  <c r="A431" i="3"/>
  <c r="U431" i="3"/>
  <c r="A447" i="3"/>
  <c r="U447" i="3"/>
  <c r="A463" i="3"/>
  <c r="U463" i="3"/>
  <c r="A479" i="3"/>
  <c r="U479" i="3"/>
  <c r="A495" i="3"/>
  <c r="U495" i="3"/>
  <c r="A22" i="3"/>
  <c r="U22" i="3"/>
  <c r="A38" i="3"/>
  <c r="U38" i="3"/>
  <c r="A54" i="3"/>
  <c r="U54" i="3"/>
  <c r="A70" i="3"/>
  <c r="U70" i="3"/>
  <c r="A86" i="3"/>
  <c r="U86" i="3"/>
  <c r="A102" i="3"/>
  <c r="U102" i="3"/>
  <c r="A118" i="3"/>
  <c r="U118" i="3"/>
  <c r="A134" i="3"/>
  <c r="U134" i="3"/>
  <c r="A150" i="3"/>
  <c r="U150" i="3"/>
  <c r="A166" i="3"/>
  <c r="U166" i="3"/>
  <c r="A182" i="3"/>
  <c r="U182" i="3"/>
  <c r="A198" i="3"/>
  <c r="U198" i="3"/>
  <c r="A214" i="3"/>
  <c r="U214" i="3"/>
  <c r="A230" i="3"/>
  <c r="U230" i="3"/>
  <c r="A246" i="3"/>
  <c r="U246" i="3"/>
  <c r="A262" i="3"/>
  <c r="U262" i="3"/>
  <c r="A278" i="3"/>
  <c r="U278" i="3"/>
  <c r="A294" i="3"/>
  <c r="U294" i="3"/>
  <c r="A310" i="3"/>
  <c r="U310" i="3"/>
  <c r="A326" i="3"/>
  <c r="U326" i="3"/>
  <c r="A342" i="3"/>
  <c r="U342" i="3"/>
  <c r="A358" i="3"/>
  <c r="U358" i="3"/>
  <c r="A374" i="3"/>
  <c r="U374" i="3"/>
  <c r="A390" i="3"/>
  <c r="U390" i="3"/>
  <c r="A406" i="3"/>
  <c r="U406" i="3"/>
  <c r="A422" i="3"/>
  <c r="U422" i="3"/>
  <c r="A438" i="3"/>
  <c r="U438" i="3"/>
  <c r="A454" i="3"/>
  <c r="U454" i="3"/>
  <c r="A470" i="3"/>
  <c r="U470" i="3"/>
  <c r="A486" i="3"/>
  <c r="U486" i="3"/>
  <c r="A502" i="3"/>
  <c r="U502" i="3"/>
  <c r="A25" i="3"/>
  <c r="U25" i="3"/>
  <c r="A41" i="3"/>
  <c r="U41" i="3"/>
  <c r="A57" i="3"/>
  <c r="U57" i="3"/>
  <c r="A73" i="3"/>
  <c r="U73" i="3"/>
  <c r="A89" i="3"/>
  <c r="U89" i="3"/>
  <c r="A105" i="3"/>
  <c r="U105" i="3"/>
  <c r="A121" i="3"/>
  <c r="U121" i="3"/>
  <c r="A137" i="3"/>
  <c r="U137" i="3"/>
  <c r="A153" i="3"/>
  <c r="U153" i="3"/>
  <c r="A169" i="3"/>
  <c r="U169" i="3"/>
  <c r="A185" i="3"/>
  <c r="U185" i="3"/>
  <c r="A201" i="3"/>
  <c r="U201" i="3"/>
  <c r="A217" i="3"/>
  <c r="U217" i="3"/>
  <c r="A233" i="3"/>
  <c r="U233" i="3"/>
  <c r="A249" i="3"/>
  <c r="U249" i="3"/>
  <c r="A265" i="3"/>
  <c r="U265" i="3"/>
  <c r="A281" i="3"/>
  <c r="U281" i="3"/>
  <c r="A297" i="3"/>
  <c r="U297" i="3"/>
  <c r="A313" i="3"/>
  <c r="U313" i="3"/>
  <c r="A329" i="3"/>
  <c r="U329" i="3"/>
  <c r="A345" i="3"/>
  <c r="U345" i="3"/>
  <c r="A361" i="3"/>
  <c r="U361" i="3"/>
  <c r="A377" i="3"/>
  <c r="U377" i="3"/>
  <c r="A393" i="3"/>
  <c r="U393" i="3"/>
  <c r="A409" i="3"/>
  <c r="U409" i="3"/>
  <c r="A425" i="3"/>
  <c r="U425" i="3"/>
  <c r="A441" i="3"/>
  <c r="U441" i="3"/>
  <c r="A457" i="3"/>
  <c r="U457" i="3"/>
  <c r="A473" i="3"/>
  <c r="U473" i="3"/>
  <c r="A489" i="3"/>
  <c r="U489" i="3"/>
  <c r="A505" i="3"/>
  <c r="U505" i="3"/>
  <c r="A24" i="3"/>
  <c r="U24" i="3"/>
  <c r="A40" i="3"/>
  <c r="U40" i="3"/>
  <c r="A56" i="3"/>
  <c r="U56" i="3"/>
  <c r="A72" i="3"/>
  <c r="U72" i="3"/>
  <c r="A88" i="3"/>
  <c r="U88" i="3"/>
  <c r="A104" i="3"/>
  <c r="U104" i="3"/>
  <c r="A120" i="3"/>
  <c r="U120" i="3"/>
  <c r="A136" i="3"/>
  <c r="U136" i="3"/>
  <c r="A152" i="3"/>
  <c r="U152" i="3"/>
  <c r="A168" i="3"/>
  <c r="U168" i="3"/>
  <c r="A184" i="3"/>
  <c r="U184" i="3"/>
  <c r="A200" i="3"/>
  <c r="U200" i="3"/>
  <c r="A216" i="3"/>
  <c r="U216" i="3"/>
  <c r="A232" i="3"/>
  <c r="U232" i="3"/>
  <c r="A248" i="3"/>
  <c r="U248" i="3"/>
  <c r="A264" i="3"/>
  <c r="U264" i="3"/>
  <c r="A280" i="3"/>
  <c r="U280" i="3"/>
  <c r="A296" i="3"/>
  <c r="U296" i="3"/>
  <c r="A312" i="3"/>
  <c r="U312" i="3"/>
  <c r="A328" i="3"/>
  <c r="U328" i="3"/>
  <c r="A344" i="3"/>
  <c r="U344" i="3"/>
  <c r="A360" i="3"/>
  <c r="U360" i="3"/>
  <c r="A376" i="3"/>
  <c r="U376" i="3"/>
  <c r="A392" i="3"/>
  <c r="U392" i="3"/>
  <c r="A408" i="3"/>
  <c r="U408" i="3"/>
  <c r="A424" i="3"/>
  <c r="U424" i="3"/>
  <c r="A440" i="3"/>
  <c r="U440" i="3"/>
  <c r="A456" i="3"/>
  <c r="U456" i="3"/>
  <c r="A472" i="3"/>
  <c r="U472" i="3"/>
  <c r="A488" i="3"/>
  <c r="U488" i="3"/>
  <c r="A504" i="3"/>
  <c r="U504" i="3"/>
  <c r="A23" i="3"/>
  <c r="U23" i="3"/>
  <c r="A39" i="3"/>
  <c r="U39" i="3"/>
  <c r="A55" i="3"/>
  <c r="U55" i="3"/>
  <c r="A71" i="3"/>
  <c r="U71" i="3"/>
  <c r="A87" i="3"/>
  <c r="U87" i="3"/>
  <c r="A103" i="3"/>
  <c r="U103" i="3"/>
  <c r="A119" i="3"/>
  <c r="U119" i="3"/>
  <c r="A135" i="3"/>
  <c r="U135" i="3"/>
  <c r="A151" i="3"/>
  <c r="U151" i="3"/>
  <c r="A167" i="3"/>
  <c r="U167" i="3"/>
  <c r="A183" i="3"/>
  <c r="U183" i="3"/>
  <c r="A199" i="3"/>
  <c r="U199" i="3"/>
  <c r="A215" i="3"/>
  <c r="U215" i="3"/>
  <c r="A231" i="3"/>
  <c r="U231" i="3"/>
  <c r="A247" i="3"/>
  <c r="U247" i="3"/>
  <c r="A263" i="3"/>
  <c r="U263" i="3"/>
  <c r="A279" i="3"/>
  <c r="U279" i="3"/>
  <c r="A295" i="3"/>
  <c r="U295" i="3"/>
  <c r="A311" i="3"/>
  <c r="U311" i="3"/>
  <c r="A327" i="3"/>
  <c r="U327" i="3"/>
  <c r="A343" i="3"/>
  <c r="U343" i="3"/>
  <c r="A359" i="3"/>
  <c r="U359" i="3"/>
  <c r="A375" i="3"/>
  <c r="U375" i="3"/>
  <c r="A391" i="3"/>
  <c r="U391" i="3"/>
  <c r="A407" i="3"/>
  <c r="U407" i="3"/>
  <c r="A423" i="3"/>
  <c r="U423" i="3"/>
  <c r="A439" i="3"/>
  <c r="U439" i="3"/>
  <c r="A455" i="3"/>
  <c r="U455" i="3"/>
  <c r="A471" i="3"/>
  <c r="U471" i="3"/>
  <c r="A487" i="3"/>
  <c r="U487" i="3"/>
  <c r="A503" i="3"/>
  <c r="U503" i="3"/>
  <c r="A30" i="3"/>
  <c r="U30" i="3"/>
  <c r="A46" i="3"/>
  <c r="U46" i="3"/>
  <c r="A62" i="3"/>
  <c r="U62" i="3"/>
  <c r="A78" i="3"/>
  <c r="U78" i="3"/>
  <c r="A94" i="3"/>
  <c r="U94" i="3"/>
  <c r="A110" i="3"/>
  <c r="U110" i="3"/>
  <c r="A126" i="3"/>
  <c r="U126" i="3"/>
  <c r="A142" i="3"/>
  <c r="U142" i="3"/>
  <c r="A158" i="3"/>
  <c r="U158" i="3"/>
  <c r="A174" i="3"/>
  <c r="U174" i="3"/>
  <c r="A190" i="3"/>
  <c r="U190" i="3"/>
  <c r="A206" i="3"/>
  <c r="U206" i="3"/>
  <c r="A222" i="3"/>
  <c r="U222" i="3"/>
  <c r="A238" i="3"/>
  <c r="U238" i="3"/>
  <c r="A254" i="3"/>
  <c r="U254" i="3"/>
  <c r="A270" i="3"/>
  <c r="U270" i="3"/>
  <c r="A286" i="3"/>
  <c r="U286" i="3"/>
  <c r="A302" i="3"/>
  <c r="U302" i="3"/>
  <c r="A318" i="3"/>
  <c r="U318" i="3"/>
  <c r="A334" i="3"/>
  <c r="U334" i="3"/>
  <c r="A350" i="3"/>
  <c r="U350" i="3"/>
  <c r="A366" i="3"/>
  <c r="U366" i="3"/>
  <c r="A382" i="3"/>
  <c r="U382" i="3"/>
  <c r="A398" i="3"/>
  <c r="U398" i="3"/>
  <c r="A414" i="3"/>
  <c r="U414" i="3"/>
  <c r="A430" i="3"/>
  <c r="U430" i="3"/>
  <c r="A446" i="3"/>
  <c r="U446" i="3"/>
  <c r="A462" i="3"/>
  <c r="U462" i="3"/>
  <c r="A478" i="3"/>
  <c r="U478" i="3"/>
  <c r="A494" i="3"/>
  <c r="U494" i="3"/>
  <c r="A17" i="3"/>
  <c r="U17" i="3"/>
  <c r="A33" i="3"/>
  <c r="U33" i="3"/>
  <c r="A49" i="3"/>
  <c r="U49" i="3"/>
  <c r="A65" i="3"/>
  <c r="U65" i="3"/>
  <c r="A81" i="3"/>
  <c r="U81" i="3"/>
  <c r="A97" i="3"/>
  <c r="U97" i="3"/>
  <c r="A113" i="3"/>
  <c r="U113" i="3"/>
  <c r="A129" i="3"/>
  <c r="U129" i="3"/>
  <c r="A145" i="3"/>
  <c r="U145" i="3"/>
  <c r="A161" i="3"/>
  <c r="U161" i="3"/>
  <c r="A177" i="3"/>
  <c r="U177" i="3"/>
  <c r="A193" i="3"/>
  <c r="U193" i="3"/>
  <c r="A209" i="3"/>
  <c r="U209" i="3"/>
  <c r="A225" i="3"/>
  <c r="U225" i="3"/>
  <c r="A241" i="3"/>
  <c r="U241" i="3"/>
  <c r="A257" i="3"/>
  <c r="U257" i="3"/>
  <c r="A273" i="3"/>
  <c r="U273" i="3"/>
  <c r="A289" i="3"/>
  <c r="U289" i="3"/>
  <c r="A305" i="3"/>
  <c r="U305" i="3"/>
  <c r="A321" i="3"/>
  <c r="U321" i="3"/>
  <c r="A337" i="3"/>
  <c r="U337" i="3"/>
  <c r="A353" i="3"/>
  <c r="U353" i="3"/>
  <c r="A369" i="3"/>
  <c r="U369" i="3"/>
  <c r="A385" i="3"/>
  <c r="U385" i="3"/>
  <c r="A401" i="3"/>
  <c r="U401" i="3"/>
  <c r="A417" i="3"/>
  <c r="U417" i="3"/>
  <c r="A433" i="3"/>
  <c r="U433" i="3"/>
  <c r="A449" i="3"/>
  <c r="U449" i="3"/>
  <c r="A465" i="3"/>
  <c r="U465" i="3"/>
  <c r="A481" i="3"/>
  <c r="U481" i="3"/>
  <c r="A497" i="3"/>
  <c r="U497" i="3"/>
  <c r="A16" i="3"/>
  <c r="U16" i="3"/>
  <c r="A32" i="3"/>
  <c r="U32" i="3"/>
  <c r="A48" i="3"/>
  <c r="U48" i="3"/>
  <c r="A64" i="3"/>
  <c r="U64" i="3"/>
  <c r="A80" i="3"/>
  <c r="U80" i="3"/>
  <c r="A96" i="3"/>
  <c r="U96" i="3"/>
  <c r="A112" i="3"/>
  <c r="U112" i="3"/>
  <c r="A128" i="3"/>
  <c r="U128" i="3"/>
  <c r="A144" i="3"/>
  <c r="U144" i="3"/>
  <c r="A160" i="3"/>
  <c r="U160" i="3"/>
  <c r="A176" i="3"/>
  <c r="U176" i="3"/>
  <c r="A192" i="3"/>
  <c r="U192" i="3"/>
  <c r="A208" i="3"/>
  <c r="U208" i="3"/>
  <c r="A224" i="3"/>
  <c r="U224" i="3"/>
  <c r="A240" i="3"/>
  <c r="U240" i="3"/>
  <c r="A256" i="3"/>
  <c r="U256" i="3"/>
  <c r="A272" i="3"/>
  <c r="U272" i="3"/>
  <c r="A288" i="3"/>
  <c r="U288" i="3"/>
  <c r="A304" i="3"/>
  <c r="U304" i="3"/>
  <c r="A320" i="3"/>
  <c r="U320" i="3"/>
  <c r="A336" i="3"/>
  <c r="U336" i="3"/>
  <c r="A352" i="3"/>
  <c r="U352" i="3"/>
  <c r="A368" i="3"/>
  <c r="U368" i="3"/>
  <c r="A384" i="3"/>
  <c r="U384" i="3"/>
  <c r="A400" i="3"/>
  <c r="U400" i="3"/>
  <c r="A416" i="3"/>
  <c r="U416" i="3"/>
  <c r="A432" i="3"/>
  <c r="U432" i="3"/>
  <c r="A448" i="3"/>
  <c r="U448" i="3"/>
  <c r="A464" i="3"/>
  <c r="U464" i="3"/>
  <c r="A480" i="3"/>
  <c r="U480" i="3"/>
  <c r="A496" i="3"/>
  <c r="U496" i="3"/>
  <c r="R10" i="1"/>
  <c r="A10" i="1" s="1"/>
  <c r="R11" i="1"/>
  <c r="A11" i="1" s="1"/>
  <c r="R8" i="1"/>
  <c r="A8" i="1" s="1"/>
  <c r="R9" i="1"/>
  <c r="A9" i="1" s="1"/>
  <c r="G4" i="2"/>
  <c r="G4" i="3"/>
  <c r="G5" i="3"/>
  <c r="G5" i="2"/>
  <c r="I9" i="2"/>
  <c r="I10" i="2"/>
  <c r="I11" i="2"/>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E1" i="15"/>
  <c r="D1" i="15"/>
  <c r="C1" i="15"/>
  <c r="F1" i="15"/>
  <c r="G1" i="15"/>
  <c r="H1" i="15"/>
  <c r="I1" i="15"/>
  <c r="J1" i="15"/>
  <c r="C1" i="14"/>
  <c r="D1" i="14"/>
  <c r="E1" i="14"/>
  <c r="F1" i="13"/>
  <c r="D1" i="13"/>
  <c r="D1" i="12"/>
  <c r="E1" i="12"/>
  <c r="F1" i="12"/>
  <c r="D1" i="11"/>
  <c r="E1" i="11"/>
  <c r="F1" i="11"/>
  <c r="G1" i="11"/>
  <c r="H1" i="11"/>
  <c r="G1" i="10"/>
  <c r="F1" i="10"/>
  <c r="H1" i="10"/>
  <c r="I1" i="10"/>
  <c r="J1" i="10"/>
  <c r="K1" i="10"/>
  <c r="L1" i="10"/>
  <c r="M1" i="10"/>
  <c r="N1" i="10"/>
  <c r="O1" i="10"/>
  <c r="E1" i="10"/>
  <c r="D1" i="10"/>
  <c r="C1" i="10"/>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1" i="9"/>
  <c r="F1" i="9"/>
  <c r="A1" i="9"/>
  <c r="C1" i="9"/>
  <c r="D1" i="9"/>
  <c r="E1" i="9"/>
  <c r="B1" i="9"/>
  <c r="B20" i="4" l="1"/>
  <c r="B15" i="4"/>
  <c r="B19" i="4"/>
  <c r="B23" i="4"/>
  <c r="B18" i="4"/>
  <c r="B22" i="4"/>
  <c r="B17" i="4"/>
  <c r="B21" i="4"/>
  <c r="B16" i="4"/>
  <c r="B10" i="6"/>
  <c r="B8" i="6"/>
  <c r="B9" i="6"/>
  <c r="B9" i="5"/>
  <c r="B11" i="6"/>
  <c r="B11" i="5"/>
  <c r="B10" i="5"/>
  <c r="B8" i="5"/>
  <c r="B9" i="4"/>
  <c r="B13" i="4"/>
  <c r="B8" i="4"/>
  <c r="B12" i="4"/>
  <c r="B11" i="4"/>
  <c r="B10" i="4"/>
  <c r="B14" i="4"/>
  <c r="A9" i="2"/>
  <c r="A10" i="2"/>
  <c r="V10" i="2"/>
  <c r="A11" i="2"/>
  <c r="V11" i="2"/>
  <c r="A9" i="3"/>
  <c r="A13" i="3"/>
  <c r="A12" i="3"/>
  <c r="A11" i="3"/>
  <c r="A10" i="3"/>
  <c r="A1" i="10"/>
  <c r="B1" i="10"/>
  <c r="C8" i="3"/>
  <c r="K8" i="3" s="1"/>
  <c r="O16" i="4" l="1"/>
  <c r="P16" i="4"/>
  <c r="B9" i="13"/>
  <c r="A9" i="13"/>
  <c r="O18" i="4"/>
  <c r="P18" i="4"/>
  <c r="B11" i="13"/>
  <c r="A11" i="13"/>
  <c r="O20" i="4"/>
  <c r="P20" i="4"/>
  <c r="B13" i="13"/>
  <c r="A13" i="13"/>
  <c r="O22" i="4"/>
  <c r="B15" i="13"/>
  <c r="A15" i="13"/>
  <c r="P22" i="4"/>
  <c r="P15" i="4"/>
  <c r="O15" i="4"/>
  <c r="A8" i="13"/>
  <c r="B8" i="13"/>
  <c r="P17" i="4"/>
  <c r="O17" i="4"/>
  <c r="A10" i="13"/>
  <c r="B10" i="13"/>
  <c r="O19" i="4"/>
  <c r="P19" i="4"/>
  <c r="A12" i="13"/>
  <c r="B12" i="13"/>
  <c r="A14" i="13"/>
  <c r="B14" i="13"/>
  <c r="P21" i="4"/>
  <c r="O21" i="4"/>
  <c r="O23" i="4"/>
  <c r="P23" i="4"/>
  <c r="A16" i="13"/>
  <c r="B16" i="13"/>
  <c r="B4" i="13"/>
  <c r="A4" i="13"/>
  <c r="P11" i="4"/>
  <c r="B2" i="13"/>
  <c r="A2" i="13"/>
  <c r="P9" i="4"/>
  <c r="B4" i="15"/>
  <c r="A4" i="15"/>
  <c r="L11" i="6"/>
  <c r="B3" i="15"/>
  <c r="A3" i="15"/>
  <c r="L10" i="6"/>
  <c r="A3" i="13"/>
  <c r="B3" i="13"/>
  <c r="P10" i="4"/>
  <c r="B6" i="13"/>
  <c r="A6" i="13"/>
  <c r="P13" i="4"/>
  <c r="B4" i="14"/>
  <c r="A4" i="14"/>
  <c r="G11" i="5"/>
  <c r="A7" i="13"/>
  <c r="B7" i="13"/>
  <c r="P14" i="4"/>
  <c r="P8" i="4"/>
  <c r="O8" i="4"/>
  <c r="A1" i="13"/>
  <c r="B1" i="13"/>
  <c r="A3" i="14"/>
  <c r="B3" i="14"/>
  <c r="G10" i="5"/>
  <c r="B2" i="15"/>
  <c r="A2" i="15"/>
  <c r="L9" i="6"/>
  <c r="A5" i="13"/>
  <c r="B5" i="13"/>
  <c r="P12" i="4"/>
  <c r="B2" i="14"/>
  <c r="A2" i="14"/>
  <c r="G9" i="5"/>
  <c r="A8" i="3"/>
  <c r="U8" i="1"/>
  <c r="V8" i="1" s="1"/>
  <c r="U9" i="1"/>
  <c r="O14" i="4"/>
  <c r="O13" i="4"/>
  <c r="O12" i="4"/>
  <c r="U11" i="1"/>
  <c r="U10" i="1"/>
  <c r="O11" i="4"/>
  <c r="Q12" i="4"/>
  <c r="Q9" i="4"/>
  <c r="Q13" i="4"/>
  <c r="Q85" i="4"/>
  <c r="Q86" i="4"/>
  <c r="Q87" i="4"/>
  <c r="Q88" i="4"/>
  <c r="Q89" i="4"/>
  <c r="Q90" i="4"/>
  <c r="K90" i="4" s="1"/>
  <c r="Q91" i="4"/>
  <c r="Q92" i="4"/>
  <c r="Q93" i="4"/>
  <c r="K93" i="4" s="1"/>
  <c r="Q94" i="4"/>
  <c r="K94" i="4" s="1"/>
  <c r="Q95" i="4"/>
  <c r="Q96" i="4"/>
  <c r="Q97" i="4"/>
  <c r="K97" i="4" s="1"/>
  <c r="Q98" i="4"/>
  <c r="K98" i="4" s="1"/>
  <c r="Q99" i="4"/>
  <c r="Q100" i="4"/>
  <c r="Q101" i="4"/>
  <c r="K101" i="4" s="1"/>
  <c r="Q102" i="4"/>
  <c r="K102" i="4" s="1"/>
  <c r="Q103" i="4"/>
  <c r="Q104" i="4"/>
  <c r="Q105" i="4"/>
  <c r="K105" i="4" s="1"/>
  <c r="Q106" i="4"/>
  <c r="K106" i="4" s="1"/>
  <c r="Q107" i="4"/>
  <c r="Q108" i="4"/>
  <c r="Q109" i="4"/>
  <c r="K109" i="4" s="1"/>
  <c r="Q110" i="4"/>
  <c r="K110" i="4" s="1"/>
  <c r="Q111" i="4"/>
  <c r="Q112" i="4"/>
  <c r="Q113" i="4"/>
  <c r="K113" i="4" s="1"/>
  <c r="Q114" i="4"/>
  <c r="K114" i="4" s="1"/>
  <c r="Q115" i="4"/>
  <c r="Q116" i="4"/>
  <c r="K116" i="4" s="1"/>
  <c r="Q117" i="4"/>
  <c r="K117" i="4" s="1"/>
  <c r="Q118" i="4"/>
  <c r="K118" i="4" s="1"/>
  <c r="Q119" i="4"/>
  <c r="Q120" i="4"/>
  <c r="Q121" i="4"/>
  <c r="K121" i="4" s="1"/>
  <c r="Q122" i="4"/>
  <c r="K122" i="4" s="1"/>
  <c r="Q123" i="4"/>
  <c r="Q124" i="4"/>
  <c r="Q125" i="4"/>
  <c r="K125" i="4" s="1"/>
  <c r="Q126" i="4"/>
  <c r="K126" i="4" s="1"/>
  <c r="Q127" i="4"/>
  <c r="Q128" i="4"/>
  <c r="Q129" i="4"/>
  <c r="K129" i="4" s="1"/>
  <c r="Q130" i="4"/>
  <c r="K130" i="4" s="1"/>
  <c r="Q131" i="4"/>
  <c r="Q132" i="4"/>
  <c r="Q133" i="4"/>
  <c r="K133" i="4" s="1"/>
  <c r="Q134" i="4"/>
  <c r="K134" i="4" s="1"/>
  <c r="Q135" i="4"/>
  <c r="Q136" i="4"/>
  <c r="Q137" i="4"/>
  <c r="K137" i="4" s="1"/>
  <c r="Q14" i="4"/>
  <c r="Q67" i="4"/>
  <c r="Q68" i="4"/>
  <c r="Q69" i="4"/>
  <c r="Q70" i="4"/>
  <c r="K70" i="4" s="1"/>
  <c r="Q71" i="4"/>
  <c r="Q72" i="4"/>
  <c r="Q73" i="4"/>
  <c r="Q74" i="4"/>
  <c r="K74" i="4" s="1"/>
  <c r="Q75" i="4"/>
  <c r="Q76" i="4"/>
  <c r="Q77" i="4"/>
  <c r="Q78" i="4"/>
  <c r="K78" i="4" s="1"/>
  <c r="Q79" i="4"/>
  <c r="Q80" i="4"/>
  <c r="Q81" i="4"/>
  <c r="Q82" i="4"/>
  <c r="K82" i="4" s="1"/>
  <c r="Q83" i="4"/>
  <c r="Q84" i="4"/>
  <c r="K85" i="4"/>
  <c r="K86" i="4"/>
  <c r="K88" i="4"/>
  <c r="K89" i="4"/>
  <c r="K92" i="4"/>
  <c r="K96" i="4"/>
  <c r="K100" i="4"/>
  <c r="K104" i="4"/>
  <c r="K108" i="4"/>
  <c r="K112" i="4"/>
  <c r="K120" i="4"/>
  <c r="Q159" i="4"/>
  <c r="K159" i="4" s="1"/>
  <c r="Q160" i="4"/>
  <c r="Q161" i="4"/>
  <c r="Q162" i="4"/>
  <c r="Q163" i="4"/>
  <c r="K163" i="4" s="1"/>
  <c r="Q164" i="4"/>
  <c r="Q165" i="4"/>
  <c r="Q166" i="4"/>
  <c r="Q167" i="4"/>
  <c r="K167" i="4" s="1"/>
  <c r="Q168" i="4"/>
  <c r="Q169" i="4"/>
  <c r="Q170" i="4"/>
  <c r="Q171" i="4"/>
  <c r="K171" i="4" s="1"/>
  <c r="Q172" i="4"/>
  <c r="Q173" i="4"/>
  <c r="Q174" i="4"/>
  <c r="Q175" i="4"/>
  <c r="K175" i="4" s="1"/>
  <c r="Q176" i="4"/>
  <c r="Q177" i="4"/>
  <c r="Q178" i="4"/>
  <c r="Q179" i="4"/>
  <c r="K179" i="4" s="1"/>
  <c r="Q180" i="4"/>
  <c r="Q181" i="4"/>
  <c r="Q182" i="4"/>
  <c r="Q183" i="4"/>
  <c r="K183" i="4" s="1"/>
  <c r="Q184" i="4"/>
  <c r="Q185" i="4"/>
  <c r="Q186" i="4"/>
  <c r="Q187" i="4"/>
  <c r="K187" i="4" s="1"/>
  <c r="Q188" i="4"/>
  <c r="Q189" i="4"/>
  <c r="K189" i="4" s="1"/>
  <c r="Q190" i="4"/>
  <c r="Q191" i="4"/>
  <c r="K191" i="4" s="1"/>
  <c r="Q192" i="4"/>
  <c r="Q193" i="4"/>
  <c r="K193" i="4" s="1"/>
  <c r="Q194" i="4"/>
  <c r="Q195" i="4"/>
  <c r="K195" i="4" s="1"/>
  <c r="Q196" i="4"/>
  <c r="Q197" i="4"/>
  <c r="K197" i="4" s="1"/>
  <c r="Q198" i="4"/>
  <c r="Q199" i="4"/>
  <c r="Q200" i="4"/>
  <c r="Q201" i="4"/>
  <c r="K201" i="4" s="1"/>
  <c r="Q202" i="4"/>
  <c r="Q203" i="4"/>
  <c r="K203" i="4" s="1"/>
  <c r="Q204" i="4"/>
  <c r="Q205" i="4"/>
  <c r="K205" i="4" s="1"/>
  <c r="Q206" i="4"/>
  <c r="Q207" i="4"/>
  <c r="O9" i="4"/>
  <c r="Q11"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K67" i="4"/>
  <c r="K68" i="4"/>
  <c r="K69" i="4"/>
  <c r="K71" i="4"/>
  <c r="K72" i="4"/>
  <c r="K73" i="4"/>
  <c r="K75" i="4"/>
  <c r="K76" i="4"/>
  <c r="K77" i="4"/>
  <c r="K79" i="4"/>
  <c r="K80" i="4"/>
  <c r="K81" i="4"/>
  <c r="K83" i="4"/>
  <c r="K84" i="4"/>
  <c r="Q145" i="4"/>
  <c r="Q146" i="4"/>
  <c r="Q147" i="4"/>
  <c r="Q148" i="4"/>
  <c r="Q149" i="4"/>
  <c r="Q150" i="4"/>
  <c r="Q151" i="4"/>
  <c r="Q152" i="4"/>
  <c r="Q153" i="4"/>
  <c r="Q154" i="4"/>
  <c r="Q155" i="4"/>
  <c r="Q156" i="4"/>
  <c r="K156" i="4" s="1"/>
  <c r="Q157" i="4"/>
  <c r="Q158" i="4"/>
  <c r="K160" i="4"/>
  <c r="K161" i="4"/>
  <c r="K162" i="4"/>
  <c r="K164" i="4"/>
  <c r="K165" i="4"/>
  <c r="K166" i="4"/>
  <c r="K168" i="4"/>
  <c r="K169" i="4"/>
  <c r="K170" i="4"/>
  <c r="K172" i="4"/>
  <c r="K173" i="4"/>
  <c r="K174" i="4"/>
  <c r="K176" i="4"/>
  <c r="K177" i="4"/>
  <c r="K178" i="4"/>
  <c r="K180" i="4"/>
  <c r="K181" i="4"/>
  <c r="K182" i="4"/>
  <c r="K184" i="4"/>
  <c r="K185" i="4"/>
  <c r="K186" i="4"/>
  <c r="K188" i="4"/>
  <c r="K190" i="4"/>
  <c r="K192" i="4"/>
  <c r="K194" i="4"/>
  <c r="K196"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363" i="4"/>
  <c r="Q364" i="4"/>
  <c r="Q365" i="4"/>
  <c r="Q366" i="4"/>
  <c r="Q367" i="4"/>
  <c r="K367" i="4" s="1"/>
  <c r="Q368" i="4"/>
  <c r="K368" i="4" s="1"/>
  <c r="Q369" i="4"/>
  <c r="Q370" i="4"/>
  <c r="Q371" i="4"/>
  <c r="K371" i="4" s="1"/>
  <c r="Q372" i="4"/>
  <c r="K372" i="4" s="1"/>
  <c r="Q373" i="4"/>
  <c r="Q374" i="4"/>
  <c r="Q375" i="4"/>
  <c r="K375" i="4" s="1"/>
  <c r="Q376" i="4"/>
  <c r="K376" i="4" s="1"/>
  <c r="Q377" i="4"/>
  <c r="Q378" i="4"/>
  <c r="Q379" i="4"/>
  <c r="K379" i="4" s="1"/>
  <c r="Q380" i="4"/>
  <c r="K380" i="4" s="1"/>
  <c r="Q381" i="4"/>
  <c r="Q382" i="4"/>
  <c r="Q383" i="4"/>
  <c r="K383" i="4" s="1"/>
  <c r="Q384" i="4"/>
  <c r="K384" i="4" s="1"/>
  <c r="Q385" i="4"/>
  <c r="K385" i="4" s="1"/>
  <c r="Q386" i="4"/>
  <c r="Q387" i="4"/>
  <c r="K387" i="4" s="1"/>
  <c r="Q388" i="4"/>
  <c r="K388" i="4" s="1"/>
  <c r="Q389" i="4"/>
  <c r="Q390" i="4"/>
  <c r="Q391" i="4"/>
  <c r="Q392" i="4"/>
  <c r="K392" i="4" s="1"/>
  <c r="Q393" i="4"/>
  <c r="K393" i="4" s="1"/>
  <c r="Q394" i="4"/>
  <c r="Q395" i="4"/>
  <c r="K395" i="4" s="1"/>
  <c r="Q396" i="4"/>
  <c r="K396" i="4" s="1"/>
  <c r="Q397" i="4"/>
  <c r="Q398" i="4"/>
  <c r="Q399" i="4"/>
  <c r="K399" i="4" s="1"/>
  <c r="Q400" i="4"/>
  <c r="K400" i="4" s="1"/>
  <c r="Q401" i="4"/>
  <c r="K401" i="4" s="1"/>
  <c r="Q402" i="4"/>
  <c r="Q403" i="4"/>
  <c r="K403" i="4" s="1"/>
  <c r="Q404" i="4"/>
  <c r="Q138" i="4"/>
  <c r="Q140" i="4"/>
  <c r="Q142" i="4"/>
  <c r="Q144" i="4"/>
  <c r="K151" i="4"/>
  <c r="Q208" i="4"/>
  <c r="K208" i="4" s="1"/>
  <c r="Q209" i="4"/>
  <c r="K209" i="4" s="1"/>
  <c r="Q210" i="4"/>
  <c r="Q211" i="4"/>
  <c r="Q212" i="4"/>
  <c r="K212" i="4" s="1"/>
  <c r="Q213" i="4"/>
  <c r="K213" i="4" s="1"/>
  <c r="Q214" i="4"/>
  <c r="Q215" i="4"/>
  <c r="Q216" i="4"/>
  <c r="K216" i="4" s="1"/>
  <c r="Q217" i="4"/>
  <c r="K217" i="4" s="1"/>
  <c r="Q218" i="4"/>
  <c r="Q219" i="4"/>
  <c r="Q220" i="4"/>
  <c r="K220" i="4" s="1"/>
  <c r="Q221" i="4"/>
  <c r="K221" i="4" s="1"/>
  <c r="Q222" i="4"/>
  <c r="Q223" i="4"/>
  <c r="Q224" i="4"/>
  <c r="K224" i="4" s="1"/>
  <c r="Q225" i="4"/>
  <c r="K225" i="4" s="1"/>
  <c r="Q226" i="4"/>
  <c r="Q227" i="4"/>
  <c r="Q228" i="4"/>
  <c r="Q229" i="4"/>
  <c r="K229" i="4" s="1"/>
  <c r="Q230" i="4"/>
  <c r="Q231" i="4"/>
  <c r="Q232" i="4"/>
  <c r="Q233" i="4"/>
  <c r="K233" i="4" s="1"/>
  <c r="Q234" i="4"/>
  <c r="Q235" i="4"/>
  <c r="Q236" i="4"/>
  <c r="Q237" i="4"/>
  <c r="K237" i="4" s="1"/>
  <c r="Q238" i="4"/>
  <c r="Q239" i="4"/>
  <c r="Q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Q355" i="4"/>
  <c r="K355" i="4" s="1"/>
  <c r="Q356" i="4"/>
  <c r="Q357" i="4"/>
  <c r="Q358" i="4"/>
  <c r="K358" i="4" s="1"/>
  <c r="Q359" i="4"/>
  <c r="K359" i="4" s="1"/>
  <c r="Q360" i="4"/>
  <c r="Q361" i="4"/>
  <c r="Q362" i="4"/>
  <c r="K362" i="4" s="1"/>
  <c r="K363" i="4"/>
  <c r="K364" i="4"/>
  <c r="K365" i="4"/>
  <c r="K369" i="4"/>
  <c r="K373" i="4"/>
  <c r="K377" i="4"/>
  <c r="K381" i="4"/>
  <c r="K389" i="4"/>
  <c r="K391" i="4"/>
  <c r="K397" i="4"/>
  <c r="K146" i="4"/>
  <c r="K150" i="4"/>
  <c r="K154" i="4"/>
  <c r="K158" i="4"/>
  <c r="K198" i="4"/>
  <c r="K200" i="4"/>
  <c r="K202" i="4"/>
  <c r="K204" i="4"/>
  <c r="K206" i="4"/>
  <c r="Q319" i="4"/>
  <c r="K319" i="4" s="1"/>
  <c r="Q320" i="4"/>
  <c r="Q321" i="4"/>
  <c r="Q322" i="4"/>
  <c r="Q323" i="4"/>
  <c r="Q324" i="4"/>
  <c r="K324" i="4" s="1"/>
  <c r="Q325" i="4"/>
  <c r="Q326" i="4"/>
  <c r="Q327" i="4"/>
  <c r="K327" i="4" s="1"/>
  <c r="Q328" i="4"/>
  <c r="K328" i="4" s="1"/>
  <c r="Q329" i="4"/>
  <c r="Q330" i="4"/>
  <c r="Q331" i="4"/>
  <c r="K331" i="4" s="1"/>
  <c r="Q332" i="4"/>
  <c r="K332" i="4" s="1"/>
  <c r="Q333" i="4"/>
  <c r="Q334" i="4"/>
  <c r="Q335" i="4"/>
  <c r="K335" i="4" s="1"/>
  <c r="Q336" i="4"/>
  <c r="K336" i="4" s="1"/>
  <c r="Q337" i="4"/>
  <c r="Q338" i="4"/>
  <c r="Q339" i="4"/>
  <c r="K339" i="4" s="1"/>
  <c r="Q340" i="4"/>
  <c r="K340" i="4" s="1"/>
  <c r="Q341" i="4"/>
  <c r="Q342" i="4"/>
  <c r="Q343" i="4"/>
  <c r="K343" i="4" s="1"/>
  <c r="Q344" i="4"/>
  <c r="K344" i="4" s="1"/>
  <c r="Q345" i="4"/>
  <c r="Q346" i="4"/>
  <c r="Q347" i="4"/>
  <c r="K347" i="4" s="1"/>
  <c r="Q348" i="4"/>
  <c r="K348" i="4" s="1"/>
  <c r="Q349" i="4"/>
  <c r="Q350" i="4"/>
  <c r="K350" i="4" s="1"/>
  <c r="Q351" i="4"/>
  <c r="K351" i="4" s="1"/>
  <c r="Q352" i="4"/>
  <c r="K352" i="4" s="1"/>
  <c r="Q353" i="4"/>
  <c r="Q354" i="4"/>
  <c r="Q139" i="4"/>
  <c r="Q141" i="4"/>
  <c r="Q143" i="4"/>
  <c r="K145" i="4"/>
  <c r="K149" i="4"/>
  <c r="K153" i="4"/>
  <c r="K157"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K320" i="4"/>
  <c r="K322" i="4"/>
  <c r="K323" i="4"/>
  <c r="K326" i="4"/>
  <c r="K330" i="4"/>
  <c r="K334" i="4"/>
  <c r="K338" i="4"/>
  <c r="K342" i="4"/>
  <c r="K346" i="4"/>
  <c r="K354" i="4"/>
  <c r="Q435" i="4"/>
  <c r="Q436" i="4"/>
  <c r="Q437" i="4"/>
  <c r="Q438" i="4"/>
  <c r="Q439" i="4"/>
  <c r="Q440" i="4"/>
  <c r="K440" i="4" s="1"/>
  <c r="Q441" i="4"/>
  <c r="K441" i="4" s="1"/>
  <c r="Q442" i="4"/>
  <c r="Q443" i="4"/>
  <c r="Q444" i="4"/>
  <c r="Q445" i="4"/>
  <c r="K445" i="4" s="1"/>
  <c r="Q446" i="4"/>
  <c r="Q447" i="4"/>
  <c r="Q448" i="4"/>
  <c r="K448" i="4" s="1"/>
  <c r="Q449" i="4"/>
  <c r="K449" i="4" s="1"/>
  <c r="Q531" i="4"/>
  <c r="Q532" i="4"/>
  <c r="Q533" i="4"/>
  <c r="Q534" i="4"/>
  <c r="Q535" i="4"/>
  <c r="K535" i="4" s="1"/>
  <c r="Q536" i="4"/>
  <c r="K536" i="4" s="1"/>
  <c r="Q537" i="4"/>
  <c r="Q538" i="4"/>
  <c r="Q539" i="4"/>
  <c r="Q540" i="4"/>
  <c r="K540" i="4" s="1"/>
  <c r="Q541" i="4"/>
  <c r="Q542" i="4"/>
  <c r="Q543" i="4"/>
  <c r="K543" i="4" s="1"/>
  <c r="Q544" i="4"/>
  <c r="K544" i="4" s="1"/>
  <c r="Q545" i="4"/>
  <c r="Q546" i="4"/>
  <c r="Q547" i="4"/>
  <c r="K547" i="4" s="1"/>
  <c r="Q548" i="4"/>
  <c r="K548" i="4" s="1"/>
  <c r="Q549" i="4"/>
  <c r="Q550" i="4"/>
  <c r="Q551" i="4"/>
  <c r="K551" i="4" s="1"/>
  <c r="Q552" i="4"/>
  <c r="K552" i="4" s="1"/>
  <c r="Q553" i="4"/>
  <c r="Q554" i="4"/>
  <c r="Q555" i="4"/>
  <c r="K555" i="4" s="1"/>
  <c r="Q556" i="4"/>
  <c r="K556" i="4" s="1"/>
  <c r="Q557" i="4"/>
  <c r="Q558" i="4"/>
  <c r="Q559" i="4"/>
  <c r="K559" i="4" s="1"/>
  <c r="Q560" i="4"/>
  <c r="K560" i="4" s="1"/>
  <c r="Q561" i="4"/>
  <c r="Q562" i="4"/>
  <c r="Q563" i="4"/>
  <c r="K563" i="4" s="1"/>
  <c r="Q564" i="4"/>
  <c r="K564" i="4" s="1"/>
  <c r="Q565" i="4"/>
  <c r="Q566" i="4"/>
  <c r="Q567" i="4"/>
  <c r="K567" i="4" s="1"/>
  <c r="Q568" i="4"/>
  <c r="K568" i="4" s="1"/>
  <c r="Q569" i="4"/>
  <c r="Q570" i="4"/>
  <c r="Q571" i="4"/>
  <c r="K571" i="4" s="1"/>
  <c r="Q572" i="4"/>
  <c r="K572" i="4" s="1"/>
  <c r="Q573" i="4"/>
  <c r="Q574" i="4"/>
  <c r="Q575" i="4"/>
  <c r="K575" i="4" s="1"/>
  <c r="Q576" i="4"/>
  <c r="Q577" i="4"/>
  <c r="Q578" i="4"/>
  <c r="Q579" i="4"/>
  <c r="Q580" i="4"/>
  <c r="Q581" i="4"/>
  <c r="Q582" i="4"/>
  <c r="Q583" i="4"/>
  <c r="Q584" i="4"/>
  <c r="Q585" i="4"/>
  <c r="Q586" i="4"/>
  <c r="Q587" i="4"/>
  <c r="Q588" i="4"/>
  <c r="Q589" i="4"/>
  <c r="Q590" i="4"/>
  <c r="Q591" i="4"/>
  <c r="Q592" i="4"/>
  <c r="Q593" i="4"/>
  <c r="Q594" i="4"/>
  <c r="Q595" i="4"/>
  <c r="Q596" i="4"/>
  <c r="Q597" i="4"/>
  <c r="Q598" i="4"/>
  <c r="Q523" i="4"/>
  <c r="Q524" i="4"/>
  <c r="Q525" i="4"/>
  <c r="Q526" i="4"/>
  <c r="K526" i="4" s="1"/>
  <c r="Q527" i="4"/>
  <c r="Q528" i="4"/>
  <c r="Q529" i="4"/>
  <c r="Q530" i="4"/>
  <c r="K530" i="4" s="1"/>
  <c r="K531" i="4"/>
  <c r="K532" i="4"/>
  <c r="K539" i="4"/>
  <c r="Q656" i="4"/>
  <c r="Q657" i="4"/>
  <c r="Q658" i="4"/>
  <c r="Q659" i="4"/>
  <c r="Q660" i="4"/>
  <c r="Q661" i="4"/>
  <c r="Q662" i="4"/>
  <c r="Q663" i="4"/>
  <c r="Q664" i="4"/>
  <c r="Q665" i="4"/>
  <c r="Q666" i="4"/>
  <c r="Q667" i="4"/>
  <c r="K404" i="4"/>
  <c r="Q405" i="4"/>
  <c r="Q406" i="4"/>
  <c r="Q407" i="4"/>
  <c r="K407" i="4" s="1"/>
  <c r="Q408" i="4"/>
  <c r="Q409" i="4"/>
  <c r="Q410" i="4"/>
  <c r="Q411" i="4"/>
  <c r="K411" i="4" s="1"/>
  <c r="Q412" i="4"/>
  <c r="K412" i="4" s="1"/>
  <c r="Q413" i="4"/>
  <c r="Q414" i="4"/>
  <c r="Q415" i="4"/>
  <c r="K415" i="4" s="1"/>
  <c r="Q416" i="4"/>
  <c r="Q417" i="4"/>
  <c r="Q418" i="4"/>
  <c r="Q419" i="4"/>
  <c r="K419" i="4" s="1"/>
  <c r="Q420" i="4"/>
  <c r="K420" i="4" s="1"/>
  <c r="Q421" i="4"/>
  <c r="Q422" i="4"/>
  <c r="Q423" i="4"/>
  <c r="K423" i="4" s="1"/>
  <c r="Q424" i="4"/>
  <c r="K424" i="4" s="1"/>
  <c r="Q425" i="4"/>
  <c r="Q426" i="4"/>
  <c r="Q427" i="4"/>
  <c r="K427" i="4" s="1"/>
  <c r="Q428" i="4"/>
  <c r="K428" i="4" s="1"/>
  <c r="Q429" i="4"/>
  <c r="Q430" i="4"/>
  <c r="Q431" i="4"/>
  <c r="K431" i="4" s="1"/>
  <c r="Q432" i="4"/>
  <c r="Q433" i="4"/>
  <c r="Q434" i="4"/>
  <c r="K435" i="4"/>
  <c r="K437" i="4"/>
  <c r="K439" i="4"/>
  <c r="K443" i="4"/>
  <c r="K447" i="4"/>
  <c r="Q451" i="4"/>
  <c r="K451" i="4" s="1"/>
  <c r="Q452" i="4"/>
  <c r="K452" i="4" s="1"/>
  <c r="Q453" i="4"/>
  <c r="Q454" i="4"/>
  <c r="Q455" i="4"/>
  <c r="K455" i="4" s="1"/>
  <c r="Q456" i="4"/>
  <c r="K456" i="4" s="1"/>
  <c r="Q457" i="4"/>
  <c r="Q458" i="4"/>
  <c r="Q459" i="4"/>
  <c r="K459" i="4" s="1"/>
  <c r="Q460" i="4"/>
  <c r="K460" i="4" s="1"/>
  <c r="Q461" i="4"/>
  <c r="Q462" i="4"/>
  <c r="Q463" i="4"/>
  <c r="K463" i="4" s="1"/>
  <c r="Q464" i="4"/>
  <c r="K464" i="4" s="1"/>
  <c r="Q465" i="4"/>
  <c r="Q466" i="4"/>
  <c r="Q467" i="4"/>
  <c r="K467" i="4" s="1"/>
  <c r="Q468" i="4"/>
  <c r="K468" i="4" s="1"/>
  <c r="Q469" i="4"/>
  <c r="Q470" i="4"/>
  <c r="Q471" i="4"/>
  <c r="K471" i="4" s="1"/>
  <c r="Q472" i="4"/>
  <c r="K472" i="4" s="1"/>
  <c r="Q473" i="4"/>
  <c r="Q474" i="4"/>
  <c r="Q475" i="4"/>
  <c r="K475" i="4" s="1"/>
  <c r="Q476" i="4"/>
  <c r="K476" i="4" s="1"/>
  <c r="Q477" i="4"/>
  <c r="Q478" i="4"/>
  <c r="Q479" i="4"/>
  <c r="K479" i="4" s="1"/>
  <c r="Q480" i="4"/>
  <c r="K480" i="4" s="1"/>
  <c r="Q481" i="4"/>
  <c r="Q482" i="4"/>
  <c r="Q483" i="4"/>
  <c r="K483" i="4" s="1"/>
  <c r="Q484" i="4"/>
  <c r="K484" i="4" s="1"/>
  <c r="Q485" i="4"/>
  <c r="Q486" i="4"/>
  <c r="Q487" i="4"/>
  <c r="K487" i="4" s="1"/>
  <c r="Q488" i="4"/>
  <c r="K488" i="4" s="1"/>
  <c r="Q489" i="4"/>
  <c r="Q490" i="4"/>
  <c r="Q491" i="4"/>
  <c r="K491" i="4" s="1"/>
  <c r="Q492" i="4"/>
  <c r="K492" i="4" s="1"/>
  <c r="Q493" i="4"/>
  <c r="Q494" i="4"/>
  <c r="Q495" i="4"/>
  <c r="K495" i="4" s="1"/>
  <c r="Q496" i="4"/>
  <c r="K496" i="4" s="1"/>
  <c r="Q497" i="4"/>
  <c r="Q498" i="4"/>
  <c r="Q499" i="4"/>
  <c r="K499" i="4" s="1"/>
  <c r="Q500" i="4"/>
  <c r="K500" i="4" s="1"/>
  <c r="Q501" i="4"/>
  <c r="Q502" i="4"/>
  <c r="Q503" i="4"/>
  <c r="K503" i="4" s="1"/>
  <c r="Q504" i="4"/>
  <c r="K504" i="4" s="1"/>
  <c r="Q505" i="4"/>
  <c r="Q506" i="4"/>
  <c r="Q507" i="4"/>
  <c r="K507" i="4" s="1"/>
  <c r="Q508" i="4"/>
  <c r="K508" i="4" s="1"/>
  <c r="Q509" i="4"/>
  <c r="Q510" i="4"/>
  <c r="Q511" i="4"/>
  <c r="K511" i="4" s="1"/>
  <c r="Q512" i="4"/>
  <c r="Q513" i="4"/>
  <c r="Q514" i="4"/>
  <c r="Q515" i="4"/>
  <c r="K515" i="4" s="1"/>
  <c r="Q516" i="4"/>
  <c r="Q517" i="4"/>
  <c r="Q518" i="4"/>
  <c r="Q519" i="4"/>
  <c r="Q520" i="4"/>
  <c r="Q521" i="4"/>
  <c r="Q522" i="4"/>
  <c r="K523" i="4"/>
  <c r="K524" i="4"/>
  <c r="K525" i="4"/>
  <c r="K527" i="4"/>
  <c r="K528" i="4"/>
  <c r="K529" i="4"/>
  <c r="K408" i="4"/>
  <c r="K416" i="4"/>
  <c r="K432" i="4"/>
  <c r="Q450" i="4"/>
  <c r="Q599" i="4"/>
  <c r="Q600" i="4"/>
  <c r="Q601" i="4"/>
  <c r="Q602" i="4"/>
  <c r="Q603" i="4"/>
  <c r="Q604" i="4"/>
  <c r="Q605" i="4"/>
  <c r="Q606" i="4"/>
  <c r="Q607" i="4"/>
  <c r="Q608" i="4"/>
  <c r="Q610" i="4"/>
  <c r="Q612" i="4"/>
  <c r="Q614" i="4"/>
  <c r="Q616" i="4"/>
  <c r="Q618" i="4"/>
  <c r="Q620" i="4"/>
  <c r="Q622" i="4"/>
  <c r="Q624" i="4"/>
  <c r="Q628" i="4"/>
  <c r="Q632" i="4"/>
  <c r="Q636" i="4"/>
  <c r="Q640" i="4"/>
  <c r="Q644" i="4"/>
  <c r="Q648" i="4"/>
  <c r="Q652" i="4"/>
  <c r="K659" i="4"/>
  <c r="K663" i="4"/>
  <c r="K667" i="4"/>
  <c r="Q670" i="4"/>
  <c r="Q674" i="4"/>
  <c r="Q678" i="4"/>
  <c r="Q682" i="4"/>
  <c r="Q686" i="4"/>
  <c r="Q838" i="4"/>
  <c r="Q839" i="4"/>
  <c r="Q840" i="4"/>
  <c r="Q841" i="4"/>
  <c r="Q842" i="4"/>
  <c r="Q843" i="4"/>
  <c r="Q844" i="4"/>
  <c r="Q845" i="4"/>
  <c r="Q846" i="4"/>
  <c r="Q847" i="4"/>
  <c r="Q848" i="4"/>
  <c r="Q849" i="4"/>
  <c r="Q850" i="4"/>
  <c r="Q851" i="4"/>
  <c r="Q852" i="4"/>
  <c r="Q853" i="4"/>
  <c r="Q854" i="4"/>
  <c r="Q855" i="4"/>
  <c r="Q856" i="4"/>
  <c r="Q857" i="4"/>
  <c r="Q858" i="4"/>
  <c r="Q859" i="4"/>
  <c r="Q860" i="4"/>
  <c r="Q861" i="4"/>
  <c r="Q862" i="4"/>
  <c r="Q863" i="4"/>
  <c r="Q864" i="4"/>
  <c r="Q865" i="4"/>
  <c r="Q866" i="4"/>
  <c r="Q867" i="4"/>
  <c r="Q868" i="4"/>
  <c r="Q869" i="4"/>
  <c r="Q625" i="4"/>
  <c r="Q629" i="4"/>
  <c r="Q633" i="4"/>
  <c r="Q637" i="4"/>
  <c r="Q641" i="4"/>
  <c r="Q645" i="4"/>
  <c r="Q649" i="4"/>
  <c r="Q653" i="4"/>
  <c r="K658" i="4"/>
  <c r="K662" i="4"/>
  <c r="K666" i="4"/>
  <c r="Q671" i="4"/>
  <c r="Q675" i="4"/>
  <c r="K675" i="4" s="1"/>
  <c r="Q679" i="4"/>
  <c r="Q683" i="4"/>
  <c r="K683" i="4" s="1"/>
  <c r="Q687" i="4"/>
  <c r="Q740" i="4"/>
  <c r="Q741" i="4"/>
  <c r="Q742" i="4"/>
  <c r="Q743" i="4"/>
  <c r="Q744" i="4"/>
  <c r="Q745" i="4"/>
  <c r="Q746" i="4"/>
  <c r="Q747" i="4"/>
  <c r="Q748" i="4"/>
  <c r="Q749" i="4"/>
  <c r="Q750" i="4"/>
  <c r="Q751" i="4"/>
  <c r="Q752" i="4"/>
  <c r="K752" i="4" s="1"/>
  <c r="Q753" i="4"/>
  <c r="Q754" i="4"/>
  <c r="Q755" i="4"/>
  <c r="Q756" i="4"/>
  <c r="K756" i="4" s="1"/>
  <c r="Q757" i="4"/>
  <c r="Q758" i="4"/>
  <c r="Q759" i="4"/>
  <c r="Q760" i="4"/>
  <c r="K760" i="4" s="1"/>
  <c r="Q761" i="4"/>
  <c r="Q762" i="4"/>
  <c r="Q763" i="4"/>
  <c r="K763" i="4" s="1"/>
  <c r="Q764" i="4"/>
  <c r="K764" i="4" s="1"/>
  <c r="Q765" i="4"/>
  <c r="Q766" i="4"/>
  <c r="Q767" i="4"/>
  <c r="K767" i="4" s="1"/>
  <c r="Q768" i="4"/>
  <c r="K768" i="4" s="1"/>
  <c r="Q769" i="4"/>
  <c r="Q770" i="4"/>
  <c r="Q771" i="4"/>
  <c r="K771" i="4" s="1"/>
  <c r="Q772" i="4"/>
  <c r="K772" i="4" s="1"/>
  <c r="Q773" i="4"/>
  <c r="K773" i="4" s="1"/>
  <c r="Q774" i="4"/>
  <c r="Q775" i="4"/>
  <c r="K775" i="4" s="1"/>
  <c r="Q776" i="4"/>
  <c r="K776" i="4" s="1"/>
  <c r="Q777" i="4"/>
  <c r="Q778" i="4"/>
  <c r="K778" i="4" s="1"/>
  <c r="Q779" i="4"/>
  <c r="K779" i="4" s="1"/>
  <c r="Q780" i="4"/>
  <c r="K780" i="4" s="1"/>
  <c r="Q781" i="4"/>
  <c r="Q782" i="4"/>
  <c r="K782" i="4" s="1"/>
  <c r="Q783" i="4"/>
  <c r="K783" i="4" s="1"/>
  <c r="Q784" i="4"/>
  <c r="K784" i="4" s="1"/>
  <c r="Q785" i="4"/>
  <c r="K785" i="4" s="1"/>
  <c r="Q786" i="4"/>
  <c r="K786" i="4" s="1"/>
  <c r="Q787" i="4"/>
  <c r="K787" i="4" s="1"/>
  <c r="Q788" i="4"/>
  <c r="K788" i="4" s="1"/>
  <c r="Q789" i="4"/>
  <c r="Q790" i="4"/>
  <c r="K790" i="4" s="1"/>
  <c r="Q791" i="4"/>
  <c r="K791" i="4" s="1"/>
  <c r="Q792" i="4"/>
  <c r="K792" i="4" s="1"/>
  <c r="Q793" i="4"/>
  <c r="Q794" i="4"/>
  <c r="K794" i="4" s="1"/>
  <c r="Q795" i="4"/>
  <c r="K795" i="4" s="1"/>
  <c r="Q796" i="4"/>
  <c r="K796" i="4" s="1"/>
  <c r="Q797" i="4"/>
  <c r="K797" i="4" s="1"/>
  <c r="Q798" i="4"/>
  <c r="K798" i="4" s="1"/>
  <c r="Q799" i="4"/>
  <c r="K799" i="4" s="1"/>
  <c r="Q800" i="4"/>
  <c r="K800" i="4" s="1"/>
  <c r="Q801" i="4"/>
  <c r="K801" i="4" s="1"/>
  <c r="Q802" i="4"/>
  <c r="K802" i="4" s="1"/>
  <c r="Q803" i="4"/>
  <c r="K803" i="4" s="1"/>
  <c r="Q804" i="4"/>
  <c r="K804" i="4" s="1"/>
  <c r="Q805" i="4"/>
  <c r="K805" i="4" s="1"/>
  <c r="Q806" i="4"/>
  <c r="K806" i="4" s="1"/>
  <c r="Q807" i="4"/>
  <c r="K807" i="4" s="1"/>
  <c r="Q808" i="4"/>
  <c r="K808" i="4" s="1"/>
  <c r="Q809" i="4"/>
  <c r="K809" i="4" s="1"/>
  <c r="Q810" i="4"/>
  <c r="K810" i="4" s="1"/>
  <c r="Q811" i="4"/>
  <c r="K811" i="4" s="1"/>
  <c r="Q812" i="4"/>
  <c r="K812" i="4" s="1"/>
  <c r="Q813" i="4"/>
  <c r="K813" i="4" s="1"/>
  <c r="Q814" i="4"/>
  <c r="K814" i="4" s="1"/>
  <c r="Q609" i="4"/>
  <c r="Q611" i="4"/>
  <c r="Q613" i="4"/>
  <c r="Q615" i="4"/>
  <c r="Q617" i="4"/>
  <c r="Q619" i="4"/>
  <c r="Q621" i="4"/>
  <c r="Q623" i="4"/>
  <c r="Q626" i="4"/>
  <c r="Q630" i="4"/>
  <c r="Q634" i="4"/>
  <c r="Q638" i="4"/>
  <c r="Q642" i="4"/>
  <c r="Q646" i="4"/>
  <c r="Q650" i="4"/>
  <c r="Q654" i="4"/>
  <c r="K657" i="4"/>
  <c r="K661" i="4"/>
  <c r="K665" i="4"/>
  <c r="Q668" i="4"/>
  <c r="K668" i="4" s="1"/>
  <c r="K671" i="4"/>
  <c r="Q672" i="4"/>
  <c r="Q676" i="4"/>
  <c r="K676" i="4" s="1"/>
  <c r="K679" i="4"/>
  <c r="Q680" i="4"/>
  <c r="Q684" i="4"/>
  <c r="K684" i="4" s="1"/>
  <c r="K687" i="4"/>
  <c r="Q688" i="4"/>
  <c r="Q733" i="4"/>
  <c r="K733" i="4" s="1"/>
  <c r="Q734" i="4"/>
  <c r="K734" i="4" s="1"/>
  <c r="Q735" i="4"/>
  <c r="Q736" i="4"/>
  <c r="Q737" i="4"/>
  <c r="K737" i="4" s="1"/>
  <c r="Q738" i="4"/>
  <c r="K738" i="4" s="1"/>
  <c r="Q739" i="4"/>
  <c r="K740" i="4"/>
  <c r="K741" i="4"/>
  <c r="K742" i="4"/>
  <c r="K743" i="4"/>
  <c r="K744" i="4"/>
  <c r="K745" i="4"/>
  <c r="K746" i="4"/>
  <c r="K747" i="4"/>
  <c r="K748" i="4"/>
  <c r="K749" i="4"/>
  <c r="K750" i="4"/>
  <c r="K751" i="4"/>
  <c r="K753" i="4"/>
  <c r="K754" i="4"/>
  <c r="K755" i="4"/>
  <c r="K757" i="4"/>
  <c r="K758" i="4"/>
  <c r="K759" i="4"/>
  <c r="K761" i="4"/>
  <c r="K762" i="4"/>
  <c r="K765" i="4"/>
  <c r="K766" i="4"/>
  <c r="K769" i="4"/>
  <c r="K770" i="4"/>
  <c r="K774" i="4"/>
  <c r="K777" i="4"/>
  <c r="K781" i="4"/>
  <c r="K789" i="4"/>
  <c r="K793" i="4"/>
  <c r="Q627" i="4"/>
  <c r="Q631" i="4"/>
  <c r="Q635" i="4"/>
  <c r="Q639" i="4"/>
  <c r="Q643" i="4"/>
  <c r="Q647" i="4"/>
  <c r="Q651" i="4"/>
  <c r="Q655" i="4"/>
  <c r="K656" i="4"/>
  <c r="K660" i="4"/>
  <c r="K664" i="4"/>
  <c r="Q669" i="4"/>
  <c r="Q673" i="4"/>
  <c r="Q677" i="4"/>
  <c r="Q681" i="4"/>
  <c r="Q685" i="4"/>
  <c r="Q689" i="4"/>
  <c r="Q690" i="4"/>
  <c r="Q691" i="4"/>
  <c r="Q692" i="4"/>
  <c r="Q693" i="4"/>
  <c r="Q694" i="4"/>
  <c r="Q695" i="4"/>
  <c r="Q696" i="4"/>
  <c r="Q697" i="4"/>
  <c r="Q698" i="4"/>
  <c r="Q699" i="4"/>
  <c r="Q700" i="4"/>
  <c r="Q701" i="4"/>
  <c r="Q702" i="4"/>
  <c r="Q703" i="4"/>
  <c r="Q704" i="4"/>
  <c r="Q705" i="4"/>
  <c r="Q706" i="4"/>
  <c r="Q707" i="4"/>
  <c r="Q708" i="4"/>
  <c r="Q709" i="4"/>
  <c r="Q710" i="4"/>
  <c r="Q711" i="4"/>
  <c r="Q712" i="4"/>
  <c r="Q713" i="4"/>
  <c r="Q714" i="4"/>
  <c r="Q715" i="4"/>
  <c r="Q716" i="4"/>
  <c r="Q717" i="4"/>
  <c r="Q718" i="4"/>
  <c r="Q719" i="4"/>
  <c r="Q720" i="4"/>
  <c r="Q721" i="4"/>
  <c r="Q722" i="4"/>
  <c r="Q723" i="4"/>
  <c r="Q724" i="4"/>
  <c r="Q725" i="4"/>
  <c r="Q726" i="4"/>
  <c r="Q727" i="4"/>
  <c r="Q728" i="4"/>
  <c r="Q729" i="4"/>
  <c r="Q730" i="4"/>
  <c r="Q731" i="4"/>
  <c r="Q732" i="4"/>
  <c r="Q870" i="4"/>
  <c r="Q871" i="4"/>
  <c r="Q872" i="4"/>
  <c r="Q873" i="4"/>
  <c r="Q874" i="4"/>
  <c r="Q875" i="4"/>
  <c r="Q876" i="4"/>
  <c r="Q877" i="4"/>
  <c r="Q878" i="4"/>
  <c r="Q815" i="4"/>
  <c r="Q817" i="4"/>
  <c r="Q819" i="4"/>
  <c r="Q821" i="4"/>
  <c r="Q823" i="4"/>
  <c r="Q825" i="4"/>
  <c r="Q827" i="4"/>
  <c r="Q829" i="4"/>
  <c r="Q831" i="4"/>
  <c r="Q833" i="4"/>
  <c r="Q835" i="4"/>
  <c r="Q837" i="4"/>
  <c r="K840" i="4"/>
  <c r="K844" i="4"/>
  <c r="Q879" i="4"/>
  <c r="Q881" i="4"/>
  <c r="Q883" i="4"/>
  <c r="Q885" i="4"/>
  <c r="Q887" i="4"/>
  <c r="Q889" i="4"/>
  <c r="Q891" i="4"/>
  <c r="Q893" i="4"/>
  <c r="Q895" i="4"/>
  <c r="Q897" i="4"/>
  <c r="Q899" i="4"/>
  <c r="Q901" i="4"/>
  <c r="Q903" i="4"/>
  <c r="Q907" i="4"/>
  <c r="Q911" i="4"/>
  <c r="Q928" i="4"/>
  <c r="K928" i="4" s="1"/>
  <c r="Q929" i="4"/>
  <c r="K929" i="4" s="1"/>
  <c r="Q930" i="4"/>
  <c r="Q931" i="4"/>
  <c r="K839" i="4"/>
  <c r="K843" i="4"/>
  <c r="K847" i="4"/>
  <c r="K849" i="4"/>
  <c r="K851" i="4"/>
  <c r="K853" i="4"/>
  <c r="K855" i="4"/>
  <c r="K857" i="4"/>
  <c r="K859" i="4"/>
  <c r="K861" i="4"/>
  <c r="K863" i="4"/>
  <c r="K865" i="4"/>
  <c r="K867" i="4"/>
  <c r="K869" i="4"/>
  <c r="Q904" i="4"/>
  <c r="Q908" i="4"/>
  <c r="Q912" i="4"/>
  <c r="Q913" i="4"/>
  <c r="Q914" i="4"/>
  <c r="Q915" i="4"/>
  <c r="Q916" i="4"/>
  <c r="Q917" i="4"/>
  <c r="Q918" i="4"/>
  <c r="Q919" i="4"/>
  <c r="Q920" i="4"/>
  <c r="Q921" i="4"/>
  <c r="Q922" i="4"/>
  <c r="Q923" i="4"/>
  <c r="Q924" i="4"/>
  <c r="Q925" i="4"/>
  <c r="Q926" i="4"/>
  <c r="Q927" i="4"/>
  <c r="K930" i="4"/>
  <c r="K931" i="4"/>
  <c r="Q980" i="4"/>
  <c r="Q981" i="4"/>
  <c r="Q982" i="4"/>
  <c r="Q983" i="4"/>
  <c r="Q984" i="4"/>
  <c r="Q985" i="4"/>
  <c r="Q986" i="4"/>
  <c r="Q987" i="4"/>
  <c r="Q988" i="4"/>
  <c r="Q989" i="4"/>
  <c r="Q990" i="4"/>
  <c r="Q991" i="4"/>
  <c r="Q992" i="4"/>
  <c r="Q993" i="4"/>
  <c r="Q994" i="4"/>
  <c r="Q995" i="4"/>
  <c r="Q996" i="4"/>
  <c r="Q997" i="4"/>
  <c r="Q998" i="4"/>
  <c r="Q999" i="4"/>
  <c r="Q1000" i="4"/>
  <c r="Q1001" i="4"/>
  <c r="Q1002" i="4"/>
  <c r="Q1003" i="4"/>
  <c r="Q1004" i="4"/>
  <c r="Q1005" i="4"/>
  <c r="Q1006" i="4"/>
  <c r="Q1007" i="4"/>
  <c r="Q816" i="4"/>
  <c r="Q818" i="4"/>
  <c r="Q820" i="4"/>
  <c r="Q822" i="4"/>
  <c r="Q824" i="4"/>
  <c r="Q826" i="4"/>
  <c r="Q828" i="4"/>
  <c r="Q830" i="4"/>
  <c r="Q832" i="4"/>
  <c r="Q834" i="4"/>
  <c r="Q836" i="4"/>
  <c r="K838" i="4"/>
  <c r="K842" i="4"/>
  <c r="K846" i="4"/>
  <c r="Q880" i="4"/>
  <c r="Q882" i="4"/>
  <c r="Q884" i="4"/>
  <c r="Q886" i="4"/>
  <c r="Q888" i="4"/>
  <c r="Q890" i="4"/>
  <c r="Q892" i="4"/>
  <c r="Q894" i="4"/>
  <c r="Q896" i="4"/>
  <c r="Q898" i="4"/>
  <c r="Q900" i="4"/>
  <c r="Q902" i="4"/>
  <c r="Q905" i="4"/>
  <c r="Q909" i="4"/>
  <c r="Q964" i="4"/>
  <c r="Q965" i="4"/>
  <c r="Q966" i="4"/>
  <c r="Q967" i="4"/>
  <c r="Q968" i="4"/>
  <c r="Q969" i="4"/>
  <c r="Q970" i="4"/>
  <c r="Q971" i="4"/>
  <c r="Q972" i="4"/>
  <c r="Q973" i="4"/>
  <c r="Q974" i="4"/>
  <c r="Q975" i="4"/>
  <c r="Q976" i="4"/>
  <c r="Q977" i="4"/>
  <c r="Q978" i="4"/>
  <c r="Q979" i="4"/>
  <c r="K841" i="4"/>
  <c r="K845" i="4"/>
  <c r="K848" i="4"/>
  <c r="K850" i="4"/>
  <c r="K852" i="4"/>
  <c r="K854" i="4"/>
  <c r="K856" i="4"/>
  <c r="K858" i="4"/>
  <c r="K860" i="4"/>
  <c r="K862" i="4"/>
  <c r="K864" i="4"/>
  <c r="K866" i="4"/>
  <c r="K868" i="4"/>
  <c r="Q906" i="4"/>
  <c r="Q910" i="4"/>
  <c r="Q932" i="4"/>
  <c r="Q933" i="4"/>
  <c r="Q934" i="4"/>
  <c r="Q935" i="4"/>
  <c r="Q936" i="4"/>
  <c r="Q937" i="4"/>
  <c r="Q938" i="4"/>
  <c r="Q939" i="4"/>
  <c r="Q940" i="4"/>
  <c r="Q941" i="4"/>
  <c r="Q942" i="4"/>
  <c r="Q943" i="4"/>
  <c r="Q944" i="4"/>
  <c r="Q945" i="4"/>
  <c r="Q946" i="4"/>
  <c r="Q947" i="4"/>
  <c r="Q948" i="4"/>
  <c r="Q949" i="4"/>
  <c r="Q950" i="4"/>
  <c r="Q951" i="4"/>
  <c r="Q952" i="4"/>
  <c r="Q953" i="4"/>
  <c r="Q954" i="4"/>
  <c r="Q955" i="4"/>
  <c r="Q956" i="4"/>
  <c r="Q957" i="4"/>
  <c r="Q958" i="4"/>
  <c r="Q959" i="4"/>
  <c r="Q960" i="4"/>
  <c r="Q961" i="4"/>
  <c r="Q962" i="4"/>
  <c r="Q963" i="4"/>
  <c r="Q8" i="4"/>
  <c r="O10" i="4"/>
  <c r="Q10" i="4"/>
  <c r="A1" i="11"/>
  <c r="B1" i="11"/>
  <c r="K8" i="2"/>
  <c r="C8" i="2"/>
  <c r="D15" i="4" l="1"/>
  <c r="J15" i="4" s="1"/>
  <c r="D19" i="4"/>
  <c r="J19" i="4" s="1"/>
  <c r="D23" i="4"/>
  <c r="J23" i="4" s="1"/>
  <c r="D18" i="4"/>
  <c r="J18" i="4" s="1"/>
  <c r="D22" i="4"/>
  <c r="J22" i="4" s="1"/>
  <c r="D17" i="4"/>
  <c r="J17" i="4" s="1"/>
  <c r="D21" i="4"/>
  <c r="J21" i="4" s="1"/>
  <c r="D16" i="4"/>
  <c r="J16" i="4" s="1"/>
  <c r="D20" i="4"/>
  <c r="J20" i="4" s="1"/>
  <c r="K13" i="4"/>
  <c r="D10" i="4"/>
  <c r="D14" i="4"/>
  <c r="D9" i="4"/>
  <c r="D13" i="4"/>
  <c r="D12" i="4"/>
  <c r="D11" i="4"/>
  <c r="D8" i="4"/>
  <c r="K9" i="4"/>
  <c r="K976" i="4"/>
  <c r="K972" i="4"/>
  <c r="K968" i="4"/>
  <c r="K964" i="4"/>
  <c r="U14" i="3"/>
  <c r="U13" i="3"/>
  <c r="U11" i="3"/>
  <c r="U9" i="3"/>
  <c r="U12" i="3"/>
  <c r="U10" i="3"/>
  <c r="U8" i="3"/>
  <c r="V8" i="3" s="1"/>
  <c r="K574" i="4"/>
  <c r="K570" i="4"/>
  <c r="K566" i="4"/>
  <c r="K562" i="4"/>
  <c r="K558" i="4"/>
  <c r="K554" i="4"/>
  <c r="K550" i="4"/>
  <c r="K546" i="4"/>
  <c r="K542" i="4"/>
  <c r="K538" i="4"/>
  <c r="K534" i="4"/>
  <c r="K434" i="4"/>
  <c r="K430" i="4"/>
  <c r="K426" i="4"/>
  <c r="K422" i="4"/>
  <c r="K418" i="4"/>
  <c r="K414" i="4"/>
  <c r="K410" i="4"/>
  <c r="K406" i="4"/>
  <c r="K462" i="4"/>
  <c r="K458" i="4"/>
  <c r="K454" i="4"/>
  <c r="V9" i="1"/>
  <c r="K979" i="4"/>
  <c r="K975" i="4"/>
  <c r="K971" i="4"/>
  <c r="K967" i="4"/>
  <c r="K1006" i="4"/>
  <c r="K1002" i="4"/>
  <c r="K998" i="4"/>
  <c r="K994" i="4"/>
  <c r="K990" i="4"/>
  <c r="K986" i="4"/>
  <c r="K982" i="4"/>
  <c r="K926" i="4"/>
  <c r="K922" i="4"/>
  <c r="K918" i="4"/>
  <c r="K914" i="4"/>
  <c r="V10" i="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V59" i="1" s="1"/>
  <c r="V60" i="1" s="1"/>
  <c r="V61" i="1" s="1"/>
  <c r="V62" i="1" s="1"/>
  <c r="V63" i="1" s="1"/>
  <c r="V64" i="1" s="1"/>
  <c r="V65" i="1" s="1"/>
  <c r="V66" i="1" s="1"/>
  <c r="V67" i="1" s="1"/>
  <c r="V68" i="1" s="1"/>
  <c r="V69" i="1" s="1"/>
  <c r="V70" i="1" s="1"/>
  <c r="V71" i="1" s="1"/>
  <c r="V72" i="1" s="1"/>
  <c r="V73" i="1" s="1"/>
  <c r="V74" i="1" s="1"/>
  <c r="V75" i="1" s="1"/>
  <c r="V76" i="1" s="1"/>
  <c r="V77" i="1" s="1"/>
  <c r="V78" i="1" s="1"/>
  <c r="V79" i="1" s="1"/>
  <c r="V80" i="1" s="1"/>
  <c r="V81" i="1" s="1"/>
  <c r="V82" i="1" s="1"/>
  <c r="V83" i="1" s="1"/>
  <c r="V84" i="1" s="1"/>
  <c r="V85" i="1" s="1"/>
  <c r="V86" i="1" s="1"/>
  <c r="V87" i="1" s="1"/>
  <c r="V88" i="1" s="1"/>
  <c r="V89" i="1" s="1"/>
  <c r="V90" i="1" s="1"/>
  <c r="V91" i="1" s="1"/>
  <c r="V92" i="1" s="1"/>
  <c r="V93" i="1" s="1"/>
  <c r="V94" i="1" s="1"/>
  <c r="V95" i="1" s="1"/>
  <c r="V96" i="1" s="1"/>
  <c r="V97" i="1" s="1"/>
  <c r="V98" i="1" s="1"/>
  <c r="V99" i="1" s="1"/>
  <c r="V100" i="1" s="1"/>
  <c r="V101" i="1" s="1"/>
  <c r="V102" i="1" s="1"/>
  <c r="V103" i="1" s="1"/>
  <c r="V104" i="1" s="1"/>
  <c r="V105" i="1" s="1"/>
  <c r="V106" i="1" s="1"/>
  <c r="V107" i="1" s="1"/>
  <c r="V108" i="1" s="1"/>
  <c r="V109" i="1" s="1"/>
  <c r="V110" i="1" s="1"/>
  <c r="V111" i="1" s="1"/>
  <c r="V112" i="1" s="1"/>
  <c r="V113" i="1" s="1"/>
  <c r="V114" i="1" s="1"/>
  <c r="V115" i="1" s="1"/>
  <c r="V116" i="1" s="1"/>
  <c r="V117" i="1" s="1"/>
  <c r="V118" i="1" s="1"/>
  <c r="V119" i="1" s="1"/>
  <c r="V120" i="1" s="1"/>
  <c r="V121" i="1" s="1"/>
  <c r="V122" i="1" s="1"/>
  <c r="V123" i="1" s="1"/>
  <c r="V124" i="1" s="1"/>
  <c r="V125" i="1" s="1"/>
  <c r="V126" i="1" s="1"/>
  <c r="V127" i="1" s="1"/>
  <c r="V128" i="1" s="1"/>
  <c r="V129" i="1" s="1"/>
  <c r="V130" i="1" s="1"/>
  <c r="V131" i="1" s="1"/>
  <c r="V132" i="1" s="1"/>
  <c r="V133" i="1" s="1"/>
  <c r="V134" i="1" s="1"/>
  <c r="V135" i="1" s="1"/>
  <c r="V136" i="1" s="1"/>
  <c r="V137" i="1" s="1"/>
  <c r="V138" i="1" s="1"/>
  <c r="V139" i="1" s="1"/>
  <c r="V140" i="1" s="1"/>
  <c r="V141" i="1" s="1"/>
  <c r="V142" i="1" s="1"/>
  <c r="V143" i="1" s="1"/>
  <c r="V144" i="1" s="1"/>
  <c r="V145" i="1" s="1"/>
  <c r="V146" i="1" s="1"/>
  <c r="V147" i="1" s="1"/>
  <c r="V148" i="1" s="1"/>
  <c r="V149" i="1" s="1"/>
  <c r="V150" i="1" s="1"/>
  <c r="V151" i="1" s="1"/>
  <c r="V152" i="1" s="1"/>
  <c r="V153" i="1" s="1"/>
  <c r="V154" i="1" s="1"/>
  <c r="V155" i="1" s="1"/>
  <c r="V156" i="1" s="1"/>
  <c r="V157" i="1" s="1"/>
  <c r="V158" i="1" s="1"/>
  <c r="V159" i="1" s="1"/>
  <c r="V160" i="1" s="1"/>
  <c r="V161" i="1" s="1"/>
  <c r="V162" i="1" s="1"/>
  <c r="V163" i="1" s="1"/>
  <c r="V164" i="1" s="1"/>
  <c r="V165" i="1" s="1"/>
  <c r="V166" i="1" s="1"/>
  <c r="V167" i="1" s="1"/>
  <c r="V168" i="1" s="1"/>
  <c r="V169" i="1" s="1"/>
  <c r="V170" i="1" s="1"/>
  <c r="V171" i="1" s="1"/>
  <c r="V172" i="1" s="1"/>
  <c r="V173" i="1" s="1"/>
  <c r="V174" i="1" s="1"/>
  <c r="V175" i="1" s="1"/>
  <c r="V176" i="1" s="1"/>
  <c r="V177" i="1" s="1"/>
  <c r="V178" i="1" s="1"/>
  <c r="V179" i="1" s="1"/>
  <c r="V180" i="1" s="1"/>
  <c r="V181" i="1" s="1"/>
  <c r="V182" i="1" s="1"/>
  <c r="V183" i="1" s="1"/>
  <c r="V184" i="1" s="1"/>
  <c r="V185" i="1" s="1"/>
  <c r="V186" i="1" s="1"/>
  <c r="V187" i="1" s="1"/>
  <c r="V188" i="1" s="1"/>
  <c r="V189" i="1" s="1"/>
  <c r="V190" i="1" s="1"/>
  <c r="V191" i="1" s="1"/>
  <c r="V192" i="1" s="1"/>
  <c r="V193" i="1" s="1"/>
  <c r="V194" i="1" s="1"/>
  <c r="V195" i="1" s="1"/>
  <c r="V196" i="1" s="1"/>
  <c r="V197" i="1" s="1"/>
  <c r="V198" i="1" s="1"/>
  <c r="V199" i="1" s="1"/>
  <c r="V200" i="1" s="1"/>
  <c r="V201" i="1" s="1"/>
  <c r="V202" i="1" s="1"/>
  <c r="V203" i="1" s="1"/>
  <c r="V204" i="1" s="1"/>
  <c r="V205" i="1" s="1"/>
  <c r="V206" i="1" s="1"/>
  <c r="V207" i="1" s="1"/>
  <c r="V208" i="1" s="1"/>
  <c r="V209" i="1" s="1"/>
  <c r="V210" i="1" s="1"/>
  <c r="V211" i="1" s="1"/>
  <c r="V212" i="1" s="1"/>
  <c r="V213" i="1" s="1"/>
  <c r="V214" i="1" s="1"/>
  <c r="V215" i="1" s="1"/>
  <c r="V216" i="1" s="1"/>
  <c r="V217" i="1" s="1"/>
  <c r="V218" i="1" s="1"/>
  <c r="V219" i="1" s="1"/>
  <c r="V220" i="1" s="1"/>
  <c r="V221" i="1" s="1"/>
  <c r="V222" i="1" s="1"/>
  <c r="V223" i="1" s="1"/>
  <c r="V224" i="1" s="1"/>
  <c r="V225" i="1" s="1"/>
  <c r="V226" i="1" s="1"/>
  <c r="V227" i="1" s="1"/>
  <c r="V228" i="1" s="1"/>
  <c r="V229" i="1" s="1"/>
  <c r="V230" i="1" s="1"/>
  <c r="V231" i="1" s="1"/>
  <c r="V232" i="1" s="1"/>
  <c r="V233" i="1" s="1"/>
  <c r="V234" i="1" s="1"/>
  <c r="V235" i="1" s="1"/>
  <c r="V236" i="1" s="1"/>
  <c r="V237" i="1" s="1"/>
  <c r="V238" i="1" s="1"/>
  <c r="V239" i="1" s="1"/>
  <c r="V240" i="1" s="1"/>
  <c r="V241" i="1" s="1"/>
  <c r="V242" i="1" s="1"/>
  <c r="V243" i="1" s="1"/>
  <c r="V244" i="1" s="1"/>
  <c r="V245" i="1" s="1"/>
  <c r="V246" i="1" s="1"/>
  <c r="V247" i="1" s="1"/>
  <c r="V248" i="1" s="1"/>
  <c r="V249" i="1" s="1"/>
  <c r="V250" i="1" s="1"/>
  <c r="V251" i="1" s="1"/>
  <c r="V252" i="1" s="1"/>
  <c r="V253" i="1" s="1"/>
  <c r="V254" i="1" s="1"/>
  <c r="V255" i="1" s="1"/>
  <c r="V256" i="1" s="1"/>
  <c r="V257" i="1" s="1"/>
  <c r="V258" i="1" s="1"/>
  <c r="V259" i="1" s="1"/>
  <c r="V260" i="1" s="1"/>
  <c r="V261" i="1" s="1"/>
  <c r="V262" i="1" s="1"/>
  <c r="V263" i="1" s="1"/>
  <c r="V264" i="1" s="1"/>
  <c r="V265" i="1" s="1"/>
  <c r="V266" i="1" s="1"/>
  <c r="V267" i="1" s="1"/>
  <c r="V268" i="1" s="1"/>
  <c r="V269" i="1" s="1"/>
  <c r="V270" i="1" s="1"/>
  <c r="V271" i="1" s="1"/>
  <c r="V272" i="1" s="1"/>
  <c r="V273" i="1" s="1"/>
  <c r="V274" i="1" s="1"/>
  <c r="V275" i="1" s="1"/>
  <c r="V276" i="1" s="1"/>
  <c r="V277" i="1" s="1"/>
  <c r="V278" i="1" s="1"/>
  <c r="V279" i="1" s="1"/>
  <c r="V280" i="1" s="1"/>
  <c r="V281" i="1" s="1"/>
  <c r="V282" i="1" s="1"/>
  <c r="V283" i="1" s="1"/>
  <c r="V284" i="1" s="1"/>
  <c r="V285" i="1" s="1"/>
  <c r="V286" i="1" s="1"/>
  <c r="V287" i="1" s="1"/>
  <c r="V288" i="1" s="1"/>
  <c r="V289" i="1" s="1"/>
  <c r="V290" i="1" s="1"/>
  <c r="V291" i="1" s="1"/>
  <c r="V292" i="1" s="1"/>
  <c r="V293" i="1" s="1"/>
  <c r="V294" i="1" s="1"/>
  <c r="V295" i="1" s="1"/>
  <c r="V296" i="1" s="1"/>
  <c r="V297" i="1" s="1"/>
  <c r="V298" i="1" s="1"/>
  <c r="V299" i="1" s="1"/>
  <c r="V300" i="1" s="1"/>
  <c r="V301" i="1" s="1"/>
  <c r="V302" i="1" s="1"/>
  <c r="V303" i="1" s="1"/>
  <c r="V304" i="1" s="1"/>
  <c r="V305" i="1" s="1"/>
  <c r="V306" i="1" s="1"/>
  <c r="V307" i="1" s="1"/>
  <c r="V308" i="1" s="1"/>
  <c r="V309" i="1" s="1"/>
  <c r="V310" i="1" s="1"/>
  <c r="V311" i="1" s="1"/>
  <c r="V312" i="1" s="1"/>
  <c r="V313" i="1" s="1"/>
  <c r="V314" i="1" s="1"/>
  <c r="V315" i="1" s="1"/>
  <c r="V316" i="1" s="1"/>
  <c r="V317" i="1" s="1"/>
  <c r="V318" i="1" s="1"/>
  <c r="V319" i="1" s="1"/>
  <c r="V320" i="1" s="1"/>
  <c r="V321" i="1" s="1"/>
  <c r="V322" i="1" s="1"/>
  <c r="V323" i="1" s="1"/>
  <c r="V324" i="1" s="1"/>
  <c r="V325" i="1" s="1"/>
  <c r="V326" i="1" s="1"/>
  <c r="V327" i="1" s="1"/>
  <c r="V328" i="1" s="1"/>
  <c r="V329" i="1" s="1"/>
  <c r="V330" i="1" s="1"/>
  <c r="V331" i="1" s="1"/>
  <c r="V332" i="1" s="1"/>
  <c r="V333" i="1" s="1"/>
  <c r="V334" i="1" s="1"/>
  <c r="V335" i="1" s="1"/>
  <c r="V336" i="1" s="1"/>
  <c r="V337" i="1" s="1"/>
  <c r="V338" i="1" s="1"/>
  <c r="V339" i="1" s="1"/>
  <c r="V340" i="1" s="1"/>
  <c r="V341" i="1" s="1"/>
  <c r="V342" i="1" s="1"/>
  <c r="V343" i="1" s="1"/>
  <c r="V344" i="1" s="1"/>
  <c r="V345" i="1" s="1"/>
  <c r="V346" i="1" s="1"/>
  <c r="V347" i="1" s="1"/>
  <c r="V348" i="1" s="1"/>
  <c r="V349" i="1" s="1"/>
  <c r="V350" i="1" s="1"/>
  <c r="V351" i="1" s="1"/>
  <c r="V352" i="1" s="1"/>
  <c r="V353" i="1" s="1"/>
  <c r="V354" i="1" s="1"/>
  <c r="V355" i="1" s="1"/>
  <c r="V356" i="1" s="1"/>
  <c r="V357" i="1" s="1"/>
  <c r="V358" i="1" s="1"/>
  <c r="V359" i="1" s="1"/>
  <c r="V360" i="1" s="1"/>
  <c r="V361" i="1" s="1"/>
  <c r="V362" i="1" s="1"/>
  <c r="V363" i="1" s="1"/>
  <c r="V364" i="1" s="1"/>
  <c r="V365" i="1" s="1"/>
  <c r="V366" i="1" s="1"/>
  <c r="V367" i="1" s="1"/>
  <c r="V368" i="1" s="1"/>
  <c r="V369" i="1" s="1"/>
  <c r="V370" i="1" s="1"/>
  <c r="V371" i="1" s="1"/>
  <c r="V372" i="1" s="1"/>
  <c r="V373" i="1" s="1"/>
  <c r="V374" i="1" s="1"/>
  <c r="V375" i="1" s="1"/>
  <c r="V376" i="1" s="1"/>
  <c r="V377" i="1" s="1"/>
  <c r="V378" i="1" s="1"/>
  <c r="V379" i="1" s="1"/>
  <c r="V380" i="1" s="1"/>
  <c r="V381" i="1" s="1"/>
  <c r="V382" i="1" s="1"/>
  <c r="V383" i="1" s="1"/>
  <c r="V384" i="1" s="1"/>
  <c r="V385" i="1" s="1"/>
  <c r="V386" i="1" s="1"/>
  <c r="V387" i="1" s="1"/>
  <c r="V388" i="1" s="1"/>
  <c r="V389" i="1" s="1"/>
  <c r="V390" i="1" s="1"/>
  <c r="V391" i="1" s="1"/>
  <c r="V392" i="1" s="1"/>
  <c r="V393" i="1" s="1"/>
  <c r="V394" i="1" s="1"/>
  <c r="V395" i="1" s="1"/>
  <c r="V396" i="1" s="1"/>
  <c r="V397" i="1" s="1"/>
  <c r="V398" i="1" s="1"/>
  <c r="V399" i="1" s="1"/>
  <c r="V400" i="1" s="1"/>
  <c r="V401" i="1" s="1"/>
  <c r="V402" i="1" s="1"/>
  <c r="V403" i="1" s="1"/>
  <c r="V404" i="1" s="1"/>
  <c r="V405" i="1" s="1"/>
  <c r="V406" i="1" s="1"/>
  <c r="V407" i="1" s="1"/>
  <c r="V408" i="1" s="1"/>
  <c r="V409" i="1" s="1"/>
  <c r="V410" i="1" s="1"/>
  <c r="V411" i="1" s="1"/>
  <c r="V412" i="1" s="1"/>
  <c r="V413" i="1" s="1"/>
  <c r="V414" i="1" s="1"/>
  <c r="V415" i="1" s="1"/>
  <c r="V416" i="1" s="1"/>
  <c r="V417" i="1" s="1"/>
  <c r="V418" i="1" s="1"/>
  <c r="V419" i="1" s="1"/>
  <c r="V420" i="1" s="1"/>
  <c r="V421" i="1" s="1"/>
  <c r="V422" i="1" s="1"/>
  <c r="V423" i="1" s="1"/>
  <c r="V424" i="1" s="1"/>
  <c r="V425" i="1" s="1"/>
  <c r="V426" i="1" s="1"/>
  <c r="V427" i="1" s="1"/>
  <c r="V428" i="1" s="1"/>
  <c r="V429" i="1" s="1"/>
  <c r="V430" i="1" s="1"/>
  <c r="V431" i="1" s="1"/>
  <c r="V432" i="1" s="1"/>
  <c r="V433" i="1" s="1"/>
  <c r="V434" i="1" s="1"/>
  <c r="V435" i="1" s="1"/>
  <c r="V436" i="1" s="1"/>
  <c r="V437" i="1" s="1"/>
  <c r="V438" i="1" s="1"/>
  <c r="V439" i="1" s="1"/>
  <c r="V440" i="1" s="1"/>
  <c r="V441" i="1" s="1"/>
  <c r="V442" i="1" s="1"/>
  <c r="V443" i="1" s="1"/>
  <c r="V444" i="1" s="1"/>
  <c r="V445" i="1" s="1"/>
  <c r="V446" i="1" s="1"/>
  <c r="V447" i="1" s="1"/>
  <c r="V448" i="1" s="1"/>
  <c r="V449" i="1" s="1"/>
  <c r="V450" i="1" s="1"/>
  <c r="V451" i="1" s="1"/>
  <c r="V452" i="1" s="1"/>
  <c r="V453" i="1" s="1"/>
  <c r="V454" i="1" s="1"/>
  <c r="V455" i="1" s="1"/>
  <c r="V456" i="1" s="1"/>
  <c r="V457" i="1" s="1"/>
  <c r="V458" i="1" s="1"/>
  <c r="V459" i="1" s="1"/>
  <c r="V460" i="1" s="1"/>
  <c r="V461" i="1" s="1"/>
  <c r="V462" i="1" s="1"/>
  <c r="V463" i="1" s="1"/>
  <c r="V464" i="1" s="1"/>
  <c r="V465" i="1" s="1"/>
  <c r="V466" i="1" s="1"/>
  <c r="V467" i="1" s="1"/>
  <c r="V468" i="1" s="1"/>
  <c r="V469" i="1" s="1"/>
  <c r="V470" i="1" s="1"/>
  <c r="V471" i="1" s="1"/>
  <c r="V472" i="1" s="1"/>
  <c r="V473" i="1" s="1"/>
  <c r="V474" i="1" s="1"/>
  <c r="V475" i="1" s="1"/>
  <c r="V476" i="1" s="1"/>
  <c r="V477" i="1" s="1"/>
  <c r="V478" i="1" s="1"/>
  <c r="V479" i="1" s="1"/>
  <c r="V480" i="1" s="1"/>
  <c r="V481" i="1" s="1"/>
  <c r="V482" i="1" s="1"/>
  <c r="V483" i="1" s="1"/>
  <c r="V484" i="1" s="1"/>
  <c r="V485" i="1" s="1"/>
  <c r="V486" i="1" s="1"/>
  <c r="V487" i="1" s="1"/>
  <c r="V488" i="1" s="1"/>
  <c r="V489" i="1" s="1"/>
  <c r="V490" i="1" s="1"/>
  <c r="V491" i="1" s="1"/>
  <c r="V492" i="1" s="1"/>
  <c r="V493" i="1" s="1"/>
  <c r="V494" i="1" s="1"/>
  <c r="V495" i="1" s="1"/>
  <c r="V496" i="1" s="1"/>
  <c r="V497" i="1" s="1"/>
  <c r="V498" i="1" s="1"/>
  <c r="V499" i="1" s="1"/>
  <c r="V500" i="1" s="1"/>
  <c r="V501" i="1" s="1"/>
  <c r="V502" i="1" s="1"/>
  <c r="V503" i="1" s="1"/>
  <c r="V504" i="1" s="1"/>
  <c r="V505" i="1" s="1"/>
  <c r="V506" i="1" s="1"/>
  <c r="V507" i="1" s="1"/>
  <c r="K2" i="4" s="1"/>
  <c r="K1007" i="4"/>
  <c r="K1003" i="4"/>
  <c r="K999" i="4"/>
  <c r="K995" i="4"/>
  <c r="K991" i="4"/>
  <c r="K987" i="4"/>
  <c r="K983" i="4"/>
  <c r="K927" i="4"/>
  <c r="K923" i="4"/>
  <c r="K919" i="4"/>
  <c r="K915" i="4"/>
  <c r="K682" i="4"/>
  <c r="K674" i="4"/>
  <c r="K597" i="4"/>
  <c r="K593" i="4"/>
  <c r="K589" i="4"/>
  <c r="K585" i="4"/>
  <c r="K581" i="4"/>
  <c r="K577" i="4"/>
  <c r="K573" i="4"/>
  <c r="K569" i="4"/>
  <c r="K565" i="4"/>
  <c r="K561" i="4"/>
  <c r="K557" i="4"/>
  <c r="K553" i="4"/>
  <c r="K549" i="4"/>
  <c r="K545" i="4"/>
  <c r="K541" i="4"/>
  <c r="K537" i="4"/>
  <c r="K533" i="4"/>
  <c r="K353" i="4"/>
  <c r="K349" i="4"/>
  <c r="K345" i="4"/>
  <c r="K341" i="4"/>
  <c r="K337" i="4"/>
  <c r="K333" i="4"/>
  <c r="K329" i="4"/>
  <c r="K325" i="4"/>
  <c r="K321" i="4"/>
  <c r="K155" i="4"/>
  <c r="K135" i="4"/>
  <c r="K131" i="4"/>
  <c r="K127" i="4"/>
  <c r="K123" i="4"/>
  <c r="K119" i="4"/>
  <c r="K115" i="4"/>
  <c r="K111" i="4"/>
  <c r="K107" i="4"/>
  <c r="K103" i="4"/>
  <c r="K99" i="4"/>
  <c r="K95" i="4"/>
  <c r="K91" i="4"/>
  <c r="K87" i="4"/>
  <c r="K520" i="4"/>
  <c r="K516" i="4"/>
  <c r="K512" i="4"/>
  <c r="K433" i="4"/>
  <c r="K429" i="4"/>
  <c r="K425" i="4"/>
  <c r="K421" i="4"/>
  <c r="K417" i="4"/>
  <c r="K413" i="4"/>
  <c r="K409" i="4"/>
  <c r="K405" i="4"/>
  <c r="K402" i="4"/>
  <c r="K398" i="4"/>
  <c r="K394" i="4"/>
  <c r="K390" i="4"/>
  <c r="K386" i="4"/>
  <c r="K382" i="4"/>
  <c r="K378" i="4"/>
  <c r="K374" i="4"/>
  <c r="K370" i="4"/>
  <c r="K366" i="4"/>
  <c r="K207" i="4"/>
  <c r="K199" i="4"/>
  <c r="K739" i="4"/>
  <c r="K735" i="4"/>
  <c r="K521" i="4"/>
  <c r="K517" i="4"/>
  <c r="K513" i="4"/>
  <c r="K509" i="4"/>
  <c r="K505" i="4"/>
  <c r="K501" i="4"/>
  <c r="K497" i="4"/>
  <c r="K493" i="4"/>
  <c r="K489" i="4"/>
  <c r="K485" i="4"/>
  <c r="K481" i="4"/>
  <c r="K477" i="4"/>
  <c r="K473" i="4"/>
  <c r="K469" i="4"/>
  <c r="K465" i="4"/>
  <c r="K461" i="4"/>
  <c r="K457" i="4"/>
  <c r="K453" i="4"/>
  <c r="K360" i="4"/>
  <c r="K356" i="4"/>
  <c r="K238" i="4"/>
  <c r="K234" i="4"/>
  <c r="K230" i="4"/>
  <c r="K226" i="4"/>
  <c r="K222" i="4"/>
  <c r="K218" i="4"/>
  <c r="K214" i="4"/>
  <c r="K210" i="4"/>
  <c r="K147" i="4"/>
  <c r="K14" i="4"/>
  <c r="K580" i="4"/>
  <c r="K576" i="4"/>
  <c r="K584" i="4"/>
  <c r="K519" i="4"/>
  <c r="K240" i="4"/>
  <c r="K236" i="4"/>
  <c r="K232" i="4"/>
  <c r="K228" i="4"/>
  <c r="K686" i="4"/>
  <c r="K678" i="4"/>
  <c r="K670" i="4"/>
  <c r="K595" i="4"/>
  <c r="K591" i="4"/>
  <c r="K587" i="4"/>
  <c r="K583" i="4"/>
  <c r="K579" i="4"/>
  <c r="K652" i="4"/>
  <c r="K644" i="4"/>
  <c r="K636" i="4"/>
  <c r="K628" i="4"/>
  <c r="K598" i="4"/>
  <c r="K594" i="4"/>
  <c r="K590" i="4"/>
  <c r="K586" i="4"/>
  <c r="K582" i="4"/>
  <c r="K578" i="4"/>
  <c r="K136" i="4"/>
  <c r="K132" i="4"/>
  <c r="K128" i="4"/>
  <c r="K124" i="4"/>
  <c r="K148" i="4"/>
  <c r="K10" i="4"/>
  <c r="K978" i="4"/>
  <c r="K974" i="4"/>
  <c r="K970" i="4"/>
  <c r="K966" i="4"/>
  <c r="K1005" i="4"/>
  <c r="K1001" i="4"/>
  <c r="K997" i="4"/>
  <c r="K993" i="4"/>
  <c r="K989" i="4"/>
  <c r="K985" i="4"/>
  <c r="K981" i="4"/>
  <c r="K925" i="4"/>
  <c r="K921" i="4"/>
  <c r="K917" i="4"/>
  <c r="K913" i="4"/>
  <c r="K736" i="4"/>
  <c r="K688" i="4"/>
  <c r="K680" i="4"/>
  <c r="K672" i="4"/>
  <c r="K622" i="4"/>
  <c r="K618" i="4"/>
  <c r="K614" i="4"/>
  <c r="K610" i="4"/>
  <c r="K522" i="4"/>
  <c r="K518" i="4"/>
  <c r="K514" i="4"/>
  <c r="K510" i="4"/>
  <c r="K506" i="4"/>
  <c r="K502" i="4"/>
  <c r="K498" i="4"/>
  <c r="K494" i="4"/>
  <c r="K490" i="4"/>
  <c r="K486" i="4"/>
  <c r="K482" i="4"/>
  <c r="K478" i="4"/>
  <c r="K474" i="4"/>
  <c r="K470" i="4"/>
  <c r="K466" i="4"/>
  <c r="K596" i="4"/>
  <c r="K592" i="4"/>
  <c r="K588" i="4"/>
  <c r="K361" i="4"/>
  <c r="K357" i="4"/>
  <c r="K239" i="4"/>
  <c r="K235" i="4"/>
  <c r="K231" i="4"/>
  <c r="K227" i="4"/>
  <c r="K223" i="4"/>
  <c r="K219" i="4"/>
  <c r="K215" i="4"/>
  <c r="K211" i="4"/>
  <c r="K152" i="4"/>
  <c r="K12" i="4"/>
  <c r="K960" i="4"/>
  <c r="K956" i="4"/>
  <c r="K952" i="4"/>
  <c r="K948" i="4"/>
  <c r="K944" i="4"/>
  <c r="K940" i="4"/>
  <c r="K936" i="4"/>
  <c r="K932" i="4"/>
  <c r="K910" i="4"/>
  <c r="K906" i="4"/>
  <c r="K902" i="4"/>
  <c r="K898" i="4"/>
  <c r="K894" i="4"/>
  <c r="K890" i="4"/>
  <c r="K886" i="4"/>
  <c r="K882" i="4"/>
  <c r="K835" i="4"/>
  <c r="K831" i="4"/>
  <c r="K827" i="4"/>
  <c r="K823" i="4"/>
  <c r="K819" i="4"/>
  <c r="K815" i="4"/>
  <c r="K875" i="4"/>
  <c r="K871" i="4"/>
  <c r="K730" i="4"/>
  <c r="K726" i="4"/>
  <c r="K722" i="4"/>
  <c r="K718" i="4"/>
  <c r="K714" i="4"/>
  <c r="K710" i="4"/>
  <c r="K706" i="4"/>
  <c r="K702" i="4"/>
  <c r="K698" i="4"/>
  <c r="K694" i="4"/>
  <c r="K690" i="4"/>
  <c r="K654" i="4"/>
  <c r="K650" i="4"/>
  <c r="K646" i="4"/>
  <c r="K642" i="4"/>
  <c r="K638" i="4"/>
  <c r="K634" i="4"/>
  <c r="K630" i="4"/>
  <c r="K626" i="4"/>
  <c r="K605" i="4"/>
  <c r="K601" i="4"/>
  <c r="K318" i="4"/>
  <c r="K314" i="4"/>
  <c r="K310" i="4"/>
  <c r="K306" i="4"/>
  <c r="K302" i="4"/>
  <c r="K298" i="4"/>
  <c r="K294" i="4"/>
  <c r="K290" i="4"/>
  <c r="K286" i="4"/>
  <c r="K282" i="4"/>
  <c r="K278" i="4"/>
  <c r="K274" i="4"/>
  <c r="K270" i="4"/>
  <c r="K144" i="4"/>
  <c r="K140" i="4"/>
  <c r="K65" i="4"/>
  <c r="K61" i="4"/>
  <c r="K57" i="4"/>
  <c r="K53" i="4"/>
  <c r="K49" i="4"/>
  <c r="K45" i="4"/>
  <c r="K41" i="4"/>
  <c r="K37" i="4"/>
  <c r="K33" i="4"/>
  <c r="K29" i="4"/>
  <c r="K25" i="4"/>
  <c r="K21" i="4"/>
  <c r="K17" i="4"/>
  <c r="K11" i="4"/>
  <c r="K961" i="4"/>
  <c r="K957" i="4"/>
  <c r="K953" i="4"/>
  <c r="K949" i="4"/>
  <c r="K945" i="4"/>
  <c r="K941" i="4"/>
  <c r="K937" i="4"/>
  <c r="K933" i="4"/>
  <c r="K911" i="4"/>
  <c r="K907" i="4"/>
  <c r="K903" i="4"/>
  <c r="K899" i="4"/>
  <c r="K895" i="4"/>
  <c r="K891" i="4"/>
  <c r="K887" i="4"/>
  <c r="K883" i="4"/>
  <c r="K879" i="4"/>
  <c r="K836" i="4"/>
  <c r="K832" i="4"/>
  <c r="K828" i="4"/>
  <c r="K824" i="4"/>
  <c r="K820" i="4"/>
  <c r="K816" i="4"/>
  <c r="K876" i="4"/>
  <c r="K872" i="4"/>
  <c r="K731" i="4"/>
  <c r="K727" i="4"/>
  <c r="K723" i="4"/>
  <c r="K719" i="4"/>
  <c r="K715" i="4"/>
  <c r="K711" i="4"/>
  <c r="K707" i="4"/>
  <c r="K703" i="4"/>
  <c r="K699" i="4"/>
  <c r="K695" i="4"/>
  <c r="K691" i="4"/>
  <c r="K685" i="4"/>
  <c r="K677" i="4"/>
  <c r="K669" i="4"/>
  <c r="K655" i="4"/>
  <c r="K651" i="4"/>
  <c r="K647" i="4"/>
  <c r="K643" i="4"/>
  <c r="K639" i="4"/>
  <c r="K635" i="4"/>
  <c r="K631" i="4"/>
  <c r="K627" i="4"/>
  <c r="K623" i="4"/>
  <c r="K619" i="4"/>
  <c r="K615" i="4"/>
  <c r="K611" i="4"/>
  <c r="K606" i="4"/>
  <c r="K602" i="4"/>
  <c r="K450" i="4"/>
  <c r="K442" i="4"/>
  <c r="K315" i="4"/>
  <c r="K311" i="4"/>
  <c r="K307" i="4"/>
  <c r="K303" i="4"/>
  <c r="K299" i="4"/>
  <c r="K295" i="4"/>
  <c r="K291" i="4"/>
  <c r="K287" i="4"/>
  <c r="K283" i="4"/>
  <c r="K279" i="4"/>
  <c r="K275" i="4"/>
  <c r="K271" i="4"/>
  <c r="K141" i="4"/>
  <c r="K66" i="4"/>
  <c r="K62" i="4"/>
  <c r="K58" i="4"/>
  <c r="K54" i="4"/>
  <c r="K50" i="4"/>
  <c r="K46" i="4"/>
  <c r="K42" i="4"/>
  <c r="K38" i="4"/>
  <c r="K34" i="4"/>
  <c r="K30" i="4"/>
  <c r="K26" i="4"/>
  <c r="K22" i="4"/>
  <c r="K18" i="4"/>
  <c r="K962" i="4"/>
  <c r="K958" i="4"/>
  <c r="K954" i="4"/>
  <c r="K950" i="4"/>
  <c r="K946" i="4"/>
  <c r="K942" i="4"/>
  <c r="K938" i="4"/>
  <c r="K934" i="4"/>
  <c r="K912" i="4"/>
  <c r="K908" i="4"/>
  <c r="K904" i="4"/>
  <c r="K900" i="4"/>
  <c r="K896" i="4"/>
  <c r="K892" i="4"/>
  <c r="K888" i="4"/>
  <c r="K884" i="4"/>
  <c r="K880" i="4"/>
  <c r="K837" i="4"/>
  <c r="K833" i="4"/>
  <c r="K829" i="4"/>
  <c r="K825" i="4"/>
  <c r="K821" i="4"/>
  <c r="K817" i="4"/>
  <c r="K877" i="4"/>
  <c r="K873" i="4"/>
  <c r="K732" i="4"/>
  <c r="K728" i="4"/>
  <c r="K724" i="4"/>
  <c r="K720" i="4"/>
  <c r="K716" i="4"/>
  <c r="K712" i="4"/>
  <c r="K708" i="4"/>
  <c r="K704" i="4"/>
  <c r="K700" i="4"/>
  <c r="K696" i="4"/>
  <c r="K692" i="4"/>
  <c r="K648" i="4"/>
  <c r="K640" i="4"/>
  <c r="K632" i="4"/>
  <c r="K624" i="4"/>
  <c r="K620" i="4"/>
  <c r="K616" i="4"/>
  <c r="K612" i="4"/>
  <c r="K608" i="4"/>
  <c r="K607" i="4"/>
  <c r="K603" i="4"/>
  <c r="K599" i="4"/>
  <c r="K444" i="4"/>
  <c r="K436" i="4"/>
  <c r="K316" i="4"/>
  <c r="K312" i="4"/>
  <c r="K308" i="4"/>
  <c r="K304" i="4"/>
  <c r="K300" i="4"/>
  <c r="K296" i="4"/>
  <c r="K292" i="4"/>
  <c r="K288" i="4"/>
  <c r="K284" i="4"/>
  <c r="K280" i="4"/>
  <c r="K276" i="4"/>
  <c r="K272" i="4"/>
  <c r="K142" i="4"/>
  <c r="K138" i="4"/>
  <c r="K63" i="4"/>
  <c r="K59" i="4"/>
  <c r="K55" i="4"/>
  <c r="K51" i="4"/>
  <c r="K47" i="4"/>
  <c r="K43" i="4"/>
  <c r="K39" i="4"/>
  <c r="K35" i="4"/>
  <c r="K31" i="4"/>
  <c r="K27" i="4"/>
  <c r="K23" i="4"/>
  <c r="K19" i="4"/>
  <c r="K15" i="4"/>
  <c r="R10" i="4"/>
  <c r="K8" i="4"/>
  <c r="K977" i="4"/>
  <c r="K973" i="4"/>
  <c r="K969" i="4"/>
  <c r="K965" i="4"/>
  <c r="K1004" i="4"/>
  <c r="K1000" i="4"/>
  <c r="K996" i="4"/>
  <c r="K992" i="4"/>
  <c r="K988" i="4"/>
  <c r="K984" i="4"/>
  <c r="K980" i="4"/>
  <c r="K924" i="4"/>
  <c r="K920" i="4"/>
  <c r="K916" i="4"/>
  <c r="K963" i="4"/>
  <c r="K959" i="4"/>
  <c r="K955" i="4"/>
  <c r="K951" i="4"/>
  <c r="K947" i="4"/>
  <c r="K943" i="4"/>
  <c r="K939" i="4"/>
  <c r="K935" i="4"/>
  <c r="K909" i="4"/>
  <c r="K905" i="4"/>
  <c r="K901" i="4"/>
  <c r="K897" i="4"/>
  <c r="K893" i="4"/>
  <c r="K889" i="4"/>
  <c r="K885" i="4"/>
  <c r="K881" i="4"/>
  <c r="K834" i="4"/>
  <c r="K830" i="4"/>
  <c r="K826" i="4"/>
  <c r="K822" i="4"/>
  <c r="K818" i="4"/>
  <c r="K878" i="4"/>
  <c r="K874" i="4"/>
  <c r="K870" i="4"/>
  <c r="K729" i="4"/>
  <c r="K725" i="4"/>
  <c r="K721" i="4"/>
  <c r="K717" i="4"/>
  <c r="K713" i="4"/>
  <c r="K709" i="4"/>
  <c r="K705" i="4"/>
  <c r="K701" i="4"/>
  <c r="K697" i="4"/>
  <c r="K693" i="4"/>
  <c r="K689" i="4"/>
  <c r="K681" i="4"/>
  <c r="K673" i="4"/>
  <c r="K653" i="4"/>
  <c r="K649" i="4"/>
  <c r="K645" i="4"/>
  <c r="K641" i="4"/>
  <c r="K637" i="4"/>
  <c r="K633" i="4"/>
  <c r="K629" i="4"/>
  <c r="K625" i="4"/>
  <c r="K621" i="4"/>
  <c r="K617" i="4"/>
  <c r="K613" i="4"/>
  <c r="K609" i="4"/>
  <c r="K604" i="4"/>
  <c r="K600" i="4"/>
  <c r="K446" i="4"/>
  <c r="K438" i="4"/>
  <c r="K317" i="4"/>
  <c r="K313" i="4"/>
  <c r="K309" i="4"/>
  <c r="K305" i="4"/>
  <c r="K301" i="4"/>
  <c r="K297" i="4"/>
  <c r="K293" i="4"/>
  <c r="K289" i="4"/>
  <c r="K285" i="4"/>
  <c r="K281" i="4"/>
  <c r="K277" i="4"/>
  <c r="K273" i="4"/>
  <c r="K269" i="4"/>
  <c r="K143" i="4"/>
  <c r="K139" i="4"/>
  <c r="K64" i="4"/>
  <c r="K60" i="4"/>
  <c r="K56" i="4"/>
  <c r="K52" i="4"/>
  <c r="K48" i="4"/>
  <c r="K44" i="4"/>
  <c r="K40" i="4"/>
  <c r="K36" i="4"/>
  <c r="K32" i="4"/>
  <c r="K28" i="4"/>
  <c r="K24" i="4"/>
  <c r="K20" i="4"/>
  <c r="K16" i="4"/>
  <c r="B1" i="12"/>
  <c r="I8" i="2"/>
  <c r="A1" i="12"/>
  <c r="C13" i="13" l="1"/>
  <c r="R20" i="4"/>
  <c r="C15" i="13"/>
  <c r="R22" i="4"/>
  <c r="C8" i="13"/>
  <c r="R15" i="4"/>
  <c r="C10" i="13"/>
  <c r="R17" i="4"/>
  <c r="C12" i="13"/>
  <c r="R19" i="4"/>
  <c r="C14" i="13"/>
  <c r="R21" i="4"/>
  <c r="C16" i="13"/>
  <c r="R23" i="4"/>
  <c r="C9" i="13"/>
  <c r="R16" i="4"/>
  <c r="C11" i="13"/>
  <c r="R18" i="4"/>
  <c r="R9" i="4"/>
  <c r="S17" i="4"/>
  <c r="S21" i="4"/>
  <c r="S16" i="4"/>
  <c r="S20" i="4"/>
  <c r="S15" i="4"/>
  <c r="S19" i="4"/>
  <c r="S23" i="4"/>
  <c r="S18" i="4"/>
  <c r="S22" i="4"/>
  <c r="C5" i="13"/>
  <c r="S12" i="4"/>
  <c r="R12" i="4"/>
  <c r="C3" i="13"/>
  <c r="S10" i="4"/>
  <c r="C4" i="13"/>
  <c r="S11" i="4"/>
  <c r="R11" i="4"/>
  <c r="C7" i="13"/>
  <c r="S14" i="4"/>
  <c r="R14" i="4"/>
  <c r="S8" i="4"/>
  <c r="R8" i="4"/>
  <c r="C1" i="13"/>
  <c r="C2" i="13"/>
  <c r="S9" i="4"/>
  <c r="L9" i="4" s="1"/>
  <c r="C6" i="13"/>
  <c r="S13" i="4"/>
  <c r="R13" i="4"/>
  <c r="L10" i="4"/>
  <c r="A8" i="2"/>
  <c r="V9" i="3"/>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V276" i="3" s="1"/>
  <c r="V277" i="3" s="1"/>
  <c r="V278" i="3" s="1"/>
  <c r="V279" i="3" s="1"/>
  <c r="V280" i="3" s="1"/>
  <c r="V281" i="3" s="1"/>
  <c r="V282" i="3" s="1"/>
  <c r="V283" i="3" s="1"/>
  <c r="V284" i="3" s="1"/>
  <c r="V285" i="3" s="1"/>
  <c r="V286" i="3" s="1"/>
  <c r="V287" i="3" s="1"/>
  <c r="V288" i="3" s="1"/>
  <c r="V289" i="3" s="1"/>
  <c r="V290" i="3" s="1"/>
  <c r="V291" i="3" s="1"/>
  <c r="V292" i="3" s="1"/>
  <c r="V293" i="3" s="1"/>
  <c r="V294" i="3" s="1"/>
  <c r="V295" i="3" s="1"/>
  <c r="V296" i="3" s="1"/>
  <c r="V297" i="3" s="1"/>
  <c r="V298" i="3" s="1"/>
  <c r="V299" i="3" s="1"/>
  <c r="V300" i="3" s="1"/>
  <c r="V301" i="3" s="1"/>
  <c r="V302" i="3" s="1"/>
  <c r="V303" i="3" s="1"/>
  <c r="V304" i="3" s="1"/>
  <c r="V305" i="3" s="1"/>
  <c r="V306" i="3" s="1"/>
  <c r="V307" i="3" s="1"/>
  <c r="V308" i="3" s="1"/>
  <c r="V309" i="3" s="1"/>
  <c r="V310" i="3" s="1"/>
  <c r="V311" i="3" s="1"/>
  <c r="V312" i="3" s="1"/>
  <c r="V313" i="3" s="1"/>
  <c r="V314" i="3" s="1"/>
  <c r="V315" i="3" s="1"/>
  <c r="V316" i="3" s="1"/>
  <c r="V317" i="3" s="1"/>
  <c r="V318" i="3" s="1"/>
  <c r="V319" i="3" s="1"/>
  <c r="V320" i="3" s="1"/>
  <c r="V321" i="3" s="1"/>
  <c r="V322" i="3" s="1"/>
  <c r="V323" i="3" s="1"/>
  <c r="V324" i="3" s="1"/>
  <c r="V325" i="3" s="1"/>
  <c r="V326" i="3" s="1"/>
  <c r="V327" i="3" s="1"/>
  <c r="V328" i="3" s="1"/>
  <c r="V329" i="3" s="1"/>
  <c r="V330" i="3" s="1"/>
  <c r="V331" i="3" s="1"/>
  <c r="V332" i="3" s="1"/>
  <c r="V333" i="3" s="1"/>
  <c r="V334" i="3" s="1"/>
  <c r="V335" i="3" s="1"/>
  <c r="V336" i="3" s="1"/>
  <c r="V337" i="3" s="1"/>
  <c r="V338" i="3" s="1"/>
  <c r="V339" i="3" s="1"/>
  <c r="V340" i="3" s="1"/>
  <c r="V341" i="3" s="1"/>
  <c r="V342" i="3" s="1"/>
  <c r="V343" i="3" s="1"/>
  <c r="V344" i="3" s="1"/>
  <c r="V345" i="3" s="1"/>
  <c r="V346" i="3" s="1"/>
  <c r="V347" i="3" s="1"/>
  <c r="V348" i="3" s="1"/>
  <c r="V349" i="3" s="1"/>
  <c r="V350" i="3" s="1"/>
  <c r="V351" i="3" s="1"/>
  <c r="V352" i="3" s="1"/>
  <c r="V353" i="3" s="1"/>
  <c r="V354" i="3" s="1"/>
  <c r="V355" i="3" s="1"/>
  <c r="V356" i="3" s="1"/>
  <c r="V357" i="3" s="1"/>
  <c r="V358" i="3" s="1"/>
  <c r="V359" i="3" s="1"/>
  <c r="V360" i="3" s="1"/>
  <c r="V361" i="3" s="1"/>
  <c r="V362" i="3" s="1"/>
  <c r="V363" i="3" s="1"/>
  <c r="V364" i="3" s="1"/>
  <c r="V365" i="3" s="1"/>
  <c r="V366" i="3" s="1"/>
  <c r="V367" i="3" s="1"/>
  <c r="V368" i="3" s="1"/>
  <c r="V369" i="3" s="1"/>
  <c r="V370" i="3" s="1"/>
  <c r="V371" i="3" s="1"/>
  <c r="V372" i="3" s="1"/>
  <c r="V373" i="3" s="1"/>
  <c r="V374" i="3" s="1"/>
  <c r="V375" i="3" s="1"/>
  <c r="V376" i="3" s="1"/>
  <c r="V377" i="3" s="1"/>
  <c r="V378" i="3" s="1"/>
  <c r="V379" i="3" s="1"/>
  <c r="V380" i="3" s="1"/>
  <c r="V381" i="3" s="1"/>
  <c r="V382" i="3" s="1"/>
  <c r="V383" i="3" s="1"/>
  <c r="V384" i="3" s="1"/>
  <c r="V385" i="3" s="1"/>
  <c r="V386" i="3" s="1"/>
  <c r="V387" i="3" s="1"/>
  <c r="V388" i="3" s="1"/>
  <c r="V389" i="3" s="1"/>
  <c r="V390" i="3" s="1"/>
  <c r="V391" i="3" s="1"/>
  <c r="V392" i="3" s="1"/>
  <c r="V393" i="3" s="1"/>
  <c r="V394" i="3" s="1"/>
  <c r="V395" i="3" s="1"/>
  <c r="V396" i="3" s="1"/>
  <c r="V397" i="3" s="1"/>
  <c r="V398" i="3" s="1"/>
  <c r="V399" i="3" s="1"/>
  <c r="V400" i="3" s="1"/>
  <c r="V401" i="3" s="1"/>
  <c r="V402" i="3" s="1"/>
  <c r="V403" i="3" s="1"/>
  <c r="V404" i="3" s="1"/>
  <c r="V405" i="3" s="1"/>
  <c r="V406" i="3" s="1"/>
  <c r="V407" i="3" s="1"/>
  <c r="V408" i="3" s="1"/>
  <c r="V409" i="3" s="1"/>
  <c r="V410" i="3" s="1"/>
  <c r="V411" i="3" s="1"/>
  <c r="V412" i="3" s="1"/>
  <c r="V413" i="3" s="1"/>
  <c r="V414" i="3" s="1"/>
  <c r="V415" i="3" s="1"/>
  <c r="V416" i="3" s="1"/>
  <c r="V417" i="3" s="1"/>
  <c r="V418" i="3" s="1"/>
  <c r="V419" i="3" s="1"/>
  <c r="V420" i="3" s="1"/>
  <c r="V421" i="3" s="1"/>
  <c r="V422" i="3" s="1"/>
  <c r="V423" i="3" s="1"/>
  <c r="V424" i="3" s="1"/>
  <c r="V425" i="3" s="1"/>
  <c r="V426" i="3" s="1"/>
  <c r="V427" i="3" s="1"/>
  <c r="V428" i="3" s="1"/>
  <c r="V429" i="3" s="1"/>
  <c r="V430" i="3" s="1"/>
  <c r="V431" i="3" s="1"/>
  <c r="V432" i="3" s="1"/>
  <c r="V433" i="3" s="1"/>
  <c r="V434" i="3" s="1"/>
  <c r="V435" i="3" s="1"/>
  <c r="V436" i="3" s="1"/>
  <c r="V437" i="3" s="1"/>
  <c r="V438" i="3" s="1"/>
  <c r="V439" i="3" s="1"/>
  <c r="V440" i="3" s="1"/>
  <c r="V441" i="3" s="1"/>
  <c r="V442" i="3" s="1"/>
  <c r="V443" i="3" s="1"/>
  <c r="V444" i="3" s="1"/>
  <c r="V445" i="3" s="1"/>
  <c r="V446" i="3" s="1"/>
  <c r="V447" i="3" s="1"/>
  <c r="V448" i="3" s="1"/>
  <c r="V449" i="3" s="1"/>
  <c r="V450" i="3" s="1"/>
  <c r="V451" i="3" s="1"/>
  <c r="V452" i="3" s="1"/>
  <c r="V453" i="3" s="1"/>
  <c r="V454" i="3" s="1"/>
  <c r="V455" i="3" s="1"/>
  <c r="V456" i="3" s="1"/>
  <c r="V457" i="3" s="1"/>
  <c r="V458" i="3" s="1"/>
  <c r="V459" i="3" s="1"/>
  <c r="V460" i="3" s="1"/>
  <c r="V461" i="3" s="1"/>
  <c r="V462" i="3" s="1"/>
  <c r="V463" i="3" s="1"/>
  <c r="V464" i="3" s="1"/>
  <c r="V465" i="3" s="1"/>
  <c r="V466" i="3" s="1"/>
  <c r="V467" i="3" s="1"/>
  <c r="V468" i="3" s="1"/>
  <c r="V469" i="3" s="1"/>
  <c r="V470" i="3" s="1"/>
  <c r="V471" i="3" s="1"/>
  <c r="V472" i="3" s="1"/>
  <c r="V473" i="3" s="1"/>
  <c r="V474" i="3" s="1"/>
  <c r="V475" i="3" s="1"/>
  <c r="V476" i="3" s="1"/>
  <c r="V477" i="3" s="1"/>
  <c r="V478" i="3" s="1"/>
  <c r="V479" i="3" s="1"/>
  <c r="V480" i="3" s="1"/>
  <c r="V481" i="3" s="1"/>
  <c r="V482" i="3" s="1"/>
  <c r="V483" i="3" s="1"/>
  <c r="V484" i="3" s="1"/>
  <c r="V485" i="3" s="1"/>
  <c r="V486" i="3" s="1"/>
  <c r="V487" i="3" s="1"/>
  <c r="V488" i="3" s="1"/>
  <c r="V489" i="3" s="1"/>
  <c r="V490" i="3" s="1"/>
  <c r="V491" i="3" s="1"/>
  <c r="V492" i="3" s="1"/>
  <c r="V493" i="3" s="1"/>
  <c r="V494" i="3" s="1"/>
  <c r="V495" i="3" s="1"/>
  <c r="V496" i="3" s="1"/>
  <c r="V497" i="3" s="1"/>
  <c r="V498" i="3" s="1"/>
  <c r="V499" i="3" s="1"/>
  <c r="V500" i="3" s="1"/>
  <c r="V501" i="3" s="1"/>
  <c r="V502" i="3" s="1"/>
  <c r="V503" i="3" s="1"/>
  <c r="V504" i="3" s="1"/>
  <c r="V505" i="3" s="1"/>
  <c r="V506" i="3" s="1"/>
  <c r="V507" i="3" s="1"/>
  <c r="L2" i="4" s="1"/>
  <c r="A1" i="14"/>
  <c r="L22" i="4" l="1"/>
  <c r="L17" i="4"/>
  <c r="L16" i="4"/>
  <c r="L21" i="4"/>
  <c r="L23" i="4"/>
  <c r="L19" i="4"/>
  <c r="L18" i="4"/>
  <c r="L20" i="4"/>
  <c r="L15" i="4"/>
  <c r="L13" i="4"/>
  <c r="L11" i="4"/>
  <c r="L12" i="4"/>
  <c r="G11" i="4"/>
  <c r="G10" i="4"/>
  <c r="G14" i="4"/>
  <c r="G9" i="4"/>
  <c r="G13" i="4"/>
  <c r="G12" i="4"/>
  <c r="G8" i="4"/>
  <c r="L8" i="4"/>
  <c r="L14" i="4"/>
  <c r="B1" i="14"/>
  <c r="G8" i="5"/>
  <c r="L8" i="6"/>
  <c r="V8" i="2" l="1"/>
  <c r="W8" i="2" s="1"/>
  <c r="V9" i="2"/>
  <c r="E6" i="13"/>
  <c r="T13" i="4"/>
  <c r="U13" i="4"/>
  <c r="J13" i="4"/>
  <c r="E4" i="13"/>
  <c r="T11" i="4"/>
  <c r="U11" i="4"/>
  <c r="J11" i="4"/>
  <c r="E3" i="13"/>
  <c r="U10" i="4"/>
  <c r="T10" i="4"/>
  <c r="J10" i="4"/>
  <c r="T8" i="4"/>
  <c r="U8" i="4"/>
  <c r="E1" i="13"/>
  <c r="J8" i="4"/>
  <c r="E7" i="13"/>
  <c r="U14" i="4"/>
  <c r="T14" i="4"/>
  <c r="J14" i="4"/>
  <c r="E5" i="13"/>
  <c r="T12" i="4"/>
  <c r="U12" i="4"/>
  <c r="J12" i="4"/>
  <c r="E2" i="13"/>
  <c r="U9" i="4"/>
  <c r="T9" i="4"/>
  <c r="J9" i="4"/>
  <c r="A1" i="15"/>
  <c r="B1" i="15"/>
  <c r="W9" i="2" l="1"/>
  <c r="W10" i="2" s="1"/>
  <c r="W11" i="2" s="1"/>
  <c r="W12" i="2" s="1"/>
  <c r="W13" i="2" s="1"/>
  <c r="W14" i="2" s="1"/>
  <c r="W15" i="2" s="1"/>
  <c r="W16" i="2" s="1"/>
  <c r="W17" i="2" s="1"/>
  <c r="W18" i="2" s="1"/>
  <c r="W19" i="2" s="1"/>
  <c r="W20" i="2" s="1"/>
  <c r="W21" i="2" s="1"/>
  <c r="W22" i="2" s="1"/>
  <c r="W23" i="2" s="1"/>
  <c r="W24" i="2" s="1"/>
  <c r="W25" i="2" s="1"/>
  <c r="W26" i="2" s="1"/>
  <c r="W27" i="2" s="1"/>
  <c r="W28" i="2" s="1"/>
  <c r="W29" i="2" s="1"/>
  <c r="W30" i="2" s="1"/>
  <c r="W31" i="2" s="1"/>
  <c r="W32" i="2" s="1"/>
  <c r="W33" i="2" s="1"/>
  <c r="W34" i="2" s="1"/>
  <c r="W35" i="2" s="1"/>
  <c r="W36" i="2" s="1"/>
  <c r="W37" i="2" s="1"/>
  <c r="W38" i="2" s="1"/>
  <c r="W39" i="2" s="1"/>
  <c r="W40" i="2" s="1"/>
  <c r="W41" i="2" s="1"/>
  <c r="W42" i="2" s="1"/>
  <c r="W43" i="2" s="1"/>
  <c r="W44" i="2" s="1"/>
  <c r="W45" i="2" s="1"/>
  <c r="W46" i="2" s="1"/>
  <c r="W47" i="2" s="1"/>
  <c r="W48" i="2" s="1"/>
  <c r="W49" i="2" s="1"/>
  <c r="W50" i="2" s="1"/>
  <c r="W51" i="2" s="1"/>
  <c r="W52" i="2" s="1"/>
  <c r="W53" i="2" s="1"/>
  <c r="W54" i="2" s="1"/>
  <c r="W55" i="2" s="1"/>
  <c r="W56" i="2" s="1"/>
  <c r="W57" i="2" s="1"/>
  <c r="W58" i="2" s="1"/>
  <c r="W59" i="2" s="1"/>
  <c r="W60" i="2" s="1"/>
  <c r="W61" i="2" s="1"/>
  <c r="W62" i="2" s="1"/>
  <c r="W63" i="2" s="1"/>
  <c r="W64" i="2" s="1"/>
  <c r="W65" i="2" s="1"/>
  <c r="W66" i="2" s="1"/>
  <c r="W67" i="2" s="1"/>
  <c r="W68" i="2" s="1"/>
  <c r="W69" i="2" s="1"/>
  <c r="W70" i="2" s="1"/>
  <c r="W71" i="2" s="1"/>
  <c r="W72" i="2" s="1"/>
  <c r="W73" i="2" s="1"/>
  <c r="W74" i="2" s="1"/>
  <c r="W75" i="2" s="1"/>
  <c r="W76" i="2" s="1"/>
  <c r="W77" i="2" s="1"/>
  <c r="W78" i="2" s="1"/>
  <c r="W79" i="2" s="1"/>
  <c r="W80" i="2" s="1"/>
  <c r="W81" i="2" s="1"/>
  <c r="W82" i="2" s="1"/>
  <c r="W83" i="2" s="1"/>
  <c r="W84" i="2" s="1"/>
  <c r="W85" i="2" s="1"/>
  <c r="W86" i="2" s="1"/>
  <c r="W87" i="2" s="1"/>
  <c r="W88" i="2" s="1"/>
  <c r="W89" i="2" s="1"/>
  <c r="W90" i="2" s="1"/>
  <c r="W91" i="2" s="1"/>
  <c r="W92" i="2" s="1"/>
  <c r="W93" i="2" s="1"/>
  <c r="W94" i="2" s="1"/>
  <c r="W95" i="2" s="1"/>
  <c r="W96" i="2" s="1"/>
  <c r="W97" i="2" s="1"/>
  <c r="W98" i="2" s="1"/>
  <c r="W99" i="2" s="1"/>
  <c r="W100" i="2" s="1"/>
  <c r="W101" i="2" s="1"/>
  <c r="W102" i="2" s="1"/>
  <c r="W103" i="2" s="1"/>
  <c r="W104" i="2" s="1"/>
  <c r="W105" i="2" s="1"/>
  <c r="W106" i="2" s="1"/>
  <c r="W107" i="2" s="1"/>
  <c r="W108" i="2" s="1"/>
  <c r="W109" i="2" s="1"/>
  <c r="W110" i="2" s="1"/>
  <c r="W111" i="2" s="1"/>
  <c r="W112" i="2" s="1"/>
  <c r="W113" i="2" s="1"/>
  <c r="W114" i="2" s="1"/>
  <c r="W115" i="2" s="1"/>
  <c r="W116" i="2" s="1"/>
  <c r="W117" i="2" s="1"/>
  <c r="W118" i="2" s="1"/>
  <c r="W119" i="2" s="1"/>
  <c r="W120" i="2" s="1"/>
  <c r="W121" i="2" s="1"/>
  <c r="W122" i="2" s="1"/>
  <c r="W123" i="2" s="1"/>
  <c r="W124" i="2" s="1"/>
  <c r="W125" i="2" s="1"/>
  <c r="W126" i="2" s="1"/>
  <c r="W127" i="2" s="1"/>
  <c r="W128" i="2" s="1"/>
  <c r="W129" i="2" s="1"/>
  <c r="W130" i="2" s="1"/>
  <c r="W131" i="2" s="1"/>
  <c r="W132" i="2" s="1"/>
  <c r="W133" i="2" s="1"/>
  <c r="W134" i="2" s="1"/>
  <c r="W135" i="2" s="1"/>
  <c r="W136" i="2" s="1"/>
  <c r="W137" i="2" s="1"/>
  <c r="W138" i="2" s="1"/>
  <c r="W139" i="2" s="1"/>
  <c r="W140" i="2" s="1"/>
  <c r="W141" i="2" s="1"/>
  <c r="W142" i="2" s="1"/>
  <c r="W143" i="2" s="1"/>
  <c r="W144" i="2" s="1"/>
  <c r="W145" i="2" s="1"/>
  <c r="W146" i="2" s="1"/>
  <c r="W147" i="2" s="1"/>
  <c r="W148" i="2" s="1"/>
  <c r="W149" i="2" s="1"/>
  <c r="W150" i="2" s="1"/>
  <c r="W151" i="2" s="1"/>
  <c r="W152" i="2" s="1"/>
  <c r="W153" i="2" s="1"/>
  <c r="W154" i="2" s="1"/>
  <c r="W155" i="2" s="1"/>
  <c r="W156" i="2" s="1"/>
  <c r="W157" i="2" s="1"/>
  <c r="W158" i="2" s="1"/>
  <c r="W159" i="2" s="1"/>
  <c r="W160" i="2" s="1"/>
  <c r="W161" i="2" s="1"/>
  <c r="W162" i="2" s="1"/>
  <c r="W163" i="2" s="1"/>
  <c r="W164" i="2" s="1"/>
  <c r="W165" i="2" s="1"/>
  <c r="W166" i="2" s="1"/>
  <c r="W167" i="2" s="1"/>
  <c r="W168" i="2" s="1"/>
  <c r="W169" i="2" s="1"/>
  <c r="W170" i="2" s="1"/>
  <c r="W171" i="2" s="1"/>
  <c r="W172" i="2" s="1"/>
  <c r="W173" i="2" s="1"/>
  <c r="W174" i="2" s="1"/>
  <c r="W175" i="2" s="1"/>
  <c r="W176" i="2" s="1"/>
  <c r="W177" i="2" s="1"/>
  <c r="W178" i="2" s="1"/>
  <c r="W179" i="2" s="1"/>
  <c r="W180" i="2" s="1"/>
  <c r="W181" i="2" s="1"/>
  <c r="W182" i="2" s="1"/>
  <c r="W183" i="2" s="1"/>
  <c r="W184" i="2" s="1"/>
  <c r="W185" i="2" s="1"/>
  <c r="W186" i="2" s="1"/>
  <c r="W187" i="2" s="1"/>
  <c r="W188" i="2" s="1"/>
  <c r="W189" i="2" s="1"/>
  <c r="W190" i="2" s="1"/>
  <c r="W191" i="2" s="1"/>
  <c r="W192" i="2" s="1"/>
  <c r="W193" i="2" s="1"/>
  <c r="W194" i="2" s="1"/>
  <c r="W195" i="2" s="1"/>
  <c r="W196" i="2" s="1"/>
  <c r="W197" i="2" s="1"/>
  <c r="W198" i="2" s="1"/>
  <c r="W199" i="2" s="1"/>
  <c r="W200" i="2" s="1"/>
  <c r="W201" i="2" s="1"/>
  <c r="W202" i="2" s="1"/>
  <c r="W203" i="2" s="1"/>
  <c r="W204" i="2" s="1"/>
  <c r="W205" i="2" s="1"/>
  <c r="W206" i="2" s="1"/>
  <c r="W207" i="2" s="1"/>
  <c r="W208" i="2" s="1"/>
  <c r="W209" i="2" s="1"/>
  <c r="W210" i="2" s="1"/>
  <c r="W211" i="2" s="1"/>
  <c r="W212" i="2" s="1"/>
  <c r="W213" i="2" s="1"/>
  <c r="W214" i="2" s="1"/>
  <c r="W215" i="2" s="1"/>
  <c r="W216" i="2" s="1"/>
  <c r="W217" i="2" s="1"/>
  <c r="W218" i="2" s="1"/>
  <c r="W219" i="2" s="1"/>
  <c r="W220" i="2" s="1"/>
  <c r="W221" i="2" s="1"/>
  <c r="W222" i="2" s="1"/>
  <c r="W223" i="2" s="1"/>
  <c r="W224" i="2" s="1"/>
  <c r="W225" i="2" s="1"/>
  <c r="W226" i="2" s="1"/>
  <c r="W227" i="2" s="1"/>
  <c r="W228" i="2" s="1"/>
  <c r="W229" i="2" s="1"/>
  <c r="W230" i="2" s="1"/>
  <c r="W231" i="2" s="1"/>
  <c r="W232" i="2" s="1"/>
  <c r="W233" i="2" s="1"/>
  <c r="W234" i="2" s="1"/>
  <c r="W235" i="2" s="1"/>
  <c r="W236" i="2" s="1"/>
  <c r="W237" i="2" s="1"/>
  <c r="W238" i="2" s="1"/>
  <c r="W239" i="2" s="1"/>
  <c r="W240" i="2" s="1"/>
  <c r="W241" i="2" s="1"/>
  <c r="W242" i="2" s="1"/>
  <c r="W243" i="2" s="1"/>
  <c r="W244" i="2" s="1"/>
  <c r="W245" i="2" s="1"/>
  <c r="W246" i="2" s="1"/>
  <c r="W247" i="2" s="1"/>
  <c r="W248" i="2" s="1"/>
  <c r="W249" i="2" s="1"/>
  <c r="W250" i="2" s="1"/>
  <c r="W251" i="2" s="1"/>
  <c r="W252" i="2" s="1"/>
  <c r="W253" i="2" s="1"/>
  <c r="W254" i="2" s="1"/>
  <c r="W255" i="2" s="1"/>
  <c r="W256" i="2" s="1"/>
  <c r="W257" i="2" s="1"/>
  <c r="W258" i="2" s="1"/>
  <c r="W259" i="2" s="1"/>
  <c r="W260" i="2" s="1"/>
  <c r="W261" i="2" s="1"/>
  <c r="W262" i="2" s="1"/>
  <c r="W263" i="2" s="1"/>
  <c r="W264" i="2" s="1"/>
  <c r="W265" i="2" s="1"/>
  <c r="W266" i="2" s="1"/>
  <c r="W267" i="2" s="1"/>
  <c r="W268" i="2" s="1"/>
  <c r="W269" i="2" s="1"/>
  <c r="W270" i="2" s="1"/>
  <c r="W271" i="2" s="1"/>
  <c r="W272" i="2" s="1"/>
  <c r="W273" i="2" s="1"/>
  <c r="W274" i="2" s="1"/>
  <c r="W275" i="2" s="1"/>
  <c r="W276" i="2" s="1"/>
  <c r="W277" i="2" s="1"/>
  <c r="W278" i="2" s="1"/>
  <c r="W279" i="2" s="1"/>
  <c r="W280" i="2" s="1"/>
  <c r="W281" i="2" s="1"/>
  <c r="W282" i="2" s="1"/>
  <c r="W283" i="2" s="1"/>
  <c r="W284" i="2" s="1"/>
  <c r="W285" i="2" s="1"/>
  <c r="W286" i="2" s="1"/>
  <c r="W287" i="2" s="1"/>
  <c r="W288" i="2" s="1"/>
  <c r="W289" i="2" s="1"/>
  <c r="W290" i="2" s="1"/>
  <c r="W291" i="2" s="1"/>
  <c r="W292" i="2" s="1"/>
  <c r="W293" i="2" s="1"/>
  <c r="W294" i="2" s="1"/>
  <c r="W295" i="2" s="1"/>
  <c r="W296" i="2" s="1"/>
  <c r="W297" i="2" s="1"/>
  <c r="W298" i="2" s="1"/>
  <c r="W299" i="2" s="1"/>
  <c r="W300" i="2" s="1"/>
  <c r="W301" i="2" s="1"/>
  <c r="W302" i="2" s="1"/>
  <c r="W303" i="2" s="1"/>
  <c r="W304" i="2" s="1"/>
  <c r="W305" i="2" s="1"/>
  <c r="W306" i="2" s="1"/>
  <c r="W307" i="2" s="1"/>
  <c r="W308" i="2" s="1"/>
  <c r="W309" i="2" s="1"/>
  <c r="W310" i="2" s="1"/>
  <c r="W311" i="2" s="1"/>
  <c r="W312" i="2" s="1"/>
  <c r="W313" i="2" s="1"/>
  <c r="W314" i="2" s="1"/>
  <c r="W315" i="2" s="1"/>
  <c r="W316" i="2" s="1"/>
  <c r="W317" i="2" s="1"/>
  <c r="W318" i="2" s="1"/>
  <c r="W319" i="2" s="1"/>
  <c r="W320" i="2" s="1"/>
  <c r="W321" i="2" s="1"/>
  <c r="W322" i="2" s="1"/>
  <c r="W323" i="2" s="1"/>
  <c r="W324" i="2" s="1"/>
  <c r="W325" i="2" s="1"/>
  <c r="W326" i="2" s="1"/>
  <c r="W327" i="2" s="1"/>
  <c r="W328" i="2" s="1"/>
  <c r="W329" i="2" s="1"/>
  <c r="W330" i="2" s="1"/>
  <c r="W331" i="2" s="1"/>
  <c r="W332" i="2" s="1"/>
  <c r="W333" i="2" s="1"/>
  <c r="W334" i="2" s="1"/>
  <c r="W335" i="2" s="1"/>
  <c r="W336" i="2" s="1"/>
  <c r="W337" i="2" s="1"/>
  <c r="W338" i="2" s="1"/>
  <c r="W339" i="2" s="1"/>
  <c r="W340" i="2" s="1"/>
  <c r="W341" i="2" s="1"/>
  <c r="W342" i="2" s="1"/>
  <c r="W343" i="2" s="1"/>
  <c r="W344" i="2" s="1"/>
  <c r="W345" i="2" s="1"/>
  <c r="W346" i="2" s="1"/>
  <c r="W347" i="2" s="1"/>
  <c r="W348" i="2" s="1"/>
  <c r="W349" i="2" s="1"/>
  <c r="W350" i="2" s="1"/>
  <c r="W351" i="2" s="1"/>
  <c r="W352" i="2" s="1"/>
  <c r="W353" i="2" s="1"/>
  <c r="W354" i="2" s="1"/>
  <c r="W355" i="2" s="1"/>
  <c r="W356" i="2" s="1"/>
  <c r="W357" i="2" s="1"/>
  <c r="W358" i="2" s="1"/>
  <c r="W359" i="2" s="1"/>
  <c r="W360" i="2" s="1"/>
  <c r="W361" i="2" s="1"/>
  <c r="W362" i="2" s="1"/>
  <c r="W363" i="2" s="1"/>
  <c r="W364" i="2" s="1"/>
  <c r="W365" i="2" s="1"/>
  <c r="W366" i="2" s="1"/>
  <c r="W367" i="2" s="1"/>
  <c r="W368" i="2" s="1"/>
  <c r="W369" i="2" s="1"/>
  <c r="W370" i="2" s="1"/>
  <c r="W371" i="2" s="1"/>
  <c r="W372" i="2" s="1"/>
  <c r="W373" i="2" s="1"/>
  <c r="W374" i="2" s="1"/>
  <c r="W375" i="2" s="1"/>
  <c r="W376" i="2" s="1"/>
  <c r="W377" i="2" s="1"/>
  <c r="W378" i="2" s="1"/>
  <c r="W379" i="2" s="1"/>
  <c r="W380" i="2" s="1"/>
  <c r="W381" i="2" s="1"/>
  <c r="W382" i="2" s="1"/>
  <c r="W383" i="2" s="1"/>
  <c r="W384" i="2" s="1"/>
  <c r="W385" i="2" s="1"/>
  <c r="W386" i="2" s="1"/>
  <c r="W387" i="2" s="1"/>
  <c r="W388" i="2" s="1"/>
  <c r="W389" i="2" s="1"/>
  <c r="W390" i="2" s="1"/>
  <c r="W391" i="2" s="1"/>
  <c r="W392" i="2" s="1"/>
  <c r="W393" i="2" s="1"/>
  <c r="W394" i="2" s="1"/>
  <c r="W395" i="2" s="1"/>
  <c r="W396" i="2" s="1"/>
  <c r="W397" i="2" s="1"/>
  <c r="W398" i="2" s="1"/>
  <c r="W399" i="2" s="1"/>
  <c r="W400" i="2" s="1"/>
  <c r="W401" i="2" s="1"/>
  <c r="W402" i="2" s="1"/>
  <c r="W403" i="2" s="1"/>
  <c r="W404" i="2" s="1"/>
  <c r="W405" i="2" s="1"/>
  <c r="W406" i="2" s="1"/>
  <c r="W407" i="2" s="1"/>
  <c r="W408" i="2" s="1"/>
  <c r="W409" i="2" s="1"/>
  <c r="W410" i="2" s="1"/>
  <c r="W411" i="2" s="1"/>
  <c r="W412" i="2" s="1"/>
  <c r="W413" i="2" s="1"/>
  <c r="W414" i="2" s="1"/>
  <c r="W415" i="2" s="1"/>
  <c r="W416" i="2" s="1"/>
  <c r="W417" i="2" s="1"/>
  <c r="W418" i="2" s="1"/>
  <c r="W419" i="2" s="1"/>
  <c r="W420" i="2" s="1"/>
  <c r="W421" i="2" s="1"/>
  <c r="W422" i="2" s="1"/>
  <c r="W423" i="2" s="1"/>
  <c r="W424" i="2" s="1"/>
  <c r="W425" i="2" s="1"/>
  <c r="W426" i="2" s="1"/>
  <c r="W427" i="2" s="1"/>
  <c r="W428" i="2" s="1"/>
  <c r="W429" i="2" s="1"/>
  <c r="W430" i="2" s="1"/>
  <c r="W431" i="2" s="1"/>
  <c r="W432" i="2" s="1"/>
  <c r="W433" i="2" s="1"/>
  <c r="W434" i="2" s="1"/>
  <c r="W435" i="2" s="1"/>
  <c r="W436" i="2" s="1"/>
  <c r="W437" i="2" s="1"/>
  <c r="W438" i="2" s="1"/>
  <c r="W439" i="2" s="1"/>
  <c r="W440" i="2" s="1"/>
  <c r="W441" i="2" s="1"/>
  <c r="W442" i="2" s="1"/>
  <c r="W443" i="2" s="1"/>
  <c r="W444" i="2" s="1"/>
  <c r="W445" i="2" s="1"/>
  <c r="W446" i="2" s="1"/>
  <c r="W447" i="2" s="1"/>
  <c r="W448" i="2" s="1"/>
  <c r="W449" i="2" s="1"/>
  <c r="W450" i="2" s="1"/>
  <c r="W451" i="2" s="1"/>
  <c r="W452" i="2" s="1"/>
  <c r="W453" i="2" s="1"/>
  <c r="W454" i="2" s="1"/>
  <c r="W455" i="2" s="1"/>
  <c r="W456" i="2" s="1"/>
  <c r="W457" i="2" s="1"/>
  <c r="W458" i="2" s="1"/>
  <c r="W459" i="2" s="1"/>
  <c r="W460" i="2" s="1"/>
  <c r="W461" i="2" s="1"/>
  <c r="W462" i="2" s="1"/>
  <c r="W463" i="2" s="1"/>
  <c r="W464" i="2" s="1"/>
  <c r="W465" i="2" s="1"/>
  <c r="W466" i="2" s="1"/>
  <c r="W467" i="2" s="1"/>
  <c r="W468" i="2" s="1"/>
  <c r="W469" i="2" s="1"/>
  <c r="W470" i="2" s="1"/>
  <c r="W471" i="2" s="1"/>
  <c r="W472" i="2" s="1"/>
  <c r="W473" i="2" s="1"/>
  <c r="W474" i="2" s="1"/>
  <c r="W475" i="2" s="1"/>
  <c r="W476" i="2" s="1"/>
  <c r="W477" i="2" s="1"/>
  <c r="W478" i="2" s="1"/>
  <c r="W479" i="2" s="1"/>
  <c r="W480" i="2" s="1"/>
  <c r="W481" i="2" s="1"/>
  <c r="W482" i="2" s="1"/>
  <c r="W483" i="2" s="1"/>
  <c r="W484" i="2" s="1"/>
  <c r="W485" i="2" s="1"/>
  <c r="W486" i="2" s="1"/>
  <c r="W487" i="2" s="1"/>
  <c r="W488" i="2" s="1"/>
  <c r="W489" i="2" s="1"/>
  <c r="W490" i="2" s="1"/>
  <c r="W491" i="2" s="1"/>
  <c r="W492" i="2" s="1"/>
  <c r="W493" i="2" s="1"/>
  <c r="W494" i="2" s="1"/>
  <c r="W495" i="2" s="1"/>
  <c r="W496" i="2" s="1"/>
  <c r="W497" i="2" s="1"/>
  <c r="W498" i="2" s="1"/>
  <c r="W499" i="2" s="1"/>
  <c r="W500" i="2" s="1"/>
  <c r="W501" i="2" s="1"/>
  <c r="W502" i="2" s="1"/>
  <c r="W503" i="2" s="1"/>
  <c r="W504" i="2" s="1"/>
  <c r="W505" i="2" s="1"/>
  <c r="W506" i="2" s="1"/>
  <c r="W507" i="2" s="1"/>
  <c r="M2" i="4" s="1"/>
  <c r="M12" i="4"/>
  <c r="M11" i="4"/>
  <c r="M13" i="4"/>
  <c r="M8" i="4"/>
  <c r="M14" i="4"/>
  <c r="M9" i="4"/>
  <c r="M10" i="4"/>
</calcChain>
</file>

<file path=xl/sharedStrings.xml><?xml version="1.0" encoding="utf-8"?>
<sst xmlns="http://schemas.openxmlformats.org/spreadsheetml/2006/main" count="344" uniqueCount="311">
  <si>
    <t>Наименование на разхода</t>
  </si>
  <si>
    <t>Марка</t>
  </si>
  <si>
    <t>Модел</t>
  </si>
  <si>
    <t>Наименование на платежния документ</t>
  </si>
  <si>
    <t>Дата на издаване на документа</t>
  </si>
  <si>
    <t>Номер на документа</t>
  </si>
  <si>
    <t>Наименование на счетоводния документ</t>
  </si>
  <si>
    <t>Номер на застрахователна полица</t>
  </si>
  <si>
    <t>ID</t>
  </si>
  <si>
    <t>Фактура</t>
  </si>
  <si>
    <t>Платежно нареждане</t>
  </si>
  <si>
    <t>Разходен касов ордер</t>
  </si>
  <si>
    <t>Фискален Бон</t>
  </si>
  <si>
    <t>Сметка за изплатена сума</t>
  </si>
  <si>
    <t>ВИД Счетоводен документ</t>
  </si>
  <si>
    <t>Квитанция</t>
  </si>
  <si>
    <t>ВИД Платежен документ</t>
  </si>
  <si>
    <t>Без платежен документ</t>
  </si>
  <si>
    <t>Сериен номер</t>
  </si>
  <si>
    <t>Номер на шаси/рама</t>
  </si>
  <si>
    <t>ВИД на лицето</t>
  </si>
  <si>
    <t>ВИД ЮЛ/ФЛ</t>
  </si>
  <si>
    <t>DARJAVNO</t>
  </si>
  <si>
    <t>OOD</t>
  </si>
  <si>
    <t>ET</t>
  </si>
  <si>
    <t>AD</t>
  </si>
  <si>
    <t>SD</t>
  </si>
  <si>
    <t>EAD</t>
  </si>
  <si>
    <t>KD</t>
  </si>
  <si>
    <t>KDA</t>
  </si>
  <si>
    <t>KOOP</t>
  </si>
  <si>
    <t>KPS</t>
  </si>
  <si>
    <t>KPF</t>
  </si>
  <si>
    <t>KPP</t>
  </si>
  <si>
    <t>MKPP</t>
  </si>
  <si>
    <t>EOOD</t>
  </si>
  <si>
    <t>BUDGET</t>
  </si>
  <si>
    <t>GORSKO</t>
  </si>
  <si>
    <t>LOVNO</t>
  </si>
  <si>
    <t>UL_SDR</t>
  </si>
  <si>
    <t>NAR_CH</t>
  </si>
  <si>
    <t>REL_ORG</t>
  </si>
  <si>
    <t>ZNP</t>
  </si>
  <si>
    <t>FZNZ</t>
  </si>
  <si>
    <t>ZP</t>
  </si>
  <si>
    <t>DZZD</t>
  </si>
  <si>
    <t>CHU</t>
  </si>
  <si>
    <t>FON</t>
  </si>
  <si>
    <t>КОД</t>
  </si>
  <si>
    <t>Банкова вносна бележка</t>
  </si>
  <si>
    <t>FL</t>
  </si>
  <si>
    <t>Цесия</t>
  </si>
  <si>
    <t>Цесионер - този който получава правото на вземане от друго лице</t>
  </si>
  <si>
    <t>Приходен касов ордер</t>
  </si>
  <si>
    <t>Заповед за командировка</t>
  </si>
  <si>
    <t>Пътен лист</t>
  </si>
  <si>
    <t>Друг документ</t>
  </si>
  <si>
    <t>ИД счетоводни документи</t>
  </si>
  <si>
    <t>ИД на платежни документи</t>
  </si>
  <si>
    <t>Получател НАП</t>
  </si>
  <si>
    <t>Получател по ЗАЛОГ</t>
  </si>
  <si>
    <t>ИД общо</t>
  </si>
  <si>
    <t>Регистрация по ДДС</t>
  </si>
  <si>
    <t>Няма прехвърляне на вземането</t>
  </si>
  <si>
    <t>Изпълнител Доставчик Персонал (име)</t>
  </si>
  <si>
    <t>Фиш за заплата</t>
  </si>
  <si>
    <t>Ведомост</t>
  </si>
  <si>
    <t>Номер на договор/Име на служител 
(ако има)</t>
  </si>
  <si>
    <t>Основание за платежното нареждане</t>
  </si>
  <si>
    <t>Изпълнител Доставчик (име)</t>
  </si>
  <si>
    <t>Изпълнител Доставчик  (име)</t>
  </si>
  <si>
    <t>ИД на Изпълнител Доставчик</t>
  </si>
  <si>
    <t>Наименование на платежен документ</t>
  </si>
  <si>
    <t>ИД на документ за приемо-предаване на извършените разходи</t>
  </si>
  <si>
    <t>Разход</t>
  </si>
  <si>
    <t>ИД на разход</t>
  </si>
  <si>
    <t>Наименование на документ за приемо-предаване на извършените разходи</t>
  </si>
  <si>
    <t>ИД на застрахователна полица</t>
  </si>
  <si>
    <t>Застрахователна компания</t>
  </si>
  <si>
    <t>ЕИК на застрахователна компания</t>
  </si>
  <si>
    <t>Застрахователно обезщетение за конкретния разход</t>
  </si>
  <si>
    <t>Общо застрахователна премия изплатена по полицата (за всички застраховани в полицата разходи)</t>
  </si>
  <si>
    <t>Data</t>
  </si>
  <si>
    <t>ЕГН на служители - за разходи пряко свързани с едно лице</t>
  </si>
  <si>
    <t>Друг идентификационен номер</t>
  </si>
  <si>
    <t>kvitancia</t>
  </si>
  <si>
    <t>sis</t>
  </si>
  <si>
    <t>faktura</t>
  </si>
  <si>
    <t>paten_list</t>
  </si>
  <si>
    <t>fish_zaplata</t>
  </si>
  <si>
    <t>vedomost</t>
  </si>
  <si>
    <t>drug_dokument</t>
  </si>
  <si>
    <t>bankova_vnosna_belejka</t>
  </si>
  <si>
    <t>bez_platejen_dokument</t>
  </si>
  <si>
    <t>razhoden_kasov_order</t>
  </si>
  <si>
    <t>fiskalen_bon</t>
  </si>
  <si>
    <t>prihoden_kasov_order</t>
  </si>
  <si>
    <t>platejno_narejdane</t>
  </si>
  <si>
    <t>zapoved_komandirovka</t>
  </si>
  <si>
    <t>Държавно предприятие (ЮЛ - има ЕИК)</t>
  </si>
  <si>
    <t>Дружество с ограничена отговорност (ЮЛ - има ЕИК)</t>
  </si>
  <si>
    <t>Едноличен търговец (ЮЛ - има ЕИК)</t>
  </si>
  <si>
    <t>Акционерно дружество (ЮЛ - има ЕИК)</t>
  </si>
  <si>
    <t>Събирателно дружество (ЮЛ - има ЕИК)</t>
  </si>
  <si>
    <t>Еднолично акционерно дружество (ЮЛ - има ЕИК)</t>
  </si>
  <si>
    <t>Командитно дружество (ЮЛ - има ЕИК)</t>
  </si>
  <si>
    <t>Командитно дружество с акции (ЮЛ - има ЕИК)</t>
  </si>
  <si>
    <t>Кооперация (ЮЛ - има ЕИК)</t>
  </si>
  <si>
    <t>Кооперативен съюз (ЮЛ - има ЕИК)</t>
  </si>
  <si>
    <t>Кооперативна федерация (ЮЛ - има ЕИК)</t>
  </si>
  <si>
    <t>Кооперативно предприятие (ЮЛ - има ЕИК)</t>
  </si>
  <si>
    <t>Междукооперативно предприятие (ЮЛ - има ЕИК)</t>
  </si>
  <si>
    <t>Еднолично дружество с ограничена отговорност (ЮЛ - има ЕИК)</t>
  </si>
  <si>
    <t>Бюджетно предприятие (ЮЛ - има ЕИК)</t>
  </si>
  <si>
    <t>Държавно горско стопанство (ЮЛ - има ЕИК)</t>
  </si>
  <si>
    <t>Държавно ловно стопанство (ЮЛ - има ЕИК)</t>
  </si>
  <si>
    <t>Сдружение (ЮЛ - има ЕИК)</t>
  </si>
  <si>
    <t>Народно читалище (ЮЛ - има ЕИК)</t>
  </si>
  <si>
    <t>Религиозна организация (ЮЛ - има ЕИК)</t>
  </si>
  <si>
    <t>Занаятчийско предприятие (ЮЛ - има ЕИК)</t>
  </si>
  <si>
    <t>Физическо лице - нерегистрирано по някакъв закон (ЮЛ - има ЕИК)</t>
  </si>
  <si>
    <t>Земеделски производител (ЮЛ - има ЕИК)</t>
  </si>
  <si>
    <t>Друго дружество по търговския закон (ЮЛ - има ЕИК)</t>
  </si>
  <si>
    <t>Частни университети, училища и ДГ (ЮЛ - има ЕИК)</t>
  </si>
  <si>
    <t>Фондация (ЮЛ - има ЕИК)</t>
  </si>
  <si>
    <t>Физическо лице (ФЛ без ЕИК)</t>
  </si>
  <si>
    <t>nqma_prehvurlqne_na_vzemane</t>
  </si>
  <si>
    <t>cesioner</t>
  </si>
  <si>
    <t>poluchatel_nap</t>
  </si>
  <si>
    <t>poluchatel_po_zalog</t>
  </si>
  <si>
    <t>Мерна единица</t>
  </si>
  <si>
    <t>Количество</t>
  </si>
  <si>
    <t>ЕИК</t>
  </si>
  <si>
    <t>ЕГН</t>
  </si>
  <si>
    <t>линеен метър</t>
  </si>
  <si>
    <t>кубичен метър м3</t>
  </si>
  <si>
    <t>квадратен метър м2</t>
  </si>
  <si>
    <t>сантиметър</t>
  </si>
  <si>
    <t>грам</t>
  </si>
  <si>
    <t>килограм</t>
  </si>
  <si>
    <t>тон</t>
  </si>
  <si>
    <t>декар</t>
  </si>
  <si>
    <t>хектар</t>
  </si>
  <si>
    <t>литър</t>
  </si>
  <si>
    <t>брой</t>
  </si>
  <si>
    <t>cm</t>
  </si>
  <si>
    <t>m</t>
  </si>
  <si>
    <t>m2</t>
  </si>
  <si>
    <t>m3</t>
  </si>
  <si>
    <t>ton</t>
  </si>
  <si>
    <t>litar</t>
  </si>
  <si>
    <t>broy</t>
  </si>
  <si>
    <t>dekar</t>
  </si>
  <si>
    <t>hektar</t>
  </si>
  <si>
    <t>gram</t>
  </si>
  <si>
    <t>kgram</t>
  </si>
  <si>
    <t>Стойност на разхода без ДДС в лева</t>
  </si>
  <si>
    <t>Преведена сума в лева</t>
  </si>
  <si>
    <t>Платено на доставчик/изпълнител (Име)</t>
  </si>
  <si>
    <t>Основание за плащане</t>
  </si>
  <si>
    <t>Обща стойност на документа без ДДС в лева</t>
  </si>
  <si>
    <t>Дженерали Застраховане АД</t>
  </si>
  <si>
    <t>ХДИ Застраховане АД</t>
  </si>
  <si>
    <t>Групама Застраховане</t>
  </si>
  <si>
    <t>Наименование</t>
  </si>
  <si>
    <t>040638060</t>
  </si>
  <si>
    <t>121076907</t>
  </si>
  <si>
    <t>000694286</t>
  </si>
  <si>
    <t>831830482</t>
  </si>
  <si>
    <t>Българска агенция за експортно застраховане АД</t>
  </si>
  <si>
    <t>121769212</t>
  </si>
  <si>
    <t>119037309</t>
  </si>
  <si>
    <t>ДЗИ - ОБЩО ЗАСТРАХОВАНЕ ЕАД</t>
  </si>
  <si>
    <t>121718407</t>
  </si>
  <si>
    <t>121265113</t>
  </si>
  <si>
    <t>831040933</t>
  </si>
  <si>
    <t>121265177</t>
  </si>
  <si>
    <t>030269049</t>
  </si>
  <si>
    <t>130427863</t>
  </si>
  <si>
    <t>131421443</t>
  </si>
  <si>
    <t>175190073</t>
  </si>
  <si>
    <t>175145092</t>
  </si>
  <si>
    <t>200103397</t>
  </si>
  <si>
    <t>131233651</t>
  </si>
  <si>
    <t>ЗАД Алианц България АД</t>
  </si>
  <si>
    <t>ЗАД Армеец АД</t>
  </si>
  <si>
    <t>ЗАД Булстрад Виена Иншурънс Груп АД</t>
  </si>
  <si>
    <t>ЗД Бул инс АД</t>
  </si>
  <si>
    <t>ЗАД Виктория АД</t>
  </si>
  <si>
    <t>ЗД Евро инс АД</t>
  </si>
  <si>
    <t>ЗАД ОЗК Застраховане АД</t>
  </si>
  <si>
    <t>Фи Хелт Застраховане АД</t>
  </si>
  <si>
    <t>Токуда Здравно Застраховане ЕАД</t>
  </si>
  <si>
    <t>ЗК УНИКА АД</t>
  </si>
  <si>
    <t>200299615</t>
  </si>
  <si>
    <t>131039664</t>
  </si>
  <si>
    <t>121911566</t>
  </si>
  <si>
    <t>131282730</t>
  </si>
  <si>
    <t>200339643</t>
  </si>
  <si>
    <t>203066057</t>
  </si>
  <si>
    <t>124634117</t>
  </si>
  <si>
    <t>200464480</t>
  </si>
  <si>
    <t>175346152</t>
  </si>
  <si>
    <t>121130788</t>
  </si>
  <si>
    <t>131328512</t>
  </si>
  <si>
    <t>200140730</t>
  </si>
  <si>
    <t>131473721</t>
  </si>
  <si>
    <t>040451865</t>
  </si>
  <si>
    <t>ЗК Лев Инс АД</t>
  </si>
  <si>
    <t>ЗК Медико-21 АД</t>
  </si>
  <si>
    <t>ЗК Надежда АД</t>
  </si>
  <si>
    <t>ЗК БНП Париба Кардиф</t>
  </si>
  <si>
    <t>ЗАД Асет Иншурънс АД</t>
  </si>
  <si>
    <t>ЗАД България АД</t>
  </si>
  <si>
    <t>ЗАД Енергия АД</t>
  </si>
  <si>
    <t>ЗАД Здравноосигурителен институт АД</t>
  </si>
  <si>
    <t>ЗД Нова Инс</t>
  </si>
  <si>
    <t>ЗД ОЗОК Инс АД</t>
  </si>
  <si>
    <t>ЗД Съгласие АД</t>
  </si>
  <si>
    <t>ЗЕАД ДаллБогг: Живот и Здраве ЕАД</t>
  </si>
  <si>
    <t>ЗАД Обединен Здравноосигурителен Фонд Доверие АД</t>
  </si>
  <si>
    <t>ЗЕАД Евроинс - Здравно Осигуряване ЕАД</t>
  </si>
  <si>
    <t>ЗАД Европейска здравноосигурителна Каса АД</t>
  </si>
  <si>
    <t>ЗД Здравно – Планета ЕАД</t>
  </si>
  <si>
    <t>Дата на плащане</t>
  </si>
  <si>
    <t>Край на застрахователната полица
/ДАТА/</t>
  </si>
  <si>
    <t>Начало на застрахователната полица
/ДАТА/</t>
  </si>
  <si>
    <t>Дата на плащане на премията</t>
  </si>
  <si>
    <t>Таблица 1: Данни за доставчици, изпълнители и получатели на плащания свързани със заявените за подпомагане разходи.</t>
  </si>
  <si>
    <t>Таблица 3: Данни за фактури и други счетоводни документи</t>
  </si>
  <si>
    <t>Таблица 4: Данни за платежни документи</t>
  </si>
  <si>
    <t>Таблица 5: Връзка между заявените разходи и предоставените счетоводни и платежни документи</t>
  </si>
  <si>
    <t>Обща стойност на документа
(ако няма ДДС сумата е равна на предходната колона)</t>
  </si>
  <si>
    <t>Частта от общата стойност - за съответния разход, платена със съответния платежен документ
в лева</t>
  </si>
  <si>
    <t>Таблица 6: Данни за приемо-предаващите документи</t>
  </si>
  <si>
    <t>Стойност на разхода
(Ако няма ДДС е равно на предходната колона) 
в лева</t>
  </si>
  <si>
    <t>Таблица 7: Данни за застрахователните полици</t>
  </si>
  <si>
    <t>Частта от преведената сума - за съответния разход и счетоводен документ
в лева
ТРЯБВА ДА Е РАВЕН НА колона F</t>
  </si>
  <si>
    <t>ИД на Изпълнител Доставчик
от таблица 1</t>
  </si>
  <si>
    <t>ИД Разход
(може да бъде избирано едно и също ИД няколко пъти)
от таблица 2</t>
  </si>
  <si>
    <t>ИД на счетоводен документ 
(може да бъде избирано едно и също ИД няколко пъти)
от таблица 3</t>
  </si>
  <si>
    <t>ИД на платежни документи
(може да бъде избирано едно и също ИД няколко пъти)
от таблица 4</t>
  </si>
  <si>
    <t>Платено на доставчик/изпълнител (ИД)
от таблица 1</t>
  </si>
  <si>
    <t>ИД на разход
(може да бъде избирано едно и също ИД няколко пъти)
от таблица 2</t>
  </si>
  <si>
    <t>1. Вид на заявеното плащане</t>
  </si>
  <si>
    <t>Междинно плащане II -во:</t>
  </si>
  <si>
    <t>Окончателно плащане:</t>
  </si>
  <si>
    <t>*Изберете вид на заявеното плащане!</t>
  </si>
  <si>
    <t>Стъпка 1:</t>
  </si>
  <si>
    <t>Стъпка 2:</t>
  </si>
  <si>
    <t>Стъпка 3:</t>
  </si>
  <si>
    <t>Стъпка 4:</t>
  </si>
  <si>
    <t>Стъпка 5:</t>
  </si>
  <si>
    <t>Стъпка 6:</t>
  </si>
  <si>
    <t>Междинно плащане I -во/ Едно междинно:</t>
  </si>
  <si>
    <t>ОБЩИ ДАННИ</t>
  </si>
  <si>
    <t>Стъпка 7:</t>
  </si>
  <si>
    <t>Кликнете на бутона и попълнете информацията в Таблица 1: Данни за доставчици, изпълнители и получатели на плащания свързани със заявените за подпомагане разходи.</t>
  </si>
  <si>
    <t>Кликнете на бутона и попълнете информацията в Таблица 2: Заявени за подпомагане разходи</t>
  </si>
  <si>
    <t>Кликнете на бутона и попълнете информацията в Таблица 3: Данни за фактури и други счетоводни документи</t>
  </si>
  <si>
    <t>Кликнете на бутона и попълнете информацията в Таблица 4: Данни за платежни документи</t>
  </si>
  <si>
    <t>Кликнете на бутона и попълнете информацията в Таблица 5: Връзка между заявените разходи и предоставените счетоводни и платежни документи</t>
  </si>
  <si>
    <t>Кликнете на бутона и попълнете информацията в Таблица 6: Данни за приемо-предаващите документи</t>
  </si>
  <si>
    <t>Кликнете на бутона и попълнете информацията в Таблица 7: Данни за застрахователните полици</t>
  </si>
  <si>
    <t>Всеки доставчик се попълва по веднъж в таблицата.
Ако доставчикът е чуждестранна фирма използвайте код FRGN пред данните за ЕИК.
Ако доставчикът е чуждестранно ФЛ използвайте код FRGN пред данните за ЕГН.
Полетата в сиво не се модифицират.</t>
  </si>
  <si>
    <t>Съобщения за грешка</t>
  </si>
  <si>
    <t>Таблица 2: Заявени за подпомагане разходи (Само тази таблица се разпечатва и подписва)</t>
  </si>
  <si>
    <t>Дата на договор 
(ако има)
(ДД.ММ.ГГГГ)</t>
  </si>
  <si>
    <t xml:space="preserve"> без ДДС:</t>
  </si>
  <si>
    <t>с ДДС:</t>
  </si>
  <si>
    <t>Счетоводни днокументи</t>
  </si>
  <si>
    <t>РАЗХОДИ</t>
  </si>
  <si>
    <t>Платежни документи</t>
  </si>
  <si>
    <t>Съобщения за грешка 1</t>
  </si>
  <si>
    <t>Съобщения за грешка 2</t>
  </si>
  <si>
    <t>Ако в даден платежен документ има разходи, които не се отнасят за текущата заявка за плащане, същите следва да бъдат изключени от изплатените суми. (В документа има и разход, който го няма в таблица 2)
Попълнените изплатени суми, НЕ ТРЯБВА да се намалят до одобрения размер на разходите съгласно договор с ДФЗ. (Попълват се реалните разходи)
Ако в даден платежен документ са включени разходи, които не са посочени в таблица 2, същите се приспадат от платежния документ.
Възможно е плащането да е извършено на трето лице. Тогава същото, трябва да бъде записано в таблица 1, като получател и посочено тук за съответния платежен документ.
(Ако имаме цесия, се записват данните на цесионера в Таблица 1 и в Таблица 4 се избира вместо доставчика, цесионера който е получил парите по съответния платежен документ)
Полетата в сиво не се модифицират.</t>
  </si>
  <si>
    <t>Ако в даден счетоводен документ има разходи, които не се отнасят за текущата заявка за плащане, същите следва да бъдат изключени от сумите без и с ДДС. (В документа има и разход, който го няма в таблица 2)
Попълнените стойности без и с ДДС, НЕ ТРЯБВА да се намалят до одобрения размер на разходите съгласно договор с ДФЗ. (Попълват се реалните разходи)
Ако в даден счетоводен документ са включени разходи, които не са посочени в таблица 2, същите се приспадат от счетоводния документ.
Полетата в сиво не се модифицират.</t>
  </si>
  <si>
    <t>Сума реални разходите без ДДС:</t>
  </si>
  <si>
    <t>Сума  реални разходите с ДДС:</t>
  </si>
  <si>
    <t>Разходите се заявяват в реалният им размер, в български лева. (Данните с и без ДДС са съгласно реалната стойност, А НЕ ТАЗИ ПО ДОГОВОР С ДФЗ)
Сумите се попълват до втори знак !!!!.
Разходите следва да бъдат заявени съгласно разделението и етапа на изпълнение заложени в договор с ДФЗ (1во междинно, 2ро междинно, окончателно плащане)
Ако разходите имат уникален идентификатор, на един ред се записва само един разход, със съответния идентификатор. (Тоест разходите могат допълнително да се разделят на база на уникалните им идентификатори)
Пример: Ако имаме два броя активи на 1 ред в таблицата към договора, но всеки актив има различен сериен номер/шаси/рама/др. ид в таблица 2 активите се записват на два реда.
Не трябва да се обединяват позиции от таблицата по договор с ДФЗ, на един ред в таблица 2
Полетата в сиво не се модифицират.</t>
  </si>
  <si>
    <t>Разходи Т2</t>
  </si>
  <si>
    <t>Счетоводни Т3</t>
  </si>
  <si>
    <t>Платежни Т4</t>
  </si>
  <si>
    <t>Счетоводни Т5</t>
  </si>
  <si>
    <t>Платежни Т5</t>
  </si>
  <si>
    <t>Проверка разход</t>
  </si>
  <si>
    <t>Проверка платежни</t>
  </si>
  <si>
    <t>Проверка счетоводни</t>
  </si>
  <si>
    <t>Проверки по данните</t>
  </si>
  <si>
    <t>Проверка липсващи разходи</t>
  </si>
  <si>
    <t>Проверка липсващи счетоводни документи</t>
  </si>
  <si>
    <t>Проверка липсващи платежни документи</t>
  </si>
  <si>
    <t>Разход 
в Т2</t>
  </si>
  <si>
    <t>Разход счетоводни 
в Т5</t>
  </si>
  <si>
    <t>Разход платежни 
в Т5</t>
  </si>
  <si>
    <t>Счетоводен док
в Т3</t>
  </si>
  <si>
    <t>Счетоводен док
в Т5</t>
  </si>
  <si>
    <t>Платежен док
в Т5</t>
  </si>
  <si>
    <r>
      <t>Разход, счетоводен и платежен документ могат да се въвеждат по няколко пъти.
На всеки ред частта от счетоводния документ и частта от платежния документ трябва да са РАВНИ!!! И да са отнесени към съответния разход.
Попълват се сумите</t>
    </r>
    <r>
      <rPr>
        <b/>
        <sz val="11"/>
        <color rgb="FFFF0000"/>
        <rFont val="Calibri"/>
        <family val="2"/>
        <charset val="204"/>
        <scheme val="minor"/>
      </rPr>
      <t xml:space="preserve"> С ДДС</t>
    </r>
    <r>
      <rPr>
        <b/>
        <sz val="11"/>
        <color theme="1"/>
        <rFont val="Calibri"/>
        <family val="2"/>
        <charset val="204"/>
        <scheme val="minor"/>
      </rPr>
      <t>, за да могат таблици 2,3,4 и 5 да се равнят като тотална сума (по разходи, по счетоводни документи, по платежни документи).
Сумите се въвеждат до втори знак.
Полетата в сиво не се модифицират.</t>
    </r>
  </si>
  <si>
    <t>Missing in T5</t>
  </si>
  <si>
    <t>Процент на ДДС</t>
  </si>
  <si>
    <r>
      <t xml:space="preserve">Разход може да се въвежда по няколко пъти.
</t>
    </r>
    <r>
      <rPr>
        <b/>
        <sz val="11"/>
        <color theme="1"/>
        <rFont val="Calibri"/>
        <family val="2"/>
        <charset val="204"/>
        <scheme val="minor"/>
      </rPr>
      <t>Полетата в сиво не се модифицират.</t>
    </r>
  </si>
  <si>
    <t>Разход може да се въвежда по няколко пъти.
Полетата в сиво не се модифицират.
Сумата на застрахователната премия се попълва до втория знак.
Застрахователното обезщетение е само за конкретния актив (на конкретния ред)</t>
  </si>
  <si>
    <t>Опростен разход</t>
  </si>
  <si>
    <t>oprosten_razhod</t>
  </si>
  <si>
    <t>Наименование на счетоводен документ</t>
  </si>
  <si>
    <t>Платежен док
в Т4</t>
  </si>
  <si>
    <t>200737120</t>
  </si>
  <si>
    <t>ЗК Олимпик</t>
  </si>
  <si>
    <t>KWp</t>
  </si>
  <si>
    <t>киловат пик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</si>
</sst>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лв.&quot;_-;\-* #,##0.00\ &quot;лв.&quot;_-;_-* &quot;-&quot;??\ &quot;лв.&quot;_-;_-@_-"/>
    <numFmt numFmtId="164" formatCode="dd\.mm\.yyyy"/>
    <numFmt numFmtId="165" formatCode="_-* #,##0.00\ [$лв.-402]_-;\-* #,##0.00\ [$лв.-402]_-;_-* &quot;-&quot;??\ [$лв.-402]_-;_-@_-"/>
  </numFmts>
  <fonts count="11" x14ac:knownFonts="1">
    <font>
      <sz val="11"/>
      <color theme="1"/>
      <name val="Calibri"/>
      <family val="2"/>
      <charset val="204"/>
      <scheme val="minor"/>
    </font>
    <font>
      <b/>
      <sz val="11"/>
      <color theme="1"/>
      <name val="Calibri"/>
      <family val="2"/>
      <charset val="204"/>
      <scheme val="minor"/>
    </font>
    <font>
      <sz val="10"/>
      <color indexed="64"/>
      <name val="Microsoft Sans Serif"/>
      <family val="2"/>
      <charset val="204"/>
    </font>
    <font>
      <sz val="11"/>
      <color rgb="FFFF0000"/>
      <name val="Calibri"/>
      <family val="2"/>
      <charset val="204"/>
      <scheme val="minor"/>
    </font>
    <font>
      <sz val="11"/>
      <color theme="1"/>
      <name val="Calibri"/>
      <family val="2"/>
      <charset val="204"/>
      <scheme val="minor"/>
    </font>
    <font>
      <b/>
      <sz val="18"/>
      <color theme="1"/>
      <name val="Calibri"/>
      <family val="2"/>
      <charset val="204"/>
      <scheme val="minor"/>
    </font>
    <font>
      <i/>
      <sz val="11"/>
      <color theme="1"/>
      <name val="Calibri"/>
      <family val="2"/>
      <charset val="204"/>
      <scheme val="minor"/>
    </font>
    <font>
      <b/>
      <i/>
      <sz val="11"/>
      <color theme="1"/>
      <name val="Calibri"/>
      <family val="2"/>
      <charset val="204"/>
      <scheme val="minor"/>
    </font>
    <font>
      <b/>
      <sz val="11"/>
      <name val="Calibri"/>
      <family val="2"/>
      <charset val="204"/>
      <scheme val="minor"/>
    </font>
    <font>
      <b/>
      <sz val="11"/>
      <color rgb="FFFF0000"/>
      <name val="Calibri"/>
      <family val="2"/>
      <charset val="204"/>
      <scheme val="minor"/>
    </font>
    <font>
      <sz val="11"/>
      <color indexed="10"/>
      <name val="Calibri"/>
      <family val="2"/>
      <charset val="204"/>
    </font>
  </fonts>
  <fills count="9">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gray0625">
        <bgColor theme="4" tint="0.59999389629810485"/>
      </patternFill>
    </fill>
    <fill>
      <patternFill patternType="solid">
        <fgColor theme="0" tint="-0.499984740745262"/>
        <bgColor indexed="64"/>
      </patternFill>
    </fill>
    <fill>
      <patternFill patternType="solid">
        <fgColor theme="4" tint="0.59999389629810485"/>
        <bgColor indexed="64"/>
      </patternFill>
    </fill>
    <fill>
      <patternFill patternType="lightGrid">
        <bgColor theme="4" tint="0.59999389629810485"/>
      </patternFill>
    </fill>
    <fill>
      <patternFill patternType="solid">
        <fgColor theme="0" tint="-0.24997711111789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65">
    <xf numFmtId="0" fontId="0" fillId="0" borderId="0" xfId="0"/>
    <xf numFmtId="0" fontId="0" fillId="0" borderId="0" xfId="0" applyAlignment="1">
      <alignment horizontal="center" vertical="center" wrapText="1"/>
    </xf>
    <xf numFmtId="0" fontId="0" fillId="0" borderId="1" xfId="0" applyBorder="1" applyAlignment="1" applyProtection="1">
      <alignment horizontal="center" vertical="center"/>
      <protection hidden="1"/>
    </xf>
    <xf numFmtId="0" fontId="0" fillId="0" borderId="1" xfId="0" applyBorder="1"/>
    <xf numFmtId="0" fontId="0" fillId="0" borderId="1" xfId="0" applyBorder="1" applyAlignment="1" applyProtection="1">
      <alignment horizontal="center" vertical="center" wrapText="1"/>
      <protection hidden="1"/>
    </xf>
    <xf numFmtId="0" fontId="0" fillId="0" borderId="0" xfId="0" applyAlignment="1">
      <alignment wrapText="1"/>
    </xf>
    <xf numFmtId="0" fontId="0" fillId="0" borderId="0" xfId="0"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vertical="center"/>
      <protection hidden="1"/>
    </xf>
    <xf numFmtId="0" fontId="0" fillId="0" borderId="1" xfId="0" applyBorder="1" applyProtection="1">
      <protection hidden="1"/>
    </xf>
    <xf numFmtId="0" fontId="0" fillId="0" borderId="0" xfId="0" applyAlignment="1" applyProtection="1">
      <alignment vertical="center" wrapText="1"/>
      <protection hidden="1"/>
    </xf>
    <xf numFmtId="49" fontId="0" fillId="0" borderId="0" xfId="0" applyNumberFormat="1" applyAlignment="1" applyProtection="1">
      <alignment horizontal="center" vertical="center"/>
      <protection hidden="1"/>
    </xf>
    <xf numFmtId="0" fontId="0" fillId="0" borderId="0" xfId="0" applyAlignment="1" applyProtection="1">
      <alignment horizontal="center" vertical="center" wrapText="1"/>
      <protection locked="0" hidden="1"/>
    </xf>
    <xf numFmtId="49" fontId="0" fillId="0" borderId="0" xfId="0" applyNumberFormat="1" applyAlignment="1" applyProtection="1">
      <alignment horizontal="center" vertical="center" wrapText="1"/>
      <protection locked="0" hidden="1"/>
    </xf>
    <xf numFmtId="0" fontId="0" fillId="0" borderId="0" xfId="0" applyNumberFormat="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Alignment="1" applyProtection="1">
      <alignment wrapText="1"/>
      <protection hidden="1"/>
    </xf>
    <xf numFmtId="0" fontId="3" fillId="0" borderId="0" xfId="0" applyFont="1" applyAlignment="1" applyProtection="1">
      <alignment vertical="center"/>
      <protection hidden="1"/>
    </xf>
    <xf numFmtId="44" fontId="1" fillId="2" borderId="1" xfId="1" applyFont="1" applyFill="1" applyBorder="1" applyAlignment="1" applyProtection="1">
      <alignment horizontal="center" vertical="center" wrapText="1"/>
      <protection hidden="1"/>
    </xf>
    <xf numFmtId="2" fontId="0" fillId="0" borderId="0" xfId="0" applyNumberFormat="1" applyAlignment="1">
      <alignment horizontal="center" vertical="center" wrapText="1"/>
    </xf>
    <xf numFmtId="49" fontId="1" fillId="2" borderId="1" xfId="0" applyNumberFormat="1" applyFont="1" applyFill="1" applyBorder="1" applyAlignment="1" applyProtection="1">
      <alignment horizontal="center" vertical="center" wrapText="1"/>
      <protection hidden="1"/>
    </xf>
    <xf numFmtId="0" fontId="1" fillId="2" borderId="1" xfId="0" applyNumberFormat="1" applyFont="1" applyFill="1" applyBorder="1" applyAlignment="1" applyProtection="1">
      <alignment horizontal="center" vertical="center" wrapText="1"/>
      <protection hidden="1"/>
    </xf>
    <xf numFmtId="49" fontId="0" fillId="0" borderId="0" xfId="0" applyNumberFormat="1" applyProtection="1">
      <protection hidden="1"/>
    </xf>
    <xf numFmtId="2" fontId="1" fillId="2" borderId="1" xfId="0" applyNumberFormat="1" applyFont="1" applyFill="1" applyBorder="1" applyAlignment="1" applyProtection="1">
      <alignment horizontal="center" vertical="center" wrapText="1"/>
      <protection hidden="1"/>
    </xf>
    <xf numFmtId="49" fontId="1" fillId="2" borderId="1" xfId="0" applyNumberFormat="1" applyFont="1" applyFill="1" applyBorder="1" applyAlignment="1" applyProtection="1">
      <alignment horizontal="center" vertical="center"/>
      <protection hidden="1"/>
    </xf>
    <xf numFmtId="0" fontId="0" fillId="0" borderId="1" xfId="0" applyNumberFormat="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49" fontId="0" fillId="0" borderId="0" xfId="0" applyNumberFormat="1" applyAlignment="1" applyProtection="1">
      <alignment vertical="center" wrapText="1"/>
      <protection hidden="1"/>
    </xf>
    <xf numFmtId="49" fontId="0" fillId="0" borderId="0" xfId="0" applyNumberFormat="1" applyAlignment="1" applyProtection="1">
      <alignment horizontal="center" vertical="center" wrapText="1"/>
      <protection hidden="1"/>
    </xf>
    <xf numFmtId="49" fontId="0" fillId="0" borderId="0" xfId="0" applyNumberFormat="1" applyAlignment="1">
      <alignment wrapText="1"/>
    </xf>
    <xf numFmtId="0" fontId="0" fillId="0" borderId="0" xfId="0" applyProtection="1">
      <protection locked="0" hidden="1"/>
    </xf>
    <xf numFmtId="49" fontId="0" fillId="0" borderId="0" xfId="0" applyNumberFormat="1" applyProtection="1">
      <protection locked="0" hidden="1"/>
    </xf>
    <xf numFmtId="0" fontId="1" fillId="2" borderId="1" xfId="0" applyFont="1" applyFill="1" applyBorder="1" applyProtection="1">
      <protection hidden="1"/>
    </xf>
    <xf numFmtId="49" fontId="2" fillId="0" borderId="1" xfId="0" applyNumberFormat="1" applyFont="1" applyBorder="1" applyAlignment="1" applyProtection="1">
      <alignment horizontal="center" vertical="center"/>
      <protection hidden="1"/>
    </xf>
    <xf numFmtId="49" fontId="0" fillId="0" borderId="1" xfId="0" applyNumberFormat="1" applyBorder="1" applyAlignment="1" applyProtection="1">
      <alignment horizontal="center" vertical="center"/>
      <protection hidden="1"/>
    </xf>
    <xf numFmtId="0" fontId="0" fillId="0" borderId="1" xfId="0" applyFill="1" applyBorder="1" applyProtection="1">
      <protection hidden="1"/>
    </xf>
    <xf numFmtId="0" fontId="0" fillId="0" borderId="1" xfId="0" applyFill="1" applyBorder="1" applyAlignment="1" applyProtection="1">
      <alignment horizontal="center" vertical="center"/>
      <protection hidden="1"/>
    </xf>
    <xf numFmtId="0" fontId="0" fillId="0" borderId="0" xfId="0" applyBorder="1" applyProtection="1">
      <protection hidden="1"/>
    </xf>
    <xf numFmtId="164" fontId="0" fillId="0" borderId="1" xfId="0" applyNumberFormat="1" applyBorder="1" applyAlignment="1" applyProtection="1">
      <alignment horizontal="center" vertical="center"/>
      <protection hidden="1"/>
    </xf>
    <xf numFmtId="164" fontId="0" fillId="0" borderId="0" xfId="0" applyNumberFormat="1" applyProtection="1">
      <protection hidden="1"/>
    </xf>
    <xf numFmtId="164" fontId="0" fillId="0" borderId="1" xfId="0" applyNumberFormat="1" applyBorder="1" applyProtection="1">
      <protection hidden="1"/>
    </xf>
    <xf numFmtId="164" fontId="0" fillId="0" borderId="0" xfId="0" applyNumberFormat="1" applyAlignment="1" applyProtection="1">
      <alignment horizontal="center" vertical="center"/>
      <protection hidden="1"/>
    </xf>
    <xf numFmtId="0" fontId="0" fillId="0" borderId="0" xfId="0" applyAlignment="1">
      <alignment vertical="center"/>
    </xf>
    <xf numFmtId="0" fontId="0" fillId="0" borderId="0" xfId="0" applyNumberFormat="1" applyAlignment="1">
      <alignment wrapText="1"/>
    </xf>
    <xf numFmtId="2" fontId="0" fillId="0" borderId="1" xfId="0" applyNumberFormat="1" applyBorder="1" applyAlignment="1" applyProtection="1">
      <alignment horizontal="center" vertical="center"/>
      <protection locked="0"/>
    </xf>
    <xf numFmtId="0" fontId="0" fillId="2" borderId="0" xfId="0" applyFill="1"/>
    <xf numFmtId="0" fontId="0" fillId="0" borderId="8" xfId="0" applyFill="1" applyBorder="1" applyAlignment="1">
      <alignment vertical="center"/>
    </xf>
    <xf numFmtId="0" fontId="0" fillId="0" borderId="10" xfId="0" applyFill="1" applyBorder="1" applyAlignment="1">
      <alignment vertical="center"/>
    </xf>
    <xf numFmtId="0" fontId="0" fillId="0" borderId="12" xfId="0" applyFill="1" applyBorder="1" applyAlignment="1">
      <alignment vertical="center"/>
    </xf>
    <xf numFmtId="0" fontId="6" fillId="2" borderId="0" xfId="0" applyFont="1" applyFill="1"/>
    <xf numFmtId="0" fontId="7" fillId="2" borderId="0" xfId="0" applyFont="1" applyFill="1"/>
    <xf numFmtId="0" fontId="0" fillId="0" borderId="1" xfId="0" applyFill="1" applyBorder="1" applyAlignment="1">
      <alignment vertical="center" wrapText="1"/>
    </xf>
    <xf numFmtId="0" fontId="0" fillId="5" borderId="9" xfId="0" applyFill="1" applyBorder="1"/>
    <xf numFmtId="0" fontId="0" fillId="5" borderId="11" xfId="0" applyFill="1" applyBorder="1"/>
    <xf numFmtId="0" fontId="0" fillId="5" borderId="13" xfId="0" applyFill="1" applyBorder="1"/>
    <xf numFmtId="0" fontId="1" fillId="6" borderId="14" xfId="0" applyNumberFormat="1" applyFont="1" applyFill="1" applyBorder="1" applyAlignment="1" applyProtection="1">
      <alignment vertical="top" wrapText="1"/>
      <protection hidden="1"/>
    </xf>
    <xf numFmtId="0" fontId="1" fillId="6" borderId="0" xfId="0" applyNumberFormat="1" applyFont="1" applyFill="1" applyBorder="1" applyAlignment="1" applyProtection="1">
      <alignment vertical="top" wrapText="1"/>
      <protection hidden="1"/>
    </xf>
    <xf numFmtId="0" fontId="1" fillId="6" borderId="3" xfId="0" applyNumberFormat="1" applyFont="1" applyFill="1" applyBorder="1" applyAlignment="1" applyProtection="1">
      <alignment vertical="top" wrapText="1"/>
      <protection hidden="1"/>
    </xf>
    <xf numFmtId="0" fontId="8" fillId="2" borderId="1" xfId="0" applyFont="1" applyFill="1" applyBorder="1" applyAlignment="1" applyProtection="1">
      <alignment horizontal="center" vertical="center" wrapText="1"/>
      <protection hidden="1"/>
    </xf>
    <xf numFmtId="4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2" borderId="0" xfId="0" applyFill="1" applyAlignment="1" applyProtection="1">
      <alignment wrapText="1"/>
      <protection hidden="1"/>
    </xf>
    <xf numFmtId="0" fontId="1"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0" fillId="0" borderId="0" xfId="0" applyAlignment="1" applyProtection="1">
      <alignment vertical="center"/>
      <protection locked="0"/>
    </xf>
    <xf numFmtId="0" fontId="0" fillId="0" borderId="0" xfId="0" applyProtection="1">
      <protection locked="0"/>
    </xf>
    <xf numFmtId="14" fontId="0" fillId="0" borderId="1" xfId="0" applyNumberFormat="1" applyBorder="1" applyAlignment="1" applyProtection="1">
      <alignment horizontal="center" vertical="center" wrapText="1"/>
      <protection locked="0"/>
    </xf>
    <xf numFmtId="164" fontId="0" fillId="0" borderId="1" xfId="0" applyNumberFormat="1" applyBorder="1" applyAlignment="1" applyProtection="1">
      <alignment vertical="center" wrapText="1"/>
      <protection locked="0"/>
    </xf>
    <xf numFmtId="2" fontId="0" fillId="0" borderId="1" xfId="0" applyNumberForma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9" fillId="6" borderId="3" xfId="0" applyNumberFormat="1" applyFont="1" applyFill="1" applyBorder="1" applyAlignment="1" applyProtection="1">
      <alignment horizontal="center" vertical="top" wrapText="1"/>
      <protection hidden="1"/>
    </xf>
    <xf numFmtId="165" fontId="1" fillId="6" borderId="6" xfId="2" applyNumberFormat="1" applyFont="1" applyFill="1" applyBorder="1" applyAlignment="1" applyProtection="1">
      <alignment vertical="top" wrapText="1"/>
      <protection hidden="1"/>
    </xf>
    <xf numFmtId="165" fontId="1" fillId="6" borderId="1" xfId="2" applyNumberFormat="1" applyFont="1" applyFill="1" applyBorder="1" applyAlignment="1" applyProtection="1">
      <alignment vertical="top" wrapText="1"/>
      <protection hidden="1"/>
    </xf>
    <xf numFmtId="0" fontId="0" fillId="0" borderId="0" xfId="0" applyNumberFormat="1" applyAlignment="1" applyProtection="1">
      <alignment horizontal="center" vertical="center"/>
      <protection hidden="1"/>
    </xf>
    <xf numFmtId="0" fontId="1" fillId="6" borderId="0" xfId="0" applyNumberFormat="1" applyFont="1" applyFill="1" applyBorder="1" applyAlignment="1" applyProtection="1">
      <alignment horizontal="center" vertical="top" wrapText="1"/>
      <protection hidden="1"/>
    </xf>
    <xf numFmtId="0" fontId="1" fillId="6" borderId="3" xfId="0" applyNumberFormat="1"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1" fillId="2" borderId="4" xfId="0" applyFont="1" applyFill="1" applyBorder="1" applyAlignment="1" applyProtection="1">
      <alignment horizontal="center" vertical="center" wrapText="1"/>
      <protection hidden="1"/>
    </xf>
    <xf numFmtId="2" fontId="1" fillId="2" borderId="16" xfId="0" applyNumberFormat="1" applyFont="1" applyFill="1" applyBorder="1" applyAlignment="1" applyProtection="1">
      <alignment horizontal="center" vertical="center" wrapText="1"/>
      <protection hidden="1"/>
    </xf>
    <xf numFmtId="165" fontId="1" fillId="6" borderId="0" xfId="2" applyNumberFormat="1" applyFont="1" applyFill="1" applyBorder="1" applyAlignment="1" applyProtection="1">
      <alignment vertical="center" wrapText="1"/>
      <protection hidden="1"/>
    </xf>
    <xf numFmtId="0" fontId="1" fillId="2" borderId="16" xfId="0" applyFont="1" applyFill="1" applyBorder="1" applyAlignment="1" applyProtection="1">
      <alignment horizontal="center" vertical="center" wrapText="1"/>
      <protection hidden="1"/>
    </xf>
    <xf numFmtId="49" fontId="1" fillId="2" borderId="16" xfId="0" applyNumberFormat="1" applyFont="1" applyFill="1" applyBorder="1" applyAlignment="1" applyProtection="1">
      <alignment horizontal="center" vertical="center" wrapText="1"/>
      <protection hidden="1"/>
    </xf>
    <xf numFmtId="0" fontId="1" fillId="6" borderId="18" xfId="0" applyNumberFormat="1" applyFont="1" applyFill="1" applyBorder="1" applyAlignment="1" applyProtection="1">
      <alignment vertical="top" wrapText="1"/>
      <protection hidden="1"/>
    </xf>
    <xf numFmtId="0" fontId="1" fillId="6" borderId="21" xfId="0" applyNumberFormat="1" applyFont="1" applyFill="1" applyBorder="1" applyAlignment="1" applyProtection="1">
      <alignment vertical="top" wrapText="1"/>
      <protection hidden="1"/>
    </xf>
    <xf numFmtId="0" fontId="1" fillId="6" borderId="22" xfId="0" applyNumberFormat="1" applyFont="1" applyFill="1" applyBorder="1" applyAlignment="1" applyProtection="1">
      <alignment vertical="top" wrapText="1"/>
      <protection hidden="1"/>
    </xf>
    <xf numFmtId="0" fontId="1" fillId="6" borderId="17" xfId="0" applyNumberFormat="1" applyFont="1" applyFill="1" applyBorder="1" applyAlignment="1" applyProtection="1">
      <alignment vertical="top" wrapText="1"/>
      <protection hidden="1"/>
    </xf>
    <xf numFmtId="0" fontId="1" fillId="6" borderId="19" xfId="0" applyNumberFormat="1" applyFont="1" applyFill="1" applyBorder="1" applyAlignment="1" applyProtection="1">
      <alignment vertical="top" wrapText="1"/>
      <protection hidden="1"/>
    </xf>
    <xf numFmtId="44" fontId="1" fillId="6" borderId="1" xfId="1" applyFont="1" applyFill="1" applyBorder="1" applyAlignment="1" applyProtection="1">
      <alignment vertical="center" wrapText="1"/>
      <protection hidden="1"/>
    </xf>
    <xf numFmtId="165" fontId="1" fillId="7" borderId="1" xfId="2" applyNumberFormat="1" applyFont="1" applyFill="1" applyBorder="1" applyAlignment="1" applyProtection="1">
      <alignment vertical="top" wrapText="1"/>
      <protection hidden="1"/>
    </xf>
    <xf numFmtId="0" fontId="1" fillId="7" borderId="1" xfId="0" applyNumberFormat="1" applyFont="1" applyFill="1" applyBorder="1" applyAlignment="1" applyProtection="1">
      <alignment vertical="center" wrapText="1"/>
      <protection hidden="1"/>
    </xf>
    <xf numFmtId="165" fontId="1" fillId="7" borderId="1" xfId="2" applyNumberFormat="1" applyFont="1" applyFill="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0" fillId="0" borderId="1" xfId="0" applyBorder="1" applyProtection="1">
      <protection locked="0"/>
    </xf>
    <xf numFmtId="0" fontId="0" fillId="0" borderId="4" xfId="0" applyBorder="1" applyAlignment="1" applyProtection="1">
      <alignment vertical="center" wrapText="1"/>
      <protection hidden="1"/>
    </xf>
    <xf numFmtId="0" fontId="0" fillId="0" borderId="6" xfId="0" applyBorder="1" applyAlignment="1" applyProtection="1">
      <alignment vertical="center" wrapText="1"/>
      <protection hidden="1"/>
    </xf>
    <xf numFmtId="0" fontId="1" fillId="6" borderId="0" xfId="0" applyNumberFormat="1" applyFont="1" applyFill="1" applyBorder="1" applyAlignment="1" applyProtection="1">
      <alignment horizontal="left" vertical="top" wrapText="1"/>
      <protection hidden="1"/>
    </xf>
    <xf numFmtId="10" fontId="3" fillId="2" borderId="1" xfId="2" applyNumberFormat="1" applyFont="1" applyFill="1" applyBorder="1" applyAlignment="1" applyProtection="1">
      <alignment horizontal="center" vertical="center" wrapText="1"/>
      <protection hidden="1"/>
    </xf>
    <xf numFmtId="0" fontId="9" fillId="6" borderId="14" xfId="0" applyNumberFormat="1" applyFont="1" applyFill="1" applyBorder="1" applyAlignment="1" applyProtection="1">
      <alignment vertical="top" wrapText="1"/>
      <protection hidden="1"/>
    </xf>
    <xf numFmtId="0" fontId="9" fillId="6" borderId="0" xfId="0" applyNumberFormat="1" applyFont="1" applyFill="1" applyBorder="1" applyAlignment="1" applyProtection="1">
      <alignment vertical="top" wrapText="1"/>
      <protection hidden="1"/>
    </xf>
    <xf numFmtId="0" fontId="9" fillId="6" borderId="3" xfId="0" applyNumberFormat="1" applyFont="1" applyFill="1" applyBorder="1" applyAlignment="1" applyProtection="1">
      <alignment vertical="top" wrapText="1"/>
      <protection hidden="1"/>
    </xf>
    <xf numFmtId="0" fontId="0" fillId="2" borderId="1" xfId="0" applyFill="1" applyBorder="1" applyAlignment="1" applyProtection="1">
      <alignment horizontal="center" vertical="center"/>
      <protection hidden="1"/>
    </xf>
    <xf numFmtId="0" fontId="3" fillId="0" borderId="1" xfId="0" applyFont="1" applyBorder="1" applyAlignment="1" applyProtection="1">
      <alignment vertical="center"/>
      <protection hidden="1"/>
    </xf>
    <xf numFmtId="0" fontId="0" fillId="0" borderId="0" xfId="0" applyAlignment="1" applyProtection="1">
      <alignment wrapText="1"/>
      <protection locked="0"/>
    </xf>
    <xf numFmtId="49"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2" fontId="0" fillId="0" borderId="1" xfId="0" applyNumberFormat="1" applyBorder="1" applyAlignment="1" applyProtection="1">
      <alignment vertical="center" wrapText="1"/>
      <protection locked="0"/>
    </xf>
    <xf numFmtId="0" fontId="0" fillId="0" borderId="1" xfId="0" applyNumberFormat="1" applyBorder="1" applyAlignment="1" applyProtection="1">
      <alignment vertical="center" wrapText="1"/>
      <protection locked="0"/>
    </xf>
    <xf numFmtId="44" fontId="0" fillId="0" borderId="0" xfId="1" applyFont="1" applyAlignment="1" applyProtection="1">
      <alignment vertical="center" wrapText="1"/>
      <protection hidden="1"/>
    </xf>
    <xf numFmtId="44" fontId="0" fillId="0" borderId="1" xfId="1" applyFont="1" applyBorder="1" applyAlignment="1" applyProtection="1">
      <alignment vertical="center" wrapText="1"/>
      <protection hidden="1"/>
    </xf>
    <xf numFmtId="44" fontId="0" fillId="0" borderId="1" xfId="1" applyFont="1" applyBorder="1" applyAlignment="1" applyProtection="1">
      <alignment horizontal="center" vertical="center" wrapText="1"/>
      <protection hidden="1"/>
    </xf>
    <xf numFmtId="0" fontId="0" fillId="0" borderId="0" xfId="0" applyAlignment="1" applyProtection="1">
      <alignment horizontal="center" vertical="center" wrapText="1"/>
      <protection locked="0"/>
    </xf>
    <xf numFmtId="49" fontId="0" fillId="0" borderId="1" xfId="0" applyNumberFormat="1" applyBorder="1" applyAlignment="1" applyProtection="1">
      <alignment horizontal="center" vertical="center"/>
      <protection locked="0"/>
    </xf>
    <xf numFmtId="164" fontId="0" fillId="0" borderId="1" xfId="0" applyNumberFormat="1" applyBorder="1" applyAlignment="1" applyProtection="1">
      <alignment vertical="center"/>
      <protection locked="0"/>
    </xf>
    <xf numFmtId="0" fontId="10" fillId="0" borderId="1" xfId="0" applyFont="1" applyBorder="1" applyProtection="1">
      <protection hidden="1"/>
    </xf>
    <xf numFmtId="0" fontId="10" fillId="0" borderId="1" xfId="0" applyFont="1" applyBorder="1" applyAlignment="1" applyProtection="1">
      <alignment horizontal="center"/>
      <protection hidden="1"/>
    </xf>
    <xf numFmtId="49" fontId="0" fillId="0" borderId="1" xfId="0" applyNumberFormat="1" applyBorder="1" applyAlignment="1" applyProtection="1">
      <alignment vertical="center"/>
      <protection locked="0"/>
    </xf>
    <xf numFmtId="2" fontId="0" fillId="0" borderId="1" xfId="0" applyNumberFormat="1" applyBorder="1" applyAlignment="1" applyProtection="1">
      <alignment vertical="center"/>
      <protection locked="0"/>
    </xf>
    <xf numFmtId="49" fontId="0" fillId="0" borderId="1" xfId="0" applyNumberFormat="1" applyBorder="1" applyProtection="1">
      <protection locked="0"/>
    </xf>
    <xf numFmtId="2" fontId="0" fillId="0" borderId="1" xfId="0" applyNumberFormat="1" applyBorder="1" applyProtection="1">
      <protection locked="0"/>
    </xf>
    <xf numFmtId="0" fontId="1" fillId="6" borderId="14" xfId="0" applyNumberFormat="1" applyFont="1" applyFill="1" applyBorder="1" applyAlignment="1" applyProtection="1">
      <alignment horizontal="left" vertical="top" wrapText="1"/>
      <protection hidden="1"/>
    </xf>
    <xf numFmtId="0" fontId="1" fillId="6" borderId="21" xfId="0" applyNumberFormat="1" applyFont="1" applyFill="1" applyBorder="1" applyAlignment="1" applyProtection="1">
      <alignment horizontal="left" vertical="top" wrapText="1"/>
      <protection hidden="1"/>
    </xf>
    <xf numFmtId="0" fontId="1" fillId="6" borderId="0" xfId="0" applyNumberFormat="1" applyFont="1" applyFill="1" applyBorder="1" applyAlignment="1" applyProtection="1">
      <alignment horizontal="left" vertical="top" wrapText="1"/>
      <protection hidden="1"/>
    </xf>
    <xf numFmtId="0" fontId="1" fillId="6" borderId="22" xfId="0" applyNumberFormat="1" applyFont="1" applyFill="1" applyBorder="1" applyAlignment="1" applyProtection="1">
      <alignment horizontal="left" vertical="top" wrapText="1"/>
      <protection hidden="1"/>
    </xf>
    <xf numFmtId="0" fontId="1" fillId="6" borderId="1" xfId="0" applyNumberFormat="1" applyFont="1" applyFill="1" applyBorder="1" applyAlignment="1" applyProtection="1">
      <alignment horizontal="center" vertical="center" wrapText="1"/>
      <protection hidden="1"/>
    </xf>
    <xf numFmtId="0" fontId="1" fillId="3" borderId="5"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0" fontId="1" fillId="2"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49" fontId="1" fillId="8" borderId="1" xfId="0" applyNumberFormat="1" applyFont="1" applyFill="1" applyBorder="1" applyAlignment="1" applyProtection="1">
      <alignment horizontal="center" vertical="center" wrapText="1"/>
      <protection hidden="1"/>
    </xf>
    <xf numFmtId="0" fontId="1" fillId="8" borderId="1" xfId="0" applyFont="1" applyFill="1" applyBorder="1" applyAlignment="1" applyProtection="1">
      <alignment horizontal="center" vertical="center" wrapText="1"/>
      <protection hidden="1"/>
    </xf>
    <xf numFmtId="0" fontId="3" fillId="8" borderId="1" xfId="0" applyFont="1" applyFill="1" applyBorder="1" applyAlignment="1" applyProtection="1">
      <alignment vertical="center"/>
      <protection hidden="1"/>
    </xf>
    <xf numFmtId="0" fontId="0" fillId="8" borderId="1" xfId="0" applyNumberFormat="1" applyFill="1" applyBorder="1" applyAlignment="1" applyProtection="1">
      <alignment horizontal="center" vertical="center" wrapText="1"/>
      <protection hidden="1"/>
    </xf>
    <xf numFmtId="0" fontId="5" fillId="4" borderId="7" xfId="0" applyFont="1" applyFill="1" applyBorder="1" applyAlignment="1">
      <alignment horizontal="center"/>
    </xf>
    <xf numFmtId="0" fontId="1" fillId="3" borderId="3" xfId="0" applyNumberFormat="1" applyFont="1" applyFill="1" applyBorder="1" applyAlignment="1" applyProtection="1">
      <alignment horizontal="left" vertical="center" wrapText="1"/>
      <protection hidden="1"/>
    </xf>
    <xf numFmtId="0" fontId="1" fillId="6" borderId="20" xfId="0" applyNumberFormat="1" applyFont="1" applyFill="1" applyBorder="1" applyAlignment="1" applyProtection="1">
      <alignment horizontal="left" vertical="top" wrapText="1"/>
      <protection hidden="1"/>
    </xf>
    <xf numFmtId="0" fontId="1" fillId="6" borderId="14" xfId="0" applyNumberFormat="1" applyFont="1" applyFill="1" applyBorder="1" applyAlignment="1" applyProtection="1">
      <alignment horizontal="left" vertical="top" wrapText="1"/>
      <protection hidden="1"/>
    </xf>
    <xf numFmtId="0" fontId="1" fillId="6" borderId="18" xfId="0" applyNumberFormat="1" applyFont="1" applyFill="1" applyBorder="1" applyAlignment="1" applyProtection="1">
      <alignment horizontal="left" vertical="top" wrapText="1"/>
      <protection hidden="1"/>
    </xf>
    <xf numFmtId="0" fontId="1" fillId="6" borderId="21" xfId="0" applyNumberFormat="1" applyFont="1" applyFill="1" applyBorder="1" applyAlignment="1" applyProtection="1">
      <alignment horizontal="left" vertical="top" wrapText="1"/>
      <protection hidden="1"/>
    </xf>
    <xf numFmtId="0" fontId="1" fillId="6" borderId="0" xfId="0" applyNumberFormat="1" applyFont="1" applyFill="1" applyBorder="1" applyAlignment="1" applyProtection="1">
      <alignment horizontal="left" vertical="top" wrapText="1"/>
      <protection hidden="1"/>
    </xf>
    <xf numFmtId="0" fontId="1" fillId="6" borderId="22" xfId="0" applyNumberFormat="1" applyFont="1" applyFill="1" applyBorder="1" applyAlignment="1" applyProtection="1">
      <alignment horizontal="left" vertical="top" wrapText="1"/>
      <protection hidden="1"/>
    </xf>
    <xf numFmtId="0" fontId="1" fillId="6" borderId="17" xfId="0" applyNumberFormat="1" applyFont="1" applyFill="1" applyBorder="1" applyAlignment="1" applyProtection="1">
      <alignment horizontal="left" vertical="top" wrapText="1"/>
      <protection hidden="1"/>
    </xf>
    <xf numFmtId="0" fontId="1" fillId="6" borderId="3" xfId="0" applyNumberFormat="1" applyFont="1" applyFill="1" applyBorder="1" applyAlignment="1" applyProtection="1">
      <alignment horizontal="left" vertical="top" wrapText="1"/>
      <protection hidden="1"/>
    </xf>
    <xf numFmtId="0" fontId="1" fillId="6" borderId="19" xfId="0" applyNumberFormat="1" applyFont="1" applyFill="1" applyBorder="1" applyAlignment="1" applyProtection="1">
      <alignment horizontal="left" vertical="top" wrapText="1"/>
      <protection hidden="1"/>
    </xf>
    <xf numFmtId="0" fontId="0" fillId="0" borderId="1" xfId="0" applyBorder="1" applyAlignment="1" applyProtection="1">
      <alignment horizontal="center" vertical="center" wrapText="1"/>
      <protection hidden="1"/>
    </xf>
    <xf numFmtId="0" fontId="1" fillId="3" borderId="0" xfId="0" applyFont="1" applyFill="1" applyBorder="1" applyAlignment="1" applyProtection="1">
      <alignment horizontal="left" vertical="center" wrapText="1"/>
      <protection hidden="1"/>
    </xf>
    <xf numFmtId="165" fontId="1" fillId="6" borderId="1" xfId="2" applyNumberFormat="1" applyFont="1" applyFill="1" applyBorder="1" applyAlignment="1" applyProtection="1">
      <alignment horizontal="center" vertical="top" wrapText="1"/>
      <protection hidden="1"/>
    </xf>
    <xf numFmtId="0" fontId="1" fillId="6" borderId="1" xfId="0" applyNumberFormat="1" applyFont="1" applyFill="1" applyBorder="1" applyAlignment="1" applyProtection="1">
      <alignment horizontal="right" vertical="top" wrapText="1"/>
      <protection hidden="1"/>
    </xf>
    <xf numFmtId="0" fontId="1" fillId="6" borderId="1" xfId="0" applyNumberFormat="1" applyFont="1" applyFill="1" applyBorder="1" applyAlignment="1" applyProtection="1">
      <alignment horizontal="center" vertical="center" wrapText="1"/>
      <protection hidden="1"/>
    </xf>
    <xf numFmtId="0" fontId="1" fillId="6" borderId="15" xfId="0" applyNumberFormat="1" applyFont="1" applyFill="1" applyBorder="1" applyAlignment="1" applyProtection="1">
      <alignment horizontal="center" vertical="center" wrapText="1"/>
      <protection hidden="1"/>
    </xf>
    <xf numFmtId="0" fontId="1" fillId="6" borderId="16" xfId="0" applyNumberFormat="1"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vertical="center" wrapText="1"/>
      <protection hidden="1"/>
    </xf>
    <xf numFmtId="0" fontId="1" fillId="3" borderId="3" xfId="0" applyFont="1" applyFill="1" applyBorder="1" applyAlignment="1" applyProtection="1">
      <alignment horizontal="left" vertical="center" wrapText="1"/>
      <protection hidden="1"/>
    </xf>
    <xf numFmtId="165" fontId="1" fillId="6" borderId="15" xfId="2" applyNumberFormat="1" applyFont="1" applyFill="1" applyBorder="1" applyAlignment="1" applyProtection="1">
      <alignment horizontal="center" vertical="center" wrapText="1"/>
      <protection hidden="1"/>
    </xf>
    <xf numFmtId="165" fontId="1" fillId="6" borderId="16" xfId="2" applyNumberFormat="1"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1" fillId="3" borderId="21"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4"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cellXfs>
  <cellStyles count="3">
    <cellStyle name="Currency" xfId="1" builtinId="4"/>
    <cellStyle name="Normal" xfId="0" builtinId="0"/>
    <cellStyle name="Percent" xfId="2" builtinId="5"/>
  </cellStyles>
  <dxfs count="20">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pay!A7"/><Relationship Id="rId7" Type="http://schemas.openxmlformats.org/officeDocument/2006/relationships/hyperlink" Target="#total!A7"/><Relationship Id="rId2" Type="http://schemas.openxmlformats.org/officeDocument/2006/relationships/hyperlink" Target="#acc!A7"/><Relationship Id="rId1" Type="http://schemas.openxmlformats.org/officeDocument/2006/relationships/hyperlink" Target="#exp!A7"/><Relationship Id="rId6" Type="http://schemas.openxmlformats.org/officeDocument/2006/relationships/hyperlink" Target="#supply!A7"/><Relationship Id="rId5" Type="http://schemas.openxmlformats.org/officeDocument/2006/relationships/hyperlink" Target="#ins!A7"/><Relationship Id="rId4" Type="http://schemas.openxmlformats.org/officeDocument/2006/relationships/hyperlink" Target="#slip!A7"/></Relationships>
</file>

<file path=xl/drawings/_rels/drawing2.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exp!A7"/></Relationships>
</file>

<file path=xl/drawings/_rels/drawing3.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acc!A7"/></Relationships>
</file>

<file path=xl/drawings/_rels/drawing4.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pay!A7"/></Relationships>
</file>

<file path=xl/drawings/_rels/drawing5.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total!A7"/></Relationships>
</file>

<file path=xl/drawings/_rels/drawing6.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slip!A7"/></Relationships>
</file>

<file path=xl/drawings/_rels/drawing7.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ins!A7"/></Relationships>
</file>

<file path=xl/drawings/_rels/drawing8.xml.rels><?xml version="1.0" encoding="UTF-8" standalone="yes"?>
<Relationships xmlns="http://schemas.openxmlformats.org/package/2006/relationships"><Relationship Id="rId1" Type="http://schemas.openxmlformats.org/officeDocument/2006/relationships/hyperlink" Target="#claim!A2"/></Relationships>
</file>

<file path=xl/drawings/drawing1.xml><?xml version="1.0" encoding="utf-8"?>
<xdr:wsDr xmlns:xdr="http://schemas.openxmlformats.org/drawingml/2006/spreadsheetDrawing" xmlns:a="http://schemas.openxmlformats.org/drawingml/2006/main">
  <xdr:twoCellAnchor>
    <xdr:from>
      <xdr:col>2</xdr:col>
      <xdr:colOff>57151</xdr:colOff>
      <xdr:row>10</xdr:row>
      <xdr:rowOff>9524</xdr:rowOff>
    </xdr:from>
    <xdr:to>
      <xdr:col>4</xdr:col>
      <xdr:colOff>190500</xdr:colOff>
      <xdr:row>11</xdr:row>
      <xdr:rowOff>0</xdr:rowOff>
    </xdr:to>
    <xdr:sp macro="" textlink="">
      <xdr:nvSpPr>
        <xdr:cNvPr id="2" name="Bevel 1">
          <a:hlinkClick xmlns:r="http://schemas.openxmlformats.org/officeDocument/2006/relationships" r:id="rId1"/>
        </xdr:cNvPr>
        <xdr:cNvSpPr/>
      </xdr:nvSpPr>
      <xdr:spPr>
        <a:xfrm>
          <a:off x="3743326" y="4219574"/>
          <a:ext cx="2324099" cy="77152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2: Заявени за подпомагане разходи</a:t>
          </a:r>
        </a:p>
      </xdr:txBody>
    </xdr:sp>
    <xdr:clientData/>
  </xdr:twoCellAnchor>
  <xdr:twoCellAnchor>
    <xdr:from>
      <xdr:col>2</xdr:col>
      <xdr:colOff>57151</xdr:colOff>
      <xdr:row>12</xdr:row>
      <xdr:rowOff>9524</xdr:rowOff>
    </xdr:from>
    <xdr:to>
      <xdr:col>4</xdr:col>
      <xdr:colOff>190500</xdr:colOff>
      <xdr:row>12</xdr:row>
      <xdr:rowOff>762000</xdr:rowOff>
    </xdr:to>
    <xdr:sp macro="" textlink="">
      <xdr:nvSpPr>
        <xdr:cNvPr id="3" name="Bevel 2">
          <a:hlinkClick xmlns:r="http://schemas.openxmlformats.org/officeDocument/2006/relationships" r:id="rId2"/>
        </xdr:cNvPr>
        <xdr:cNvSpPr/>
      </xdr:nvSpPr>
      <xdr:spPr>
        <a:xfrm>
          <a:off x="3743326" y="5172074"/>
          <a:ext cx="2324099" cy="75247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3: Данни за фактури и други счетоводни документи</a:t>
          </a:r>
        </a:p>
      </xdr:txBody>
    </xdr:sp>
    <xdr:clientData/>
  </xdr:twoCellAnchor>
  <xdr:twoCellAnchor>
    <xdr:from>
      <xdr:col>2</xdr:col>
      <xdr:colOff>57151</xdr:colOff>
      <xdr:row>14</xdr:row>
      <xdr:rowOff>9524</xdr:rowOff>
    </xdr:from>
    <xdr:to>
      <xdr:col>4</xdr:col>
      <xdr:colOff>190500</xdr:colOff>
      <xdr:row>14</xdr:row>
      <xdr:rowOff>752475</xdr:rowOff>
    </xdr:to>
    <xdr:sp macro="" textlink="">
      <xdr:nvSpPr>
        <xdr:cNvPr id="4" name="Bevel 3">
          <a:hlinkClick xmlns:r="http://schemas.openxmlformats.org/officeDocument/2006/relationships" r:id="rId3"/>
        </xdr:cNvPr>
        <xdr:cNvSpPr/>
      </xdr:nvSpPr>
      <xdr:spPr>
        <a:xfrm>
          <a:off x="3743326" y="6124574"/>
          <a:ext cx="2324099" cy="7429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4: Данни за платежни документи</a:t>
          </a:r>
        </a:p>
      </xdr:txBody>
    </xdr:sp>
    <xdr:clientData/>
  </xdr:twoCellAnchor>
  <xdr:twoCellAnchor>
    <xdr:from>
      <xdr:col>2</xdr:col>
      <xdr:colOff>57151</xdr:colOff>
      <xdr:row>18</xdr:row>
      <xdr:rowOff>9524</xdr:rowOff>
    </xdr:from>
    <xdr:to>
      <xdr:col>4</xdr:col>
      <xdr:colOff>190500</xdr:colOff>
      <xdr:row>18</xdr:row>
      <xdr:rowOff>752475</xdr:rowOff>
    </xdr:to>
    <xdr:sp macro="" textlink="">
      <xdr:nvSpPr>
        <xdr:cNvPr id="5" name="Bevel 4">
          <a:hlinkClick xmlns:r="http://schemas.openxmlformats.org/officeDocument/2006/relationships" r:id="rId4"/>
        </xdr:cNvPr>
        <xdr:cNvSpPr/>
      </xdr:nvSpPr>
      <xdr:spPr>
        <a:xfrm>
          <a:off x="3743326" y="7077074"/>
          <a:ext cx="2324099" cy="7429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6: Данни за приемо-предаващите документи</a:t>
          </a:r>
        </a:p>
      </xdr:txBody>
    </xdr:sp>
    <xdr:clientData/>
  </xdr:twoCellAnchor>
  <xdr:twoCellAnchor>
    <xdr:from>
      <xdr:col>2</xdr:col>
      <xdr:colOff>57151</xdr:colOff>
      <xdr:row>20</xdr:row>
      <xdr:rowOff>0</xdr:rowOff>
    </xdr:from>
    <xdr:to>
      <xdr:col>4</xdr:col>
      <xdr:colOff>190500</xdr:colOff>
      <xdr:row>20</xdr:row>
      <xdr:rowOff>771526</xdr:rowOff>
    </xdr:to>
    <xdr:sp macro="" textlink="">
      <xdr:nvSpPr>
        <xdr:cNvPr id="6" name="Bevel 5">
          <a:hlinkClick xmlns:r="http://schemas.openxmlformats.org/officeDocument/2006/relationships" r:id="rId5"/>
        </xdr:cNvPr>
        <xdr:cNvSpPr/>
      </xdr:nvSpPr>
      <xdr:spPr>
        <a:xfrm>
          <a:off x="3743326" y="8020050"/>
          <a:ext cx="2324099" cy="77152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7: Данни за застрахователните полици</a:t>
          </a:r>
        </a:p>
      </xdr:txBody>
    </xdr:sp>
    <xdr:clientData/>
  </xdr:twoCellAnchor>
  <xdr:twoCellAnchor>
    <xdr:from>
      <xdr:col>2</xdr:col>
      <xdr:colOff>57150</xdr:colOff>
      <xdr:row>8</xdr:row>
      <xdr:rowOff>9525</xdr:rowOff>
    </xdr:from>
    <xdr:to>
      <xdr:col>4</xdr:col>
      <xdr:colOff>190499</xdr:colOff>
      <xdr:row>9</xdr:row>
      <xdr:rowOff>0</xdr:rowOff>
    </xdr:to>
    <xdr:sp macro="" textlink="">
      <xdr:nvSpPr>
        <xdr:cNvPr id="7" name="Bevel 6">
          <a:hlinkClick xmlns:r="http://schemas.openxmlformats.org/officeDocument/2006/relationships" r:id="rId6"/>
        </xdr:cNvPr>
        <xdr:cNvSpPr/>
      </xdr:nvSpPr>
      <xdr:spPr>
        <a:xfrm>
          <a:off x="4048125" y="1676400"/>
          <a:ext cx="4305299" cy="5619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1: Данни за доставчици, изпълнители и получатели на плащания свързани със заявените за подпомагане разходи.</a:t>
          </a:r>
        </a:p>
      </xdr:txBody>
    </xdr:sp>
    <xdr:clientData/>
  </xdr:twoCellAnchor>
  <xdr:twoCellAnchor>
    <xdr:from>
      <xdr:col>2</xdr:col>
      <xdr:colOff>57151</xdr:colOff>
      <xdr:row>16</xdr:row>
      <xdr:rowOff>9524</xdr:rowOff>
    </xdr:from>
    <xdr:to>
      <xdr:col>4</xdr:col>
      <xdr:colOff>190500</xdr:colOff>
      <xdr:row>16</xdr:row>
      <xdr:rowOff>752475</xdr:rowOff>
    </xdr:to>
    <xdr:sp macro="" textlink="">
      <xdr:nvSpPr>
        <xdr:cNvPr id="8" name="Bevel 7">
          <a:hlinkClick xmlns:r="http://schemas.openxmlformats.org/officeDocument/2006/relationships" r:id="rId7"/>
        </xdr:cNvPr>
        <xdr:cNvSpPr/>
      </xdr:nvSpPr>
      <xdr:spPr>
        <a:xfrm>
          <a:off x="4048126" y="3771899"/>
          <a:ext cx="4305299" cy="37147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5: Връзка между заявените разходи и предоставените счетоводни и платежни документи</a:t>
          </a:r>
        </a:p>
      </xdr:txBody>
    </xdr:sp>
    <xdr:clientData/>
  </xdr:twoCellAnchor>
  <mc:AlternateContent xmlns:mc="http://schemas.openxmlformats.org/markup-compatibility/2006">
    <mc:Choice xmlns:a14="http://schemas.microsoft.com/office/drawing/2010/main" Requires="a14">
      <xdr:twoCellAnchor editAs="oneCell">
        <xdr:from>
          <xdr:col>2</xdr:col>
          <xdr:colOff>1247775</xdr:colOff>
          <xdr:row>2</xdr:row>
          <xdr:rowOff>180975</xdr:rowOff>
        </xdr:from>
        <xdr:to>
          <xdr:col>2</xdr:col>
          <xdr:colOff>2505075</xdr:colOff>
          <xdr:row>4</xdr:row>
          <xdr:rowOff>9525</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xdr:row>
          <xdr:rowOff>171450</xdr:rowOff>
        </xdr:from>
        <xdr:to>
          <xdr:col>2</xdr:col>
          <xdr:colOff>2505075</xdr:colOff>
          <xdr:row>5</xdr:row>
          <xdr:rowOff>9525</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4</xdr:row>
          <xdr:rowOff>171450</xdr:rowOff>
        </xdr:from>
        <xdr:to>
          <xdr:col>2</xdr:col>
          <xdr:colOff>2505075</xdr:colOff>
          <xdr:row>6</xdr:row>
          <xdr:rowOff>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57151</xdr:colOff>
      <xdr:row>3</xdr:row>
      <xdr:rowOff>104775</xdr:rowOff>
    </xdr:from>
    <xdr:to>
      <xdr:col>2</xdr:col>
      <xdr:colOff>257175</xdr:colOff>
      <xdr:row>5</xdr:row>
      <xdr:rowOff>142875</xdr:rowOff>
    </xdr:to>
    <xdr:sp macro="" textlink="">
      <xdr:nvSpPr>
        <xdr:cNvPr id="2" name="Bevel 1">
          <a:hlinkClick xmlns:r="http://schemas.openxmlformats.org/officeDocument/2006/relationships" r:id="rId1"/>
        </xdr:cNvPr>
        <xdr:cNvSpPr/>
      </xdr:nvSpPr>
      <xdr:spPr>
        <a:xfrm>
          <a:off x="57151" y="485775"/>
          <a:ext cx="1533524"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2</a:t>
          </a:r>
        </a:p>
      </xdr:txBody>
    </xdr:sp>
    <xdr:clientData/>
  </xdr:twoCellAnchor>
  <xdr:twoCellAnchor>
    <xdr:from>
      <xdr:col>2</xdr:col>
      <xdr:colOff>438150</xdr:colOff>
      <xdr:row>3</xdr:row>
      <xdr:rowOff>104775</xdr:rowOff>
    </xdr:from>
    <xdr:to>
      <xdr:col>3</xdr:col>
      <xdr:colOff>476249</xdr:colOff>
      <xdr:row>5</xdr:row>
      <xdr:rowOff>142875</xdr:rowOff>
    </xdr:to>
    <xdr:sp macro="" textlink="">
      <xdr:nvSpPr>
        <xdr:cNvPr id="3" name="Bevel 2">
          <a:hlinkClick xmlns:r="http://schemas.openxmlformats.org/officeDocument/2006/relationships" r:id="rId2"/>
        </xdr:cNvPr>
        <xdr:cNvSpPr/>
      </xdr:nvSpPr>
      <xdr:spPr>
        <a:xfrm>
          <a:off x="1771650" y="485775"/>
          <a:ext cx="1533524"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57151</xdr:colOff>
      <xdr:row>3</xdr:row>
      <xdr:rowOff>104775</xdr:rowOff>
    </xdr:from>
    <xdr:to>
      <xdr:col>2</xdr:col>
      <xdr:colOff>809625</xdr:colOff>
      <xdr:row>5</xdr:row>
      <xdr:rowOff>142875</xdr:rowOff>
    </xdr:to>
    <xdr:sp macro="" textlink="">
      <xdr:nvSpPr>
        <xdr:cNvPr id="2" name="Bevel 1">
          <a:hlinkClick xmlns:r="http://schemas.openxmlformats.org/officeDocument/2006/relationships" r:id="rId1"/>
        </xdr:cNvPr>
        <xdr:cNvSpPr/>
      </xdr:nvSpPr>
      <xdr:spPr>
        <a:xfrm>
          <a:off x="57151" y="1057275"/>
          <a:ext cx="1304924" cy="4476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3</a:t>
          </a:r>
        </a:p>
      </xdr:txBody>
    </xdr:sp>
    <xdr:clientData/>
  </xdr:twoCellAnchor>
  <xdr:twoCellAnchor>
    <xdr:from>
      <xdr:col>3</xdr:col>
      <xdr:colOff>114300</xdr:colOff>
      <xdr:row>3</xdr:row>
      <xdr:rowOff>104775</xdr:rowOff>
    </xdr:from>
    <xdr:to>
      <xdr:col>3</xdr:col>
      <xdr:colOff>1142999</xdr:colOff>
      <xdr:row>5</xdr:row>
      <xdr:rowOff>142875</xdr:rowOff>
    </xdr:to>
    <xdr:sp macro="" textlink="">
      <xdr:nvSpPr>
        <xdr:cNvPr id="3" name="Bevel 2">
          <a:hlinkClick xmlns:r="http://schemas.openxmlformats.org/officeDocument/2006/relationships" r:id="rId2"/>
        </xdr:cNvPr>
        <xdr:cNvSpPr/>
      </xdr:nvSpPr>
      <xdr:spPr>
        <a:xfrm>
          <a:off x="1504950" y="1209675"/>
          <a:ext cx="1028699" cy="4476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57152</xdr:colOff>
      <xdr:row>3</xdr:row>
      <xdr:rowOff>104775</xdr:rowOff>
    </xdr:from>
    <xdr:to>
      <xdr:col>2</xdr:col>
      <xdr:colOff>247650</xdr:colOff>
      <xdr:row>5</xdr:row>
      <xdr:rowOff>142875</xdr:rowOff>
    </xdr:to>
    <xdr:sp macro="" textlink="">
      <xdr:nvSpPr>
        <xdr:cNvPr id="2" name="Bevel 1">
          <a:hlinkClick xmlns:r="http://schemas.openxmlformats.org/officeDocument/2006/relationships" r:id="rId1"/>
        </xdr:cNvPr>
        <xdr:cNvSpPr/>
      </xdr:nvSpPr>
      <xdr:spPr>
        <a:xfrm>
          <a:off x="57152" y="1228725"/>
          <a:ext cx="1323973"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a:t>
          </a:r>
          <a:r>
            <a:rPr lang="en-US" sz="1100"/>
            <a:t>4</a:t>
          </a:r>
          <a:endParaRPr lang="bg-BG" sz="1100"/>
        </a:p>
      </xdr:txBody>
    </xdr:sp>
    <xdr:clientData/>
  </xdr:twoCellAnchor>
  <xdr:twoCellAnchor>
    <xdr:from>
      <xdr:col>2</xdr:col>
      <xdr:colOff>419101</xdr:colOff>
      <xdr:row>3</xdr:row>
      <xdr:rowOff>104775</xdr:rowOff>
    </xdr:from>
    <xdr:to>
      <xdr:col>3</xdr:col>
      <xdr:colOff>381001</xdr:colOff>
      <xdr:row>5</xdr:row>
      <xdr:rowOff>142875</xdr:rowOff>
    </xdr:to>
    <xdr:sp macro="" textlink="">
      <xdr:nvSpPr>
        <xdr:cNvPr id="3" name="Bevel 2">
          <a:hlinkClick xmlns:r="http://schemas.openxmlformats.org/officeDocument/2006/relationships" r:id="rId2"/>
        </xdr:cNvPr>
        <xdr:cNvSpPr/>
      </xdr:nvSpPr>
      <xdr:spPr>
        <a:xfrm>
          <a:off x="1762126" y="1076325"/>
          <a:ext cx="1181100"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57152</xdr:colOff>
      <xdr:row>3</xdr:row>
      <xdr:rowOff>104775</xdr:rowOff>
    </xdr:from>
    <xdr:to>
      <xdr:col>2</xdr:col>
      <xdr:colOff>247650</xdr:colOff>
      <xdr:row>5</xdr:row>
      <xdr:rowOff>142875</xdr:rowOff>
    </xdr:to>
    <xdr:sp macro="" textlink="">
      <xdr:nvSpPr>
        <xdr:cNvPr id="2" name="Bevel 1">
          <a:hlinkClick xmlns:r="http://schemas.openxmlformats.org/officeDocument/2006/relationships" r:id="rId1"/>
        </xdr:cNvPr>
        <xdr:cNvSpPr/>
      </xdr:nvSpPr>
      <xdr:spPr>
        <a:xfrm>
          <a:off x="381002" y="1228725"/>
          <a:ext cx="1323973"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a:t>
          </a:r>
          <a:r>
            <a:rPr lang="en-US" sz="1100"/>
            <a:t>5</a:t>
          </a:r>
          <a:endParaRPr lang="bg-BG" sz="1100"/>
        </a:p>
      </xdr:txBody>
    </xdr:sp>
    <xdr:clientData/>
  </xdr:twoCellAnchor>
  <xdr:twoCellAnchor>
    <xdr:from>
      <xdr:col>2</xdr:col>
      <xdr:colOff>419100</xdr:colOff>
      <xdr:row>3</xdr:row>
      <xdr:rowOff>104775</xdr:rowOff>
    </xdr:from>
    <xdr:to>
      <xdr:col>3</xdr:col>
      <xdr:colOff>304800</xdr:colOff>
      <xdr:row>5</xdr:row>
      <xdr:rowOff>142875</xdr:rowOff>
    </xdr:to>
    <xdr:sp macro="" textlink="">
      <xdr:nvSpPr>
        <xdr:cNvPr id="3" name="Bevel 2">
          <a:hlinkClick xmlns:r="http://schemas.openxmlformats.org/officeDocument/2006/relationships" r:id="rId2"/>
        </xdr:cNvPr>
        <xdr:cNvSpPr/>
      </xdr:nvSpPr>
      <xdr:spPr>
        <a:xfrm>
          <a:off x="1943100" y="1333500"/>
          <a:ext cx="1162050"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57151</xdr:colOff>
      <xdr:row>3</xdr:row>
      <xdr:rowOff>104775</xdr:rowOff>
    </xdr:from>
    <xdr:to>
      <xdr:col>1</xdr:col>
      <xdr:colOff>733424</xdr:colOff>
      <xdr:row>5</xdr:row>
      <xdr:rowOff>142875</xdr:rowOff>
    </xdr:to>
    <xdr:sp macro="" textlink="">
      <xdr:nvSpPr>
        <xdr:cNvPr id="2" name="Bevel 1">
          <a:hlinkClick xmlns:r="http://schemas.openxmlformats.org/officeDocument/2006/relationships" r:id="rId1"/>
        </xdr:cNvPr>
        <xdr:cNvSpPr/>
      </xdr:nvSpPr>
      <xdr:spPr>
        <a:xfrm>
          <a:off x="57151" y="962025"/>
          <a:ext cx="1266823"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a:t>
          </a:r>
          <a:r>
            <a:rPr lang="en-US" sz="1100"/>
            <a:t>6</a:t>
          </a:r>
          <a:endParaRPr lang="bg-BG" sz="1100"/>
        </a:p>
      </xdr:txBody>
    </xdr:sp>
    <xdr:clientData/>
  </xdr:twoCellAnchor>
  <xdr:twoCellAnchor>
    <xdr:from>
      <xdr:col>1</xdr:col>
      <xdr:colOff>857250</xdr:colOff>
      <xdr:row>3</xdr:row>
      <xdr:rowOff>104775</xdr:rowOff>
    </xdr:from>
    <xdr:to>
      <xdr:col>2</xdr:col>
      <xdr:colOff>552449</xdr:colOff>
      <xdr:row>5</xdr:row>
      <xdr:rowOff>142875</xdr:rowOff>
    </xdr:to>
    <xdr:sp macro="" textlink="">
      <xdr:nvSpPr>
        <xdr:cNvPr id="3" name="Bevel 2">
          <a:hlinkClick xmlns:r="http://schemas.openxmlformats.org/officeDocument/2006/relationships" r:id="rId2"/>
        </xdr:cNvPr>
        <xdr:cNvSpPr/>
      </xdr:nvSpPr>
      <xdr:spPr>
        <a:xfrm>
          <a:off x="1447800" y="962025"/>
          <a:ext cx="1000124"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57152</xdr:colOff>
      <xdr:row>3</xdr:row>
      <xdr:rowOff>104775</xdr:rowOff>
    </xdr:from>
    <xdr:to>
      <xdr:col>0</xdr:col>
      <xdr:colOff>1552576</xdr:colOff>
      <xdr:row>5</xdr:row>
      <xdr:rowOff>142875</xdr:rowOff>
    </xdr:to>
    <xdr:sp macro="" textlink="">
      <xdr:nvSpPr>
        <xdr:cNvPr id="2" name="Bevel 1">
          <a:hlinkClick xmlns:r="http://schemas.openxmlformats.org/officeDocument/2006/relationships" r:id="rId1"/>
        </xdr:cNvPr>
        <xdr:cNvSpPr/>
      </xdr:nvSpPr>
      <xdr:spPr>
        <a:xfrm>
          <a:off x="57152" y="1714500"/>
          <a:ext cx="1495424" cy="5524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a:t>
          </a:r>
          <a:r>
            <a:rPr lang="en-US" sz="1100"/>
            <a:t>7</a:t>
          </a:r>
          <a:endParaRPr lang="bg-BG" sz="1100"/>
        </a:p>
      </xdr:txBody>
    </xdr:sp>
    <xdr:clientData/>
  </xdr:twoCellAnchor>
  <xdr:twoCellAnchor>
    <xdr:from>
      <xdr:col>0</xdr:col>
      <xdr:colOff>1857375</xdr:colOff>
      <xdr:row>3</xdr:row>
      <xdr:rowOff>114300</xdr:rowOff>
    </xdr:from>
    <xdr:to>
      <xdr:col>1</xdr:col>
      <xdr:colOff>952500</xdr:colOff>
      <xdr:row>5</xdr:row>
      <xdr:rowOff>152400</xdr:rowOff>
    </xdr:to>
    <xdr:sp macro="" textlink="">
      <xdr:nvSpPr>
        <xdr:cNvPr id="3" name="Bevel 2">
          <a:hlinkClick xmlns:r="http://schemas.openxmlformats.org/officeDocument/2006/relationships" r:id="rId2"/>
        </xdr:cNvPr>
        <xdr:cNvSpPr/>
      </xdr:nvSpPr>
      <xdr:spPr>
        <a:xfrm>
          <a:off x="1857375" y="1724025"/>
          <a:ext cx="1476375" cy="5524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142874</xdr:colOff>
      <xdr:row>3</xdr:row>
      <xdr:rowOff>123824</xdr:rowOff>
    </xdr:from>
    <xdr:to>
      <xdr:col>0</xdr:col>
      <xdr:colOff>1381125</xdr:colOff>
      <xdr:row>5</xdr:row>
      <xdr:rowOff>114299</xdr:rowOff>
    </xdr:to>
    <xdr:sp macro="" textlink="">
      <xdr:nvSpPr>
        <xdr:cNvPr id="3" name="Bevel 2">
          <a:hlinkClick xmlns:r="http://schemas.openxmlformats.org/officeDocument/2006/relationships" r:id="rId1"/>
        </xdr:cNvPr>
        <xdr:cNvSpPr/>
      </xdr:nvSpPr>
      <xdr:spPr>
        <a:xfrm>
          <a:off x="142874" y="704849"/>
          <a:ext cx="1238251" cy="4286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1"/>
  <sheetViews>
    <sheetView tabSelected="1" workbookViewId="0">
      <selection activeCell="A2" sqref="A2"/>
    </sheetView>
  </sheetViews>
  <sheetFormatPr defaultRowHeight="15" x14ac:dyDescent="0.25"/>
  <cols>
    <col min="1" max="1" width="5" customWidth="1"/>
    <col min="2" max="2" width="56.28515625" customWidth="1"/>
    <col min="3" max="3" width="42.7109375" customWidth="1"/>
    <col min="4" max="4" width="19.85546875" customWidth="1"/>
  </cols>
  <sheetData>
    <row r="1" spans="1:8" ht="24" thickBot="1" x14ac:dyDescent="0.4">
      <c r="A1" s="134" t="s">
        <v>255</v>
      </c>
      <c r="B1" s="134"/>
      <c r="C1" s="134"/>
      <c r="D1" s="134"/>
      <c r="E1" s="134"/>
      <c r="F1" s="134"/>
      <c r="G1" s="134"/>
      <c r="H1" s="134"/>
    </row>
    <row r="2" spans="1:8" ht="15.75" thickTop="1" x14ac:dyDescent="0.25">
      <c r="A2" s="45"/>
      <c r="B2" s="45"/>
      <c r="C2" s="45"/>
      <c r="D2" s="45"/>
      <c r="E2" s="45"/>
      <c r="F2" s="45"/>
      <c r="G2" s="45"/>
      <c r="H2" s="45"/>
    </row>
    <row r="3" spans="1:8" ht="15.75" thickBot="1" x14ac:dyDescent="0.3">
      <c r="A3" s="45"/>
      <c r="B3" s="45" t="s">
        <v>244</v>
      </c>
      <c r="C3" s="45"/>
      <c r="D3" s="45"/>
      <c r="E3" s="45"/>
      <c r="F3" s="45"/>
      <c r="G3" s="45"/>
      <c r="H3" s="45"/>
    </row>
    <row r="4" spans="1:8" x14ac:dyDescent="0.25">
      <c r="A4" s="45"/>
      <c r="B4" s="46" t="s">
        <v>254</v>
      </c>
      <c r="C4" s="52"/>
      <c r="D4" s="45"/>
      <c r="E4" s="45"/>
      <c r="F4" s="45"/>
      <c r="G4" s="45"/>
      <c r="H4" s="45"/>
    </row>
    <row r="5" spans="1:8" x14ac:dyDescent="0.25">
      <c r="A5" s="45"/>
      <c r="B5" s="47" t="s">
        <v>245</v>
      </c>
      <c r="C5" s="53"/>
      <c r="D5" s="45"/>
      <c r="E5" s="45"/>
      <c r="F5" s="45"/>
      <c r="G5" s="45"/>
      <c r="H5" s="45"/>
    </row>
    <row r="6" spans="1:8" ht="15.75" thickBot="1" x14ac:dyDescent="0.3">
      <c r="A6" s="45"/>
      <c r="B6" s="48" t="s">
        <v>246</v>
      </c>
      <c r="C6" s="54"/>
      <c r="D6" s="45"/>
      <c r="E6" s="45"/>
      <c r="F6" s="45"/>
      <c r="G6" s="45"/>
      <c r="H6" s="45"/>
    </row>
    <row r="7" spans="1:8" x14ac:dyDescent="0.25">
      <c r="A7" s="45"/>
      <c r="B7" s="49" t="s">
        <v>247</v>
      </c>
      <c r="C7" s="45"/>
      <c r="D7" s="45"/>
      <c r="E7" s="45"/>
      <c r="F7" s="45"/>
      <c r="G7" s="45"/>
      <c r="H7" s="45"/>
    </row>
    <row r="8" spans="1:8" x14ac:dyDescent="0.25">
      <c r="A8" s="45"/>
      <c r="B8" s="50" t="s">
        <v>248</v>
      </c>
      <c r="C8" s="45"/>
      <c r="D8" s="45"/>
      <c r="E8" s="45"/>
      <c r="F8" s="45"/>
      <c r="G8" s="45"/>
      <c r="H8" s="45"/>
    </row>
    <row r="9" spans="1:8" ht="50.1" customHeight="1" x14ac:dyDescent="0.25">
      <c r="A9" s="45"/>
      <c r="B9" s="51" t="s">
        <v>257</v>
      </c>
      <c r="C9" s="45"/>
      <c r="D9" s="45"/>
      <c r="E9" s="45"/>
      <c r="F9" s="45"/>
      <c r="G9" s="45"/>
      <c r="H9" s="45"/>
    </row>
    <row r="10" spans="1:8" x14ac:dyDescent="0.25">
      <c r="A10" s="45"/>
      <c r="B10" s="50" t="s">
        <v>249</v>
      </c>
      <c r="C10" s="45"/>
      <c r="D10" s="45"/>
      <c r="E10" s="45"/>
      <c r="F10" s="45"/>
      <c r="G10" s="45"/>
      <c r="H10" s="45"/>
    </row>
    <row r="11" spans="1:8" ht="50.1" customHeight="1" x14ac:dyDescent="0.25">
      <c r="A11" s="45"/>
      <c r="B11" s="51" t="s">
        <v>258</v>
      </c>
      <c r="C11" s="45"/>
      <c r="D11" s="45"/>
      <c r="E11" s="45"/>
      <c r="F11" s="45"/>
      <c r="G11" s="45"/>
      <c r="H11" s="45"/>
    </row>
    <row r="12" spans="1:8" x14ac:dyDescent="0.25">
      <c r="A12" s="45"/>
      <c r="B12" s="50" t="s">
        <v>250</v>
      </c>
      <c r="C12" s="45"/>
      <c r="D12" s="45"/>
      <c r="E12" s="45"/>
      <c r="F12" s="45"/>
      <c r="G12" s="45"/>
      <c r="H12" s="45"/>
    </row>
    <row r="13" spans="1:8" ht="50.1" customHeight="1" x14ac:dyDescent="0.25">
      <c r="A13" s="45"/>
      <c r="B13" s="51" t="s">
        <v>259</v>
      </c>
      <c r="C13" s="45"/>
      <c r="D13" s="45"/>
      <c r="E13" s="45"/>
      <c r="F13" s="45"/>
      <c r="G13" s="45"/>
      <c r="H13" s="45"/>
    </row>
    <row r="14" spans="1:8" x14ac:dyDescent="0.25">
      <c r="A14" s="45"/>
      <c r="B14" s="50" t="s">
        <v>251</v>
      </c>
      <c r="C14" s="45"/>
      <c r="D14" s="45"/>
      <c r="E14" s="45"/>
      <c r="F14" s="45"/>
      <c r="G14" s="45"/>
      <c r="H14" s="45"/>
    </row>
    <row r="15" spans="1:8" ht="50.1" customHeight="1" x14ac:dyDescent="0.25">
      <c r="A15" s="45"/>
      <c r="B15" s="51" t="s">
        <v>260</v>
      </c>
      <c r="C15" s="45"/>
      <c r="D15" s="45"/>
      <c r="E15" s="45"/>
      <c r="F15" s="45"/>
      <c r="G15" s="45"/>
      <c r="H15" s="45"/>
    </row>
    <row r="16" spans="1:8" x14ac:dyDescent="0.25">
      <c r="A16" s="45"/>
      <c r="B16" s="50" t="s">
        <v>252</v>
      </c>
      <c r="C16" s="45"/>
      <c r="D16" s="45"/>
      <c r="E16" s="45"/>
      <c r="F16" s="45"/>
      <c r="G16" s="45"/>
      <c r="H16" s="45"/>
    </row>
    <row r="17" spans="1:8" ht="50.1" customHeight="1" x14ac:dyDescent="0.25">
      <c r="A17" s="45"/>
      <c r="B17" s="51" t="s">
        <v>261</v>
      </c>
      <c r="C17" s="45"/>
      <c r="D17" s="45"/>
      <c r="E17" s="45"/>
      <c r="F17" s="45"/>
      <c r="G17" s="45"/>
      <c r="H17" s="45"/>
    </row>
    <row r="18" spans="1:8" x14ac:dyDescent="0.25">
      <c r="A18" s="45"/>
      <c r="B18" s="50" t="s">
        <v>253</v>
      </c>
      <c r="C18" s="45"/>
      <c r="D18" s="45"/>
      <c r="E18" s="45"/>
      <c r="F18" s="45"/>
      <c r="G18" s="45"/>
      <c r="H18" s="45"/>
    </row>
    <row r="19" spans="1:8" ht="50.1" customHeight="1" x14ac:dyDescent="0.25">
      <c r="A19" s="45"/>
      <c r="B19" s="51" t="s">
        <v>262</v>
      </c>
      <c r="C19" s="45"/>
      <c r="D19" s="45"/>
      <c r="E19" s="45"/>
      <c r="F19" s="45"/>
      <c r="G19" s="45"/>
      <c r="H19" s="45"/>
    </row>
    <row r="20" spans="1:8" x14ac:dyDescent="0.25">
      <c r="A20" s="45"/>
      <c r="B20" s="50" t="s">
        <v>256</v>
      </c>
      <c r="C20" s="45"/>
      <c r="D20" s="45"/>
      <c r="E20" s="45"/>
      <c r="F20" s="45"/>
      <c r="G20" s="45"/>
      <c r="H20" s="45"/>
    </row>
    <row r="21" spans="1:8" ht="50.1" customHeight="1" x14ac:dyDescent="0.25">
      <c r="A21" s="45"/>
      <c r="B21" s="51" t="s">
        <v>263</v>
      </c>
      <c r="C21" s="45"/>
      <c r="D21" s="45"/>
      <c r="E21" s="45"/>
      <c r="F21" s="45"/>
      <c r="G21" s="45"/>
      <c r="H21" s="45"/>
    </row>
  </sheetData>
  <sheetProtection password="C8E3" sheet="1" objects="1" scenarios="1"/>
  <mergeCells count="1">
    <mergeCell ref="A1:H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Option Button 12">
              <controlPr defaultSize="0" autoFill="0" autoLine="0" autoPict="0">
                <anchor moveWithCells="1">
                  <from>
                    <xdr:col>2</xdr:col>
                    <xdr:colOff>1247775</xdr:colOff>
                    <xdr:row>2</xdr:row>
                    <xdr:rowOff>180975</xdr:rowOff>
                  </from>
                  <to>
                    <xdr:col>2</xdr:col>
                    <xdr:colOff>2505075</xdr:colOff>
                    <xdr:row>4</xdr:row>
                    <xdr:rowOff>9525</xdr:rowOff>
                  </to>
                </anchor>
              </controlPr>
            </control>
          </mc:Choice>
        </mc:AlternateContent>
        <mc:AlternateContent xmlns:mc="http://schemas.openxmlformats.org/markup-compatibility/2006">
          <mc:Choice Requires="x14">
            <control shapeId="2061" r:id="rId5" name="Option Button 13">
              <controlPr defaultSize="0" autoFill="0" autoLine="0" autoPict="0">
                <anchor moveWithCells="1">
                  <from>
                    <xdr:col>2</xdr:col>
                    <xdr:colOff>1247775</xdr:colOff>
                    <xdr:row>3</xdr:row>
                    <xdr:rowOff>171450</xdr:rowOff>
                  </from>
                  <to>
                    <xdr:col>2</xdr:col>
                    <xdr:colOff>2505075</xdr:colOff>
                    <xdr:row>5</xdr:row>
                    <xdr:rowOff>9525</xdr:rowOff>
                  </to>
                </anchor>
              </controlPr>
            </control>
          </mc:Choice>
        </mc:AlternateContent>
        <mc:AlternateContent xmlns:mc="http://schemas.openxmlformats.org/markup-compatibility/2006">
          <mc:Choice Requires="x14">
            <control shapeId="2062" r:id="rId6" name="Option Button 14">
              <controlPr defaultSize="0" autoFill="0" autoLine="0" autoPict="0">
                <anchor moveWithCells="1">
                  <from>
                    <xdr:col>2</xdr:col>
                    <xdr:colOff>1247775</xdr:colOff>
                    <xdr:row>4</xdr:row>
                    <xdr:rowOff>171450</xdr:rowOff>
                  </from>
                  <to>
                    <xdr:col>2</xdr:col>
                    <xdr:colOff>2505075</xdr:colOff>
                    <xdr:row>6</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500"/>
  <sheetViews>
    <sheetView workbookViewId="0">
      <selection sqref="A1:G500"/>
    </sheetView>
  </sheetViews>
  <sheetFormatPr defaultColWidth="8.85546875" defaultRowHeight="15" x14ac:dyDescent="0.25"/>
  <cols>
    <col min="1" max="1" width="11.85546875" style="37" customWidth="1"/>
    <col min="2" max="4" width="21" style="37" customWidth="1"/>
    <col min="5" max="5" width="35.7109375" style="37" bestFit="1" customWidth="1"/>
    <col min="6" max="6" width="19.42578125" style="37" customWidth="1"/>
    <col min="7" max="7" width="30.85546875" style="7" bestFit="1" customWidth="1"/>
    <col min="8" max="16384" width="8.85546875" style="7"/>
  </cols>
  <sheetData>
    <row r="1" spans="1:7" x14ac:dyDescent="0.25">
      <c r="A1" s="25" t="str">
        <f>IF(supply!C8&lt;&gt;"",supply!B8,"")</f>
        <v/>
      </c>
      <c r="B1" s="25" t="str">
        <f>IF(supply!C8&lt;&gt;"",supply!C8,"")</f>
        <v/>
      </c>
      <c r="C1" s="25" t="str">
        <f>IF(supply!D8&lt;&gt;"",supply!D8,"")</f>
        <v/>
      </c>
      <c r="D1" s="25" t="str">
        <f>IF(supply!E8&lt;&gt;"",supply!E8,"")</f>
        <v/>
      </c>
      <c r="E1" s="25" t="str">
        <f>IF(supply!F8&lt;&gt;"",supply!F8,"")</f>
        <v/>
      </c>
      <c r="F1" s="25" t="str">
        <f>IF(supply!G8&lt;&gt;"",VLOOKUP(supply!G8,private!$H$1:$J$28,2,FALSE),"")</f>
        <v/>
      </c>
      <c r="G1" s="25" t="str">
        <f>IF(supply!H8&lt;&gt;"",VLOOKUP(supply!H8,private!$L$1:$M$5,2,FALSE),"")</f>
        <v/>
      </c>
    </row>
    <row r="2" spans="1:7" x14ac:dyDescent="0.25">
      <c r="A2" s="25" t="str">
        <f>IF(supply!C9&lt;&gt;"",supply!B9,"")</f>
        <v/>
      </c>
      <c r="B2" s="25" t="str">
        <f>IF(supply!C9&lt;&gt;"",supply!C9,"")</f>
        <v/>
      </c>
      <c r="C2" s="25" t="str">
        <f>IF(supply!D9&lt;&gt;"",supply!D9,"")</f>
        <v/>
      </c>
      <c r="D2" s="25" t="str">
        <f>IF(supply!E9&lt;&gt;"",supply!E9,"")</f>
        <v/>
      </c>
      <c r="E2" s="25" t="str">
        <f>IF(supply!F9&lt;&gt;"",supply!F9,"")</f>
        <v/>
      </c>
      <c r="F2" s="25" t="str">
        <f>IF(supply!G9&lt;&gt;"",VLOOKUP(supply!G9,private!$H$1:$J$28,2,FALSE),"")</f>
        <v/>
      </c>
      <c r="G2" s="25" t="str">
        <f>IF(supply!H9&lt;&gt;"",VLOOKUP(supply!H9,private!$L$1:$M$5,2,FALSE),"")</f>
        <v/>
      </c>
    </row>
    <row r="3" spans="1:7" x14ac:dyDescent="0.25">
      <c r="A3" s="25" t="str">
        <f>IF(supply!C10&lt;&gt;"",supply!B10,"")</f>
        <v/>
      </c>
      <c r="B3" s="25" t="str">
        <f>IF(supply!C10&lt;&gt;"",supply!C10,"")</f>
        <v/>
      </c>
      <c r="C3" s="25" t="str">
        <f>IF(supply!D10&lt;&gt;"",supply!D10,"")</f>
        <v/>
      </c>
      <c r="D3" s="25" t="str">
        <f>IF(supply!E10&lt;&gt;"",supply!E10,"")</f>
        <v/>
      </c>
      <c r="E3" s="25" t="str">
        <f>IF(supply!F10&lt;&gt;"",supply!F10,"")</f>
        <v/>
      </c>
      <c r="F3" s="25" t="str">
        <f>IF(supply!G10&lt;&gt;"",VLOOKUP(supply!G10,private!$H$1:$J$28,2,FALSE),"")</f>
        <v/>
      </c>
      <c r="G3" s="25" t="str">
        <f>IF(supply!H10&lt;&gt;"",VLOOKUP(supply!H10,private!$L$1:$M$5,2,FALSE),"")</f>
        <v/>
      </c>
    </row>
    <row r="4" spans="1:7" x14ac:dyDescent="0.25">
      <c r="A4" s="25" t="str">
        <f>IF(supply!C11&lt;&gt;"",supply!B11,"")</f>
        <v/>
      </c>
      <c r="B4" s="25" t="str">
        <f>IF(supply!C11&lt;&gt;"",supply!C11,"")</f>
        <v/>
      </c>
      <c r="C4" s="25" t="str">
        <f>IF(supply!D11&lt;&gt;"",supply!D11,"")</f>
        <v/>
      </c>
      <c r="D4" s="25" t="str">
        <f>IF(supply!E11&lt;&gt;"",supply!E11,"")</f>
        <v/>
      </c>
      <c r="E4" s="25" t="str">
        <f>IF(supply!F11&lt;&gt;"",supply!F11,"")</f>
        <v/>
      </c>
      <c r="F4" s="25" t="str">
        <f>IF(supply!G11&lt;&gt;"",VLOOKUP(supply!G11,private!$H$1:$J$28,2,FALSE),"")</f>
        <v/>
      </c>
      <c r="G4" s="25" t="str">
        <f>IF(supply!H11&lt;&gt;"",VLOOKUP(supply!H11,private!$L$1:$M$5,2,FALSE),"")</f>
        <v/>
      </c>
    </row>
    <row r="5" spans="1:7" x14ac:dyDescent="0.25">
      <c r="A5" s="25" t="str">
        <f>IF(supply!C12&lt;&gt;"",supply!B12,"")</f>
        <v/>
      </c>
      <c r="B5" s="25" t="str">
        <f>IF(supply!C12&lt;&gt;"",supply!C12,"")</f>
        <v/>
      </c>
      <c r="C5" s="25" t="str">
        <f>IF(supply!D12&lt;&gt;"",supply!D12,"")</f>
        <v/>
      </c>
      <c r="D5" s="25" t="str">
        <f>IF(supply!E12&lt;&gt;"",supply!E12,"")</f>
        <v/>
      </c>
      <c r="E5" s="25" t="str">
        <f>IF(supply!F12&lt;&gt;"",supply!F12,"")</f>
        <v/>
      </c>
      <c r="F5" s="25" t="str">
        <f>IF(supply!G12&lt;&gt;"",VLOOKUP(supply!G12,private!$H$1:$J$28,2,FALSE),"")</f>
        <v/>
      </c>
      <c r="G5" s="25" t="str">
        <f>IF(supply!H12&lt;&gt;"",VLOOKUP(supply!H12,private!$L$1:$M$5,2,FALSE),"")</f>
        <v/>
      </c>
    </row>
    <row r="6" spans="1:7" x14ac:dyDescent="0.25">
      <c r="A6" s="25" t="str">
        <f>IF(supply!C13&lt;&gt;"",supply!B13,"")</f>
        <v/>
      </c>
      <c r="B6" s="25" t="str">
        <f>IF(supply!C13&lt;&gt;"",supply!C13,"")</f>
        <v/>
      </c>
      <c r="C6" s="25" t="str">
        <f>IF(supply!D13&lt;&gt;"",supply!D13,"")</f>
        <v/>
      </c>
      <c r="D6" s="25" t="str">
        <f>IF(supply!E13&lt;&gt;"",supply!E13,"")</f>
        <v/>
      </c>
      <c r="E6" s="25" t="str">
        <f>IF(supply!F13&lt;&gt;"",supply!F13,"")</f>
        <v/>
      </c>
      <c r="F6" s="25" t="str">
        <f>IF(supply!G13&lt;&gt;"",VLOOKUP(supply!G13,private!$H$1:$J$28,2,FALSE),"")</f>
        <v/>
      </c>
      <c r="G6" s="25" t="str">
        <f>IF(supply!H13&lt;&gt;"",VLOOKUP(supply!H13,private!$L$1:$M$5,2,FALSE),"")</f>
        <v/>
      </c>
    </row>
    <row r="7" spans="1:7" x14ac:dyDescent="0.25">
      <c r="A7" s="25" t="str">
        <f>IF(supply!C14&lt;&gt;"",supply!B14,"")</f>
        <v/>
      </c>
      <c r="B7" s="25" t="str">
        <f>IF(supply!C14&lt;&gt;"",supply!C14,"")</f>
        <v/>
      </c>
      <c r="C7" s="25" t="str">
        <f>IF(supply!D14&lt;&gt;"",supply!D14,"")</f>
        <v/>
      </c>
      <c r="D7" s="25" t="str">
        <f>IF(supply!E14&lt;&gt;"",supply!E14,"")</f>
        <v/>
      </c>
      <c r="E7" s="25" t="str">
        <f>IF(supply!F14&lt;&gt;"",supply!F14,"")</f>
        <v/>
      </c>
      <c r="F7" s="25" t="str">
        <f>IF(supply!G14&lt;&gt;"",VLOOKUP(supply!G14,private!$H$1:$J$28,2,FALSE),"")</f>
        <v/>
      </c>
      <c r="G7" s="25" t="str">
        <f>IF(supply!H14&lt;&gt;"",VLOOKUP(supply!H14,private!$L$1:$M$5,2,FALSE),"")</f>
        <v/>
      </c>
    </row>
    <row r="8" spans="1:7" x14ac:dyDescent="0.25">
      <c r="A8" s="25" t="str">
        <f>IF(supply!C15&lt;&gt;"",supply!B15,"")</f>
        <v/>
      </c>
      <c r="B8" s="25" t="str">
        <f>IF(supply!C15&lt;&gt;"",supply!C15,"")</f>
        <v/>
      </c>
      <c r="C8" s="25" t="str">
        <f>IF(supply!D15&lt;&gt;"",supply!D15,"")</f>
        <v/>
      </c>
      <c r="D8" s="25" t="str">
        <f>IF(supply!E15&lt;&gt;"",supply!E15,"")</f>
        <v/>
      </c>
      <c r="E8" s="25" t="str">
        <f>IF(supply!F15&lt;&gt;"",supply!F15,"")</f>
        <v/>
      </c>
      <c r="F8" s="25" t="str">
        <f>IF(supply!G15&lt;&gt;"",VLOOKUP(supply!G15,private!$H$1:$J$28,2,FALSE),"")</f>
        <v/>
      </c>
      <c r="G8" s="25" t="str">
        <f>IF(supply!H15&lt;&gt;"",VLOOKUP(supply!H15,private!$L$1:$M$5,2,FALSE),"")</f>
        <v/>
      </c>
    </row>
    <row r="9" spans="1:7" x14ac:dyDescent="0.25">
      <c r="A9" s="25" t="str">
        <f>IF(supply!C16&lt;&gt;"",supply!B16,"")</f>
        <v/>
      </c>
      <c r="B9" s="25" t="str">
        <f>IF(supply!C16&lt;&gt;"",supply!C16,"")</f>
        <v/>
      </c>
      <c r="C9" s="25" t="str">
        <f>IF(supply!D16&lt;&gt;"",supply!D16,"")</f>
        <v/>
      </c>
      <c r="D9" s="25" t="str">
        <f>IF(supply!E16&lt;&gt;"",supply!E16,"")</f>
        <v/>
      </c>
      <c r="E9" s="25" t="str">
        <f>IF(supply!F16&lt;&gt;"",supply!F16,"")</f>
        <v/>
      </c>
      <c r="F9" s="25" t="str">
        <f>IF(supply!G16&lt;&gt;"",VLOOKUP(supply!G16,private!$H$1:$J$28,2,FALSE),"")</f>
        <v/>
      </c>
      <c r="G9" s="25" t="str">
        <f>IF(supply!H16&lt;&gt;"",VLOOKUP(supply!H16,private!$L$1:$M$5,2,FALSE),"")</f>
        <v/>
      </c>
    </row>
    <row r="10" spans="1:7" x14ac:dyDescent="0.25">
      <c r="A10" s="25" t="str">
        <f>IF(supply!C17&lt;&gt;"",supply!B17,"")</f>
        <v/>
      </c>
      <c r="B10" s="25" t="str">
        <f>IF(supply!C17&lt;&gt;"",supply!C17,"")</f>
        <v/>
      </c>
      <c r="C10" s="25" t="str">
        <f>IF(supply!D17&lt;&gt;"",supply!D17,"")</f>
        <v/>
      </c>
      <c r="D10" s="25" t="str">
        <f>IF(supply!E17&lt;&gt;"",supply!E17,"")</f>
        <v/>
      </c>
      <c r="E10" s="25" t="str">
        <f>IF(supply!F17&lt;&gt;"",supply!F17,"")</f>
        <v/>
      </c>
      <c r="F10" s="25" t="str">
        <f>IF(supply!G17&lt;&gt;"",VLOOKUP(supply!G17,private!$H$1:$J$28,2,FALSE),"")</f>
        <v/>
      </c>
      <c r="G10" s="25" t="str">
        <f>IF(supply!H17&lt;&gt;"",VLOOKUP(supply!H17,private!$L$1:$M$5,2,FALSE),"")</f>
        <v/>
      </c>
    </row>
    <row r="11" spans="1:7" x14ac:dyDescent="0.25">
      <c r="A11" s="25" t="str">
        <f>IF(supply!C18&lt;&gt;"",supply!B18,"")</f>
        <v/>
      </c>
      <c r="B11" s="25" t="str">
        <f>IF(supply!C18&lt;&gt;"",supply!C18,"")</f>
        <v/>
      </c>
      <c r="C11" s="25" t="str">
        <f>IF(supply!D18&lt;&gt;"",supply!D18,"")</f>
        <v/>
      </c>
      <c r="D11" s="25" t="str">
        <f>IF(supply!E18&lt;&gt;"",supply!E18,"")</f>
        <v/>
      </c>
      <c r="E11" s="25" t="str">
        <f>IF(supply!F18&lt;&gt;"",supply!F18,"")</f>
        <v/>
      </c>
      <c r="F11" s="25" t="str">
        <f>IF(supply!G18&lt;&gt;"",VLOOKUP(supply!G18,private!$H$1:$J$28,2,FALSE),"")</f>
        <v/>
      </c>
      <c r="G11" s="25" t="str">
        <f>IF(supply!H18&lt;&gt;"",VLOOKUP(supply!H18,private!$L$1:$M$5,2,FALSE),"")</f>
        <v/>
      </c>
    </row>
    <row r="12" spans="1:7" x14ac:dyDescent="0.25">
      <c r="A12" s="25" t="str">
        <f>IF(supply!C19&lt;&gt;"",supply!B19,"")</f>
        <v/>
      </c>
      <c r="B12" s="25" t="str">
        <f>IF(supply!C19&lt;&gt;"",supply!C19,"")</f>
        <v/>
      </c>
      <c r="C12" s="25" t="str">
        <f>IF(supply!D19&lt;&gt;"",supply!D19,"")</f>
        <v/>
      </c>
      <c r="D12" s="25" t="str">
        <f>IF(supply!E19&lt;&gt;"",supply!E19,"")</f>
        <v/>
      </c>
      <c r="E12" s="25" t="str">
        <f>IF(supply!F19&lt;&gt;"",supply!F19,"")</f>
        <v/>
      </c>
      <c r="F12" s="25" t="str">
        <f>IF(supply!G19&lt;&gt;"",VLOOKUP(supply!G19,private!$H$1:$J$28,2,FALSE),"")</f>
        <v/>
      </c>
      <c r="G12" s="25" t="str">
        <f>IF(supply!H19&lt;&gt;"",VLOOKUP(supply!H19,private!$L$1:$M$5,2,FALSE),"")</f>
        <v/>
      </c>
    </row>
    <row r="13" spans="1:7" x14ac:dyDescent="0.25">
      <c r="A13" s="25" t="str">
        <f>IF(supply!C20&lt;&gt;"",supply!B20,"")</f>
        <v/>
      </c>
      <c r="B13" s="25" t="str">
        <f>IF(supply!C20&lt;&gt;"",supply!C20,"")</f>
        <v/>
      </c>
      <c r="C13" s="25" t="str">
        <f>IF(supply!D20&lt;&gt;"",supply!D20,"")</f>
        <v/>
      </c>
      <c r="D13" s="25" t="str">
        <f>IF(supply!E20&lt;&gt;"",supply!E20,"")</f>
        <v/>
      </c>
      <c r="E13" s="25" t="str">
        <f>IF(supply!F20&lt;&gt;"",supply!F20,"")</f>
        <v/>
      </c>
      <c r="F13" s="25" t="str">
        <f>IF(supply!G20&lt;&gt;"",VLOOKUP(supply!G20,private!$H$1:$J$28,2,FALSE),"")</f>
        <v/>
      </c>
      <c r="G13" s="25" t="str">
        <f>IF(supply!H20&lt;&gt;"",VLOOKUP(supply!H20,private!$L$1:$M$5,2,FALSE),"")</f>
        <v/>
      </c>
    </row>
    <row r="14" spans="1:7" x14ac:dyDescent="0.25">
      <c r="A14" s="25" t="str">
        <f>IF(supply!C21&lt;&gt;"",supply!B21,"")</f>
        <v/>
      </c>
      <c r="B14" s="25" t="str">
        <f>IF(supply!C21&lt;&gt;"",supply!C21,"")</f>
        <v/>
      </c>
      <c r="C14" s="25" t="str">
        <f>IF(supply!D21&lt;&gt;"",supply!D21,"")</f>
        <v/>
      </c>
      <c r="D14" s="25" t="str">
        <f>IF(supply!E21&lt;&gt;"",supply!E21,"")</f>
        <v/>
      </c>
      <c r="E14" s="25" t="str">
        <f>IF(supply!F21&lt;&gt;"",supply!F21,"")</f>
        <v/>
      </c>
      <c r="F14" s="25" t="str">
        <f>IF(supply!G21&lt;&gt;"",VLOOKUP(supply!G21,private!$H$1:$J$28,2,FALSE),"")</f>
        <v/>
      </c>
      <c r="G14" s="25" t="str">
        <f>IF(supply!H21&lt;&gt;"",VLOOKUP(supply!H21,private!$L$1:$M$5,2,FALSE),"")</f>
        <v/>
      </c>
    </row>
    <row r="15" spans="1:7" x14ac:dyDescent="0.25">
      <c r="A15" s="25" t="str">
        <f>IF(supply!C22&lt;&gt;"",supply!B22,"")</f>
        <v/>
      </c>
      <c r="B15" s="25" t="str">
        <f>IF(supply!C22&lt;&gt;"",supply!C22,"")</f>
        <v/>
      </c>
      <c r="C15" s="25" t="str">
        <f>IF(supply!D22&lt;&gt;"",supply!D22,"")</f>
        <v/>
      </c>
      <c r="D15" s="25" t="str">
        <f>IF(supply!E22&lt;&gt;"",supply!E22,"")</f>
        <v/>
      </c>
      <c r="E15" s="25" t="str">
        <f>IF(supply!F22&lt;&gt;"",supply!F22,"")</f>
        <v/>
      </c>
      <c r="F15" s="25" t="str">
        <f>IF(supply!G22&lt;&gt;"",VLOOKUP(supply!G22,private!$H$1:$J$28,2,FALSE),"")</f>
        <v/>
      </c>
      <c r="G15" s="25" t="str">
        <f>IF(supply!H22&lt;&gt;"",VLOOKUP(supply!H22,private!$L$1:$M$5,2,FALSE),"")</f>
        <v/>
      </c>
    </row>
    <row r="16" spans="1:7" x14ac:dyDescent="0.25">
      <c r="A16" s="25" t="str">
        <f>IF(supply!C23&lt;&gt;"",supply!B23,"")</f>
        <v/>
      </c>
      <c r="B16" s="25" t="str">
        <f>IF(supply!C23&lt;&gt;"",supply!C23,"")</f>
        <v/>
      </c>
      <c r="C16" s="25" t="str">
        <f>IF(supply!D23&lt;&gt;"",supply!D23,"")</f>
        <v/>
      </c>
      <c r="D16" s="25" t="str">
        <f>IF(supply!E23&lt;&gt;"",supply!E23,"")</f>
        <v/>
      </c>
      <c r="E16" s="25" t="str">
        <f>IF(supply!F23&lt;&gt;"",supply!F23,"")</f>
        <v/>
      </c>
      <c r="F16" s="25" t="str">
        <f>IF(supply!G23&lt;&gt;"",VLOOKUP(supply!G23,private!$H$1:$J$28,2,FALSE),"")</f>
        <v/>
      </c>
      <c r="G16" s="25" t="str">
        <f>IF(supply!H23&lt;&gt;"",VLOOKUP(supply!H23,private!$L$1:$M$5,2,FALSE),"")</f>
        <v/>
      </c>
    </row>
    <row r="17" spans="1:7" x14ac:dyDescent="0.25">
      <c r="A17" s="25" t="str">
        <f>IF(supply!C24&lt;&gt;"",supply!B24,"")</f>
        <v/>
      </c>
      <c r="B17" s="25" t="str">
        <f>IF(supply!C24&lt;&gt;"",supply!C24,"")</f>
        <v/>
      </c>
      <c r="C17" s="25" t="str">
        <f>IF(supply!D24&lt;&gt;"",supply!D24,"")</f>
        <v/>
      </c>
      <c r="D17" s="25" t="str">
        <f>IF(supply!E24&lt;&gt;"",supply!E24,"")</f>
        <v/>
      </c>
      <c r="E17" s="25" t="str">
        <f>IF(supply!F24&lt;&gt;"",supply!F24,"")</f>
        <v/>
      </c>
      <c r="F17" s="25" t="str">
        <f>IF(supply!G24&lt;&gt;"",VLOOKUP(supply!G24,private!$H$1:$J$28,2,FALSE),"")</f>
        <v/>
      </c>
      <c r="G17" s="25" t="str">
        <f>IF(supply!H24&lt;&gt;"",VLOOKUP(supply!H24,private!$L$1:$M$5,2,FALSE),"")</f>
        <v/>
      </c>
    </row>
    <row r="18" spans="1:7" x14ac:dyDescent="0.25">
      <c r="A18" s="25" t="str">
        <f>IF(supply!C25&lt;&gt;"",supply!B25,"")</f>
        <v/>
      </c>
      <c r="B18" s="25" t="str">
        <f>IF(supply!C25&lt;&gt;"",supply!C25,"")</f>
        <v/>
      </c>
      <c r="C18" s="25" t="str">
        <f>IF(supply!D25&lt;&gt;"",supply!D25,"")</f>
        <v/>
      </c>
      <c r="D18" s="25" t="str">
        <f>IF(supply!E25&lt;&gt;"",supply!E25,"")</f>
        <v/>
      </c>
      <c r="E18" s="25" t="str">
        <f>IF(supply!F25&lt;&gt;"",supply!F25,"")</f>
        <v/>
      </c>
      <c r="F18" s="25" t="str">
        <f>IF(supply!G25&lt;&gt;"",VLOOKUP(supply!G25,private!$H$1:$J$28,2,FALSE),"")</f>
        <v/>
      </c>
      <c r="G18" s="25" t="str">
        <f>IF(supply!H25&lt;&gt;"",VLOOKUP(supply!H25,private!$L$1:$M$5,2,FALSE),"")</f>
        <v/>
      </c>
    </row>
    <row r="19" spans="1:7" x14ac:dyDescent="0.25">
      <c r="A19" s="25" t="str">
        <f>IF(supply!C26&lt;&gt;"",supply!B26,"")</f>
        <v/>
      </c>
      <c r="B19" s="25" t="str">
        <f>IF(supply!C26&lt;&gt;"",supply!C26,"")</f>
        <v/>
      </c>
      <c r="C19" s="25" t="str">
        <f>IF(supply!D26&lt;&gt;"",supply!D26,"")</f>
        <v/>
      </c>
      <c r="D19" s="25" t="str">
        <f>IF(supply!E26&lt;&gt;"",supply!E26,"")</f>
        <v/>
      </c>
      <c r="E19" s="25" t="str">
        <f>IF(supply!F26&lt;&gt;"",supply!F26,"")</f>
        <v/>
      </c>
      <c r="F19" s="25" t="str">
        <f>IF(supply!G26&lt;&gt;"",VLOOKUP(supply!G26,private!$H$1:$J$28,2,FALSE),"")</f>
        <v/>
      </c>
      <c r="G19" s="25" t="str">
        <f>IF(supply!H26&lt;&gt;"",VLOOKUP(supply!H26,private!$L$1:$M$5,2,FALSE),"")</f>
        <v/>
      </c>
    </row>
    <row r="20" spans="1:7" x14ac:dyDescent="0.25">
      <c r="A20" s="25" t="str">
        <f>IF(supply!C27&lt;&gt;"",supply!B27,"")</f>
        <v/>
      </c>
      <c r="B20" s="25" t="str">
        <f>IF(supply!C27&lt;&gt;"",supply!C27,"")</f>
        <v/>
      </c>
      <c r="C20" s="25" t="str">
        <f>IF(supply!D27&lt;&gt;"",supply!D27,"")</f>
        <v/>
      </c>
      <c r="D20" s="25" t="str">
        <f>IF(supply!E27&lt;&gt;"",supply!E27,"")</f>
        <v/>
      </c>
      <c r="E20" s="25" t="str">
        <f>IF(supply!F27&lt;&gt;"",supply!F27,"")</f>
        <v/>
      </c>
      <c r="F20" s="25" t="str">
        <f>IF(supply!G27&lt;&gt;"",VLOOKUP(supply!G27,private!$H$1:$J$28,2,FALSE),"")</f>
        <v/>
      </c>
      <c r="G20" s="25" t="str">
        <f>IF(supply!H27&lt;&gt;"",VLOOKUP(supply!H27,private!$L$1:$M$5,2,FALSE),"")</f>
        <v/>
      </c>
    </row>
    <row r="21" spans="1:7" x14ac:dyDescent="0.25">
      <c r="A21" s="25" t="str">
        <f>IF(supply!C28&lt;&gt;"",supply!B28,"")</f>
        <v/>
      </c>
      <c r="B21" s="25" t="str">
        <f>IF(supply!C28&lt;&gt;"",supply!C28,"")</f>
        <v/>
      </c>
      <c r="C21" s="25" t="str">
        <f>IF(supply!D28&lt;&gt;"",supply!D28,"")</f>
        <v/>
      </c>
      <c r="D21" s="25" t="str">
        <f>IF(supply!E28&lt;&gt;"",supply!E28,"")</f>
        <v/>
      </c>
      <c r="E21" s="25" t="str">
        <f>IF(supply!F28&lt;&gt;"",supply!F28,"")</f>
        <v/>
      </c>
      <c r="F21" s="25" t="str">
        <f>IF(supply!G28&lt;&gt;"",VLOOKUP(supply!G28,private!$H$1:$J$28,2,FALSE),"")</f>
        <v/>
      </c>
      <c r="G21" s="25" t="str">
        <f>IF(supply!H28&lt;&gt;"",VLOOKUP(supply!H28,private!$L$1:$M$5,2,FALSE),"")</f>
        <v/>
      </c>
    </row>
    <row r="22" spans="1:7" x14ac:dyDescent="0.25">
      <c r="A22" s="25" t="str">
        <f>IF(supply!C29&lt;&gt;"",supply!B29,"")</f>
        <v/>
      </c>
      <c r="B22" s="25" t="str">
        <f>IF(supply!C29&lt;&gt;"",supply!C29,"")</f>
        <v/>
      </c>
      <c r="C22" s="25" t="str">
        <f>IF(supply!D29&lt;&gt;"",supply!D29,"")</f>
        <v/>
      </c>
      <c r="D22" s="25" t="str">
        <f>IF(supply!E29&lt;&gt;"",supply!E29,"")</f>
        <v/>
      </c>
      <c r="E22" s="25" t="str">
        <f>IF(supply!F29&lt;&gt;"",supply!F29,"")</f>
        <v/>
      </c>
      <c r="F22" s="25" t="str">
        <f>IF(supply!G29&lt;&gt;"",VLOOKUP(supply!G29,private!$H$1:$J$28,2,FALSE),"")</f>
        <v/>
      </c>
      <c r="G22" s="25" t="str">
        <f>IF(supply!H29&lt;&gt;"",VLOOKUP(supply!H29,private!$L$1:$M$5,2,FALSE),"")</f>
        <v/>
      </c>
    </row>
    <row r="23" spans="1:7" x14ac:dyDescent="0.25">
      <c r="A23" s="25" t="str">
        <f>IF(supply!C30&lt;&gt;"",supply!B30,"")</f>
        <v/>
      </c>
      <c r="B23" s="25" t="str">
        <f>IF(supply!C30&lt;&gt;"",supply!C30,"")</f>
        <v/>
      </c>
      <c r="C23" s="25" t="str">
        <f>IF(supply!D30&lt;&gt;"",supply!D30,"")</f>
        <v/>
      </c>
      <c r="D23" s="25" t="str">
        <f>IF(supply!E30&lt;&gt;"",supply!E30,"")</f>
        <v/>
      </c>
      <c r="E23" s="25" t="str">
        <f>IF(supply!F30&lt;&gt;"",supply!F30,"")</f>
        <v/>
      </c>
      <c r="F23" s="25" t="str">
        <f>IF(supply!G30&lt;&gt;"",VLOOKUP(supply!G30,private!$H$1:$J$28,2,FALSE),"")</f>
        <v/>
      </c>
      <c r="G23" s="25" t="str">
        <f>IF(supply!H30&lt;&gt;"",VLOOKUP(supply!H30,private!$L$1:$M$5,2,FALSE),"")</f>
        <v/>
      </c>
    </row>
    <row r="24" spans="1:7" x14ac:dyDescent="0.25">
      <c r="A24" s="25" t="str">
        <f>IF(supply!C31&lt;&gt;"",supply!B31,"")</f>
        <v/>
      </c>
      <c r="B24" s="25" t="str">
        <f>IF(supply!C31&lt;&gt;"",supply!C31,"")</f>
        <v/>
      </c>
      <c r="C24" s="25" t="str">
        <f>IF(supply!D31&lt;&gt;"",supply!D31,"")</f>
        <v/>
      </c>
      <c r="D24" s="25" t="str">
        <f>IF(supply!E31&lt;&gt;"",supply!E31,"")</f>
        <v/>
      </c>
      <c r="E24" s="25" t="str">
        <f>IF(supply!F31&lt;&gt;"",supply!F31,"")</f>
        <v/>
      </c>
      <c r="F24" s="25" t="str">
        <f>IF(supply!G31&lt;&gt;"",VLOOKUP(supply!G31,private!$H$1:$J$28,2,FALSE),"")</f>
        <v/>
      </c>
      <c r="G24" s="25" t="str">
        <f>IF(supply!H31&lt;&gt;"",VLOOKUP(supply!H31,private!$L$1:$M$5,2,FALSE),"")</f>
        <v/>
      </c>
    </row>
    <row r="25" spans="1:7" x14ac:dyDescent="0.25">
      <c r="A25" s="25" t="str">
        <f>IF(supply!C32&lt;&gt;"",supply!B32,"")</f>
        <v/>
      </c>
      <c r="B25" s="25" t="str">
        <f>IF(supply!C32&lt;&gt;"",supply!C32,"")</f>
        <v/>
      </c>
      <c r="C25" s="25" t="str">
        <f>IF(supply!D32&lt;&gt;"",supply!D32,"")</f>
        <v/>
      </c>
      <c r="D25" s="25" t="str">
        <f>IF(supply!E32&lt;&gt;"",supply!E32,"")</f>
        <v/>
      </c>
      <c r="E25" s="25" t="str">
        <f>IF(supply!F32&lt;&gt;"",supply!F32,"")</f>
        <v/>
      </c>
      <c r="F25" s="25" t="str">
        <f>IF(supply!G32&lt;&gt;"",VLOOKUP(supply!G32,private!$H$1:$J$28,2,FALSE),"")</f>
        <v/>
      </c>
      <c r="G25" s="25" t="str">
        <f>IF(supply!H32&lt;&gt;"",VLOOKUP(supply!H32,private!$L$1:$M$5,2,FALSE),"")</f>
        <v/>
      </c>
    </row>
    <row r="26" spans="1:7" x14ac:dyDescent="0.25">
      <c r="A26" s="25" t="str">
        <f>IF(supply!C33&lt;&gt;"",supply!B33,"")</f>
        <v/>
      </c>
      <c r="B26" s="25" t="str">
        <f>IF(supply!C33&lt;&gt;"",supply!C33,"")</f>
        <v/>
      </c>
      <c r="C26" s="25" t="str">
        <f>IF(supply!D33&lt;&gt;"",supply!D33,"")</f>
        <v/>
      </c>
      <c r="D26" s="25" t="str">
        <f>IF(supply!E33&lt;&gt;"",supply!E33,"")</f>
        <v/>
      </c>
      <c r="E26" s="25" t="str">
        <f>IF(supply!F33&lt;&gt;"",supply!F33,"")</f>
        <v/>
      </c>
      <c r="F26" s="25" t="str">
        <f>IF(supply!G33&lt;&gt;"",VLOOKUP(supply!G33,private!$H$1:$J$28,2,FALSE),"")</f>
        <v/>
      </c>
      <c r="G26" s="25" t="str">
        <f>IF(supply!H33&lt;&gt;"",VLOOKUP(supply!H33,private!$L$1:$M$5,2,FALSE),"")</f>
        <v/>
      </c>
    </row>
    <row r="27" spans="1:7" x14ac:dyDescent="0.25">
      <c r="A27" s="25" t="str">
        <f>IF(supply!C34&lt;&gt;"",supply!B34,"")</f>
        <v/>
      </c>
      <c r="B27" s="25" t="str">
        <f>IF(supply!C34&lt;&gt;"",supply!C34,"")</f>
        <v/>
      </c>
      <c r="C27" s="25" t="str">
        <f>IF(supply!D34&lt;&gt;"",supply!D34,"")</f>
        <v/>
      </c>
      <c r="D27" s="25" t="str">
        <f>IF(supply!E34&lt;&gt;"",supply!E34,"")</f>
        <v/>
      </c>
      <c r="E27" s="25" t="str">
        <f>IF(supply!F34&lt;&gt;"",supply!F34,"")</f>
        <v/>
      </c>
      <c r="F27" s="25" t="str">
        <f>IF(supply!G34&lt;&gt;"",VLOOKUP(supply!G34,private!$H$1:$J$28,2,FALSE),"")</f>
        <v/>
      </c>
      <c r="G27" s="25" t="str">
        <f>IF(supply!H34&lt;&gt;"",VLOOKUP(supply!H34,private!$L$1:$M$5,2,FALSE),"")</f>
        <v/>
      </c>
    </row>
    <row r="28" spans="1:7" x14ac:dyDescent="0.25">
      <c r="A28" s="25" t="str">
        <f>IF(supply!C35&lt;&gt;"",supply!B35,"")</f>
        <v/>
      </c>
      <c r="B28" s="25" t="str">
        <f>IF(supply!C35&lt;&gt;"",supply!C35,"")</f>
        <v/>
      </c>
      <c r="C28" s="25" t="str">
        <f>IF(supply!D35&lt;&gt;"",supply!D35,"")</f>
        <v/>
      </c>
      <c r="D28" s="25" t="str">
        <f>IF(supply!E35&lt;&gt;"",supply!E35,"")</f>
        <v/>
      </c>
      <c r="E28" s="25" t="str">
        <f>IF(supply!F35&lt;&gt;"",supply!F35,"")</f>
        <v/>
      </c>
      <c r="F28" s="25" t="str">
        <f>IF(supply!G35&lt;&gt;"",VLOOKUP(supply!G35,private!$H$1:$J$28,2,FALSE),"")</f>
        <v/>
      </c>
      <c r="G28" s="25" t="str">
        <f>IF(supply!H35&lt;&gt;"",VLOOKUP(supply!H35,private!$L$1:$M$5,2,FALSE),"")</f>
        <v/>
      </c>
    </row>
    <row r="29" spans="1:7" x14ac:dyDescent="0.25">
      <c r="A29" s="25" t="str">
        <f>IF(supply!C36&lt;&gt;"",supply!B36,"")</f>
        <v/>
      </c>
      <c r="B29" s="25" t="str">
        <f>IF(supply!C36&lt;&gt;"",supply!C36,"")</f>
        <v/>
      </c>
      <c r="C29" s="25" t="str">
        <f>IF(supply!D36&lt;&gt;"",supply!D36,"")</f>
        <v/>
      </c>
      <c r="D29" s="25" t="str">
        <f>IF(supply!E36&lt;&gt;"",supply!E36,"")</f>
        <v/>
      </c>
      <c r="E29" s="25" t="str">
        <f>IF(supply!F36&lt;&gt;"",supply!F36,"")</f>
        <v/>
      </c>
      <c r="F29" s="25" t="str">
        <f>IF(supply!G36&lt;&gt;"",VLOOKUP(supply!G36,private!$H$1:$J$28,2,FALSE),"")</f>
        <v/>
      </c>
      <c r="G29" s="25" t="str">
        <f>IF(supply!H36&lt;&gt;"",VLOOKUP(supply!H36,private!$L$1:$M$5,2,FALSE),"")</f>
        <v/>
      </c>
    </row>
    <row r="30" spans="1:7" x14ac:dyDescent="0.25">
      <c r="A30" s="25" t="str">
        <f>IF(supply!C37&lt;&gt;"",supply!B37,"")</f>
        <v/>
      </c>
      <c r="B30" s="25" t="str">
        <f>IF(supply!C37&lt;&gt;"",supply!C37,"")</f>
        <v/>
      </c>
      <c r="C30" s="25" t="str">
        <f>IF(supply!D37&lt;&gt;"",supply!D37,"")</f>
        <v/>
      </c>
      <c r="D30" s="25" t="str">
        <f>IF(supply!E37&lt;&gt;"",supply!E37,"")</f>
        <v/>
      </c>
      <c r="E30" s="25" t="str">
        <f>IF(supply!F37&lt;&gt;"",supply!F37,"")</f>
        <v/>
      </c>
      <c r="F30" s="25" t="str">
        <f>IF(supply!G37&lt;&gt;"",VLOOKUP(supply!G37,private!$H$1:$J$28,2,FALSE),"")</f>
        <v/>
      </c>
      <c r="G30" s="25" t="str">
        <f>IF(supply!H37&lt;&gt;"",VLOOKUP(supply!H37,private!$L$1:$M$5,2,FALSE),"")</f>
        <v/>
      </c>
    </row>
    <row r="31" spans="1:7" x14ac:dyDescent="0.25">
      <c r="A31" s="25" t="str">
        <f>IF(supply!C38&lt;&gt;"",supply!B38,"")</f>
        <v/>
      </c>
      <c r="B31" s="25" t="str">
        <f>IF(supply!C38&lt;&gt;"",supply!C38,"")</f>
        <v/>
      </c>
      <c r="C31" s="25" t="str">
        <f>IF(supply!D38&lt;&gt;"",supply!D38,"")</f>
        <v/>
      </c>
      <c r="D31" s="25" t="str">
        <f>IF(supply!E38&lt;&gt;"",supply!E38,"")</f>
        <v/>
      </c>
      <c r="E31" s="25" t="str">
        <f>IF(supply!F38&lt;&gt;"",supply!F38,"")</f>
        <v/>
      </c>
      <c r="F31" s="25" t="str">
        <f>IF(supply!G38&lt;&gt;"",VLOOKUP(supply!G38,private!$H$1:$J$28,2,FALSE),"")</f>
        <v/>
      </c>
      <c r="G31" s="25" t="str">
        <f>IF(supply!H38&lt;&gt;"",VLOOKUP(supply!H38,private!$L$1:$M$5,2,FALSE),"")</f>
        <v/>
      </c>
    </row>
    <row r="32" spans="1:7" x14ac:dyDescent="0.25">
      <c r="A32" s="25" t="str">
        <f>IF(supply!C39&lt;&gt;"",supply!B39,"")</f>
        <v/>
      </c>
      <c r="B32" s="25" t="str">
        <f>IF(supply!C39&lt;&gt;"",supply!C39,"")</f>
        <v/>
      </c>
      <c r="C32" s="25" t="str">
        <f>IF(supply!D39&lt;&gt;"",supply!D39,"")</f>
        <v/>
      </c>
      <c r="D32" s="25" t="str">
        <f>IF(supply!E39&lt;&gt;"",supply!E39,"")</f>
        <v/>
      </c>
      <c r="E32" s="25" t="str">
        <f>IF(supply!F39&lt;&gt;"",supply!F39,"")</f>
        <v/>
      </c>
      <c r="F32" s="25" t="str">
        <f>IF(supply!G39&lt;&gt;"",VLOOKUP(supply!G39,private!$H$1:$J$28,2,FALSE),"")</f>
        <v/>
      </c>
      <c r="G32" s="25" t="str">
        <f>IF(supply!H39&lt;&gt;"",VLOOKUP(supply!H39,private!$L$1:$M$5,2,FALSE),"")</f>
        <v/>
      </c>
    </row>
    <row r="33" spans="1:7" x14ac:dyDescent="0.25">
      <c r="A33" s="25" t="str">
        <f>IF(supply!C40&lt;&gt;"",supply!B40,"")</f>
        <v/>
      </c>
      <c r="B33" s="25" t="str">
        <f>IF(supply!C40&lt;&gt;"",supply!C40,"")</f>
        <v/>
      </c>
      <c r="C33" s="25" t="str">
        <f>IF(supply!D40&lt;&gt;"",supply!D40,"")</f>
        <v/>
      </c>
      <c r="D33" s="25" t="str">
        <f>IF(supply!E40&lt;&gt;"",supply!E40,"")</f>
        <v/>
      </c>
      <c r="E33" s="25" t="str">
        <f>IF(supply!F40&lt;&gt;"",supply!F40,"")</f>
        <v/>
      </c>
      <c r="F33" s="25" t="str">
        <f>IF(supply!G40&lt;&gt;"",VLOOKUP(supply!G40,private!$H$1:$J$28,2,FALSE),"")</f>
        <v/>
      </c>
      <c r="G33" s="25" t="str">
        <f>IF(supply!H40&lt;&gt;"",VLOOKUP(supply!H40,private!$L$1:$M$5,2,FALSE),"")</f>
        <v/>
      </c>
    </row>
    <row r="34" spans="1:7" x14ac:dyDescent="0.25">
      <c r="A34" s="25" t="str">
        <f>IF(supply!C41&lt;&gt;"",supply!B41,"")</f>
        <v/>
      </c>
      <c r="B34" s="25" t="str">
        <f>IF(supply!C41&lt;&gt;"",supply!C41,"")</f>
        <v/>
      </c>
      <c r="C34" s="25" t="str">
        <f>IF(supply!D41&lt;&gt;"",supply!D41,"")</f>
        <v/>
      </c>
      <c r="D34" s="25" t="str">
        <f>IF(supply!E41&lt;&gt;"",supply!E41,"")</f>
        <v/>
      </c>
      <c r="E34" s="25" t="str">
        <f>IF(supply!F41&lt;&gt;"",supply!F41,"")</f>
        <v/>
      </c>
      <c r="F34" s="25" t="str">
        <f>IF(supply!G41&lt;&gt;"",VLOOKUP(supply!G41,private!$H$1:$J$28,2,FALSE),"")</f>
        <v/>
      </c>
      <c r="G34" s="25" t="str">
        <f>IF(supply!H41&lt;&gt;"",VLOOKUP(supply!H41,private!$L$1:$M$5,2,FALSE),"")</f>
        <v/>
      </c>
    </row>
    <row r="35" spans="1:7" x14ac:dyDescent="0.25">
      <c r="A35" s="25" t="str">
        <f>IF(supply!C42&lt;&gt;"",supply!B42,"")</f>
        <v/>
      </c>
      <c r="B35" s="25" t="str">
        <f>IF(supply!C42&lt;&gt;"",supply!C42,"")</f>
        <v/>
      </c>
      <c r="C35" s="25" t="str">
        <f>IF(supply!D42&lt;&gt;"",supply!D42,"")</f>
        <v/>
      </c>
      <c r="D35" s="25" t="str">
        <f>IF(supply!E42&lt;&gt;"",supply!E42,"")</f>
        <v/>
      </c>
      <c r="E35" s="25" t="str">
        <f>IF(supply!F42&lt;&gt;"",supply!F42,"")</f>
        <v/>
      </c>
      <c r="F35" s="25" t="str">
        <f>IF(supply!G42&lt;&gt;"",VLOOKUP(supply!G42,private!$H$1:$J$28,2,FALSE),"")</f>
        <v/>
      </c>
      <c r="G35" s="25" t="str">
        <f>IF(supply!H42&lt;&gt;"",VLOOKUP(supply!H42,private!$L$1:$M$5,2,FALSE),"")</f>
        <v/>
      </c>
    </row>
    <row r="36" spans="1:7" x14ac:dyDescent="0.25">
      <c r="A36" s="25" t="str">
        <f>IF(supply!C43&lt;&gt;"",supply!B43,"")</f>
        <v/>
      </c>
      <c r="B36" s="25" t="str">
        <f>IF(supply!C43&lt;&gt;"",supply!C43,"")</f>
        <v/>
      </c>
      <c r="C36" s="25" t="str">
        <f>IF(supply!D43&lt;&gt;"",supply!D43,"")</f>
        <v/>
      </c>
      <c r="D36" s="25" t="str">
        <f>IF(supply!E43&lt;&gt;"",supply!E43,"")</f>
        <v/>
      </c>
      <c r="E36" s="25" t="str">
        <f>IF(supply!F43&lt;&gt;"",supply!F43,"")</f>
        <v/>
      </c>
      <c r="F36" s="25" t="str">
        <f>IF(supply!G43&lt;&gt;"",VLOOKUP(supply!G43,private!$H$1:$J$28,2,FALSE),"")</f>
        <v/>
      </c>
      <c r="G36" s="25" t="str">
        <f>IF(supply!H43&lt;&gt;"",VLOOKUP(supply!H43,private!$L$1:$M$5,2,FALSE),"")</f>
        <v/>
      </c>
    </row>
    <row r="37" spans="1:7" x14ac:dyDescent="0.25">
      <c r="A37" s="25" t="str">
        <f>IF(supply!C44&lt;&gt;"",supply!B44,"")</f>
        <v/>
      </c>
      <c r="B37" s="25" t="str">
        <f>IF(supply!C44&lt;&gt;"",supply!C44,"")</f>
        <v/>
      </c>
      <c r="C37" s="25" t="str">
        <f>IF(supply!D44&lt;&gt;"",supply!D44,"")</f>
        <v/>
      </c>
      <c r="D37" s="25" t="str">
        <f>IF(supply!E44&lt;&gt;"",supply!E44,"")</f>
        <v/>
      </c>
      <c r="E37" s="25" t="str">
        <f>IF(supply!F44&lt;&gt;"",supply!F44,"")</f>
        <v/>
      </c>
      <c r="F37" s="25" t="str">
        <f>IF(supply!G44&lt;&gt;"",VLOOKUP(supply!G44,private!$H$1:$J$28,2,FALSE),"")</f>
        <v/>
      </c>
      <c r="G37" s="25" t="str">
        <f>IF(supply!H44&lt;&gt;"",VLOOKUP(supply!H44,private!$L$1:$M$5,2,FALSE),"")</f>
        <v/>
      </c>
    </row>
    <row r="38" spans="1:7" x14ac:dyDescent="0.25">
      <c r="A38" s="25" t="str">
        <f>IF(supply!C45&lt;&gt;"",supply!B45,"")</f>
        <v/>
      </c>
      <c r="B38" s="25" t="str">
        <f>IF(supply!C45&lt;&gt;"",supply!C45,"")</f>
        <v/>
      </c>
      <c r="C38" s="25" t="str">
        <f>IF(supply!D45&lt;&gt;"",supply!D45,"")</f>
        <v/>
      </c>
      <c r="D38" s="25" t="str">
        <f>IF(supply!E45&lt;&gt;"",supply!E45,"")</f>
        <v/>
      </c>
      <c r="E38" s="25" t="str">
        <f>IF(supply!F45&lt;&gt;"",supply!F45,"")</f>
        <v/>
      </c>
      <c r="F38" s="25" t="str">
        <f>IF(supply!G45&lt;&gt;"",VLOOKUP(supply!G45,private!$H$1:$J$28,2,FALSE),"")</f>
        <v/>
      </c>
      <c r="G38" s="25" t="str">
        <f>IF(supply!H45&lt;&gt;"",VLOOKUP(supply!H45,private!$L$1:$M$5,2,FALSE),"")</f>
        <v/>
      </c>
    </row>
    <row r="39" spans="1:7" x14ac:dyDescent="0.25">
      <c r="A39" s="25" t="str">
        <f>IF(supply!C46&lt;&gt;"",supply!B46,"")</f>
        <v/>
      </c>
      <c r="B39" s="25" t="str">
        <f>IF(supply!C46&lt;&gt;"",supply!C46,"")</f>
        <v/>
      </c>
      <c r="C39" s="25" t="str">
        <f>IF(supply!D46&lt;&gt;"",supply!D46,"")</f>
        <v/>
      </c>
      <c r="D39" s="25" t="str">
        <f>IF(supply!E46&lt;&gt;"",supply!E46,"")</f>
        <v/>
      </c>
      <c r="E39" s="25" t="str">
        <f>IF(supply!F46&lt;&gt;"",supply!F46,"")</f>
        <v/>
      </c>
      <c r="F39" s="25" t="str">
        <f>IF(supply!G46&lt;&gt;"",VLOOKUP(supply!G46,private!$H$1:$J$28,2,FALSE),"")</f>
        <v/>
      </c>
      <c r="G39" s="25" t="str">
        <f>IF(supply!H46&lt;&gt;"",VLOOKUP(supply!H46,private!$L$1:$M$5,2,FALSE),"")</f>
        <v/>
      </c>
    </row>
    <row r="40" spans="1:7" x14ac:dyDescent="0.25">
      <c r="A40" s="25" t="str">
        <f>IF(supply!C47&lt;&gt;"",supply!B47,"")</f>
        <v/>
      </c>
      <c r="B40" s="25" t="str">
        <f>IF(supply!C47&lt;&gt;"",supply!C47,"")</f>
        <v/>
      </c>
      <c r="C40" s="25" t="str">
        <f>IF(supply!D47&lt;&gt;"",supply!D47,"")</f>
        <v/>
      </c>
      <c r="D40" s="25" t="str">
        <f>IF(supply!E47&lt;&gt;"",supply!E47,"")</f>
        <v/>
      </c>
      <c r="E40" s="25" t="str">
        <f>IF(supply!F47&lt;&gt;"",supply!F47,"")</f>
        <v/>
      </c>
      <c r="F40" s="25" t="str">
        <f>IF(supply!G47&lt;&gt;"",VLOOKUP(supply!G47,private!$H$1:$J$28,2,FALSE),"")</f>
        <v/>
      </c>
      <c r="G40" s="25" t="str">
        <f>IF(supply!H47&lt;&gt;"",VLOOKUP(supply!H47,private!$L$1:$M$5,2,FALSE),"")</f>
        <v/>
      </c>
    </row>
    <row r="41" spans="1:7" x14ac:dyDescent="0.25">
      <c r="A41" s="25" t="str">
        <f>IF(supply!C48&lt;&gt;"",supply!B48,"")</f>
        <v/>
      </c>
      <c r="B41" s="25" t="str">
        <f>IF(supply!C48&lt;&gt;"",supply!C48,"")</f>
        <v/>
      </c>
      <c r="C41" s="25" t="str">
        <f>IF(supply!D48&lt;&gt;"",supply!D48,"")</f>
        <v/>
      </c>
      <c r="D41" s="25" t="str">
        <f>IF(supply!E48&lt;&gt;"",supply!E48,"")</f>
        <v/>
      </c>
      <c r="E41" s="25" t="str">
        <f>IF(supply!F48&lt;&gt;"",supply!F48,"")</f>
        <v/>
      </c>
      <c r="F41" s="25" t="str">
        <f>IF(supply!G48&lt;&gt;"",VLOOKUP(supply!G48,private!$H$1:$J$28,2,FALSE),"")</f>
        <v/>
      </c>
      <c r="G41" s="25" t="str">
        <f>IF(supply!H48&lt;&gt;"",VLOOKUP(supply!H48,private!$L$1:$M$5,2,FALSE),"")</f>
        <v/>
      </c>
    </row>
    <row r="42" spans="1:7" x14ac:dyDescent="0.25">
      <c r="A42" s="25" t="str">
        <f>IF(supply!C49&lt;&gt;"",supply!B49,"")</f>
        <v/>
      </c>
      <c r="B42" s="25" t="str">
        <f>IF(supply!C49&lt;&gt;"",supply!C49,"")</f>
        <v/>
      </c>
      <c r="C42" s="25" t="str">
        <f>IF(supply!D49&lt;&gt;"",supply!D49,"")</f>
        <v/>
      </c>
      <c r="D42" s="25" t="str">
        <f>IF(supply!E49&lt;&gt;"",supply!E49,"")</f>
        <v/>
      </c>
      <c r="E42" s="25" t="str">
        <f>IF(supply!F49&lt;&gt;"",supply!F49,"")</f>
        <v/>
      </c>
      <c r="F42" s="25" t="str">
        <f>IF(supply!G49&lt;&gt;"",VLOOKUP(supply!G49,private!$H$1:$J$28,2,FALSE),"")</f>
        <v/>
      </c>
      <c r="G42" s="25" t="str">
        <f>IF(supply!H49&lt;&gt;"",VLOOKUP(supply!H49,private!$L$1:$M$5,2,FALSE),"")</f>
        <v/>
      </c>
    </row>
    <row r="43" spans="1:7" x14ac:dyDescent="0.25">
      <c r="A43" s="25" t="str">
        <f>IF(supply!C50&lt;&gt;"",supply!B50,"")</f>
        <v/>
      </c>
      <c r="B43" s="25" t="str">
        <f>IF(supply!C50&lt;&gt;"",supply!C50,"")</f>
        <v/>
      </c>
      <c r="C43" s="25" t="str">
        <f>IF(supply!D50&lt;&gt;"",supply!D50,"")</f>
        <v/>
      </c>
      <c r="D43" s="25" t="str">
        <f>IF(supply!E50&lt;&gt;"",supply!E50,"")</f>
        <v/>
      </c>
      <c r="E43" s="25" t="str">
        <f>IF(supply!F50&lt;&gt;"",supply!F50,"")</f>
        <v/>
      </c>
      <c r="F43" s="25" t="str">
        <f>IF(supply!G50&lt;&gt;"",VLOOKUP(supply!G50,private!$H$1:$J$28,2,FALSE),"")</f>
        <v/>
      </c>
      <c r="G43" s="25" t="str">
        <f>IF(supply!H50&lt;&gt;"",VLOOKUP(supply!H50,private!$L$1:$M$5,2,FALSE),"")</f>
        <v/>
      </c>
    </row>
    <row r="44" spans="1:7" x14ac:dyDescent="0.25">
      <c r="A44" s="25" t="str">
        <f>IF(supply!C51&lt;&gt;"",supply!B51,"")</f>
        <v/>
      </c>
      <c r="B44" s="25" t="str">
        <f>IF(supply!C51&lt;&gt;"",supply!C51,"")</f>
        <v/>
      </c>
      <c r="C44" s="25" t="str">
        <f>IF(supply!D51&lt;&gt;"",supply!D51,"")</f>
        <v/>
      </c>
      <c r="D44" s="25" t="str">
        <f>IF(supply!E51&lt;&gt;"",supply!E51,"")</f>
        <v/>
      </c>
      <c r="E44" s="25" t="str">
        <f>IF(supply!F51&lt;&gt;"",supply!F51,"")</f>
        <v/>
      </c>
      <c r="F44" s="25" t="str">
        <f>IF(supply!G51&lt;&gt;"",VLOOKUP(supply!G51,private!$H$1:$J$28,2,FALSE),"")</f>
        <v/>
      </c>
      <c r="G44" s="25" t="str">
        <f>IF(supply!H51&lt;&gt;"",VLOOKUP(supply!H51,private!$L$1:$M$5,2,FALSE),"")</f>
        <v/>
      </c>
    </row>
    <row r="45" spans="1:7" x14ac:dyDescent="0.25">
      <c r="A45" s="25" t="str">
        <f>IF(supply!C52&lt;&gt;"",supply!B52,"")</f>
        <v/>
      </c>
      <c r="B45" s="25" t="str">
        <f>IF(supply!C52&lt;&gt;"",supply!C52,"")</f>
        <v/>
      </c>
      <c r="C45" s="25" t="str">
        <f>IF(supply!D52&lt;&gt;"",supply!D52,"")</f>
        <v/>
      </c>
      <c r="D45" s="25" t="str">
        <f>IF(supply!E52&lt;&gt;"",supply!E52,"")</f>
        <v/>
      </c>
      <c r="E45" s="25" t="str">
        <f>IF(supply!F52&lt;&gt;"",supply!F52,"")</f>
        <v/>
      </c>
      <c r="F45" s="25" t="str">
        <f>IF(supply!G52&lt;&gt;"",VLOOKUP(supply!G52,private!$H$1:$J$28,2,FALSE),"")</f>
        <v/>
      </c>
      <c r="G45" s="25" t="str">
        <f>IF(supply!H52&lt;&gt;"",VLOOKUP(supply!H52,private!$L$1:$M$5,2,FALSE),"")</f>
        <v/>
      </c>
    </row>
    <row r="46" spans="1:7" x14ac:dyDescent="0.25">
      <c r="A46" s="25" t="str">
        <f>IF(supply!C53&lt;&gt;"",supply!B53,"")</f>
        <v/>
      </c>
      <c r="B46" s="25" t="str">
        <f>IF(supply!C53&lt;&gt;"",supply!C53,"")</f>
        <v/>
      </c>
      <c r="C46" s="25" t="str">
        <f>IF(supply!D53&lt;&gt;"",supply!D53,"")</f>
        <v/>
      </c>
      <c r="D46" s="25" t="str">
        <f>IF(supply!E53&lt;&gt;"",supply!E53,"")</f>
        <v/>
      </c>
      <c r="E46" s="25" t="str">
        <f>IF(supply!F53&lt;&gt;"",supply!F53,"")</f>
        <v/>
      </c>
      <c r="F46" s="25" t="str">
        <f>IF(supply!G53&lt;&gt;"",VLOOKUP(supply!G53,private!$H$1:$J$28,2,FALSE),"")</f>
        <v/>
      </c>
      <c r="G46" s="25" t="str">
        <f>IF(supply!H53&lt;&gt;"",VLOOKUP(supply!H53,private!$L$1:$M$5,2,FALSE),"")</f>
        <v/>
      </c>
    </row>
    <row r="47" spans="1:7" x14ac:dyDescent="0.25">
      <c r="A47" s="25" t="str">
        <f>IF(supply!C54&lt;&gt;"",supply!B54,"")</f>
        <v/>
      </c>
      <c r="B47" s="25" t="str">
        <f>IF(supply!C54&lt;&gt;"",supply!C54,"")</f>
        <v/>
      </c>
      <c r="C47" s="25" t="str">
        <f>IF(supply!D54&lt;&gt;"",supply!D54,"")</f>
        <v/>
      </c>
      <c r="D47" s="25" t="str">
        <f>IF(supply!E54&lt;&gt;"",supply!E54,"")</f>
        <v/>
      </c>
      <c r="E47" s="25" t="str">
        <f>IF(supply!F54&lt;&gt;"",supply!F54,"")</f>
        <v/>
      </c>
      <c r="F47" s="25" t="str">
        <f>IF(supply!G54&lt;&gt;"",VLOOKUP(supply!G54,private!$H$1:$J$28,2,FALSE),"")</f>
        <v/>
      </c>
      <c r="G47" s="25" t="str">
        <f>IF(supply!H54&lt;&gt;"",VLOOKUP(supply!H54,private!$L$1:$M$5,2,FALSE),"")</f>
        <v/>
      </c>
    </row>
    <row r="48" spans="1:7" x14ac:dyDescent="0.25">
      <c r="A48" s="25" t="str">
        <f>IF(supply!C55&lt;&gt;"",supply!B55,"")</f>
        <v/>
      </c>
      <c r="B48" s="25" t="str">
        <f>IF(supply!C55&lt;&gt;"",supply!C55,"")</f>
        <v/>
      </c>
      <c r="C48" s="25" t="str">
        <f>IF(supply!D55&lt;&gt;"",supply!D55,"")</f>
        <v/>
      </c>
      <c r="D48" s="25" t="str">
        <f>IF(supply!E55&lt;&gt;"",supply!E55,"")</f>
        <v/>
      </c>
      <c r="E48" s="25" t="str">
        <f>IF(supply!F55&lt;&gt;"",supply!F55,"")</f>
        <v/>
      </c>
      <c r="F48" s="25" t="str">
        <f>IF(supply!G55&lt;&gt;"",VLOOKUP(supply!G55,private!$H$1:$J$28,2,FALSE),"")</f>
        <v/>
      </c>
      <c r="G48" s="25" t="str">
        <f>IF(supply!H55&lt;&gt;"",VLOOKUP(supply!H55,private!$L$1:$M$5,2,FALSE),"")</f>
        <v/>
      </c>
    </row>
    <row r="49" spans="1:7" x14ac:dyDescent="0.25">
      <c r="A49" s="25" t="str">
        <f>IF(supply!C56&lt;&gt;"",supply!B56,"")</f>
        <v/>
      </c>
      <c r="B49" s="25" t="str">
        <f>IF(supply!C56&lt;&gt;"",supply!C56,"")</f>
        <v/>
      </c>
      <c r="C49" s="25" t="str">
        <f>IF(supply!D56&lt;&gt;"",supply!D56,"")</f>
        <v/>
      </c>
      <c r="D49" s="25" t="str">
        <f>IF(supply!E56&lt;&gt;"",supply!E56,"")</f>
        <v/>
      </c>
      <c r="E49" s="25" t="str">
        <f>IF(supply!F56&lt;&gt;"",supply!F56,"")</f>
        <v/>
      </c>
      <c r="F49" s="25" t="str">
        <f>IF(supply!G56&lt;&gt;"",VLOOKUP(supply!G56,private!$H$1:$J$28,2,FALSE),"")</f>
        <v/>
      </c>
      <c r="G49" s="25" t="str">
        <f>IF(supply!H56&lt;&gt;"",VLOOKUP(supply!H56,private!$L$1:$M$5,2,FALSE),"")</f>
        <v/>
      </c>
    </row>
    <row r="50" spans="1:7" x14ac:dyDescent="0.25">
      <c r="A50" s="25" t="str">
        <f>IF(supply!C57&lt;&gt;"",supply!B57,"")</f>
        <v/>
      </c>
      <c r="B50" s="25" t="str">
        <f>IF(supply!C57&lt;&gt;"",supply!C57,"")</f>
        <v/>
      </c>
      <c r="C50" s="25" t="str">
        <f>IF(supply!D57&lt;&gt;"",supply!D57,"")</f>
        <v/>
      </c>
      <c r="D50" s="25" t="str">
        <f>IF(supply!E57&lt;&gt;"",supply!E57,"")</f>
        <v/>
      </c>
      <c r="E50" s="25" t="str">
        <f>IF(supply!F57&lt;&gt;"",supply!F57,"")</f>
        <v/>
      </c>
      <c r="F50" s="25" t="str">
        <f>IF(supply!G57&lt;&gt;"",VLOOKUP(supply!G57,private!$H$1:$J$28,2,FALSE),"")</f>
        <v/>
      </c>
      <c r="G50" s="25" t="str">
        <f>IF(supply!H57&lt;&gt;"",VLOOKUP(supply!H57,private!$L$1:$M$5,2,FALSE),"")</f>
        <v/>
      </c>
    </row>
    <row r="51" spans="1:7" x14ac:dyDescent="0.25">
      <c r="A51" s="25" t="str">
        <f>IF(supply!C58&lt;&gt;"",supply!B58,"")</f>
        <v/>
      </c>
      <c r="B51" s="25" t="str">
        <f>IF(supply!C58&lt;&gt;"",supply!C58,"")</f>
        <v/>
      </c>
      <c r="C51" s="25" t="str">
        <f>IF(supply!D58&lt;&gt;"",supply!D58,"")</f>
        <v/>
      </c>
      <c r="D51" s="25" t="str">
        <f>IF(supply!E58&lt;&gt;"",supply!E58,"")</f>
        <v/>
      </c>
      <c r="E51" s="25" t="str">
        <f>IF(supply!F58&lt;&gt;"",supply!F58,"")</f>
        <v/>
      </c>
      <c r="F51" s="25" t="str">
        <f>IF(supply!G58&lt;&gt;"",VLOOKUP(supply!G58,private!$H$1:$J$28,2,FALSE),"")</f>
        <v/>
      </c>
      <c r="G51" s="25" t="str">
        <f>IF(supply!H58&lt;&gt;"",VLOOKUP(supply!H58,private!$L$1:$M$5,2,FALSE),"")</f>
        <v/>
      </c>
    </row>
    <row r="52" spans="1:7" x14ac:dyDescent="0.25">
      <c r="A52" s="25" t="str">
        <f>IF(supply!C59&lt;&gt;"",supply!B59,"")</f>
        <v/>
      </c>
      <c r="B52" s="25" t="str">
        <f>IF(supply!C59&lt;&gt;"",supply!C59,"")</f>
        <v/>
      </c>
      <c r="C52" s="25" t="str">
        <f>IF(supply!D59&lt;&gt;"",supply!D59,"")</f>
        <v/>
      </c>
      <c r="D52" s="25" t="str">
        <f>IF(supply!E59&lt;&gt;"",supply!E59,"")</f>
        <v/>
      </c>
      <c r="E52" s="25" t="str">
        <f>IF(supply!F59&lt;&gt;"",supply!F59,"")</f>
        <v/>
      </c>
      <c r="F52" s="25" t="str">
        <f>IF(supply!G59&lt;&gt;"",VLOOKUP(supply!G59,private!$H$1:$J$28,2,FALSE),"")</f>
        <v/>
      </c>
      <c r="G52" s="25" t="str">
        <f>IF(supply!H59&lt;&gt;"",VLOOKUP(supply!H59,private!$L$1:$M$5,2,FALSE),"")</f>
        <v/>
      </c>
    </row>
    <row r="53" spans="1:7" x14ac:dyDescent="0.25">
      <c r="A53" s="25" t="str">
        <f>IF(supply!C60&lt;&gt;"",supply!B60,"")</f>
        <v/>
      </c>
      <c r="B53" s="25" t="str">
        <f>IF(supply!C60&lt;&gt;"",supply!C60,"")</f>
        <v/>
      </c>
      <c r="C53" s="25" t="str">
        <f>IF(supply!D60&lt;&gt;"",supply!D60,"")</f>
        <v/>
      </c>
      <c r="D53" s="25" t="str">
        <f>IF(supply!E60&lt;&gt;"",supply!E60,"")</f>
        <v/>
      </c>
      <c r="E53" s="25" t="str">
        <f>IF(supply!F60&lt;&gt;"",supply!F60,"")</f>
        <v/>
      </c>
      <c r="F53" s="25" t="str">
        <f>IF(supply!G60&lt;&gt;"",VLOOKUP(supply!G60,private!$H$1:$J$28,2,FALSE),"")</f>
        <v/>
      </c>
      <c r="G53" s="25" t="str">
        <f>IF(supply!H60&lt;&gt;"",VLOOKUP(supply!H60,private!$L$1:$M$5,2,FALSE),"")</f>
        <v/>
      </c>
    </row>
    <row r="54" spans="1:7" x14ac:dyDescent="0.25">
      <c r="A54" s="25" t="str">
        <f>IF(supply!C61&lt;&gt;"",supply!B61,"")</f>
        <v/>
      </c>
      <c r="B54" s="25" t="str">
        <f>IF(supply!C61&lt;&gt;"",supply!C61,"")</f>
        <v/>
      </c>
      <c r="C54" s="25" t="str">
        <f>IF(supply!D61&lt;&gt;"",supply!D61,"")</f>
        <v/>
      </c>
      <c r="D54" s="25" t="str">
        <f>IF(supply!E61&lt;&gt;"",supply!E61,"")</f>
        <v/>
      </c>
      <c r="E54" s="25" t="str">
        <f>IF(supply!F61&lt;&gt;"",supply!F61,"")</f>
        <v/>
      </c>
      <c r="F54" s="25" t="str">
        <f>IF(supply!G61&lt;&gt;"",VLOOKUP(supply!G61,private!$H$1:$J$28,2,FALSE),"")</f>
        <v/>
      </c>
      <c r="G54" s="25" t="str">
        <f>IF(supply!H61&lt;&gt;"",VLOOKUP(supply!H61,private!$L$1:$M$5,2,FALSE),"")</f>
        <v/>
      </c>
    </row>
    <row r="55" spans="1:7" x14ac:dyDescent="0.25">
      <c r="A55" s="25" t="str">
        <f>IF(supply!C62&lt;&gt;"",supply!B62,"")</f>
        <v/>
      </c>
      <c r="B55" s="25" t="str">
        <f>IF(supply!C62&lt;&gt;"",supply!C62,"")</f>
        <v/>
      </c>
      <c r="C55" s="25" t="str">
        <f>IF(supply!D62&lt;&gt;"",supply!D62,"")</f>
        <v/>
      </c>
      <c r="D55" s="25" t="str">
        <f>IF(supply!E62&lt;&gt;"",supply!E62,"")</f>
        <v/>
      </c>
      <c r="E55" s="25" t="str">
        <f>IF(supply!F62&lt;&gt;"",supply!F62,"")</f>
        <v/>
      </c>
      <c r="F55" s="25" t="str">
        <f>IF(supply!G62&lt;&gt;"",VLOOKUP(supply!G62,private!$H$1:$J$28,2,FALSE),"")</f>
        <v/>
      </c>
      <c r="G55" s="25" t="str">
        <f>IF(supply!H62&lt;&gt;"",VLOOKUP(supply!H62,private!$L$1:$M$5,2,FALSE),"")</f>
        <v/>
      </c>
    </row>
    <row r="56" spans="1:7" x14ac:dyDescent="0.25">
      <c r="A56" s="25" t="str">
        <f>IF(supply!C63&lt;&gt;"",supply!B63,"")</f>
        <v/>
      </c>
      <c r="B56" s="25" t="str">
        <f>IF(supply!C63&lt;&gt;"",supply!C63,"")</f>
        <v/>
      </c>
      <c r="C56" s="25" t="str">
        <f>IF(supply!D63&lt;&gt;"",supply!D63,"")</f>
        <v/>
      </c>
      <c r="D56" s="25" t="str">
        <f>IF(supply!E63&lt;&gt;"",supply!E63,"")</f>
        <v/>
      </c>
      <c r="E56" s="25" t="str">
        <f>IF(supply!F63&lt;&gt;"",supply!F63,"")</f>
        <v/>
      </c>
      <c r="F56" s="25" t="str">
        <f>IF(supply!G63&lt;&gt;"",VLOOKUP(supply!G63,private!$H$1:$J$28,2,FALSE),"")</f>
        <v/>
      </c>
      <c r="G56" s="25" t="str">
        <f>IF(supply!H63&lt;&gt;"",VLOOKUP(supply!H63,private!$L$1:$M$5,2,FALSE),"")</f>
        <v/>
      </c>
    </row>
    <row r="57" spans="1:7" x14ac:dyDescent="0.25">
      <c r="A57" s="25" t="str">
        <f>IF(supply!C64&lt;&gt;"",supply!B64,"")</f>
        <v/>
      </c>
      <c r="B57" s="25" t="str">
        <f>IF(supply!C64&lt;&gt;"",supply!C64,"")</f>
        <v/>
      </c>
      <c r="C57" s="25" t="str">
        <f>IF(supply!D64&lt;&gt;"",supply!D64,"")</f>
        <v/>
      </c>
      <c r="D57" s="25" t="str">
        <f>IF(supply!E64&lt;&gt;"",supply!E64,"")</f>
        <v/>
      </c>
      <c r="E57" s="25" t="str">
        <f>IF(supply!F64&lt;&gt;"",supply!F64,"")</f>
        <v/>
      </c>
      <c r="F57" s="25" t="str">
        <f>IF(supply!G64&lt;&gt;"",VLOOKUP(supply!G64,private!$H$1:$J$28,2,FALSE),"")</f>
        <v/>
      </c>
      <c r="G57" s="25" t="str">
        <f>IF(supply!H64&lt;&gt;"",VLOOKUP(supply!H64,private!$L$1:$M$5,2,FALSE),"")</f>
        <v/>
      </c>
    </row>
    <row r="58" spans="1:7" x14ac:dyDescent="0.25">
      <c r="A58" s="25" t="str">
        <f>IF(supply!C65&lt;&gt;"",supply!B65,"")</f>
        <v/>
      </c>
      <c r="B58" s="25" t="str">
        <f>IF(supply!C65&lt;&gt;"",supply!C65,"")</f>
        <v/>
      </c>
      <c r="C58" s="25" t="str">
        <f>IF(supply!D65&lt;&gt;"",supply!D65,"")</f>
        <v/>
      </c>
      <c r="D58" s="25" t="str">
        <f>IF(supply!E65&lt;&gt;"",supply!E65,"")</f>
        <v/>
      </c>
      <c r="E58" s="25" t="str">
        <f>IF(supply!F65&lt;&gt;"",supply!F65,"")</f>
        <v/>
      </c>
      <c r="F58" s="25" t="str">
        <f>IF(supply!G65&lt;&gt;"",VLOOKUP(supply!G65,private!$H$1:$J$28,2,FALSE),"")</f>
        <v/>
      </c>
      <c r="G58" s="25" t="str">
        <f>IF(supply!H65&lt;&gt;"",VLOOKUP(supply!H65,private!$L$1:$M$5,2,FALSE),"")</f>
        <v/>
      </c>
    </row>
    <row r="59" spans="1:7" x14ac:dyDescent="0.25">
      <c r="A59" s="25" t="str">
        <f>IF(supply!C66&lt;&gt;"",supply!B66,"")</f>
        <v/>
      </c>
      <c r="B59" s="25" t="str">
        <f>IF(supply!C66&lt;&gt;"",supply!C66,"")</f>
        <v/>
      </c>
      <c r="C59" s="25" t="str">
        <f>IF(supply!D66&lt;&gt;"",supply!D66,"")</f>
        <v/>
      </c>
      <c r="D59" s="25" t="str">
        <f>IF(supply!E66&lt;&gt;"",supply!E66,"")</f>
        <v/>
      </c>
      <c r="E59" s="25" t="str">
        <f>IF(supply!F66&lt;&gt;"",supply!F66,"")</f>
        <v/>
      </c>
      <c r="F59" s="25" t="str">
        <f>IF(supply!G66&lt;&gt;"",VLOOKUP(supply!G66,private!$H$1:$J$28,2,FALSE),"")</f>
        <v/>
      </c>
      <c r="G59" s="25" t="str">
        <f>IF(supply!H66&lt;&gt;"",VLOOKUP(supply!H66,private!$L$1:$M$5,2,FALSE),"")</f>
        <v/>
      </c>
    </row>
    <row r="60" spans="1:7" x14ac:dyDescent="0.25">
      <c r="A60" s="25" t="str">
        <f>IF(supply!C67&lt;&gt;"",supply!B67,"")</f>
        <v/>
      </c>
      <c r="B60" s="25" t="str">
        <f>IF(supply!C67&lt;&gt;"",supply!C67,"")</f>
        <v/>
      </c>
      <c r="C60" s="25" t="str">
        <f>IF(supply!D67&lt;&gt;"",supply!D67,"")</f>
        <v/>
      </c>
      <c r="D60" s="25" t="str">
        <f>IF(supply!E67&lt;&gt;"",supply!E67,"")</f>
        <v/>
      </c>
      <c r="E60" s="25" t="str">
        <f>IF(supply!F67&lt;&gt;"",supply!F67,"")</f>
        <v/>
      </c>
      <c r="F60" s="25" t="str">
        <f>IF(supply!G67&lt;&gt;"",VLOOKUP(supply!G67,private!$H$1:$J$28,2,FALSE),"")</f>
        <v/>
      </c>
      <c r="G60" s="25" t="str">
        <f>IF(supply!H67&lt;&gt;"",VLOOKUP(supply!H67,private!$L$1:$M$5,2,FALSE),"")</f>
        <v/>
      </c>
    </row>
    <row r="61" spans="1:7" x14ac:dyDescent="0.25">
      <c r="A61" s="25" t="str">
        <f>IF(supply!C68&lt;&gt;"",supply!B68,"")</f>
        <v/>
      </c>
      <c r="B61" s="25" t="str">
        <f>IF(supply!C68&lt;&gt;"",supply!C68,"")</f>
        <v/>
      </c>
      <c r="C61" s="25" t="str">
        <f>IF(supply!D68&lt;&gt;"",supply!D68,"")</f>
        <v/>
      </c>
      <c r="D61" s="25" t="str">
        <f>IF(supply!E68&lt;&gt;"",supply!E68,"")</f>
        <v/>
      </c>
      <c r="E61" s="25" t="str">
        <f>IF(supply!F68&lt;&gt;"",supply!F68,"")</f>
        <v/>
      </c>
      <c r="F61" s="25" t="str">
        <f>IF(supply!G68&lt;&gt;"",VLOOKUP(supply!G68,private!$H$1:$J$28,2,FALSE),"")</f>
        <v/>
      </c>
      <c r="G61" s="25" t="str">
        <f>IF(supply!H68&lt;&gt;"",VLOOKUP(supply!H68,private!$L$1:$M$5,2,FALSE),"")</f>
        <v/>
      </c>
    </row>
    <row r="62" spans="1:7" x14ac:dyDescent="0.25">
      <c r="A62" s="25" t="str">
        <f>IF(supply!C69&lt;&gt;"",supply!B69,"")</f>
        <v/>
      </c>
      <c r="B62" s="25" t="str">
        <f>IF(supply!C69&lt;&gt;"",supply!C69,"")</f>
        <v/>
      </c>
      <c r="C62" s="25" t="str">
        <f>IF(supply!D69&lt;&gt;"",supply!D69,"")</f>
        <v/>
      </c>
      <c r="D62" s="25" t="str">
        <f>IF(supply!E69&lt;&gt;"",supply!E69,"")</f>
        <v/>
      </c>
      <c r="E62" s="25" t="str">
        <f>IF(supply!F69&lt;&gt;"",supply!F69,"")</f>
        <v/>
      </c>
      <c r="F62" s="25" t="str">
        <f>IF(supply!G69&lt;&gt;"",VLOOKUP(supply!G69,private!$H$1:$J$28,2,FALSE),"")</f>
        <v/>
      </c>
      <c r="G62" s="25" t="str">
        <f>IF(supply!H69&lt;&gt;"",VLOOKUP(supply!H69,private!$L$1:$M$5,2,FALSE),"")</f>
        <v/>
      </c>
    </row>
    <row r="63" spans="1:7" x14ac:dyDescent="0.25">
      <c r="A63" s="25" t="str">
        <f>IF(supply!C70&lt;&gt;"",supply!B70,"")</f>
        <v/>
      </c>
      <c r="B63" s="25" t="str">
        <f>IF(supply!C70&lt;&gt;"",supply!C70,"")</f>
        <v/>
      </c>
      <c r="C63" s="25" t="str">
        <f>IF(supply!D70&lt;&gt;"",supply!D70,"")</f>
        <v/>
      </c>
      <c r="D63" s="25" t="str">
        <f>IF(supply!E70&lt;&gt;"",supply!E70,"")</f>
        <v/>
      </c>
      <c r="E63" s="25" t="str">
        <f>IF(supply!F70&lt;&gt;"",supply!F70,"")</f>
        <v/>
      </c>
      <c r="F63" s="25" t="str">
        <f>IF(supply!G70&lt;&gt;"",VLOOKUP(supply!G70,private!$H$1:$J$28,2,FALSE),"")</f>
        <v/>
      </c>
      <c r="G63" s="25" t="str">
        <f>IF(supply!H70&lt;&gt;"",VLOOKUP(supply!H70,private!$L$1:$M$5,2,FALSE),"")</f>
        <v/>
      </c>
    </row>
    <row r="64" spans="1:7" x14ac:dyDescent="0.25">
      <c r="A64" s="25" t="str">
        <f>IF(supply!C71&lt;&gt;"",supply!B71,"")</f>
        <v/>
      </c>
      <c r="B64" s="25" t="str">
        <f>IF(supply!C71&lt;&gt;"",supply!C71,"")</f>
        <v/>
      </c>
      <c r="C64" s="25" t="str">
        <f>IF(supply!D71&lt;&gt;"",supply!D71,"")</f>
        <v/>
      </c>
      <c r="D64" s="25" t="str">
        <f>IF(supply!E71&lt;&gt;"",supply!E71,"")</f>
        <v/>
      </c>
      <c r="E64" s="25" t="str">
        <f>IF(supply!F71&lt;&gt;"",supply!F71,"")</f>
        <v/>
      </c>
      <c r="F64" s="25" t="str">
        <f>IF(supply!G71&lt;&gt;"",VLOOKUP(supply!G71,private!$H$1:$J$28,2,FALSE),"")</f>
        <v/>
      </c>
      <c r="G64" s="25" t="str">
        <f>IF(supply!H71&lt;&gt;"",VLOOKUP(supply!H71,private!$L$1:$M$5,2,FALSE),"")</f>
        <v/>
      </c>
    </row>
    <row r="65" spans="1:7" x14ac:dyDescent="0.25">
      <c r="A65" s="25" t="str">
        <f>IF(supply!C72&lt;&gt;"",supply!B72,"")</f>
        <v/>
      </c>
      <c r="B65" s="25" t="str">
        <f>IF(supply!C72&lt;&gt;"",supply!C72,"")</f>
        <v/>
      </c>
      <c r="C65" s="25" t="str">
        <f>IF(supply!D72&lt;&gt;"",supply!D72,"")</f>
        <v/>
      </c>
      <c r="D65" s="25" t="str">
        <f>IF(supply!E72&lt;&gt;"",supply!E72,"")</f>
        <v/>
      </c>
      <c r="E65" s="25" t="str">
        <f>IF(supply!F72&lt;&gt;"",supply!F72,"")</f>
        <v/>
      </c>
      <c r="F65" s="25" t="str">
        <f>IF(supply!G72&lt;&gt;"",VLOOKUP(supply!G72,private!$H$1:$J$28,2,FALSE),"")</f>
        <v/>
      </c>
      <c r="G65" s="25" t="str">
        <f>IF(supply!H72&lt;&gt;"",VLOOKUP(supply!H72,private!$L$1:$M$5,2,FALSE),"")</f>
        <v/>
      </c>
    </row>
    <row r="66" spans="1:7" x14ac:dyDescent="0.25">
      <c r="A66" s="25" t="str">
        <f>IF(supply!C73&lt;&gt;"",supply!B73,"")</f>
        <v/>
      </c>
      <c r="B66" s="25" t="str">
        <f>IF(supply!C73&lt;&gt;"",supply!C73,"")</f>
        <v/>
      </c>
      <c r="C66" s="25" t="str">
        <f>IF(supply!D73&lt;&gt;"",supply!D73,"")</f>
        <v/>
      </c>
      <c r="D66" s="25" t="str">
        <f>IF(supply!E73&lt;&gt;"",supply!E73,"")</f>
        <v/>
      </c>
      <c r="E66" s="25" t="str">
        <f>IF(supply!F73&lt;&gt;"",supply!F73,"")</f>
        <v/>
      </c>
      <c r="F66" s="25" t="str">
        <f>IF(supply!G73&lt;&gt;"",VLOOKUP(supply!G73,private!$H$1:$J$28,2,FALSE),"")</f>
        <v/>
      </c>
      <c r="G66" s="25" t="str">
        <f>IF(supply!H73&lt;&gt;"",VLOOKUP(supply!H73,private!$L$1:$M$5,2,FALSE),"")</f>
        <v/>
      </c>
    </row>
    <row r="67" spans="1:7" x14ac:dyDescent="0.25">
      <c r="A67" s="25" t="str">
        <f>IF(supply!C74&lt;&gt;"",supply!B74,"")</f>
        <v/>
      </c>
      <c r="B67" s="25" t="str">
        <f>IF(supply!C74&lt;&gt;"",supply!C74,"")</f>
        <v/>
      </c>
      <c r="C67" s="25" t="str">
        <f>IF(supply!D74&lt;&gt;"",supply!D74,"")</f>
        <v/>
      </c>
      <c r="D67" s="25" t="str">
        <f>IF(supply!E74&lt;&gt;"",supply!E74,"")</f>
        <v/>
      </c>
      <c r="E67" s="25" t="str">
        <f>IF(supply!F74&lt;&gt;"",supply!F74,"")</f>
        <v/>
      </c>
      <c r="F67" s="25" t="str">
        <f>IF(supply!G74&lt;&gt;"",VLOOKUP(supply!G74,private!$H$1:$J$28,2,FALSE),"")</f>
        <v/>
      </c>
      <c r="G67" s="25" t="str">
        <f>IF(supply!H74&lt;&gt;"",VLOOKUP(supply!H74,private!$L$1:$M$5,2,FALSE),"")</f>
        <v/>
      </c>
    </row>
    <row r="68" spans="1:7" x14ac:dyDescent="0.25">
      <c r="A68" s="25" t="str">
        <f>IF(supply!C75&lt;&gt;"",supply!B75,"")</f>
        <v/>
      </c>
      <c r="B68" s="25" t="str">
        <f>IF(supply!C75&lt;&gt;"",supply!C75,"")</f>
        <v/>
      </c>
      <c r="C68" s="25" t="str">
        <f>IF(supply!D75&lt;&gt;"",supply!D75,"")</f>
        <v/>
      </c>
      <c r="D68" s="25" t="str">
        <f>IF(supply!E75&lt;&gt;"",supply!E75,"")</f>
        <v/>
      </c>
      <c r="E68" s="25" t="str">
        <f>IF(supply!F75&lt;&gt;"",supply!F75,"")</f>
        <v/>
      </c>
      <c r="F68" s="25" t="str">
        <f>IF(supply!G75&lt;&gt;"",VLOOKUP(supply!G75,private!$H$1:$J$28,2,FALSE),"")</f>
        <v/>
      </c>
      <c r="G68" s="25" t="str">
        <f>IF(supply!H75&lt;&gt;"",VLOOKUP(supply!H75,private!$L$1:$M$5,2,FALSE),"")</f>
        <v/>
      </c>
    </row>
    <row r="69" spans="1:7" x14ac:dyDescent="0.25">
      <c r="A69" s="25" t="str">
        <f>IF(supply!C76&lt;&gt;"",supply!B76,"")</f>
        <v/>
      </c>
      <c r="B69" s="25" t="str">
        <f>IF(supply!C76&lt;&gt;"",supply!C76,"")</f>
        <v/>
      </c>
      <c r="C69" s="25" t="str">
        <f>IF(supply!D76&lt;&gt;"",supply!D76,"")</f>
        <v/>
      </c>
      <c r="D69" s="25" t="str">
        <f>IF(supply!E76&lt;&gt;"",supply!E76,"")</f>
        <v/>
      </c>
      <c r="E69" s="25" t="str">
        <f>IF(supply!F76&lt;&gt;"",supply!F76,"")</f>
        <v/>
      </c>
      <c r="F69" s="25" t="str">
        <f>IF(supply!G76&lt;&gt;"",VLOOKUP(supply!G76,private!$H$1:$J$28,2,FALSE),"")</f>
        <v/>
      </c>
      <c r="G69" s="25" t="str">
        <f>IF(supply!H76&lt;&gt;"",VLOOKUP(supply!H76,private!$L$1:$M$5,2,FALSE),"")</f>
        <v/>
      </c>
    </row>
    <row r="70" spans="1:7" x14ac:dyDescent="0.25">
      <c r="A70" s="25" t="str">
        <f>IF(supply!C77&lt;&gt;"",supply!B77,"")</f>
        <v/>
      </c>
      <c r="B70" s="25" t="str">
        <f>IF(supply!C77&lt;&gt;"",supply!C77,"")</f>
        <v/>
      </c>
      <c r="C70" s="25" t="str">
        <f>IF(supply!D77&lt;&gt;"",supply!D77,"")</f>
        <v/>
      </c>
      <c r="D70" s="25" t="str">
        <f>IF(supply!E77&lt;&gt;"",supply!E77,"")</f>
        <v/>
      </c>
      <c r="E70" s="25" t="str">
        <f>IF(supply!F77&lt;&gt;"",supply!F77,"")</f>
        <v/>
      </c>
      <c r="F70" s="25" t="str">
        <f>IF(supply!G77&lt;&gt;"",VLOOKUP(supply!G77,private!$H$1:$J$28,2,FALSE),"")</f>
        <v/>
      </c>
      <c r="G70" s="25" t="str">
        <f>IF(supply!H77&lt;&gt;"",VLOOKUP(supply!H77,private!$L$1:$M$5,2,FALSE),"")</f>
        <v/>
      </c>
    </row>
    <row r="71" spans="1:7" x14ac:dyDescent="0.25">
      <c r="A71" s="25" t="str">
        <f>IF(supply!C78&lt;&gt;"",supply!B78,"")</f>
        <v/>
      </c>
      <c r="B71" s="25" t="str">
        <f>IF(supply!C78&lt;&gt;"",supply!C78,"")</f>
        <v/>
      </c>
      <c r="C71" s="25" t="str">
        <f>IF(supply!D78&lt;&gt;"",supply!D78,"")</f>
        <v/>
      </c>
      <c r="D71" s="25" t="str">
        <f>IF(supply!E78&lt;&gt;"",supply!E78,"")</f>
        <v/>
      </c>
      <c r="E71" s="25" t="str">
        <f>IF(supply!F78&lt;&gt;"",supply!F78,"")</f>
        <v/>
      </c>
      <c r="F71" s="25" t="str">
        <f>IF(supply!G78&lt;&gt;"",VLOOKUP(supply!G78,private!$H$1:$J$28,2,FALSE),"")</f>
        <v/>
      </c>
      <c r="G71" s="25" t="str">
        <f>IF(supply!H78&lt;&gt;"",VLOOKUP(supply!H78,private!$L$1:$M$5,2,FALSE),"")</f>
        <v/>
      </c>
    </row>
    <row r="72" spans="1:7" x14ac:dyDescent="0.25">
      <c r="A72" s="25" t="str">
        <f>IF(supply!C79&lt;&gt;"",supply!B79,"")</f>
        <v/>
      </c>
      <c r="B72" s="25" t="str">
        <f>IF(supply!C79&lt;&gt;"",supply!C79,"")</f>
        <v/>
      </c>
      <c r="C72" s="25" t="str">
        <f>IF(supply!D79&lt;&gt;"",supply!D79,"")</f>
        <v/>
      </c>
      <c r="D72" s="25" t="str">
        <f>IF(supply!E79&lt;&gt;"",supply!E79,"")</f>
        <v/>
      </c>
      <c r="E72" s="25" t="str">
        <f>IF(supply!F79&lt;&gt;"",supply!F79,"")</f>
        <v/>
      </c>
      <c r="F72" s="25" t="str">
        <f>IF(supply!G79&lt;&gt;"",VLOOKUP(supply!G79,private!$H$1:$J$28,2,FALSE),"")</f>
        <v/>
      </c>
      <c r="G72" s="25" t="str">
        <f>IF(supply!H79&lt;&gt;"",VLOOKUP(supply!H79,private!$L$1:$M$5,2,FALSE),"")</f>
        <v/>
      </c>
    </row>
    <row r="73" spans="1:7" x14ac:dyDescent="0.25">
      <c r="A73" s="25" t="str">
        <f>IF(supply!C80&lt;&gt;"",supply!B80,"")</f>
        <v/>
      </c>
      <c r="B73" s="25" t="str">
        <f>IF(supply!C80&lt;&gt;"",supply!C80,"")</f>
        <v/>
      </c>
      <c r="C73" s="25" t="str">
        <f>IF(supply!D80&lt;&gt;"",supply!D80,"")</f>
        <v/>
      </c>
      <c r="D73" s="25" t="str">
        <f>IF(supply!E80&lt;&gt;"",supply!E80,"")</f>
        <v/>
      </c>
      <c r="E73" s="25" t="str">
        <f>IF(supply!F80&lt;&gt;"",supply!F80,"")</f>
        <v/>
      </c>
      <c r="F73" s="25" t="str">
        <f>IF(supply!G80&lt;&gt;"",VLOOKUP(supply!G80,private!$H$1:$J$28,2,FALSE),"")</f>
        <v/>
      </c>
      <c r="G73" s="25" t="str">
        <f>IF(supply!H80&lt;&gt;"",VLOOKUP(supply!H80,private!$L$1:$M$5,2,FALSE),"")</f>
        <v/>
      </c>
    </row>
    <row r="74" spans="1:7" x14ac:dyDescent="0.25">
      <c r="A74" s="25" t="str">
        <f>IF(supply!C81&lt;&gt;"",supply!B81,"")</f>
        <v/>
      </c>
      <c r="B74" s="25" t="str">
        <f>IF(supply!C81&lt;&gt;"",supply!C81,"")</f>
        <v/>
      </c>
      <c r="C74" s="25" t="str">
        <f>IF(supply!D81&lt;&gt;"",supply!D81,"")</f>
        <v/>
      </c>
      <c r="D74" s="25" t="str">
        <f>IF(supply!E81&lt;&gt;"",supply!E81,"")</f>
        <v/>
      </c>
      <c r="E74" s="25" t="str">
        <f>IF(supply!F81&lt;&gt;"",supply!F81,"")</f>
        <v/>
      </c>
      <c r="F74" s="25" t="str">
        <f>IF(supply!G81&lt;&gt;"",VLOOKUP(supply!G81,private!$H$1:$J$28,2,FALSE),"")</f>
        <v/>
      </c>
      <c r="G74" s="25" t="str">
        <f>IF(supply!H81&lt;&gt;"",VLOOKUP(supply!H81,private!$L$1:$M$5,2,FALSE),"")</f>
        <v/>
      </c>
    </row>
    <row r="75" spans="1:7" x14ac:dyDescent="0.25">
      <c r="A75" s="25" t="str">
        <f>IF(supply!C82&lt;&gt;"",supply!B82,"")</f>
        <v/>
      </c>
      <c r="B75" s="25" t="str">
        <f>IF(supply!C82&lt;&gt;"",supply!C82,"")</f>
        <v/>
      </c>
      <c r="C75" s="25" t="str">
        <f>IF(supply!D82&lt;&gt;"",supply!D82,"")</f>
        <v/>
      </c>
      <c r="D75" s="25" t="str">
        <f>IF(supply!E82&lt;&gt;"",supply!E82,"")</f>
        <v/>
      </c>
      <c r="E75" s="25" t="str">
        <f>IF(supply!F82&lt;&gt;"",supply!F82,"")</f>
        <v/>
      </c>
      <c r="F75" s="25" t="str">
        <f>IF(supply!G82&lt;&gt;"",VLOOKUP(supply!G82,private!$H$1:$J$28,2,FALSE),"")</f>
        <v/>
      </c>
      <c r="G75" s="25" t="str">
        <f>IF(supply!H82&lt;&gt;"",VLOOKUP(supply!H82,private!$L$1:$M$5,2,FALSE),"")</f>
        <v/>
      </c>
    </row>
    <row r="76" spans="1:7" x14ac:dyDescent="0.25">
      <c r="A76" s="25" t="str">
        <f>IF(supply!C83&lt;&gt;"",supply!B83,"")</f>
        <v/>
      </c>
      <c r="B76" s="25" t="str">
        <f>IF(supply!C83&lt;&gt;"",supply!C83,"")</f>
        <v/>
      </c>
      <c r="C76" s="25" t="str">
        <f>IF(supply!D83&lt;&gt;"",supply!D83,"")</f>
        <v/>
      </c>
      <c r="D76" s="25" t="str">
        <f>IF(supply!E83&lt;&gt;"",supply!E83,"")</f>
        <v/>
      </c>
      <c r="E76" s="25" t="str">
        <f>IF(supply!F83&lt;&gt;"",supply!F83,"")</f>
        <v/>
      </c>
      <c r="F76" s="25" t="str">
        <f>IF(supply!G83&lt;&gt;"",VLOOKUP(supply!G83,private!$H$1:$J$28,2,FALSE),"")</f>
        <v/>
      </c>
      <c r="G76" s="25" t="str">
        <f>IF(supply!H83&lt;&gt;"",VLOOKUP(supply!H83,private!$L$1:$M$5,2,FALSE),"")</f>
        <v/>
      </c>
    </row>
    <row r="77" spans="1:7" x14ac:dyDescent="0.25">
      <c r="A77" s="25" t="str">
        <f>IF(supply!C84&lt;&gt;"",supply!B84,"")</f>
        <v/>
      </c>
      <c r="B77" s="25" t="str">
        <f>IF(supply!C84&lt;&gt;"",supply!C84,"")</f>
        <v/>
      </c>
      <c r="C77" s="25" t="str">
        <f>IF(supply!D84&lt;&gt;"",supply!D84,"")</f>
        <v/>
      </c>
      <c r="D77" s="25" t="str">
        <f>IF(supply!E84&lt;&gt;"",supply!E84,"")</f>
        <v/>
      </c>
      <c r="E77" s="25" t="str">
        <f>IF(supply!F84&lt;&gt;"",supply!F84,"")</f>
        <v/>
      </c>
      <c r="F77" s="25" t="str">
        <f>IF(supply!G84&lt;&gt;"",VLOOKUP(supply!G84,private!$H$1:$J$28,2,FALSE),"")</f>
        <v/>
      </c>
      <c r="G77" s="25" t="str">
        <f>IF(supply!H84&lt;&gt;"",VLOOKUP(supply!H84,private!$L$1:$M$5,2,FALSE),"")</f>
        <v/>
      </c>
    </row>
    <row r="78" spans="1:7" x14ac:dyDescent="0.25">
      <c r="A78" s="25" t="str">
        <f>IF(supply!C85&lt;&gt;"",supply!B85,"")</f>
        <v/>
      </c>
      <c r="B78" s="25" t="str">
        <f>IF(supply!C85&lt;&gt;"",supply!C85,"")</f>
        <v/>
      </c>
      <c r="C78" s="25" t="str">
        <f>IF(supply!D85&lt;&gt;"",supply!D85,"")</f>
        <v/>
      </c>
      <c r="D78" s="25" t="str">
        <f>IF(supply!E85&lt;&gt;"",supply!E85,"")</f>
        <v/>
      </c>
      <c r="E78" s="25" t="str">
        <f>IF(supply!F85&lt;&gt;"",supply!F85,"")</f>
        <v/>
      </c>
      <c r="F78" s="25" t="str">
        <f>IF(supply!G85&lt;&gt;"",VLOOKUP(supply!G85,private!$H$1:$J$28,2,FALSE),"")</f>
        <v/>
      </c>
      <c r="G78" s="25" t="str">
        <f>IF(supply!H85&lt;&gt;"",VLOOKUP(supply!H85,private!$L$1:$M$5,2,FALSE),"")</f>
        <v/>
      </c>
    </row>
    <row r="79" spans="1:7" x14ac:dyDescent="0.25">
      <c r="A79" s="25" t="str">
        <f>IF(supply!C86&lt;&gt;"",supply!B86,"")</f>
        <v/>
      </c>
      <c r="B79" s="25" t="str">
        <f>IF(supply!C86&lt;&gt;"",supply!C86,"")</f>
        <v/>
      </c>
      <c r="C79" s="25" t="str">
        <f>IF(supply!D86&lt;&gt;"",supply!D86,"")</f>
        <v/>
      </c>
      <c r="D79" s="25" t="str">
        <f>IF(supply!E86&lt;&gt;"",supply!E86,"")</f>
        <v/>
      </c>
      <c r="E79" s="25" t="str">
        <f>IF(supply!F86&lt;&gt;"",supply!F86,"")</f>
        <v/>
      </c>
      <c r="F79" s="25" t="str">
        <f>IF(supply!G86&lt;&gt;"",VLOOKUP(supply!G86,private!$H$1:$J$28,2,FALSE),"")</f>
        <v/>
      </c>
      <c r="G79" s="25" t="str">
        <f>IF(supply!H86&lt;&gt;"",VLOOKUP(supply!H86,private!$L$1:$M$5,2,FALSE),"")</f>
        <v/>
      </c>
    </row>
    <row r="80" spans="1:7" x14ac:dyDescent="0.25">
      <c r="A80" s="25" t="str">
        <f>IF(supply!C87&lt;&gt;"",supply!B87,"")</f>
        <v/>
      </c>
      <c r="B80" s="25" t="str">
        <f>IF(supply!C87&lt;&gt;"",supply!C87,"")</f>
        <v/>
      </c>
      <c r="C80" s="25" t="str">
        <f>IF(supply!D87&lt;&gt;"",supply!D87,"")</f>
        <v/>
      </c>
      <c r="D80" s="25" t="str">
        <f>IF(supply!E87&lt;&gt;"",supply!E87,"")</f>
        <v/>
      </c>
      <c r="E80" s="25" t="str">
        <f>IF(supply!F87&lt;&gt;"",supply!F87,"")</f>
        <v/>
      </c>
      <c r="F80" s="25" t="str">
        <f>IF(supply!G87&lt;&gt;"",VLOOKUP(supply!G87,private!$H$1:$J$28,2,FALSE),"")</f>
        <v/>
      </c>
      <c r="G80" s="25" t="str">
        <f>IF(supply!H87&lt;&gt;"",VLOOKUP(supply!H87,private!$L$1:$M$5,2,FALSE),"")</f>
        <v/>
      </c>
    </row>
    <row r="81" spans="1:7" x14ac:dyDescent="0.25">
      <c r="A81" s="25" t="str">
        <f>IF(supply!C88&lt;&gt;"",supply!B88,"")</f>
        <v/>
      </c>
      <c r="B81" s="25" t="str">
        <f>IF(supply!C88&lt;&gt;"",supply!C88,"")</f>
        <v/>
      </c>
      <c r="C81" s="25" t="str">
        <f>IF(supply!D88&lt;&gt;"",supply!D88,"")</f>
        <v/>
      </c>
      <c r="D81" s="25" t="str">
        <f>IF(supply!E88&lt;&gt;"",supply!E88,"")</f>
        <v/>
      </c>
      <c r="E81" s="25" t="str">
        <f>IF(supply!F88&lt;&gt;"",supply!F88,"")</f>
        <v/>
      </c>
      <c r="F81" s="25" t="str">
        <f>IF(supply!G88&lt;&gt;"",VLOOKUP(supply!G88,private!$H$1:$J$28,2,FALSE),"")</f>
        <v/>
      </c>
      <c r="G81" s="25" t="str">
        <f>IF(supply!H88&lt;&gt;"",VLOOKUP(supply!H88,private!$L$1:$M$5,2,FALSE),"")</f>
        <v/>
      </c>
    </row>
    <row r="82" spans="1:7" x14ac:dyDescent="0.25">
      <c r="A82" s="25" t="str">
        <f>IF(supply!C89&lt;&gt;"",supply!B89,"")</f>
        <v/>
      </c>
      <c r="B82" s="25" t="str">
        <f>IF(supply!C89&lt;&gt;"",supply!C89,"")</f>
        <v/>
      </c>
      <c r="C82" s="25" t="str">
        <f>IF(supply!D89&lt;&gt;"",supply!D89,"")</f>
        <v/>
      </c>
      <c r="D82" s="25" t="str">
        <f>IF(supply!E89&lt;&gt;"",supply!E89,"")</f>
        <v/>
      </c>
      <c r="E82" s="25" t="str">
        <f>IF(supply!F89&lt;&gt;"",supply!F89,"")</f>
        <v/>
      </c>
      <c r="F82" s="25" t="str">
        <f>IF(supply!G89&lt;&gt;"",VLOOKUP(supply!G89,private!$H$1:$J$28,2,FALSE),"")</f>
        <v/>
      </c>
      <c r="G82" s="25" t="str">
        <f>IF(supply!H89&lt;&gt;"",VLOOKUP(supply!H89,private!$L$1:$M$5,2,FALSE),"")</f>
        <v/>
      </c>
    </row>
    <row r="83" spans="1:7" x14ac:dyDescent="0.25">
      <c r="A83" s="25" t="str">
        <f>IF(supply!C90&lt;&gt;"",supply!B90,"")</f>
        <v/>
      </c>
      <c r="B83" s="25" t="str">
        <f>IF(supply!C90&lt;&gt;"",supply!C90,"")</f>
        <v/>
      </c>
      <c r="C83" s="25" t="str">
        <f>IF(supply!D90&lt;&gt;"",supply!D90,"")</f>
        <v/>
      </c>
      <c r="D83" s="25" t="str">
        <f>IF(supply!E90&lt;&gt;"",supply!E90,"")</f>
        <v/>
      </c>
      <c r="E83" s="25" t="str">
        <f>IF(supply!F90&lt;&gt;"",supply!F90,"")</f>
        <v/>
      </c>
      <c r="F83" s="25" t="str">
        <f>IF(supply!G90&lt;&gt;"",VLOOKUP(supply!G90,private!$H$1:$J$28,2,FALSE),"")</f>
        <v/>
      </c>
      <c r="G83" s="25" t="str">
        <f>IF(supply!H90&lt;&gt;"",VLOOKUP(supply!H90,private!$L$1:$M$5,2,FALSE),"")</f>
        <v/>
      </c>
    </row>
    <row r="84" spans="1:7" x14ac:dyDescent="0.25">
      <c r="A84" s="25" t="str">
        <f>IF(supply!C91&lt;&gt;"",supply!B91,"")</f>
        <v/>
      </c>
      <c r="B84" s="25" t="str">
        <f>IF(supply!C91&lt;&gt;"",supply!C91,"")</f>
        <v/>
      </c>
      <c r="C84" s="25" t="str">
        <f>IF(supply!D91&lt;&gt;"",supply!D91,"")</f>
        <v/>
      </c>
      <c r="D84" s="25" t="str">
        <f>IF(supply!E91&lt;&gt;"",supply!E91,"")</f>
        <v/>
      </c>
      <c r="E84" s="25" t="str">
        <f>IF(supply!F91&lt;&gt;"",supply!F91,"")</f>
        <v/>
      </c>
      <c r="F84" s="25" t="str">
        <f>IF(supply!G91&lt;&gt;"",VLOOKUP(supply!G91,private!$H$1:$J$28,2,FALSE),"")</f>
        <v/>
      </c>
      <c r="G84" s="25" t="str">
        <f>IF(supply!H91&lt;&gt;"",VLOOKUP(supply!H91,private!$L$1:$M$5,2,FALSE),"")</f>
        <v/>
      </c>
    </row>
    <row r="85" spans="1:7" x14ac:dyDescent="0.25">
      <c r="A85" s="25" t="str">
        <f>IF(supply!C92&lt;&gt;"",supply!B92,"")</f>
        <v/>
      </c>
      <c r="B85" s="25" t="str">
        <f>IF(supply!C92&lt;&gt;"",supply!C92,"")</f>
        <v/>
      </c>
      <c r="C85" s="25" t="str">
        <f>IF(supply!D92&lt;&gt;"",supply!D92,"")</f>
        <v/>
      </c>
      <c r="D85" s="25" t="str">
        <f>IF(supply!E92&lt;&gt;"",supply!E92,"")</f>
        <v/>
      </c>
      <c r="E85" s="25" t="str">
        <f>IF(supply!F92&lt;&gt;"",supply!F92,"")</f>
        <v/>
      </c>
      <c r="F85" s="25" t="str">
        <f>IF(supply!G92&lt;&gt;"",VLOOKUP(supply!G92,private!$H$1:$J$28,2,FALSE),"")</f>
        <v/>
      </c>
      <c r="G85" s="25" t="str">
        <f>IF(supply!H92&lt;&gt;"",VLOOKUP(supply!H92,private!$L$1:$M$5,2,FALSE),"")</f>
        <v/>
      </c>
    </row>
    <row r="86" spans="1:7" x14ac:dyDescent="0.25">
      <c r="A86" s="25" t="str">
        <f>IF(supply!C93&lt;&gt;"",supply!B93,"")</f>
        <v/>
      </c>
      <c r="B86" s="25" t="str">
        <f>IF(supply!C93&lt;&gt;"",supply!C93,"")</f>
        <v/>
      </c>
      <c r="C86" s="25" t="str">
        <f>IF(supply!D93&lt;&gt;"",supply!D93,"")</f>
        <v/>
      </c>
      <c r="D86" s="25" t="str">
        <f>IF(supply!E93&lt;&gt;"",supply!E93,"")</f>
        <v/>
      </c>
      <c r="E86" s="25" t="str">
        <f>IF(supply!F93&lt;&gt;"",supply!F93,"")</f>
        <v/>
      </c>
      <c r="F86" s="25" t="str">
        <f>IF(supply!G93&lt;&gt;"",VLOOKUP(supply!G93,private!$H$1:$J$28,2,FALSE),"")</f>
        <v/>
      </c>
      <c r="G86" s="25" t="str">
        <f>IF(supply!H93&lt;&gt;"",VLOOKUP(supply!H93,private!$L$1:$M$5,2,FALSE),"")</f>
        <v/>
      </c>
    </row>
    <row r="87" spans="1:7" x14ac:dyDescent="0.25">
      <c r="A87" s="25" t="str">
        <f>IF(supply!C94&lt;&gt;"",supply!B94,"")</f>
        <v/>
      </c>
      <c r="B87" s="25" t="str">
        <f>IF(supply!C94&lt;&gt;"",supply!C94,"")</f>
        <v/>
      </c>
      <c r="C87" s="25" t="str">
        <f>IF(supply!D94&lt;&gt;"",supply!D94,"")</f>
        <v/>
      </c>
      <c r="D87" s="25" t="str">
        <f>IF(supply!E94&lt;&gt;"",supply!E94,"")</f>
        <v/>
      </c>
      <c r="E87" s="25" t="str">
        <f>IF(supply!F94&lt;&gt;"",supply!F94,"")</f>
        <v/>
      </c>
      <c r="F87" s="25" t="str">
        <f>IF(supply!G94&lt;&gt;"",VLOOKUP(supply!G94,private!$H$1:$J$28,2,FALSE),"")</f>
        <v/>
      </c>
      <c r="G87" s="25" t="str">
        <f>IF(supply!H94&lt;&gt;"",VLOOKUP(supply!H94,private!$L$1:$M$5,2,FALSE),"")</f>
        <v/>
      </c>
    </row>
    <row r="88" spans="1:7" x14ac:dyDescent="0.25">
      <c r="A88" s="25" t="str">
        <f>IF(supply!C95&lt;&gt;"",supply!B95,"")</f>
        <v/>
      </c>
      <c r="B88" s="25" t="str">
        <f>IF(supply!C95&lt;&gt;"",supply!C95,"")</f>
        <v/>
      </c>
      <c r="C88" s="25" t="str">
        <f>IF(supply!D95&lt;&gt;"",supply!D95,"")</f>
        <v/>
      </c>
      <c r="D88" s="25" t="str">
        <f>IF(supply!E95&lt;&gt;"",supply!E95,"")</f>
        <v/>
      </c>
      <c r="E88" s="25" t="str">
        <f>IF(supply!F95&lt;&gt;"",supply!F95,"")</f>
        <v/>
      </c>
      <c r="F88" s="25" t="str">
        <f>IF(supply!G95&lt;&gt;"",VLOOKUP(supply!G95,private!$H$1:$J$28,2,FALSE),"")</f>
        <v/>
      </c>
      <c r="G88" s="25" t="str">
        <f>IF(supply!H95&lt;&gt;"",VLOOKUP(supply!H95,private!$L$1:$M$5,2,FALSE),"")</f>
        <v/>
      </c>
    </row>
    <row r="89" spans="1:7" x14ac:dyDescent="0.25">
      <c r="A89" s="25" t="str">
        <f>IF(supply!C96&lt;&gt;"",supply!B96,"")</f>
        <v/>
      </c>
      <c r="B89" s="25" t="str">
        <f>IF(supply!C96&lt;&gt;"",supply!C96,"")</f>
        <v/>
      </c>
      <c r="C89" s="25" t="str">
        <f>IF(supply!D96&lt;&gt;"",supply!D96,"")</f>
        <v/>
      </c>
      <c r="D89" s="25" t="str">
        <f>IF(supply!E96&lt;&gt;"",supply!E96,"")</f>
        <v/>
      </c>
      <c r="E89" s="25" t="str">
        <f>IF(supply!F96&lt;&gt;"",supply!F96,"")</f>
        <v/>
      </c>
      <c r="F89" s="25" t="str">
        <f>IF(supply!G96&lt;&gt;"",VLOOKUP(supply!G96,private!$H$1:$J$28,2,FALSE),"")</f>
        <v/>
      </c>
      <c r="G89" s="25" t="str">
        <f>IF(supply!H96&lt;&gt;"",VLOOKUP(supply!H96,private!$L$1:$M$5,2,FALSE),"")</f>
        <v/>
      </c>
    </row>
    <row r="90" spans="1:7" x14ac:dyDescent="0.25">
      <c r="A90" s="25" t="str">
        <f>IF(supply!C97&lt;&gt;"",supply!B97,"")</f>
        <v/>
      </c>
      <c r="B90" s="25" t="str">
        <f>IF(supply!C97&lt;&gt;"",supply!C97,"")</f>
        <v/>
      </c>
      <c r="C90" s="25" t="str">
        <f>IF(supply!D97&lt;&gt;"",supply!D97,"")</f>
        <v/>
      </c>
      <c r="D90" s="25" t="str">
        <f>IF(supply!E97&lt;&gt;"",supply!E97,"")</f>
        <v/>
      </c>
      <c r="E90" s="25" t="str">
        <f>IF(supply!F97&lt;&gt;"",supply!F97,"")</f>
        <v/>
      </c>
      <c r="F90" s="25" t="str">
        <f>IF(supply!G97&lt;&gt;"",VLOOKUP(supply!G97,private!$H$1:$J$28,2,FALSE),"")</f>
        <v/>
      </c>
      <c r="G90" s="25" t="str">
        <f>IF(supply!H97&lt;&gt;"",VLOOKUP(supply!H97,private!$L$1:$M$5,2,FALSE),"")</f>
        <v/>
      </c>
    </row>
    <row r="91" spans="1:7" x14ac:dyDescent="0.25">
      <c r="A91" s="25" t="str">
        <f>IF(supply!C98&lt;&gt;"",supply!B98,"")</f>
        <v/>
      </c>
      <c r="B91" s="25" t="str">
        <f>IF(supply!C98&lt;&gt;"",supply!C98,"")</f>
        <v/>
      </c>
      <c r="C91" s="25" t="str">
        <f>IF(supply!D98&lt;&gt;"",supply!D98,"")</f>
        <v/>
      </c>
      <c r="D91" s="25" t="str">
        <f>IF(supply!E98&lt;&gt;"",supply!E98,"")</f>
        <v/>
      </c>
      <c r="E91" s="25" t="str">
        <f>IF(supply!F98&lt;&gt;"",supply!F98,"")</f>
        <v/>
      </c>
      <c r="F91" s="25" t="str">
        <f>IF(supply!G98&lt;&gt;"",VLOOKUP(supply!G98,private!$H$1:$J$28,2,FALSE),"")</f>
        <v/>
      </c>
      <c r="G91" s="25" t="str">
        <f>IF(supply!H98&lt;&gt;"",VLOOKUP(supply!H98,private!$L$1:$M$5,2,FALSE),"")</f>
        <v/>
      </c>
    </row>
    <row r="92" spans="1:7" x14ac:dyDescent="0.25">
      <c r="A92" s="25" t="str">
        <f>IF(supply!C99&lt;&gt;"",supply!B99,"")</f>
        <v/>
      </c>
      <c r="B92" s="25" t="str">
        <f>IF(supply!C99&lt;&gt;"",supply!C99,"")</f>
        <v/>
      </c>
      <c r="C92" s="25" t="str">
        <f>IF(supply!D99&lt;&gt;"",supply!D99,"")</f>
        <v/>
      </c>
      <c r="D92" s="25" t="str">
        <f>IF(supply!E99&lt;&gt;"",supply!E99,"")</f>
        <v/>
      </c>
      <c r="E92" s="25" t="str">
        <f>IF(supply!F99&lt;&gt;"",supply!F99,"")</f>
        <v/>
      </c>
      <c r="F92" s="25" t="str">
        <f>IF(supply!G99&lt;&gt;"",VLOOKUP(supply!G99,private!$H$1:$J$28,2,FALSE),"")</f>
        <v/>
      </c>
      <c r="G92" s="25" t="str">
        <f>IF(supply!H99&lt;&gt;"",VLOOKUP(supply!H99,private!$L$1:$M$5,2,FALSE),"")</f>
        <v/>
      </c>
    </row>
    <row r="93" spans="1:7" x14ac:dyDescent="0.25">
      <c r="A93" s="25" t="str">
        <f>IF(supply!C100&lt;&gt;"",supply!B100,"")</f>
        <v/>
      </c>
      <c r="B93" s="25" t="str">
        <f>IF(supply!C100&lt;&gt;"",supply!C100,"")</f>
        <v/>
      </c>
      <c r="C93" s="25" t="str">
        <f>IF(supply!D100&lt;&gt;"",supply!D100,"")</f>
        <v/>
      </c>
      <c r="D93" s="25" t="str">
        <f>IF(supply!E100&lt;&gt;"",supply!E100,"")</f>
        <v/>
      </c>
      <c r="E93" s="25" t="str">
        <f>IF(supply!F100&lt;&gt;"",supply!F100,"")</f>
        <v/>
      </c>
      <c r="F93" s="25" t="str">
        <f>IF(supply!G100&lt;&gt;"",VLOOKUP(supply!G100,private!$H$1:$J$28,2,FALSE),"")</f>
        <v/>
      </c>
      <c r="G93" s="25" t="str">
        <f>IF(supply!H100&lt;&gt;"",VLOOKUP(supply!H100,private!$L$1:$M$5,2,FALSE),"")</f>
        <v/>
      </c>
    </row>
    <row r="94" spans="1:7" x14ac:dyDescent="0.25">
      <c r="A94" s="25" t="str">
        <f>IF(supply!C101&lt;&gt;"",supply!B101,"")</f>
        <v/>
      </c>
      <c r="B94" s="25" t="str">
        <f>IF(supply!C101&lt;&gt;"",supply!C101,"")</f>
        <v/>
      </c>
      <c r="C94" s="25" t="str">
        <f>IF(supply!D101&lt;&gt;"",supply!D101,"")</f>
        <v/>
      </c>
      <c r="D94" s="25" t="str">
        <f>IF(supply!E101&lt;&gt;"",supply!E101,"")</f>
        <v/>
      </c>
      <c r="E94" s="25" t="str">
        <f>IF(supply!F101&lt;&gt;"",supply!F101,"")</f>
        <v/>
      </c>
      <c r="F94" s="25" t="str">
        <f>IF(supply!G101&lt;&gt;"",VLOOKUP(supply!G101,private!$H$1:$J$28,2,FALSE),"")</f>
        <v/>
      </c>
      <c r="G94" s="25" t="str">
        <f>IF(supply!H101&lt;&gt;"",VLOOKUP(supply!H101,private!$L$1:$M$5,2,FALSE),"")</f>
        <v/>
      </c>
    </row>
    <row r="95" spans="1:7" x14ac:dyDescent="0.25">
      <c r="A95" s="25" t="str">
        <f>IF(supply!C102&lt;&gt;"",supply!B102,"")</f>
        <v/>
      </c>
      <c r="B95" s="25" t="str">
        <f>IF(supply!C102&lt;&gt;"",supply!C102,"")</f>
        <v/>
      </c>
      <c r="C95" s="25" t="str">
        <f>IF(supply!D102&lt;&gt;"",supply!D102,"")</f>
        <v/>
      </c>
      <c r="D95" s="25" t="str">
        <f>IF(supply!E102&lt;&gt;"",supply!E102,"")</f>
        <v/>
      </c>
      <c r="E95" s="25" t="str">
        <f>IF(supply!F102&lt;&gt;"",supply!F102,"")</f>
        <v/>
      </c>
      <c r="F95" s="25" t="str">
        <f>IF(supply!G102&lt;&gt;"",VLOOKUP(supply!G102,private!$H$1:$J$28,2,FALSE),"")</f>
        <v/>
      </c>
      <c r="G95" s="25" t="str">
        <f>IF(supply!H102&lt;&gt;"",VLOOKUP(supply!H102,private!$L$1:$M$5,2,FALSE),"")</f>
        <v/>
      </c>
    </row>
    <row r="96" spans="1:7" x14ac:dyDescent="0.25">
      <c r="A96" s="25" t="str">
        <f>IF(supply!C103&lt;&gt;"",supply!B103,"")</f>
        <v/>
      </c>
      <c r="B96" s="25" t="str">
        <f>IF(supply!C103&lt;&gt;"",supply!C103,"")</f>
        <v/>
      </c>
      <c r="C96" s="25" t="str">
        <f>IF(supply!D103&lt;&gt;"",supply!D103,"")</f>
        <v/>
      </c>
      <c r="D96" s="25" t="str">
        <f>IF(supply!E103&lt;&gt;"",supply!E103,"")</f>
        <v/>
      </c>
      <c r="E96" s="25" t="str">
        <f>IF(supply!F103&lt;&gt;"",supply!F103,"")</f>
        <v/>
      </c>
      <c r="F96" s="25" t="str">
        <f>IF(supply!G103&lt;&gt;"",VLOOKUP(supply!G103,private!$H$1:$J$28,2,FALSE),"")</f>
        <v/>
      </c>
      <c r="G96" s="25" t="str">
        <f>IF(supply!H103&lt;&gt;"",VLOOKUP(supply!H103,private!$L$1:$M$5,2,FALSE),"")</f>
        <v/>
      </c>
    </row>
    <row r="97" spans="1:7" x14ac:dyDescent="0.25">
      <c r="A97" s="25" t="str">
        <f>IF(supply!C104&lt;&gt;"",supply!B104,"")</f>
        <v/>
      </c>
      <c r="B97" s="25" t="str">
        <f>IF(supply!C104&lt;&gt;"",supply!C104,"")</f>
        <v/>
      </c>
      <c r="C97" s="25" t="str">
        <f>IF(supply!D104&lt;&gt;"",supply!D104,"")</f>
        <v/>
      </c>
      <c r="D97" s="25" t="str">
        <f>IF(supply!E104&lt;&gt;"",supply!E104,"")</f>
        <v/>
      </c>
      <c r="E97" s="25" t="str">
        <f>IF(supply!F104&lt;&gt;"",supply!F104,"")</f>
        <v/>
      </c>
      <c r="F97" s="25" t="str">
        <f>IF(supply!G104&lt;&gt;"",VLOOKUP(supply!G104,private!$H$1:$J$28,2,FALSE),"")</f>
        <v/>
      </c>
      <c r="G97" s="25" t="str">
        <f>IF(supply!H104&lt;&gt;"",VLOOKUP(supply!H104,private!$L$1:$M$5,2,FALSE),"")</f>
        <v/>
      </c>
    </row>
    <row r="98" spans="1:7" x14ac:dyDescent="0.25">
      <c r="A98" s="25" t="str">
        <f>IF(supply!C105&lt;&gt;"",supply!B105,"")</f>
        <v/>
      </c>
      <c r="B98" s="25" t="str">
        <f>IF(supply!C105&lt;&gt;"",supply!C105,"")</f>
        <v/>
      </c>
      <c r="C98" s="25" t="str">
        <f>IF(supply!D105&lt;&gt;"",supply!D105,"")</f>
        <v/>
      </c>
      <c r="D98" s="25" t="str">
        <f>IF(supply!E105&lt;&gt;"",supply!E105,"")</f>
        <v/>
      </c>
      <c r="E98" s="25" t="str">
        <f>IF(supply!F105&lt;&gt;"",supply!F105,"")</f>
        <v/>
      </c>
      <c r="F98" s="25" t="str">
        <f>IF(supply!G105&lt;&gt;"",VLOOKUP(supply!G105,private!$H$1:$J$28,2,FALSE),"")</f>
        <v/>
      </c>
      <c r="G98" s="25" t="str">
        <f>IF(supply!H105&lt;&gt;"",VLOOKUP(supply!H105,private!$L$1:$M$5,2,FALSE),"")</f>
        <v/>
      </c>
    </row>
    <row r="99" spans="1:7" x14ac:dyDescent="0.25">
      <c r="A99" s="25" t="str">
        <f>IF(supply!C106&lt;&gt;"",supply!B106,"")</f>
        <v/>
      </c>
      <c r="B99" s="25" t="str">
        <f>IF(supply!C106&lt;&gt;"",supply!C106,"")</f>
        <v/>
      </c>
      <c r="C99" s="25" t="str">
        <f>IF(supply!D106&lt;&gt;"",supply!D106,"")</f>
        <v/>
      </c>
      <c r="D99" s="25" t="str">
        <f>IF(supply!E106&lt;&gt;"",supply!E106,"")</f>
        <v/>
      </c>
      <c r="E99" s="25" t="str">
        <f>IF(supply!F106&lt;&gt;"",supply!F106,"")</f>
        <v/>
      </c>
      <c r="F99" s="25" t="str">
        <f>IF(supply!G106&lt;&gt;"",VLOOKUP(supply!G106,private!$H$1:$J$28,2,FALSE),"")</f>
        <v/>
      </c>
      <c r="G99" s="25" t="str">
        <f>IF(supply!H106&lt;&gt;"",VLOOKUP(supply!H106,private!$L$1:$M$5,2,FALSE),"")</f>
        <v/>
      </c>
    </row>
    <row r="100" spans="1:7" x14ac:dyDescent="0.25">
      <c r="A100" s="25" t="str">
        <f>IF(supply!C107&lt;&gt;"",supply!B107,"")</f>
        <v/>
      </c>
      <c r="B100" s="25" t="str">
        <f>IF(supply!C107&lt;&gt;"",supply!C107,"")</f>
        <v/>
      </c>
      <c r="C100" s="25" t="str">
        <f>IF(supply!D107&lt;&gt;"",supply!D107,"")</f>
        <v/>
      </c>
      <c r="D100" s="25" t="str">
        <f>IF(supply!E107&lt;&gt;"",supply!E107,"")</f>
        <v/>
      </c>
      <c r="E100" s="25" t="str">
        <f>IF(supply!F107&lt;&gt;"",supply!F107,"")</f>
        <v/>
      </c>
      <c r="F100" s="25" t="str">
        <f>IF(supply!G107&lt;&gt;"",VLOOKUP(supply!G107,private!$H$1:$J$28,2,FALSE),"")</f>
        <v/>
      </c>
      <c r="G100" s="25" t="str">
        <f>IF(supply!H107&lt;&gt;"",VLOOKUP(supply!H107,private!$L$1:$M$5,2,FALSE),"")</f>
        <v/>
      </c>
    </row>
    <row r="101" spans="1:7" x14ac:dyDescent="0.25">
      <c r="A101" s="25" t="str">
        <f>IF(supply!C108&lt;&gt;"",supply!B108,"")</f>
        <v/>
      </c>
      <c r="B101" s="25" t="str">
        <f>IF(supply!C108&lt;&gt;"",supply!C108,"")</f>
        <v/>
      </c>
      <c r="C101" s="25" t="str">
        <f>IF(supply!D108&lt;&gt;"",supply!D108,"")</f>
        <v/>
      </c>
      <c r="D101" s="25" t="str">
        <f>IF(supply!E108&lt;&gt;"",supply!E108,"")</f>
        <v/>
      </c>
      <c r="E101" s="25" t="str">
        <f>IF(supply!F108&lt;&gt;"",supply!F108,"")</f>
        <v/>
      </c>
      <c r="F101" s="25" t="str">
        <f>IF(supply!G108&lt;&gt;"",VLOOKUP(supply!G108,private!$H$1:$J$28,2,FALSE),"")</f>
        <v/>
      </c>
      <c r="G101" s="25" t="str">
        <f>IF(supply!H108&lt;&gt;"",VLOOKUP(supply!H108,private!$L$1:$M$5,2,FALSE),"")</f>
        <v/>
      </c>
    </row>
    <row r="102" spans="1:7" x14ac:dyDescent="0.25">
      <c r="A102" s="25" t="str">
        <f>IF(supply!C109&lt;&gt;"",supply!B109,"")</f>
        <v/>
      </c>
      <c r="B102" s="25" t="str">
        <f>IF(supply!C109&lt;&gt;"",supply!C109,"")</f>
        <v/>
      </c>
      <c r="C102" s="25" t="str">
        <f>IF(supply!D109&lt;&gt;"",supply!D109,"")</f>
        <v/>
      </c>
      <c r="D102" s="25" t="str">
        <f>IF(supply!E109&lt;&gt;"",supply!E109,"")</f>
        <v/>
      </c>
      <c r="E102" s="25" t="str">
        <f>IF(supply!F109&lt;&gt;"",supply!F109,"")</f>
        <v/>
      </c>
      <c r="F102" s="25" t="str">
        <f>IF(supply!G109&lt;&gt;"",VLOOKUP(supply!G109,private!$H$1:$J$28,2,FALSE),"")</f>
        <v/>
      </c>
      <c r="G102" s="25" t="str">
        <f>IF(supply!H109&lt;&gt;"",VLOOKUP(supply!H109,private!$L$1:$M$5,2,FALSE),"")</f>
        <v/>
      </c>
    </row>
    <row r="103" spans="1:7" x14ac:dyDescent="0.25">
      <c r="A103" s="25" t="str">
        <f>IF(supply!C110&lt;&gt;"",supply!B110,"")</f>
        <v/>
      </c>
      <c r="B103" s="25" t="str">
        <f>IF(supply!C110&lt;&gt;"",supply!C110,"")</f>
        <v/>
      </c>
      <c r="C103" s="25" t="str">
        <f>IF(supply!D110&lt;&gt;"",supply!D110,"")</f>
        <v/>
      </c>
      <c r="D103" s="25" t="str">
        <f>IF(supply!E110&lt;&gt;"",supply!E110,"")</f>
        <v/>
      </c>
      <c r="E103" s="25" t="str">
        <f>IF(supply!F110&lt;&gt;"",supply!F110,"")</f>
        <v/>
      </c>
      <c r="F103" s="25" t="str">
        <f>IF(supply!G110&lt;&gt;"",VLOOKUP(supply!G110,private!$H$1:$J$28,2,FALSE),"")</f>
        <v/>
      </c>
      <c r="G103" s="25" t="str">
        <f>IF(supply!H110&lt;&gt;"",VLOOKUP(supply!H110,private!$L$1:$M$5,2,FALSE),"")</f>
        <v/>
      </c>
    </row>
    <row r="104" spans="1:7" x14ac:dyDescent="0.25">
      <c r="A104" s="25" t="str">
        <f>IF(supply!C111&lt;&gt;"",supply!B111,"")</f>
        <v/>
      </c>
      <c r="B104" s="25" t="str">
        <f>IF(supply!C111&lt;&gt;"",supply!C111,"")</f>
        <v/>
      </c>
      <c r="C104" s="25" t="str">
        <f>IF(supply!D111&lt;&gt;"",supply!D111,"")</f>
        <v/>
      </c>
      <c r="D104" s="25" t="str">
        <f>IF(supply!E111&lt;&gt;"",supply!E111,"")</f>
        <v/>
      </c>
      <c r="E104" s="25" t="str">
        <f>IF(supply!F111&lt;&gt;"",supply!F111,"")</f>
        <v/>
      </c>
      <c r="F104" s="25" t="str">
        <f>IF(supply!G111&lt;&gt;"",VLOOKUP(supply!G111,private!$H$1:$J$28,2,FALSE),"")</f>
        <v/>
      </c>
      <c r="G104" s="25" t="str">
        <f>IF(supply!H111&lt;&gt;"",VLOOKUP(supply!H111,private!$L$1:$M$5,2,FALSE),"")</f>
        <v/>
      </c>
    </row>
    <row r="105" spans="1:7" x14ac:dyDescent="0.25">
      <c r="A105" s="25" t="str">
        <f>IF(supply!C112&lt;&gt;"",supply!B112,"")</f>
        <v/>
      </c>
      <c r="B105" s="25" t="str">
        <f>IF(supply!C112&lt;&gt;"",supply!C112,"")</f>
        <v/>
      </c>
      <c r="C105" s="25" t="str">
        <f>IF(supply!D112&lt;&gt;"",supply!D112,"")</f>
        <v/>
      </c>
      <c r="D105" s="25" t="str">
        <f>IF(supply!E112&lt;&gt;"",supply!E112,"")</f>
        <v/>
      </c>
      <c r="E105" s="25" t="str">
        <f>IF(supply!F112&lt;&gt;"",supply!F112,"")</f>
        <v/>
      </c>
      <c r="F105" s="25" t="str">
        <f>IF(supply!G112&lt;&gt;"",VLOOKUP(supply!G112,private!$H$1:$J$28,2,FALSE),"")</f>
        <v/>
      </c>
      <c r="G105" s="25" t="str">
        <f>IF(supply!H112&lt;&gt;"",VLOOKUP(supply!H112,private!$L$1:$M$5,2,FALSE),"")</f>
        <v/>
      </c>
    </row>
    <row r="106" spans="1:7" x14ac:dyDescent="0.25">
      <c r="A106" s="25" t="str">
        <f>IF(supply!C113&lt;&gt;"",supply!B113,"")</f>
        <v/>
      </c>
      <c r="B106" s="25" t="str">
        <f>IF(supply!C113&lt;&gt;"",supply!C113,"")</f>
        <v/>
      </c>
      <c r="C106" s="25" t="str">
        <f>IF(supply!D113&lt;&gt;"",supply!D113,"")</f>
        <v/>
      </c>
      <c r="D106" s="25" t="str">
        <f>IF(supply!E113&lt;&gt;"",supply!E113,"")</f>
        <v/>
      </c>
      <c r="E106" s="25" t="str">
        <f>IF(supply!F113&lt;&gt;"",supply!F113,"")</f>
        <v/>
      </c>
      <c r="F106" s="25" t="str">
        <f>IF(supply!G113&lt;&gt;"",VLOOKUP(supply!G113,private!$H$1:$J$28,2,FALSE),"")</f>
        <v/>
      </c>
      <c r="G106" s="25" t="str">
        <f>IF(supply!H113&lt;&gt;"",VLOOKUP(supply!H113,private!$L$1:$M$5,2,FALSE),"")</f>
        <v/>
      </c>
    </row>
    <row r="107" spans="1:7" x14ac:dyDescent="0.25">
      <c r="A107" s="25" t="str">
        <f>IF(supply!C114&lt;&gt;"",supply!B114,"")</f>
        <v/>
      </c>
      <c r="B107" s="25" t="str">
        <f>IF(supply!C114&lt;&gt;"",supply!C114,"")</f>
        <v/>
      </c>
      <c r="C107" s="25" t="str">
        <f>IF(supply!D114&lt;&gt;"",supply!D114,"")</f>
        <v/>
      </c>
      <c r="D107" s="25" t="str">
        <f>IF(supply!E114&lt;&gt;"",supply!E114,"")</f>
        <v/>
      </c>
      <c r="E107" s="25" t="str">
        <f>IF(supply!F114&lt;&gt;"",supply!F114,"")</f>
        <v/>
      </c>
      <c r="F107" s="25" t="str">
        <f>IF(supply!G114&lt;&gt;"",VLOOKUP(supply!G114,private!$H$1:$J$28,2,FALSE),"")</f>
        <v/>
      </c>
      <c r="G107" s="25" t="str">
        <f>IF(supply!H114&lt;&gt;"",VLOOKUP(supply!H114,private!$L$1:$M$5,2,FALSE),"")</f>
        <v/>
      </c>
    </row>
    <row r="108" spans="1:7" x14ac:dyDescent="0.25">
      <c r="A108" s="25" t="str">
        <f>IF(supply!C115&lt;&gt;"",supply!B115,"")</f>
        <v/>
      </c>
      <c r="B108" s="25" t="str">
        <f>IF(supply!C115&lt;&gt;"",supply!C115,"")</f>
        <v/>
      </c>
      <c r="C108" s="25" t="str">
        <f>IF(supply!D115&lt;&gt;"",supply!D115,"")</f>
        <v/>
      </c>
      <c r="D108" s="25" t="str">
        <f>IF(supply!E115&lt;&gt;"",supply!E115,"")</f>
        <v/>
      </c>
      <c r="E108" s="25" t="str">
        <f>IF(supply!F115&lt;&gt;"",supply!F115,"")</f>
        <v/>
      </c>
      <c r="F108" s="25" t="str">
        <f>IF(supply!G115&lt;&gt;"",VLOOKUP(supply!G115,private!$H$1:$J$28,2,FALSE),"")</f>
        <v/>
      </c>
      <c r="G108" s="25" t="str">
        <f>IF(supply!H115&lt;&gt;"",VLOOKUP(supply!H115,private!$L$1:$M$5,2,FALSE),"")</f>
        <v/>
      </c>
    </row>
    <row r="109" spans="1:7" x14ac:dyDescent="0.25">
      <c r="A109" s="25" t="str">
        <f>IF(supply!C116&lt;&gt;"",supply!B116,"")</f>
        <v/>
      </c>
      <c r="B109" s="25" t="str">
        <f>IF(supply!C116&lt;&gt;"",supply!C116,"")</f>
        <v/>
      </c>
      <c r="C109" s="25" t="str">
        <f>IF(supply!D116&lt;&gt;"",supply!D116,"")</f>
        <v/>
      </c>
      <c r="D109" s="25" t="str">
        <f>IF(supply!E116&lt;&gt;"",supply!E116,"")</f>
        <v/>
      </c>
      <c r="E109" s="25" t="str">
        <f>IF(supply!F116&lt;&gt;"",supply!F116,"")</f>
        <v/>
      </c>
      <c r="F109" s="25" t="str">
        <f>IF(supply!G116&lt;&gt;"",VLOOKUP(supply!G116,private!$H$1:$J$28,2,FALSE),"")</f>
        <v/>
      </c>
      <c r="G109" s="25" t="str">
        <f>IF(supply!H116&lt;&gt;"",VLOOKUP(supply!H116,private!$L$1:$M$5,2,FALSE),"")</f>
        <v/>
      </c>
    </row>
    <row r="110" spans="1:7" x14ac:dyDescent="0.25">
      <c r="A110" s="25" t="str">
        <f>IF(supply!C117&lt;&gt;"",supply!B117,"")</f>
        <v/>
      </c>
      <c r="B110" s="25" t="str">
        <f>IF(supply!C117&lt;&gt;"",supply!C117,"")</f>
        <v/>
      </c>
      <c r="C110" s="25" t="str">
        <f>IF(supply!D117&lt;&gt;"",supply!D117,"")</f>
        <v/>
      </c>
      <c r="D110" s="25" t="str">
        <f>IF(supply!E117&lt;&gt;"",supply!E117,"")</f>
        <v/>
      </c>
      <c r="E110" s="25" t="str">
        <f>IF(supply!F117&lt;&gt;"",supply!F117,"")</f>
        <v/>
      </c>
      <c r="F110" s="25" t="str">
        <f>IF(supply!G117&lt;&gt;"",VLOOKUP(supply!G117,private!$H$1:$J$28,2,FALSE),"")</f>
        <v/>
      </c>
      <c r="G110" s="25" t="str">
        <f>IF(supply!H117&lt;&gt;"",VLOOKUP(supply!H117,private!$L$1:$M$5,2,FALSE),"")</f>
        <v/>
      </c>
    </row>
    <row r="111" spans="1:7" x14ac:dyDescent="0.25">
      <c r="A111" s="25" t="str">
        <f>IF(supply!C118&lt;&gt;"",supply!B118,"")</f>
        <v/>
      </c>
      <c r="B111" s="25" t="str">
        <f>IF(supply!C118&lt;&gt;"",supply!C118,"")</f>
        <v/>
      </c>
      <c r="C111" s="25" t="str">
        <f>IF(supply!D118&lt;&gt;"",supply!D118,"")</f>
        <v/>
      </c>
      <c r="D111" s="25" t="str">
        <f>IF(supply!E118&lt;&gt;"",supply!E118,"")</f>
        <v/>
      </c>
      <c r="E111" s="25" t="str">
        <f>IF(supply!F118&lt;&gt;"",supply!F118,"")</f>
        <v/>
      </c>
      <c r="F111" s="25" t="str">
        <f>IF(supply!G118&lt;&gt;"",VLOOKUP(supply!G118,private!$H$1:$J$28,2,FALSE),"")</f>
        <v/>
      </c>
      <c r="G111" s="25" t="str">
        <f>IF(supply!H118&lt;&gt;"",VLOOKUP(supply!H118,private!$L$1:$M$5,2,FALSE),"")</f>
        <v/>
      </c>
    </row>
    <row r="112" spans="1:7" x14ac:dyDescent="0.25">
      <c r="A112" s="25" t="str">
        <f>IF(supply!C119&lt;&gt;"",supply!B119,"")</f>
        <v/>
      </c>
      <c r="B112" s="25" t="str">
        <f>IF(supply!C119&lt;&gt;"",supply!C119,"")</f>
        <v/>
      </c>
      <c r="C112" s="25" t="str">
        <f>IF(supply!D119&lt;&gt;"",supply!D119,"")</f>
        <v/>
      </c>
      <c r="D112" s="25" t="str">
        <f>IF(supply!E119&lt;&gt;"",supply!E119,"")</f>
        <v/>
      </c>
      <c r="E112" s="25" t="str">
        <f>IF(supply!F119&lt;&gt;"",supply!F119,"")</f>
        <v/>
      </c>
      <c r="F112" s="25" t="str">
        <f>IF(supply!G119&lt;&gt;"",VLOOKUP(supply!G119,private!$H$1:$J$28,2,FALSE),"")</f>
        <v/>
      </c>
      <c r="G112" s="25" t="str">
        <f>IF(supply!H119&lt;&gt;"",VLOOKUP(supply!H119,private!$L$1:$M$5,2,FALSE),"")</f>
        <v/>
      </c>
    </row>
    <row r="113" spans="1:7" x14ac:dyDescent="0.25">
      <c r="A113" s="25" t="str">
        <f>IF(supply!C120&lt;&gt;"",supply!B120,"")</f>
        <v/>
      </c>
      <c r="B113" s="25" t="str">
        <f>IF(supply!C120&lt;&gt;"",supply!C120,"")</f>
        <v/>
      </c>
      <c r="C113" s="25" t="str">
        <f>IF(supply!D120&lt;&gt;"",supply!D120,"")</f>
        <v/>
      </c>
      <c r="D113" s="25" t="str">
        <f>IF(supply!E120&lt;&gt;"",supply!E120,"")</f>
        <v/>
      </c>
      <c r="E113" s="25" t="str">
        <f>IF(supply!F120&lt;&gt;"",supply!F120,"")</f>
        <v/>
      </c>
      <c r="F113" s="25" t="str">
        <f>IF(supply!G120&lt;&gt;"",VLOOKUP(supply!G120,private!$H$1:$J$28,2,FALSE),"")</f>
        <v/>
      </c>
      <c r="G113" s="25" t="str">
        <f>IF(supply!H120&lt;&gt;"",VLOOKUP(supply!H120,private!$L$1:$M$5,2,FALSE),"")</f>
        <v/>
      </c>
    </row>
    <row r="114" spans="1:7" x14ac:dyDescent="0.25">
      <c r="A114" s="25" t="str">
        <f>IF(supply!C121&lt;&gt;"",supply!B121,"")</f>
        <v/>
      </c>
      <c r="B114" s="25" t="str">
        <f>IF(supply!C121&lt;&gt;"",supply!C121,"")</f>
        <v/>
      </c>
      <c r="C114" s="25" t="str">
        <f>IF(supply!D121&lt;&gt;"",supply!D121,"")</f>
        <v/>
      </c>
      <c r="D114" s="25" t="str">
        <f>IF(supply!E121&lt;&gt;"",supply!E121,"")</f>
        <v/>
      </c>
      <c r="E114" s="25" t="str">
        <f>IF(supply!F121&lt;&gt;"",supply!F121,"")</f>
        <v/>
      </c>
      <c r="F114" s="25" t="str">
        <f>IF(supply!G121&lt;&gt;"",VLOOKUP(supply!G121,private!$H$1:$J$28,2,FALSE),"")</f>
        <v/>
      </c>
      <c r="G114" s="25" t="str">
        <f>IF(supply!H121&lt;&gt;"",VLOOKUP(supply!H121,private!$L$1:$M$5,2,FALSE),"")</f>
        <v/>
      </c>
    </row>
    <row r="115" spans="1:7" x14ac:dyDescent="0.25">
      <c r="A115" s="25" t="str">
        <f>IF(supply!C122&lt;&gt;"",supply!B122,"")</f>
        <v/>
      </c>
      <c r="B115" s="25" t="str">
        <f>IF(supply!C122&lt;&gt;"",supply!C122,"")</f>
        <v/>
      </c>
      <c r="C115" s="25" t="str">
        <f>IF(supply!D122&lt;&gt;"",supply!D122,"")</f>
        <v/>
      </c>
      <c r="D115" s="25" t="str">
        <f>IF(supply!E122&lt;&gt;"",supply!E122,"")</f>
        <v/>
      </c>
      <c r="E115" s="25" t="str">
        <f>IF(supply!F122&lt;&gt;"",supply!F122,"")</f>
        <v/>
      </c>
      <c r="F115" s="25" t="str">
        <f>IF(supply!G122&lt;&gt;"",VLOOKUP(supply!G122,private!$H$1:$J$28,2,FALSE),"")</f>
        <v/>
      </c>
      <c r="G115" s="25" t="str">
        <f>IF(supply!H122&lt;&gt;"",VLOOKUP(supply!H122,private!$L$1:$M$5,2,FALSE),"")</f>
        <v/>
      </c>
    </row>
    <row r="116" spans="1:7" x14ac:dyDescent="0.25">
      <c r="A116" s="25" t="str">
        <f>IF(supply!C123&lt;&gt;"",supply!B123,"")</f>
        <v/>
      </c>
      <c r="B116" s="25" t="str">
        <f>IF(supply!C123&lt;&gt;"",supply!C123,"")</f>
        <v/>
      </c>
      <c r="C116" s="25" t="str">
        <f>IF(supply!D123&lt;&gt;"",supply!D123,"")</f>
        <v/>
      </c>
      <c r="D116" s="25" t="str">
        <f>IF(supply!E123&lt;&gt;"",supply!E123,"")</f>
        <v/>
      </c>
      <c r="E116" s="25" t="str">
        <f>IF(supply!F123&lt;&gt;"",supply!F123,"")</f>
        <v/>
      </c>
      <c r="F116" s="25" t="str">
        <f>IF(supply!G123&lt;&gt;"",VLOOKUP(supply!G123,private!$H$1:$J$28,2,FALSE),"")</f>
        <v/>
      </c>
      <c r="G116" s="25" t="str">
        <f>IF(supply!H123&lt;&gt;"",VLOOKUP(supply!H123,private!$L$1:$M$5,2,FALSE),"")</f>
        <v/>
      </c>
    </row>
    <row r="117" spans="1:7" x14ac:dyDescent="0.25">
      <c r="A117" s="25" t="str">
        <f>IF(supply!C124&lt;&gt;"",supply!B124,"")</f>
        <v/>
      </c>
      <c r="B117" s="25" t="str">
        <f>IF(supply!C124&lt;&gt;"",supply!C124,"")</f>
        <v/>
      </c>
      <c r="C117" s="25" t="str">
        <f>IF(supply!D124&lt;&gt;"",supply!D124,"")</f>
        <v/>
      </c>
      <c r="D117" s="25" t="str">
        <f>IF(supply!E124&lt;&gt;"",supply!E124,"")</f>
        <v/>
      </c>
      <c r="E117" s="25" t="str">
        <f>IF(supply!F124&lt;&gt;"",supply!F124,"")</f>
        <v/>
      </c>
      <c r="F117" s="25" t="str">
        <f>IF(supply!G124&lt;&gt;"",VLOOKUP(supply!G124,private!$H$1:$J$28,2,FALSE),"")</f>
        <v/>
      </c>
      <c r="G117" s="25" t="str">
        <f>IF(supply!H124&lt;&gt;"",VLOOKUP(supply!H124,private!$L$1:$M$5,2,FALSE),"")</f>
        <v/>
      </c>
    </row>
    <row r="118" spans="1:7" x14ac:dyDescent="0.25">
      <c r="A118" s="25" t="str">
        <f>IF(supply!C125&lt;&gt;"",supply!B125,"")</f>
        <v/>
      </c>
      <c r="B118" s="25" t="str">
        <f>IF(supply!C125&lt;&gt;"",supply!C125,"")</f>
        <v/>
      </c>
      <c r="C118" s="25" t="str">
        <f>IF(supply!D125&lt;&gt;"",supply!D125,"")</f>
        <v/>
      </c>
      <c r="D118" s="25" t="str">
        <f>IF(supply!E125&lt;&gt;"",supply!E125,"")</f>
        <v/>
      </c>
      <c r="E118" s="25" t="str">
        <f>IF(supply!F125&lt;&gt;"",supply!F125,"")</f>
        <v/>
      </c>
      <c r="F118" s="25" t="str">
        <f>IF(supply!G125&lt;&gt;"",VLOOKUP(supply!G125,private!$H$1:$J$28,2,FALSE),"")</f>
        <v/>
      </c>
      <c r="G118" s="25" t="str">
        <f>IF(supply!H125&lt;&gt;"",VLOOKUP(supply!H125,private!$L$1:$M$5,2,FALSE),"")</f>
        <v/>
      </c>
    </row>
    <row r="119" spans="1:7" x14ac:dyDescent="0.25">
      <c r="A119" s="25" t="str">
        <f>IF(supply!C126&lt;&gt;"",supply!B126,"")</f>
        <v/>
      </c>
      <c r="B119" s="25" t="str">
        <f>IF(supply!C126&lt;&gt;"",supply!C126,"")</f>
        <v/>
      </c>
      <c r="C119" s="25" t="str">
        <f>IF(supply!D126&lt;&gt;"",supply!D126,"")</f>
        <v/>
      </c>
      <c r="D119" s="25" t="str">
        <f>IF(supply!E126&lt;&gt;"",supply!E126,"")</f>
        <v/>
      </c>
      <c r="E119" s="25" t="str">
        <f>IF(supply!F126&lt;&gt;"",supply!F126,"")</f>
        <v/>
      </c>
      <c r="F119" s="25" t="str">
        <f>IF(supply!G126&lt;&gt;"",VLOOKUP(supply!G126,private!$H$1:$J$28,2,FALSE),"")</f>
        <v/>
      </c>
      <c r="G119" s="25" t="str">
        <f>IF(supply!H126&lt;&gt;"",VLOOKUP(supply!H126,private!$L$1:$M$5,2,FALSE),"")</f>
        <v/>
      </c>
    </row>
    <row r="120" spans="1:7" x14ac:dyDescent="0.25">
      <c r="A120" s="25" t="str">
        <f>IF(supply!C127&lt;&gt;"",supply!B127,"")</f>
        <v/>
      </c>
      <c r="B120" s="25" t="str">
        <f>IF(supply!C127&lt;&gt;"",supply!C127,"")</f>
        <v/>
      </c>
      <c r="C120" s="25" t="str">
        <f>IF(supply!D127&lt;&gt;"",supply!D127,"")</f>
        <v/>
      </c>
      <c r="D120" s="25" t="str">
        <f>IF(supply!E127&lt;&gt;"",supply!E127,"")</f>
        <v/>
      </c>
      <c r="E120" s="25" t="str">
        <f>IF(supply!F127&lt;&gt;"",supply!F127,"")</f>
        <v/>
      </c>
      <c r="F120" s="25" t="str">
        <f>IF(supply!G127&lt;&gt;"",VLOOKUP(supply!G127,private!$H$1:$J$28,2,FALSE),"")</f>
        <v/>
      </c>
      <c r="G120" s="25" t="str">
        <f>IF(supply!H127&lt;&gt;"",VLOOKUP(supply!H127,private!$L$1:$M$5,2,FALSE),"")</f>
        <v/>
      </c>
    </row>
    <row r="121" spans="1:7" x14ac:dyDescent="0.25">
      <c r="A121" s="25" t="str">
        <f>IF(supply!C128&lt;&gt;"",supply!B128,"")</f>
        <v/>
      </c>
      <c r="B121" s="25" t="str">
        <f>IF(supply!C128&lt;&gt;"",supply!C128,"")</f>
        <v/>
      </c>
      <c r="C121" s="25" t="str">
        <f>IF(supply!D128&lt;&gt;"",supply!D128,"")</f>
        <v/>
      </c>
      <c r="D121" s="25" t="str">
        <f>IF(supply!E128&lt;&gt;"",supply!E128,"")</f>
        <v/>
      </c>
      <c r="E121" s="25" t="str">
        <f>IF(supply!F128&lt;&gt;"",supply!F128,"")</f>
        <v/>
      </c>
      <c r="F121" s="25" t="str">
        <f>IF(supply!G128&lt;&gt;"",VLOOKUP(supply!G128,private!$H$1:$J$28,2,FALSE),"")</f>
        <v/>
      </c>
      <c r="G121" s="25" t="str">
        <f>IF(supply!H128&lt;&gt;"",VLOOKUP(supply!H128,private!$L$1:$M$5,2,FALSE),"")</f>
        <v/>
      </c>
    </row>
    <row r="122" spans="1:7" x14ac:dyDescent="0.25">
      <c r="A122" s="25" t="str">
        <f>IF(supply!C129&lt;&gt;"",supply!B129,"")</f>
        <v/>
      </c>
      <c r="B122" s="25" t="str">
        <f>IF(supply!C129&lt;&gt;"",supply!C129,"")</f>
        <v/>
      </c>
      <c r="C122" s="25" t="str">
        <f>IF(supply!D129&lt;&gt;"",supply!D129,"")</f>
        <v/>
      </c>
      <c r="D122" s="25" t="str">
        <f>IF(supply!E129&lt;&gt;"",supply!E129,"")</f>
        <v/>
      </c>
      <c r="E122" s="25" t="str">
        <f>IF(supply!F129&lt;&gt;"",supply!F129,"")</f>
        <v/>
      </c>
      <c r="F122" s="25" t="str">
        <f>IF(supply!G129&lt;&gt;"",VLOOKUP(supply!G129,private!$H$1:$J$28,2,FALSE),"")</f>
        <v/>
      </c>
      <c r="G122" s="25" t="str">
        <f>IF(supply!H129&lt;&gt;"",VLOOKUP(supply!H129,private!$L$1:$M$5,2,FALSE),"")</f>
        <v/>
      </c>
    </row>
    <row r="123" spans="1:7" x14ac:dyDescent="0.25">
      <c r="A123" s="25" t="str">
        <f>IF(supply!C130&lt;&gt;"",supply!B130,"")</f>
        <v/>
      </c>
      <c r="B123" s="25" t="str">
        <f>IF(supply!C130&lt;&gt;"",supply!C130,"")</f>
        <v/>
      </c>
      <c r="C123" s="25" t="str">
        <f>IF(supply!D130&lt;&gt;"",supply!D130,"")</f>
        <v/>
      </c>
      <c r="D123" s="25" t="str">
        <f>IF(supply!E130&lt;&gt;"",supply!E130,"")</f>
        <v/>
      </c>
      <c r="E123" s="25" t="str">
        <f>IF(supply!F130&lt;&gt;"",supply!F130,"")</f>
        <v/>
      </c>
      <c r="F123" s="25" t="str">
        <f>IF(supply!G130&lt;&gt;"",VLOOKUP(supply!G130,private!$H$1:$J$28,2,FALSE),"")</f>
        <v/>
      </c>
      <c r="G123" s="25" t="str">
        <f>IF(supply!H130&lt;&gt;"",VLOOKUP(supply!H130,private!$L$1:$M$5,2,FALSE),"")</f>
        <v/>
      </c>
    </row>
    <row r="124" spans="1:7" x14ac:dyDescent="0.25">
      <c r="A124" s="25" t="str">
        <f>IF(supply!C131&lt;&gt;"",supply!B131,"")</f>
        <v/>
      </c>
      <c r="B124" s="25" t="str">
        <f>IF(supply!C131&lt;&gt;"",supply!C131,"")</f>
        <v/>
      </c>
      <c r="C124" s="25" t="str">
        <f>IF(supply!D131&lt;&gt;"",supply!D131,"")</f>
        <v/>
      </c>
      <c r="D124" s="25" t="str">
        <f>IF(supply!E131&lt;&gt;"",supply!E131,"")</f>
        <v/>
      </c>
      <c r="E124" s="25" t="str">
        <f>IF(supply!F131&lt;&gt;"",supply!F131,"")</f>
        <v/>
      </c>
      <c r="F124" s="25" t="str">
        <f>IF(supply!G131&lt;&gt;"",VLOOKUP(supply!G131,private!$H$1:$J$28,2,FALSE),"")</f>
        <v/>
      </c>
      <c r="G124" s="25" t="str">
        <f>IF(supply!H131&lt;&gt;"",VLOOKUP(supply!H131,private!$L$1:$M$5,2,FALSE),"")</f>
        <v/>
      </c>
    </row>
    <row r="125" spans="1:7" x14ac:dyDescent="0.25">
      <c r="A125" s="25" t="str">
        <f>IF(supply!C132&lt;&gt;"",supply!B132,"")</f>
        <v/>
      </c>
      <c r="B125" s="25" t="str">
        <f>IF(supply!C132&lt;&gt;"",supply!C132,"")</f>
        <v/>
      </c>
      <c r="C125" s="25" t="str">
        <f>IF(supply!D132&lt;&gt;"",supply!D132,"")</f>
        <v/>
      </c>
      <c r="D125" s="25" t="str">
        <f>IF(supply!E132&lt;&gt;"",supply!E132,"")</f>
        <v/>
      </c>
      <c r="E125" s="25" t="str">
        <f>IF(supply!F132&lt;&gt;"",supply!F132,"")</f>
        <v/>
      </c>
      <c r="F125" s="25" t="str">
        <f>IF(supply!G132&lt;&gt;"",VLOOKUP(supply!G132,private!$H$1:$J$28,2,FALSE),"")</f>
        <v/>
      </c>
      <c r="G125" s="25" t="str">
        <f>IF(supply!H132&lt;&gt;"",VLOOKUP(supply!H132,private!$L$1:$M$5,2,FALSE),"")</f>
        <v/>
      </c>
    </row>
    <row r="126" spans="1:7" x14ac:dyDescent="0.25">
      <c r="A126" s="25" t="str">
        <f>IF(supply!C133&lt;&gt;"",supply!B133,"")</f>
        <v/>
      </c>
      <c r="B126" s="25" t="str">
        <f>IF(supply!C133&lt;&gt;"",supply!C133,"")</f>
        <v/>
      </c>
      <c r="C126" s="25" t="str">
        <f>IF(supply!D133&lt;&gt;"",supply!D133,"")</f>
        <v/>
      </c>
      <c r="D126" s="25" t="str">
        <f>IF(supply!E133&lt;&gt;"",supply!E133,"")</f>
        <v/>
      </c>
      <c r="E126" s="25" t="str">
        <f>IF(supply!F133&lt;&gt;"",supply!F133,"")</f>
        <v/>
      </c>
      <c r="F126" s="25" t="str">
        <f>IF(supply!G133&lt;&gt;"",VLOOKUP(supply!G133,private!$H$1:$J$28,2,FALSE),"")</f>
        <v/>
      </c>
      <c r="G126" s="25" t="str">
        <f>IF(supply!H133&lt;&gt;"",VLOOKUP(supply!H133,private!$L$1:$M$5,2,FALSE),"")</f>
        <v/>
      </c>
    </row>
    <row r="127" spans="1:7" x14ac:dyDescent="0.25">
      <c r="A127" s="25" t="str">
        <f>IF(supply!C134&lt;&gt;"",supply!B134,"")</f>
        <v/>
      </c>
      <c r="B127" s="25" t="str">
        <f>IF(supply!C134&lt;&gt;"",supply!C134,"")</f>
        <v/>
      </c>
      <c r="C127" s="25" t="str">
        <f>IF(supply!D134&lt;&gt;"",supply!D134,"")</f>
        <v/>
      </c>
      <c r="D127" s="25" t="str">
        <f>IF(supply!E134&lt;&gt;"",supply!E134,"")</f>
        <v/>
      </c>
      <c r="E127" s="25" t="str">
        <f>IF(supply!F134&lt;&gt;"",supply!F134,"")</f>
        <v/>
      </c>
      <c r="F127" s="25" t="str">
        <f>IF(supply!G134&lt;&gt;"",VLOOKUP(supply!G134,private!$H$1:$J$28,2,FALSE),"")</f>
        <v/>
      </c>
      <c r="G127" s="25" t="str">
        <f>IF(supply!H134&lt;&gt;"",VLOOKUP(supply!H134,private!$L$1:$M$5,2,FALSE),"")</f>
        <v/>
      </c>
    </row>
    <row r="128" spans="1:7" x14ac:dyDescent="0.25">
      <c r="A128" s="25" t="str">
        <f>IF(supply!C135&lt;&gt;"",supply!B135,"")</f>
        <v/>
      </c>
      <c r="B128" s="25" t="str">
        <f>IF(supply!C135&lt;&gt;"",supply!C135,"")</f>
        <v/>
      </c>
      <c r="C128" s="25" t="str">
        <f>IF(supply!D135&lt;&gt;"",supply!D135,"")</f>
        <v/>
      </c>
      <c r="D128" s="25" t="str">
        <f>IF(supply!E135&lt;&gt;"",supply!E135,"")</f>
        <v/>
      </c>
      <c r="E128" s="25" t="str">
        <f>IF(supply!F135&lt;&gt;"",supply!F135,"")</f>
        <v/>
      </c>
      <c r="F128" s="25" t="str">
        <f>IF(supply!G135&lt;&gt;"",VLOOKUP(supply!G135,private!$H$1:$J$28,2,FALSE),"")</f>
        <v/>
      </c>
      <c r="G128" s="25" t="str">
        <f>IF(supply!H135&lt;&gt;"",VLOOKUP(supply!H135,private!$L$1:$M$5,2,FALSE),"")</f>
        <v/>
      </c>
    </row>
    <row r="129" spans="1:7" x14ac:dyDescent="0.25">
      <c r="A129" s="25" t="str">
        <f>IF(supply!C136&lt;&gt;"",supply!B136,"")</f>
        <v/>
      </c>
      <c r="B129" s="25" t="str">
        <f>IF(supply!C136&lt;&gt;"",supply!C136,"")</f>
        <v/>
      </c>
      <c r="C129" s="25" t="str">
        <f>IF(supply!D136&lt;&gt;"",supply!D136,"")</f>
        <v/>
      </c>
      <c r="D129" s="25" t="str">
        <f>IF(supply!E136&lt;&gt;"",supply!E136,"")</f>
        <v/>
      </c>
      <c r="E129" s="25" t="str">
        <f>IF(supply!F136&lt;&gt;"",supply!F136,"")</f>
        <v/>
      </c>
      <c r="F129" s="25" t="str">
        <f>IF(supply!G136&lt;&gt;"",VLOOKUP(supply!G136,private!$H$1:$J$28,2,FALSE),"")</f>
        <v/>
      </c>
      <c r="G129" s="25" t="str">
        <f>IF(supply!H136&lt;&gt;"",VLOOKUP(supply!H136,private!$L$1:$M$5,2,FALSE),"")</f>
        <v/>
      </c>
    </row>
    <row r="130" spans="1:7" x14ac:dyDescent="0.25">
      <c r="A130" s="25" t="str">
        <f>IF(supply!C137&lt;&gt;"",supply!B137,"")</f>
        <v/>
      </c>
      <c r="B130" s="25" t="str">
        <f>IF(supply!C137&lt;&gt;"",supply!C137,"")</f>
        <v/>
      </c>
      <c r="C130" s="25" t="str">
        <f>IF(supply!D137&lt;&gt;"",supply!D137,"")</f>
        <v/>
      </c>
      <c r="D130" s="25" t="str">
        <f>IF(supply!E137&lt;&gt;"",supply!E137,"")</f>
        <v/>
      </c>
      <c r="E130" s="25" t="str">
        <f>IF(supply!F137&lt;&gt;"",supply!F137,"")</f>
        <v/>
      </c>
      <c r="F130" s="25" t="str">
        <f>IF(supply!G137&lt;&gt;"",VLOOKUP(supply!G137,private!$H$1:$J$28,2,FALSE),"")</f>
        <v/>
      </c>
      <c r="G130" s="25" t="str">
        <f>IF(supply!H137&lt;&gt;"",VLOOKUP(supply!H137,private!$L$1:$M$5,2,FALSE),"")</f>
        <v/>
      </c>
    </row>
    <row r="131" spans="1:7" x14ac:dyDescent="0.25">
      <c r="A131" s="25" t="str">
        <f>IF(supply!C138&lt;&gt;"",supply!B138,"")</f>
        <v/>
      </c>
      <c r="B131" s="25" t="str">
        <f>IF(supply!C138&lt;&gt;"",supply!C138,"")</f>
        <v/>
      </c>
      <c r="C131" s="25" t="str">
        <f>IF(supply!D138&lt;&gt;"",supply!D138,"")</f>
        <v/>
      </c>
      <c r="D131" s="25" t="str">
        <f>IF(supply!E138&lt;&gt;"",supply!E138,"")</f>
        <v/>
      </c>
      <c r="E131" s="25" t="str">
        <f>IF(supply!F138&lt;&gt;"",supply!F138,"")</f>
        <v/>
      </c>
      <c r="F131" s="25" t="str">
        <f>IF(supply!G138&lt;&gt;"",VLOOKUP(supply!G138,private!$H$1:$J$28,2,FALSE),"")</f>
        <v/>
      </c>
      <c r="G131" s="25" t="str">
        <f>IF(supply!H138&lt;&gt;"",VLOOKUP(supply!H138,private!$L$1:$M$5,2,FALSE),"")</f>
        <v/>
      </c>
    </row>
    <row r="132" spans="1:7" x14ac:dyDescent="0.25">
      <c r="A132" s="25" t="str">
        <f>IF(supply!C139&lt;&gt;"",supply!B139,"")</f>
        <v/>
      </c>
      <c r="B132" s="25" t="str">
        <f>IF(supply!C139&lt;&gt;"",supply!C139,"")</f>
        <v/>
      </c>
      <c r="C132" s="25" t="str">
        <f>IF(supply!D139&lt;&gt;"",supply!D139,"")</f>
        <v/>
      </c>
      <c r="D132" s="25" t="str">
        <f>IF(supply!E139&lt;&gt;"",supply!E139,"")</f>
        <v/>
      </c>
      <c r="E132" s="25" t="str">
        <f>IF(supply!F139&lt;&gt;"",supply!F139,"")</f>
        <v/>
      </c>
      <c r="F132" s="25" t="str">
        <f>IF(supply!G139&lt;&gt;"",VLOOKUP(supply!G139,private!$H$1:$J$28,2,FALSE),"")</f>
        <v/>
      </c>
      <c r="G132" s="25" t="str">
        <f>IF(supply!H139&lt;&gt;"",VLOOKUP(supply!H139,private!$L$1:$M$5,2,FALSE),"")</f>
        <v/>
      </c>
    </row>
    <row r="133" spans="1:7" x14ac:dyDescent="0.25">
      <c r="A133" s="25" t="str">
        <f>IF(supply!C140&lt;&gt;"",supply!B140,"")</f>
        <v/>
      </c>
      <c r="B133" s="25" t="str">
        <f>IF(supply!C140&lt;&gt;"",supply!C140,"")</f>
        <v/>
      </c>
      <c r="C133" s="25" t="str">
        <f>IF(supply!D140&lt;&gt;"",supply!D140,"")</f>
        <v/>
      </c>
      <c r="D133" s="25" t="str">
        <f>IF(supply!E140&lt;&gt;"",supply!E140,"")</f>
        <v/>
      </c>
      <c r="E133" s="25" t="str">
        <f>IF(supply!F140&lt;&gt;"",supply!F140,"")</f>
        <v/>
      </c>
      <c r="F133" s="25" t="str">
        <f>IF(supply!G140&lt;&gt;"",VLOOKUP(supply!G140,private!$H$1:$J$28,2,FALSE),"")</f>
        <v/>
      </c>
      <c r="G133" s="25" t="str">
        <f>IF(supply!H140&lt;&gt;"",VLOOKUP(supply!H140,private!$L$1:$M$5,2,FALSE),"")</f>
        <v/>
      </c>
    </row>
    <row r="134" spans="1:7" x14ac:dyDescent="0.25">
      <c r="A134" s="25" t="str">
        <f>IF(supply!C141&lt;&gt;"",supply!B141,"")</f>
        <v/>
      </c>
      <c r="B134" s="25" t="str">
        <f>IF(supply!C141&lt;&gt;"",supply!C141,"")</f>
        <v/>
      </c>
      <c r="C134" s="25" t="str">
        <f>IF(supply!D141&lt;&gt;"",supply!D141,"")</f>
        <v/>
      </c>
      <c r="D134" s="25" t="str">
        <f>IF(supply!E141&lt;&gt;"",supply!E141,"")</f>
        <v/>
      </c>
      <c r="E134" s="25" t="str">
        <f>IF(supply!F141&lt;&gt;"",supply!F141,"")</f>
        <v/>
      </c>
      <c r="F134" s="25" t="str">
        <f>IF(supply!G141&lt;&gt;"",VLOOKUP(supply!G141,private!$H$1:$J$28,2,FALSE),"")</f>
        <v/>
      </c>
      <c r="G134" s="25" t="str">
        <f>IF(supply!H141&lt;&gt;"",VLOOKUP(supply!H141,private!$L$1:$M$5,2,FALSE),"")</f>
        <v/>
      </c>
    </row>
    <row r="135" spans="1:7" x14ac:dyDescent="0.25">
      <c r="A135" s="25" t="str">
        <f>IF(supply!C142&lt;&gt;"",supply!B142,"")</f>
        <v/>
      </c>
      <c r="B135" s="25" t="str">
        <f>IF(supply!C142&lt;&gt;"",supply!C142,"")</f>
        <v/>
      </c>
      <c r="C135" s="25" t="str">
        <f>IF(supply!D142&lt;&gt;"",supply!D142,"")</f>
        <v/>
      </c>
      <c r="D135" s="25" t="str">
        <f>IF(supply!E142&lt;&gt;"",supply!E142,"")</f>
        <v/>
      </c>
      <c r="E135" s="25" t="str">
        <f>IF(supply!F142&lt;&gt;"",supply!F142,"")</f>
        <v/>
      </c>
      <c r="F135" s="25" t="str">
        <f>IF(supply!G142&lt;&gt;"",VLOOKUP(supply!G142,private!$H$1:$J$28,2,FALSE),"")</f>
        <v/>
      </c>
      <c r="G135" s="25" t="str">
        <f>IF(supply!H142&lt;&gt;"",VLOOKUP(supply!H142,private!$L$1:$M$5,2,FALSE),"")</f>
        <v/>
      </c>
    </row>
    <row r="136" spans="1:7" x14ac:dyDescent="0.25">
      <c r="A136" s="25" t="str">
        <f>IF(supply!C143&lt;&gt;"",supply!B143,"")</f>
        <v/>
      </c>
      <c r="B136" s="25" t="str">
        <f>IF(supply!C143&lt;&gt;"",supply!C143,"")</f>
        <v/>
      </c>
      <c r="C136" s="25" t="str">
        <f>IF(supply!D143&lt;&gt;"",supply!D143,"")</f>
        <v/>
      </c>
      <c r="D136" s="25" t="str">
        <f>IF(supply!E143&lt;&gt;"",supply!E143,"")</f>
        <v/>
      </c>
      <c r="E136" s="25" t="str">
        <f>IF(supply!F143&lt;&gt;"",supply!F143,"")</f>
        <v/>
      </c>
      <c r="F136" s="25" t="str">
        <f>IF(supply!G143&lt;&gt;"",VLOOKUP(supply!G143,private!$H$1:$J$28,2,FALSE),"")</f>
        <v/>
      </c>
      <c r="G136" s="25" t="str">
        <f>IF(supply!H143&lt;&gt;"",VLOOKUP(supply!H143,private!$L$1:$M$5,2,FALSE),"")</f>
        <v/>
      </c>
    </row>
    <row r="137" spans="1:7" x14ac:dyDescent="0.25">
      <c r="A137" s="25" t="str">
        <f>IF(supply!C144&lt;&gt;"",supply!B144,"")</f>
        <v/>
      </c>
      <c r="B137" s="25" t="str">
        <f>IF(supply!C144&lt;&gt;"",supply!C144,"")</f>
        <v/>
      </c>
      <c r="C137" s="25" t="str">
        <f>IF(supply!D144&lt;&gt;"",supply!D144,"")</f>
        <v/>
      </c>
      <c r="D137" s="25" t="str">
        <f>IF(supply!E144&lt;&gt;"",supply!E144,"")</f>
        <v/>
      </c>
      <c r="E137" s="25" t="str">
        <f>IF(supply!F144&lt;&gt;"",supply!F144,"")</f>
        <v/>
      </c>
      <c r="F137" s="25" t="str">
        <f>IF(supply!G144&lt;&gt;"",VLOOKUP(supply!G144,private!$H$1:$J$28,2,FALSE),"")</f>
        <v/>
      </c>
      <c r="G137" s="25" t="str">
        <f>IF(supply!H144&lt;&gt;"",VLOOKUP(supply!H144,private!$L$1:$M$5,2,FALSE),"")</f>
        <v/>
      </c>
    </row>
    <row r="138" spans="1:7" x14ac:dyDescent="0.25">
      <c r="A138" s="25" t="str">
        <f>IF(supply!C145&lt;&gt;"",supply!B145,"")</f>
        <v/>
      </c>
      <c r="B138" s="25" t="str">
        <f>IF(supply!C145&lt;&gt;"",supply!C145,"")</f>
        <v/>
      </c>
      <c r="C138" s="25" t="str">
        <f>IF(supply!D145&lt;&gt;"",supply!D145,"")</f>
        <v/>
      </c>
      <c r="D138" s="25" t="str">
        <f>IF(supply!E145&lt;&gt;"",supply!E145,"")</f>
        <v/>
      </c>
      <c r="E138" s="25" t="str">
        <f>IF(supply!F145&lt;&gt;"",supply!F145,"")</f>
        <v/>
      </c>
      <c r="F138" s="25" t="str">
        <f>IF(supply!G145&lt;&gt;"",VLOOKUP(supply!G145,private!$H$1:$J$28,2,FALSE),"")</f>
        <v/>
      </c>
      <c r="G138" s="25" t="str">
        <f>IF(supply!H145&lt;&gt;"",VLOOKUP(supply!H145,private!$L$1:$M$5,2,FALSE),"")</f>
        <v/>
      </c>
    </row>
    <row r="139" spans="1:7" x14ac:dyDescent="0.25">
      <c r="A139" s="25" t="str">
        <f>IF(supply!C146&lt;&gt;"",supply!B146,"")</f>
        <v/>
      </c>
      <c r="B139" s="25" t="str">
        <f>IF(supply!C146&lt;&gt;"",supply!C146,"")</f>
        <v/>
      </c>
      <c r="C139" s="25" t="str">
        <f>IF(supply!D146&lt;&gt;"",supply!D146,"")</f>
        <v/>
      </c>
      <c r="D139" s="25" t="str">
        <f>IF(supply!E146&lt;&gt;"",supply!E146,"")</f>
        <v/>
      </c>
      <c r="E139" s="25" t="str">
        <f>IF(supply!F146&lt;&gt;"",supply!F146,"")</f>
        <v/>
      </c>
      <c r="F139" s="25" t="str">
        <f>IF(supply!G146&lt;&gt;"",VLOOKUP(supply!G146,private!$H$1:$J$28,2,FALSE),"")</f>
        <v/>
      </c>
      <c r="G139" s="25" t="str">
        <f>IF(supply!H146&lt;&gt;"",VLOOKUP(supply!H146,private!$L$1:$M$5,2,FALSE),"")</f>
        <v/>
      </c>
    </row>
    <row r="140" spans="1:7" x14ac:dyDescent="0.25">
      <c r="A140" s="25" t="str">
        <f>IF(supply!C147&lt;&gt;"",supply!B147,"")</f>
        <v/>
      </c>
      <c r="B140" s="25" t="str">
        <f>IF(supply!C147&lt;&gt;"",supply!C147,"")</f>
        <v/>
      </c>
      <c r="C140" s="25" t="str">
        <f>IF(supply!D147&lt;&gt;"",supply!D147,"")</f>
        <v/>
      </c>
      <c r="D140" s="25" t="str">
        <f>IF(supply!E147&lt;&gt;"",supply!E147,"")</f>
        <v/>
      </c>
      <c r="E140" s="25" t="str">
        <f>IF(supply!F147&lt;&gt;"",supply!F147,"")</f>
        <v/>
      </c>
      <c r="F140" s="25" t="str">
        <f>IF(supply!G147&lt;&gt;"",VLOOKUP(supply!G147,private!$H$1:$J$28,2,FALSE),"")</f>
        <v/>
      </c>
      <c r="G140" s="25" t="str">
        <f>IF(supply!H147&lt;&gt;"",VLOOKUP(supply!H147,private!$L$1:$M$5,2,FALSE),"")</f>
        <v/>
      </c>
    </row>
    <row r="141" spans="1:7" x14ac:dyDescent="0.25">
      <c r="A141" s="25" t="str">
        <f>IF(supply!C148&lt;&gt;"",supply!B148,"")</f>
        <v/>
      </c>
      <c r="B141" s="25" t="str">
        <f>IF(supply!C148&lt;&gt;"",supply!C148,"")</f>
        <v/>
      </c>
      <c r="C141" s="25" t="str">
        <f>IF(supply!D148&lt;&gt;"",supply!D148,"")</f>
        <v/>
      </c>
      <c r="D141" s="25" t="str">
        <f>IF(supply!E148&lt;&gt;"",supply!E148,"")</f>
        <v/>
      </c>
      <c r="E141" s="25" t="str">
        <f>IF(supply!F148&lt;&gt;"",supply!F148,"")</f>
        <v/>
      </c>
      <c r="F141" s="25" t="str">
        <f>IF(supply!G148&lt;&gt;"",VLOOKUP(supply!G148,private!$H$1:$J$28,2,FALSE),"")</f>
        <v/>
      </c>
      <c r="G141" s="25" t="str">
        <f>IF(supply!H148&lt;&gt;"",VLOOKUP(supply!H148,private!$L$1:$M$5,2,FALSE),"")</f>
        <v/>
      </c>
    </row>
    <row r="142" spans="1:7" x14ac:dyDescent="0.25">
      <c r="A142" s="25" t="str">
        <f>IF(supply!C149&lt;&gt;"",supply!B149,"")</f>
        <v/>
      </c>
      <c r="B142" s="25" t="str">
        <f>IF(supply!C149&lt;&gt;"",supply!C149,"")</f>
        <v/>
      </c>
      <c r="C142" s="25" t="str">
        <f>IF(supply!D149&lt;&gt;"",supply!D149,"")</f>
        <v/>
      </c>
      <c r="D142" s="25" t="str">
        <f>IF(supply!E149&lt;&gt;"",supply!E149,"")</f>
        <v/>
      </c>
      <c r="E142" s="25" t="str">
        <f>IF(supply!F149&lt;&gt;"",supply!F149,"")</f>
        <v/>
      </c>
      <c r="F142" s="25" t="str">
        <f>IF(supply!G149&lt;&gt;"",VLOOKUP(supply!G149,private!$H$1:$J$28,2,FALSE),"")</f>
        <v/>
      </c>
      <c r="G142" s="25" t="str">
        <f>IF(supply!H149&lt;&gt;"",VLOOKUP(supply!H149,private!$L$1:$M$5,2,FALSE),"")</f>
        <v/>
      </c>
    </row>
    <row r="143" spans="1:7" x14ac:dyDescent="0.25">
      <c r="A143" s="25" t="str">
        <f>IF(supply!C150&lt;&gt;"",supply!B150,"")</f>
        <v/>
      </c>
      <c r="B143" s="25" t="str">
        <f>IF(supply!C150&lt;&gt;"",supply!C150,"")</f>
        <v/>
      </c>
      <c r="C143" s="25" t="str">
        <f>IF(supply!D150&lt;&gt;"",supply!D150,"")</f>
        <v/>
      </c>
      <c r="D143" s="25" t="str">
        <f>IF(supply!E150&lt;&gt;"",supply!E150,"")</f>
        <v/>
      </c>
      <c r="E143" s="25" t="str">
        <f>IF(supply!F150&lt;&gt;"",supply!F150,"")</f>
        <v/>
      </c>
      <c r="F143" s="25" t="str">
        <f>IF(supply!G150&lt;&gt;"",VLOOKUP(supply!G150,private!$H$1:$J$28,2,FALSE),"")</f>
        <v/>
      </c>
      <c r="G143" s="25" t="str">
        <f>IF(supply!H150&lt;&gt;"",VLOOKUP(supply!H150,private!$L$1:$M$5,2,FALSE),"")</f>
        <v/>
      </c>
    </row>
    <row r="144" spans="1:7" x14ac:dyDescent="0.25">
      <c r="A144" s="25" t="str">
        <f>IF(supply!C151&lt;&gt;"",supply!B151,"")</f>
        <v/>
      </c>
      <c r="B144" s="25" t="str">
        <f>IF(supply!C151&lt;&gt;"",supply!C151,"")</f>
        <v/>
      </c>
      <c r="C144" s="25" t="str">
        <f>IF(supply!D151&lt;&gt;"",supply!D151,"")</f>
        <v/>
      </c>
      <c r="D144" s="25" t="str">
        <f>IF(supply!E151&lt;&gt;"",supply!E151,"")</f>
        <v/>
      </c>
      <c r="E144" s="25" t="str">
        <f>IF(supply!F151&lt;&gt;"",supply!F151,"")</f>
        <v/>
      </c>
      <c r="F144" s="25" t="str">
        <f>IF(supply!G151&lt;&gt;"",VLOOKUP(supply!G151,private!$H$1:$J$28,2,FALSE),"")</f>
        <v/>
      </c>
      <c r="G144" s="25" t="str">
        <f>IF(supply!H151&lt;&gt;"",VLOOKUP(supply!H151,private!$L$1:$M$5,2,FALSE),"")</f>
        <v/>
      </c>
    </row>
    <row r="145" spans="1:7" x14ac:dyDescent="0.25">
      <c r="A145" s="25" t="str">
        <f>IF(supply!C152&lt;&gt;"",supply!B152,"")</f>
        <v/>
      </c>
      <c r="B145" s="25" t="str">
        <f>IF(supply!C152&lt;&gt;"",supply!C152,"")</f>
        <v/>
      </c>
      <c r="C145" s="25" t="str">
        <f>IF(supply!D152&lt;&gt;"",supply!D152,"")</f>
        <v/>
      </c>
      <c r="D145" s="25" t="str">
        <f>IF(supply!E152&lt;&gt;"",supply!E152,"")</f>
        <v/>
      </c>
      <c r="E145" s="25" t="str">
        <f>IF(supply!F152&lt;&gt;"",supply!F152,"")</f>
        <v/>
      </c>
      <c r="F145" s="25" t="str">
        <f>IF(supply!G152&lt;&gt;"",VLOOKUP(supply!G152,private!$H$1:$J$28,2,FALSE),"")</f>
        <v/>
      </c>
      <c r="G145" s="25" t="str">
        <f>IF(supply!H152&lt;&gt;"",VLOOKUP(supply!H152,private!$L$1:$M$5,2,FALSE),"")</f>
        <v/>
      </c>
    </row>
    <row r="146" spans="1:7" x14ac:dyDescent="0.25">
      <c r="A146" s="25" t="str">
        <f>IF(supply!C153&lt;&gt;"",supply!B153,"")</f>
        <v/>
      </c>
      <c r="B146" s="25" t="str">
        <f>IF(supply!C153&lt;&gt;"",supply!C153,"")</f>
        <v/>
      </c>
      <c r="C146" s="25" t="str">
        <f>IF(supply!D153&lt;&gt;"",supply!D153,"")</f>
        <v/>
      </c>
      <c r="D146" s="25" t="str">
        <f>IF(supply!E153&lt;&gt;"",supply!E153,"")</f>
        <v/>
      </c>
      <c r="E146" s="25" t="str">
        <f>IF(supply!F153&lt;&gt;"",supply!F153,"")</f>
        <v/>
      </c>
      <c r="F146" s="25" t="str">
        <f>IF(supply!G153&lt;&gt;"",VLOOKUP(supply!G153,private!$H$1:$J$28,2,FALSE),"")</f>
        <v/>
      </c>
      <c r="G146" s="25" t="str">
        <f>IF(supply!H153&lt;&gt;"",VLOOKUP(supply!H153,private!$L$1:$M$5,2,FALSE),"")</f>
        <v/>
      </c>
    </row>
    <row r="147" spans="1:7" x14ac:dyDescent="0.25">
      <c r="A147" s="25" t="str">
        <f>IF(supply!C154&lt;&gt;"",supply!B154,"")</f>
        <v/>
      </c>
      <c r="B147" s="25" t="str">
        <f>IF(supply!C154&lt;&gt;"",supply!C154,"")</f>
        <v/>
      </c>
      <c r="C147" s="25" t="str">
        <f>IF(supply!D154&lt;&gt;"",supply!D154,"")</f>
        <v/>
      </c>
      <c r="D147" s="25" t="str">
        <f>IF(supply!E154&lt;&gt;"",supply!E154,"")</f>
        <v/>
      </c>
      <c r="E147" s="25" t="str">
        <f>IF(supply!F154&lt;&gt;"",supply!F154,"")</f>
        <v/>
      </c>
      <c r="F147" s="25" t="str">
        <f>IF(supply!G154&lt;&gt;"",VLOOKUP(supply!G154,private!$H$1:$J$28,2,FALSE),"")</f>
        <v/>
      </c>
      <c r="G147" s="25" t="str">
        <f>IF(supply!H154&lt;&gt;"",VLOOKUP(supply!H154,private!$L$1:$M$5,2,FALSE),"")</f>
        <v/>
      </c>
    </row>
    <row r="148" spans="1:7" x14ac:dyDescent="0.25">
      <c r="A148" s="25" t="str">
        <f>IF(supply!C155&lt;&gt;"",supply!B155,"")</f>
        <v/>
      </c>
      <c r="B148" s="25" t="str">
        <f>IF(supply!C155&lt;&gt;"",supply!C155,"")</f>
        <v/>
      </c>
      <c r="C148" s="25" t="str">
        <f>IF(supply!D155&lt;&gt;"",supply!D155,"")</f>
        <v/>
      </c>
      <c r="D148" s="25" t="str">
        <f>IF(supply!E155&lt;&gt;"",supply!E155,"")</f>
        <v/>
      </c>
      <c r="E148" s="25" t="str">
        <f>IF(supply!F155&lt;&gt;"",supply!F155,"")</f>
        <v/>
      </c>
      <c r="F148" s="25" t="str">
        <f>IF(supply!G155&lt;&gt;"",VLOOKUP(supply!G155,private!$H$1:$J$28,2,FALSE),"")</f>
        <v/>
      </c>
      <c r="G148" s="25" t="str">
        <f>IF(supply!H155&lt;&gt;"",VLOOKUP(supply!H155,private!$L$1:$M$5,2,FALSE),"")</f>
        <v/>
      </c>
    </row>
    <row r="149" spans="1:7" x14ac:dyDescent="0.25">
      <c r="A149" s="25" t="str">
        <f>IF(supply!C156&lt;&gt;"",supply!B156,"")</f>
        <v/>
      </c>
      <c r="B149" s="25" t="str">
        <f>IF(supply!C156&lt;&gt;"",supply!C156,"")</f>
        <v/>
      </c>
      <c r="C149" s="25" t="str">
        <f>IF(supply!D156&lt;&gt;"",supply!D156,"")</f>
        <v/>
      </c>
      <c r="D149" s="25" t="str">
        <f>IF(supply!E156&lt;&gt;"",supply!E156,"")</f>
        <v/>
      </c>
      <c r="E149" s="25" t="str">
        <f>IF(supply!F156&lt;&gt;"",supply!F156,"")</f>
        <v/>
      </c>
      <c r="F149" s="25" t="str">
        <f>IF(supply!G156&lt;&gt;"",VLOOKUP(supply!G156,private!$H$1:$J$28,2,FALSE),"")</f>
        <v/>
      </c>
      <c r="G149" s="25" t="str">
        <f>IF(supply!H156&lt;&gt;"",VLOOKUP(supply!H156,private!$L$1:$M$5,2,FALSE),"")</f>
        <v/>
      </c>
    </row>
    <row r="150" spans="1:7" x14ac:dyDescent="0.25">
      <c r="A150" s="25" t="str">
        <f>IF(supply!C157&lt;&gt;"",supply!B157,"")</f>
        <v/>
      </c>
      <c r="B150" s="25" t="str">
        <f>IF(supply!C157&lt;&gt;"",supply!C157,"")</f>
        <v/>
      </c>
      <c r="C150" s="25" t="str">
        <f>IF(supply!D157&lt;&gt;"",supply!D157,"")</f>
        <v/>
      </c>
      <c r="D150" s="25" t="str">
        <f>IF(supply!E157&lt;&gt;"",supply!E157,"")</f>
        <v/>
      </c>
      <c r="E150" s="25" t="str">
        <f>IF(supply!F157&lt;&gt;"",supply!F157,"")</f>
        <v/>
      </c>
      <c r="F150" s="25" t="str">
        <f>IF(supply!G157&lt;&gt;"",VLOOKUP(supply!G157,private!$H$1:$J$28,2,FALSE),"")</f>
        <v/>
      </c>
      <c r="G150" s="25" t="str">
        <f>IF(supply!H157&lt;&gt;"",VLOOKUP(supply!H157,private!$L$1:$M$5,2,FALSE),"")</f>
        <v/>
      </c>
    </row>
    <row r="151" spans="1:7" x14ac:dyDescent="0.25">
      <c r="A151" s="25" t="str">
        <f>IF(supply!C158&lt;&gt;"",supply!B158,"")</f>
        <v/>
      </c>
      <c r="B151" s="25" t="str">
        <f>IF(supply!C158&lt;&gt;"",supply!C158,"")</f>
        <v/>
      </c>
      <c r="C151" s="25" t="str">
        <f>IF(supply!D158&lt;&gt;"",supply!D158,"")</f>
        <v/>
      </c>
      <c r="D151" s="25" t="str">
        <f>IF(supply!E158&lt;&gt;"",supply!E158,"")</f>
        <v/>
      </c>
      <c r="E151" s="25" t="str">
        <f>IF(supply!F158&lt;&gt;"",supply!F158,"")</f>
        <v/>
      </c>
      <c r="F151" s="25" t="str">
        <f>IF(supply!G158&lt;&gt;"",VLOOKUP(supply!G158,private!$H$1:$J$28,2,FALSE),"")</f>
        <v/>
      </c>
      <c r="G151" s="25" t="str">
        <f>IF(supply!H158&lt;&gt;"",VLOOKUP(supply!H158,private!$L$1:$M$5,2,FALSE),"")</f>
        <v/>
      </c>
    </row>
    <row r="152" spans="1:7" x14ac:dyDescent="0.25">
      <c r="A152" s="25" t="str">
        <f>IF(supply!C159&lt;&gt;"",supply!B159,"")</f>
        <v/>
      </c>
      <c r="B152" s="25" t="str">
        <f>IF(supply!C159&lt;&gt;"",supply!C159,"")</f>
        <v/>
      </c>
      <c r="C152" s="25" t="str">
        <f>IF(supply!D159&lt;&gt;"",supply!D159,"")</f>
        <v/>
      </c>
      <c r="D152" s="25" t="str">
        <f>IF(supply!E159&lt;&gt;"",supply!E159,"")</f>
        <v/>
      </c>
      <c r="E152" s="25" t="str">
        <f>IF(supply!F159&lt;&gt;"",supply!F159,"")</f>
        <v/>
      </c>
      <c r="F152" s="25" t="str">
        <f>IF(supply!G159&lt;&gt;"",VLOOKUP(supply!G159,private!$H$1:$J$28,2,FALSE),"")</f>
        <v/>
      </c>
      <c r="G152" s="25" t="str">
        <f>IF(supply!H159&lt;&gt;"",VLOOKUP(supply!H159,private!$L$1:$M$5,2,FALSE),"")</f>
        <v/>
      </c>
    </row>
    <row r="153" spans="1:7" x14ac:dyDescent="0.25">
      <c r="A153" s="25" t="str">
        <f>IF(supply!C160&lt;&gt;"",supply!B160,"")</f>
        <v/>
      </c>
      <c r="B153" s="25" t="str">
        <f>IF(supply!C160&lt;&gt;"",supply!C160,"")</f>
        <v/>
      </c>
      <c r="C153" s="25" t="str">
        <f>IF(supply!D160&lt;&gt;"",supply!D160,"")</f>
        <v/>
      </c>
      <c r="D153" s="25" t="str">
        <f>IF(supply!E160&lt;&gt;"",supply!E160,"")</f>
        <v/>
      </c>
      <c r="E153" s="25" t="str">
        <f>IF(supply!F160&lt;&gt;"",supply!F160,"")</f>
        <v/>
      </c>
      <c r="F153" s="25" t="str">
        <f>IF(supply!G160&lt;&gt;"",VLOOKUP(supply!G160,private!$H$1:$J$28,2,FALSE),"")</f>
        <v/>
      </c>
      <c r="G153" s="25" t="str">
        <f>IF(supply!H160&lt;&gt;"",VLOOKUP(supply!H160,private!$L$1:$M$5,2,FALSE),"")</f>
        <v/>
      </c>
    </row>
    <row r="154" spans="1:7" x14ac:dyDescent="0.25">
      <c r="A154" s="25" t="str">
        <f>IF(supply!C161&lt;&gt;"",supply!B161,"")</f>
        <v/>
      </c>
      <c r="B154" s="25" t="str">
        <f>IF(supply!C161&lt;&gt;"",supply!C161,"")</f>
        <v/>
      </c>
      <c r="C154" s="25" t="str">
        <f>IF(supply!D161&lt;&gt;"",supply!D161,"")</f>
        <v/>
      </c>
      <c r="D154" s="25" t="str">
        <f>IF(supply!E161&lt;&gt;"",supply!E161,"")</f>
        <v/>
      </c>
      <c r="E154" s="25" t="str">
        <f>IF(supply!F161&lt;&gt;"",supply!F161,"")</f>
        <v/>
      </c>
      <c r="F154" s="25" t="str">
        <f>IF(supply!G161&lt;&gt;"",VLOOKUP(supply!G161,private!$H$1:$J$28,2,FALSE),"")</f>
        <v/>
      </c>
      <c r="G154" s="25" t="str">
        <f>IF(supply!H161&lt;&gt;"",VLOOKUP(supply!H161,private!$L$1:$M$5,2,FALSE),"")</f>
        <v/>
      </c>
    </row>
    <row r="155" spans="1:7" x14ac:dyDescent="0.25">
      <c r="A155" s="25" t="str">
        <f>IF(supply!C162&lt;&gt;"",supply!B162,"")</f>
        <v/>
      </c>
      <c r="B155" s="25" t="str">
        <f>IF(supply!C162&lt;&gt;"",supply!C162,"")</f>
        <v/>
      </c>
      <c r="C155" s="25" t="str">
        <f>IF(supply!D162&lt;&gt;"",supply!D162,"")</f>
        <v/>
      </c>
      <c r="D155" s="25" t="str">
        <f>IF(supply!E162&lt;&gt;"",supply!E162,"")</f>
        <v/>
      </c>
      <c r="E155" s="25" t="str">
        <f>IF(supply!F162&lt;&gt;"",supply!F162,"")</f>
        <v/>
      </c>
      <c r="F155" s="25" t="str">
        <f>IF(supply!G162&lt;&gt;"",VLOOKUP(supply!G162,private!$H$1:$J$28,2,FALSE),"")</f>
        <v/>
      </c>
      <c r="G155" s="25" t="str">
        <f>IF(supply!H162&lt;&gt;"",VLOOKUP(supply!H162,private!$L$1:$M$5,2,FALSE),"")</f>
        <v/>
      </c>
    </row>
    <row r="156" spans="1:7" x14ac:dyDescent="0.25">
      <c r="A156" s="25" t="str">
        <f>IF(supply!C163&lt;&gt;"",supply!B163,"")</f>
        <v/>
      </c>
      <c r="B156" s="25" t="str">
        <f>IF(supply!C163&lt;&gt;"",supply!C163,"")</f>
        <v/>
      </c>
      <c r="C156" s="25" t="str">
        <f>IF(supply!D163&lt;&gt;"",supply!D163,"")</f>
        <v/>
      </c>
      <c r="D156" s="25" t="str">
        <f>IF(supply!E163&lt;&gt;"",supply!E163,"")</f>
        <v/>
      </c>
      <c r="E156" s="25" t="str">
        <f>IF(supply!F163&lt;&gt;"",supply!F163,"")</f>
        <v/>
      </c>
      <c r="F156" s="25" t="str">
        <f>IF(supply!G163&lt;&gt;"",VLOOKUP(supply!G163,private!$H$1:$J$28,2,FALSE),"")</f>
        <v/>
      </c>
      <c r="G156" s="25" t="str">
        <f>IF(supply!H163&lt;&gt;"",VLOOKUP(supply!H163,private!$L$1:$M$5,2,FALSE),"")</f>
        <v/>
      </c>
    </row>
    <row r="157" spans="1:7" x14ac:dyDescent="0.25">
      <c r="A157" s="25" t="str">
        <f>IF(supply!C164&lt;&gt;"",supply!B164,"")</f>
        <v/>
      </c>
      <c r="B157" s="25" t="str">
        <f>IF(supply!C164&lt;&gt;"",supply!C164,"")</f>
        <v/>
      </c>
      <c r="C157" s="25" t="str">
        <f>IF(supply!D164&lt;&gt;"",supply!D164,"")</f>
        <v/>
      </c>
      <c r="D157" s="25" t="str">
        <f>IF(supply!E164&lt;&gt;"",supply!E164,"")</f>
        <v/>
      </c>
      <c r="E157" s="25" t="str">
        <f>IF(supply!F164&lt;&gt;"",supply!F164,"")</f>
        <v/>
      </c>
      <c r="F157" s="25" t="str">
        <f>IF(supply!G164&lt;&gt;"",VLOOKUP(supply!G164,private!$H$1:$J$28,2,FALSE),"")</f>
        <v/>
      </c>
      <c r="G157" s="25" t="str">
        <f>IF(supply!H164&lt;&gt;"",VLOOKUP(supply!H164,private!$L$1:$M$5,2,FALSE),"")</f>
        <v/>
      </c>
    </row>
    <row r="158" spans="1:7" x14ac:dyDescent="0.25">
      <c r="A158" s="25" t="str">
        <f>IF(supply!C165&lt;&gt;"",supply!B165,"")</f>
        <v/>
      </c>
      <c r="B158" s="25" t="str">
        <f>IF(supply!C165&lt;&gt;"",supply!C165,"")</f>
        <v/>
      </c>
      <c r="C158" s="25" t="str">
        <f>IF(supply!D165&lt;&gt;"",supply!D165,"")</f>
        <v/>
      </c>
      <c r="D158" s="25" t="str">
        <f>IF(supply!E165&lt;&gt;"",supply!E165,"")</f>
        <v/>
      </c>
      <c r="E158" s="25" t="str">
        <f>IF(supply!F165&lt;&gt;"",supply!F165,"")</f>
        <v/>
      </c>
      <c r="F158" s="25" t="str">
        <f>IF(supply!G165&lt;&gt;"",VLOOKUP(supply!G165,private!$H$1:$J$28,2,FALSE),"")</f>
        <v/>
      </c>
      <c r="G158" s="25" t="str">
        <f>IF(supply!H165&lt;&gt;"",VLOOKUP(supply!H165,private!$L$1:$M$5,2,FALSE),"")</f>
        <v/>
      </c>
    </row>
    <row r="159" spans="1:7" x14ac:dyDescent="0.25">
      <c r="A159" s="25" t="str">
        <f>IF(supply!C166&lt;&gt;"",supply!B166,"")</f>
        <v/>
      </c>
      <c r="B159" s="25" t="str">
        <f>IF(supply!C166&lt;&gt;"",supply!C166,"")</f>
        <v/>
      </c>
      <c r="C159" s="25" t="str">
        <f>IF(supply!D166&lt;&gt;"",supply!D166,"")</f>
        <v/>
      </c>
      <c r="D159" s="25" t="str">
        <f>IF(supply!E166&lt;&gt;"",supply!E166,"")</f>
        <v/>
      </c>
      <c r="E159" s="25" t="str">
        <f>IF(supply!F166&lt;&gt;"",supply!F166,"")</f>
        <v/>
      </c>
      <c r="F159" s="25" t="str">
        <f>IF(supply!G166&lt;&gt;"",VLOOKUP(supply!G166,private!$H$1:$J$28,2,FALSE),"")</f>
        <v/>
      </c>
      <c r="G159" s="25" t="str">
        <f>IF(supply!H166&lt;&gt;"",VLOOKUP(supply!H166,private!$L$1:$M$5,2,FALSE),"")</f>
        <v/>
      </c>
    </row>
    <row r="160" spans="1:7" x14ac:dyDescent="0.25">
      <c r="A160" s="25" t="str">
        <f>IF(supply!C167&lt;&gt;"",supply!B167,"")</f>
        <v/>
      </c>
      <c r="B160" s="25" t="str">
        <f>IF(supply!C167&lt;&gt;"",supply!C167,"")</f>
        <v/>
      </c>
      <c r="C160" s="25" t="str">
        <f>IF(supply!D167&lt;&gt;"",supply!D167,"")</f>
        <v/>
      </c>
      <c r="D160" s="25" t="str">
        <f>IF(supply!E167&lt;&gt;"",supply!E167,"")</f>
        <v/>
      </c>
      <c r="E160" s="25" t="str">
        <f>IF(supply!F167&lt;&gt;"",supply!F167,"")</f>
        <v/>
      </c>
      <c r="F160" s="25" t="str">
        <f>IF(supply!G167&lt;&gt;"",VLOOKUP(supply!G167,private!$H$1:$J$28,2,FALSE),"")</f>
        <v/>
      </c>
      <c r="G160" s="25" t="str">
        <f>IF(supply!H167&lt;&gt;"",VLOOKUP(supply!H167,private!$L$1:$M$5,2,FALSE),"")</f>
        <v/>
      </c>
    </row>
    <row r="161" spans="1:7" x14ac:dyDescent="0.25">
      <c r="A161" s="25" t="str">
        <f>IF(supply!C168&lt;&gt;"",supply!B168,"")</f>
        <v/>
      </c>
      <c r="B161" s="25" t="str">
        <f>IF(supply!C168&lt;&gt;"",supply!C168,"")</f>
        <v/>
      </c>
      <c r="C161" s="25" t="str">
        <f>IF(supply!D168&lt;&gt;"",supply!D168,"")</f>
        <v/>
      </c>
      <c r="D161" s="25" t="str">
        <f>IF(supply!E168&lt;&gt;"",supply!E168,"")</f>
        <v/>
      </c>
      <c r="E161" s="25" t="str">
        <f>IF(supply!F168&lt;&gt;"",supply!F168,"")</f>
        <v/>
      </c>
      <c r="F161" s="25" t="str">
        <f>IF(supply!G168&lt;&gt;"",VLOOKUP(supply!G168,private!$H$1:$J$28,2,FALSE),"")</f>
        <v/>
      </c>
      <c r="G161" s="25" t="str">
        <f>IF(supply!H168&lt;&gt;"",VLOOKUP(supply!H168,private!$L$1:$M$5,2,FALSE),"")</f>
        <v/>
      </c>
    </row>
    <row r="162" spans="1:7" x14ac:dyDescent="0.25">
      <c r="A162" s="25" t="str">
        <f>IF(supply!C169&lt;&gt;"",supply!B169,"")</f>
        <v/>
      </c>
      <c r="B162" s="25" t="str">
        <f>IF(supply!C169&lt;&gt;"",supply!C169,"")</f>
        <v/>
      </c>
      <c r="C162" s="25" t="str">
        <f>IF(supply!D169&lt;&gt;"",supply!D169,"")</f>
        <v/>
      </c>
      <c r="D162" s="25" t="str">
        <f>IF(supply!E169&lt;&gt;"",supply!E169,"")</f>
        <v/>
      </c>
      <c r="E162" s="25" t="str">
        <f>IF(supply!F169&lt;&gt;"",supply!F169,"")</f>
        <v/>
      </c>
      <c r="F162" s="25" t="str">
        <f>IF(supply!G169&lt;&gt;"",VLOOKUP(supply!G169,private!$H$1:$J$28,2,FALSE),"")</f>
        <v/>
      </c>
      <c r="G162" s="25" t="str">
        <f>IF(supply!H169&lt;&gt;"",VLOOKUP(supply!H169,private!$L$1:$M$5,2,FALSE),"")</f>
        <v/>
      </c>
    </row>
    <row r="163" spans="1:7" x14ac:dyDescent="0.25">
      <c r="A163" s="25" t="str">
        <f>IF(supply!C170&lt;&gt;"",supply!B170,"")</f>
        <v/>
      </c>
      <c r="B163" s="25" t="str">
        <f>IF(supply!C170&lt;&gt;"",supply!C170,"")</f>
        <v/>
      </c>
      <c r="C163" s="25" t="str">
        <f>IF(supply!D170&lt;&gt;"",supply!D170,"")</f>
        <v/>
      </c>
      <c r="D163" s="25" t="str">
        <f>IF(supply!E170&lt;&gt;"",supply!E170,"")</f>
        <v/>
      </c>
      <c r="E163" s="25" t="str">
        <f>IF(supply!F170&lt;&gt;"",supply!F170,"")</f>
        <v/>
      </c>
      <c r="F163" s="25" t="str">
        <f>IF(supply!G170&lt;&gt;"",VLOOKUP(supply!G170,private!$H$1:$J$28,2,FALSE),"")</f>
        <v/>
      </c>
      <c r="G163" s="25" t="str">
        <f>IF(supply!H170&lt;&gt;"",VLOOKUP(supply!H170,private!$L$1:$M$5,2,FALSE),"")</f>
        <v/>
      </c>
    </row>
    <row r="164" spans="1:7" x14ac:dyDescent="0.25">
      <c r="A164" s="25" t="str">
        <f>IF(supply!C171&lt;&gt;"",supply!B171,"")</f>
        <v/>
      </c>
      <c r="B164" s="25" t="str">
        <f>IF(supply!C171&lt;&gt;"",supply!C171,"")</f>
        <v/>
      </c>
      <c r="C164" s="25" t="str">
        <f>IF(supply!D171&lt;&gt;"",supply!D171,"")</f>
        <v/>
      </c>
      <c r="D164" s="25" t="str">
        <f>IF(supply!E171&lt;&gt;"",supply!E171,"")</f>
        <v/>
      </c>
      <c r="E164" s="25" t="str">
        <f>IF(supply!F171&lt;&gt;"",supply!F171,"")</f>
        <v/>
      </c>
      <c r="F164" s="25" t="str">
        <f>IF(supply!G171&lt;&gt;"",VLOOKUP(supply!G171,private!$H$1:$J$28,2,FALSE),"")</f>
        <v/>
      </c>
      <c r="G164" s="25" t="str">
        <f>IF(supply!H171&lt;&gt;"",VLOOKUP(supply!H171,private!$L$1:$M$5,2,FALSE),"")</f>
        <v/>
      </c>
    </row>
    <row r="165" spans="1:7" x14ac:dyDescent="0.25">
      <c r="A165" s="25" t="str">
        <f>IF(supply!C172&lt;&gt;"",supply!B172,"")</f>
        <v/>
      </c>
      <c r="B165" s="25" t="str">
        <f>IF(supply!C172&lt;&gt;"",supply!C172,"")</f>
        <v/>
      </c>
      <c r="C165" s="25" t="str">
        <f>IF(supply!D172&lt;&gt;"",supply!D172,"")</f>
        <v/>
      </c>
      <c r="D165" s="25" t="str">
        <f>IF(supply!E172&lt;&gt;"",supply!E172,"")</f>
        <v/>
      </c>
      <c r="E165" s="25" t="str">
        <f>IF(supply!F172&lt;&gt;"",supply!F172,"")</f>
        <v/>
      </c>
      <c r="F165" s="25" t="str">
        <f>IF(supply!G172&lt;&gt;"",VLOOKUP(supply!G172,private!$H$1:$J$28,2,FALSE),"")</f>
        <v/>
      </c>
      <c r="G165" s="25" t="str">
        <f>IF(supply!H172&lt;&gt;"",VLOOKUP(supply!H172,private!$L$1:$M$5,2,FALSE),"")</f>
        <v/>
      </c>
    </row>
    <row r="166" spans="1:7" x14ac:dyDescent="0.25">
      <c r="A166" s="25" t="str">
        <f>IF(supply!C173&lt;&gt;"",supply!B173,"")</f>
        <v/>
      </c>
      <c r="B166" s="25" t="str">
        <f>IF(supply!C173&lt;&gt;"",supply!C173,"")</f>
        <v/>
      </c>
      <c r="C166" s="25" t="str">
        <f>IF(supply!D173&lt;&gt;"",supply!D173,"")</f>
        <v/>
      </c>
      <c r="D166" s="25" t="str">
        <f>IF(supply!E173&lt;&gt;"",supply!E173,"")</f>
        <v/>
      </c>
      <c r="E166" s="25" t="str">
        <f>IF(supply!F173&lt;&gt;"",supply!F173,"")</f>
        <v/>
      </c>
      <c r="F166" s="25" t="str">
        <f>IF(supply!G173&lt;&gt;"",VLOOKUP(supply!G173,private!$H$1:$J$28,2,FALSE),"")</f>
        <v/>
      </c>
      <c r="G166" s="25" t="str">
        <f>IF(supply!H173&lt;&gt;"",VLOOKUP(supply!H173,private!$L$1:$M$5,2,FALSE),"")</f>
        <v/>
      </c>
    </row>
    <row r="167" spans="1:7" x14ac:dyDescent="0.25">
      <c r="A167" s="25" t="str">
        <f>IF(supply!C174&lt;&gt;"",supply!B174,"")</f>
        <v/>
      </c>
      <c r="B167" s="25" t="str">
        <f>IF(supply!C174&lt;&gt;"",supply!C174,"")</f>
        <v/>
      </c>
      <c r="C167" s="25" t="str">
        <f>IF(supply!D174&lt;&gt;"",supply!D174,"")</f>
        <v/>
      </c>
      <c r="D167" s="25" t="str">
        <f>IF(supply!E174&lt;&gt;"",supply!E174,"")</f>
        <v/>
      </c>
      <c r="E167" s="25" t="str">
        <f>IF(supply!F174&lt;&gt;"",supply!F174,"")</f>
        <v/>
      </c>
      <c r="F167" s="25" t="str">
        <f>IF(supply!G174&lt;&gt;"",VLOOKUP(supply!G174,private!$H$1:$J$28,2,FALSE),"")</f>
        <v/>
      </c>
      <c r="G167" s="25" t="str">
        <f>IF(supply!H174&lt;&gt;"",VLOOKUP(supply!H174,private!$L$1:$M$5,2,FALSE),"")</f>
        <v/>
      </c>
    </row>
    <row r="168" spans="1:7" x14ac:dyDescent="0.25">
      <c r="A168" s="25" t="str">
        <f>IF(supply!C175&lt;&gt;"",supply!B175,"")</f>
        <v/>
      </c>
      <c r="B168" s="25" t="str">
        <f>IF(supply!C175&lt;&gt;"",supply!C175,"")</f>
        <v/>
      </c>
      <c r="C168" s="25" t="str">
        <f>IF(supply!D175&lt;&gt;"",supply!D175,"")</f>
        <v/>
      </c>
      <c r="D168" s="25" t="str">
        <f>IF(supply!E175&lt;&gt;"",supply!E175,"")</f>
        <v/>
      </c>
      <c r="E168" s="25" t="str">
        <f>IF(supply!F175&lt;&gt;"",supply!F175,"")</f>
        <v/>
      </c>
      <c r="F168" s="25" t="str">
        <f>IF(supply!G175&lt;&gt;"",VLOOKUP(supply!G175,private!$H$1:$J$28,2,FALSE),"")</f>
        <v/>
      </c>
      <c r="G168" s="25" t="str">
        <f>IF(supply!H175&lt;&gt;"",VLOOKUP(supply!H175,private!$L$1:$M$5,2,FALSE),"")</f>
        <v/>
      </c>
    </row>
    <row r="169" spans="1:7" x14ac:dyDescent="0.25">
      <c r="A169" s="25" t="str">
        <f>IF(supply!C176&lt;&gt;"",supply!B176,"")</f>
        <v/>
      </c>
      <c r="B169" s="25" t="str">
        <f>IF(supply!C176&lt;&gt;"",supply!C176,"")</f>
        <v/>
      </c>
      <c r="C169" s="25" t="str">
        <f>IF(supply!D176&lt;&gt;"",supply!D176,"")</f>
        <v/>
      </c>
      <c r="D169" s="25" t="str">
        <f>IF(supply!E176&lt;&gt;"",supply!E176,"")</f>
        <v/>
      </c>
      <c r="E169" s="25" t="str">
        <f>IF(supply!F176&lt;&gt;"",supply!F176,"")</f>
        <v/>
      </c>
      <c r="F169" s="25" t="str">
        <f>IF(supply!G176&lt;&gt;"",VLOOKUP(supply!G176,private!$H$1:$J$28,2,FALSE),"")</f>
        <v/>
      </c>
      <c r="G169" s="25" t="str">
        <f>IF(supply!H176&lt;&gt;"",VLOOKUP(supply!H176,private!$L$1:$M$5,2,FALSE),"")</f>
        <v/>
      </c>
    </row>
    <row r="170" spans="1:7" x14ac:dyDescent="0.25">
      <c r="A170" s="25" t="str">
        <f>IF(supply!C177&lt;&gt;"",supply!B177,"")</f>
        <v/>
      </c>
      <c r="B170" s="25" t="str">
        <f>IF(supply!C177&lt;&gt;"",supply!C177,"")</f>
        <v/>
      </c>
      <c r="C170" s="25" t="str">
        <f>IF(supply!D177&lt;&gt;"",supply!D177,"")</f>
        <v/>
      </c>
      <c r="D170" s="25" t="str">
        <f>IF(supply!E177&lt;&gt;"",supply!E177,"")</f>
        <v/>
      </c>
      <c r="E170" s="25" t="str">
        <f>IF(supply!F177&lt;&gt;"",supply!F177,"")</f>
        <v/>
      </c>
      <c r="F170" s="25" t="str">
        <f>IF(supply!G177&lt;&gt;"",VLOOKUP(supply!G177,private!$H$1:$J$28,2,FALSE),"")</f>
        <v/>
      </c>
      <c r="G170" s="25" t="str">
        <f>IF(supply!H177&lt;&gt;"",VLOOKUP(supply!H177,private!$L$1:$M$5,2,FALSE),"")</f>
        <v/>
      </c>
    </row>
    <row r="171" spans="1:7" x14ac:dyDescent="0.25">
      <c r="A171" s="25" t="str">
        <f>IF(supply!C178&lt;&gt;"",supply!B178,"")</f>
        <v/>
      </c>
      <c r="B171" s="25" t="str">
        <f>IF(supply!C178&lt;&gt;"",supply!C178,"")</f>
        <v/>
      </c>
      <c r="C171" s="25" t="str">
        <f>IF(supply!D178&lt;&gt;"",supply!D178,"")</f>
        <v/>
      </c>
      <c r="D171" s="25" t="str">
        <f>IF(supply!E178&lt;&gt;"",supply!E178,"")</f>
        <v/>
      </c>
      <c r="E171" s="25" t="str">
        <f>IF(supply!F178&lt;&gt;"",supply!F178,"")</f>
        <v/>
      </c>
      <c r="F171" s="25" t="str">
        <f>IF(supply!G178&lt;&gt;"",VLOOKUP(supply!G178,private!$H$1:$J$28,2,FALSE),"")</f>
        <v/>
      </c>
      <c r="G171" s="25" t="str">
        <f>IF(supply!H178&lt;&gt;"",VLOOKUP(supply!H178,private!$L$1:$M$5,2,FALSE),"")</f>
        <v/>
      </c>
    </row>
    <row r="172" spans="1:7" x14ac:dyDescent="0.25">
      <c r="A172" s="25" t="str">
        <f>IF(supply!C179&lt;&gt;"",supply!B179,"")</f>
        <v/>
      </c>
      <c r="B172" s="25" t="str">
        <f>IF(supply!C179&lt;&gt;"",supply!C179,"")</f>
        <v/>
      </c>
      <c r="C172" s="25" t="str">
        <f>IF(supply!D179&lt;&gt;"",supply!D179,"")</f>
        <v/>
      </c>
      <c r="D172" s="25" t="str">
        <f>IF(supply!E179&lt;&gt;"",supply!E179,"")</f>
        <v/>
      </c>
      <c r="E172" s="25" t="str">
        <f>IF(supply!F179&lt;&gt;"",supply!F179,"")</f>
        <v/>
      </c>
      <c r="F172" s="25" t="str">
        <f>IF(supply!G179&lt;&gt;"",VLOOKUP(supply!G179,private!$H$1:$J$28,2,FALSE),"")</f>
        <v/>
      </c>
      <c r="G172" s="25" t="str">
        <f>IF(supply!H179&lt;&gt;"",VLOOKUP(supply!H179,private!$L$1:$M$5,2,FALSE),"")</f>
        <v/>
      </c>
    </row>
    <row r="173" spans="1:7" x14ac:dyDescent="0.25">
      <c r="A173" s="25" t="str">
        <f>IF(supply!C180&lt;&gt;"",supply!B180,"")</f>
        <v/>
      </c>
      <c r="B173" s="25" t="str">
        <f>IF(supply!C180&lt;&gt;"",supply!C180,"")</f>
        <v/>
      </c>
      <c r="C173" s="25" t="str">
        <f>IF(supply!D180&lt;&gt;"",supply!D180,"")</f>
        <v/>
      </c>
      <c r="D173" s="25" t="str">
        <f>IF(supply!E180&lt;&gt;"",supply!E180,"")</f>
        <v/>
      </c>
      <c r="E173" s="25" t="str">
        <f>IF(supply!F180&lt;&gt;"",supply!F180,"")</f>
        <v/>
      </c>
      <c r="F173" s="25" t="str">
        <f>IF(supply!G180&lt;&gt;"",VLOOKUP(supply!G180,private!$H$1:$J$28,2,FALSE),"")</f>
        <v/>
      </c>
      <c r="G173" s="25" t="str">
        <f>IF(supply!H180&lt;&gt;"",VLOOKUP(supply!H180,private!$L$1:$M$5,2,FALSE),"")</f>
        <v/>
      </c>
    </row>
    <row r="174" spans="1:7" x14ac:dyDescent="0.25">
      <c r="A174" s="25" t="str">
        <f>IF(supply!C181&lt;&gt;"",supply!B181,"")</f>
        <v/>
      </c>
      <c r="B174" s="25" t="str">
        <f>IF(supply!C181&lt;&gt;"",supply!C181,"")</f>
        <v/>
      </c>
      <c r="C174" s="25" t="str">
        <f>IF(supply!D181&lt;&gt;"",supply!D181,"")</f>
        <v/>
      </c>
      <c r="D174" s="25" t="str">
        <f>IF(supply!E181&lt;&gt;"",supply!E181,"")</f>
        <v/>
      </c>
      <c r="E174" s="25" t="str">
        <f>IF(supply!F181&lt;&gt;"",supply!F181,"")</f>
        <v/>
      </c>
      <c r="F174" s="25" t="str">
        <f>IF(supply!G181&lt;&gt;"",VLOOKUP(supply!G181,private!$H$1:$J$28,2,FALSE),"")</f>
        <v/>
      </c>
      <c r="G174" s="25" t="str">
        <f>IF(supply!H181&lt;&gt;"",VLOOKUP(supply!H181,private!$L$1:$M$5,2,FALSE),"")</f>
        <v/>
      </c>
    </row>
    <row r="175" spans="1:7" x14ac:dyDescent="0.25">
      <c r="A175" s="25" t="str">
        <f>IF(supply!C182&lt;&gt;"",supply!B182,"")</f>
        <v/>
      </c>
      <c r="B175" s="25" t="str">
        <f>IF(supply!C182&lt;&gt;"",supply!C182,"")</f>
        <v/>
      </c>
      <c r="C175" s="25" t="str">
        <f>IF(supply!D182&lt;&gt;"",supply!D182,"")</f>
        <v/>
      </c>
      <c r="D175" s="25" t="str">
        <f>IF(supply!E182&lt;&gt;"",supply!E182,"")</f>
        <v/>
      </c>
      <c r="E175" s="25" t="str">
        <f>IF(supply!F182&lt;&gt;"",supply!F182,"")</f>
        <v/>
      </c>
      <c r="F175" s="25" t="str">
        <f>IF(supply!G182&lt;&gt;"",VLOOKUP(supply!G182,private!$H$1:$J$28,2,FALSE),"")</f>
        <v/>
      </c>
      <c r="G175" s="25" t="str">
        <f>IF(supply!H182&lt;&gt;"",VLOOKUP(supply!H182,private!$L$1:$M$5,2,FALSE),"")</f>
        <v/>
      </c>
    </row>
    <row r="176" spans="1:7" x14ac:dyDescent="0.25">
      <c r="A176" s="25" t="str">
        <f>IF(supply!C183&lt;&gt;"",supply!B183,"")</f>
        <v/>
      </c>
      <c r="B176" s="25" t="str">
        <f>IF(supply!C183&lt;&gt;"",supply!C183,"")</f>
        <v/>
      </c>
      <c r="C176" s="25" t="str">
        <f>IF(supply!D183&lt;&gt;"",supply!D183,"")</f>
        <v/>
      </c>
      <c r="D176" s="25" t="str">
        <f>IF(supply!E183&lt;&gt;"",supply!E183,"")</f>
        <v/>
      </c>
      <c r="E176" s="25" t="str">
        <f>IF(supply!F183&lt;&gt;"",supply!F183,"")</f>
        <v/>
      </c>
      <c r="F176" s="25" t="str">
        <f>IF(supply!G183&lt;&gt;"",VLOOKUP(supply!G183,private!$H$1:$J$28,2,FALSE),"")</f>
        <v/>
      </c>
      <c r="G176" s="25" t="str">
        <f>IF(supply!H183&lt;&gt;"",VLOOKUP(supply!H183,private!$L$1:$M$5,2,FALSE),"")</f>
        <v/>
      </c>
    </row>
    <row r="177" spans="1:7" x14ac:dyDescent="0.25">
      <c r="A177" s="25" t="str">
        <f>IF(supply!C184&lt;&gt;"",supply!B184,"")</f>
        <v/>
      </c>
      <c r="B177" s="25" t="str">
        <f>IF(supply!C184&lt;&gt;"",supply!C184,"")</f>
        <v/>
      </c>
      <c r="C177" s="25" t="str">
        <f>IF(supply!D184&lt;&gt;"",supply!D184,"")</f>
        <v/>
      </c>
      <c r="D177" s="25" t="str">
        <f>IF(supply!E184&lt;&gt;"",supply!E184,"")</f>
        <v/>
      </c>
      <c r="E177" s="25" t="str">
        <f>IF(supply!F184&lt;&gt;"",supply!F184,"")</f>
        <v/>
      </c>
      <c r="F177" s="25" t="str">
        <f>IF(supply!G184&lt;&gt;"",VLOOKUP(supply!G184,private!$H$1:$J$28,2,FALSE),"")</f>
        <v/>
      </c>
      <c r="G177" s="25" t="str">
        <f>IF(supply!H184&lt;&gt;"",VLOOKUP(supply!H184,private!$L$1:$M$5,2,FALSE),"")</f>
        <v/>
      </c>
    </row>
    <row r="178" spans="1:7" x14ac:dyDescent="0.25">
      <c r="A178" s="25" t="str">
        <f>IF(supply!C185&lt;&gt;"",supply!B185,"")</f>
        <v/>
      </c>
      <c r="B178" s="25" t="str">
        <f>IF(supply!C185&lt;&gt;"",supply!C185,"")</f>
        <v/>
      </c>
      <c r="C178" s="25" t="str">
        <f>IF(supply!D185&lt;&gt;"",supply!D185,"")</f>
        <v/>
      </c>
      <c r="D178" s="25" t="str">
        <f>IF(supply!E185&lt;&gt;"",supply!E185,"")</f>
        <v/>
      </c>
      <c r="E178" s="25" t="str">
        <f>IF(supply!F185&lt;&gt;"",supply!F185,"")</f>
        <v/>
      </c>
      <c r="F178" s="25" t="str">
        <f>IF(supply!G185&lt;&gt;"",VLOOKUP(supply!G185,private!$H$1:$J$28,2,FALSE),"")</f>
        <v/>
      </c>
      <c r="G178" s="25" t="str">
        <f>IF(supply!H185&lt;&gt;"",VLOOKUP(supply!H185,private!$L$1:$M$5,2,FALSE),"")</f>
        <v/>
      </c>
    </row>
    <row r="179" spans="1:7" x14ac:dyDescent="0.25">
      <c r="A179" s="25" t="str">
        <f>IF(supply!C186&lt;&gt;"",supply!B186,"")</f>
        <v/>
      </c>
      <c r="B179" s="25" t="str">
        <f>IF(supply!C186&lt;&gt;"",supply!C186,"")</f>
        <v/>
      </c>
      <c r="C179" s="25" t="str">
        <f>IF(supply!D186&lt;&gt;"",supply!D186,"")</f>
        <v/>
      </c>
      <c r="D179" s="25" t="str">
        <f>IF(supply!E186&lt;&gt;"",supply!E186,"")</f>
        <v/>
      </c>
      <c r="E179" s="25" t="str">
        <f>IF(supply!F186&lt;&gt;"",supply!F186,"")</f>
        <v/>
      </c>
      <c r="F179" s="25" t="str">
        <f>IF(supply!G186&lt;&gt;"",VLOOKUP(supply!G186,private!$H$1:$J$28,2,FALSE),"")</f>
        <v/>
      </c>
      <c r="G179" s="25" t="str">
        <f>IF(supply!H186&lt;&gt;"",VLOOKUP(supply!H186,private!$L$1:$M$5,2,FALSE),"")</f>
        <v/>
      </c>
    </row>
    <row r="180" spans="1:7" x14ac:dyDescent="0.25">
      <c r="A180" s="25" t="str">
        <f>IF(supply!C187&lt;&gt;"",supply!B187,"")</f>
        <v/>
      </c>
      <c r="B180" s="25" t="str">
        <f>IF(supply!C187&lt;&gt;"",supply!C187,"")</f>
        <v/>
      </c>
      <c r="C180" s="25" t="str">
        <f>IF(supply!D187&lt;&gt;"",supply!D187,"")</f>
        <v/>
      </c>
      <c r="D180" s="25" t="str">
        <f>IF(supply!E187&lt;&gt;"",supply!E187,"")</f>
        <v/>
      </c>
      <c r="E180" s="25" t="str">
        <f>IF(supply!F187&lt;&gt;"",supply!F187,"")</f>
        <v/>
      </c>
      <c r="F180" s="25" t="str">
        <f>IF(supply!G187&lt;&gt;"",VLOOKUP(supply!G187,private!$H$1:$J$28,2,FALSE),"")</f>
        <v/>
      </c>
      <c r="G180" s="25" t="str">
        <f>IF(supply!H187&lt;&gt;"",VLOOKUP(supply!H187,private!$L$1:$M$5,2,FALSE),"")</f>
        <v/>
      </c>
    </row>
    <row r="181" spans="1:7" x14ac:dyDescent="0.25">
      <c r="A181" s="25" t="str">
        <f>IF(supply!C188&lt;&gt;"",supply!B188,"")</f>
        <v/>
      </c>
      <c r="B181" s="25" t="str">
        <f>IF(supply!C188&lt;&gt;"",supply!C188,"")</f>
        <v/>
      </c>
      <c r="C181" s="25" t="str">
        <f>IF(supply!D188&lt;&gt;"",supply!D188,"")</f>
        <v/>
      </c>
      <c r="D181" s="25" t="str">
        <f>IF(supply!E188&lt;&gt;"",supply!E188,"")</f>
        <v/>
      </c>
      <c r="E181" s="25" t="str">
        <f>IF(supply!F188&lt;&gt;"",supply!F188,"")</f>
        <v/>
      </c>
      <c r="F181" s="25" t="str">
        <f>IF(supply!G188&lt;&gt;"",VLOOKUP(supply!G188,private!$H$1:$J$28,2,FALSE),"")</f>
        <v/>
      </c>
      <c r="G181" s="25" t="str">
        <f>IF(supply!H188&lt;&gt;"",VLOOKUP(supply!H188,private!$L$1:$M$5,2,FALSE),"")</f>
        <v/>
      </c>
    </row>
    <row r="182" spans="1:7" x14ac:dyDescent="0.25">
      <c r="A182" s="25" t="str">
        <f>IF(supply!C189&lt;&gt;"",supply!B189,"")</f>
        <v/>
      </c>
      <c r="B182" s="25" t="str">
        <f>IF(supply!C189&lt;&gt;"",supply!C189,"")</f>
        <v/>
      </c>
      <c r="C182" s="25" t="str">
        <f>IF(supply!D189&lt;&gt;"",supply!D189,"")</f>
        <v/>
      </c>
      <c r="D182" s="25" t="str">
        <f>IF(supply!E189&lt;&gt;"",supply!E189,"")</f>
        <v/>
      </c>
      <c r="E182" s="25" t="str">
        <f>IF(supply!F189&lt;&gt;"",supply!F189,"")</f>
        <v/>
      </c>
      <c r="F182" s="25" t="str">
        <f>IF(supply!G189&lt;&gt;"",VLOOKUP(supply!G189,private!$H$1:$J$28,2,FALSE),"")</f>
        <v/>
      </c>
      <c r="G182" s="25" t="str">
        <f>IF(supply!H189&lt;&gt;"",VLOOKUP(supply!H189,private!$L$1:$M$5,2,FALSE),"")</f>
        <v/>
      </c>
    </row>
    <row r="183" spans="1:7" x14ac:dyDescent="0.25">
      <c r="A183" s="25" t="str">
        <f>IF(supply!C190&lt;&gt;"",supply!B190,"")</f>
        <v/>
      </c>
      <c r="B183" s="25" t="str">
        <f>IF(supply!C190&lt;&gt;"",supply!C190,"")</f>
        <v/>
      </c>
      <c r="C183" s="25" t="str">
        <f>IF(supply!D190&lt;&gt;"",supply!D190,"")</f>
        <v/>
      </c>
      <c r="D183" s="25" t="str">
        <f>IF(supply!E190&lt;&gt;"",supply!E190,"")</f>
        <v/>
      </c>
      <c r="E183" s="25" t="str">
        <f>IF(supply!F190&lt;&gt;"",supply!F190,"")</f>
        <v/>
      </c>
      <c r="F183" s="25" t="str">
        <f>IF(supply!G190&lt;&gt;"",VLOOKUP(supply!G190,private!$H$1:$J$28,2,FALSE),"")</f>
        <v/>
      </c>
      <c r="G183" s="25" t="str">
        <f>IF(supply!H190&lt;&gt;"",VLOOKUP(supply!H190,private!$L$1:$M$5,2,FALSE),"")</f>
        <v/>
      </c>
    </row>
    <row r="184" spans="1:7" x14ac:dyDescent="0.25">
      <c r="A184" s="25" t="str">
        <f>IF(supply!C191&lt;&gt;"",supply!B191,"")</f>
        <v/>
      </c>
      <c r="B184" s="25" t="str">
        <f>IF(supply!C191&lt;&gt;"",supply!C191,"")</f>
        <v/>
      </c>
      <c r="C184" s="25" t="str">
        <f>IF(supply!D191&lt;&gt;"",supply!D191,"")</f>
        <v/>
      </c>
      <c r="D184" s="25" t="str">
        <f>IF(supply!E191&lt;&gt;"",supply!E191,"")</f>
        <v/>
      </c>
      <c r="E184" s="25" t="str">
        <f>IF(supply!F191&lt;&gt;"",supply!F191,"")</f>
        <v/>
      </c>
      <c r="F184" s="25" t="str">
        <f>IF(supply!G191&lt;&gt;"",VLOOKUP(supply!G191,private!$H$1:$J$28,2,FALSE),"")</f>
        <v/>
      </c>
      <c r="G184" s="25" t="str">
        <f>IF(supply!H191&lt;&gt;"",VLOOKUP(supply!H191,private!$L$1:$M$5,2,FALSE),"")</f>
        <v/>
      </c>
    </row>
    <row r="185" spans="1:7" x14ac:dyDescent="0.25">
      <c r="A185" s="25" t="str">
        <f>IF(supply!C192&lt;&gt;"",supply!B192,"")</f>
        <v/>
      </c>
      <c r="B185" s="25" t="str">
        <f>IF(supply!C192&lt;&gt;"",supply!C192,"")</f>
        <v/>
      </c>
      <c r="C185" s="25" t="str">
        <f>IF(supply!D192&lt;&gt;"",supply!D192,"")</f>
        <v/>
      </c>
      <c r="D185" s="25" t="str">
        <f>IF(supply!E192&lt;&gt;"",supply!E192,"")</f>
        <v/>
      </c>
      <c r="E185" s="25" t="str">
        <f>IF(supply!F192&lt;&gt;"",supply!F192,"")</f>
        <v/>
      </c>
      <c r="F185" s="25" t="str">
        <f>IF(supply!G192&lt;&gt;"",VLOOKUP(supply!G192,private!$H$1:$J$28,2,FALSE),"")</f>
        <v/>
      </c>
      <c r="G185" s="25" t="str">
        <f>IF(supply!H192&lt;&gt;"",VLOOKUP(supply!H192,private!$L$1:$M$5,2,FALSE),"")</f>
        <v/>
      </c>
    </row>
    <row r="186" spans="1:7" x14ac:dyDescent="0.25">
      <c r="A186" s="25" t="str">
        <f>IF(supply!C193&lt;&gt;"",supply!B193,"")</f>
        <v/>
      </c>
      <c r="B186" s="25" t="str">
        <f>IF(supply!C193&lt;&gt;"",supply!C193,"")</f>
        <v/>
      </c>
      <c r="C186" s="25" t="str">
        <f>IF(supply!D193&lt;&gt;"",supply!D193,"")</f>
        <v/>
      </c>
      <c r="D186" s="25" t="str">
        <f>IF(supply!E193&lt;&gt;"",supply!E193,"")</f>
        <v/>
      </c>
      <c r="E186" s="25" t="str">
        <f>IF(supply!F193&lt;&gt;"",supply!F193,"")</f>
        <v/>
      </c>
      <c r="F186" s="25" t="str">
        <f>IF(supply!G193&lt;&gt;"",VLOOKUP(supply!G193,private!$H$1:$J$28,2,FALSE),"")</f>
        <v/>
      </c>
      <c r="G186" s="25" t="str">
        <f>IF(supply!H193&lt;&gt;"",VLOOKUP(supply!H193,private!$L$1:$M$5,2,FALSE),"")</f>
        <v/>
      </c>
    </row>
    <row r="187" spans="1:7" x14ac:dyDescent="0.25">
      <c r="A187" s="25" t="str">
        <f>IF(supply!C194&lt;&gt;"",supply!B194,"")</f>
        <v/>
      </c>
      <c r="B187" s="25" t="str">
        <f>IF(supply!C194&lt;&gt;"",supply!C194,"")</f>
        <v/>
      </c>
      <c r="C187" s="25" t="str">
        <f>IF(supply!D194&lt;&gt;"",supply!D194,"")</f>
        <v/>
      </c>
      <c r="D187" s="25" t="str">
        <f>IF(supply!E194&lt;&gt;"",supply!E194,"")</f>
        <v/>
      </c>
      <c r="E187" s="25" t="str">
        <f>IF(supply!F194&lt;&gt;"",supply!F194,"")</f>
        <v/>
      </c>
      <c r="F187" s="25" t="str">
        <f>IF(supply!G194&lt;&gt;"",VLOOKUP(supply!G194,private!$H$1:$J$28,2,FALSE),"")</f>
        <v/>
      </c>
      <c r="G187" s="25" t="str">
        <f>IF(supply!H194&lt;&gt;"",VLOOKUP(supply!H194,private!$L$1:$M$5,2,FALSE),"")</f>
        <v/>
      </c>
    </row>
    <row r="188" spans="1:7" x14ac:dyDescent="0.25">
      <c r="A188" s="25" t="str">
        <f>IF(supply!C195&lt;&gt;"",supply!B195,"")</f>
        <v/>
      </c>
      <c r="B188" s="25" t="str">
        <f>IF(supply!C195&lt;&gt;"",supply!C195,"")</f>
        <v/>
      </c>
      <c r="C188" s="25" t="str">
        <f>IF(supply!D195&lt;&gt;"",supply!D195,"")</f>
        <v/>
      </c>
      <c r="D188" s="25" t="str">
        <f>IF(supply!E195&lt;&gt;"",supply!E195,"")</f>
        <v/>
      </c>
      <c r="E188" s="25" t="str">
        <f>IF(supply!F195&lt;&gt;"",supply!F195,"")</f>
        <v/>
      </c>
      <c r="F188" s="25" t="str">
        <f>IF(supply!G195&lt;&gt;"",VLOOKUP(supply!G195,private!$H$1:$J$28,2,FALSE),"")</f>
        <v/>
      </c>
      <c r="G188" s="25" t="str">
        <f>IF(supply!H195&lt;&gt;"",VLOOKUP(supply!H195,private!$L$1:$M$5,2,FALSE),"")</f>
        <v/>
      </c>
    </row>
    <row r="189" spans="1:7" x14ac:dyDescent="0.25">
      <c r="A189" s="25" t="str">
        <f>IF(supply!C196&lt;&gt;"",supply!B196,"")</f>
        <v/>
      </c>
      <c r="B189" s="25" t="str">
        <f>IF(supply!C196&lt;&gt;"",supply!C196,"")</f>
        <v/>
      </c>
      <c r="C189" s="25" t="str">
        <f>IF(supply!D196&lt;&gt;"",supply!D196,"")</f>
        <v/>
      </c>
      <c r="D189" s="25" t="str">
        <f>IF(supply!E196&lt;&gt;"",supply!E196,"")</f>
        <v/>
      </c>
      <c r="E189" s="25" t="str">
        <f>IF(supply!F196&lt;&gt;"",supply!F196,"")</f>
        <v/>
      </c>
      <c r="F189" s="25" t="str">
        <f>IF(supply!G196&lt;&gt;"",VLOOKUP(supply!G196,private!$H$1:$J$28,2,FALSE),"")</f>
        <v/>
      </c>
      <c r="G189" s="25" t="str">
        <f>IF(supply!H196&lt;&gt;"",VLOOKUP(supply!H196,private!$L$1:$M$5,2,FALSE),"")</f>
        <v/>
      </c>
    </row>
    <row r="190" spans="1:7" x14ac:dyDescent="0.25">
      <c r="A190" s="25" t="str">
        <f>IF(supply!C197&lt;&gt;"",supply!B197,"")</f>
        <v/>
      </c>
      <c r="B190" s="25" t="str">
        <f>IF(supply!C197&lt;&gt;"",supply!C197,"")</f>
        <v/>
      </c>
      <c r="C190" s="25" t="str">
        <f>IF(supply!D197&lt;&gt;"",supply!D197,"")</f>
        <v/>
      </c>
      <c r="D190" s="25" t="str">
        <f>IF(supply!E197&lt;&gt;"",supply!E197,"")</f>
        <v/>
      </c>
      <c r="E190" s="25" t="str">
        <f>IF(supply!F197&lt;&gt;"",supply!F197,"")</f>
        <v/>
      </c>
      <c r="F190" s="25" t="str">
        <f>IF(supply!G197&lt;&gt;"",VLOOKUP(supply!G197,private!$H$1:$J$28,2,FALSE),"")</f>
        <v/>
      </c>
      <c r="G190" s="25" t="str">
        <f>IF(supply!H197&lt;&gt;"",VLOOKUP(supply!H197,private!$L$1:$M$5,2,FALSE),"")</f>
        <v/>
      </c>
    </row>
    <row r="191" spans="1:7" x14ac:dyDescent="0.25">
      <c r="A191" s="25" t="str">
        <f>IF(supply!C198&lt;&gt;"",supply!B198,"")</f>
        <v/>
      </c>
      <c r="B191" s="25" t="str">
        <f>IF(supply!C198&lt;&gt;"",supply!C198,"")</f>
        <v/>
      </c>
      <c r="C191" s="25" t="str">
        <f>IF(supply!D198&lt;&gt;"",supply!D198,"")</f>
        <v/>
      </c>
      <c r="D191" s="25" t="str">
        <f>IF(supply!E198&lt;&gt;"",supply!E198,"")</f>
        <v/>
      </c>
      <c r="E191" s="25" t="str">
        <f>IF(supply!F198&lt;&gt;"",supply!F198,"")</f>
        <v/>
      </c>
      <c r="F191" s="25" t="str">
        <f>IF(supply!G198&lt;&gt;"",VLOOKUP(supply!G198,private!$H$1:$J$28,2,FALSE),"")</f>
        <v/>
      </c>
      <c r="G191" s="25" t="str">
        <f>IF(supply!H198&lt;&gt;"",VLOOKUP(supply!H198,private!$L$1:$M$5,2,FALSE),"")</f>
        <v/>
      </c>
    </row>
    <row r="192" spans="1:7" x14ac:dyDescent="0.25">
      <c r="A192" s="25" t="str">
        <f>IF(supply!C199&lt;&gt;"",supply!B199,"")</f>
        <v/>
      </c>
      <c r="B192" s="25" t="str">
        <f>IF(supply!C199&lt;&gt;"",supply!C199,"")</f>
        <v/>
      </c>
      <c r="C192" s="25" t="str">
        <f>IF(supply!D199&lt;&gt;"",supply!D199,"")</f>
        <v/>
      </c>
      <c r="D192" s="25" t="str">
        <f>IF(supply!E199&lt;&gt;"",supply!E199,"")</f>
        <v/>
      </c>
      <c r="E192" s="25" t="str">
        <f>IF(supply!F199&lt;&gt;"",supply!F199,"")</f>
        <v/>
      </c>
      <c r="F192" s="25" t="str">
        <f>IF(supply!G199&lt;&gt;"",VLOOKUP(supply!G199,private!$H$1:$J$28,2,FALSE),"")</f>
        <v/>
      </c>
      <c r="G192" s="25" t="str">
        <f>IF(supply!H199&lt;&gt;"",VLOOKUP(supply!H199,private!$L$1:$M$5,2,FALSE),"")</f>
        <v/>
      </c>
    </row>
    <row r="193" spans="1:7" x14ac:dyDescent="0.25">
      <c r="A193" s="25" t="str">
        <f>IF(supply!C200&lt;&gt;"",supply!B200,"")</f>
        <v/>
      </c>
      <c r="B193" s="25" t="str">
        <f>IF(supply!C200&lt;&gt;"",supply!C200,"")</f>
        <v/>
      </c>
      <c r="C193" s="25" t="str">
        <f>IF(supply!D200&lt;&gt;"",supply!D200,"")</f>
        <v/>
      </c>
      <c r="D193" s="25" t="str">
        <f>IF(supply!E200&lt;&gt;"",supply!E200,"")</f>
        <v/>
      </c>
      <c r="E193" s="25" t="str">
        <f>IF(supply!F200&lt;&gt;"",supply!F200,"")</f>
        <v/>
      </c>
      <c r="F193" s="25" t="str">
        <f>IF(supply!G200&lt;&gt;"",VLOOKUP(supply!G200,private!$H$1:$J$28,2,FALSE),"")</f>
        <v/>
      </c>
      <c r="G193" s="25" t="str">
        <f>IF(supply!H200&lt;&gt;"",VLOOKUP(supply!H200,private!$L$1:$M$5,2,FALSE),"")</f>
        <v/>
      </c>
    </row>
    <row r="194" spans="1:7" x14ac:dyDescent="0.25">
      <c r="A194" s="25" t="str">
        <f>IF(supply!C201&lt;&gt;"",supply!B201,"")</f>
        <v/>
      </c>
      <c r="B194" s="25" t="str">
        <f>IF(supply!C201&lt;&gt;"",supply!C201,"")</f>
        <v/>
      </c>
      <c r="C194" s="25" t="str">
        <f>IF(supply!D201&lt;&gt;"",supply!D201,"")</f>
        <v/>
      </c>
      <c r="D194" s="25" t="str">
        <f>IF(supply!E201&lt;&gt;"",supply!E201,"")</f>
        <v/>
      </c>
      <c r="E194" s="25" t="str">
        <f>IF(supply!F201&lt;&gt;"",supply!F201,"")</f>
        <v/>
      </c>
      <c r="F194" s="25" t="str">
        <f>IF(supply!G201&lt;&gt;"",VLOOKUP(supply!G201,private!$H$1:$J$28,2,FALSE),"")</f>
        <v/>
      </c>
      <c r="G194" s="25" t="str">
        <f>IF(supply!H201&lt;&gt;"",VLOOKUP(supply!H201,private!$L$1:$M$5,2,FALSE),"")</f>
        <v/>
      </c>
    </row>
    <row r="195" spans="1:7" x14ac:dyDescent="0.25">
      <c r="A195" s="25" t="str">
        <f>IF(supply!C202&lt;&gt;"",supply!B202,"")</f>
        <v/>
      </c>
      <c r="B195" s="25" t="str">
        <f>IF(supply!C202&lt;&gt;"",supply!C202,"")</f>
        <v/>
      </c>
      <c r="C195" s="25" t="str">
        <f>IF(supply!D202&lt;&gt;"",supply!D202,"")</f>
        <v/>
      </c>
      <c r="D195" s="25" t="str">
        <f>IF(supply!E202&lt;&gt;"",supply!E202,"")</f>
        <v/>
      </c>
      <c r="E195" s="25" t="str">
        <f>IF(supply!F202&lt;&gt;"",supply!F202,"")</f>
        <v/>
      </c>
      <c r="F195" s="25" t="str">
        <f>IF(supply!G202&lt;&gt;"",VLOOKUP(supply!G202,private!$H$1:$J$28,2,FALSE),"")</f>
        <v/>
      </c>
      <c r="G195" s="25" t="str">
        <f>IF(supply!H202&lt;&gt;"",VLOOKUP(supply!H202,private!$L$1:$M$5,2,FALSE),"")</f>
        <v/>
      </c>
    </row>
    <row r="196" spans="1:7" x14ac:dyDescent="0.25">
      <c r="A196" s="25" t="str">
        <f>IF(supply!C203&lt;&gt;"",supply!B203,"")</f>
        <v/>
      </c>
      <c r="B196" s="25" t="str">
        <f>IF(supply!C203&lt;&gt;"",supply!C203,"")</f>
        <v/>
      </c>
      <c r="C196" s="25" t="str">
        <f>IF(supply!D203&lt;&gt;"",supply!D203,"")</f>
        <v/>
      </c>
      <c r="D196" s="25" t="str">
        <f>IF(supply!E203&lt;&gt;"",supply!E203,"")</f>
        <v/>
      </c>
      <c r="E196" s="25" t="str">
        <f>IF(supply!F203&lt;&gt;"",supply!F203,"")</f>
        <v/>
      </c>
      <c r="F196" s="25" t="str">
        <f>IF(supply!G203&lt;&gt;"",VLOOKUP(supply!G203,private!$H$1:$J$28,2,FALSE),"")</f>
        <v/>
      </c>
      <c r="G196" s="25" t="str">
        <f>IF(supply!H203&lt;&gt;"",VLOOKUP(supply!H203,private!$L$1:$M$5,2,FALSE),"")</f>
        <v/>
      </c>
    </row>
    <row r="197" spans="1:7" x14ac:dyDescent="0.25">
      <c r="A197" s="25" t="str">
        <f>IF(supply!C204&lt;&gt;"",supply!B204,"")</f>
        <v/>
      </c>
      <c r="B197" s="25" t="str">
        <f>IF(supply!C204&lt;&gt;"",supply!C204,"")</f>
        <v/>
      </c>
      <c r="C197" s="25" t="str">
        <f>IF(supply!D204&lt;&gt;"",supply!D204,"")</f>
        <v/>
      </c>
      <c r="D197" s="25" t="str">
        <f>IF(supply!E204&lt;&gt;"",supply!E204,"")</f>
        <v/>
      </c>
      <c r="E197" s="25" t="str">
        <f>IF(supply!F204&lt;&gt;"",supply!F204,"")</f>
        <v/>
      </c>
      <c r="F197" s="25" t="str">
        <f>IF(supply!G204&lt;&gt;"",VLOOKUP(supply!G204,private!$H$1:$J$28,2,FALSE),"")</f>
        <v/>
      </c>
      <c r="G197" s="25" t="str">
        <f>IF(supply!H204&lt;&gt;"",VLOOKUP(supply!H204,private!$L$1:$M$5,2,FALSE),"")</f>
        <v/>
      </c>
    </row>
    <row r="198" spans="1:7" x14ac:dyDescent="0.25">
      <c r="A198" s="25" t="str">
        <f>IF(supply!C205&lt;&gt;"",supply!B205,"")</f>
        <v/>
      </c>
      <c r="B198" s="25" t="str">
        <f>IF(supply!C205&lt;&gt;"",supply!C205,"")</f>
        <v/>
      </c>
      <c r="C198" s="25" t="str">
        <f>IF(supply!D205&lt;&gt;"",supply!D205,"")</f>
        <v/>
      </c>
      <c r="D198" s="25" t="str">
        <f>IF(supply!E205&lt;&gt;"",supply!E205,"")</f>
        <v/>
      </c>
      <c r="E198" s="25" t="str">
        <f>IF(supply!F205&lt;&gt;"",supply!F205,"")</f>
        <v/>
      </c>
      <c r="F198" s="25" t="str">
        <f>IF(supply!G205&lt;&gt;"",VLOOKUP(supply!G205,private!$H$1:$J$28,2,FALSE),"")</f>
        <v/>
      </c>
      <c r="G198" s="25" t="str">
        <f>IF(supply!H205&lt;&gt;"",VLOOKUP(supply!H205,private!$L$1:$M$5,2,FALSE),"")</f>
        <v/>
      </c>
    </row>
    <row r="199" spans="1:7" x14ac:dyDescent="0.25">
      <c r="A199" s="25" t="str">
        <f>IF(supply!C206&lt;&gt;"",supply!B206,"")</f>
        <v/>
      </c>
      <c r="B199" s="25" t="str">
        <f>IF(supply!C206&lt;&gt;"",supply!C206,"")</f>
        <v/>
      </c>
      <c r="C199" s="25" t="str">
        <f>IF(supply!D206&lt;&gt;"",supply!D206,"")</f>
        <v/>
      </c>
      <c r="D199" s="25" t="str">
        <f>IF(supply!E206&lt;&gt;"",supply!E206,"")</f>
        <v/>
      </c>
      <c r="E199" s="25" t="str">
        <f>IF(supply!F206&lt;&gt;"",supply!F206,"")</f>
        <v/>
      </c>
      <c r="F199" s="25" t="str">
        <f>IF(supply!G206&lt;&gt;"",VLOOKUP(supply!G206,private!$H$1:$J$28,2,FALSE),"")</f>
        <v/>
      </c>
      <c r="G199" s="25" t="str">
        <f>IF(supply!H206&lt;&gt;"",VLOOKUP(supply!H206,private!$L$1:$M$5,2,FALSE),"")</f>
        <v/>
      </c>
    </row>
    <row r="200" spans="1:7" x14ac:dyDescent="0.25">
      <c r="A200" s="25" t="str">
        <f>IF(supply!C207&lt;&gt;"",supply!B207,"")</f>
        <v/>
      </c>
      <c r="B200" s="25" t="str">
        <f>IF(supply!C207&lt;&gt;"",supply!C207,"")</f>
        <v/>
      </c>
      <c r="C200" s="25" t="str">
        <f>IF(supply!D207&lt;&gt;"",supply!D207,"")</f>
        <v/>
      </c>
      <c r="D200" s="25" t="str">
        <f>IF(supply!E207&lt;&gt;"",supply!E207,"")</f>
        <v/>
      </c>
      <c r="E200" s="25" t="str">
        <f>IF(supply!F207&lt;&gt;"",supply!F207,"")</f>
        <v/>
      </c>
      <c r="F200" s="25" t="str">
        <f>IF(supply!G207&lt;&gt;"",VLOOKUP(supply!G207,private!$H$1:$J$28,2,FALSE),"")</f>
        <v/>
      </c>
      <c r="G200" s="25" t="str">
        <f>IF(supply!H207&lt;&gt;"",VLOOKUP(supply!H207,private!$L$1:$M$5,2,FALSE),"")</f>
        <v/>
      </c>
    </row>
    <row r="201" spans="1:7" x14ac:dyDescent="0.25">
      <c r="A201" s="25" t="str">
        <f>IF(supply!C208&lt;&gt;"",supply!B208,"")</f>
        <v/>
      </c>
      <c r="B201" s="25" t="str">
        <f>IF(supply!C208&lt;&gt;"",supply!C208,"")</f>
        <v/>
      </c>
      <c r="C201" s="25" t="str">
        <f>IF(supply!D208&lt;&gt;"",supply!D208,"")</f>
        <v/>
      </c>
      <c r="D201" s="25" t="str">
        <f>IF(supply!E208&lt;&gt;"",supply!E208,"")</f>
        <v/>
      </c>
      <c r="E201" s="25" t="str">
        <f>IF(supply!F208&lt;&gt;"",supply!F208,"")</f>
        <v/>
      </c>
      <c r="F201" s="25" t="str">
        <f>IF(supply!G208&lt;&gt;"",VLOOKUP(supply!G208,private!$H$1:$J$28,2,FALSE),"")</f>
        <v/>
      </c>
      <c r="G201" s="25" t="str">
        <f>IF(supply!H208&lt;&gt;"",VLOOKUP(supply!H208,private!$L$1:$M$5,2,FALSE),"")</f>
        <v/>
      </c>
    </row>
    <row r="202" spans="1:7" x14ac:dyDescent="0.25">
      <c r="A202" s="25" t="str">
        <f>IF(supply!C209&lt;&gt;"",supply!B209,"")</f>
        <v/>
      </c>
      <c r="B202" s="25" t="str">
        <f>IF(supply!C209&lt;&gt;"",supply!C209,"")</f>
        <v/>
      </c>
      <c r="C202" s="25" t="str">
        <f>IF(supply!D209&lt;&gt;"",supply!D209,"")</f>
        <v/>
      </c>
      <c r="D202" s="25" t="str">
        <f>IF(supply!E209&lt;&gt;"",supply!E209,"")</f>
        <v/>
      </c>
      <c r="E202" s="25" t="str">
        <f>IF(supply!F209&lt;&gt;"",supply!F209,"")</f>
        <v/>
      </c>
      <c r="F202" s="25" t="str">
        <f>IF(supply!G209&lt;&gt;"",VLOOKUP(supply!G209,private!$H$1:$J$28,2,FALSE),"")</f>
        <v/>
      </c>
      <c r="G202" s="25" t="str">
        <f>IF(supply!H209&lt;&gt;"",VLOOKUP(supply!H209,private!$L$1:$M$5,2,FALSE),"")</f>
        <v/>
      </c>
    </row>
    <row r="203" spans="1:7" x14ac:dyDescent="0.25">
      <c r="A203" s="25" t="str">
        <f>IF(supply!C210&lt;&gt;"",supply!B210,"")</f>
        <v/>
      </c>
      <c r="B203" s="25" t="str">
        <f>IF(supply!C210&lt;&gt;"",supply!C210,"")</f>
        <v/>
      </c>
      <c r="C203" s="25" t="str">
        <f>IF(supply!D210&lt;&gt;"",supply!D210,"")</f>
        <v/>
      </c>
      <c r="D203" s="25" t="str">
        <f>IF(supply!E210&lt;&gt;"",supply!E210,"")</f>
        <v/>
      </c>
      <c r="E203" s="25" t="str">
        <f>IF(supply!F210&lt;&gt;"",supply!F210,"")</f>
        <v/>
      </c>
      <c r="F203" s="25" t="str">
        <f>IF(supply!G210&lt;&gt;"",VLOOKUP(supply!G210,private!$H$1:$J$28,2,FALSE),"")</f>
        <v/>
      </c>
      <c r="G203" s="25" t="str">
        <f>IF(supply!H210&lt;&gt;"",VLOOKUP(supply!H210,private!$L$1:$M$5,2,FALSE),"")</f>
        <v/>
      </c>
    </row>
    <row r="204" spans="1:7" x14ac:dyDescent="0.25">
      <c r="A204" s="25" t="str">
        <f>IF(supply!C211&lt;&gt;"",supply!B211,"")</f>
        <v/>
      </c>
      <c r="B204" s="25" t="str">
        <f>IF(supply!C211&lt;&gt;"",supply!C211,"")</f>
        <v/>
      </c>
      <c r="C204" s="25" t="str">
        <f>IF(supply!D211&lt;&gt;"",supply!D211,"")</f>
        <v/>
      </c>
      <c r="D204" s="25" t="str">
        <f>IF(supply!E211&lt;&gt;"",supply!E211,"")</f>
        <v/>
      </c>
      <c r="E204" s="25" t="str">
        <f>IF(supply!F211&lt;&gt;"",supply!F211,"")</f>
        <v/>
      </c>
      <c r="F204" s="25" t="str">
        <f>IF(supply!G211&lt;&gt;"",VLOOKUP(supply!G211,private!$H$1:$J$28,2,FALSE),"")</f>
        <v/>
      </c>
      <c r="G204" s="25" t="str">
        <f>IF(supply!H211&lt;&gt;"",VLOOKUP(supply!H211,private!$L$1:$M$5,2,FALSE),"")</f>
        <v/>
      </c>
    </row>
    <row r="205" spans="1:7" x14ac:dyDescent="0.25">
      <c r="A205" s="25" t="str">
        <f>IF(supply!C212&lt;&gt;"",supply!B212,"")</f>
        <v/>
      </c>
      <c r="B205" s="25" t="str">
        <f>IF(supply!C212&lt;&gt;"",supply!C212,"")</f>
        <v/>
      </c>
      <c r="C205" s="25" t="str">
        <f>IF(supply!D212&lt;&gt;"",supply!D212,"")</f>
        <v/>
      </c>
      <c r="D205" s="25" t="str">
        <f>IF(supply!E212&lt;&gt;"",supply!E212,"")</f>
        <v/>
      </c>
      <c r="E205" s="25" t="str">
        <f>IF(supply!F212&lt;&gt;"",supply!F212,"")</f>
        <v/>
      </c>
      <c r="F205" s="25" t="str">
        <f>IF(supply!G212&lt;&gt;"",VLOOKUP(supply!G212,private!$H$1:$J$28,2,FALSE),"")</f>
        <v/>
      </c>
      <c r="G205" s="25" t="str">
        <f>IF(supply!H212&lt;&gt;"",VLOOKUP(supply!H212,private!$L$1:$M$5,2,FALSE),"")</f>
        <v/>
      </c>
    </row>
    <row r="206" spans="1:7" x14ac:dyDescent="0.25">
      <c r="A206" s="25" t="str">
        <f>IF(supply!C213&lt;&gt;"",supply!B213,"")</f>
        <v/>
      </c>
      <c r="B206" s="25" t="str">
        <f>IF(supply!C213&lt;&gt;"",supply!C213,"")</f>
        <v/>
      </c>
      <c r="C206" s="25" t="str">
        <f>IF(supply!D213&lt;&gt;"",supply!D213,"")</f>
        <v/>
      </c>
      <c r="D206" s="25" t="str">
        <f>IF(supply!E213&lt;&gt;"",supply!E213,"")</f>
        <v/>
      </c>
      <c r="E206" s="25" t="str">
        <f>IF(supply!F213&lt;&gt;"",supply!F213,"")</f>
        <v/>
      </c>
      <c r="F206" s="25" t="str">
        <f>IF(supply!G213&lt;&gt;"",VLOOKUP(supply!G213,private!$H$1:$J$28,2,FALSE),"")</f>
        <v/>
      </c>
      <c r="G206" s="25" t="str">
        <f>IF(supply!H213&lt;&gt;"",VLOOKUP(supply!H213,private!$L$1:$M$5,2,FALSE),"")</f>
        <v/>
      </c>
    </row>
    <row r="207" spans="1:7" x14ac:dyDescent="0.25">
      <c r="A207" s="25" t="str">
        <f>IF(supply!C214&lt;&gt;"",supply!B214,"")</f>
        <v/>
      </c>
      <c r="B207" s="25" t="str">
        <f>IF(supply!C214&lt;&gt;"",supply!C214,"")</f>
        <v/>
      </c>
      <c r="C207" s="25" t="str">
        <f>IF(supply!D214&lt;&gt;"",supply!D214,"")</f>
        <v/>
      </c>
      <c r="D207" s="25" t="str">
        <f>IF(supply!E214&lt;&gt;"",supply!E214,"")</f>
        <v/>
      </c>
      <c r="E207" s="25" t="str">
        <f>IF(supply!F214&lt;&gt;"",supply!F214,"")</f>
        <v/>
      </c>
      <c r="F207" s="25" t="str">
        <f>IF(supply!G214&lt;&gt;"",VLOOKUP(supply!G214,private!$H$1:$J$28,2,FALSE),"")</f>
        <v/>
      </c>
      <c r="G207" s="25" t="str">
        <f>IF(supply!H214&lt;&gt;"",VLOOKUP(supply!H214,private!$L$1:$M$5,2,FALSE),"")</f>
        <v/>
      </c>
    </row>
    <row r="208" spans="1:7" x14ac:dyDescent="0.25">
      <c r="A208" s="25" t="str">
        <f>IF(supply!C215&lt;&gt;"",supply!B215,"")</f>
        <v/>
      </c>
      <c r="B208" s="25" t="str">
        <f>IF(supply!C215&lt;&gt;"",supply!C215,"")</f>
        <v/>
      </c>
      <c r="C208" s="25" t="str">
        <f>IF(supply!D215&lt;&gt;"",supply!D215,"")</f>
        <v/>
      </c>
      <c r="D208" s="25" t="str">
        <f>IF(supply!E215&lt;&gt;"",supply!E215,"")</f>
        <v/>
      </c>
      <c r="E208" s="25" t="str">
        <f>IF(supply!F215&lt;&gt;"",supply!F215,"")</f>
        <v/>
      </c>
      <c r="F208" s="25" t="str">
        <f>IF(supply!G215&lt;&gt;"",VLOOKUP(supply!G215,private!$H$1:$J$28,2,FALSE),"")</f>
        <v/>
      </c>
      <c r="G208" s="25" t="str">
        <f>IF(supply!H215&lt;&gt;"",VLOOKUP(supply!H215,private!$L$1:$M$5,2,FALSE),"")</f>
        <v/>
      </c>
    </row>
    <row r="209" spans="1:7" x14ac:dyDescent="0.25">
      <c r="A209" s="25" t="str">
        <f>IF(supply!C216&lt;&gt;"",supply!B216,"")</f>
        <v/>
      </c>
      <c r="B209" s="25" t="str">
        <f>IF(supply!C216&lt;&gt;"",supply!C216,"")</f>
        <v/>
      </c>
      <c r="C209" s="25" t="str">
        <f>IF(supply!D216&lt;&gt;"",supply!D216,"")</f>
        <v/>
      </c>
      <c r="D209" s="25" t="str">
        <f>IF(supply!E216&lt;&gt;"",supply!E216,"")</f>
        <v/>
      </c>
      <c r="E209" s="25" t="str">
        <f>IF(supply!F216&lt;&gt;"",supply!F216,"")</f>
        <v/>
      </c>
      <c r="F209" s="25" t="str">
        <f>IF(supply!G216&lt;&gt;"",VLOOKUP(supply!G216,private!$H$1:$J$28,2,FALSE),"")</f>
        <v/>
      </c>
      <c r="G209" s="25" t="str">
        <f>IF(supply!H216&lt;&gt;"",VLOOKUP(supply!H216,private!$L$1:$M$5,2,FALSE),"")</f>
        <v/>
      </c>
    </row>
    <row r="210" spans="1:7" x14ac:dyDescent="0.25">
      <c r="A210" s="25" t="str">
        <f>IF(supply!C217&lt;&gt;"",supply!B217,"")</f>
        <v/>
      </c>
      <c r="B210" s="25" t="str">
        <f>IF(supply!C217&lt;&gt;"",supply!C217,"")</f>
        <v/>
      </c>
      <c r="C210" s="25" t="str">
        <f>IF(supply!D217&lt;&gt;"",supply!D217,"")</f>
        <v/>
      </c>
      <c r="D210" s="25" t="str">
        <f>IF(supply!E217&lt;&gt;"",supply!E217,"")</f>
        <v/>
      </c>
      <c r="E210" s="25" t="str">
        <f>IF(supply!F217&lt;&gt;"",supply!F217,"")</f>
        <v/>
      </c>
      <c r="F210" s="25" t="str">
        <f>IF(supply!G217&lt;&gt;"",VLOOKUP(supply!G217,private!$H$1:$J$28,2,FALSE),"")</f>
        <v/>
      </c>
      <c r="G210" s="25" t="str">
        <f>IF(supply!H217&lt;&gt;"",VLOOKUP(supply!H217,private!$L$1:$M$5,2,FALSE),"")</f>
        <v/>
      </c>
    </row>
    <row r="211" spans="1:7" x14ac:dyDescent="0.25">
      <c r="A211" s="25" t="str">
        <f>IF(supply!C218&lt;&gt;"",supply!B218,"")</f>
        <v/>
      </c>
      <c r="B211" s="25" t="str">
        <f>IF(supply!C218&lt;&gt;"",supply!C218,"")</f>
        <v/>
      </c>
      <c r="C211" s="25" t="str">
        <f>IF(supply!D218&lt;&gt;"",supply!D218,"")</f>
        <v/>
      </c>
      <c r="D211" s="25" t="str">
        <f>IF(supply!E218&lt;&gt;"",supply!E218,"")</f>
        <v/>
      </c>
      <c r="E211" s="25" t="str">
        <f>IF(supply!F218&lt;&gt;"",supply!F218,"")</f>
        <v/>
      </c>
      <c r="F211" s="25" t="str">
        <f>IF(supply!G218&lt;&gt;"",VLOOKUP(supply!G218,private!$H$1:$J$28,2,FALSE),"")</f>
        <v/>
      </c>
      <c r="G211" s="25" t="str">
        <f>IF(supply!H218&lt;&gt;"",VLOOKUP(supply!H218,private!$L$1:$M$5,2,FALSE),"")</f>
        <v/>
      </c>
    </row>
    <row r="212" spans="1:7" x14ac:dyDescent="0.25">
      <c r="A212" s="25" t="str">
        <f>IF(supply!C219&lt;&gt;"",supply!B219,"")</f>
        <v/>
      </c>
      <c r="B212" s="25" t="str">
        <f>IF(supply!C219&lt;&gt;"",supply!C219,"")</f>
        <v/>
      </c>
      <c r="C212" s="25" t="str">
        <f>IF(supply!D219&lt;&gt;"",supply!D219,"")</f>
        <v/>
      </c>
      <c r="D212" s="25" t="str">
        <f>IF(supply!E219&lt;&gt;"",supply!E219,"")</f>
        <v/>
      </c>
      <c r="E212" s="25" t="str">
        <f>IF(supply!F219&lt;&gt;"",supply!F219,"")</f>
        <v/>
      </c>
      <c r="F212" s="25" t="str">
        <f>IF(supply!G219&lt;&gt;"",VLOOKUP(supply!G219,private!$H$1:$J$28,2,FALSE),"")</f>
        <v/>
      </c>
      <c r="G212" s="25" t="str">
        <f>IF(supply!H219&lt;&gt;"",VLOOKUP(supply!H219,private!$L$1:$M$5,2,FALSE),"")</f>
        <v/>
      </c>
    </row>
    <row r="213" spans="1:7" x14ac:dyDescent="0.25">
      <c r="A213" s="25" t="str">
        <f>IF(supply!C220&lt;&gt;"",supply!B220,"")</f>
        <v/>
      </c>
      <c r="B213" s="25" t="str">
        <f>IF(supply!C220&lt;&gt;"",supply!C220,"")</f>
        <v/>
      </c>
      <c r="C213" s="25" t="str">
        <f>IF(supply!D220&lt;&gt;"",supply!D220,"")</f>
        <v/>
      </c>
      <c r="D213" s="25" t="str">
        <f>IF(supply!E220&lt;&gt;"",supply!E220,"")</f>
        <v/>
      </c>
      <c r="E213" s="25" t="str">
        <f>IF(supply!F220&lt;&gt;"",supply!F220,"")</f>
        <v/>
      </c>
      <c r="F213" s="25" t="str">
        <f>IF(supply!G220&lt;&gt;"",VLOOKUP(supply!G220,private!$H$1:$J$28,2,FALSE),"")</f>
        <v/>
      </c>
      <c r="G213" s="25" t="str">
        <f>IF(supply!H220&lt;&gt;"",VLOOKUP(supply!H220,private!$L$1:$M$5,2,FALSE),"")</f>
        <v/>
      </c>
    </row>
    <row r="214" spans="1:7" x14ac:dyDescent="0.25">
      <c r="A214" s="25" t="str">
        <f>IF(supply!C221&lt;&gt;"",supply!B221,"")</f>
        <v/>
      </c>
      <c r="B214" s="25" t="str">
        <f>IF(supply!C221&lt;&gt;"",supply!C221,"")</f>
        <v/>
      </c>
      <c r="C214" s="25" t="str">
        <f>IF(supply!D221&lt;&gt;"",supply!D221,"")</f>
        <v/>
      </c>
      <c r="D214" s="25" t="str">
        <f>IF(supply!E221&lt;&gt;"",supply!E221,"")</f>
        <v/>
      </c>
      <c r="E214" s="25" t="str">
        <f>IF(supply!F221&lt;&gt;"",supply!F221,"")</f>
        <v/>
      </c>
      <c r="F214" s="25" t="str">
        <f>IF(supply!G221&lt;&gt;"",VLOOKUP(supply!G221,private!$H$1:$J$28,2,FALSE),"")</f>
        <v/>
      </c>
      <c r="G214" s="25" t="str">
        <f>IF(supply!H221&lt;&gt;"",VLOOKUP(supply!H221,private!$L$1:$M$5,2,FALSE),"")</f>
        <v/>
      </c>
    </row>
    <row r="215" spans="1:7" x14ac:dyDescent="0.25">
      <c r="A215" s="25" t="str">
        <f>IF(supply!C222&lt;&gt;"",supply!B222,"")</f>
        <v/>
      </c>
      <c r="B215" s="25" t="str">
        <f>IF(supply!C222&lt;&gt;"",supply!C222,"")</f>
        <v/>
      </c>
      <c r="C215" s="25" t="str">
        <f>IF(supply!D222&lt;&gt;"",supply!D222,"")</f>
        <v/>
      </c>
      <c r="D215" s="25" t="str">
        <f>IF(supply!E222&lt;&gt;"",supply!E222,"")</f>
        <v/>
      </c>
      <c r="E215" s="25" t="str">
        <f>IF(supply!F222&lt;&gt;"",supply!F222,"")</f>
        <v/>
      </c>
      <c r="F215" s="25" t="str">
        <f>IF(supply!G222&lt;&gt;"",VLOOKUP(supply!G222,private!$H$1:$J$28,2,FALSE),"")</f>
        <v/>
      </c>
      <c r="G215" s="25" t="str">
        <f>IF(supply!H222&lt;&gt;"",VLOOKUP(supply!H222,private!$L$1:$M$5,2,FALSE),"")</f>
        <v/>
      </c>
    </row>
    <row r="216" spans="1:7" x14ac:dyDescent="0.25">
      <c r="A216" s="25" t="str">
        <f>IF(supply!C223&lt;&gt;"",supply!B223,"")</f>
        <v/>
      </c>
      <c r="B216" s="25" t="str">
        <f>IF(supply!C223&lt;&gt;"",supply!C223,"")</f>
        <v/>
      </c>
      <c r="C216" s="25" t="str">
        <f>IF(supply!D223&lt;&gt;"",supply!D223,"")</f>
        <v/>
      </c>
      <c r="D216" s="25" t="str">
        <f>IF(supply!E223&lt;&gt;"",supply!E223,"")</f>
        <v/>
      </c>
      <c r="E216" s="25" t="str">
        <f>IF(supply!F223&lt;&gt;"",supply!F223,"")</f>
        <v/>
      </c>
      <c r="F216" s="25" t="str">
        <f>IF(supply!G223&lt;&gt;"",VLOOKUP(supply!G223,private!$H$1:$J$28,2,FALSE),"")</f>
        <v/>
      </c>
      <c r="G216" s="25" t="str">
        <f>IF(supply!H223&lt;&gt;"",VLOOKUP(supply!H223,private!$L$1:$M$5,2,FALSE),"")</f>
        <v/>
      </c>
    </row>
    <row r="217" spans="1:7" x14ac:dyDescent="0.25">
      <c r="A217" s="25" t="str">
        <f>IF(supply!C224&lt;&gt;"",supply!B224,"")</f>
        <v/>
      </c>
      <c r="B217" s="25" t="str">
        <f>IF(supply!C224&lt;&gt;"",supply!C224,"")</f>
        <v/>
      </c>
      <c r="C217" s="25" t="str">
        <f>IF(supply!D224&lt;&gt;"",supply!D224,"")</f>
        <v/>
      </c>
      <c r="D217" s="25" t="str">
        <f>IF(supply!E224&lt;&gt;"",supply!E224,"")</f>
        <v/>
      </c>
      <c r="E217" s="25" t="str">
        <f>IF(supply!F224&lt;&gt;"",supply!F224,"")</f>
        <v/>
      </c>
      <c r="F217" s="25" t="str">
        <f>IF(supply!G224&lt;&gt;"",VLOOKUP(supply!G224,private!$H$1:$J$28,2,FALSE),"")</f>
        <v/>
      </c>
      <c r="G217" s="25" t="str">
        <f>IF(supply!H224&lt;&gt;"",VLOOKUP(supply!H224,private!$L$1:$M$5,2,FALSE),"")</f>
        <v/>
      </c>
    </row>
    <row r="218" spans="1:7" x14ac:dyDescent="0.25">
      <c r="A218" s="25" t="str">
        <f>IF(supply!C225&lt;&gt;"",supply!B225,"")</f>
        <v/>
      </c>
      <c r="B218" s="25" t="str">
        <f>IF(supply!C225&lt;&gt;"",supply!C225,"")</f>
        <v/>
      </c>
      <c r="C218" s="25" t="str">
        <f>IF(supply!D225&lt;&gt;"",supply!D225,"")</f>
        <v/>
      </c>
      <c r="D218" s="25" t="str">
        <f>IF(supply!E225&lt;&gt;"",supply!E225,"")</f>
        <v/>
      </c>
      <c r="E218" s="25" t="str">
        <f>IF(supply!F225&lt;&gt;"",supply!F225,"")</f>
        <v/>
      </c>
      <c r="F218" s="25" t="str">
        <f>IF(supply!G225&lt;&gt;"",VLOOKUP(supply!G225,private!$H$1:$J$28,2,FALSE),"")</f>
        <v/>
      </c>
      <c r="G218" s="25" t="str">
        <f>IF(supply!H225&lt;&gt;"",VLOOKUP(supply!H225,private!$L$1:$M$5,2,FALSE),"")</f>
        <v/>
      </c>
    </row>
    <row r="219" spans="1:7" x14ac:dyDescent="0.25">
      <c r="A219" s="25" t="str">
        <f>IF(supply!C226&lt;&gt;"",supply!B226,"")</f>
        <v/>
      </c>
      <c r="B219" s="25" t="str">
        <f>IF(supply!C226&lt;&gt;"",supply!C226,"")</f>
        <v/>
      </c>
      <c r="C219" s="25" t="str">
        <f>IF(supply!D226&lt;&gt;"",supply!D226,"")</f>
        <v/>
      </c>
      <c r="D219" s="25" t="str">
        <f>IF(supply!E226&lt;&gt;"",supply!E226,"")</f>
        <v/>
      </c>
      <c r="E219" s="25" t="str">
        <f>IF(supply!F226&lt;&gt;"",supply!F226,"")</f>
        <v/>
      </c>
      <c r="F219" s="25" t="str">
        <f>IF(supply!G226&lt;&gt;"",VLOOKUP(supply!G226,private!$H$1:$J$28,2,FALSE),"")</f>
        <v/>
      </c>
      <c r="G219" s="25" t="str">
        <f>IF(supply!H226&lt;&gt;"",VLOOKUP(supply!H226,private!$L$1:$M$5,2,FALSE),"")</f>
        <v/>
      </c>
    </row>
    <row r="220" spans="1:7" x14ac:dyDescent="0.25">
      <c r="A220" s="25" t="str">
        <f>IF(supply!C227&lt;&gt;"",supply!B227,"")</f>
        <v/>
      </c>
      <c r="B220" s="25" t="str">
        <f>IF(supply!C227&lt;&gt;"",supply!C227,"")</f>
        <v/>
      </c>
      <c r="C220" s="25" t="str">
        <f>IF(supply!D227&lt;&gt;"",supply!D227,"")</f>
        <v/>
      </c>
      <c r="D220" s="25" t="str">
        <f>IF(supply!E227&lt;&gt;"",supply!E227,"")</f>
        <v/>
      </c>
      <c r="E220" s="25" t="str">
        <f>IF(supply!F227&lt;&gt;"",supply!F227,"")</f>
        <v/>
      </c>
      <c r="F220" s="25" t="str">
        <f>IF(supply!G227&lt;&gt;"",VLOOKUP(supply!G227,private!$H$1:$J$28,2,FALSE),"")</f>
        <v/>
      </c>
      <c r="G220" s="25" t="str">
        <f>IF(supply!H227&lt;&gt;"",VLOOKUP(supply!H227,private!$L$1:$M$5,2,FALSE),"")</f>
        <v/>
      </c>
    </row>
    <row r="221" spans="1:7" x14ac:dyDescent="0.25">
      <c r="A221" s="25" t="str">
        <f>IF(supply!C228&lt;&gt;"",supply!B228,"")</f>
        <v/>
      </c>
      <c r="B221" s="25" t="str">
        <f>IF(supply!C228&lt;&gt;"",supply!C228,"")</f>
        <v/>
      </c>
      <c r="C221" s="25" t="str">
        <f>IF(supply!D228&lt;&gt;"",supply!D228,"")</f>
        <v/>
      </c>
      <c r="D221" s="25" t="str">
        <f>IF(supply!E228&lt;&gt;"",supply!E228,"")</f>
        <v/>
      </c>
      <c r="E221" s="25" t="str">
        <f>IF(supply!F228&lt;&gt;"",supply!F228,"")</f>
        <v/>
      </c>
      <c r="F221" s="25" t="str">
        <f>IF(supply!G228&lt;&gt;"",VLOOKUP(supply!G228,private!$H$1:$J$28,2,FALSE),"")</f>
        <v/>
      </c>
      <c r="G221" s="25" t="str">
        <f>IF(supply!H228&lt;&gt;"",VLOOKUP(supply!H228,private!$L$1:$M$5,2,FALSE),"")</f>
        <v/>
      </c>
    </row>
    <row r="222" spans="1:7" x14ac:dyDescent="0.25">
      <c r="A222" s="25" t="str">
        <f>IF(supply!C229&lt;&gt;"",supply!B229,"")</f>
        <v/>
      </c>
      <c r="B222" s="25" t="str">
        <f>IF(supply!C229&lt;&gt;"",supply!C229,"")</f>
        <v/>
      </c>
      <c r="C222" s="25" t="str">
        <f>IF(supply!D229&lt;&gt;"",supply!D229,"")</f>
        <v/>
      </c>
      <c r="D222" s="25" t="str">
        <f>IF(supply!E229&lt;&gt;"",supply!E229,"")</f>
        <v/>
      </c>
      <c r="E222" s="25" t="str">
        <f>IF(supply!F229&lt;&gt;"",supply!F229,"")</f>
        <v/>
      </c>
      <c r="F222" s="25" t="str">
        <f>IF(supply!G229&lt;&gt;"",VLOOKUP(supply!G229,private!$H$1:$J$28,2,FALSE),"")</f>
        <v/>
      </c>
      <c r="G222" s="25" t="str">
        <f>IF(supply!H229&lt;&gt;"",VLOOKUP(supply!H229,private!$L$1:$M$5,2,FALSE),"")</f>
        <v/>
      </c>
    </row>
    <row r="223" spans="1:7" x14ac:dyDescent="0.25">
      <c r="A223" s="25" t="str">
        <f>IF(supply!C230&lt;&gt;"",supply!B230,"")</f>
        <v/>
      </c>
      <c r="B223" s="25" t="str">
        <f>IF(supply!C230&lt;&gt;"",supply!C230,"")</f>
        <v/>
      </c>
      <c r="C223" s="25" t="str">
        <f>IF(supply!D230&lt;&gt;"",supply!D230,"")</f>
        <v/>
      </c>
      <c r="D223" s="25" t="str">
        <f>IF(supply!E230&lt;&gt;"",supply!E230,"")</f>
        <v/>
      </c>
      <c r="E223" s="25" t="str">
        <f>IF(supply!F230&lt;&gt;"",supply!F230,"")</f>
        <v/>
      </c>
      <c r="F223" s="25" t="str">
        <f>IF(supply!G230&lt;&gt;"",VLOOKUP(supply!G230,private!$H$1:$J$28,2,FALSE),"")</f>
        <v/>
      </c>
      <c r="G223" s="25" t="str">
        <f>IF(supply!H230&lt;&gt;"",VLOOKUP(supply!H230,private!$L$1:$M$5,2,FALSE),"")</f>
        <v/>
      </c>
    </row>
    <row r="224" spans="1:7" x14ac:dyDescent="0.25">
      <c r="A224" s="25" t="str">
        <f>IF(supply!C231&lt;&gt;"",supply!B231,"")</f>
        <v/>
      </c>
      <c r="B224" s="25" t="str">
        <f>IF(supply!C231&lt;&gt;"",supply!C231,"")</f>
        <v/>
      </c>
      <c r="C224" s="25" t="str">
        <f>IF(supply!D231&lt;&gt;"",supply!D231,"")</f>
        <v/>
      </c>
      <c r="D224" s="25" t="str">
        <f>IF(supply!E231&lt;&gt;"",supply!E231,"")</f>
        <v/>
      </c>
      <c r="E224" s="25" t="str">
        <f>IF(supply!F231&lt;&gt;"",supply!F231,"")</f>
        <v/>
      </c>
      <c r="F224" s="25" t="str">
        <f>IF(supply!G231&lt;&gt;"",VLOOKUP(supply!G231,private!$H$1:$J$28,2,FALSE),"")</f>
        <v/>
      </c>
      <c r="G224" s="25" t="str">
        <f>IF(supply!H231&lt;&gt;"",VLOOKUP(supply!H231,private!$L$1:$M$5,2,FALSE),"")</f>
        <v/>
      </c>
    </row>
    <row r="225" spans="1:7" x14ac:dyDescent="0.25">
      <c r="A225" s="25" t="str">
        <f>IF(supply!C232&lt;&gt;"",supply!B232,"")</f>
        <v/>
      </c>
      <c r="B225" s="25" t="str">
        <f>IF(supply!C232&lt;&gt;"",supply!C232,"")</f>
        <v/>
      </c>
      <c r="C225" s="25" t="str">
        <f>IF(supply!D232&lt;&gt;"",supply!D232,"")</f>
        <v/>
      </c>
      <c r="D225" s="25" t="str">
        <f>IF(supply!E232&lt;&gt;"",supply!E232,"")</f>
        <v/>
      </c>
      <c r="E225" s="25" t="str">
        <f>IF(supply!F232&lt;&gt;"",supply!F232,"")</f>
        <v/>
      </c>
      <c r="F225" s="25" t="str">
        <f>IF(supply!G232&lt;&gt;"",VLOOKUP(supply!G232,private!$H$1:$J$28,2,FALSE),"")</f>
        <v/>
      </c>
      <c r="G225" s="25" t="str">
        <f>IF(supply!H232&lt;&gt;"",VLOOKUP(supply!H232,private!$L$1:$M$5,2,FALSE),"")</f>
        <v/>
      </c>
    </row>
    <row r="226" spans="1:7" x14ac:dyDescent="0.25">
      <c r="A226" s="25" t="str">
        <f>IF(supply!C233&lt;&gt;"",supply!B233,"")</f>
        <v/>
      </c>
      <c r="B226" s="25" t="str">
        <f>IF(supply!C233&lt;&gt;"",supply!C233,"")</f>
        <v/>
      </c>
      <c r="C226" s="25" t="str">
        <f>IF(supply!D233&lt;&gt;"",supply!D233,"")</f>
        <v/>
      </c>
      <c r="D226" s="25" t="str">
        <f>IF(supply!E233&lt;&gt;"",supply!E233,"")</f>
        <v/>
      </c>
      <c r="E226" s="25" t="str">
        <f>IF(supply!F233&lt;&gt;"",supply!F233,"")</f>
        <v/>
      </c>
      <c r="F226" s="25" t="str">
        <f>IF(supply!G233&lt;&gt;"",VLOOKUP(supply!G233,private!$H$1:$J$28,2,FALSE),"")</f>
        <v/>
      </c>
      <c r="G226" s="25" t="str">
        <f>IF(supply!H233&lt;&gt;"",VLOOKUP(supply!H233,private!$L$1:$M$5,2,FALSE),"")</f>
        <v/>
      </c>
    </row>
    <row r="227" spans="1:7" x14ac:dyDescent="0.25">
      <c r="A227" s="25" t="str">
        <f>IF(supply!C234&lt;&gt;"",supply!B234,"")</f>
        <v/>
      </c>
      <c r="B227" s="25" t="str">
        <f>IF(supply!C234&lt;&gt;"",supply!C234,"")</f>
        <v/>
      </c>
      <c r="C227" s="25" t="str">
        <f>IF(supply!D234&lt;&gt;"",supply!D234,"")</f>
        <v/>
      </c>
      <c r="D227" s="25" t="str">
        <f>IF(supply!E234&lt;&gt;"",supply!E234,"")</f>
        <v/>
      </c>
      <c r="E227" s="25" t="str">
        <f>IF(supply!F234&lt;&gt;"",supply!F234,"")</f>
        <v/>
      </c>
      <c r="F227" s="25" t="str">
        <f>IF(supply!G234&lt;&gt;"",VLOOKUP(supply!G234,private!$H$1:$J$28,2,FALSE),"")</f>
        <v/>
      </c>
      <c r="G227" s="25" t="str">
        <f>IF(supply!H234&lt;&gt;"",VLOOKUP(supply!H234,private!$L$1:$M$5,2,FALSE),"")</f>
        <v/>
      </c>
    </row>
    <row r="228" spans="1:7" x14ac:dyDescent="0.25">
      <c r="A228" s="25" t="str">
        <f>IF(supply!C235&lt;&gt;"",supply!B235,"")</f>
        <v/>
      </c>
      <c r="B228" s="25" t="str">
        <f>IF(supply!C235&lt;&gt;"",supply!C235,"")</f>
        <v/>
      </c>
      <c r="C228" s="25" t="str">
        <f>IF(supply!D235&lt;&gt;"",supply!D235,"")</f>
        <v/>
      </c>
      <c r="D228" s="25" t="str">
        <f>IF(supply!E235&lt;&gt;"",supply!E235,"")</f>
        <v/>
      </c>
      <c r="E228" s="25" t="str">
        <f>IF(supply!F235&lt;&gt;"",supply!F235,"")</f>
        <v/>
      </c>
      <c r="F228" s="25" t="str">
        <f>IF(supply!G235&lt;&gt;"",VLOOKUP(supply!G235,private!$H$1:$J$28,2,FALSE),"")</f>
        <v/>
      </c>
      <c r="G228" s="25" t="str">
        <f>IF(supply!H235&lt;&gt;"",VLOOKUP(supply!H235,private!$L$1:$M$5,2,FALSE),"")</f>
        <v/>
      </c>
    </row>
    <row r="229" spans="1:7" x14ac:dyDescent="0.25">
      <c r="A229" s="25" t="str">
        <f>IF(supply!C236&lt;&gt;"",supply!B236,"")</f>
        <v/>
      </c>
      <c r="B229" s="25" t="str">
        <f>IF(supply!C236&lt;&gt;"",supply!C236,"")</f>
        <v/>
      </c>
      <c r="C229" s="25" t="str">
        <f>IF(supply!D236&lt;&gt;"",supply!D236,"")</f>
        <v/>
      </c>
      <c r="D229" s="25" t="str">
        <f>IF(supply!E236&lt;&gt;"",supply!E236,"")</f>
        <v/>
      </c>
      <c r="E229" s="25" t="str">
        <f>IF(supply!F236&lt;&gt;"",supply!F236,"")</f>
        <v/>
      </c>
      <c r="F229" s="25" t="str">
        <f>IF(supply!G236&lt;&gt;"",VLOOKUP(supply!G236,private!$H$1:$J$28,2,FALSE),"")</f>
        <v/>
      </c>
      <c r="G229" s="25" t="str">
        <f>IF(supply!H236&lt;&gt;"",VLOOKUP(supply!H236,private!$L$1:$M$5,2,FALSE),"")</f>
        <v/>
      </c>
    </row>
    <row r="230" spans="1:7" x14ac:dyDescent="0.25">
      <c r="A230" s="25" t="str">
        <f>IF(supply!C237&lt;&gt;"",supply!B237,"")</f>
        <v/>
      </c>
      <c r="B230" s="25" t="str">
        <f>IF(supply!C237&lt;&gt;"",supply!C237,"")</f>
        <v/>
      </c>
      <c r="C230" s="25" t="str">
        <f>IF(supply!D237&lt;&gt;"",supply!D237,"")</f>
        <v/>
      </c>
      <c r="D230" s="25" t="str">
        <f>IF(supply!E237&lt;&gt;"",supply!E237,"")</f>
        <v/>
      </c>
      <c r="E230" s="25" t="str">
        <f>IF(supply!F237&lt;&gt;"",supply!F237,"")</f>
        <v/>
      </c>
      <c r="F230" s="25" t="str">
        <f>IF(supply!G237&lt;&gt;"",VLOOKUP(supply!G237,private!$H$1:$J$28,2,FALSE),"")</f>
        <v/>
      </c>
      <c r="G230" s="25" t="str">
        <f>IF(supply!H237&lt;&gt;"",VLOOKUP(supply!H237,private!$L$1:$M$5,2,FALSE),"")</f>
        <v/>
      </c>
    </row>
    <row r="231" spans="1:7" x14ac:dyDescent="0.25">
      <c r="A231" s="25" t="str">
        <f>IF(supply!C238&lt;&gt;"",supply!B238,"")</f>
        <v/>
      </c>
      <c r="B231" s="25" t="str">
        <f>IF(supply!C238&lt;&gt;"",supply!C238,"")</f>
        <v/>
      </c>
      <c r="C231" s="25" t="str">
        <f>IF(supply!D238&lt;&gt;"",supply!D238,"")</f>
        <v/>
      </c>
      <c r="D231" s="25" t="str">
        <f>IF(supply!E238&lt;&gt;"",supply!E238,"")</f>
        <v/>
      </c>
      <c r="E231" s="25" t="str">
        <f>IF(supply!F238&lt;&gt;"",supply!F238,"")</f>
        <v/>
      </c>
      <c r="F231" s="25" t="str">
        <f>IF(supply!G238&lt;&gt;"",VLOOKUP(supply!G238,private!$H$1:$J$28,2,FALSE),"")</f>
        <v/>
      </c>
      <c r="G231" s="25" t="str">
        <f>IF(supply!H238&lt;&gt;"",VLOOKUP(supply!H238,private!$L$1:$M$5,2,FALSE),"")</f>
        <v/>
      </c>
    </row>
    <row r="232" spans="1:7" x14ac:dyDescent="0.25">
      <c r="A232" s="25" t="str">
        <f>IF(supply!C239&lt;&gt;"",supply!B239,"")</f>
        <v/>
      </c>
      <c r="B232" s="25" t="str">
        <f>IF(supply!C239&lt;&gt;"",supply!C239,"")</f>
        <v/>
      </c>
      <c r="C232" s="25" t="str">
        <f>IF(supply!D239&lt;&gt;"",supply!D239,"")</f>
        <v/>
      </c>
      <c r="D232" s="25" t="str">
        <f>IF(supply!E239&lt;&gt;"",supply!E239,"")</f>
        <v/>
      </c>
      <c r="E232" s="25" t="str">
        <f>IF(supply!F239&lt;&gt;"",supply!F239,"")</f>
        <v/>
      </c>
      <c r="F232" s="25" t="str">
        <f>IF(supply!G239&lt;&gt;"",VLOOKUP(supply!G239,private!$H$1:$J$28,2,FALSE),"")</f>
        <v/>
      </c>
      <c r="G232" s="25" t="str">
        <f>IF(supply!H239&lt;&gt;"",VLOOKUP(supply!H239,private!$L$1:$M$5,2,FALSE),"")</f>
        <v/>
      </c>
    </row>
    <row r="233" spans="1:7" x14ac:dyDescent="0.25">
      <c r="A233" s="25" t="str">
        <f>IF(supply!C240&lt;&gt;"",supply!B240,"")</f>
        <v/>
      </c>
      <c r="B233" s="25" t="str">
        <f>IF(supply!C240&lt;&gt;"",supply!C240,"")</f>
        <v/>
      </c>
      <c r="C233" s="25" t="str">
        <f>IF(supply!D240&lt;&gt;"",supply!D240,"")</f>
        <v/>
      </c>
      <c r="D233" s="25" t="str">
        <f>IF(supply!E240&lt;&gt;"",supply!E240,"")</f>
        <v/>
      </c>
      <c r="E233" s="25" t="str">
        <f>IF(supply!F240&lt;&gt;"",supply!F240,"")</f>
        <v/>
      </c>
      <c r="F233" s="25" t="str">
        <f>IF(supply!G240&lt;&gt;"",VLOOKUP(supply!G240,private!$H$1:$J$28,2,FALSE),"")</f>
        <v/>
      </c>
      <c r="G233" s="25" t="str">
        <f>IF(supply!H240&lt;&gt;"",VLOOKUP(supply!H240,private!$L$1:$M$5,2,FALSE),"")</f>
        <v/>
      </c>
    </row>
    <row r="234" spans="1:7" x14ac:dyDescent="0.25">
      <c r="A234" s="25" t="str">
        <f>IF(supply!C241&lt;&gt;"",supply!B241,"")</f>
        <v/>
      </c>
      <c r="B234" s="25" t="str">
        <f>IF(supply!C241&lt;&gt;"",supply!C241,"")</f>
        <v/>
      </c>
      <c r="C234" s="25" t="str">
        <f>IF(supply!D241&lt;&gt;"",supply!D241,"")</f>
        <v/>
      </c>
      <c r="D234" s="25" t="str">
        <f>IF(supply!E241&lt;&gt;"",supply!E241,"")</f>
        <v/>
      </c>
      <c r="E234" s="25" t="str">
        <f>IF(supply!F241&lt;&gt;"",supply!F241,"")</f>
        <v/>
      </c>
      <c r="F234" s="25" t="str">
        <f>IF(supply!G241&lt;&gt;"",VLOOKUP(supply!G241,private!$H$1:$J$28,2,FALSE),"")</f>
        <v/>
      </c>
      <c r="G234" s="25" t="str">
        <f>IF(supply!H241&lt;&gt;"",VLOOKUP(supply!H241,private!$L$1:$M$5,2,FALSE),"")</f>
        <v/>
      </c>
    </row>
    <row r="235" spans="1:7" x14ac:dyDescent="0.25">
      <c r="A235" s="25" t="str">
        <f>IF(supply!C242&lt;&gt;"",supply!B242,"")</f>
        <v/>
      </c>
      <c r="B235" s="25" t="str">
        <f>IF(supply!C242&lt;&gt;"",supply!C242,"")</f>
        <v/>
      </c>
      <c r="C235" s="25" t="str">
        <f>IF(supply!D242&lt;&gt;"",supply!D242,"")</f>
        <v/>
      </c>
      <c r="D235" s="25" t="str">
        <f>IF(supply!E242&lt;&gt;"",supply!E242,"")</f>
        <v/>
      </c>
      <c r="E235" s="25" t="str">
        <f>IF(supply!F242&lt;&gt;"",supply!F242,"")</f>
        <v/>
      </c>
      <c r="F235" s="25" t="str">
        <f>IF(supply!G242&lt;&gt;"",VLOOKUP(supply!G242,private!$H$1:$J$28,2,FALSE),"")</f>
        <v/>
      </c>
      <c r="G235" s="25" t="str">
        <f>IF(supply!H242&lt;&gt;"",VLOOKUP(supply!H242,private!$L$1:$M$5,2,FALSE),"")</f>
        <v/>
      </c>
    </row>
    <row r="236" spans="1:7" x14ac:dyDescent="0.25">
      <c r="A236" s="25" t="str">
        <f>IF(supply!C243&lt;&gt;"",supply!B243,"")</f>
        <v/>
      </c>
      <c r="B236" s="25" t="str">
        <f>IF(supply!C243&lt;&gt;"",supply!C243,"")</f>
        <v/>
      </c>
      <c r="C236" s="25" t="str">
        <f>IF(supply!D243&lt;&gt;"",supply!D243,"")</f>
        <v/>
      </c>
      <c r="D236" s="25" t="str">
        <f>IF(supply!E243&lt;&gt;"",supply!E243,"")</f>
        <v/>
      </c>
      <c r="E236" s="25" t="str">
        <f>IF(supply!F243&lt;&gt;"",supply!F243,"")</f>
        <v/>
      </c>
      <c r="F236" s="25" t="str">
        <f>IF(supply!G243&lt;&gt;"",VLOOKUP(supply!G243,private!$H$1:$J$28,2,FALSE),"")</f>
        <v/>
      </c>
      <c r="G236" s="25" t="str">
        <f>IF(supply!H243&lt;&gt;"",VLOOKUP(supply!H243,private!$L$1:$M$5,2,FALSE),"")</f>
        <v/>
      </c>
    </row>
    <row r="237" spans="1:7" x14ac:dyDescent="0.25">
      <c r="A237" s="25" t="str">
        <f>IF(supply!C244&lt;&gt;"",supply!B244,"")</f>
        <v/>
      </c>
      <c r="B237" s="25" t="str">
        <f>IF(supply!C244&lt;&gt;"",supply!C244,"")</f>
        <v/>
      </c>
      <c r="C237" s="25" t="str">
        <f>IF(supply!D244&lt;&gt;"",supply!D244,"")</f>
        <v/>
      </c>
      <c r="D237" s="25" t="str">
        <f>IF(supply!E244&lt;&gt;"",supply!E244,"")</f>
        <v/>
      </c>
      <c r="E237" s="25" t="str">
        <f>IF(supply!F244&lt;&gt;"",supply!F244,"")</f>
        <v/>
      </c>
      <c r="F237" s="25" t="str">
        <f>IF(supply!G244&lt;&gt;"",VLOOKUP(supply!G244,private!$H$1:$J$28,2,FALSE),"")</f>
        <v/>
      </c>
      <c r="G237" s="25" t="str">
        <f>IF(supply!H244&lt;&gt;"",VLOOKUP(supply!H244,private!$L$1:$M$5,2,FALSE),"")</f>
        <v/>
      </c>
    </row>
    <row r="238" spans="1:7" x14ac:dyDescent="0.25">
      <c r="A238" s="25" t="str">
        <f>IF(supply!C245&lt;&gt;"",supply!B245,"")</f>
        <v/>
      </c>
      <c r="B238" s="25" t="str">
        <f>IF(supply!C245&lt;&gt;"",supply!C245,"")</f>
        <v/>
      </c>
      <c r="C238" s="25" t="str">
        <f>IF(supply!D245&lt;&gt;"",supply!D245,"")</f>
        <v/>
      </c>
      <c r="D238" s="25" t="str">
        <f>IF(supply!E245&lt;&gt;"",supply!E245,"")</f>
        <v/>
      </c>
      <c r="E238" s="25" t="str">
        <f>IF(supply!F245&lt;&gt;"",supply!F245,"")</f>
        <v/>
      </c>
      <c r="F238" s="25" t="str">
        <f>IF(supply!G245&lt;&gt;"",VLOOKUP(supply!G245,private!$H$1:$J$28,2,FALSE),"")</f>
        <v/>
      </c>
      <c r="G238" s="25" t="str">
        <f>IF(supply!H245&lt;&gt;"",VLOOKUP(supply!H245,private!$L$1:$M$5,2,FALSE),"")</f>
        <v/>
      </c>
    </row>
    <row r="239" spans="1:7" x14ac:dyDescent="0.25">
      <c r="A239" s="25" t="str">
        <f>IF(supply!C246&lt;&gt;"",supply!B246,"")</f>
        <v/>
      </c>
      <c r="B239" s="25" t="str">
        <f>IF(supply!C246&lt;&gt;"",supply!C246,"")</f>
        <v/>
      </c>
      <c r="C239" s="25" t="str">
        <f>IF(supply!D246&lt;&gt;"",supply!D246,"")</f>
        <v/>
      </c>
      <c r="D239" s="25" t="str">
        <f>IF(supply!E246&lt;&gt;"",supply!E246,"")</f>
        <v/>
      </c>
      <c r="E239" s="25" t="str">
        <f>IF(supply!F246&lt;&gt;"",supply!F246,"")</f>
        <v/>
      </c>
      <c r="F239" s="25" t="str">
        <f>IF(supply!G246&lt;&gt;"",VLOOKUP(supply!G246,private!$H$1:$J$28,2,FALSE),"")</f>
        <v/>
      </c>
      <c r="G239" s="25" t="str">
        <f>IF(supply!H246&lt;&gt;"",VLOOKUP(supply!H246,private!$L$1:$M$5,2,FALSE),"")</f>
        <v/>
      </c>
    </row>
    <row r="240" spans="1:7" x14ac:dyDescent="0.25">
      <c r="A240" s="25" t="str">
        <f>IF(supply!C247&lt;&gt;"",supply!B247,"")</f>
        <v/>
      </c>
      <c r="B240" s="25" t="str">
        <f>IF(supply!C247&lt;&gt;"",supply!C247,"")</f>
        <v/>
      </c>
      <c r="C240" s="25" t="str">
        <f>IF(supply!D247&lt;&gt;"",supply!D247,"")</f>
        <v/>
      </c>
      <c r="D240" s="25" t="str">
        <f>IF(supply!E247&lt;&gt;"",supply!E247,"")</f>
        <v/>
      </c>
      <c r="E240" s="25" t="str">
        <f>IF(supply!F247&lt;&gt;"",supply!F247,"")</f>
        <v/>
      </c>
      <c r="F240" s="25" t="str">
        <f>IF(supply!G247&lt;&gt;"",VLOOKUP(supply!G247,private!$H$1:$J$28,2,FALSE),"")</f>
        <v/>
      </c>
      <c r="G240" s="25" t="str">
        <f>IF(supply!H247&lt;&gt;"",VLOOKUP(supply!H247,private!$L$1:$M$5,2,FALSE),"")</f>
        <v/>
      </c>
    </row>
    <row r="241" spans="1:7" x14ac:dyDescent="0.25">
      <c r="A241" s="25" t="str">
        <f>IF(supply!C248&lt;&gt;"",supply!B248,"")</f>
        <v/>
      </c>
      <c r="B241" s="25" t="str">
        <f>IF(supply!C248&lt;&gt;"",supply!C248,"")</f>
        <v/>
      </c>
      <c r="C241" s="25" t="str">
        <f>IF(supply!D248&lt;&gt;"",supply!D248,"")</f>
        <v/>
      </c>
      <c r="D241" s="25" t="str">
        <f>IF(supply!E248&lt;&gt;"",supply!E248,"")</f>
        <v/>
      </c>
      <c r="E241" s="25" t="str">
        <f>IF(supply!F248&lt;&gt;"",supply!F248,"")</f>
        <v/>
      </c>
      <c r="F241" s="25" t="str">
        <f>IF(supply!G248&lt;&gt;"",VLOOKUP(supply!G248,private!$H$1:$J$28,2,FALSE),"")</f>
        <v/>
      </c>
      <c r="G241" s="25" t="str">
        <f>IF(supply!H248&lt;&gt;"",VLOOKUP(supply!H248,private!$L$1:$M$5,2,FALSE),"")</f>
        <v/>
      </c>
    </row>
    <row r="242" spans="1:7" x14ac:dyDescent="0.25">
      <c r="A242" s="25" t="str">
        <f>IF(supply!C249&lt;&gt;"",supply!B249,"")</f>
        <v/>
      </c>
      <c r="B242" s="25" t="str">
        <f>IF(supply!C249&lt;&gt;"",supply!C249,"")</f>
        <v/>
      </c>
      <c r="C242" s="25" t="str">
        <f>IF(supply!D249&lt;&gt;"",supply!D249,"")</f>
        <v/>
      </c>
      <c r="D242" s="25" t="str">
        <f>IF(supply!E249&lt;&gt;"",supply!E249,"")</f>
        <v/>
      </c>
      <c r="E242" s="25" t="str">
        <f>IF(supply!F249&lt;&gt;"",supply!F249,"")</f>
        <v/>
      </c>
      <c r="F242" s="25" t="str">
        <f>IF(supply!G249&lt;&gt;"",VLOOKUP(supply!G249,private!$H$1:$J$28,2,FALSE),"")</f>
        <v/>
      </c>
      <c r="G242" s="25" t="str">
        <f>IF(supply!H249&lt;&gt;"",VLOOKUP(supply!H249,private!$L$1:$M$5,2,FALSE),"")</f>
        <v/>
      </c>
    </row>
    <row r="243" spans="1:7" x14ac:dyDescent="0.25">
      <c r="A243" s="25" t="str">
        <f>IF(supply!C250&lt;&gt;"",supply!B250,"")</f>
        <v/>
      </c>
      <c r="B243" s="25" t="str">
        <f>IF(supply!C250&lt;&gt;"",supply!C250,"")</f>
        <v/>
      </c>
      <c r="C243" s="25" t="str">
        <f>IF(supply!D250&lt;&gt;"",supply!D250,"")</f>
        <v/>
      </c>
      <c r="D243" s="25" t="str">
        <f>IF(supply!E250&lt;&gt;"",supply!E250,"")</f>
        <v/>
      </c>
      <c r="E243" s="25" t="str">
        <f>IF(supply!F250&lt;&gt;"",supply!F250,"")</f>
        <v/>
      </c>
      <c r="F243" s="25" t="str">
        <f>IF(supply!G250&lt;&gt;"",VLOOKUP(supply!G250,private!$H$1:$J$28,2,FALSE),"")</f>
        <v/>
      </c>
      <c r="G243" s="25" t="str">
        <f>IF(supply!H250&lt;&gt;"",VLOOKUP(supply!H250,private!$L$1:$M$5,2,FALSE),"")</f>
        <v/>
      </c>
    </row>
    <row r="244" spans="1:7" x14ac:dyDescent="0.25">
      <c r="A244" s="25" t="str">
        <f>IF(supply!C251&lt;&gt;"",supply!B251,"")</f>
        <v/>
      </c>
      <c r="B244" s="25" t="str">
        <f>IF(supply!C251&lt;&gt;"",supply!C251,"")</f>
        <v/>
      </c>
      <c r="C244" s="25" t="str">
        <f>IF(supply!D251&lt;&gt;"",supply!D251,"")</f>
        <v/>
      </c>
      <c r="D244" s="25" t="str">
        <f>IF(supply!E251&lt;&gt;"",supply!E251,"")</f>
        <v/>
      </c>
      <c r="E244" s="25" t="str">
        <f>IF(supply!F251&lt;&gt;"",supply!F251,"")</f>
        <v/>
      </c>
      <c r="F244" s="25" t="str">
        <f>IF(supply!G251&lt;&gt;"",VLOOKUP(supply!G251,private!$H$1:$J$28,2,FALSE),"")</f>
        <v/>
      </c>
      <c r="G244" s="25" t="str">
        <f>IF(supply!H251&lt;&gt;"",VLOOKUP(supply!H251,private!$L$1:$M$5,2,FALSE),"")</f>
        <v/>
      </c>
    </row>
    <row r="245" spans="1:7" x14ac:dyDescent="0.25">
      <c r="A245" s="25" t="str">
        <f>IF(supply!C252&lt;&gt;"",supply!B252,"")</f>
        <v/>
      </c>
      <c r="B245" s="25" t="str">
        <f>IF(supply!C252&lt;&gt;"",supply!C252,"")</f>
        <v/>
      </c>
      <c r="C245" s="25" t="str">
        <f>IF(supply!D252&lt;&gt;"",supply!D252,"")</f>
        <v/>
      </c>
      <c r="D245" s="25" t="str">
        <f>IF(supply!E252&lt;&gt;"",supply!E252,"")</f>
        <v/>
      </c>
      <c r="E245" s="25" t="str">
        <f>IF(supply!F252&lt;&gt;"",supply!F252,"")</f>
        <v/>
      </c>
      <c r="F245" s="25" t="str">
        <f>IF(supply!G252&lt;&gt;"",VLOOKUP(supply!G252,private!$H$1:$J$28,2,FALSE),"")</f>
        <v/>
      </c>
      <c r="G245" s="25" t="str">
        <f>IF(supply!H252&lt;&gt;"",VLOOKUP(supply!H252,private!$L$1:$M$5,2,FALSE),"")</f>
        <v/>
      </c>
    </row>
    <row r="246" spans="1:7" x14ac:dyDescent="0.25">
      <c r="A246" s="25" t="str">
        <f>IF(supply!C253&lt;&gt;"",supply!B253,"")</f>
        <v/>
      </c>
      <c r="B246" s="25" t="str">
        <f>IF(supply!C253&lt;&gt;"",supply!C253,"")</f>
        <v/>
      </c>
      <c r="C246" s="25" t="str">
        <f>IF(supply!D253&lt;&gt;"",supply!D253,"")</f>
        <v/>
      </c>
      <c r="D246" s="25" t="str">
        <f>IF(supply!E253&lt;&gt;"",supply!E253,"")</f>
        <v/>
      </c>
      <c r="E246" s="25" t="str">
        <f>IF(supply!F253&lt;&gt;"",supply!F253,"")</f>
        <v/>
      </c>
      <c r="F246" s="25" t="str">
        <f>IF(supply!G253&lt;&gt;"",VLOOKUP(supply!G253,private!$H$1:$J$28,2,FALSE),"")</f>
        <v/>
      </c>
      <c r="G246" s="25" t="str">
        <f>IF(supply!H253&lt;&gt;"",VLOOKUP(supply!H253,private!$L$1:$M$5,2,FALSE),"")</f>
        <v/>
      </c>
    </row>
    <row r="247" spans="1:7" x14ac:dyDescent="0.25">
      <c r="A247" s="25" t="str">
        <f>IF(supply!C254&lt;&gt;"",supply!B254,"")</f>
        <v/>
      </c>
      <c r="B247" s="25" t="str">
        <f>IF(supply!C254&lt;&gt;"",supply!C254,"")</f>
        <v/>
      </c>
      <c r="C247" s="25" t="str">
        <f>IF(supply!D254&lt;&gt;"",supply!D254,"")</f>
        <v/>
      </c>
      <c r="D247" s="25" t="str">
        <f>IF(supply!E254&lt;&gt;"",supply!E254,"")</f>
        <v/>
      </c>
      <c r="E247" s="25" t="str">
        <f>IF(supply!F254&lt;&gt;"",supply!F254,"")</f>
        <v/>
      </c>
      <c r="F247" s="25" t="str">
        <f>IF(supply!G254&lt;&gt;"",VLOOKUP(supply!G254,private!$H$1:$J$28,2,FALSE),"")</f>
        <v/>
      </c>
      <c r="G247" s="25" t="str">
        <f>IF(supply!H254&lt;&gt;"",VLOOKUP(supply!H254,private!$L$1:$M$5,2,FALSE),"")</f>
        <v/>
      </c>
    </row>
    <row r="248" spans="1:7" x14ac:dyDescent="0.25">
      <c r="A248" s="25" t="str">
        <f>IF(supply!C255&lt;&gt;"",supply!B255,"")</f>
        <v/>
      </c>
      <c r="B248" s="25" t="str">
        <f>IF(supply!C255&lt;&gt;"",supply!C255,"")</f>
        <v/>
      </c>
      <c r="C248" s="25" t="str">
        <f>IF(supply!D255&lt;&gt;"",supply!D255,"")</f>
        <v/>
      </c>
      <c r="D248" s="25" t="str">
        <f>IF(supply!E255&lt;&gt;"",supply!E255,"")</f>
        <v/>
      </c>
      <c r="E248" s="25" t="str">
        <f>IF(supply!F255&lt;&gt;"",supply!F255,"")</f>
        <v/>
      </c>
      <c r="F248" s="25" t="str">
        <f>IF(supply!G255&lt;&gt;"",VLOOKUP(supply!G255,private!$H$1:$J$28,2,FALSE),"")</f>
        <v/>
      </c>
      <c r="G248" s="25" t="str">
        <f>IF(supply!H255&lt;&gt;"",VLOOKUP(supply!H255,private!$L$1:$M$5,2,FALSE),"")</f>
        <v/>
      </c>
    </row>
    <row r="249" spans="1:7" x14ac:dyDescent="0.25">
      <c r="A249" s="25" t="str">
        <f>IF(supply!C256&lt;&gt;"",supply!B256,"")</f>
        <v/>
      </c>
      <c r="B249" s="25" t="str">
        <f>IF(supply!C256&lt;&gt;"",supply!C256,"")</f>
        <v/>
      </c>
      <c r="C249" s="25" t="str">
        <f>IF(supply!D256&lt;&gt;"",supply!D256,"")</f>
        <v/>
      </c>
      <c r="D249" s="25" t="str">
        <f>IF(supply!E256&lt;&gt;"",supply!E256,"")</f>
        <v/>
      </c>
      <c r="E249" s="25" t="str">
        <f>IF(supply!F256&lt;&gt;"",supply!F256,"")</f>
        <v/>
      </c>
      <c r="F249" s="25" t="str">
        <f>IF(supply!G256&lt;&gt;"",VLOOKUP(supply!G256,private!$H$1:$J$28,2,FALSE),"")</f>
        <v/>
      </c>
      <c r="G249" s="25" t="str">
        <f>IF(supply!H256&lt;&gt;"",VLOOKUP(supply!H256,private!$L$1:$M$5,2,FALSE),"")</f>
        <v/>
      </c>
    </row>
    <row r="250" spans="1:7" x14ac:dyDescent="0.25">
      <c r="A250" s="25" t="str">
        <f>IF(supply!C257&lt;&gt;"",supply!B257,"")</f>
        <v/>
      </c>
      <c r="B250" s="25" t="str">
        <f>IF(supply!C257&lt;&gt;"",supply!C257,"")</f>
        <v/>
      </c>
      <c r="C250" s="25" t="str">
        <f>IF(supply!D257&lt;&gt;"",supply!D257,"")</f>
        <v/>
      </c>
      <c r="D250" s="25" t="str">
        <f>IF(supply!E257&lt;&gt;"",supply!E257,"")</f>
        <v/>
      </c>
      <c r="E250" s="25" t="str">
        <f>IF(supply!F257&lt;&gt;"",supply!F257,"")</f>
        <v/>
      </c>
      <c r="F250" s="25" t="str">
        <f>IF(supply!G257&lt;&gt;"",VLOOKUP(supply!G257,private!$H$1:$J$28,2,FALSE),"")</f>
        <v/>
      </c>
      <c r="G250" s="25" t="str">
        <f>IF(supply!H257&lt;&gt;"",VLOOKUP(supply!H257,private!$L$1:$M$5,2,FALSE),"")</f>
        <v/>
      </c>
    </row>
    <row r="251" spans="1:7" x14ac:dyDescent="0.25">
      <c r="A251" s="25" t="str">
        <f>IF(supply!C258&lt;&gt;"",supply!B258,"")</f>
        <v/>
      </c>
      <c r="B251" s="25" t="str">
        <f>IF(supply!C258&lt;&gt;"",supply!C258,"")</f>
        <v/>
      </c>
      <c r="C251" s="25" t="str">
        <f>IF(supply!D258&lt;&gt;"",supply!D258,"")</f>
        <v/>
      </c>
      <c r="D251" s="25" t="str">
        <f>IF(supply!E258&lt;&gt;"",supply!E258,"")</f>
        <v/>
      </c>
      <c r="E251" s="25" t="str">
        <f>IF(supply!F258&lt;&gt;"",supply!F258,"")</f>
        <v/>
      </c>
      <c r="F251" s="25" t="str">
        <f>IF(supply!G258&lt;&gt;"",VLOOKUP(supply!G258,private!$H$1:$J$28,2,FALSE),"")</f>
        <v/>
      </c>
      <c r="G251" s="25" t="str">
        <f>IF(supply!H258&lt;&gt;"",VLOOKUP(supply!H258,private!$L$1:$M$5,2,FALSE),"")</f>
        <v/>
      </c>
    </row>
    <row r="252" spans="1:7" x14ac:dyDescent="0.25">
      <c r="A252" s="25" t="str">
        <f>IF(supply!C259&lt;&gt;"",supply!B259,"")</f>
        <v/>
      </c>
      <c r="B252" s="25" t="str">
        <f>IF(supply!C259&lt;&gt;"",supply!C259,"")</f>
        <v/>
      </c>
      <c r="C252" s="25" t="str">
        <f>IF(supply!D259&lt;&gt;"",supply!D259,"")</f>
        <v/>
      </c>
      <c r="D252" s="25" t="str">
        <f>IF(supply!E259&lt;&gt;"",supply!E259,"")</f>
        <v/>
      </c>
      <c r="E252" s="25" t="str">
        <f>IF(supply!F259&lt;&gt;"",supply!F259,"")</f>
        <v/>
      </c>
      <c r="F252" s="25" t="str">
        <f>IF(supply!G259&lt;&gt;"",VLOOKUP(supply!G259,private!$H$1:$J$28,2,FALSE),"")</f>
        <v/>
      </c>
      <c r="G252" s="25" t="str">
        <f>IF(supply!H259&lt;&gt;"",VLOOKUP(supply!H259,private!$L$1:$M$5,2,FALSE),"")</f>
        <v/>
      </c>
    </row>
    <row r="253" spans="1:7" x14ac:dyDescent="0.25">
      <c r="A253" s="25" t="str">
        <f>IF(supply!C260&lt;&gt;"",supply!B260,"")</f>
        <v/>
      </c>
      <c r="B253" s="25" t="str">
        <f>IF(supply!C260&lt;&gt;"",supply!C260,"")</f>
        <v/>
      </c>
      <c r="C253" s="25" t="str">
        <f>IF(supply!D260&lt;&gt;"",supply!D260,"")</f>
        <v/>
      </c>
      <c r="D253" s="25" t="str">
        <f>IF(supply!E260&lt;&gt;"",supply!E260,"")</f>
        <v/>
      </c>
      <c r="E253" s="25" t="str">
        <f>IF(supply!F260&lt;&gt;"",supply!F260,"")</f>
        <v/>
      </c>
      <c r="F253" s="25" t="str">
        <f>IF(supply!G260&lt;&gt;"",VLOOKUP(supply!G260,private!$H$1:$J$28,2,FALSE),"")</f>
        <v/>
      </c>
      <c r="G253" s="25" t="str">
        <f>IF(supply!H260&lt;&gt;"",VLOOKUP(supply!H260,private!$L$1:$M$5,2,FALSE),"")</f>
        <v/>
      </c>
    </row>
    <row r="254" spans="1:7" x14ac:dyDescent="0.25">
      <c r="A254" s="25" t="str">
        <f>IF(supply!C261&lt;&gt;"",supply!B261,"")</f>
        <v/>
      </c>
      <c r="B254" s="25" t="str">
        <f>IF(supply!C261&lt;&gt;"",supply!C261,"")</f>
        <v/>
      </c>
      <c r="C254" s="25" t="str">
        <f>IF(supply!D261&lt;&gt;"",supply!D261,"")</f>
        <v/>
      </c>
      <c r="D254" s="25" t="str">
        <f>IF(supply!E261&lt;&gt;"",supply!E261,"")</f>
        <v/>
      </c>
      <c r="E254" s="25" t="str">
        <f>IF(supply!F261&lt;&gt;"",supply!F261,"")</f>
        <v/>
      </c>
      <c r="F254" s="25" t="str">
        <f>IF(supply!G261&lt;&gt;"",VLOOKUP(supply!G261,private!$H$1:$J$28,2,FALSE),"")</f>
        <v/>
      </c>
      <c r="G254" s="25" t="str">
        <f>IF(supply!H261&lt;&gt;"",VLOOKUP(supply!H261,private!$L$1:$M$5,2,FALSE),"")</f>
        <v/>
      </c>
    </row>
    <row r="255" spans="1:7" x14ac:dyDescent="0.25">
      <c r="A255" s="25" t="str">
        <f>IF(supply!C262&lt;&gt;"",supply!B262,"")</f>
        <v/>
      </c>
      <c r="B255" s="25" t="str">
        <f>IF(supply!C262&lt;&gt;"",supply!C262,"")</f>
        <v/>
      </c>
      <c r="C255" s="25" t="str">
        <f>IF(supply!D262&lt;&gt;"",supply!D262,"")</f>
        <v/>
      </c>
      <c r="D255" s="25" t="str">
        <f>IF(supply!E262&lt;&gt;"",supply!E262,"")</f>
        <v/>
      </c>
      <c r="E255" s="25" t="str">
        <f>IF(supply!F262&lt;&gt;"",supply!F262,"")</f>
        <v/>
      </c>
      <c r="F255" s="25" t="str">
        <f>IF(supply!G262&lt;&gt;"",VLOOKUP(supply!G262,private!$H$1:$J$28,2,FALSE),"")</f>
        <v/>
      </c>
      <c r="G255" s="25" t="str">
        <f>IF(supply!H262&lt;&gt;"",VLOOKUP(supply!H262,private!$L$1:$M$5,2,FALSE),"")</f>
        <v/>
      </c>
    </row>
    <row r="256" spans="1:7" x14ac:dyDescent="0.25">
      <c r="A256" s="25" t="str">
        <f>IF(supply!C263&lt;&gt;"",supply!B263,"")</f>
        <v/>
      </c>
      <c r="B256" s="25" t="str">
        <f>IF(supply!C263&lt;&gt;"",supply!C263,"")</f>
        <v/>
      </c>
      <c r="C256" s="25" t="str">
        <f>IF(supply!D263&lt;&gt;"",supply!D263,"")</f>
        <v/>
      </c>
      <c r="D256" s="25" t="str">
        <f>IF(supply!E263&lt;&gt;"",supply!E263,"")</f>
        <v/>
      </c>
      <c r="E256" s="25" t="str">
        <f>IF(supply!F263&lt;&gt;"",supply!F263,"")</f>
        <v/>
      </c>
      <c r="F256" s="25" t="str">
        <f>IF(supply!G263&lt;&gt;"",VLOOKUP(supply!G263,private!$H$1:$J$28,2,FALSE),"")</f>
        <v/>
      </c>
      <c r="G256" s="25" t="str">
        <f>IF(supply!H263&lt;&gt;"",VLOOKUP(supply!H263,private!$L$1:$M$5,2,FALSE),"")</f>
        <v/>
      </c>
    </row>
    <row r="257" spans="1:7" x14ac:dyDescent="0.25">
      <c r="A257" s="25" t="str">
        <f>IF(supply!C264&lt;&gt;"",supply!B264,"")</f>
        <v/>
      </c>
      <c r="B257" s="25" t="str">
        <f>IF(supply!C264&lt;&gt;"",supply!C264,"")</f>
        <v/>
      </c>
      <c r="C257" s="25" t="str">
        <f>IF(supply!D264&lt;&gt;"",supply!D264,"")</f>
        <v/>
      </c>
      <c r="D257" s="25" t="str">
        <f>IF(supply!E264&lt;&gt;"",supply!E264,"")</f>
        <v/>
      </c>
      <c r="E257" s="25" t="str">
        <f>IF(supply!F264&lt;&gt;"",supply!F264,"")</f>
        <v/>
      </c>
      <c r="F257" s="25" t="str">
        <f>IF(supply!G264&lt;&gt;"",VLOOKUP(supply!G264,private!$H$1:$J$28,2,FALSE),"")</f>
        <v/>
      </c>
      <c r="G257" s="25" t="str">
        <f>IF(supply!H264&lt;&gt;"",VLOOKUP(supply!H264,private!$L$1:$M$5,2,FALSE),"")</f>
        <v/>
      </c>
    </row>
    <row r="258" spans="1:7" x14ac:dyDescent="0.25">
      <c r="A258" s="25" t="str">
        <f>IF(supply!C265&lt;&gt;"",supply!B265,"")</f>
        <v/>
      </c>
      <c r="B258" s="25" t="str">
        <f>IF(supply!C265&lt;&gt;"",supply!C265,"")</f>
        <v/>
      </c>
      <c r="C258" s="25" t="str">
        <f>IF(supply!D265&lt;&gt;"",supply!D265,"")</f>
        <v/>
      </c>
      <c r="D258" s="25" t="str">
        <f>IF(supply!E265&lt;&gt;"",supply!E265,"")</f>
        <v/>
      </c>
      <c r="E258" s="25" t="str">
        <f>IF(supply!F265&lt;&gt;"",supply!F265,"")</f>
        <v/>
      </c>
      <c r="F258" s="25" t="str">
        <f>IF(supply!G265&lt;&gt;"",VLOOKUP(supply!G265,private!$H$1:$J$28,2,FALSE),"")</f>
        <v/>
      </c>
      <c r="G258" s="25" t="str">
        <f>IF(supply!H265&lt;&gt;"",VLOOKUP(supply!H265,private!$L$1:$M$5,2,FALSE),"")</f>
        <v/>
      </c>
    </row>
    <row r="259" spans="1:7" x14ac:dyDescent="0.25">
      <c r="A259" s="25" t="str">
        <f>IF(supply!C266&lt;&gt;"",supply!B266,"")</f>
        <v/>
      </c>
      <c r="B259" s="25" t="str">
        <f>IF(supply!C266&lt;&gt;"",supply!C266,"")</f>
        <v/>
      </c>
      <c r="C259" s="25" t="str">
        <f>IF(supply!D266&lt;&gt;"",supply!D266,"")</f>
        <v/>
      </c>
      <c r="D259" s="25" t="str">
        <f>IF(supply!E266&lt;&gt;"",supply!E266,"")</f>
        <v/>
      </c>
      <c r="E259" s="25" t="str">
        <f>IF(supply!F266&lt;&gt;"",supply!F266,"")</f>
        <v/>
      </c>
      <c r="F259" s="25" t="str">
        <f>IF(supply!G266&lt;&gt;"",VLOOKUP(supply!G266,private!$H$1:$J$28,2,FALSE),"")</f>
        <v/>
      </c>
      <c r="G259" s="25" t="str">
        <f>IF(supply!H266&lt;&gt;"",VLOOKUP(supply!H266,private!$L$1:$M$5,2,FALSE),"")</f>
        <v/>
      </c>
    </row>
    <row r="260" spans="1:7" x14ac:dyDescent="0.25">
      <c r="A260" s="25" t="str">
        <f>IF(supply!C267&lt;&gt;"",supply!B267,"")</f>
        <v/>
      </c>
      <c r="B260" s="25" t="str">
        <f>IF(supply!C267&lt;&gt;"",supply!C267,"")</f>
        <v/>
      </c>
      <c r="C260" s="25" t="str">
        <f>IF(supply!D267&lt;&gt;"",supply!D267,"")</f>
        <v/>
      </c>
      <c r="D260" s="25" t="str">
        <f>IF(supply!E267&lt;&gt;"",supply!E267,"")</f>
        <v/>
      </c>
      <c r="E260" s="25" t="str">
        <f>IF(supply!F267&lt;&gt;"",supply!F267,"")</f>
        <v/>
      </c>
      <c r="F260" s="25" t="str">
        <f>IF(supply!G267&lt;&gt;"",VLOOKUP(supply!G267,private!$H$1:$J$28,2,FALSE),"")</f>
        <v/>
      </c>
      <c r="G260" s="25" t="str">
        <f>IF(supply!H267&lt;&gt;"",VLOOKUP(supply!H267,private!$L$1:$M$5,2,FALSE),"")</f>
        <v/>
      </c>
    </row>
    <row r="261" spans="1:7" x14ac:dyDescent="0.25">
      <c r="A261" s="25" t="str">
        <f>IF(supply!C268&lt;&gt;"",supply!B268,"")</f>
        <v/>
      </c>
      <c r="B261" s="25" t="str">
        <f>IF(supply!C268&lt;&gt;"",supply!C268,"")</f>
        <v/>
      </c>
      <c r="C261" s="25" t="str">
        <f>IF(supply!D268&lt;&gt;"",supply!D268,"")</f>
        <v/>
      </c>
      <c r="D261" s="25" t="str">
        <f>IF(supply!E268&lt;&gt;"",supply!E268,"")</f>
        <v/>
      </c>
      <c r="E261" s="25" t="str">
        <f>IF(supply!F268&lt;&gt;"",supply!F268,"")</f>
        <v/>
      </c>
      <c r="F261" s="25" t="str">
        <f>IF(supply!G268&lt;&gt;"",VLOOKUP(supply!G268,private!$H$1:$J$28,2,FALSE),"")</f>
        <v/>
      </c>
      <c r="G261" s="25" t="str">
        <f>IF(supply!H268&lt;&gt;"",VLOOKUP(supply!H268,private!$L$1:$M$5,2,FALSE),"")</f>
        <v/>
      </c>
    </row>
    <row r="262" spans="1:7" x14ac:dyDescent="0.25">
      <c r="A262" s="25" t="str">
        <f>IF(supply!C269&lt;&gt;"",supply!B269,"")</f>
        <v/>
      </c>
      <c r="B262" s="25" t="str">
        <f>IF(supply!C269&lt;&gt;"",supply!C269,"")</f>
        <v/>
      </c>
      <c r="C262" s="25" t="str">
        <f>IF(supply!D269&lt;&gt;"",supply!D269,"")</f>
        <v/>
      </c>
      <c r="D262" s="25" t="str">
        <f>IF(supply!E269&lt;&gt;"",supply!E269,"")</f>
        <v/>
      </c>
      <c r="E262" s="25" t="str">
        <f>IF(supply!F269&lt;&gt;"",supply!F269,"")</f>
        <v/>
      </c>
      <c r="F262" s="25" t="str">
        <f>IF(supply!G269&lt;&gt;"",VLOOKUP(supply!G269,private!$H$1:$J$28,2,FALSE),"")</f>
        <v/>
      </c>
      <c r="G262" s="25" t="str">
        <f>IF(supply!H269&lt;&gt;"",VLOOKUP(supply!H269,private!$L$1:$M$5,2,FALSE),"")</f>
        <v/>
      </c>
    </row>
    <row r="263" spans="1:7" x14ac:dyDescent="0.25">
      <c r="A263" s="25" t="str">
        <f>IF(supply!C270&lt;&gt;"",supply!B270,"")</f>
        <v/>
      </c>
      <c r="B263" s="25" t="str">
        <f>IF(supply!C270&lt;&gt;"",supply!C270,"")</f>
        <v/>
      </c>
      <c r="C263" s="25" t="str">
        <f>IF(supply!D270&lt;&gt;"",supply!D270,"")</f>
        <v/>
      </c>
      <c r="D263" s="25" t="str">
        <f>IF(supply!E270&lt;&gt;"",supply!E270,"")</f>
        <v/>
      </c>
      <c r="E263" s="25" t="str">
        <f>IF(supply!F270&lt;&gt;"",supply!F270,"")</f>
        <v/>
      </c>
      <c r="F263" s="25" t="str">
        <f>IF(supply!G270&lt;&gt;"",VLOOKUP(supply!G270,private!$H$1:$J$28,2,FALSE),"")</f>
        <v/>
      </c>
      <c r="G263" s="25" t="str">
        <f>IF(supply!H270&lt;&gt;"",VLOOKUP(supply!H270,private!$L$1:$M$5,2,FALSE),"")</f>
        <v/>
      </c>
    </row>
    <row r="264" spans="1:7" x14ac:dyDescent="0.25">
      <c r="A264" s="25" t="str">
        <f>IF(supply!C271&lt;&gt;"",supply!B271,"")</f>
        <v/>
      </c>
      <c r="B264" s="25" t="str">
        <f>IF(supply!C271&lt;&gt;"",supply!C271,"")</f>
        <v/>
      </c>
      <c r="C264" s="25" t="str">
        <f>IF(supply!D271&lt;&gt;"",supply!D271,"")</f>
        <v/>
      </c>
      <c r="D264" s="25" t="str">
        <f>IF(supply!E271&lt;&gt;"",supply!E271,"")</f>
        <v/>
      </c>
      <c r="E264" s="25" t="str">
        <f>IF(supply!F271&lt;&gt;"",supply!F271,"")</f>
        <v/>
      </c>
      <c r="F264" s="25" t="str">
        <f>IF(supply!G271&lt;&gt;"",VLOOKUP(supply!G271,private!$H$1:$J$28,2,FALSE),"")</f>
        <v/>
      </c>
      <c r="G264" s="25" t="str">
        <f>IF(supply!H271&lt;&gt;"",VLOOKUP(supply!H271,private!$L$1:$M$5,2,FALSE),"")</f>
        <v/>
      </c>
    </row>
    <row r="265" spans="1:7" x14ac:dyDescent="0.25">
      <c r="A265" s="25" t="str">
        <f>IF(supply!C272&lt;&gt;"",supply!B272,"")</f>
        <v/>
      </c>
      <c r="B265" s="25" t="str">
        <f>IF(supply!C272&lt;&gt;"",supply!C272,"")</f>
        <v/>
      </c>
      <c r="C265" s="25" t="str">
        <f>IF(supply!D272&lt;&gt;"",supply!D272,"")</f>
        <v/>
      </c>
      <c r="D265" s="25" t="str">
        <f>IF(supply!E272&lt;&gt;"",supply!E272,"")</f>
        <v/>
      </c>
      <c r="E265" s="25" t="str">
        <f>IF(supply!F272&lt;&gt;"",supply!F272,"")</f>
        <v/>
      </c>
      <c r="F265" s="25" t="str">
        <f>IF(supply!G272&lt;&gt;"",VLOOKUP(supply!G272,private!$H$1:$J$28,2,FALSE),"")</f>
        <v/>
      </c>
      <c r="G265" s="25" t="str">
        <f>IF(supply!H272&lt;&gt;"",VLOOKUP(supply!H272,private!$L$1:$M$5,2,FALSE),"")</f>
        <v/>
      </c>
    </row>
    <row r="266" spans="1:7" x14ac:dyDescent="0.25">
      <c r="A266" s="25" t="str">
        <f>IF(supply!C273&lt;&gt;"",supply!B273,"")</f>
        <v/>
      </c>
      <c r="B266" s="25" t="str">
        <f>IF(supply!C273&lt;&gt;"",supply!C273,"")</f>
        <v/>
      </c>
      <c r="C266" s="25" t="str">
        <f>IF(supply!D273&lt;&gt;"",supply!D273,"")</f>
        <v/>
      </c>
      <c r="D266" s="25" t="str">
        <f>IF(supply!E273&lt;&gt;"",supply!E273,"")</f>
        <v/>
      </c>
      <c r="E266" s="25" t="str">
        <f>IF(supply!F273&lt;&gt;"",supply!F273,"")</f>
        <v/>
      </c>
      <c r="F266" s="25" t="str">
        <f>IF(supply!G273&lt;&gt;"",VLOOKUP(supply!G273,private!$H$1:$J$28,2,FALSE),"")</f>
        <v/>
      </c>
      <c r="G266" s="25" t="str">
        <f>IF(supply!H273&lt;&gt;"",VLOOKUP(supply!H273,private!$L$1:$M$5,2,FALSE),"")</f>
        <v/>
      </c>
    </row>
    <row r="267" spans="1:7" x14ac:dyDescent="0.25">
      <c r="A267" s="25" t="str">
        <f>IF(supply!C274&lt;&gt;"",supply!B274,"")</f>
        <v/>
      </c>
      <c r="B267" s="25" t="str">
        <f>IF(supply!C274&lt;&gt;"",supply!C274,"")</f>
        <v/>
      </c>
      <c r="C267" s="25" t="str">
        <f>IF(supply!D274&lt;&gt;"",supply!D274,"")</f>
        <v/>
      </c>
      <c r="D267" s="25" t="str">
        <f>IF(supply!E274&lt;&gt;"",supply!E274,"")</f>
        <v/>
      </c>
      <c r="E267" s="25" t="str">
        <f>IF(supply!F274&lt;&gt;"",supply!F274,"")</f>
        <v/>
      </c>
      <c r="F267" s="25" t="str">
        <f>IF(supply!G274&lt;&gt;"",VLOOKUP(supply!G274,private!$H$1:$J$28,2,FALSE),"")</f>
        <v/>
      </c>
      <c r="G267" s="25" t="str">
        <f>IF(supply!H274&lt;&gt;"",VLOOKUP(supply!H274,private!$L$1:$M$5,2,FALSE),"")</f>
        <v/>
      </c>
    </row>
    <row r="268" spans="1:7" x14ac:dyDescent="0.25">
      <c r="A268" s="25" t="str">
        <f>IF(supply!C275&lt;&gt;"",supply!B275,"")</f>
        <v/>
      </c>
      <c r="B268" s="25" t="str">
        <f>IF(supply!C275&lt;&gt;"",supply!C275,"")</f>
        <v/>
      </c>
      <c r="C268" s="25" t="str">
        <f>IF(supply!D275&lt;&gt;"",supply!D275,"")</f>
        <v/>
      </c>
      <c r="D268" s="25" t="str">
        <f>IF(supply!E275&lt;&gt;"",supply!E275,"")</f>
        <v/>
      </c>
      <c r="E268" s="25" t="str">
        <f>IF(supply!F275&lt;&gt;"",supply!F275,"")</f>
        <v/>
      </c>
      <c r="F268" s="25" t="str">
        <f>IF(supply!G275&lt;&gt;"",VLOOKUP(supply!G275,private!$H$1:$J$28,2,FALSE),"")</f>
        <v/>
      </c>
      <c r="G268" s="25" t="str">
        <f>IF(supply!H275&lt;&gt;"",VLOOKUP(supply!H275,private!$L$1:$M$5,2,FALSE),"")</f>
        <v/>
      </c>
    </row>
    <row r="269" spans="1:7" x14ac:dyDescent="0.25">
      <c r="A269" s="25" t="str">
        <f>IF(supply!C276&lt;&gt;"",supply!B276,"")</f>
        <v/>
      </c>
      <c r="B269" s="25" t="str">
        <f>IF(supply!C276&lt;&gt;"",supply!C276,"")</f>
        <v/>
      </c>
      <c r="C269" s="25" t="str">
        <f>IF(supply!D276&lt;&gt;"",supply!D276,"")</f>
        <v/>
      </c>
      <c r="D269" s="25" t="str">
        <f>IF(supply!E276&lt;&gt;"",supply!E276,"")</f>
        <v/>
      </c>
      <c r="E269" s="25" t="str">
        <f>IF(supply!F276&lt;&gt;"",supply!F276,"")</f>
        <v/>
      </c>
      <c r="F269" s="25" t="str">
        <f>IF(supply!G276&lt;&gt;"",VLOOKUP(supply!G276,private!$H$1:$J$28,2,FALSE),"")</f>
        <v/>
      </c>
      <c r="G269" s="25" t="str">
        <f>IF(supply!H276&lt;&gt;"",VLOOKUP(supply!H276,private!$L$1:$M$5,2,FALSE),"")</f>
        <v/>
      </c>
    </row>
    <row r="270" spans="1:7" x14ac:dyDescent="0.25">
      <c r="A270" s="25" t="str">
        <f>IF(supply!C277&lt;&gt;"",supply!B277,"")</f>
        <v/>
      </c>
      <c r="B270" s="25" t="str">
        <f>IF(supply!C277&lt;&gt;"",supply!C277,"")</f>
        <v/>
      </c>
      <c r="C270" s="25" t="str">
        <f>IF(supply!D277&lt;&gt;"",supply!D277,"")</f>
        <v/>
      </c>
      <c r="D270" s="25" t="str">
        <f>IF(supply!E277&lt;&gt;"",supply!E277,"")</f>
        <v/>
      </c>
      <c r="E270" s="25" t="str">
        <f>IF(supply!F277&lt;&gt;"",supply!F277,"")</f>
        <v/>
      </c>
      <c r="F270" s="25" t="str">
        <f>IF(supply!G277&lt;&gt;"",VLOOKUP(supply!G277,private!$H$1:$J$28,2,FALSE),"")</f>
        <v/>
      </c>
      <c r="G270" s="25" t="str">
        <f>IF(supply!H277&lt;&gt;"",VLOOKUP(supply!H277,private!$L$1:$M$5,2,FALSE),"")</f>
        <v/>
      </c>
    </row>
    <row r="271" spans="1:7" x14ac:dyDescent="0.25">
      <c r="A271" s="25" t="str">
        <f>IF(supply!C278&lt;&gt;"",supply!B278,"")</f>
        <v/>
      </c>
      <c r="B271" s="25" t="str">
        <f>IF(supply!C278&lt;&gt;"",supply!C278,"")</f>
        <v/>
      </c>
      <c r="C271" s="25" t="str">
        <f>IF(supply!D278&lt;&gt;"",supply!D278,"")</f>
        <v/>
      </c>
      <c r="D271" s="25" t="str">
        <f>IF(supply!E278&lt;&gt;"",supply!E278,"")</f>
        <v/>
      </c>
      <c r="E271" s="25" t="str">
        <f>IF(supply!F278&lt;&gt;"",supply!F278,"")</f>
        <v/>
      </c>
      <c r="F271" s="25" t="str">
        <f>IF(supply!G278&lt;&gt;"",VLOOKUP(supply!G278,private!$H$1:$J$28,2,FALSE),"")</f>
        <v/>
      </c>
      <c r="G271" s="25" t="str">
        <f>IF(supply!H278&lt;&gt;"",VLOOKUP(supply!H278,private!$L$1:$M$5,2,FALSE),"")</f>
        <v/>
      </c>
    </row>
    <row r="272" spans="1:7" x14ac:dyDescent="0.25">
      <c r="A272" s="25" t="str">
        <f>IF(supply!C279&lt;&gt;"",supply!B279,"")</f>
        <v/>
      </c>
      <c r="B272" s="25" t="str">
        <f>IF(supply!C279&lt;&gt;"",supply!C279,"")</f>
        <v/>
      </c>
      <c r="C272" s="25" t="str">
        <f>IF(supply!D279&lt;&gt;"",supply!D279,"")</f>
        <v/>
      </c>
      <c r="D272" s="25" t="str">
        <f>IF(supply!E279&lt;&gt;"",supply!E279,"")</f>
        <v/>
      </c>
      <c r="E272" s="25" t="str">
        <f>IF(supply!F279&lt;&gt;"",supply!F279,"")</f>
        <v/>
      </c>
      <c r="F272" s="25" t="str">
        <f>IF(supply!G279&lt;&gt;"",VLOOKUP(supply!G279,private!$H$1:$J$28,2,FALSE),"")</f>
        <v/>
      </c>
      <c r="G272" s="25" t="str">
        <f>IF(supply!H279&lt;&gt;"",VLOOKUP(supply!H279,private!$L$1:$M$5,2,FALSE),"")</f>
        <v/>
      </c>
    </row>
    <row r="273" spans="1:7" x14ac:dyDescent="0.25">
      <c r="A273" s="25" t="str">
        <f>IF(supply!C280&lt;&gt;"",supply!B280,"")</f>
        <v/>
      </c>
      <c r="B273" s="25" t="str">
        <f>IF(supply!C280&lt;&gt;"",supply!C280,"")</f>
        <v/>
      </c>
      <c r="C273" s="25" t="str">
        <f>IF(supply!D280&lt;&gt;"",supply!D280,"")</f>
        <v/>
      </c>
      <c r="D273" s="25" t="str">
        <f>IF(supply!E280&lt;&gt;"",supply!E280,"")</f>
        <v/>
      </c>
      <c r="E273" s="25" t="str">
        <f>IF(supply!F280&lt;&gt;"",supply!F280,"")</f>
        <v/>
      </c>
      <c r="F273" s="25" t="str">
        <f>IF(supply!G280&lt;&gt;"",VLOOKUP(supply!G280,private!$H$1:$J$28,2,FALSE),"")</f>
        <v/>
      </c>
      <c r="G273" s="25" t="str">
        <f>IF(supply!H280&lt;&gt;"",VLOOKUP(supply!H280,private!$L$1:$M$5,2,FALSE),"")</f>
        <v/>
      </c>
    </row>
    <row r="274" spans="1:7" x14ac:dyDescent="0.25">
      <c r="A274" s="25" t="str">
        <f>IF(supply!C281&lt;&gt;"",supply!B281,"")</f>
        <v/>
      </c>
      <c r="B274" s="25" t="str">
        <f>IF(supply!C281&lt;&gt;"",supply!C281,"")</f>
        <v/>
      </c>
      <c r="C274" s="25" t="str">
        <f>IF(supply!D281&lt;&gt;"",supply!D281,"")</f>
        <v/>
      </c>
      <c r="D274" s="25" t="str">
        <f>IF(supply!E281&lt;&gt;"",supply!E281,"")</f>
        <v/>
      </c>
      <c r="E274" s="25" t="str">
        <f>IF(supply!F281&lt;&gt;"",supply!F281,"")</f>
        <v/>
      </c>
      <c r="F274" s="25" t="str">
        <f>IF(supply!G281&lt;&gt;"",VLOOKUP(supply!G281,private!$H$1:$J$28,2,FALSE),"")</f>
        <v/>
      </c>
      <c r="G274" s="25" t="str">
        <f>IF(supply!H281&lt;&gt;"",VLOOKUP(supply!H281,private!$L$1:$M$5,2,FALSE),"")</f>
        <v/>
      </c>
    </row>
    <row r="275" spans="1:7" x14ac:dyDescent="0.25">
      <c r="A275" s="25" t="str">
        <f>IF(supply!C282&lt;&gt;"",supply!B282,"")</f>
        <v/>
      </c>
      <c r="B275" s="25" t="str">
        <f>IF(supply!C282&lt;&gt;"",supply!C282,"")</f>
        <v/>
      </c>
      <c r="C275" s="25" t="str">
        <f>IF(supply!D282&lt;&gt;"",supply!D282,"")</f>
        <v/>
      </c>
      <c r="D275" s="25" t="str">
        <f>IF(supply!E282&lt;&gt;"",supply!E282,"")</f>
        <v/>
      </c>
      <c r="E275" s="25" t="str">
        <f>IF(supply!F282&lt;&gt;"",supply!F282,"")</f>
        <v/>
      </c>
      <c r="F275" s="25" t="str">
        <f>IF(supply!G282&lt;&gt;"",VLOOKUP(supply!G282,private!$H$1:$J$28,2,FALSE),"")</f>
        <v/>
      </c>
      <c r="G275" s="25" t="str">
        <f>IF(supply!H282&lt;&gt;"",VLOOKUP(supply!H282,private!$L$1:$M$5,2,FALSE),"")</f>
        <v/>
      </c>
    </row>
    <row r="276" spans="1:7" x14ac:dyDescent="0.25">
      <c r="A276" s="25" t="str">
        <f>IF(supply!C283&lt;&gt;"",supply!B283,"")</f>
        <v/>
      </c>
      <c r="B276" s="25" t="str">
        <f>IF(supply!C283&lt;&gt;"",supply!C283,"")</f>
        <v/>
      </c>
      <c r="C276" s="25" t="str">
        <f>IF(supply!D283&lt;&gt;"",supply!D283,"")</f>
        <v/>
      </c>
      <c r="D276" s="25" t="str">
        <f>IF(supply!E283&lt;&gt;"",supply!E283,"")</f>
        <v/>
      </c>
      <c r="E276" s="25" t="str">
        <f>IF(supply!F283&lt;&gt;"",supply!F283,"")</f>
        <v/>
      </c>
      <c r="F276" s="25" t="str">
        <f>IF(supply!G283&lt;&gt;"",VLOOKUP(supply!G283,private!$H$1:$J$28,2,FALSE),"")</f>
        <v/>
      </c>
      <c r="G276" s="25" t="str">
        <f>IF(supply!H283&lt;&gt;"",VLOOKUP(supply!H283,private!$L$1:$M$5,2,FALSE),"")</f>
        <v/>
      </c>
    </row>
    <row r="277" spans="1:7" x14ac:dyDescent="0.25">
      <c r="A277" s="25" t="str">
        <f>IF(supply!C284&lt;&gt;"",supply!B284,"")</f>
        <v/>
      </c>
      <c r="B277" s="25" t="str">
        <f>IF(supply!C284&lt;&gt;"",supply!C284,"")</f>
        <v/>
      </c>
      <c r="C277" s="25" t="str">
        <f>IF(supply!D284&lt;&gt;"",supply!D284,"")</f>
        <v/>
      </c>
      <c r="D277" s="25" t="str">
        <f>IF(supply!E284&lt;&gt;"",supply!E284,"")</f>
        <v/>
      </c>
      <c r="E277" s="25" t="str">
        <f>IF(supply!F284&lt;&gt;"",supply!F284,"")</f>
        <v/>
      </c>
      <c r="F277" s="25" t="str">
        <f>IF(supply!G284&lt;&gt;"",VLOOKUP(supply!G284,private!$H$1:$J$28,2,FALSE),"")</f>
        <v/>
      </c>
      <c r="G277" s="25" t="str">
        <f>IF(supply!H284&lt;&gt;"",VLOOKUP(supply!H284,private!$L$1:$M$5,2,FALSE),"")</f>
        <v/>
      </c>
    </row>
    <row r="278" spans="1:7" x14ac:dyDescent="0.25">
      <c r="A278" s="25" t="str">
        <f>IF(supply!C285&lt;&gt;"",supply!B285,"")</f>
        <v/>
      </c>
      <c r="B278" s="25" t="str">
        <f>IF(supply!C285&lt;&gt;"",supply!C285,"")</f>
        <v/>
      </c>
      <c r="C278" s="25" t="str">
        <f>IF(supply!D285&lt;&gt;"",supply!D285,"")</f>
        <v/>
      </c>
      <c r="D278" s="25" t="str">
        <f>IF(supply!E285&lt;&gt;"",supply!E285,"")</f>
        <v/>
      </c>
      <c r="E278" s="25" t="str">
        <f>IF(supply!F285&lt;&gt;"",supply!F285,"")</f>
        <v/>
      </c>
      <c r="F278" s="25" t="str">
        <f>IF(supply!G285&lt;&gt;"",VLOOKUP(supply!G285,private!$H$1:$J$28,2,FALSE),"")</f>
        <v/>
      </c>
      <c r="G278" s="25" t="str">
        <f>IF(supply!H285&lt;&gt;"",VLOOKUP(supply!H285,private!$L$1:$M$5,2,FALSE),"")</f>
        <v/>
      </c>
    </row>
    <row r="279" spans="1:7" x14ac:dyDescent="0.25">
      <c r="A279" s="25" t="str">
        <f>IF(supply!C286&lt;&gt;"",supply!B286,"")</f>
        <v/>
      </c>
      <c r="B279" s="25" t="str">
        <f>IF(supply!C286&lt;&gt;"",supply!C286,"")</f>
        <v/>
      </c>
      <c r="C279" s="25" t="str">
        <f>IF(supply!D286&lt;&gt;"",supply!D286,"")</f>
        <v/>
      </c>
      <c r="D279" s="25" t="str">
        <f>IF(supply!E286&lt;&gt;"",supply!E286,"")</f>
        <v/>
      </c>
      <c r="E279" s="25" t="str">
        <f>IF(supply!F286&lt;&gt;"",supply!F286,"")</f>
        <v/>
      </c>
      <c r="F279" s="25" t="str">
        <f>IF(supply!G286&lt;&gt;"",VLOOKUP(supply!G286,private!$H$1:$J$28,2,FALSE),"")</f>
        <v/>
      </c>
      <c r="G279" s="25" t="str">
        <f>IF(supply!H286&lt;&gt;"",VLOOKUP(supply!H286,private!$L$1:$M$5,2,FALSE),"")</f>
        <v/>
      </c>
    </row>
    <row r="280" spans="1:7" x14ac:dyDescent="0.25">
      <c r="A280" s="25" t="str">
        <f>IF(supply!C287&lt;&gt;"",supply!B287,"")</f>
        <v/>
      </c>
      <c r="B280" s="25" t="str">
        <f>IF(supply!C287&lt;&gt;"",supply!C287,"")</f>
        <v/>
      </c>
      <c r="C280" s="25" t="str">
        <f>IF(supply!D287&lt;&gt;"",supply!D287,"")</f>
        <v/>
      </c>
      <c r="D280" s="25" t="str">
        <f>IF(supply!E287&lt;&gt;"",supply!E287,"")</f>
        <v/>
      </c>
      <c r="E280" s="25" t="str">
        <f>IF(supply!F287&lt;&gt;"",supply!F287,"")</f>
        <v/>
      </c>
      <c r="F280" s="25" t="str">
        <f>IF(supply!G287&lt;&gt;"",VLOOKUP(supply!G287,private!$H$1:$J$28,2,FALSE),"")</f>
        <v/>
      </c>
      <c r="G280" s="25" t="str">
        <f>IF(supply!H287&lt;&gt;"",VLOOKUP(supply!H287,private!$L$1:$M$5,2,FALSE),"")</f>
        <v/>
      </c>
    </row>
    <row r="281" spans="1:7" x14ac:dyDescent="0.25">
      <c r="A281" s="25" t="str">
        <f>IF(supply!C288&lt;&gt;"",supply!B288,"")</f>
        <v/>
      </c>
      <c r="B281" s="25" t="str">
        <f>IF(supply!C288&lt;&gt;"",supply!C288,"")</f>
        <v/>
      </c>
      <c r="C281" s="25" t="str">
        <f>IF(supply!D288&lt;&gt;"",supply!D288,"")</f>
        <v/>
      </c>
      <c r="D281" s="25" t="str">
        <f>IF(supply!E288&lt;&gt;"",supply!E288,"")</f>
        <v/>
      </c>
      <c r="E281" s="25" t="str">
        <f>IF(supply!F288&lt;&gt;"",supply!F288,"")</f>
        <v/>
      </c>
      <c r="F281" s="25" t="str">
        <f>IF(supply!G288&lt;&gt;"",VLOOKUP(supply!G288,private!$H$1:$J$28,2,FALSE),"")</f>
        <v/>
      </c>
      <c r="G281" s="25" t="str">
        <f>IF(supply!H288&lt;&gt;"",VLOOKUP(supply!H288,private!$L$1:$M$5,2,FALSE),"")</f>
        <v/>
      </c>
    </row>
    <row r="282" spans="1:7" x14ac:dyDescent="0.25">
      <c r="A282" s="25" t="str">
        <f>IF(supply!C289&lt;&gt;"",supply!B289,"")</f>
        <v/>
      </c>
      <c r="B282" s="25" t="str">
        <f>IF(supply!C289&lt;&gt;"",supply!C289,"")</f>
        <v/>
      </c>
      <c r="C282" s="25" t="str">
        <f>IF(supply!D289&lt;&gt;"",supply!D289,"")</f>
        <v/>
      </c>
      <c r="D282" s="25" t="str">
        <f>IF(supply!E289&lt;&gt;"",supply!E289,"")</f>
        <v/>
      </c>
      <c r="E282" s="25" t="str">
        <f>IF(supply!F289&lt;&gt;"",supply!F289,"")</f>
        <v/>
      </c>
      <c r="F282" s="25" t="str">
        <f>IF(supply!G289&lt;&gt;"",VLOOKUP(supply!G289,private!$H$1:$J$28,2,FALSE),"")</f>
        <v/>
      </c>
      <c r="G282" s="25" t="str">
        <f>IF(supply!H289&lt;&gt;"",VLOOKUP(supply!H289,private!$L$1:$M$5,2,FALSE),"")</f>
        <v/>
      </c>
    </row>
    <row r="283" spans="1:7" x14ac:dyDescent="0.25">
      <c r="A283" s="25" t="str">
        <f>IF(supply!C290&lt;&gt;"",supply!B290,"")</f>
        <v/>
      </c>
      <c r="B283" s="25" t="str">
        <f>IF(supply!C290&lt;&gt;"",supply!C290,"")</f>
        <v/>
      </c>
      <c r="C283" s="25" t="str">
        <f>IF(supply!D290&lt;&gt;"",supply!D290,"")</f>
        <v/>
      </c>
      <c r="D283" s="25" t="str">
        <f>IF(supply!E290&lt;&gt;"",supply!E290,"")</f>
        <v/>
      </c>
      <c r="E283" s="25" t="str">
        <f>IF(supply!F290&lt;&gt;"",supply!F290,"")</f>
        <v/>
      </c>
      <c r="F283" s="25" t="str">
        <f>IF(supply!G290&lt;&gt;"",VLOOKUP(supply!G290,private!$H$1:$J$28,2,FALSE),"")</f>
        <v/>
      </c>
      <c r="G283" s="25" t="str">
        <f>IF(supply!H290&lt;&gt;"",VLOOKUP(supply!H290,private!$L$1:$M$5,2,FALSE),"")</f>
        <v/>
      </c>
    </row>
    <row r="284" spans="1:7" x14ac:dyDescent="0.25">
      <c r="A284" s="25" t="str">
        <f>IF(supply!C291&lt;&gt;"",supply!B291,"")</f>
        <v/>
      </c>
      <c r="B284" s="25" t="str">
        <f>IF(supply!C291&lt;&gt;"",supply!C291,"")</f>
        <v/>
      </c>
      <c r="C284" s="25" t="str">
        <f>IF(supply!D291&lt;&gt;"",supply!D291,"")</f>
        <v/>
      </c>
      <c r="D284" s="25" t="str">
        <f>IF(supply!E291&lt;&gt;"",supply!E291,"")</f>
        <v/>
      </c>
      <c r="E284" s="25" t="str">
        <f>IF(supply!F291&lt;&gt;"",supply!F291,"")</f>
        <v/>
      </c>
      <c r="F284" s="25" t="str">
        <f>IF(supply!G291&lt;&gt;"",VLOOKUP(supply!G291,private!$H$1:$J$28,2,FALSE),"")</f>
        <v/>
      </c>
      <c r="G284" s="25" t="str">
        <f>IF(supply!H291&lt;&gt;"",VLOOKUP(supply!H291,private!$L$1:$M$5,2,FALSE),"")</f>
        <v/>
      </c>
    </row>
    <row r="285" spans="1:7" x14ac:dyDescent="0.25">
      <c r="A285" s="25" t="str">
        <f>IF(supply!C292&lt;&gt;"",supply!B292,"")</f>
        <v/>
      </c>
      <c r="B285" s="25" t="str">
        <f>IF(supply!C292&lt;&gt;"",supply!C292,"")</f>
        <v/>
      </c>
      <c r="C285" s="25" t="str">
        <f>IF(supply!D292&lt;&gt;"",supply!D292,"")</f>
        <v/>
      </c>
      <c r="D285" s="25" t="str">
        <f>IF(supply!E292&lt;&gt;"",supply!E292,"")</f>
        <v/>
      </c>
      <c r="E285" s="25" t="str">
        <f>IF(supply!F292&lt;&gt;"",supply!F292,"")</f>
        <v/>
      </c>
      <c r="F285" s="25" t="str">
        <f>IF(supply!G292&lt;&gt;"",VLOOKUP(supply!G292,private!$H$1:$J$28,2,FALSE),"")</f>
        <v/>
      </c>
      <c r="G285" s="25" t="str">
        <f>IF(supply!H292&lt;&gt;"",VLOOKUP(supply!H292,private!$L$1:$M$5,2,FALSE),"")</f>
        <v/>
      </c>
    </row>
    <row r="286" spans="1:7" x14ac:dyDescent="0.25">
      <c r="A286" s="25" t="str">
        <f>IF(supply!C293&lt;&gt;"",supply!B293,"")</f>
        <v/>
      </c>
      <c r="B286" s="25" t="str">
        <f>IF(supply!C293&lt;&gt;"",supply!C293,"")</f>
        <v/>
      </c>
      <c r="C286" s="25" t="str">
        <f>IF(supply!D293&lt;&gt;"",supply!D293,"")</f>
        <v/>
      </c>
      <c r="D286" s="25" t="str">
        <f>IF(supply!E293&lt;&gt;"",supply!E293,"")</f>
        <v/>
      </c>
      <c r="E286" s="25" t="str">
        <f>IF(supply!F293&lt;&gt;"",supply!F293,"")</f>
        <v/>
      </c>
      <c r="F286" s="25" t="str">
        <f>IF(supply!G293&lt;&gt;"",VLOOKUP(supply!G293,private!$H$1:$J$28,2,FALSE),"")</f>
        <v/>
      </c>
      <c r="G286" s="25" t="str">
        <f>IF(supply!H293&lt;&gt;"",VLOOKUP(supply!H293,private!$L$1:$M$5,2,FALSE),"")</f>
        <v/>
      </c>
    </row>
    <row r="287" spans="1:7" x14ac:dyDescent="0.25">
      <c r="A287" s="25" t="str">
        <f>IF(supply!C294&lt;&gt;"",supply!B294,"")</f>
        <v/>
      </c>
      <c r="B287" s="25" t="str">
        <f>IF(supply!C294&lt;&gt;"",supply!C294,"")</f>
        <v/>
      </c>
      <c r="C287" s="25" t="str">
        <f>IF(supply!D294&lt;&gt;"",supply!D294,"")</f>
        <v/>
      </c>
      <c r="D287" s="25" t="str">
        <f>IF(supply!E294&lt;&gt;"",supply!E294,"")</f>
        <v/>
      </c>
      <c r="E287" s="25" t="str">
        <f>IF(supply!F294&lt;&gt;"",supply!F294,"")</f>
        <v/>
      </c>
      <c r="F287" s="25" t="str">
        <f>IF(supply!G294&lt;&gt;"",VLOOKUP(supply!G294,private!$H$1:$J$28,2,FALSE),"")</f>
        <v/>
      </c>
      <c r="G287" s="25" t="str">
        <f>IF(supply!H294&lt;&gt;"",VLOOKUP(supply!H294,private!$L$1:$M$5,2,FALSE),"")</f>
        <v/>
      </c>
    </row>
    <row r="288" spans="1:7" x14ac:dyDescent="0.25">
      <c r="A288" s="25" t="str">
        <f>IF(supply!C295&lt;&gt;"",supply!B295,"")</f>
        <v/>
      </c>
      <c r="B288" s="25" t="str">
        <f>IF(supply!C295&lt;&gt;"",supply!C295,"")</f>
        <v/>
      </c>
      <c r="C288" s="25" t="str">
        <f>IF(supply!D295&lt;&gt;"",supply!D295,"")</f>
        <v/>
      </c>
      <c r="D288" s="25" t="str">
        <f>IF(supply!E295&lt;&gt;"",supply!E295,"")</f>
        <v/>
      </c>
      <c r="E288" s="25" t="str">
        <f>IF(supply!F295&lt;&gt;"",supply!F295,"")</f>
        <v/>
      </c>
      <c r="F288" s="25" t="str">
        <f>IF(supply!G295&lt;&gt;"",VLOOKUP(supply!G295,private!$H$1:$J$28,2,FALSE),"")</f>
        <v/>
      </c>
      <c r="G288" s="25" t="str">
        <f>IF(supply!H295&lt;&gt;"",VLOOKUP(supply!H295,private!$L$1:$M$5,2,FALSE),"")</f>
        <v/>
      </c>
    </row>
    <row r="289" spans="1:7" x14ac:dyDescent="0.25">
      <c r="A289" s="25" t="str">
        <f>IF(supply!C296&lt;&gt;"",supply!B296,"")</f>
        <v/>
      </c>
      <c r="B289" s="25" t="str">
        <f>IF(supply!C296&lt;&gt;"",supply!C296,"")</f>
        <v/>
      </c>
      <c r="C289" s="25" t="str">
        <f>IF(supply!D296&lt;&gt;"",supply!D296,"")</f>
        <v/>
      </c>
      <c r="D289" s="25" t="str">
        <f>IF(supply!E296&lt;&gt;"",supply!E296,"")</f>
        <v/>
      </c>
      <c r="E289" s="25" t="str">
        <f>IF(supply!F296&lt;&gt;"",supply!F296,"")</f>
        <v/>
      </c>
      <c r="F289" s="25" t="str">
        <f>IF(supply!G296&lt;&gt;"",VLOOKUP(supply!G296,private!$H$1:$J$28,2,FALSE),"")</f>
        <v/>
      </c>
      <c r="G289" s="25" t="str">
        <f>IF(supply!H296&lt;&gt;"",VLOOKUP(supply!H296,private!$L$1:$M$5,2,FALSE),"")</f>
        <v/>
      </c>
    </row>
    <row r="290" spans="1:7" x14ac:dyDescent="0.25">
      <c r="A290" s="25" t="str">
        <f>IF(supply!C297&lt;&gt;"",supply!B297,"")</f>
        <v/>
      </c>
      <c r="B290" s="25" t="str">
        <f>IF(supply!C297&lt;&gt;"",supply!C297,"")</f>
        <v/>
      </c>
      <c r="C290" s="25" t="str">
        <f>IF(supply!D297&lt;&gt;"",supply!D297,"")</f>
        <v/>
      </c>
      <c r="D290" s="25" t="str">
        <f>IF(supply!E297&lt;&gt;"",supply!E297,"")</f>
        <v/>
      </c>
      <c r="E290" s="25" t="str">
        <f>IF(supply!F297&lt;&gt;"",supply!F297,"")</f>
        <v/>
      </c>
      <c r="F290" s="25" t="str">
        <f>IF(supply!G297&lt;&gt;"",VLOOKUP(supply!G297,private!$H$1:$J$28,2,FALSE),"")</f>
        <v/>
      </c>
      <c r="G290" s="25" t="str">
        <f>IF(supply!H297&lt;&gt;"",VLOOKUP(supply!H297,private!$L$1:$M$5,2,FALSE),"")</f>
        <v/>
      </c>
    </row>
    <row r="291" spans="1:7" x14ac:dyDescent="0.25">
      <c r="A291" s="25" t="str">
        <f>IF(supply!C298&lt;&gt;"",supply!B298,"")</f>
        <v/>
      </c>
      <c r="B291" s="25" t="str">
        <f>IF(supply!C298&lt;&gt;"",supply!C298,"")</f>
        <v/>
      </c>
      <c r="C291" s="25" t="str">
        <f>IF(supply!D298&lt;&gt;"",supply!D298,"")</f>
        <v/>
      </c>
      <c r="D291" s="25" t="str">
        <f>IF(supply!E298&lt;&gt;"",supply!E298,"")</f>
        <v/>
      </c>
      <c r="E291" s="25" t="str">
        <f>IF(supply!F298&lt;&gt;"",supply!F298,"")</f>
        <v/>
      </c>
      <c r="F291" s="25" t="str">
        <f>IF(supply!G298&lt;&gt;"",VLOOKUP(supply!G298,private!$H$1:$J$28,2,FALSE),"")</f>
        <v/>
      </c>
      <c r="G291" s="25" t="str">
        <f>IF(supply!H298&lt;&gt;"",VLOOKUP(supply!H298,private!$L$1:$M$5,2,FALSE),"")</f>
        <v/>
      </c>
    </row>
    <row r="292" spans="1:7" x14ac:dyDescent="0.25">
      <c r="A292" s="25" t="str">
        <f>IF(supply!C299&lt;&gt;"",supply!B299,"")</f>
        <v/>
      </c>
      <c r="B292" s="25" t="str">
        <f>IF(supply!C299&lt;&gt;"",supply!C299,"")</f>
        <v/>
      </c>
      <c r="C292" s="25" t="str">
        <f>IF(supply!D299&lt;&gt;"",supply!D299,"")</f>
        <v/>
      </c>
      <c r="D292" s="25" t="str">
        <f>IF(supply!E299&lt;&gt;"",supply!E299,"")</f>
        <v/>
      </c>
      <c r="E292" s="25" t="str">
        <f>IF(supply!F299&lt;&gt;"",supply!F299,"")</f>
        <v/>
      </c>
      <c r="F292" s="25" t="str">
        <f>IF(supply!G299&lt;&gt;"",VLOOKUP(supply!G299,private!$H$1:$J$28,2,FALSE),"")</f>
        <v/>
      </c>
      <c r="G292" s="25" t="str">
        <f>IF(supply!H299&lt;&gt;"",VLOOKUP(supply!H299,private!$L$1:$M$5,2,FALSE),"")</f>
        <v/>
      </c>
    </row>
    <row r="293" spans="1:7" x14ac:dyDescent="0.25">
      <c r="A293" s="25" t="str">
        <f>IF(supply!C300&lt;&gt;"",supply!B300,"")</f>
        <v/>
      </c>
      <c r="B293" s="25" t="str">
        <f>IF(supply!C300&lt;&gt;"",supply!C300,"")</f>
        <v/>
      </c>
      <c r="C293" s="25" t="str">
        <f>IF(supply!D300&lt;&gt;"",supply!D300,"")</f>
        <v/>
      </c>
      <c r="D293" s="25" t="str">
        <f>IF(supply!E300&lt;&gt;"",supply!E300,"")</f>
        <v/>
      </c>
      <c r="E293" s="25" t="str">
        <f>IF(supply!F300&lt;&gt;"",supply!F300,"")</f>
        <v/>
      </c>
      <c r="F293" s="25" t="str">
        <f>IF(supply!G300&lt;&gt;"",VLOOKUP(supply!G300,private!$H$1:$J$28,2,FALSE),"")</f>
        <v/>
      </c>
      <c r="G293" s="25" t="str">
        <f>IF(supply!H300&lt;&gt;"",VLOOKUP(supply!H300,private!$L$1:$M$5,2,FALSE),"")</f>
        <v/>
      </c>
    </row>
    <row r="294" spans="1:7" x14ac:dyDescent="0.25">
      <c r="A294" s="25" t="str">
        <f>IF(supply!C301&lt;&gt;"",supply!B301,"")</f>
        <v/>
      </c>
      <c r="B294" s="25" t="str">
        <f>IF(supply!C301&lt;&gt;"",supply!C301,"")</f>
        <v/>
      </c>
      <c r="C294" s="25" t="str">
        <f>IF(supply!D301&lt;&gt;"",supply!D301,"")</f>
        <v/>
      </c>
      <c r="D294" s="25" t="str">
        <f>IF(supply!E301&lt;&gt;"",supply!E301,"")</f>
        <v/>
      </c>
      <c r="E294" s="25" t="str">
        <f>IF(supply!F301&lt;&gt;"",supply!F301,"")</f>
        <v/>
      </c>
      <c r="F294" s="25" t="str">
        <f>IF(supply!G301&lt;&gt;"",VLOOKUP(supply!G301,private!$H$1:$J$28,2,FALSE),"")</f>
        <v/>
      </c>
      <c r="G294" s="25" t="str">
        <f>IF(supply!H301&lt;&gt;"",VLOOKUP(supply!H301,private!$L$1:$M$5,2,FALSE),"")</f>
        <v/>
      </c>
    </row>
    <row r="295" spans="1:7" x14ac:dyDescent="0.25">
      <c r="A295" s="25" t="str">
        <f>IF(supply!C302&lt;&gt;"",supply!B302,"")</f>
        <v/>
      </c>
      <c r="B295" s="25" t="str">
        <f>IF(supply!C302&lt;&gt;"",supply!C302,"")</f>
        <v/>
      </c>
      <c r="C295" s="25" t="str">
        <f>IF(supply!D302&lt;&gt;"",supply!D302,"")</f>
        <v/>
      </c>
      <c r="D295" s="25" t="str">
        <f>IF(supply!E302&lt;&gt;"",supply!E302,"")</f>
        <v/>
      </c>
      <c r="E295" s="25" t="str">
        <f>IF(supply!F302&lt;&gt;"",supply!F302,"")</f>
        <v/>
      </c>
      <c r="F295" s="25" t="str">
        <f>IF(supply!G302&lt;&gt;"",VLOOKUP(supply!G302,private!$H$1:$J$28,2,FALSE),"")</f>
        <v/>
      </c>
      <c r="G295" s="25" t="str">
        <f>IF(supply!H302&lt;&gt;"",VLOOKUP(supply!H302,private!$L$1:$M$5,2,FALSE),"")</f>
        <v/>
      </c>
    </row>
    <row r="296" spans="1:7" x14ac:dyDescent="0.25">
      <c r="A296" s="25" t="str">
        <f>IF(supply!C303&lt;&gt;"",supply!B303,"")</f>
        <v/>
      </c>
      <c r="B296" s="25" t="str">
        <f>IF(supply!C303&lt;&gt;"",supply!C303,"")</f>
        <v/>
      </c>
      <c r="C296" s="25" t="str">
        <f>IF(supply!D303&lt;&gt;"",supply!D303,"")</f>
        <v/>
      </c>
      <c r="D296" s="25" t="str">
        <f>IF(supply!E303&lt;&gt;"",supply!E303,"")</f>
        <v/>
      </c>
      <c r="E296" s="25" t="str">
        <f>IF(supply!F303&lt;&gt;"",supply!F303,"")</f>
        <v/>
      </c>
      <c r="F296" s="25" t="str">
        <f>IF(supply!G303&lt;&gt;"",VLOOKUP(supply!G303,private!$H$1:$J$28,2,FALSE),"")</f>
        <v/>
      </c>
      <c r="G296" s="25" t="str">
        <f>IF(supply!H303&lt;&gt;"",VLOOKUP(supply!H303,private!$L$1:$M$5,2,FALSE),"")</f>
        <v/>
      </c>
    </row>
    <row r="297" spans="1:7" x14ac:dyDescent="0.25">
      <c r="A297" s="25" t="str">
        <f>IF(supply!C304&lt;&gt;"",supply!B304,"")</f>
        <v/>
      </c>
      <c r="B297" s="25" t="str">
        <f>IF(supply!C304&lt;&gt;"",supply!C304,"")</f>
        <v/>
      </c>
      <c r="C297" s="25" t="str">
        <f>IF(supply!D304&lt;&gt;"",supply!D304,"")</f>
        <v/>
      </c>
      <c r="D297" s="25" t="str">
        <f>IF(supply!E304&lt;&gt;"",supply!E304,"")</f>
        <v/>
      </c>
      <c r="E297" s="25" t="str">
        <f>IF(supply!F304&lt;&gt;"",supply!F304,"")</f>
        <v/>
      </c>
      <c r="F297" s="25" t="str">
        <f>IF(supply!G304&lt;&gt;"",VLOOKUP(supply!G304,private!$H$1:$J$28,2,FALSE),"")</f>
        <v/>
      </c>
      <c r="G297" s="25" t="str">
        <f>IF(supply!H304&lt;&gt;"",VLOOKUP(supply!H304,private!$L$1:$M$5,2,FALSE),"")</f>
        <v/>
      </c>
    </row>
    <row r="298" spans="1:7" x14ac:dyDescent="0.25">
      <c r="A298" s="25" t="str">
        <f>IF(supply!C305&lt;&gt;"",supply!B305,"")</f>
        <v/>
      </c>
      <c r="B298" s="25" t="str">
        <f>IF(supply!C305&lt;&gt;"",supply!C305,"")</f>
        <v/>
      </c>
      <c r="C298" s="25" t="str">
        <f>IF(supply!D305&lt;&gt;"",supply!D305,"")</f>
        <v/>
      </c>
      <c r="D298" s="25" t="str">
        <f>IF(supply!E305&lt;&gt;"",supply!E305,"")</f>
        <v/>
      </c>
      <c r="E298" s="25" t="str">
        <f>IF(supply!F305&lt;&gt;"",supply!F305,"")</f>
        <v/>
      </c>
      <c r="F298" s="25" t="str">
        <f>IF(supply!G305&lt;&gt;"",VLOOKUP(supply!G305,private!$H$1:$J$28,2,FALSE),"")</f>
        <v/>
      </c>
      <c r="G298" s="25" t="str">
        <f>IF(supply!H305&lt;&gt;"",VLOOKUP(supply!H305,private!$L$1:$M$5,2,FALSE),"")</f>
        <v/>
      </c>
    </row>
    <row r="299" spans="1:7" x14ac:dyDescent="0.25">
      <c r="A299" s="25" t="str">
        <f>IF(supply!C306&lt;&gt;"",supply!B306,"")</f>
        <v/>
      </c>
      <c r="B299" s="25" t="str">
        <f>IF(supply!C306&lt;&gt;"",supply!C306,"")</f>
        <v/>
      </c>
      <c r="C299" s="25" t="str">
        <f>IF(supply!D306&lt;&gt;"",supply!D306,"")</f>
        <v/>
      </c>
      <c r="D299" s="25" t="str">
        <f>IF(supply!E306&lt;&gt;"",supply!E306,"")</f>
        <v/>
      </c>
      <c r="E299" s="25" t="str">
        <f>IF(supply!F306&lt;&gt;"",supply!F306,"")</f>
        <v/>
      </c>
      <c r="F299" s="25" t="str">
        <f>IF(supply!G306&lt;&gt;"",VLOOKUP(supply!G306,private!$H$1:$J$28,2,FALSE),"")</f>
        <v/>
      </c>
      <c r="G299" s="25" t="str">
        <f>IF(supply!H306&lt;&gt;"",VLOOKUP(supply!H306,private!$L$1:$M$5,2,FALSE),"")</f>
        <v/>
      </c>
    </row>
    <row r="300" spans="1:7" x14ac:dyDescent="0.25">
      <c r="A300" s="25" t="str">
        <f>IF(supply!C307&lt;&gt;"",supply!B307,"")</f>
        <v/>
      </c>
      <c r="B300" s="25" t="str">
        <f>IF(supply!C307&lt;&gt;"",supply!C307,"")</f>
        <v/>
      </c>
      <c r="C300" s="25" t="str">
        <f>IF(supply!D307&lt;&gt;"",supply!D307,"")</f>
        <v/>
      </c>
      <c r="D300" s="25" t="str">
        <f>IF(supply!E307&lt;&gt;"",supply!E307,"")</f>
        <v/>
      </c>
      <c r="E300" s="25" t="str">
        <f>IF(supply!F307&lt;&gt;"",supply!F307,"")</f>
        <v/>
      </c>
      <c r="F300" s="25" t="str">
        <f>IF(supply!G307&lt;&gt;"",VLOOKUP(supply!G307,private!$H$1:$J$28,2,FALSE),"")</f>
        <v/>
      </c>
      <c r="G300" s="25" t="str">
        <f>IF(supply!H307&lt;&gt;"",VLOOKUP(supply!H307,private!$L$1:$M$5,2,FALSE),"")</f>
        <v/>
      </c>
    </row>
    <row r="301" spans="1:7" x14ac:dyDescent="0.25">
      <c r="A301" s="25" t="str">
        <f>IF(supply!C308&lt;&gt;"",supply!B308,"")</f>
        <v/>
      </c>
      <c r="B301" s="25" t="str">
        <f>IF(supply!C308&lt;&gt;"",supply!C308,"")</f>
        <v/>
      </c>
      <c r="C301" s="25" t="str">
        <f>IF(supply!D308&lt;&gt;"",supply!D308,"")</f>
        <v/>
      </c>
      <c r="D301" s="25" t="str">
        <f>IF(supply!E308&lt;&gt;"",supply!E308,"")</f>
        <v/>
      </c>
      <c r="E301" s="25" t="str">
        <f>IF(supply!F308&lt;&gt;"",supply!F308,"")</f>
        <v/>
      </c>
      <c r="F301" s="25" t="str">
        <f>IF(supply!G308&lt;&gt;"",VLOOKUP(supply!G308,private!$H$1:$J$28,2,FALSE),"")</f>
        <v/>
      </c>
      <c r="G301" s="25" t="str">
        <f>IF(supply!H308&lt;&gt;"",VLOOKUP(supply!H308,private!$L$1:$M$5,2,FALSE),"")</f>
        <v/>
      </c>
    </row>
    <row r="302" spans="1:7" x14ac:dyDescent="0.25">
      <c r="A302" s="25" t="str">
        <f>IF(supply!C309&lt;&gt;"",supply!B309,"")</f>
        <v/>
      </c>
      <c r="B302" s="25" t="str">
        <f>IF(supply!C309&lt;&gt;"",supply!C309,"")</f>
        <v/>
      </c>
      <c r="C302" s="25" t="str">
        <f>IF(supply!D309&lt;&gt;"",supply!D309,"")</f>
        <v/>
      </c>
      <c r="D302" s="25" t="str">
        <f>IF(supply!E309&lt;&gt;"",supply!E309,"")</f>
        <v/>
      </c>
      <c r="E302" s="25" t="str">
        <f>IF(supply!F309&lt;&gt;"",supply!F309,"")</f>
        <v/>
      </c>
      <c r="F302" s="25" t="str">
        <f>IF(supply!G309&lt;&gt;"",VLOOKUP(supply!G309,private!$H$1:$J$28,2,FALSE),"")</f>
        <v/>
      </c>
      <c r="G302" s="25" t="str">
        <f>IF(supply!H309&lt;&gt;"",VLOOKUP(supply!H309,private!$L$1:$M$5,2,FALSE),"")</f>
        <v/>
      </c>
    </row>
    <row r="303" spans="1:7" x14ac:dyDescent="0.25">
      <c r="A303" s="25" t="str">
        <f>IF(supply!C310&lt;&gt;"",supply!B310,"")</f>
        <v/>
      </c>
      <c r="B303" s="25" t="str">
        <f>IF(supply!C310&lt;&gt;"",supply!C310,"")</f>
        <v/>
      </c>
      <c r="C303" s="25" t="str">
        <f>IF(supply!D310&lt;&gt;"",supply!D310,"")</f>
        <v/>
      </c>
      <c r="D303" s="25" t="str">
        <f>IF(supply!E310&lt;&gt;"",supply!E310,"")</f>
        <v/>
      </c>
      <c r="E303" s="25" t="str">
        <f>IF(supply!F310&lt;&gt;"",supply!F310,"")</f>
        <v/>
      </c>
      <c r="F303" s="25" t="str">
        <f>IF(supply!G310&lt;&gt;"",VLOOKUP(supply!G310,private!$H$1:$J$28,2,FALSE),"")</f>
        <v/>
      </c>
      <c r="G303" s="25" t="str">
        <f>IF(supply!H310&lt;&gt;"",VLOOKUP(supply!H310,private!$L$1:$M$5,2,FALSE),"")</f>
        <v/>
      </c>
    </row>
    <row r="304" spans="1:7" x14ac:dyDescent="0.25">
      <c r="A304" s="25" t="str">
        <f>IF(supply!C311&lt;&gt;"",supply!B311,"")</f>
        <v/>
      </c>
      <c r="B304" s="25" t="str">
        <f>IF(supply!C311&lt;&gt;"",supply!C311,"")</f>
        <v/>
      </c>
      <c r="C304" s="25" t="str">
        <f>IF(supply!D311&lt;&gt;"",supply!D311,"")</f>
        <v/>
      </c>
      <c r="D304" s="25" t="str">
        <f>IF(supply!E311&lt;&gt;"",supply!E311,"")</f>
        <v/>
      </c>
      <c r="E304" s="25" t="str">
        <f>IF(supply!F311&lt;&gt;"",supply!F311,"")</f>
        <v/>
      </c>
      <c r="F304" s="25" t="str">
        <f>IF(supply!G311&lt;&gt;"",VLOOKUP(supply!G311,private!$H$1:$J$28,2,FALSE),"")</f>
        <v/>
      </c>
      <c r="G304" s="25" t="str">
        <f>IF(supply!H311&lt;&gt;"",VLOOKUP(supply!H311,private!$L$1:$M$5,2,FALSE),"")</f>
        <v/>
      </c>
    </row>
    <row r="305" spans="1:7" x14ac:dyDescent="0.25">
      <c r="A305" s="25" t="str">
        <f>IF(supply!C312&lt;&gt;"",supply!B312,"")</f>
        <v/>
      </c>
      <c r="B305" s="25" t="str">
        <f>IF(supply!C312&lt;&gt;"",supply!C312,"")</f>
        <v/>
      </c>
      <c r="C305" s="25" t="str">
        <f>IF(supply!D312&lt;&gt;"",supply!D312,"")</f>
        <v/>
      </c>
      <c r="D305" s="25" t="str">
        <f>IF(supply!E312&lt;&gt;"",supply!E312,"")</f>
        <v/>
      </c>
      <c r="E305" s="25" t="str">
        <f>IF(supply!F312&lt;&gt;"",supply!F312,"")</f>
        <v/>
      </c>
      <c r="F305" s="25" t="str">
        <f>IF(supply!G312&lt;&gt;"",VLOOKUP(supply!G312,private!$H$1:$J$28,2,FALSE),"")</f>
        <v/>
      </c>
      <c r="G305" s="25" t="str">
        <f>IF(supply!H312&lt;&gt;"",VLOOKUP(supply!H312,private!$L$1:$M$5,2,FALSE),"")</f>
        <v/>
      </c>
    </row>
    <row r="306" spans="1:7" x14ac:dyDescent="0.25">
      <c r="A306" s="25" t="str">
        <f>IF(supply!C313&lt;&gt;"",supply!B313,"")</f>
        <v/>
      </c>
      <c r="B306" s="25" t="str">
        <f>IF(supply!C313&lt;&gt;"",supply!C313,"")</f>
        <v/>
      </c>
      <c r="C306" s="25" t="str">
        <f>IF(supply!D313&lt;&gt;"",supply!D313,"")</f>
        <v/>
      </c>
      <c r="D306" s="25" t="str">
        <f>IF(supply!E313&lt;&gt;"",supply!E313,"")</f>
        <v/>
      </c>
      <c r="E306" s="25" t="str">
        <f>IF(supply!F313&lt;&gt;"",supply!F313,"")</f>
        <v/>
      </c>
      <c r="F306" s="25" t="str">
        <f>IF(supply!G313&lt;&gt;"",VLOOKUP(supply!G313,private!$H$1:$J$28,2,FALSE),"")</f>
        <v/>
      </c>
      <c r="G306" s="25" t="str">
        <f>IF(supply!H313&lt;&gt;"",VLOOKUP(supply!H313,private!$L$1:$M$5,2,FALSE),"")</f>
        <v/>
      </c>
    </row>
    <row r="307" spans="1:7" x14ac:dyDescent="0.25">
      <c r="A307" s="25" t="str">
        <f>IF(supply!C314&lt;&gt;"",supply!B314,"")</f>
        <v/>
      </c>
      <c r="B307" s="25" t="str">
        <f>IF(supply!C314&lt;&gt;"",supply!C314,"")</f>
        <v/>
      </c>
      <c r="C307" s="25" t="str">
        <f>IF(supply!D314&lt;&gt;"",supply!D314,"")</f>
        <v/>
      </c>
      <c r="D307" s="25" t="str">
        <f>IF(supply!E314&lt;&gt;"",supply!E314,"")</f>
        <v/>
      </c>
      <c r="E307" s="25" t="str">
        <f>IF(supply!F314&lt;&gt;"",supply!F314,"")</f>
        <v/>
      </c>
      <c r="F307" s="25" t="str">
        <f>IF(supply!G314&lt;&gt;"",VLOOKUP(supply!G314,private!$H$1:$J$28,2,FALSE),"")</f>
        <v/>
      </c>
      <c r="G307" s="25" t="str">
        <f>IF(supply!H314&lt;&gt;"",VLOOKUP(supply!H314,private!$L$1:$M$5,2,FALSE),"")</f>
        <v/>
      </c>
    </row>
    <row r="308" spans="1:7" x14ac:dyDescent="0.25">
      <c r="A308" s="25" t="str">
        <f>IF(supply!C315&lt;&gt;"",supply!B315,"")</f>
        <v/>
      </c>
      <c r="B308" s="25" t="str">
        <f>IF(supply!C315&lt;&gt;"",supply!C315,"")</f>
        <v/>
      </c>
      <c r="C308" s="25" t="str">
        <f>IF(supply!D315&lt;&gt;"",supply!D315,"")</f>
        <v/>
      </c>
      <c r="D308" s="25" t="str">
        <f>IF(supply!E315&lt;&gt;"",supply!E315,"")</f>
        <v/>
      </c>
      <c r="E308" s="25" t="str">
        <f>IF(supply!F315&lt;&gt;"",supply!F315,"")</f>
        <v/>
      </c>
      <c r="F308" s="25" t="str">
        <f>IF(supply!G315&lt;&gt;"",VLOOKUP(supply!G315,private!$H$1:$J$28,2,FALSE),"")</f>
        <v/>
      </c>
      <c r="G308" s="25" t="str">
        <f>IF(supply!H315&lt;&gt;"",VLOOKUP(supply!H315,private!$L$1:$M$5,2,FALSE),"")</f>
        <v/>
      </c>
    </row>
    <row r="309" spans="1:7" x14ac:dyDescent="0.25">
      <c r="A309" s="25" t="str">
        <f>IF(supply!C316&lt;&gt;"",supply!B316,"")</f>
        <v/>
      </c>
      <c r="B309" s="25" t="str">
        <f>IF(supply!C316&lt;&gt;"",supply!C316,"")</f>
        <v/>
      </c>
      <c r="C309" s="25" t="str">
        <f>IF(supply!D316&lt;&gt;"",supply!D316,"")</f>
        <v/>
      </c>
      <c r="D309" s="25" t="str">
        <f>IF(supply!E316&lt;&gt;"",supply!E316,"")</f>
        <v/>
      </c>
      <c r="E309" s="25" t="str">
        <f>IF(supply!F316&lt;&gt;"",supply!F316,"")</f>
        <v/>
      </c>
      <c r="F309" s="25" t="str">
        <f>IF(supply!G316&lt;&gt;"",VLOOKUP(supply!G316,private!$H$1:$J$28,2,FALSE),"")</f>
        <v/>
      </c>
      <c r="G309" s="25" t="str">
        <f>IF(supply!H316&lt;&gt;"",VLOOKUP(supply!H316,private!$L$1:$M$5,2,FALSE),"")</f>
        <v/>
      </c>
    </row>
    <row r="310" spans="1:7" x14ac:dyDescent="0.25">
      <c r="A310" s="25" t="str">
        <f>IF(supply!C317&lt;&gt;"",supply!B317,"")</f>
        <v/>
      </c>
      <c r="B310" s="25" t="str">
        <f>IF(supply!C317&lt;&gt;"",supply!C317,"")</f>
        <v/>
      </c>
      <c r="C310" s="25" t="str">
        <f>IF(supply!D317&lt;&gt;"",supply!D317,"")</f>
        <v/>
      </c>
      <c r="D310" s="25" t="str">
        <f>IF(supply!E317&lt;&gt;"",supply!E317,"")</f>
        <v/>
      </c>
      <c r="E310" s="25" t="str">
        <f>IF(supply!F317&lt;&gt;"",supply!F317,"")</f>
        <v/>
      </c>
      <c r="F310" s="25" t="str">
        <f>IF(supply!G317&lt;&gt;"",VLOOKUP(supply!G317,private!$H$1:$J$28,2,FALSE),"")</f>
        <v/>
      </c>
      <c r="G310" s="25" t="str">
        <f>IF(supply!H317&lt;&gt;"",VLOOKUP(supply!H317,private!$L$1:$M$5,2,FALSE),"")</f>
        <v/>
      </c>
    </row>
    <row r="311" spans="1:7" x14ac:dyDescent="0.25">
      <c r="A311" s="25" t="str">
        <f>IF(supply!C318&lt;&gt;"",supply!B318,"")</f>
        <v/>
      </c>
      <c r="B311" s="25" t="str">
        <f>IF(supply!C318&lt;&gt;"",supply!C318,"")</f>
        <v/>
      </c>
      <c r="C311" s="25" t="str">
        <f>IF(supply!D318&lt;&gt;"",supply!D318,"")</f>
        <v/>
      </c>
      <c r="D311" s="25" t="str">
        <f>IF(supply!E318&lt;&gt;"",supply!E318,"")</f>
        <v/>
      </c>
      <c r="E311" s="25" t="str">
        <f>IF(supply!F318&lt;&gt;"",supply!F318,"")</f>
        <v/>
      </c>
      <c r="F311" s="25" t="str">
        <f>IF(supply!G318&lt;&gt;"",VLOOKUP(supply!G318,private!$H$1:$J$28,2,FALSE),"")</f>
        <v/>
      </c>
      <c r="G311" s="25" t="str">
        <f>IF(supply!H318&lt;&gt;"",VLOOKUP(supply!H318,private!$L$1:$M$5,2,FALSE),"")</f>
        <v/>
      </c>
    </row>
    <row r="312" spans="1:7" x14ac:dyDescent="0.25">
      <c r="A312" s="25" t="str">
        <f>IF(supply!C319&lt;&gt;"",supply!B319,"")</f>
        <v/>
      </c>
      <c r="B312" s="25" t="str">
        <f>IF(supply!C319&lt;&gt;"",supply!C319,"")</f>
        <v/>
      </c>
      <c r="C312" s="25" t="str">
        <f>IF(supply!D319&lt;&gt;"",supply!D319,"")</f>
        <v/>
      </c>
      <c r="D312" s="25" t="str">
        <f>IF(supply!E319&lt;&gt;"",supply!E319,"")</f>
        <v/>
      </c>
      <c r="E312" s="25" t="str">
        <f>IF(supply!F319&lt;&gt;"",supply!F319,"")</f>
        <v/>
      </c>
      <c r="F312" s="25" t="str">
        <f>IF(supply!G319&lt;&gt;"",VLOOKUP(supply!G319,private!$H$1:$J$28,2,FALSE),"")</f>
        <v/>
      </c>
      <c r="G312" s="25" t="str">
        <f>IF(supply!H319&lt;&gt;"",VLOOKUP(supply!H319,private!$L$1:$M$5,2,FALSE),"")</f>
        <v/>
      </c>
    </row>
    <row r="313" spans="1:7" x14ac:dyDescent="0.25">
      <c r="A313" s="25" t="str">
        <f>IF(supply!C320&lt;&gt;"",supply!B320,"")</f>
        <v/>
      </c>
      <c r="B313" s="25" t="str">
        <f>IF(supply!C320&lt;&gt;"",supply!C320,"")</f>
        <v/>
      </c>
      <c r="C313" s="25" t="str">
        <f>IF(supply!D320&lt;&gt;"",supply!D320,"")</f>
        <v/>
      </c>
      <c r="D313" s="25" t="str">
        <f>IF(supply!E320&lt;&gt;"",supply!E320,"")</f>
        <v/>
      </c>
      <c r="E313" s="25" t="str">
        <f>IF(supply!F320&lt;&gt;"",supply!F320,"")</f>
        <v/>
      </c>
      <c r="F313" s="25" t="str">
        <f>IF(supply!G320&lt;&gt;"",VLOOKUP(supply!G320,private!$H$1:$J$28,2,FALSE),"")</f>
        <v/>
      </c>
      <c r="G313" s="25" t="str">
        <f>IF(supply!H320&lt;&gt;"",VLOOKUP(supply!H320,private!$L$1:$M$5,2,FALSE),"")</f>
        <v/>
      </c>
    </row>
    <row r="314" spans="1:7" x14ac:dyDescent="0.25">
      <c r="A314" s="25" t="str">
        <f>IF(supply!C321&lt;&gt;"",supply!B321,"")</f>
        <v/>
      </c>
      <c r="B314" s="25" t="str">
        <f>IF(supply!C321&lt;&gt;"",supply!C321,"")</f>
        <v/>
      </c>
      <c r="C314" s="25" t="str">
        <f>IF(supply!D321&lt;&gt;"",supply!D321,"")</f>
        <v/>
      </c>
      <c r="D314" s="25" t="str">
        <f>IF(supply!E321&lt;&gt;"",supply!E321,"")</f>
        <v/>
      </c>
      <c r="E314" s="25" t="str">
        <f>IF(supply!F321&lt;&gt;"",supply!F321,"")</f>
        <v/>
      </c>
      <c r="F314" s="25" t="str">
        <f>IF(supply!G321&lt;&gt;"",VLOOKUP(supply!G321,private!$H$1:$J$28,2,FALSE),"")</f>
        <v/>
      </c>
      <c r="G314" s="25" t="str">
        <f>IF(supply!H321&lt;&gt;"",VLOOKUP(supply!H321,private!$L$1:$M$5,2,FALSE),"")</f>
        <v/>
      </c>
    </row>
    <row r="315" spans="1:7" x14ac:dyDescent="0.25">
      <c r="A315" s="25" t="str">
        <f>IF(supply!C322&lt;&gt;"",supply!B322,"")</f>
        <v/>
      </c>
      <c r="B315" s="25" t="str">
        <f>IF(supply!C322&lt;&gt;"",supply!C322,"")</f>
        <v/>
      </c>
      <c r="C315" s="25" t="str">
        <f>IF(supply!D322&lt;&gt;"",supply!D322,"")</f>
        <v/>
      </c>
      <c r="D315" s="25" t="str">
        <f>IF(supply!E322&lt;&gt;"",supply!E322,"")</f>
        <v/>
      </c>
      <c r="E315" s="25" t="str">
        <f>IF(supply!F322&lt;&gt;"",supply!F322,"")</f>
        <v/>
      </c>
      <c r="F315" s="25" t="str">
        <f>IF(supply!G322&lt;&gt;"",VLOOKUP(supply!G322,private!$H$1:$J$28,2,FALSE),"")</f>
        <v/>
      </c>
      <c r="G315" s="25" t="str">
        <f>IF(supply!H322&lt;&gt;"",VLOOKUP(supply!H322,private!$L$1:$M$5,2,FALSE),"")</f>
        <v/>
      </c>
    </row>
    <row r="316" spans="1:7" x14ac:dyDescent="0.25">
      <c r="A316" s="25" t="str">
        <f>IF(supply!C323&lt;&gt;"",supply!B323,"")</f>
        <v/>
      </c>
      <c r="B316" s="25" t="str">
        <f>IF(supply!C323&lt;&gt;"",supply!C323,"")</f>
        <v/>
      </c>
      <c r="C316" s="25" t="str">
        <f>IF(supply!D323&lt;&gt;"",supply!D323,"")</f>
        <v/>
      </c>
      <c r="D316" s="25" t="str">
        <f>IF(supply!E323&lt;&gt;"",supply!E323,"")</f>
        <v/>
      </c>
      <c r="E316" s="25" t="str">
        <f>IF(supply!F323&lt;&gt;"",supply!F323,"")</f>
        <v/>
      </c>
      <c r="F316" s="25" t="str">
        <f>IF(supply!G323&lt;&gt;"",VLOOKUP(supply!G323,private!$H$1:$J$28,2,FALSE),"")</f>
        <v/>
      </c>
      <c r="G316" s="25" t="str">
        <f>IF(supply!H323&lt;&gt;"",VLOOKUP(supply!H323,private!$L$1:$M$5,2,FALSE),"")</f>
        <v/>
      </c>
    </row>
    <row r="317" spans="1:7" x14ac:dyDescent="0.25">
      <c r="A317" s="25" t="str">
        <f>IF(supply!C324&lt;&gt;"",supply!B324,"")</f>
        <v/>
      </c>
      <c r="B317" s="25" t="str">
        <f>IF(supply!C324&lt;&gt;"",supply!C324,"")</f>
        <v/>
      </c>
      <c r="C317" s="25" t="str">
        <f>IF(supply!D324&lt;&gt;"",supply!D324,"")</f>
        <v/>
      </c>
      <c r="D317" s="25" t="str">
        <f>IF(supply!E324&lt;&gt;"",supply!E324,"")</f>
        <v/>
      </c>
      <c r="E317" s="25" t="str">
        <f>IF(supply!F324&lt;&gt;"",supply!F324,"")</f>
        <v/>
      </c>
      <c r="F317" s="25" t="str">
        <f>IF(supply!G324&lt;&gt;"",VLOOKUP(supply!G324,private!$H$1:$J$28,2,FALSE),"")</f>
        <v/>
      </c>
      <c r="G317" s="25" t="str">
        <f>IF(supply!H324&lt;&gt;"",VLOOKUP(supply!H324,private!$L$1:$M$5,2,FALSE),"")</f>
        <v/>
      </c>
    </row>
    <row r="318" spans="1:7" x14ac:dyDescent="0.25">
      <c r="A318" s="25" t="str">
        <f>IF(supply!C325&lt;&gt;"",supply!B325,"")</f>
        <v/>
      </c>
      <c r="B318" s="25" t="str">
        <f>IF(supply!C325&lt;&gt;"",supply!C325,"")</f>
        <v/>
      </c>
      <c r="C318" s="25" t="str">
        <f>IF(supply!D325&lt;&gt;"",supply!D325,"")</f>
        <v/>
      </c>
      <c r="D318" s="25" t="str">
        <f>IF(supply!E325&lt;&gt;"",supply!E325,"")</f>
        <v/>
      </c>
      <c r="E318" s="25" t="str">
        <f>IF(supply!F325&lt;&gt;"",supply!F325,"")</f>
        <v/>
      </c>
      <c r="F318" s="25" t="str">
        <f>IF(supply!G325&lt;&gt;"",VLOOKUP(supply!G325,private!$H$1:$J$28,2,FALSE),"")</f>
        <v/>
      </c>
      <c r="G318" s="25" t="str">
        <f>IF(supply!H325&lt;&gt;"",VLOOKUP(supply!H325,private!$L$1:$M$5,2,FALSE),"")</f>
        <v/>
      </c>
    </row>
    <row r="319" spans="1:7" x14ac:dyDescent="0.25">
      <c r="A319" s="25" t="str">
        <f>IF(supply!C326&lt;&gt;"",supply!B326,"")</f>
        <v/>
      </c>
      <c r="B319" s="25" t="str">
        <f>IF(supply!C326&lt;&gt;"",supply!C326,"")</f>
        <v/>
      </c>
      <c r="C319" s="25" t="str">
        <f>IF(supply!D326&lt;&gt;"",supply!D326,"")</f>
        <v/>
      </c>
      <c r="D319" s="25" t="str">
        <f>IF(supply!E326&lt;&gt;"",supply!E326,"")</f>
        <v/>
      </c>
      <c r="E319" s="25" t="str">
        <f>IF(supply!F326&lt;&gt;"",supply!F326,"")</f>
        <v/>
      </c>
      <c r="F319" s="25" t="str">
        <f>IF(supply!G326&lt;&gt;"",VLOOKUP(supply!G326,private!$H$1:$J$28,2,FALSE),"")</f>
        <v/>
      </c>
      <c r="G319" s="25" t="str">
        <f>IF(supply!H326&lt;&gt;"",VLOOKUP(supply!H326,private!$L$1:$M$5,2,FALSE),"")</f>
        <v/>
      </c>
    </row>
    <row r="320" spans="1:7" x14ac:dyDescent="0.25">
      <c r="A320" s="25" t="str">
        <f>IF(supply!C327&lt;&gt;"",supply!B327,"")</f>
        <v/>
      </c>
      <c r="B320" s="25" t="str">
        <f>IF(supply!C327&lt;&gt;"",supply!C327,"")</f>
        <v/>
      </c>
      <c r="C320" s="25" t="str">
        <f>IF(supply!D327&lt;&gt;"",supply!D327,"")</f>
        <v/>
      </c>
      <c r="D320" s="25" t="str">
        <f>IF(supply!E327&lt;&gt;"",supply!E327,"")</f>
        <v/>
      </c>
      <c r="E320" s="25" t="str">
        <f>IF(supply!F327&lt;&gt;"",supply!F327,"")</f>
        <v/>
      </c>
      <c r="F320" s="25" t="str">
        <f>IF(supply!G327&lt;&gt;"",VLOOKUP(supply!G327,private!$H$1:$J$28,2,FALSE),"")</f>
        <v/>
      </c>
      <c r="G320" s="25" t="str">
        <f>IF(supply!H327&lt;&gt;"",VLOOKUP(supply!H327,private!$L$1:$M$5,2,FALSE),"")</f>
        <v/>
      </c>
    </row>
    <row r="321" spans="1:7" x14ac:dyDescent="0.25">
      <c r="A321" s="25" t="str">
        <f>IF(supply!C328&lt;&gt;"",supply!B328,"")</f>
        <v/>
      </c>
      <c r="B321" s="25" t="str">
        <f>IF(supply!C328&lt;&gt;"",supply!C328,"")</f>
        <v/>
      </c>
      <c r="C321" s="25" t="str">
        <f>IF(supply!D328&lt;&gt;"",supply!D328,"")</f>
        <v/>
      </c>
      <c r="D321" s="25" t="str">
        <f>IF(supply!E328&lt;&gt;"",supply!E328,"")</f>
        <v/>
      </c>
      <c r="E321" s="25" t="str">
        <f>IF(supply!F328&lt;&gt;"",supply!F328,"")</f>
        <v/>
      </c>
      <c r="F321" s="25" t="str">
        <f>IF(supply!G328&lt;&gt;"",VLOOKUP(supply!G328,private!$H$1:$J$28,2,FALSE),"")</f>
        <v/>
      </c>
      <c r="G321" s="25" t="str">
        <f>IF(supply!H328&lt;&gt;"",VLOOKUP(supply!H328,private!$L$1:$M$5,2,FALSE),"")</f>
        <v/>
      </c>
    </row>
    <row r="322" spans="1:7" x14ac:dyDescent="0.25">
      <c r="A322" s="25" t="str">
        <f>IF(supply!C329&lt;&gt;"",supply!B329,"")</f>
        <v/>
      </c>
      <c r="B322" s="25" t="str">
        <f>IF(supply!C329&lt;&gt;"",supply!C329,"")</f>
        <v/>
      </c>
      <c r="C322" s="25" t="str">
        <f>IF(supply!D329&lt;&gt;"",supply!D329,"")</f>
        <v/>
      </c>
      <c r="D322" s="25" t="str">
        <f>IF(supply!E329&lt;&gt;"",supply!E329,"")</f>
        <v/>
      </c>
      <c r="E322" s="25" t="str">
        <f>IF(supply!F329&lt;&gt;"",supply!F329,"")</f>
        <v/>
      </c>
      <c r="F322" s="25" t="str">
        <f>IF(supply!G329&lt;&gt;"",VLOOKUP(supply!G329,private!$H$1:$J$28,2,FALSE),"")</f>
        <v/>
      </c>
      <c r="G322" s="25" t="str">
        <f>IF(supply!H329&lt;&gt;"",VLOOKUP(supply!H329,private!$L$1:$M$5,2,FALSE),"")</f>
        <v/>
      </c>
    </row>
    <row r="323" spans="1:7" x14ac:dyDescent="0.25">
      <c r="A323" s="25" t="str">
        <f>IF(supply!C330&lt;&gt;"",supply!B330,"")</f>
        <v/>
      </c>
      <c r="B323" s="25" t="str">
        <f>IF(supply!C330&lt;&gt;"",supply!C330,"")</f>
        <v/>
      </c>
      <c r="C323" s="25" t="str">
        <f>IF(supply!D330&lt;&gt;"",supply!D330,"")</f>
        <v/>
      </c>
      <c r="D323" s="25" t="str">
        <f>IF(supply!E330&lt;&gt;"",supply!E330,"")</f>
        <v/>
      </c>
      <c r="E323" s="25" t="str">
        <f>IF(supply!F330&lt;&gt;"",supply!F330,"")</f>
        <v/>
      </c>
      <c r="F323" s="25" t="str">
        <f>IF(supply!G330&lt;&gt;"",VLOOKUP(supply!G330,private!$H$1:$J$28,2,FALSE),"")</f>
        <v/>
      </c>
      <c r="G323" s="25" t="str">
        <f>IF(supply!H330&lt;&gt;"",VLOOKUP(supply!H330,private!$L$1:$M$5,2,FALSE),"")</f>
        <v/>
      </c>
    </row>
    <row r="324" spans="1:7" x14ac:dyDescent="0.25">
      <c r="A324" s="25" t="str">
        <f>IF(supply!C331&lt;&gt;"",supply!B331,"")</f>
        <v/>
      </c>
      <c r="B324" s="25" t="str">
        <f>IF(supply!C331&lt;&gt;"",supply!C331,"")</f>
        <v/>
      </c>
      <c r="C324" s="25" t="str">
        <f>IF(supply!D331&lt;&gt;"",supply!D331,"")</f>
        <v/>
      </c>
      <c r="D324" s="25" t="str">
        <f>IF(supply!E331&lt;&gt;"",supply!E331,"")</f>
        <v/>
      </c>
      <c r="E324" s="25" t="str">
        <f>IF(supply!F331&lt;&gt;"",supply!F331,"")</f>
        <v/>
      </c>
      <c r="F324" s="25" t="str">
        <f>IF(supply!G331&lt;&gt;"",VLOOKUP(supply!G331,private!$H$1:$J$28,2,FALSE),"")</f>
        <v/>
      </c>
      <c r="G324" s="25" t="str">
        <f>IF(supply!H331&lt;&gt;"",VLOOKUP(supply!H331,private!$L$1:$M$5,2,FALSE),"")</f>
        <v/>
      </c>
    </row>
    <row r="325" spans="1:7" x14ac:dyDescent="0.25">
      <c r="A325" s="25" t="str">
        <f>IF(supply!C332&lt;&gt;"",supply!B332,"")</f>
        <v/>
      </c>
      <c r="B325" s="25" t="str">
        <f>IF(supply!C332&lt;&gt;"",supply!C332,"")</f>
        <v/>
      </c>
      <c r="C325" s="25" t="str">
        <f>IF(supply!D332&lt;&gt;"",supply!D332,"")</f>
        <v/>
      </c>
      <c r="D325" s="25" t="str">
        <f>IF(supply!E332&lt;&gt;"",supply!E332,"")</f>
        <v/>
      </c>
      <c r="E325" s="25" t="str">
        <f>IF(supply!F332&lt;&gt;"",supply!F332,"")</f>
        <v/>
      </c>
      <c r="F325" s="25" t="str">
        <f>IF(supply!G332&lt;&gt;"",VLOOKUP(supply!G332,private!$H$1:$J$28,2,FALSE),"")</f>
        <v/>
      </c>
      <c r="G325" s="25" t="str">
        <f>IF(supply!H332&lt;&gt;"",VLOOKUP(supply!H332,private!$L$1:$M$5,2,FALSE),"")</f>
        <v/>
      </c>
    </row>
    <row r="326" spans="1:7" x14ac:dyDescent="0.25">
      <c r="A326" s="25" t="str">
        <f>IF(supply!C333&lt;&gt;"",supply!B333,"")</f>
        <v/>
      </c>
      <c r="B326" s="25" t="str">
        <f>IF(supply!C333&lt;&gt;"",supply!C333,"")</f>
        <v/>
      </c>
      <c r="C326" s="25" t="str">
        <f>IF(supply!D333&lt;&gt;"",supply!D333,"")</f>
        <v/>
      </c>
      <c r="D326" s="25" t="str">
        <f>IF(supply!E333&lt;&gt;"",supply!E333,"")</f>
        <v/>
      </c>
      <c r="E326" s="25" t="str">
        <f>IF(supply!F333&lt;&gt;"",supply!F333,"")</f>
        <v/>
      </c>
      <c r="F326" s="25" t="str">
        <f>IF(supply!G333&lt;&gt;"",VLOOKUP(supply!G333,private!$H$1:$J$28,2,FALSE),"")</f>
        <v/>
      </c>
      <c r="G326" s="25" t="str">
        <f>IF(supply!H333&lt;&gt;"",VLOOKUP(supply!H333,private!$L$1:$M$5,2,FALSE),"")</f>
        <v/>
      </c>
    </row>
    <row r="327" spans="1:7" x14ac:dyDescent="0.25">
      <c r="A327" s="25" t="str">
        <f>IF(supply!C334&lt;&gt;"",supply!B334,"")</f>
        <v/>
      </c>
      <c r="B327" s="25" t="str">
        <f>IF(supply!C334&lt;&gt;"",supply!C334,"")</f>
        <v/>
      </c>
      <c r="C327" s="25" t="str">
        <f>IF(supply!D334&lt;&gt;"",supply!D334,"")</f>
        <v/>
      </c>
      <c r="D327" s="25" t="str">
        <f>IF(supply!E334&lt;&gt;"",supply!E334,"")</f>
        <v/>
      </c>
      <c r="E327" s="25" t="str">
        <f>IF(supply!F334&lt;&gt;"",supply!F334,"")</f>
        <v/>
      </c>
      <c r="F327" s="25" t="str">
        <f>IF(supply!G334&lt;&gt;"",VLOOKUP(supply!G334,private!$H$1:$J$28,2,FALSE),"")</f>
        <v/>
      </c>
      <c r="G327" s="25" t="str">
        <f>IF(supply!H334&lt;&gt;"",VLOOKUP(supply!H334,private!$L$1:$M$5,2,FALSE),"")</f>
        <v/>
      </c>
    </row>
    <row r="328" spans="1:7" x14ac:dyDescent="0.25">
      <c r="A328" s="25" t="str">
        <f>IF(supply!C335&lt;&gt;"",supply!B335,"")</f>
        <v/>
      </c>
      <c r="B328" s="25" t="str">
        <f>IF(supply!C335&lt;&gt;"",supply!C335,"")</f>
        <v/>
      </c>
      <c r="C328" s="25" t="str">
        <f>IF(supply!D335&lt;&gt;"",supply!D335,"")</f>
        <v/>
      </c>
      <c r="D328" s="25" t="str">
        <f>IF(supply!E335&lt;&gt;"",supply!E335,"")</f>
        <v/>
      </c>
      <c r="E328" s="25" t="str">
        <f>IF(supply!F335&lt;&gt;"",supply!F335,"")</f>
        <v/>
      </c>
      <c r="F328" s="25" t="str">
        <f>IF(supply!G335&lt;&gt;"",VLOOKUP(supply!G335,private!$H$1:$J$28,2,FALSE),"")</f>
        <v/>
      </c>
      <c r="G328" s="25" t="str">
        <f>IF(supply!H335&lt;&gt;"",VLOOKUP(supply!H335,private!$L$1:$M$5,2,FALSE),"")</f>
        <v/>
      </c>
    </row>
    <row r="329" spans="1:7" x14ac:dyDescent="0.25">
      <c r="A329" s="25" t="str">
        <f>IF(supply!C336&lt;&gt;"",supply!B336,"")</f>
        <v/>
      </c>
      <c r="B329" s="25" t="str">
        <f>IF(supply!C336&lt;&gt;"",supply!C336,"")</f>
        <v/>
      </c>
      <c r="C329" s="25" t="str">
        <f>IF(supply!D336&lt;&gt;"",supply!D336,"")</f>
        <v/>
      </c>
      <c r="D329" s="25" t="str">
        <f>IF(supply!E336&lt;&gt;"",supply!E336,"")</f>
        <v/>
      </c>
      <c r="E329" s="25" t="str">
        <f>IF(supply!F336&lt;&gt;"",supply!F336,"")</f>
        <v/>
      </c>
      <c r="F329" s="25" t="str">
        <f>IF(supply!G336&lt;&gt;"",VLOOKUP(supply!G336,private!$H$1:$J$28,2,FALSE),"")</f>
        <v/>
      </c>
      <c r="G329" s="25" t="str">
        <f>IF(supply!H336&lt;&gt;"",VLOOKUP(supply!H336,private!$L$1:$M$5,2,FALSE),"")</f>
        <v/>
      </c>
    </row>
    <row r="330" spans="1:7" x14ac:dyDescent="0.25">
      <c r="A330" s="25" t="str">
        <f>IF(supply!C337&lt;&gt;"",supply!B337,"")</f>
        <v/>
      </c>
      <c r="B330" s="25" t="str">
        <f>IF(supply!C337&lt;&gt;"",supply!C337,"")</f>
        <v/>
      </c>
      <c r="C330" s="25" t="str">
        <f>IF(supply!D337&lt;&gt;"",supply!D337,"")</f>
        <v/>
      </c>
      <c r="D330" s="25" t="str">
        <f>IF(supply!E337&lt;&gt;"",supply!E337,"")</f>
        <v/>
      </c>
      <c r="E330" s="25" t="str">
        <f>IF(supply!F337&lt;&gt;"",supply!F337,"")</f>
        <v/>
      </c>
      <c r="F330" s="25" t="str">
        <f>IF(supply!G337&lt;&gt;"",VLOOKUP(supply!G337,private!$H$1:$J$28,2,FALSE),"")</f>
        <v/>
      </c>
      <c r="G330" s="25" t="str">
        <f>IF(supply!H337&lt;&gt;"",VLOOKUP(supply!H337,private!$L$1:$M$5,2,FALSE),"")</f>
        <v/>
      </c>
    </row>
    <row r="331" spans="1:7" x14ac:dyDescent="0.25">
      <c r="A331" s="25" t="str">
        <f>IF(supply!C338&lt;&gt;"",supply!B338,"")</f>
        <v/>
      </c>
      <c r="B331" s="25" t="str">
        <f>IF(supply!C338&lt;&gt;"",supply!C338,"")</f>
        <v/>
      </c>
      <c r="C331" s="25" t="str">
        <f>IF(supply!D338&lt;&gt;"",supply!D338,"")</f>
        <v/>
      </c>
      <c r="D331" s="25" t="str">
        <f>IF(supply!E338&lt;&gt;"",supply!E338,"")</f>
        <v/>
      </c>
      <c r="E331" s="25" t="str">
        <f>IF(supply!F338&lt;&gt;"",supply!F338,"")</f>
        <v/>
      </c>
      <c r="F331" s="25" t="str">
        <f>IF(supply!G338&lt;&gt;"",VLOOKUP(supply!G338,private!$H$1:$J$28,2,FALSE),"")</f>
        <v/>
      </c>
      <c r="G331" s="25" t="str">
        <f>IF(supply!H338&lt;&gt;"",VLOOKUP(supply!H338,private!$L$1:$M$5,2,FALSE),"")</f>
        <v/>
      </c>
    </row>
    <row r="332" spans="1:7" x14ac:dyDescent="0.25">
      <c r="A332" s="25" t="str">
        <f>IF(supply!C339&lt;&gt;"",supply!B339,"")</f>
        <v/>
      </c>
      <c r="B332" s="25" t="str">
        <f>IF(supply!C339&lt;&gt;"",supply!C339,"")</f>
        <v/>
      </c>
      <c r="C332" s="25" t="str">
        <f>IF(supply!D339&lt;&gt;"",supply!D339,"")</f>
        <v/>
      </c>
      <c r="D332" s="25" t="str">
        <f>IF(supply!E339&lt;&gt;"",supply!E339,"")</f>
        <v/>
      </c>
      <c r="E332" s="25" t="str">
        <f>IF(supply!F339&lt;&gt;"",supply!F339,"")</f>
        <v/>
      </c>
      <c r="F332" s="25" t="str">
        <f>IF(supply!G339&lt;&gt;"",VLOOKUP(supply!G339,private!$H$1:$J$28,2,FALSE),"")</f>
        <v/>
      </c>
      <c r="G332" s="25" t="str">
        <f>IF(supply!H339&lt;&gt;"",VLOOKUP(supply!H339,private!$L$1:$M$5,2,FALSE),"")</f>
        <v/>
      </c>
    </row>
    <row r="333" spans="1:7" x14ac:dyDescent="0.25">
      <c r="A333" s="25" t="str">
        <f>IF(supply!C340&lt;&gt;"",supply!B340,"")</f>
        <v/>
      </c>
      <c r="B333" s="25" t="str">
        <f>IF(supply!C340&lt;&gt;"",supply!C340,"")</f>
        <v/>
      </c>
      <c r="C333" s="25" t="str">
        <f>IF(supply!D340&lt;&gt;"",supply!D340,"")</f>
        <v/>
      </c>
      <c r="D333" s="25" t="str">
        <f>IF(supply!E340&lt;&gt;"",supply!E340,"")</f>
        <v/>
      </c>
      <c r="E333" s="25" t="str">
        <f>IF(supply!F340&lt;&gt;"",supply!F340,"")</f>
        <v/>
      </c>
      <c r="F333" s="25" t="str">
        <f>IF(supply!G340&lt;&gt;"",VLOOKUP(supply!G340,private!$H$1:$J$28,2,FALSE),"")</f>
        <v/>
      </c>
      <c r="G333" s="25" t="str">
        <f>IF(supply!H340&lt;&gt;"",VLOOKUP(supply!H340,private!$L$1:$M$5,2,FALSE),"")</f>
        <v/>
      </c>
    </row>
    <row r="334" spans="1:7" x14ac:dyDescent="0.25">
      <c r="A334" s="25" t="str">
        <f>IF(supply!C341&lt;&gt;"",supply!B341,"")</f>
        <v/>
      </c>
      <c r="B334" s="25" t="str">
        <f>IF(supply!C341&lt;&gt;"",supply!C341,"")</f>
        <v/>
      </c>
      <c r="C334" s="25" t="str">
        <f>IF(supply!D341&lt;&gt;"",supply!D341,"")</f>
        <v/>
      </c>
      <c r="D334" s="25" t="str">
        <f>IF(supply!E341&lt;&gt;"",supply!E341,"")</f>
        <v/>
      </c>
      <c r="E334" s="25" t="str">
        <f>IF(supply!F341&lt;&gt;"",supply!F341,"")</f>
        <v/>
      </c>
      <c r="F334" s="25" t="str">
        <f>IF(supply!G341&lt;&gt;"",VLOOKUP(supply!G341,private!$H$1:$J$28,2,FALSE),"")</f>
        <v/>
      </c>
      <c r="G334" s="25" t="str">
        <f>IF(supply!H341&lt;&gt;"",VLOOKUP(supply!H341,private!$L$1:$M$5,2,FALSE),"")</f>
        <v/>
      </c>
    </row>
    <row r="335" spans="1:7" x14ac:dyDescent="0.25">
      <c r="A335" s="25" t="str">
        <f>IF(supply!C342&lt;&gt;"",supply!B342,"")</f>
        <v/>
      </c>
      <c r="B335" s="25" t="str">
        <f>IF(supply!C342&lt;&gt;"",supply!C342,"")</f>
        <v/>
      </c>
      <c r="C335" s="25" t="str">
        <f>IF(supply!D342&lt;&gt;"",supply!D342,"")</f>
        <v/>
      </c>
      <c r="D335" s="25" t="str">
        <f>IF(supply!E342&lt;&gt;"",supply!E342,"")</f>
        <v/>
      </c>
      <c r="E335" s="25" t="str">
        <f>IF(supply!F342&lt;&gt;"",supply!F342,"")</f>
        <v/>
      </c>
      <c r="F335" s="25" t="str">
        <f>IF(supply!G342&lt;&gt;"",VLOOKUP(supply!G342,private!$H$1:$J$28,2,FALSE),"")</f>
        <v/>
      </c>
      <c r="G335" s="25" t="str">
        <f>IF(supply!H342&lt;&gt;"",VLOOKUP(supply!H342,private!$L$1:$M$5,2,FALSE),"")</f>
        <v/>
      </c>
    </row>
    <row r="336" spans="1:7" x14ac:dyDescent="0.25">
      <c r="A336" s="25" t="str">
        <f>IF(supply!C343&lt;&gt;"",supply!B343,"")</f>
        <v/>
      </c>
      <c r="B336" s="25" t="str">
        <f>IF(supply!C343&lt;&gt;"",supply!C343,"")</f>
        <v/>
      </c>
      <c r="C336" s="25" t="str">
        <f>IF(supply!D343&lt;&gt;"",supply!D343,"")</f>
        <v/>
      </c>
      <c r="D336" s="25" t="str">
        <f>IF(supply!E343&lt;&gt;"",supply!E343,"")</f>
        <v/>
      </c>
      <c r="E336" s="25" t="str">
        <f>IF(supply!F343&lt;&gt;"",supply!F343,"")</f>
        <v/>
      </c>
      <c r="F336" s="25" t="str">
        <f>IF(supply!G343&lt;&gt;"",VLOOKUP(supply!G343,private!$H$1:$J$28,2,FALSE),"")</f>
        <v/>
      </c>
      <c r="G336" s="25" t="str">
        <f>IF(supply!H343&lt;&gt;"",VLOOKUP(supply!H343,private!$L$1:$M$5,2,FALSE),"")</f>
        <v/>
      </c>
    </row>
    <row r="337" spans="1:7" x14ac:dyDescent="0.25">
      <c r="A337" s="25" t="str">
        <f>IF(supply!C344&lt;&gt;"",supply!B344,"")</f>
        <v/>
      </c>
      <c r="B337" s="25" t="str">
        <f>IF(supply!C344&lt;&gt;"",supply!C344,"")</f>
        <v/>
      </c>
      <c r="C337" s="25" t="str">
        <f>IF(supply!D344&lt;&gt;"",supply!D344,"")</f>
        <v/>
      </c>
      <c r="D337" s="25" t="str">
        <f>IF(supply!E344&lt;&gt;"",supply!E344,"")</f>
        <v/>
      </c>
      <c r="E337" s="25" t="str">
        <f>IF(supply!F344&lt;&gt;"",supply!F344,"")</f>
        <v/>
      </c>
      <c r="F337" s="25" t="str">
        <f>IF(supply!G344&lt;&gt;"",VLOOKUP(supply!G344,private!$H$1:$J$28,2,FALSE),"")</f>
        <v/>
      </c>
      <c r="G337" s="25" t="str">
        <f>IF(supply!H344&lt;&gt;"",VLOOKUP(supply!H344,private!$L$1:$M$5,2,FALSE),"")</f>
        <v/>
      </c>
    </row>
    <row r="338" spans="1:7" x14ac:dyDescent="0.25">
      <c r="A338" s="25" t="str">
        <f>IF(supply!C345&lt;&gt;"",supply!B345,"")</f>
        <v/>
      </c>
      <c r="B338" s="25" t="str">
        <f>IF(supply!C345&lt;&gt;"",supply!C345,"")</f>
        <v/>
      </c>
      <c r="C338" s="25" t="str">
        <f>IF(supply!D345&lt;&gt;"",supply!D345,"")</f>
        <v/>
      </c>
      <c r="D338" s="25" t="str">
        <f>IF(supply!E345&lt;&gt;"",supply!E345,"")</f>
        <v/>
      </c>
      <c r="E338" s="25" t="str">
        <f>IF(supply!F345&lt;&gt;"",supply!F345,"")</f>
        <v/>
      </c>
      <c r="F338" s="25" t="str">
        <f>IF(supply!G345&lt;&gt;"",VLOOKUP(supply!G345,private!$H$1:$J$28,2,FALSE),"")</f>
        <v/>
      </c>
      <c r="G338" s="25" t="str">
        <f>IF(supply!H345&lt;&gt;"",VLOOKUP(supply!H345,private!$L$1:$M$5,2,FALSE),"")</f>
        <v/>
      </c>
    </row>
    <row r="339" spans="1:7" x14ac:dyDescent="0.25">
      <c r="A339" s="25" t="str">
        <f>IF(supply!C346&lt;&gt;"",supply!B346,"")</f>
        <v/>
      </c>
      <c r="B339" s="25" t="str">
        <f>IF(supply!C346&lt;&gt;"",supply!C346,"")</f>
        <v/>
      </c>
      <c r="C339" s="25" t="str">
        <f>IF(supply!D346&lt;&gt;"",supply!D346,"")</f>
        <v/>
      </c>
      <c r="D339" s="25" t="str">
        <f>IF(supply!E346&lt;&gt;"",supply!E346,"")</f>
        <v/>
      </c>
      <c r="E339" s="25" t="str">
        <f>IF(supply!F346&lt;&gt;"",supply!F346,"")</f>
        <v/>
      </c>
      <c r="F339" s="25" t="str">
        <f>IF(supply!G346&lt;&gt;"",VLOOKUP(supply!G346,private!$H$1:$J$28,2,FALSE),"")</f>
        <v/>
      </c>
      <c r="G339" s="25" t="str">
        <f>IF(supply!H346&lt;&gt;"",VLOOKUP(supply!H346,private!$L$1:$M$5,2,FALSE),"")</f>
        <v/>
      </c>
    </row>
    <row r="340" spans="1:7" x14ac:dyDescent="0.25">
      <c r="A340" s="25" t="str">
        <f>IF(supply!C347&lt;&gt;"",supply!B347,"")</f>
        <v/>
      </c>
      <c r="B340" s="25" t="str">
        <f>IF(supply!C347&lt;&gt;"",supply!C347,"")</f>
        <v/>
      </c>
      <c r="C340" s="25" t="str">
        <f>IF(supply!D347&lt;&gt;"",supply!D347,"")</f>
        <v/>
      </c>
      <c r="D340" s="25" t="str">
        <f>IF(supply!E347&lt;&gt;"",supply!E347,"")</f>
        <v/>
      </c>
      <c r="E340" s="25" t="str">
        <f>IF(supply!F347&lt;&gt;"",supply!F347,"")</f>
        <v/>
      </c>
      <c r="F340" s="25" t="str">
        <f>IF(supply!G347&lt;&gt;"",VLOOKUP(supply!G347,private!$H$1:$J$28,2,FALSE),"")</f>
        <v/>
      </c>
      <c r="G340" s="25" t="str">
        <f>IF(supply!H347&lt;&gt;"",VLOOKUP(supply!H347,private!$L$1:$M$5,2,FALSE),"")</f>
        <v/>
      </c>
    </row>
    <row r="341" spans="1:7" x14ac:dyDescent="0.25">
      <c r="A341" s="25" t="str">
        <f>IF(supply!C348&lt;&gt;"",supply!B348,"")</f>
        <v/>
      </c>
      <c r="B341" s="25" t="str">
        <f>IF(supply!C348&lt;&gt;"",supply!C348,"")</f>
        <v/>
      </c>
      <c r="C341" s="25" t="str">
        <f>IF(supply!D348&lt;&gt;"",supply!D348,"")</f>
        <v/>
      </c>
      <c r="D341" s="25" t="str">
        <f>IF(supply!E348&lt;&gt;"",supply!E348,"")</f>
        <v/>
      </c>
      <c r="E341" s="25" t="str">
        <f>IF(supply!F348&lt;&gt;"",supply!F348,"")</f>
        <v/>
      </c>
      <c r="F341" s="25" t="str">
        <f>IF(supply!G348&lt;&gt;"",VLOOKUP(supply!G348,private!$H$1:$J$28,2,FALSE),"")</f>
        <v/>
      </c>
      <c r="G341" s="25" t="str">
        <f>IF(supply!H348&lt;&gt;"",VLOOKUP(supply!H348,private!$L$1:$M$5,2,FALSE),"")</f>
        <v/>
      </c>
    </row>
    <row r="342" spans="1:7" x14ac:dyDescent="0.25">
      <c r="A342" s="25" t="str">
        <f>IF(supply!C349&lt;&gt;"",supply!B349,"")</f>
        <v/>
      </c>
      <c r="B342" s="25" t="str">
        <f>IF(supply!C349&lt;&gt;"",supply!C349,"")</f>
        <v/>
      </c>
      <c r="C342" s="25" t="str">
        <f>IF(supply!D349&lt;&gt;"",supply!D349,"")</f>
        <v/>
      </c>
      <c r="D342" s="25" t="str">
        <f>IF(supply!E349&lt;&gt;"",supply!E349,"")</f>
        <v/>
      </c>
      <c r="E342" s="25" t="str">
        <f>IF(supply!F349&lt;&gt;"",supply!F349,"")</f>
        <v/>
      </c>
      <c r="F342" s="25" t="str">
        <f>IF(supply!G349&lt;&gt;"",VLOOKUP(supply!G349,private!$H$1:$J$28,2,FALSE),"")</f>
        <v/>
      </c>
      <c r="G342" s="25" t="str">
        <f>IF(supply!H349&lt;&gt;"",VLOOKUP(supply!H349,private!$L$1:$M$5,2,FALSE),"")</f>
        <v/>
      </c>
    </row>
    <row r="343" spans="1:7" x14ac:dyDescent="0.25">
      <c r="A343" s="25" t="str">
        <f>IF(supply!C350&lt;&gt;"",supply!B350,"")</f>
        <v/>
      </c>
      <c r="B343" s="25" t="str">
        <f>IF(supply!C350&lt;&gt;"",supply!C350,"")</f>
        <v/>
      </c>
      <c r="C343" s="25" t="str">
        <f>IF(supply!D350&lt;&gt;"",supply!D350,"")</f>
        <v/>
      </c>
      <c r="D343" s="25" t="str">
        <f>IF(supply!E350&lt;&gt;"",supply!E350,"")</f>
        <v/>
      </c>
      <c r="E343" s="25" t="str">
        <f>IF(supply!F350&lt;&gt;"",supply!F350,"")</f>
        <v/>
      </c>
      <c r="F343" s="25" t="str">
        <f>IF(supply!G350&lt;&gt;"",VLOOKUP(supply!G350,private!$H$1:$J$28,2,FALSE),"")</f>
        <v/>
      </c>
      <c r="G343" s="25" t="str">
        <f>IF(supply!H350&lt;&gt;"",VLOOKUP(supply!H350,private!$L$1:$M$5,2,FALSE),"")</f>
        <v/>
      </c>
    </row>
    <row r="344" spans="1:7" x14ac:dyDescent="0.25">
      <c r="A344" s="25" t="str">
        <f>IF(supply!C351&lt;&gt;"",supply!B351,"")</f>
        <v/>
      </c>
      <c r="B344" s="25" t="str">
        <f>IF(supply!C351&lt;&gt;"",supply!C351,"")</f>
        <v/>
      </c>
      <c r="C344" s="25" t="str">
        <f>IF(supply!D351&lt;&gt;"",supply!D351,"")</f>
        <v/>
      </c>
      <c r="D344" s="25" t="str">
        <f>IF(supply!E351&lt;&gt;"",supply!E351,"")</f>
        <v/>
      </c>
      <c r="E344" s="25" t="str">
        <f>IF(supply!F351&lt;&gt;"",supply!F351,"")</f>
        <v/>
      </c>
      <c r="F344" s="25" t="str">
        <f>IF(supply!G351&lt;&gt;"",VLOOKUP(supply!G351,private!$H$1:$J$28,2,FALSE),"")</f>
        <v/>
      </c>
      <c r="G344" s="25" t="str">
        <f>IF(supply!H351&lt;&gt;"",VLOOKUP(supply!H351,private!$L$1:$M$5,2,FALSE),"")</f>
        <v/>
      </c>
    </row>
    <row r="345" spans="1:7" x14ac:dyDescent="0.25">
      <c r="A345" s="25" t="str">
        <f>IF(supply!C352&lt;&gt;"",supply!B352,"")</f>
        <v/>
      </c>
      <c r="B345" s="25" t="str">
        <f>IF(supply!C352&lt;&gt;"",supply!C352,"")</f>
        <v/>
      </c>
      <c r="C345" s="25" t="str">
        <f>IF(supply!D352&lt;&gt;"",supply!D352,"")</f>
        <v/>
      </c>
      <c r="D345" s="25" t="str">
        <f>IF(supply!E352&lt;&gt;"",supply!E352,"")</f>
        <v/>
      </c>
      <c r="E345" s="25" t="str">
        <f>IF(supply!F352&lt;&gt;"",supply!F352,"")</f>
        <v/>
      </c>
      <c r="F345" s="25" t="str">
        <f>IF(supply!G352&lt;&gt;"",VLOOKUP(supply!G352,private!$H$1:$J$28,2,FALSE),"")</f>
        <v/>
      </c>
      <c r="G345" s="25" t="str">
        <f>IF(supply!H352&lt;&gt;"",VLOOKUP(supply!H352,private!$L$1:$M$5,2,FALSE),"")</f>
        <v/>
      </c>
    </row>
    <row r="346" spans="1:7" x14ac:dyDescent="0.25">
      <c r="A346" s="25" t="str">
        <f>IF(supply!C353&lt;&gt;"",supply!B353,"")</f>
        <v/>
      </c>
      <c r="B346" s="25" t="str">
        <f>IF(supply!C353&lt;&gt;"",supply!C353,"")</f>
        <v/>
      </c>
      <c r="C346" s="25" t="str">
        <f>IF(supply!D353&lt;&gt;"",supply!D353,"")</f>
        <v/>
      </c>
      <c r="D346" s="25" t="str">
        <f>IF(supply!E353&lt;&gt;"",supply!E353,"")</f>
        <v/>
      </c>
      <c r="E346" s="25" t="str">
        <f>IF(supply!F353&lt;&gt;"",supply!F353,"")</f>
        <v/>
      </c>
      <c r="F346" s="25" t="str">
        <f>IF(supply!G353&lt;&gt;"",VLOOKUP(supply!G353,private!$H$1:$J$28,2,FALSE),"")</f>
        <v/>
      </c>
      <c r="G346" s="25" t="str">
        <f>IF(supply!H353&lt;&gt;"",VLOOKUP(supply!H353,private!$L$1:$M$5,2,FALSE),"")</f>
        <v/>
      </c>
    </row>
    <row r="347" spans="1:7" x14ac:dyDescent="0.25">
      <c r="A347" s="25" t="str">
        <f>IF(supply!C354&lt;&gt;"",supply!B354,"")</f>
        <v/>
      </c>
      <c r="B347" s="25" t="str">
        <f>IF(supply!C354&lt;&gt;"",supply!C354,"")</f>
        <v/>
      </c>
      <c r="C347" s="25" t="str">
        <f>IF(supply!D354&lt;&gt;"",supply!D354,"")</f>
        <v/>
      </c>
      <c r="D347" s="25" t="str">
        <f>IF(supply!E354&lt;&gt;"",supply!E354,"")</f>
        <v/>
      </c>
      <c r="E347" s="25" t="str">
        <f>IF(supply!F354&lt;&gt;"",supply!F354,"")</f>
        <v/>
      </c>
      <c r="F347" s="25" t="str">
        <f>IF(supply!G354&lt;&gt;"",VLOOKUP(supply!G354,private!$H$1:$J$28,2,FALSE),"")</f>
        <v/>
      </c>
      <c r="G347" s="25" t="str">
        <f>IF(supply!H354&lt;&gt;"",VLOOKUP(supply!H354,private!$L$1:$M$5,2,FALSE),"")</f>
        <v/>
      </c>
    </row>
    <row r="348" spans="1:7" x14ac:dyDescent="0.25">
      <c r="A348" s="25" t="str">
        <f>IF(supply!C355&lt;&gt;"",supply!B355,"")</f>
        <v/>
      </c>
      <c r="B348" s="25" t="str">
        <f>IF(supply!C355&lt;&gt;"",supply!C355,"")</f>
        <v/>
      </c>
      <c r="C348" s="25" t="str">
        <f>IF(supply!D355&lt;&gt;"",supply!D355,"")</f>
        <v/>
      </c>
      <c r="D348" s="25" t="str">
        <f>IF(supply!E355&lt;&gt;"",supply!E355,"")</f>
        <v/>
      </c>
      <c r="E348" s="25" t="str">
        <f>IF(supply!F355&lt;&gt;"",supply!F355,"")</f>
        <v/>
      </c>
      <c r="F348" s="25" t="str">
        <f>IF(supply!G355&lt;&gt;"",VLOOKUP(supply!G355,private!$H$1:$J$28,2,FALSE),"")</f>
        <v/>
      </c>
      <c r="G348" s="25" t="str">
        <f>IF(supply!H355&lt;&gt;"",VLOOKUP(supply!H355,private!$L$1:$M$5,2,FALSE),"")</f>
        <v/>
      </c>
    </row>
    <row r="349" spans="1:7" x14ac:dyDescent="0.25">
      <c r="A349" s="25" t="str">
        <f>IF(supply!C356&lt;&gt;"",supply!B356,"")</f>
        <v/>
      </c>
      <c r="B349" s="25" t="str">
        <f>IF(supply!C356&lt;&gt;"",supply!C356,"")</f>
        <v/>
      </c>
      <c r="C349" s="25" t="str">
        <f>IF(supply!D356&lt;&gt;"",supply!D356,"")</f>
        <v/>
      </c>
      <c r="D349" s="25" t="str">
        <f>IF(supply!E356&lt;&gt;"",supply!E356,"")</f>
        <v/>
      </c>
      <c r="E349" s="25" t="str">
        <f>IF(supply!F356&lt;&gt;"",supply!F356,"")</f>
        <v/>
      </c>
      <c r="F349" s="25" t="str">
        <f>IF(supply!G356&lt;&gt;"",VLOOKUP(supply!G356,private!$H$1:$J$28,2,FALSE),"")</f>
        <v/>
      </c>
      <c r="G349" s="25" t="str">
        <f>IF(supply!H356&lt;&gt;"",VLOOKUP(supply!H356,private!$L$1:$M$5,2,FALSE),"")</f>
        <v/>
      </c>
    </row>
    <row r="350" spans="1:7" x14ac:dyDescent="0.25">
      <c r="A350" s="25" t="str">
        <f>IF(supply!C357&lt;&gt;"",supply!B357,"")</f>
        <v/>
      </c>
      <c r="B350" s="25" t="str">
        <f>IF(supply!C357&lt;&gt;"",supply!C357,"")</f>
        <v/>
      </c>
      <c r="C350" s="25" t="str">
        <f>IF(supply!D357&lt;&gt;"",supply!D357,"")</f>
        <v/>
      </c>
      <c r="D350" s="25" t="str">
        <f>IF(supply!E357&lt;&gt;"",supply!E357,"")</f>
        <v/>
      </c>
      <c r="E350" s="25" t="str">
        <f>IF(supply!F357&lt;&gt;"",supply!F357,"")</f>
        <v/>
      </c>
      <c r="F350" s="25" t="str">
        <f>IF(supply!G357&lt;&gt;"",VLOOKUP(supply!G357,private!$H$1:$J$28,2,FALSE),"")</f>
        <v/>
      </c>
      <c r="G350" s="25" t="str">
        <f>IF(supply!H357&lt;&gt;"",VLOOKUP(supply!H357,private!$L$1:$M$5,2,FALSE),"")</f>
        <v/>
      </c>
    </row>
    <row r="351" spans="1:7" x14ac:dyDescent="0.25">
      <c r="A351" s="25" t="str">
        <f>IF(supply!C358&lt;&gt;"",supply!B358,"")</f>
        <v/>
      </c>
      <c r="B351" s="25" t="str">
        <f>IF(supply!C358&lt;&gt;"",supply!C358,"")</f>
        <v/>
      </c>
      <c r="C351" s="25" t="str">
        <f>IF(supply!D358&lt;&gt;"",supply!D358,"")</f>
        <v/>
      </c>
      <c r="D351" s="25" t="str">
        <f>IF(supply!E358&lt;&gt;"",supply!E358,"")</f>
        <v/>
      </c>
      <c r="E351" s="25" t="str">
        <f>IF(supply!F358&lt;&gt;"",supply!F358,"")</f>
        <v/>
      </c>
      <c r="F351" s="25" t="str">
        <f>IF(supply!G358&lt;&gt;"",VLOOKUP(supply!G358,private!$H$1:$J$28,2,FALSE),"")</f>
        <v/>
      </c>
      <c r="G351" s="25" t="str">
        <f>IF(supply!H358&lt;&gt;"",VLOOKUP(supply!H358,private!$L$1:$M$5,2,FALSE),"")</f>
        <v/>
      </c>
    </row>
    <row r="352" spans="1:7" x14ac:dyDescent="0.25">
      <c r="A352" s="25" t="str">
        <f>IF(supply!C359&lt;&gt;"",supply!B359,"")</f>
        <v/>
      </c>
      <c r="B352" s="25" t="str">
        <f>IF(supply!C359&lt;&gt;"",supply!C359,"")</f>
        <v/>
      </c>
      <c r="C352" s="25" t="str">
        <f>IF(supply!D359&lt;&gt;"",supply!D359,"")</f>
        <v/>
      </c>
      <c r="D352" s="25" t="str">
        <f>IF(supply!E359&lt;&gt;"",supply!E359,"")</f>
        <v/>
      </c>
      <c r="E352" s="25" t="str">
        <f>IF(supply!F359&lt;&gt;"",supply!F359,"")</f>
        <v/>
      </c>
      <c r="F352" s="25" t="str">
        <f>IF(supply!G359&lt;&gt;"",VLOOKUP(supply!G359,private!$H$1:$J$28,2,FALSE),"")</f>
        <v/>
      </c>
      <c r="G352" s="25" t="str">
        <f>IF(supply!H359&lt;&gt;"",VLOOKUP(supply!H359,private!$L$1:$M$5,2,FALSE),"")</f>
        <v/>
      </c>
    </row>
    <row r="353" spans="1:7" x14ac:dyDescent="0.25">
      <c r="A353" s="25" t="str">
        <f>IF(supply!C360&lt;&gt;"",supply!B360,"")</f>
        <v/>
      </c>
      <c r="B353" s="25" t="str">
        <f>IF(supply!C360&lt;&gt;"",supply!C360,"")</f>
        <v/>
      </c>
      <c r="C353" s="25" t="str">
        <f>IF(supply!D360&lt;&gt;"",supply!D360,"")</f>
        <v/>
      </c>
      <c r="D353" s="25" t="str">
        <f>IF(supply!E360&lt;&gt;"",supply!E360,"")</f>
        <v/>
      </c>
      <c r="E353" s="25" t="str">
        <f>IF(supply!F360&lt;&gt;"",supply!F360,"")</f>
        <v/>
      </c>
      <c r="F353" s="25" t="str">
        <f>IF(supply!G360&lt;&gt;"",VLOOKUP(supply!G360,private!$H$1:$J$28,2,FALSE),"")</f>
        <v/>
      </c>
      <c r="G353" s="25" t="str">
        <f>IF(supply!H360&lt;&gt;"",VLOOKUP(supply!H360,private!$L$1:$M$5,2,FALSE),"")</f>
        <v/>
      </c>
    </row>
    <row r="354" spans="1:7" x14ac:dyDescent="0.25">
      <c r="A354" s="25" t="str">
        <f>IF(supply!C361&lt;&gt;"",supply!B361,"")</f>
        <v/>
      </c>
      <c r="B354" s="25" t="str">
        <f>IF(supply!C361&lt;&gt;"",supply!C361,"")</f>
        <v/>
      </c>
      <c r="C354" s="25" t="str">
        <f>IF(supply!D361&lt;&gt;"",supply!D361,"")</f>
        <v/>
      </c>
      <c r="D354" s="25" t="str">
        <f>IF(supply!E361&lt;&gt;"",supply!E361,"")</f>
        <v/>
      </c>
      <c r="E354" s="25" t="str">
        <f>IF(supply!F361&lt;&gt;"",supply!F361,"")</f>
        <v/>
      </c>
      <c r="F354" s="25" t="str">
        <f>IF(supply!G361&lt;&gt;"",VLOOKUP(supply!G361,private!$H$1:$J$28,2,FALSE),"")</f>
        <v/>
      </c>
      <c r="G354" s="25" t="str">
        <f>IF(supply!H361&lt;&gt;"",VLOOKUP(supply!H361,private!$L$1:$M$5,2,FALSE),"")</f>
        <v/>
      </c>
    </row>
    <row r="355" spans="1:7" x14ac:dyDescent="0.25">
      <c r="A355" s="25" t="str">
        <f>IF(supply!C362&lt;&gt;"",supply!B362,"")</f>
        <v/>
      </c>
      <c r="B355" s="25" t="str">
        <f>IF(supply!C362&lt;&gt;"",supply!C362,"")</f>
        <v/>
      </c>
      <c r="C355" s="25" t="str">
        <f>IF(supply!D362&lt;&gt;"",supply!D362,"")</f>
        <v/>
      </c>
      <c r="D355" s="25" t="str">
        <f>IF(supply!E362&lt;&gt;"",supply!E362,"")</f>
        <v/>
      </c>
      <c r="E355" s="25" t="str">
        <f>IF(supply!F362&lt;&gt;"",supply!F362,"")</f>
        <v/>
      </c>
      <c r="F355" s="25" t="str">
        <f>IF(supply!G362&lt;&gt;"",VLOOKUP(supply!G362,private!$H$1:$J$28,2,FALSE),"")</f>
        <v/>
      </c>
      <c r="G355" s="25" t="str">
        <f>IF(supply!H362&lt;&gt;"",VLOOKUP(supply!H362,private!$L$1:$M$5,2,FALSE),"")</f>
        <v/>
      </c>
    </row>
    <row r="356" spans="1:7" x14ac:dyDescent="0.25">
      <c r="A356" s="25" t="str">
        <f>IF(supply!C363&lt;&gt;"",supply!B363,"")</f>
        <v/>
      </c>
      <c r="B356" s="25" t="str">
        <f>IF(supply!C363&lt;&gt;"",supply!C363,"")</f>
        <v/>
      </c>
      <c r="C356" s="25" t="str">
        <f>IF(supply!D363&lt;&gt;"",supply!D363,"")</f>
        <v/>
      </c>
      <c r="D356" s="25" t="str">
        <f>IF(supply!E363&lt;&gt;"",supply!E363,"")</f>
        <v/>
      </c>
      <c r="E356" s="25" t="str">
        <f>IF(supply!F363&lt;&gt;"",supply!F363,"")</f>
        <v/>
      </c>
      <c r="F356" s="25" t="str">
        <f>IF(supply!G363&lt;&gt;"",VLOOKUP(supply!G363,private!$H$1:$J$28,2,FALSE),"")</f>
        <v/>
      </c>
      <c r="G356" s="25" t="str">
        <f>IF(supply!H363&lt;&gt;"",VLOOKUP(supply!H363,private!$L$1:$M$5,2,FALSE),"")</f>
        <v/>
      </c>
    </row>
    <row r="357" spans="1:7" x14ac:dyDescent="0.25">
      <c r="A357" s="25" t="str">
        <f>IF(supply!C364&lt;&gt;"",supply!B364,"")</f>
        <v/>
      </c>
      <c r="B357" s="25" t="str">
        <f>IF(supply!C364&lt;&gt;"",supply!C364,"")</f>
        <v/>
      </c>
      <c r="C357" s="25" t="str">
        <f>IF(supply!D364&lt;&gt;"",supply!D364,"")</f>
        <v/>
      </c>
      <c r="D357" s="25" t="str">
        <f>IF(supply!E364&lt;&gt;"",supply!E364,"")</f>
        <v/>
      </c>
      <c r="E357" s="25" t="str">
        <f>IF(supply!F364&lt;&gt;"",supply!F364,"")</f>
        <v/>
      </c>
      <c r="F357" s="25" t="str">
        <f>IF(supply!G364&lt;&gt;"",VLOOKUP(supply!G364,private!$H$1:$J$28,2,FALSE),"")</f>
        <v/>
      </c>
      <c r="G357" s="25" t="str">
        <f>IF(supply!H364&lt;&gt;"",VLOOKUP(supply!H364,private!$L$1:$M$5,2,FALSE),"")</f>
        <v/>
      </c>
    </row>
    <row r="358" spans="1:7" x14ac:dyDescent="0.25">
      <c r="A358" s="25" t="str">
        <f>IF(supply!C365&lt;&gt;"",supply!B365,"")</f>
        <v/>
      </c>
      <c r="B358" s="25" t="str">
        <f>IF(supply!C365&lt;&gt;"",supply!C365,"")</f>
        <v/>
      </c>
      <c r="C358" s="25" t="str">
        <f>IF(supply!D365&lt;&gt;"",supply!D365,"")</f>
        <v/>
      </c>
      <c r="D358" s="25" t="str">
        <f>IF(supply!E365&lt;&gt;"",supply!E365,"")</f>
        <v/>
      </c>
      <c r="E358" s="25" t="str">
        <f>IF(supply!F365&lt;&gt;"",supply!F365,"")</f>
        <v/>
      </c>
      <c r="F358" s="25" t="str">
        <f>IF(supply!G365&lt;&gt;"",VLOOKUP(supply!G365,private!$H$1:$J$28,2,FALSE),"")</f>
        <v/>
      </c>
      <c r="G358" s="25" t="str">
        <f>IF(supply!H365&lt;&gt;"",VLOOKUP(supply!H365,private!$L$1:$M$5,2,FALSE),"")</f>
        <v/>
      </c>
    </row>
    <row r="359" spans="1:7" x14ac:dyDescent="0.25">
      <c r="A359" s="25" t="str">
        <f>IF(supply!C366&lt;&gt;"",supply!B366,"")</f>
        <v/>
      </c>
      <c r="B359" s="25" t="str">
        <f>IF(supply!C366&lt;&gt;"",supply!C366,"")</f>
        <v/>
      </c>
      <c r="C359" s="25" t="str">
        <f>IF(supply!D366&lt;&gt;"",supply!D366,"")</f>
        <v/>
      </c>
      <c r="D359" s="25" t="str">
        <f>IF(supply!E366&lt;&gt;"",supply!E366,"")</f>
        <v/>
      </c>
      <c r="E359" s="25" t="str">
        <f>IF(supply!F366&lt;&gt;"",supply!F366,"")</f>
        <v/>
      </c>
      <c r="F359" s="25" t="str">
        <f>IF(supply!G366&lt;&gt;"",VLOOKUP(supply!G366,private!$H$1:$J$28,2,FALSE),"")</f>
        <v/>
      </c>
      <c r="G359" s="25" t="str">
        <f>IF(supply!H366&lt;&gt;"",VLOOKUP(supply!H366,private!$L$1:$M$5,2,FALSE),"")</f>
        <v/>
      </c>
    </row>
    <row r="360" spans="1:7" x14ac:dyDescent="0.25">
      <c r="A360" s="25" t="str">
        <f>IF(supply!C367&lt;&gt;"",supply!B367,"")</f>
        <v/>
      </c>
      <c r="B360" s="25" t="str">
        <f>IF(supply!C367&lt;&gt;"",supply!C367,"")</f>
        <v/>
      </c>
      <c r="C360" s="25" t="str">
        <f>IF(supply!D367&lt;&gt;"",supply!D367,"")</f>
        <v/>
      </c>
      <c r="D360" s="25" t="str">
        <f>IF(supply!E367&lt;&gt;"",supply!E367,"")</f>
        <v/>
      </c>
      <c r="E360" s="25" t="str">
        <f>IF(supply!F367&lt;&gt;"",supply!F367,"")</f>
        <v/>
      </c>
      <c r="F360" s="25" t="str">
        <f>IF(supply!G367&lt;&gt;"",VLOOKUP(supply!G367,private!$H$1:$J$28,2,FALSE),"")</f>
        <v/>
      </c>
      <c r="G360" s="25" t="str">
        <f>IF(supply!H367&lt;&gt;"",VLOOKUP(supply!H367,private!$L$1:$M$5,2,FALSE),"")</f>
        <v/>
      </c>
    </row>
    <row r="361" spans="1:7" x14ac:dyDescent="0.25">
      <c r="A361" s="25" t="str">
        <f>IF(supply!C368&lt;&gt;"",supply!B368,"")</f>
        <v/>
      </c>
      <c r="B361" s="25" t="str">
        <f>IF(supply!C368&lt;&gt;"",supply!C368,"")</f>
        <v/>
      </c>
      <c r="C361" s="25" t="str">
        <f>IF(supply!D368&lt;&gt;"",supply!D368,"")</f>
        <v/>
      </c>
      <c r="D361" s="25" t="str">
        <f>IF(supply!E368&lt;&gt;"",supply!E368,"")</f>
        <v/>
      </c>
      <c r="E361" s="25" t="str">
        <f>IF(supply!F368&lt;&gt;"",supply!F368,"")</f>
        <v/>
      </c>
      <c r="F361" s="25" t="str">
        <f>IF(supply!G368&lt;&gt;"",VLOOKUP(supply!G368,private!$H$1:$J$28,2,FALSE),"")</f>
        <v/>
      </c>
      <c r="G361" s="25" t="str">
        <f>IF(supply!H368&lt;&gt;"",VLOOKUP(supply!H368,private!$L$1:$M$5,2,FALSE),"")</f>
        <v/>
      </c>
    </row>
    <row r="362" spans="1:7" x14ac:dyDescent="0.25">
      <c r="A362" s="25" t="str">
        <f>IF(supply!C369&lt;&gt;"",supply!B369,"")</f>
        <v/>
      </c>
      <c r="B362" s="25" t="str">
        <f>IF(supply!C369&lt;&gt;"",supply!C369,"")</f>
        <v/>
      </c>
      <c r="C362" s="25" t="str">
        <f>IF(supply!D369&lt;&gt;"",supply!D369,"")</f>
        <v/>
      </c>
      <c r="D362" s="25" t="str">
        <f>IF(supply!E369&lt;&gt;"",supply!E369,"")</f>
        <v/>
      </c>
      <c r="E362" s="25" t="str">
        <f>IF(supply!F369&lt;&gt;"",supply!F369,"")</f>
        <v/>
      </c>
      <c r="F362" s="25" t="str">
        <f>IF(supply!G369&lt;&gt;"",VLOOKUP(supply!G369,private!$H$1:$J$28,2,FALSE),"")</f>
        <v/>
      </c>
      <c r="G362" s="25" t="str">
        <f>IF(supply!H369&lt;&gt;"",VLOOKUP(supply!H369,private!$L$1:$M$5,2,FALSE),"")</f>
        <v/>
      </c>
    </row>
    <row r="363" spans="1:7" x14ac:dyDescent="0.25">
      <c r="A363" s="25" t="str">
        <f>IF(supply!C370&lt;&gt;"",supply!B370,"")</f>
        <v/>
      </c>
      <c r="B363" s="25" t="str">
        <f>IF(supply!C370&lt;&gt;"",supply!C370,"")</f>
        <v/>
      </c>
      <c r="C363" s="25" t="str">
        <f>IF(supply!D370&lt;&gt;"",supply!D370,"")</f>
        <v/>
      </c>
      <c r="D363" s="25" t="str">
        <f>IF(supply!E370&lt;&gt;"",supply!E370,"")</f>
        <v/>
      </c>
      <c r="E363" s="25" t="str">
        <f>IF(supply!F370&lt;&gt;"",supply!F370,"")</f>
        <v/>
      </c>
      <c r="F363" s="25" t="str">
        <f>IF(supply!G370&lt;&gt;"",VLOOKUP(supply!G370,private!$H$1:$J$28,2,FALSE),"")</f>
        <v/>
      </c>
      <c r="G363" s="25" t="str">
        <f>IF(supply!H370&lt;&gt;"",VLOOKUP(supply!H370,private!$L$1:$M$5,2,FALSE),"")</f>
        <v/>
      </c>
    </row>
    <row r="364" spans="1:7" x14ac:dyDescent="0.25">
      <c r="A364" s="25" t="str">
        <f>IF(supply!C371&lt;&gt;"",supply!B371,"")</f>
        <v/>
      </c>
      <c r="B364" s="25" t="str">
        <f>IF(supply!C371&lt;&gt;"",supply!C371,"")</f>
        <v/>
      </c>
      <c r="C364" s="25" t="str">
        <f>IF(supply!D371&lt;&gt;"",supply!D371,"")</f>
        <v/>
      </c>
      <c r="D364" s="25" t="str">
        <f>IF(supply!E371&lt;&gt;"",supply!E371,"")</f>
        <v/>
      </c>
      <c r="E364" s="25" t="str">
        <f>IF(supply!F371&lt;&gt;"",supply!F371,"")</f>
        <v/>
      </c>
      <c r="F364" s="25" t="str">
        <f>IF(supply!G371&lt;&gt;"",VLOOKUP(supply!G371,private!$H$1:$J$28,2,FALSE),"")</f>
        <v/>
      </c>
      <c r="G364" s="25" t="str">
        <f>IF(supply!H371&lt;&gt;"",VLOOKUP(supply!H371,private!$L$1:$M$5,2,FALSE),"")</f>
        <v/>
      </c>
    </row>
    <row r="365" spans="1:7" x14ac:dyDescent="0.25">
      <c r="A365" s="25" t="str">
        <f>IF(supply!C372&lt;&gt;"",supply!B372,"")</f>
        <v/>
      </c>
      <c r="B365" s="25" t="str">
        <f>IF(supply!C372&lt;&gt;"",supply!C372,"")</f>
        <v/>
      </c>
      <c r="C365" s="25" t="str">
        <f>IF(supply!D372&lt;&gt;"",supply!D372,"")</f>
        <v/>
      </c>
      <c r="D365" s="25" t="str">
        <f>IF(supply!E372&lt;&gt;"",supply!E372,"")</f>
        <v/>
      </c>
      <c r="E365" s="25" t="str">
        <f>IF(supply!F372&lt;&gt;"",supply!F372,"")</f>
        <v/>
      </c>
      <c r="F365" s="25" t="str">
        <f>IF(supply!G372&lt;&gt;"",VLOOKUP(supply!G372,private!$H$1:$J$28,2,FALSE),"")</f>
        <v/>
      </c>
      <c r="G365" s="25" t="str">
        <f>IF(supply!H372&lt;&gt;"",VLOOKUP(supply!H372,private!$L$1:$M$5,2,FALSE),"")</f>
        <v/>
      </c>
    </row>
    <row r="366" spans="1:7" x14ac:dyDescent="0.25">
      <c r="A366" s="25" t="str">
        <f>IF(supply!C373&lt;&gt;"",supply!B373,"")</f>
        <v/>
      </c>
      <c r="B366" s="25" t="str">
        <f>IF(supply!C373&lt;&gt;"",supply!C373,"")</f>
        <v/>
      </c>
      <c r="C366" s="25" t="str">
        <f>IF(supply!D373&lt;&gt;"",supply!D373,"")</f>
        <v/>
      </c>
      <c r="D366" s="25" t="str">
        <f>IF(supply!E373&lt;&gt;"",supply!E373,"")</f>
        <v/>
      </c>
      <c r="E366" s="25" t="str">
        <f>IF(supply!F373&lt;&gt;"",supply!F373,"")</f>
        <v/>
      </c>
      <c r="F366" s="25" t="str">
        <f>IF(supply!G373&lt;&gt;"",VLOOKUP(supply!G373,private!$H$1:$J$28,2,FALSE),"")</f>
        <v/>
      </c>
      <c r="G366" s="25" t="str">
        <f>IF(supply!H373&lt;&gt;"",VLOOKUP(supply!H373,private!$L$1:$M$5,2,FALSE),"")</f>
        <v/>
      </c>
    </row>
    <row r="367" spans="1:7" x14ac:dyDescent="0.25">
      <c r="A367" s="25" t="str">
        <f>IF(supply!C374&lt;&gt;"",supply!B374,"")</f>
        <v/>
      </c>
      <c r="B367" s="25" t="str">
        <f>IF(supply!C374&lt;&gt;"",supply!C374,"")</f>
        <v/>
      </c>
      <c r="C367" s="25" t="str">
        <f>IF(supply!D374&lt;&gt;"",supply!D374,"")</f>
        <v/>
      </c>
      <c r="D367" s="25" t="str">
        <f>IF(supply!E374&lt;&gt;"",supply!E374,"")</f>
        <v/>
      </c>
      <c r="E367" s="25" t="str">
        <f>IF(supply!F374&lt;&gt;"",supply!F374,"")</f>
        <v/>
      </c>
      <c r="F367" s="25" t="str">
        <f>IF(supply!G374&lt;&gt;"",VLOOKUP(supply!G374,private!$H$1:$J$28,2,FALSE),"")</f>
        <v/>
      </c>
      <c r="G367" s="25" t="str">
        <f>IF(supply!H374&lt;&gt;"",VLOOKUP(supply!H374,private!$L$1:$M$5,2,FALSE),"")</f>
        <v/>
      </c>
    </row>
    <row r="368" spans="1:7" x14ac:dyDescent="0.25">
      <c r="A368" s="25" t="str">
        <f>IF(supply!C375&lt;&gt;"",supply!B375,"")</f>
        <v/>
      </c>
      <c r="B368" s="25" t="str">
        <f>IF(supply!C375&lt;&gt;"",supply!C375,"")</f>
        <v/>
      </c>
      <c r="C368" s="25" t="str">
        <f>IF(supply!D375&lt;&gt;"",supply!D375,"")</f>
        <v/>
      </c>
      <c r="D368" s="25" t="str">
        <f>IF(supply!E375&lt;&gt;"",supply!E375,"")</f>
        <v/>
      </c>
      <c r="E368" s="25" t="str">
        <f>IF(supply!F375&lt;&gt;"",supply!F375,"")</f>
        <v/>
      </c>
      <c r="F368" s="25" t="str">
        <f>IF(supply!G375&lt;&gt;"",VLOOKUP(supply!G375,private!$H$1:$J$28,2,FALSE),"")</f>
        <v/>
      </c>
      <c r="G368" s="25" t="str">
        <f>IF(supply!H375&lt;&gt;"",VLOOKUP(supply!H375,private!$L$1:$M$5,2,FALSE),"")</f>
        <v/>
      </c>
    </row>
    <row r="369" spans="1:7" x14ac:dyDescent="0.25">
      <c r="A369" s="25" t="str">
        <f>IF(supply!C376&lt;&gt;"",supply!B376,"")</f>
        <v/>
      </c>
      <c r="B369" s="25" t="str">
        <f>IF(supply!C376&lt;&gt;"",supply!C376,"")</f>
        <v/>
      </c>
      <c r="C369" s="25" t="str">
        <f>IF(supply!D376&lt;&gt;"",supply!D376,"")</f>
        <v/>
      </c>
      <c r="D369" s="25" t="str">
        <f>IF(supply!E376&lt;&gt;"",supply!E376,"")</f>
        <v/>
      </c>
      <c r="E369" s="25" t="str">
        <f>IF(supply!F376&lt;&gt;"",supply!F376,"")</f>
        <v/>
      </c>
      <c r="F369" s="25" t="str">
        <f>IF(supply!G376&lt;&gt;"",VLOOKUP(supply!G376,private!$H$1:$J$28,2,FALSE),"")</f>
        <v/>
      </c>
      <c r="G369" s="25" t="str">
        <f>IF(supply!H376&lt;&gt;"",VLOOKUP(supply!H376,private!$L$1:$M$5,2,FALSE),"")</f>
        <v/>
      </c>
    </row>
    <row r="370" spans="1:7" x14ac:dyDescent="0.25">
      <c r="A370" s="25" t="str">
        <f>IF(supply!C377&lt;&gt;"",supply!B377,"")</f>
        <v/>
      </c>
      <c r="B370" s="25" t="str">
        <f>IF(supply!C377&lt;&gt;"",supply!C377,"")</f>
        <v/>
      </c>
      <c r="C370" s="25" t="str">
        <f>IF(supply!D377&lt;&gt;"",supply!D377,"")</f>
        <v/>
      </c>
      <c r="D370" s="25" t="str">
        <f>IF(supply!E377&lt;&gt;"",supply!E377,"")</f>
        <v/>
      </c>
      <c r="E370" s="25" t="str">
        <f>IF(supply!F377&lt;&gt;"",supply!F377,"")</f>
        <v/>
      </c>
      <c r="F370" s="25" t="str">
        <f>IF(supply!G377&lt;&gt;"",VLOOKUP(supply!G377,private!$H$1:$J$28,2,FALSE),"")</f>
        <v/>
      </c>
      <c r="G370" s="25" t="str">
        <f>IF(supply!H377&lt;&gt;"",VLOOKUP(supply!H377,private!$L$1:$M$5,2,FALSE),"")</f>
        <v/>
      </c>
    </row>
    <row r="371" spans="1:7" x14ac:dyDescent="0.25">
      <c r="A371" s="25" t="str">
        <f>IF(supply!C378&lt;&gt;"",supply!B378,"")</f>
        <v/>
      </c>
      <c r="B371" s="25" t="str">
        <f>IF(supply!C378&lt;&gt;"",supply!C378,"")</f>
        <v/>
      </c>
      <c r="C371" s="25" t="str">
        <f>IF(supply!D378&lt;&gt;"",supply!D378,"")</f>
        <v/>
      </c>
      <c r="D371" s="25" t="str">
        <f>IF(supply!E378&lt;&gt;"",supply!E378,"")</f>
        <v/>
      </c>
      <c r="E371" s="25" t="str">
        <f>IF(supply!F378&lt;&gt;"",supply!F378,"")</f>
        <v/>
      </c>
      <c r="F371" s="25" t="str">
        <f>IF(supply!G378&lt;&gt;"",VLOOKUP(supply!G378,private!$H$1:$J$28,2,FALSE),"")</f>
        <v/>
      </c>
      <c r="G371" s="25" t="str">
        <f>IF(supply!H378&lt;&gt;"",VLOOKUP(supply!H378,private!$L$1:$M$5,2,FALSE),"")</f>
        <v/>
      </c>
    </row>
    <row r="372" spans="1:7" x14ac:dyDescent="0.25">
      <c r="A372" s="25" t="str">
        <f>IF(supply!C379&lt;&gt;"",supply!B379,"")</f>
        <v/>
      </c>
      <c r="B372" s="25" t="str">
        <f>IF(supply!C379&lt;&gt;"",supply!C379,"")</f>
        <v/>
      </c>
      <c r="C372" s="25" t="str">
        <f>IF(supply!D379&lt;&gt;"",supply!D379,"")</f>
        <v/>
      </c>
      <c r="D372" s="25" t="str">
        <f>IF(supply!E379&lt;&gt;"",supply!E379,"")</f>
        <v/>
      </c>
      <c r="E372" s="25" t="str">
        <f>IF(supply!F379&lt;&gt;"",supply!F379,"")</f>
        <v/>
      </c>
      <c r="F372" s="25" t="str">
        <f>IF(supply!G379&lt;&gt;"",VLOOKUP(supply!G379,private!$H$1:$J$28,2,FALSE),"")</f>
        <v/>
      </c>
      <c r="G372" s="25" t="str">
        <f>IF(supply!H379&lt;&gt;"",VLOOKUP(supply!H379,private!$L$1:$M$5,2,FALSE),"")</f>
        <v/>
      </c>
    </row>
    <row r="373" spans="1:7" x14ac:dyDescent="0.25">
      <c r="A373" s="25" t="str">
        <f>IF(supply!C380&lt;&gt;"",supply!B380,"")</f>
        <v/>
      </c>
      <c r="B373" s="25" t="str">
        <f>IF(supply!C380&lt;&gt;"",supply!C380,"")</f>
        <v/>
      </c>
      <c r="C373" s="25" t="str">
        <f>IF(supply!D380&lt;&gt;"",supply!D380,"")</f>
        <v/>
      </c>
      <c r="D373" s="25" t="str">
        <f>IF(supply!E380&lt;&gt;"",supply!E380,"")</f>
        <v/>
      </c>
      <c r="E373" s="25" t="str">
        <f>IF(supply!F380&lt;&gt;"",supply!F380,"")</f>
        <v/>
      </c>
      <c r="F373" s="25" t="str">
        <f>IF(supply!G380&lt;&gt;"",VLOOKUP(supply!G380,private!$H$1:$J$28,2,FALSE),"")</f>
        <v/>
      </c>
      <c r="G373" s="25" t="str">
        <f>IF(supply!H380&lt;&gt;"",VLOOKUP(supply!H380,private!$L$1:$M$5,2,FALSE),"")</f>
        <v/>
      </c>
    </row>
    <row r="374" spans="1:7" x14ac:dyDescent="0.25">
      <c r="A374" s="25" t="str">
        <f>IF(supply!C381&lt;&gt;"",supply!B381,"")</f>
        <v/>
      </c>
      <c r="B374" s="25" t="str">
        <f>IF(supply!C381&lt;&gt;"",supply!C381,"")</f>
        <v/>
      </c>
      <c r="C374" s="25" t="str">
        <f>IF(supply!D381&lt;&gt;"",supply!D381,"")</f>
        <v/>
      </c>
      <c r="D374" s="25" t="str">
        <f>IF(supply!E381&lt;&gt;"",supply!E381,"")</f>
        <v/>
      </c>
      <c r="E374" s="25" t="str">
        <f>IF(supply!F381&lt;&gt;"",supply!F381,"")</f>
        <v/>
      </c>
      <c r="F374" s="25" t="str">
        <f>IF(supply!G381&lt;&gt;"",VLOOKUP(supply!G381,private!$H$1:$J$28,2,FALSE),"")</f>
        <v/>
      </c>
      <c r="G374" s="25" t="str">
        <f>IF(supply!H381&lt;&gt;"",VLOOKUP(supply!H381,private!$L$1:$M$5,2,FALSE),"")</f>
        <v/>
      </c>
    </row>
    <row r="375" spans="1:7" x14ac:dyDescent="0.25">
      <c r="A375" s="25" t="str">
        <f>IF(supply!C382&lt;&gt;"",supply!B382,"")</f>
        <v/>
      </c>
      <c r="B375" s="25" t="str">
        <f>IF(supply!C382&lt;&gt;"",supply!C382,"")</f>
        <v/>
      </c>
      <c r="C375" s="25" t="str">
        <f>IF(supply!D382&lt;&gt;"",supply!D382,"")</f>
        <v/>
      </c>
      <c r="D375" s="25" t="str">
        <f>IF(supply!E382&lt;&gt;"",supply!E382,"")</f>
        <v/>
      </c>
      <c r="E375" s="25" t="str">
        <f>IF(supply!F382&lt;&gt;"",supply!F382,"")</f>
        <v/>
      </c>
      <c r="F375" s="25" t="str">
        <f>IF(supply!G382&lt;&gt;"",VLOOKUP(supply!G382,private!$H$1:$J$28,2,FALSE),"")</f>
        <v/>
      </c>
      <c r="G375" s="25" t="str">
        <f>IF(supply!H382&lt;&gt;"",VLOOKUP(supply!H382,private!$L$1:$M$5,2,FALSE),"")</f>
        <v/>
      </c>
    </row>
    <row r="376" spans="1:7" x14ac:dyDescent="0.25">
      <c r="A376" s="25" t="str">
        <f>IF(supply!C383&lt;&gt;"",supply!B383,"")</f>
        <v/>
      </c>
      <c r="B376" s="25" t="str">
        <f>IF(supply!C383&lt;&gt;"",supply!C383,"")</f>
        <v/>
      </c>
      <c r="C376" s="25" t="str">
        <f>IF(supply!D383&lt;&gt;"",supply!D383,"")</f>
        <v/>
      </c>
      <c r="D376" s="25" t="str">
        <f>IF(supply!E383&lt;&gt;"",supply!E383,"")</f>
        <v/>
      </c>
      <c r="E376" s="25" t="str">
        <f>IF(supply!F383&lt;&gt;"",supply!F383,"")</f>
        <v/>
      </c>
      <c r="F376" s="25" t="str">
        <f>IF(supply!G383&lt;&gt;"",VLOOKUP(supply!G383,private!$H$1:$J$28,2,FALSE),"")</f>
        <v/>
      </c>
      <c r="G376" s="25" t="str">
        <f>IF(supply!H383&lt;&gt;"",VLOOKUP(supply!H383,private!$L$1:$M$5,2,FALSE),"")</f>
        <v/>
      </c>
    </row>
    <row r="377" spans="1:7" x14ac:dyDescent="0.25">
      <c r="A377" s="25" t="str">
        <f>IF(supply!C384&lt;&gt;"",supply!B384,"")</f>
        <v/>
      </c>
      <c r="B377" s="25" t="str">
        <f>IF(supply!C384&lt;&gt;"",supply!C384,"")</f>
        <v/>
      </c>
      <c r="C377" s="25" t="str">
        <f>IF(supply!D384&lt;&gt;"",supply!D384,"")</f>
        <v/>
      </c>
      <c r="D377" s="25" t="str">
        <f>IF(supply!E384&lt;&gt;"",supply!E384,"")</f>
        <v/>
      </c>
      <c r="E377" s="25" t="str">
        <f>IF(supply!F384&lt;&gt;"",supply!F384,"")</f>
        <v/>
      </c>
      <c r="F377" s="25" t="str">
        <f>IF(supply!G384&lt;&gt;"",VLOOKUP(supply!G384,private!$H$1:$J$28,2,FALSE),"")</f>
        <v/>
      </c>
      <c r="G377" s="25" t="str">
        <f>IF(supply!H384&lt;&gt;"",VLOOKUP(supply!H384,private!$L$1:$M$5,2,FALSE),"")</f>
        <v/>
      </c>
    </row>
    <row r="378" spans="1:7" x14ac:dyDescent="0.25">
      <c r="A378" s="25" t="str">
        <f>IF(supply!C385&lt;&gt;"",supply!B385,"")</f>
        <v/>
      </c>
      <c r="B378" s="25" t="str">
        <f>IF(supply!C385&lt;&gt;"",supply!C385,"")</f>
        <v/>
      </c>
      <c r="C378" s="25" t="str">
        <f>IF(supply!D385&lt;&gt;"",supply!D385,"")</f>
        <v/>
      </c>
      <c r="D378" s="25" t="str">
        <f>IF(supply!E385&lt;&gt;"",supply!E385,"")</f>
        <v/>
      </c>
      <c r="E378" s="25" t="str">
        <f>IF(supply!F385&lt;&gt;"",supply!F385,"")</f>
        <v/>
      </c>
      <c r="F378" s="25" t="str">
        <f>IF(supply!G385&lt;&gt;"",VLOOKUP(supply!G385,private!$H$1:$J$28,2,FALSE),"")</f>
        <v/>
      </c>
      <c r="G378" s="25" t="str">
        <f>IF(supply!H385&lt;&gt;"",VLOOKUP(supply!H385,private!$L$1:$M$5,2,FALSE),"")</f>
        <v/>
      </c>
    </row>
    <row r="379" spans="1:7" x14ac:dyDescent="0.25">
      <c r="A379" s="25" t="str">
        <f>IF(supply!C386&lt;&gt;"",supply!B386,"")</f>
        <v/>
      </c>
      <c r="B379" s="25" t="str">
        <f>IF(supply!C386&lt;&gt;"",supply!C386,"")</f>
        <v/>
      </c>
      <c r="C379" s="25" t="str">
        <f>IF(supply!D386&lt;&gt;"",supply!D386,"")</f>
        <v/>
      </c>
      <c r="D379" s="25" t="str">
        <f>IF(supply!E386&lt;&gt;"",supply!E386,"")</f>
        <v/>
      </c>
      <c r="E379" s="25" t="str">
        <f>IF(supply!F386&lt;&gt;"",supply!F386,"")</f>
        <v/>
      </c>
      <c r="F379" s="25" t="str">
        <f>IF(supply!G386&lt;&gt;"",VLOOKUP(supply!G386,private!$H$1:$J$28,2,FALSE),"")</f>
        <v/>
      </c>
      <c r="G379" s="25" t="str">
        <f>IF(supply!H386&lt;&gt;"",VLOOKUP(supply!H386,private!$L$1:$M$5,2,FALSE),"")</f>
        <v/>
      </c>
    </row>
    <row r="380" spans="1:7" x14ac:dyDescent="0.25">
      <c r="A380" s="25" t="str">
        <f>IF(supply!C387&lt;&gt;"",supply!B387,"")</f>
        <v/>
      </c>
      <c r="B380" s="25" t="str">
        <f>IF(supply!C387&lt;&gt;"",supply!C387,"")</f>
        <v/>
      </c>
      <c r="C380" s="25" t="str">
        <f>IF(supply!D387&lt;&gt;"",supply!D387,"")</f>
        <v/>
      </c>
      <c r="D380" s="25" t="str">
        <f>IF(supply!E387&lt;&gt;"",supply!E387,"")</f>
        <v/>
      </c>
      <c r="E380" s="25" t="str">
        <f>IF(supply!F387&lt;&gt;"",supply!F387,"")</f>
        <v/>
      </c>
      <c r="F380" s="25" t="str">
        <f>IF(supply!G387&lt;&gt;"",VLOOKUP(supply!G387,private!$H$1:$J$28,2,FALSE),"")</f>
        <v/>
      </c>
      <c r="G380" s="25" t="str">
        <f>IF(supply!H387&lt;&gt;"",VLOOKUP(supply!H387,private!$L$1:$M$5,2,FALSE),"")</f>
        <v/>
      </c>
    </row>
    <row r="381" spans="1:7" x14ac:dyDescent="0.25">
      <c r="A381" s="25" t="str">
        <f>IF(supply!C388&lt;&gt;"",supply!B388,"")</f>
        <v/>
      </c>
      <c r="B381" s="25" t="str">
        <f>IF(supply!C388&lt;&gt;"",supply!C388,"")</f>
        <v/>
      </c>
      <c r="C381" s="25" t="str">
        <f>IF(supply!D388&lt;&gt;"",supply!D388,"")</f>
        <v/>
      </c>
      <c r="D381" s="25" t="str">
        <f>IF(supply!E388&lt;&gt;"",supply!E388,"")</f>
        <v/>
      </c>
      <c r="E381" s="25" t="str">
        <f>IF(supply!F388&lt;&gt;"",supply!F388,"")</f>
        <v/>
      </c>
      <c r="F381" s="25" t="str">
        <f>IF(supply!G388&lt;&gt;"",VLOOKUP(supply!G388,private!$H$1:$J$28,2,FALSE),"")</f>
        <v/>
      </c>
      <c r="G381" s="25" t="str">
        <f>IF(supply!H388&lt;&gt;"",VLOOKUP(supply!H388,private!$L$1:$M$5,2,FALSE),"")</f>
        <v/>
      </c>
    </row>
    <row r="382" spans="1:7" x14ac:dyDescent="0.25">
      <c r="A382" s="25" t="str">
        <f>IF(supply!C389&lt;&gt;"",supply!B389,"")</f>
        <v/>
      </c>
      <c r="B382" s="25" t="str">
        <f>IF(supply!C389&lt;&gt;"",supply!C389,"")</f>
        <v/>
      </c>
      <c r="C382" s="25" t="str">
        <f>IF(supply!D389&lt;&gt;"",supply!D389,"")</f>
        <v/>
      </c>
      <c r="D382" s="25" t="str">
        <f>IF(supply!E389&lt;&gt;"",supply!E389,"")</f>
        <v/>
      </c>
      <c r="E382" s="25" t="str">
        <f>IF(supply!F389&lt;&gt;"",supply!F389,"")</f>
        <v/>
      </c>
      <c r="F382" s="25" t="str">
        <f>IF(supply!G389&lt;&gt;"",VLOOKUP(supply!G389,private!$H$1:$J$28,2,FALSE),"")</f>
        <v/>
      </c>
      <c r="G382" s="25" t="str">
        <f>IF(supply!H389&lt;&gt;"",VLOOKUP(supply!H389,private!$L$1:$M$5,2,FALSE),"")</f>
        <v/>
      </c>
    </row>
    <row r="383" spans="1:7" x14ac:dyDescent="0.25">
      <c r="A383" s="25" t="str">
        <f>IF(supply!C390&lt;&gt;"",supply!B390,"")</f>
        <v/>
      </c>
      <c r="B383" s="25" t="str">
        <f>IF(supply!C390&lt;&gt;"",supply!C390,"")</f>
        <v/>
      </c>
      <c r="C383" s="25" t="str">
        <f>IF(supply!D390&lt;&gt;"",supply!D390,"")</f>
        <v/>
      </c>
      <c r="D383" s="25" t="str">
        <f>IF(supply!E390&lt;&gt;"",supply!E390,"")</f>
        <v/>
      </c>
      <c r="E383" s="25" t="str">
        <f>IF(supply!F390&lt;&gt;"",supply!F390,"")</f>
        <v/>
      </c>
      <c r="F383" s="25" t="str">
        <f>IF(supply!G390&lt;&gt;"",VLOOKUP(supply!G390,private!$H$1:$J$28,2,FALSE),"")</f>
        <v/>
      </c>
      <c r="G383" s="25" t="str">
        <f>IF(supply!H390&lt;&gt;"",VLOOKUP(supply!H390,private!$L$1:$M$5,2,FALSE),"")</f>
        <v/>
      </c>
    </row>
    <row r="384" spans="1:7" x14ac:dyDescent="0.25">
      <c r="A384" s="25" t="str">
        <f>IF(supply!C391&lt;&gt;"",supply!B391,"")</f>
        <v/>
      </c>
      <c r="B384" s="25" t="str">
        <f>IF(supply!C391&lt;&gt;"",supply!C391,"")</f>
        <v/>
      </c>
      <c r="C384" s="25" t="str">
        <f>IF(supply!D391&lt;&gt;"",supply!D391,"")</f>
        <v/>
      </c>
      <c r="D384" s="25" t="str">
        <f>IF(supply!E391&lt;&gt;"",supply!E391,"")</f>
        <v/>
      </c>
      <c r="E384" s="25" t="str">
        <f>IF(supply!F391&lt;&gt;"",supply!F391,"")</f>
        <v/>
      </c>
      <c r="F384" s="25" t="str">
        <f>IF(supply!G391&lt;&gt;"",VLOOKUP(supply!G391,private!$H$1:$J$28,2,FALSE),"")</f>
        <v/>
      </c>
      <c r="G384" s="25" t="str">
        <f>IF(supply!H391&lt;&gt;"",VLOOKUP(supply!H391,private!$L$1:$M$5,2,FALSE),"")</f>
        <v/>
      </c>
    </row>
    <row r="385" spans="1:7" x14ac:dyDescent="0.25">
      <c r="A385" s="25" t="str">
        <f>IF(supply!C392&lt;&gt;"",supply!B392,"")</f>
        <v/>
      </c>
      <c r="B385" s="25" t="str">
        <f>IF(supply!C392&lt;&gt;"",supply!C392,"")</f>
        <v/>
      </c>
      <c r="C385" s="25" t="str">
        <f>IF(supply!D392&lt;&gt;"",supply!D392,"")</f>
        <v/>
      </c>
      <c r="D385" s="25" t="str">
        <f>IF(supply!E392&lt;&gt;"",supply!E392,"")</f>
        <v/>
      </c>
      <c r="E385" s="25" t="str">
        <f>IF(supply!F392&lt;&gt;"",supply!F392,"")</f>
        <v/>
      </c>
      <c r="F385" s="25" t="str">
        <f>IF(supply!G392&lt;&gt;"",VLOOKUP(supply!G392,private!$H$1:$J$28,2,FALSE),"")</f>
        <v/>
      </c>
      <c r="G385" s="25" t="str">
        <f>IF(supply!H392&lt;&gt;"",VLOOKUP(supply!H392,private!$L$1:$M$5,2,FALSE),"")</f>
        <v/>
      </c>
    </row>
    <row r="386" spans="1:7" x14ac:dyDescent="0.25">
      <c r="A386" s="25" t="str">
        <f>IF(supply!C393&lt;&gt;"",supply!B393,"")</f>
        <v/>
      </c>
      <c r="B386" s="25" t="str">
        <f>IF(supply!C393&lt;&gt;"",supply!C393,"")</f>
        <v/>
      </c>
      <c r="C386" s="25" t="str">
        <f>IF(supply!D393&lt;&gt;"",supply!D393,"")</f>
        <v/>
      </c>
      <c r="D386" s="25" t="str">
        <f>IF(supply!E393&lt;&gt;"",supply!E393,"")</f>
        <v/>
      </c>
      <c r="E386" s="25" t="str">
        <f>IF(supply!F393&lt;&gt;"",supply!F393,"")</f>
        <v/>
      </c>
      <c r="F386" s="25" t="str">
        <f>IF(supply!G393&lt;&gt;"",VLOOKUP(supply!G393,private!$H$1:$J$28,2,FALSE),"")</f>
        <v/>
      </c>
      <c r="G386" s="25" t="str">
        <f>IF(supply!H393&lt;&gt;"",VLOOKUP(supply!H393,private!$L$1:$M$5,2,FALSE),"")</f>
        <v/>
      </c>
    </row>
    <row r="387" spans="1:7" x14ac:dyDescent="0.25">
      <c r="A387" s="25" t="str">
        <f>IF(supply!C394&lt;&gt;"",supply!B394,"")</f>
        <v/>
      </c>
      <c r="B387" s="25" t="str">
        <f>IF(supply!C394&lt;&gt;"",supply!C394,"")</f>
        <v/>
      </c>
      <c r="C387" s="25" t="str">
        <f>IF(supply!D394&lt;&gt;"",supply!D394,"")</f>
        <v/>
      </c>
      <c r="D387" s="25" t="str">
        <f>IF(supply!E394&lt;&gt;"",supply!E394,"")</f>
        <v/>
      </c>
      <c r="E387" s="25" t="str">
        <f>IF(supply!F394&lt;&gt;"",supply!F394,"")</f>
        <v/>
      </c>
      <c r="F387" s="25" t="str">
        <f>IF(supply!G394&lt;&gt;"",VLOOKUP(supply!G394,private!$H$1:$J$28,2,FALSE),"")</f>
        <v/>
      </c>
      <c r="G387" s="25" t="str">
        <f>IF(supply!H394&lt;&gt;"",VLOOKUP(supply!H394,private!$L$1:$M$5,2,FALSE),"")</f>
        <v/>
      </c>
    </row>
    <row r="388" spans="1:7" x14ac:dyDescent="0.25">
      <c r="A388" s="25" t="str">
        <f>IF(supply!C395&lt;&gt;"",supply!B395,"")</f>
        <v/>
      </c>
      <c r="B388" s="25" t="str">
        <f>IF(supply!C395&lt;&gt;"",supply!C395,"")</f>
        <v/>
      </c>
      <c r="C388" s="25" t="str">
        <f>IF(supply!D395&lt;&gt;"",supply!D395,"")</f>
        <v/>
      </c>
      <c r="D388" s="25" t="str">
        <f>IF(supply!E395&lt;&gt;"",supply!E395,"")</f>
        <v/>
      </c>
      <c r="E388" s="25" t="str">
        <f>IF(supply!F395&lt;&gt;"",supply!F395,"")</f>
        <v/>
      </c>
      <c r="F388" s="25" t="str">
        <f>IF(supply!G395&lt;&gt;"",VLOOKUP(supply!G395,private!$H$1:$J$28,2,FALSE),"")</f>
        <v/>
      </c>
      <c r="G388" s="25" t="str">
        <f>IF(supply!H395&lt;&gt;"",VLOOKUP(supply!H395,private!$L$1:$M$5,2,FALSE),"")</f>
        <v/>
      </c>
    </row>
    <row r="389" spans="1:7" x14ac:dyDescent="0.25">
      <c r="A389" s="25" t="str">
        <f>IF(supply!C396&lt;&gt;"",supply!B396,"")</f>
        <v/>
      </c>
      <c r="B389" s="25" t="str">
        <f>IF(supply!C396&lt;&gt;"",supply!C396,"")</f>
        <v/>
      </c>
      <c r="C389" s="25" t="str">
        <f>IF(supply!D396&lt;&gt;"",supply!D396,"")</f>
        <v/>
      </c>
      <c r="D389" s="25" t="str">
        <f>IF(supply!E396&lt;&gt;"",supply!E396,"")</f>
        <v/>
      </c>
      <c r="E389" s="25" t="str">
        <f>IF(supply!F396&lt;&gt;"",supply!F396,"")</f>
        <v/>
      </c>
      <c r="F389" s="25" t="str">
        <f>IF(supply!G396&lt;&gt;"",VLOOKUP(supply!G396,private!$H$1:$J$28,2,FALSE),"")</f>
        <v/>
      </c>
      <c r="G389" s="25" t="str">
        <f>IF(supply!H396&lt;&gt;"",VLOOKUP(supply!H396,private!$L$1:$M$5,2,FALSE),"")</f>
        <v/>
      </c>
    </row>
    <row r="390" spans="1:7" x14ac:dyDescent="0.25">
      <c r="A390" s="25" t="str">
        <f>IF(supply!C397&lt;&gt;"",supply!B397,"")</f>
        <v/>
      </c>
      <c r="B390" s="25" t="str">
        <f>IF(supply!C397&lt;&gt;"",supply!C397,"")</f>
        <v/>
      </c>
      <c r="C390" s="25" t="str">
        <f>IF(supply!D397&lt;&gt;"",supply!D397,"")</f>
        <v/>
      </c>
      <c r="D390" s="25" t="str">
        <f>IF(supply!E397&lt;&gt;"",supply!E397,"")</f>
        <v/>
      </c>
      <c r="E390" s="25" t="str">
        <f>IF(supply!F397&lt;&gt;"",supply!F397,"")</f>
        <v/>
      </c>
      <c r="F390" s="25" t="str">
        <f>IF(supply!G397&lt;&gt;"",VLOOKUP(supply!G397,private!$H$1:$J$28,2,FALSE),"")</f>
        <v/>
      </c>
      <c r="G390" s="25" t="str">
        <f>IF(supply!H397&lt;&gt;"",VLOOKUP(supply!H397,private!$L$1:$M$5,2,FALSE),"")</f>
        <v/>
      </c>
    </row>
    <row r="391" spans="1:7" x14ac:dyDescent="0.25">
      <c r="A391" s="25" t="str">
        <f>IF(supply!C398&lt;&gt;"",supply!B398,"")</f>
        <v/>
      </c>
      <c r="B391" s="25" t="str">
        <f>IF(supply!C398&lt;&gt;"",supply!C398,"")</f>
        <v/>
      </c>
      <c r="C391" s="25" t="str">
        <f>IF(supply!D398&lt;&gt;"",supply!D398,"")</f>
        <v/>
      </c>
      <c r="D391" s="25" t="str">
        <f>IF(supply!E398&lt;&gt;"",supply!E398,"")</f>
        <v/>
      </c>
      <c r="E391" s="25" t="str">
        <f>IF(supply!F398&lt;&gt;"",supply!F398,"")</f>
        <v/>
      </c>
      <c r="F391" s="25" t="str">
        <f>IF(supply!G398&lt;&gt;"",VLOOKUP(supply!G398,private!$H$1:$J$28,2,FALSE),"")</f>
        <v/>
      </c>
      <c r="G391" s="25" t="str">
        <f>IF(supply!H398&lt;&gt;"",VLOOKUP(supply!H398,private!$L$1:$M$5,2,FALSE),"")</f>
        <v/>
      </c>
    </row>
    <row r="392" spans="1:7" x14ac:dyDescent="0.25">
      <c r="A392" s="25" t="str">
        <f>IF(supply!C399&lt;&gt;"",supply!B399,"")</f>
        <v/>
      </c>
      <c r="B392" s="25" t="str">
        <f>IF(supply!C399&lt;&gt;"",supply!C399,"")</f>
        <v/>
      </c>
      <c r="C392" s="25" t="str">
        <f>IF(supply!D399&lt;&gt;"",supply!D399,"")</f>
        <v/>
      </c>
      <c r="D392" s="25" t="str">
        <f>IF(supply!E399&lt;&gt;"",supply!E399,"")</f>
        <v/>
      </c>
      <c r="E392" s="25" t="str">
        <f>IF(supply!F399&lt;&gt;"",supply!F399,"")</f>
        <v/>
      </c>
      <c r="F392" s="25" t="str">
        <f>IF(supply!G399&lt;&gt;"",VLOOKUP(supply!G399,private!$H$1:$J$28,2,FALSE),"")</f>
        <v/>
      </c>
      <c r="G392" s="25" t="str">
        <f>IF(supply!H399&lt;&gt;"",VLOOKUP(supply!H399,private!$L$1:$M$5,2,FALSE),"")</f>
        <v/>
      </c>
    </row>
    <row r="393" spans="1:7" x14ac:dyDescent="0.25">
      <c r="A393" s="25" t="str">
        <f>IF(supply!C400&lt;&gt;"",supply!B400,"")</f>
        <v/>
      </c>
      <c r="B393" s="25" t="str">
        <f>IF(supply!C400&lt;&gt;"",supply!C400,"")</f>
        <v/>
      </c>
      <c r="C393" s="25" t="str">
        <f>IF(supply!D400&lt;&gt;"",supply!D400,"")</f>
        <v/>
      </c>
      <c r="D393" s="25" t="str">
        <f>IF(supply!E400&lt;&gt;"",supply!E400,"")</f>
        <v/>
      </c>
      <c r="E393" s="25" t="str">
        <f>IF(supply!F400&lt;&gt;"",supply!F400,"")</f>
        <v/>
      </c>
      <c r="F393" s="25" t="str">
        <f>IF(supply!G400&lt;&gt;"",VLOOKUP(supply!G400,private!$H$1:$J$28,2,FALSE),"")</f>
        <v/>
      </c>
      <c r="G393" s="25" t="str">
        <f>IF(supply!H400&lt;&gt;"",VLOOKUP(supply!H400,private!$L$1:$M$5,2,FALSE),"")</f>
        <v/>
      </c>
    </row>
    <row r="394" spans="1:7" x14ac:dyDescent="0.25">
      <c r="A394" s="25" t="str">
        <f>IF(supply!C401&lt;&gt;"",supply!B401,"")</f>
        <v/>
      </c>
      <c r="B394" s="25" t="str">
        <f>IF(supply!C401&lt;&gt;"",supply!C401,"")</f>
        <v/>
      </c>
      <c r="C394" s="25" t="str">
        <f>IF(supply!D401&lt;&gt;"",supply!D401,"")</f>
        <v/>
      </c>
      <c r="D394" s="25" t="str">
        <f>IF(supply!E401&lt;&gt;"",supply!E401,"")</f>
        <v/>
      </c>
      <c r="E394" s="25" t="str">
        <f>IF(supply!F401&lt;&gt;"",supply!F401,"")</f>
        <v/>
      </c>
      <c r="F394" s="25" t="str">
        <f>IF(supply!G401&lt;&gt;"",VLOOKUP(supply!G401,private!$H$1:$J$28,2,FALSE),"")</f>
        <v/>
      </c>
      <c r="G394" s="25" t="str">
        <f>IF(supply!H401&lt;&gt;"",VLOOKUP(supply!H401,private!$L$1:$M$5,2,FALSE),"")</f>
        <v/>
      </c>
    </row>
    <row r="395" spans="1:7" x14ac:dyDescent="0.25">
      <c r="A395" s="25" t="str">
        <f>IF(supply!C402&lt;&gt;"",supply!B402,"")</f>
        <v/>
      </c>
      <c r="B395" s="25" t="str">
        <f>IF(supply!C402&lt;&gt;"",supply!C402,"")</f>
        <v/>
      </c>
      <c r="C395" s="25" t="str">
        <f>IF(supply!D402&lt;&gt;"",supply!D402,"")</f>
        <v/>
      </c>
      <c r="D395" s="25" t="str">
        <f>IF(supply!E402&lt;&gt;"",supply!E402,"")</f>
        <v/>
      </c>
      <c r="E395" s="25" t="str">
        <f>IF(supply!F402&lt;&gt;"",supply!F402,"")</f>
        <v/>
      </c>
      <c r="F395" s="25" t="str">
        <f>IF(supply!G402&lt;&gt;"",VLOOKUP(supply!G402,private!$H$1:$J$28,2,FALSE),"")</f>
        <v/>
      </c>
      <c r="G395" s="25" t="str">
        <f>IF(supply!H402&lt;&gt;"",VLOOKUP(supply!H402,private!$L$1:$M$5,2,FALSE),"")</f>
        <v/>
      </c>
    </row>
    <row r="396" spans="1:7" x14ac:dyDescent="0.25">
      <c r="A396" s="25" t="str">
        <f>IF(supply!C403&lt;&gt;"",supply!B403,"")</f>
        <v/>
      </c>
      <c r="B396" s="25" t="str">
        <f>IF(supply!C403&lt;&gt;"",supply!C403,"")</f>
        <v/>
      </c>
      <c r="C396" s="25" t="str">
        <f>IF(supply!D403&lt;&gt;"",supply!D403,"")</f>
        <v/>
      </c>
      <c r="D396" s="25" t="str">
        <f>IF(supply!E403&lt;&gt;"",supply!E403,"")</f>
        <v/>
      </c>
      <c r="E396" s="25" t="str">
        <f>IF(supply!F403&lt;&gt;"",supply!F403,"")</f>
        <v/>
      </c>
      <c r="F396" s="25" t="str">
        <f>IF(supply!G403&lt;&gt;"",VLOOKUP(supply!G403,private!$H$1:$J$28,2,FALSE),"")</f>
        <v/>
      </c>
      <c r="G396" s="25" t="str">
        <f>IF(supply!H403&lt;&gt;"",VLOOKUP(supply!H403,private!$L$1:$M$5,2,FALSE),"")</f>
        <v/>
      </c>
    </row>
    <row r="397" spans="1:7" x14ac:dyDescent="0.25">
      <c r="A397" s="25" t="str">
        <f>IF(supply!C404&lt;&gt;"",supply!B404,"")</f>
        <v/>
      </c>
      <c r="B397" s="25" t="str">
        <f>IF(supply!C404&lt;&gt;"",supply!C404,"")</f>
        <v/>
      </c>
      <c r="C397" s="25" t="str">
        <f>IF(supply!D404&lt;&gt;"",supply!D404,"")</f>
        <v/>
      </c>
      <c r="D397" s="25" t="str">
        <f>IF(supply!E404&lt;&gt;"",supply!E404,"")</f>
        <v/>
      </c>
      <c r="E397" s="25" t="str">
        <f>IF(supply!F404&lt;&gt;"",supply!F404,"")</f>
        <v/>
      </c>
      <c r="F397" s="25" t="str">
        <f>IF(supply!G404&lt;&gt;"",VLOOKUP(supply!G404,private!$H$1:$J$28,2,FALSE),"")</f>
        <v/>
      </c>
      <c r="G397" s="25" t="str">
        <f>IF(supply!H404&lt;&gt;"",VLOOKUP(supply!H404,private!$L$1:$M$5,2,FALSE),"")</f>
        <v/>
      </c>
    </row>
    <row r="398" spans="1:7" x14ac:dyDescent="0.25">
      <c r="A398" s="25" t="str">
        <f>IF(supply!C405&lt;&gt;"",supply!B405,"")</f>
        <v/>
      </c>
      <c r="B398" s="25" t="str">
        <f>IF(supply!C405&lt;&gt;"",supply!C405,"")</f>
        <v/>
      </c>
      <c r="C398" s="25" t="str">
        <f>IF(supply!D405&lt;&gt;"",supply!D405,"")</f>
        <v/>
      </c>
      <c r="D398" s="25" t="str">
        <f>IF(supply!E405&lt;&gt;"",supply!E405,"")</f>
        <v/>
      </c>
      <c r="E398" s="25" t="str">
        <f>IF(supply!F405&lt;&gt;"",supply!F405,"")</f>
        <v/>
      </c>
      <c r="F398" s="25" t="str">
        <f>IF(supply!G405&lt;&gt;"",VLOOKUP(supply!G405,private!$H$1:$J$28,2,FALSE),"")</f>
        <v/>
      </c>
      <c r="G398" s="25" t="str">
        <f>IF(supply!H405&lt;&gt;"",VLOOKUP(supply!H405,private!$L$1:$M$5,2,FALSE),"")</f>
        <v/>
      </c>
    </row>
    <row r="399" spans="1:7" x14ac:dyDescent="0.25">
      <c r="A399" s="25" t="str">
        <f>IF(supply!C406&lt;&gt;"",supply!B406,"")</f>
        <v/>
      </c>
      <c r="B399" s="25" t="str">
        <f>IF(supply!C406&lt;&gt;"",supply!C406,"")</f>
        <v/>
      </c>
      <c r="C399" s="25" t="str">
        <f>IF(supply!D406&lt;&gt;"",supply!D406,"")</f>
        <v/>
      </c>
      <c r="D399" s="25" t="str">
        <f>IF(supply!E406&lt;&gt;"",supply!E406,"")</f>
        <v/>
      </c>
      <c r="E399" s="25" t="str">
        <f>IF(supply!F406&lt;&gt;"",supply!F406,"")</f>
        <v/>
      </c>
      <c r="F399" s="25" t="str">
        <f>IF(supply!G406&lt;&gt;"",VLOOKUP(supply!G406,private!$H$1:$J$28,2,FALSE),"")</f>
        <v/>
      </c>
      <c r="G399" s="25" t="str">
        <f>IF(supply!H406&lt;&gt;"",VLOOKUP(supply!H406,private!$L$1:$M$5,2,FALSE),"")</f>
        <v/>
      </c>
    </row>
    <row r="400" spans="1:7" x14ac:dyDescent="0.25">
      <c r="A400" s="25" t="str">
        <f>IF(supply!C407&lt;&gt;"",supply!B407,"")</f>
        <v/>
      </c>
      <c r="B400" s="25" t="str">
        <f>IF(supply!C407&lt;&gt;"",supply!C407,"")</f>
        <v/>
      </c>
      <c r="C400" s="25" t="str">
        <f>IF(supply!D407&lt;&gt;"",supply!D407,"")</f>
        <v/>
      </c>
      <c r="D400" s="25" t="str">
        <f>IF(supply!E407&lt;&gt;"",supply!E407,"")</f>
        <v/>
      </c>
      <c r="E400" s="25" t="str">
        <f>IF(supply!F407&lt;&gt;"",supply!F407,"")</f>
        <v/>
      </c>
      <c r="F400" s="25" t="str">
        <f>IF(supply!G407&lt;&gt;"",VLOOKUP(supply!G407,private!$H$1:$J$28,2,FALSE),"")</f>
        <v/>
      </c>
      <c r="G400" s="25" t="str">
        <f>IF(supply!H407&lt;&gt;"",VLOOKUP(supply!H407,private!$L$1:$M$5,2,FALSE),"")</f>
        <v/>
      </c>
    </row>
    <row r="401" spans="1:7" x14ac:dyDescent="0.25">
      <c r="A401" s="25" t="str">
        <f>IF(supply!C408&lt;&gt;"",supply!B408,"")</f>
        <v/>
      </c>
      <c r="B401" s="25" t="str">
        <f>IF(supply!C408&lt;&gt;"",supply!C408,"")</f>
        <v/>
      </c>
      <c r="C401" s="25" t="str">
        <f>IF(supply!D408&lt;&gt;"",supply!D408,"")</f>
        <v/>
      </c>
      <c r="D401" s="25" t="str">
        <f>IF(supply!E408&lt;&gt;"",supply!E408,"")</f>
        <v/>
      </c>
      <c r="E401" s="25" t="str">
        <f>IF(supply!F408&lt;&gt;"",supply!F408,"")</f>
        <v/>
      </c>
      <c r="F401" s="25" t="str">
        <f>IF(supply!G408&lt;&gt;"",VLOOKUP(supply!G408,private!$H$1:$J$28,2,FALSE),"")</f>
        <v/>
      </c>
      <c r="G401" s="25" t="str">
        <f>IF(supply!H408&lt;&gt;"",VLOOKUP(supply!H408,private!$L$1:$M$5,2,FALSE),"")</f>
        <v/>
      </c>
    </row>
    <row r="402" spans="1:7" x14ac:dyDescent="0.25">
      <c r="A402" s="25" t="str">
        <f>IF(supply!C409&lt;&gt;"",supply!B409,"")</f>
        <v/>
      </c>
      <c r="B402" s="25" t="str">
        <f>IF(supply!C409&lt;&gt;"",supply!C409,"")</f>
        <v/>
      </c>
      <c r="C402" s="25" t="str">
        <f>IF(supply!D409&lt;&gt;"",supply!D409,"")</f>
        <v/>
      </c>
      <c r="D402" s="25" t="str">
        <f>IF(supply!E409&lt;&gt;"",supply!E409,"")</f>
        <v/>
      </c>
      <c r="E402" s="25" t="str">
        <f>IF(supply!F409&lt;&gt;"",supply!F409,"")</f>
        <v/>
      </c>
      <c r="F402" s="25" t="str">
        <f>IF(supply!G409&lt;&gt;"",VLOOKUP(supply!G409,private!$H$1:$J$28,2,FALSE),"")</f>
        <v/>
      </c>
      <c r="G402" s="25" t="str">
        <f>IF(supply!H409&lt;&gt;"",VLOOKUP(supply!H409,private!$L$1:$M$5,2,FALSE),"")</f>
        <v/>
      </c>
    </row>
    <row r="403" spans="1:7" x14ac:dyDescent="0.25">
      <c r="A403" s="25" t="str">
        <f>IF(supply!C410&lt;&gt;"",supply!B410,"")</f>
        <v/>
      </c>
      <c r="B403" s="25" t="str">
        <f>IF(supply!C410&lt;&gt;"",supply!C410,"")</f>
        <v/>
      </c>
      <c r="C403" s="25" t="str">
        <f>IF(supply!D410&lt;&gt;"",supply!D410,"")</f>
        <v/>
      </c>
      <c r="D403" s="25" t="str">
        <f>IF(supply!E410&lt;&gt;"",supply!E410,"")</f>
        <v/>
      </c>
      <c r="E403" s="25" t="str">
        <f>IF(supply!F410&lt;&gt;"",supply!F410,"")</f>
        <v/>
      </c>
      <c r="F403" s="25" t="str">
        <f>IF(supply!G410&lt;&gt;"",VLOOKUP(supply!G410,private!$H$1:$J$28,2,FALSE),"")</f>
        <v/>
      </c>
      <c r="G403" s="25" t="str">
        <f>IF(supply!H410&lt;&gt;"",VLOOKUP(supply!H410,private!$L$1:$M$5,2,FALSE),"")</f>
        <v/>
      </c>
    </row>
    <row r="404" spans="1:7" x14ac:dyDescent="0.25">
      <c r="A404" s="25" t="str">
        <f>IF(supply!C411&lt;&gt;"",supply!B411,"")</f>
        <v/>
      </c>
      <c r="B404" s="25" t="str">
        <f>IF(supply!C411&lt;&gt;"",supply!C411,"")</f>
        <v/>
      </c>
      <c r="C404" s="25" t="str">
        <f>IF(supply!D411&lt;&gt;"",supply!D411,"")</f>
        <v/>
      </c>
      <c r="D404" s="25" t="str">
        <f>IF(supply!E411&lt;&gt;"",supply!E411,"")</f>
        <v/>
      </c>
      <c r="E404" s="25" t="str">
        <f>IF(supply!F411&lt;&gt;"",supply!F411,"")</f>
        <v/>
      </c>
      <c r="F404" s="25" t="str">
        <f>IF(supply!G411&lt;&gt;"",VLOOKUP(supply!G411,private!$H$1:$J$28,2,FALSE),"")</f>
        <v/>
      </c>
      <c r="G404" s="25" t="str">
        <f>IF(supply!H411&lt;&gt;"",VLOOKUP(supply!H411,private!$L$1:$M$5,2,FALSE),"")</f>
        <v/>
      </c>
    </row>
    <row r="405" spans="1:7" x14ac:dyDescent="0.25">
      <c r="A405" s="25" t="str">
        <f>IF(supply!C412&lt;&gt;"",supply!B412,"")</f>
        <v/>
      </c>
      <c r="B405" s="25" t="str">
        <f>IF(supply!C412&lt;&gt;"",supply!C412,"")</f>
        <v/>
      </c>
      <c r="C405" s="25" t="str">
        <f>IF(supply!D412&lt;&gt;"",supply!D412,"")</f>
        <v/>
      </c>
      <c r="D405" s="25" t="str">
        <f>IF(supply!E412&lt;&gt;"",supply!E412,"")</f>
        <v/>
      </c>
      <c r="E405" s="25" t="str">
        <f>IF(supply!F412&lt;&gt;"",supply!F412,"")</f>
        <v/>
      </c>
      <c r="F405" s="25" t="str">
        <f>IF(supply!G412&lt;&gt;"",VLOOKUP(supply!G412,private!$H$1:$J$28,2,FALSE),"")</f>
        <v/>
      </c>
      <c r="G405" s="25" t="str">
        <f>IF(supply!H412&lt;&gt;"",VLOOKUP(supply!H412,private!$L$1:$M$5,2,FALSE),"")</f>
        <v/>
      </c>
    </row>
    <row r="406" spans="1:7" x14ac:dyDescent="0.25">
      <c r="A406" s="25" t="str">
        <f>IF(supply!C413&lt;&gt;"",supply!B413,"")</f>
        <v/>
      </c>
      <c r="B406" s="25" t="str">
        <f>IF(supply!C413&lt;&gt;"",supply!C413,"")</f>
        <v/>
      </c>
      <c r="C406" s="25" t="str">
        <f>IF(supply!D413&lt;&gt;"",supply!D413,"")</f>
        <v/>
      </c>
      <c r="D406" s="25" t="str">
        <f>IF(supply!E413&lt;&gt;"",supply!E413,"")</f>
        <v/>
      </c>
      <c r="E406" s="25" t="str">
        <f>IF(supply!F413&lt;&gt;"",supply!F413,"")</f>
        <v/>
      </c>
      <c r="F406" s="25" t="str">
        <f>IF(supply!G413&lt;&gt;"",VLOOKUP(supply!G413,private!$H$1:$J$28,2,FALSE),"")</f>
        <v/>
      </c>
      <c r="G406" s="25" t="str">
        <f>IF(supply!H413&lt;&gt;"",VLOOKUP(supply!H413,private!$L$1:$M$5,2,FALSE),"")</f>
        <v/>
      </c>
    </row>
    <row r="407" spans="1:7" x14ac:dyDescent="0.25">
      <c r="A407" s="25" t="str">
        <f>IF(supply!C414&lt;&gt;"",supply!B414,"")</f>
        <v/>
      </c>
      <c r="B407" s="25" t="str">
        <f>IF(supply!C414&lt;&gt;"",supply!C414,"")</f>
        <v/>
      </c>
      <c r="C407" s="25" t="str">
        <f>IF(supply!D414&lt;&gt;"",supply!D414,"")</f>
        <v/>
      </c>
      <c r="D407" s="25" t="str">
        <f>IF(supply!E414&lt;&gt;"",supply!E414,"")</f>
        <v/>
      </c>
      <c r="E407" s="25" t="str">
        <f>IF(supply!F414&lt;&gt;"",supply!F414,"")</f>
        <v/>
      </c>
      <c r="F407" s="25" t="str">
        <f>IF(supply!G414&lt;&gt;"",VLOOKUP(supply!G414,private!$H$1:$J$28,2,FALSE),"")</f>
        <v/>
      </c>
      <c r="G407" s="25" t="str">
        <f>IF(supply!H414&lt;&gt;"",VLOOKUP(supply!H414,private!$L$1:$M$5,2,FALSE),"")</f>
        <v/>
      </c>
    </row>
    <row r="408" spans="1:7" x14ac:dyDescent="0.25">
      <c r="A408" s="25" t="str">
        <f>IF(supply!C415&lt;&gt;"",supply!B415,"")</f>
        <v/>
      </c>
      <c r="B408" s="25" t="str">
        <f>IF(supply!C415&lt;&gt;"",supply!C415,"")</f>
        <v/>
      </c>
      <c r="C408" s="25" t="str">
        <f>IF(supply!D415&lt;&gt;"",supply!D415,"")</f>
        <v/>
      </c>
      <c r="D408" s="25" t="str">
        <f>IF(supply!E415&lt;&gt;"",supply!E415,"")</f>
        <v/>
      </c>
      <c r="E408" s="25" t="str">
        <f>IF(supply!F415&lt;&gt;"",supply!F415,"")</f>
        <v/>
      </c>
      <c r="F408" s="25" t="str">
        <f>IF(supply!G415&lt;&gt;"",VLOOKUP(supply!G415,private!$H$1:$J$28,2,FALSE),"")</f>
        <v/>
      </c>
      <c r="G408" s="25" t="str">
        <f>IF(supply!H415&lt;&gt;"",VLOOKUP(supply!H415,private!$L$1:$M$5,2,FALSE),"")</f>
        <v/>
      </c>
    </row>
    <row r="409" spans="1:7" x14ac:dyDescent="0.25">
      <c r="A409" s="25" t="str">
        <f>IF(supply!C416&lt;&gt;"",supply!B416,"")</f>
        <v/>
      </c>
      <c r="B409" s="25" t="str">
        <f>IF(supply!C416&lt;&gt;"",supply!C416,"")</f>
        <v/>
      </c>
      <c r="C409" s="25" t="str">
        <f>IF(supply!D416&lt;&gt;"",supply!D416,"")</f>
        <v/>
      </c>
      <c r="D409" s="25" t="str">
        <f>IF(supply!E416&lt;&gt;"",supply!E416,"")</f>
        <v/>
      </c>
      <c r="E409" s="25" t="str">
        <f>IF(supply!F416&lt;&gt;"",supply!F416,"")</f>
        <v/>
      </c>
      <c r="F409" s="25" t="str">
        <f>IF(supply!G416&lt;&gt;"",VLOOKUP(supply!G416,private!$H$1:$J$28,2,FALSE),"")</f>
        <v/>
      </c>
      <c r="G409" s="25" t="str">
        <f>IF(supply!H416&lt;&gt;"",VLOOKUP(supply!H416,private!$L$1:$M$5,2,FALSE),"")</f>
        <v/>
      </c>
    </row>
    <row r="410" spans="1:7" x14ac:dyDescent="0.25">
      <c r="A410" s="25" t="str">
        <f>IF(supply!C417&lt;&gt;"",supply!B417,"")</f>
        <v/>
      </c>
      <c r="B410" s="25" t="str">
        <f>IF(supply!C417&lt;&gt;"",supply!C417,"")</f>
        <v/>
      </c>
      <c r="C410" s="25" t="str">
        <f>IF(supply!D417&lt;&gt;"",supply!D417,"")</f>
        <v/>
      </c>
      <c r="D410" s="25" t="str">
        <f>IF(supply!E417&lt;&gt;"",supply!E417,"")</f>
        <v/>
      </c>
      <c r="E410" s="25" t="str">
        <f>IF(supply!F417&lt;&gt;"",supply!F417,"")</f>
        <v/>
      </c>
      <c r="F410" s="25" t="str">
        <f>IF(supply!G417&lt;&gt;"",VLOOKUP(supply!G417,private!$H$1:$J$28,2,FALSE),"")</f>
        <v/>
      </c>
      <c r="G410" s="25" t="str">
        <f>IF(supply!H417&lt;&gt;"",VLOOKUP(supply!H417,private!$L$1:$M$5,2,FALSE),"")</f>
        <v/>
      </c>
    </row>
    <row r="411" spans="1:7" x14ac:dyDescent="0.25">
      <c r="A411" s="25" t="str">
        <f>IF(supply!C418&lt;&gt;"",supply!B418,"")</f>
        <v/>
      </c>
      <c r="B411" s="25" t="str">
        <f>IF(supply!C418&lt;&gt;"",supply!C418,"")</f>
        <v/>
      </c>
      <c r="C411" s="25" t="str">
        <f>IF(supply!D418&lt;&gt;"",supply!D418,"")</f>
        <v/>
      </c>
      <c r="D411" s="25" t="str">
        <f>IF(supply!E418&lt;&gt;"",supply!E418,"")</f>
        <v/>
      </c>
      <c r="E411" s="25" t="str">
        <f>IF(supply!F418&lt;&gt;"",supply!F418,"")</f>
        <v/>
      </c>
      <c r="F411" s="25" t="str">
        <f>IF(supply!G418&lt;&gt;"",VLOOKUP(supply!G418,private!$H$1:$J$28,2,FALSE),"")</f>
        <v/>
      </c>
      <c r="G411" s="25" t="str">
        <f>IF(supply!H418&lt;&gt;"",VLOOKUP(supply!H418,private!$L$1:$M$5,2,FALSE),"")</f>
        <v/>
      </c>
    </row>
    <row r="412" spans="1:7" x14ac:dyDescent="0.25">
      <c r="A412" s="25" t="str">
        <f>IF(supply!C419&lt;&gt;"",supply!B419,"")</f>
        <v/>
      </c>
      <c r="B412" s="25" t="str">
        <f>IF(supply!C419&lt;&gt;"",supply!C419,"")</f>
        <v/>
      </c>
      <c r="C412" s="25" t="str">
        <f>IF(supply!D419&lt;&gt;"",supply!D419,"")</f>
        <v/>
      </c>
      <c r="D412" s="25" t="str">
        <f>IF(supply!E419&lt;&gt;"",supply!E419,"")</f>
        <v/>
      </c>
      <c r="E412" s="25" t="str">
        <f>IF(supply!F419&lt;&gt;"",supply!F419,"")</f>
        <v/>
      </c>
      <c r="F412" s="25" t="str">
        <f>IF(supply!G419&lt;&gt;"",VLOOKUP(supply!G419,private!$H$1:$J$28,2,FALSE),"")</f>
        <v/>
      </c>
      <c r="G412" s="25" t="str">
        <f>IF(supply!H419&lt;&gt;"",VLOOKUP(supply!H419,private!$L$1:$M$5,2,FALSE),"")</f>
        <v/>
      </c>
    </row>
    <row r="413" spans="1:7" x14ac:dyDescent="0.25">
      <c r="A413" s="25" t="str">
        <f>IF(supply!C420&lt;&gt;"",supply!B420,"")</f>
        <v/>
      </c>
      <c r="B413" s="25" t="str">
        <f>IF(supply!C420&lt;&gt;"",supply!C420,"")</f>
        <v/>
      </c>
      <c r="C413" s="25" t="str">
        <f>IF(supply!D420&lt;&gt;"",supply!D420,"")</f>
        <v/>
      </c>
      <c r="D413" s="25" t="str">
        <f>IF(supply!E420&lt;&gt;"",supply!E420,"")</f>
        <v/>
      </c>
      <c r="E413" s="25" t="str">
        <f>IF(supply!F420&lt;&gt;"",supply!F420,"")</f>
        <v/>
      </c>
      <c r="F413" s="25" t="str">
        <f>IF(supply!G420&lt;&gt;"",VLOOKUP(supply!G420,private!$H$1:$J$28,2,FALSE),"")</f>
        <v/>
      </c>
      <c r="G413" s="25" t="str">
        <f>IF(supply!H420&lt;&gt;"",VLOOKUP(supply!H420,private!$L$1:$M$5,2,FALSE),"")</f>
        <v/>
      </c>
    </row>
    <row r="414" spans="1:7" x14ac:dyDescent="0.25">
      <c r="A414" s="25" t="str">
        <f>IF(supply!C421&lt;&gt;"",supply!B421,"")</f>
        <v/>
      </c>
      <c r="B414" s="25" t="str">
        <f>IF(supply!C421&lt;&gt;"",supply!C421,"")</f>
        <v/>
      </c>
      <c r="C414" s="25" t="str">
        <f>IF(supply!D421&lt;&gt;"",supply!D421,"")</f>
        <v/>
      </c>
      <c r="D414" s="25" t="str">
        <f>IF(supply!E421&lt;&gt;"",supply!E421,"")</f>
        <v/>
      </c>
      <c r="E414" s="25" t="str">
        <f>IF(supply!F421&lt;&gt;"",supply!F421,"")</f>
        <v/>
      </c>
      <c r="F414" s="25" t="str">
        <f>IF(supply!G421&lt;&gt;"",VLOOKUP(supply!G421,private!$H$1:$J$28,2,FALSE),"")</f>
        <v/>
      </c>
      <c r="G414" s="25" t="str">
        <f>IF(supply!H421&lt;&gt;"",VLOOKUP(supply!H421,private!$L$1:$M$5,2,FALSE),"")</f>
        <v/>
      </c>
    </row>
    <row r="415" spans="1:7" x14ac:dyDescent="0.25">
      <c r="A415" s="25" t="str">
        <f>IF(supply!C422&lt;&gt;"",supply!B422,"")</f>
        <v/>
      </c>
      <c r="B415" s="25" t="str">
        <f>IF(supply!C422&lt;&gt;"",supply!C422,"")</f>
        <v/>
      </c>
      <c r="C415" s="25" t="str">
        <f>IF(supply!D422&lt;&gt;"",supply!D422,"")</f>
        <v/>
      </c>
      <c r="D415" s="25" t="str">
        <f>IF(supply!E422&lt;&gt;"",supply!E422,"")</f>
        <v/>
      </c>
      <c r="E415" s="25" t="str">
        <f>IF(supply!F422&lt;&gt;"",supply!F422,"")</f>
        <v/>
      </c>
      <c r="F415" s="25" t="str">
        <f>IF(supply!G422&lt;&gt;"",VLOOKUP(supply!G422,private!$H$1:$J$28,2,FALSE),"")</f>
        <v/>
      </c>
      <c r="G415" s="25" t="str">
        <f>IF(supply!H422&lt;&gt;"",VLOOKUP(supply!H422,private!$L$1:$M$5,2,FALSE),"")</f>
        <v/>
      </c>
    </row>
    <row r="416" spans="1:7" x14ac:dyDescent="0.25">
      <c r="A416" s="25" t="str">
        <f>IF(supply!C423&lt;&gt;"",supply!B423,"")</f>
        <v/>
      </c>
      <c r="B416" s="25" t="str">
        <f>IF(supply!C423&lt;&gt;"",supply!C423,"")</f>
        <v/>
      </c>
      <c r="C416" s="25" t="str">
        <f>IF(supply!D423&lt;&gt;"",supply!D423,"")</f>
        <v/>
      </c>
      <c r="D416" s="25" t="str">
        <f>IF(supply!E423&lt;&gt;"",supply!E423,"")</f>
        <v/>
      </c>
      <c r="E416" s="25" t="str">
        <f>IF(supply!F423&lt;&gt;"",supply!F423,"")</f>
        <v/>
      </c>
      <c r="F416" s="25" t="str">
        <f>IF(supply!G423&lt;&gt;"",VLOOKUP(supply!G423,private!$H$1:$J$28,2,FALSE),"")</f>
        <v/>
      </c>
      <c r="G416" s="25" t="str">
        <f>IF(supply!H423&lt;&gt;"",VLOOKUP(supply!H423,private!$L$1:$M$5,2,FALSE),"")</f>
        <v/>
      </c>
    </row>
    <row r="417" spans="1:7" x14ac:dyDescent="0.25">
      <c r="A417" s="25" t="str">
        <f>IF(supply!C424&lt;&gt;"",supply!B424,"")</f>
        <v/>
      </c>
      <c r="B417" s="25" t="str">
        <f>IF(supply!C424&lt;&gt;"",supply!C424,"")</f>
        <v/>
      </c>
      <c r="C417" s="25" t="str">
        <f>IF(supply!D424&lt;&gt;"",supply!D424,"")</f>
        <v/>
      </c>
      <c r="D417" s="25" t="str">
        <f>IF(supply!E424&lt;&gt;"",supply!E424,"")</f>
        <v/>
      </c>
      <c r="E417" s="25" t="str">
        <f>IF(supply!F424&lt;&gt;"",supply!F424,"")</f>
        <v/>
      </c>
      <c r="F417" s="25" t="str">
        <f>IF(supply!G424&lt;&gt;"",VLOOKUP(supply!G424,private!$H$1:$J$28,2,FALSE),"")</f>
        <v/>
      </c>
      <c r="G417" s="25" t="str">
        <f>IF(supply!H424&lt;&gt;"",VLOOKUP(supply!H424,private!$L$1:$M$5,2,FALSE),"")</f>
        <v/>
      </c>
    </row>
    <row r="418" spans="1:7" x14ac:dyDescent="0.25">
      <c r="A418" s="25" t="str">
        <f>IF(supply!C425&lt;&gt;"",supply!B425,"")</f>
        <v/>
      </c>
      <c r="B418" s="25" t="str">
        <f>IF(supply!C425&lt;&gt;"",supply!C425,"")</f>
        <v/>
      </c>
      <c r="C418" s="25" t="str">
        <f>IF(supply!D425&lt;&gt;"",supply!D425,"")</f>
        <v/>
      </c>
      <c r="D418" s="25" t="str">
        <f>IF(supply!E425&lt;&gt;"",supply!E425,"")</f>
        <v/>
      </c>
      <c r="E418" s="25" t="str">
        <f>IF(supply!F425&lt;&gt;"",supply!F425,"")</f>
        <v/>
      </c>
      <c r="F418" s="25" t="str">
        <f>IF(supply!G425&lt;&gt;"",VLOOKUP(supply!G425,private!$H$1:$J$28,2,FALSE),"")</f>
        <v/>
      </c>
      <c r="G418" s="25" t="str">
        <f>IF(supply!H425&lt;&gt;"",VLOOKUP(supply!H425,private!$L$1:$M$5,2,FALSE),"")</f>
        <v/>
      </c>
    </row>
    <row r="419" spans="1:7" x14ac:dyDescent="0.25">
      <c r="A419" s="25" t="str">
        <f>IF(supply!C426&lt;&gt;"",supply!B426,"")</f>
        <v/>
      </c>
      <c r="B419" s="25" t="str">
        <f>IF(supply!C426&lt;&gt;"",supply!C426,"")</f>
        <v/>
      </c>
      <c r="C419" s="25" t="str">
        <f>IF(supply!D426&lt;&gt;"",supply!D426,"")</f>
        <v/>
      </c>
      <c r="D419" s="25" t="str">
        <f>IF(supply!E426&lt;&gt;"",supply!E426,"")</f>
        <v/>
      </c>
      <c r="E419" s="25" t="str">
        <f>IF(supply!F426&lt;&gt;"",supply!F426,"")</f>
        <v/>
      </c>
      <c r="F419" s="25" t="str">
        <f>IF(supply!G426&lt;&gt;"",VLOOKUP(supply!G426,private!$H$1:$J$28,2,FALSE),"")</f>
        <v/>
      </c>
      <c r="G419" s="25" t="str">
        <f>IF(supply!H426&lt;&gt;"",VLOOKUP(supply!H426,private!$L$1:$M$5,2,FALSE),"")</f>
        <v/>
      </c>
    </row>
    <row r="420" spans="1:7" x14ac:dyDescent="0.25">
      <c r="A420" s="25" t="str">
        <f>IF(supply!C427&lt;&gt;"",supply!B427,"")</f>
        <v/>
      </c>
      <c r="B420" s="25" t="str">
        <f>IF(supply!C427&lt;&gt;"",supply!C427,"")</f>
        <v/>
      </c>
      <c r="C420" s="25" t="str">
        <f>IF(supply!D427&lt;&gt;"",supply!D427,"")</f>
        <v/>
      </c>
      <c r="D420" s="25" t="str">
        <f>IF(supply!E427&lt;&gt;"",supply!E427,"")</f>
        <v/>
      </c>
      <c r="E420" s="25" t="str">
        <f>IF(supply!F427&lt;&gt;"",supply!F427,"")</f>
        <v/>
      </c>
      <c r="F420" s="25" t="str">
        <f>IF(supply!G427&lt;&gt;"",VLOOKUP(supply!G427,private!$H$1:$J$28,2,FALSE),"")</f>
        <v/>
      </c>
      <c r="G420" s="25" t="str">
        <f>IF(supply!H427&lt;&gt;"",VLOOKUP(supply!H427,private!$L$1:$M$5,2,FALSE),"")</f>
        <v/>
      </c>
    </row>
    <row r="421" spans="1:7" x14ac:dyDescent="0.25">
      <c r="A421" s="25" t="str">
        <f>IF(supply!C428&lt;&gt;"",supply!B428,"")</f>
        <v/>
      </c>
      <c r="B421" s="25" t="str">
        <f>IF(supply!C428&lt;&gt;"",supply!C428,"")</f>
        <v/>
      </c>
      <c r="C421" s="25" t="str">
        <f>IF(supply!D428&lt;&gt;"",supply!D428,"")</f>
        <v/>
      </c>
      <c r="D421" s="25" t="str">
        <f>IF(supply!E428&lt;&gt;"",supply!E428,"")</f>
        <v/>
      </c>
      <c r="E421" s="25" t="str">
        <f>IF(supply!F428&lt;&gt;"",supply!F428,"")</f>
        <v/>
      </c>
      <c r="F421" s="25" t="str">
        <f>IF(supply!G428&lt;&gt;"",VLOOKUP(supply!G428,private!$H$1:$J$28,2,FALSE),"")</f>
        <v/>
      </c>
      <c r="G421" s="25" t="str">
        <f>IF(supply!H428&lt;&gt;"",VLOOKUP(supply!H428,private!$L$1:$M$5,2,FALSE),"")</f>
        <v/>
      </c>
    </row>
    <row r="422" spans="1:7" x14ac:dyDescent="0.25">
      <c r="A422" s="25" t="str">
        <f>IF(supply!C429&lt;&gt;"",supply!B429,"")</f>
        <v/>
      </c>
      <c r="B422" s="25" t="str">
        <f>IF(supply!C429&lt;&gt;"",supply!C429,"")</f>
        <v/>
      </c>
      <c r="C422" s="25" t="str">
        <f>IF(supply!D429&lt;&gt;"",supply!D429,"")</f>
        <v/>
      </c>
      <c r="D422" s="25" t="str">
        <f>IF(supply!E429&lt;&gt;"",supply!E429,"")</f>
        <v/>
      </c>
      <c r="E422" s="25" t="str">
        <f>IF(supply!F429&lt;&gt;"",supply!F429,"")</f>
        <v/>
      </c>
      <c r="F422" s="25" t="str">
        <f>IF(supply!G429&lt;&gt;"",VLOOKUP(supply!G429,private!$H$1:$J$28,2,FALSE),"")</f>
        <v/>
      </c>
      <c r="G422" s="25" t="str">
        <f>IF(supply!H429&lt;&gt;"",VLOOKUP(supply!H429,private!$L$1:$M$5,2,FALSE),"")</f>
        <v/>
      </c>
    </row>
    <row r="423" spans="1:7" x14ac:dyDescent="0.25">
      <c r="A423" s="25" t="str">
        <f>IF(supply!C430&lt;&gt;"",supply!B430,"")</f>
        <v/>
      </c>
      <c r="B423" s="25" t="str">
        <f>IF(supply!C430&lt;&gt;"",supply!C430,"")</f>
        <v/>
      </c>
      <c r="C423" s="25" t="str">
        <f>IF(supply!D430&lt;&gt;"",supply!D430,"")</f>
        <v/>
      </c>
      <c r="D423" s="25" t="str">
        <f>IF(supply!E430&lt;&gt;"",supply!E430,"")</f>
        <v/>
      </c>
      <c r="E423" s="25" t="str">
        <f>IF(supply!F430&lt;&gt;"",supply!F430,"")</f>
        <v/>
      </c>
      <c r="F423" s="25" t="str">
        <f>IF(supply!G430&lt;&gt;"",VLOOKUP(supply!G430,private!$H$1:$J$28,2,FALSE),"")</f>
        <v/>
      </c>
      <c r="G423" s="25" t="str">
        <f>IF(supply!H430&lt;&gt;"",VLOOKUP(supply!H430,private!$L$1:$M$5,2,FALSE),"")</f>
        <v/>
      </c>
    </row>
    <row r="424" spans="1:7" x14ac:dyDescent="0.25">
      <c r="A424" s="25" t="str">
        <f>IF(supply!C431&lt;&gt;"",supply!B431,"")</f>
        <v/>
      </c>
      <c r="B424" s="25" t="str">
        <f>IF(supply!C431&lt;&gt;"",supply!C431,"")</f>
        <v/>
      </c>
      <c r="C424" s="25" t="str">
        <f>IF(supply!D431&lt;&gt;"",supply!D431,"")</f>
        <v/>
      </c>
      <c r="D424" s="25" t="str">
        <f>IF(supply!E431&lt;&gt;"",supply!E431,"")</f>
        <v/>
      </c>
      <c r="E424" s="25" t="str">
        <f>IF(supply!F431&lt;&gt;"",supply!F431,"")</f>
        <v/>
      </c>
      <c r="F424" s="25" t="str">
        <f>IF(supply!G431&lt;&gt;"",VLOOKUP(supply!G431,private!$H$1:$J$28,2,FALSE),"")</f>
        <v/>
      </c>
      <c r="G424" s="25" t="str">
        <f>IF(supply!H431&lt;&gt;"",VLOOKUP(supply!H431,private!$L$1:$M$5,2,FALSE),"")</f>
        <v/>
      </c>
    </row>
    <row r="425" spans="1:7" x14ac:dyDescent="0.25">
      <c r="A425" s="25" t="str">
        <f>IF(supply!C432&lt;&gt;"",supply!B432,"")</f>
        <v/>
      </c>
      <c r="B425" s="25" t="str">
        <f>IF(supply!C432&lt;&gt;"",supply!C432,"")</f>
        <v/>
      </c>
      <c r="C425" s="25" t="str">
        <f>IF(supply!D432&lt;&gt;"",supply!D432,"")</f>
        <v/>
      </c>
      <c r="D425" s="25" t="str">
        <f>IF(supply!E432&lt;&gt;"",supply!E432,"")</f>
        <v/>
      </c>
      <c r="E425" s="25" t="str">
        <f>IF(supply!F432&lt;&gt;"",supply!F432,"")</f>
        <v/>
      </c>
      <c r="F425" s="25" t="str">
        <f>IF(supply!G432&lt;&gt;"",VLOOKUP(supply!G432,private!$H$1:$J$28,2,FALSE),"")</f>
        <v/>
      </c>
      <c r="G425" s="25" t="str">
        <f>IF(supply!H432&lt;&gt;"",VLOOKUP(supply!H432,private!$L$1:$M$5,2,FALSE),"")</f>
        <v/>
      </c>
    </row>
    <row r="426" spans="1:7" x14ac:dyDescent="0.25">
      <c r="A426" s="25" t="str">
        <f>IF(supply!C433&lt;&gt;"",supply!B433,"")</f>
        <v/>
      </c>
      <c r="B426" s="25" t="str">
        <f>IF(supply!C433&lt;&gt;"",supply!C433,"")</f>
        <v/>
      </c>
      <c r="C426" s="25" t="str">
        <f>IF(supply!D433&lt;&gt;"",supply!D433,"")</f>
        <v/>
      </c>
      <c r="D426" s="25" t="str">
        <f>IF(supply!E433&lt;&gt;"",supply!E433,"")</f>
        <v/>
      </c>
      <c r="E426" s="25" t="str">
        <f>IF(supply!F433&lt;&gt;"",supply!F433,"")</f>
        <v/>
      </c>
      <c r="F426" s="25" t="str">
        <f>IF(supply!G433&lt;&gt;"",VLOOKUP(supply!G433,private!$H$1:$J$28,2,FALSE),"")</f>
        <v/>
      </c>
      <c r="G426" s="25" t="str">
        <f>IF(supply!H433&lt;&gt;"",VLOOKUP(supply!H433,private!$L$1:$M$5,2,FALSE),"")</f>
        <v/>
      </c>
    </row>
    <row r="427" spans="1:7" x14ac:dyDescent="0.25">
      <c r="A427" s="25" t="str">
        <f>IF(supply!C434&lt;&gt;"",supply!B434,"")</f>
        <v/>
      </c>
      <c r="B427" s="25" t="str">
        <f>IF(supply!C434&lt;&gt;"",supply!C434,"")</f>
        <v/>
      </c>
      <c r="C427" s="25" t="str">
        <f>IF(supply!D434&lt;&gt;"",supply!D434,"")</f>
        <v/>
      </c>
      <c r="D427" s="25" t="str">
        <f>IF(supply!E434&lt;&gt;"",supply!E434,"")</f>
        <v/>
      </c>
      <c r="E427" s="25" t="str">
        <f>IF(supply!F434&lt;&gt;"",supply!F434,"")</f>
        <v/>
      </c>
      <c r="F427" s="25" t="str">
        <f>IF(supply!G434&lt;&gt;"",VLOOKUP(supply!G434,private!$H$1:$J$28,2,FALSE),"")</f>
        <v/>
      </c>
      <c r="G427" s="25" t="str">
        <f>IF(supply!H434&lt;&gt;"",VLOOKUP(supply!H434,private!$L$1:$M$5,2,FALSE),"")</f>
        <v/>
      </c>
    </row>
    <row r="428" spans="1:7" x14ac:dyDescent="0.25">
      <c r="A428" s="25" t="str">
        <f>IF(supply!C435&lt;&gt;"",supply!B435,"")</f>
        <v/>
      </c>
      <c r="B428" s="25" t="str">
        <f>IF(supply!C435&lt;&gt;"",supply!C435,"")</f>
        <v/>
      </c>
      <c r="C428" s="25" t="str">
        <f>IF(supply!D435&lt;&gt;"",supply!D435,"")</f>
        <v/>
      </c>
      <c r="D428" s="25" t="str">
        <f>IF(supply!E435&lt;&gt;"",supply!E435,"")</f>
        <v/>
      </c>
      <c r="E428" s="25" t="str">
        <f>IF(supply!F435&lt;&gt;"",supply!F435,"")</f>
        <v/>
      </c>
      <c r="F428" s="25" t="str">
        <f>IF(supply!G435&lt;&gt;"",VLOOKUP(supply!G435,private!$H$1:$J$28,2,FALSE),"")</f>
        <v/>
      </c>
      <c r="G428" s="25" t="str">
        <f>IF(supply!H435&lt;&gt;"",VLOOKUP(supply!H435,private!$L$1:$M$5,2,FALSE),"")</f>
        <v/>
      </c>
    </row>
    <row r="429" spans="1:7" x14ac:dyDescent="0.25">
      <c r="A429" s="25" t="str">
        <f>IF(supply!C436&lt;&gt;"",supply!B436,"")</f>
        <v/>
      </c>
      <c r="B429" s="25" t="str">
        <f>IF(supply!C436&lt;&gt;"",supply!C436,"")</f>
        <v/>
      </c>
      <c r="C429" s="25" t="str">
        <f>IF(supply!D436&lt;&gt;"",supply!D436,"")</f>
        <v/>
      </c>
      <c r="D429" s="25" t="str">
        <f>IF(supply!E436&lt;&gt;"",supply!E436,"")</f>
        <v/>
      </c>
      <c r="E429" s="25" t="str">
        <f>IF(supply!F436&lt;&gt;"",supply!F436,"")</f>
        <v/>
      </c>
      <c r="F429" s="25" t="str">
        <f>IF(supply!G436&lt;&gt;"",VLOOKUP(supply!G436,private!$H$1:$J$28,2,FALSE),"")</f>
        <v/>
      </c>
      <c r="G429" s="25" t="str">
        <f>IF(supply!H436&lt;&gt;"",VLOOKUP(supply!H436,private!$L$1:$M$5,2,FALSE),"")</f>
        <v/>
      </c>
    </row>
    <row r="430" spans="1:7" x14ac:dyDescent="0.25">
      <c r="A430" s="25" t="str">
        <f>IF(supply!C437&lt;&gt;"",supply!B437,"")</f>
        <v/>
      </c>
      <c r="B430" s="25" t="str">
        <f>IF(supply!C437&lt;&gt;"",supply!C437,"")</f>
        <v/>
      </c>
      <c r="C430" s="25" t="str">
        <f>IF(supply!D437&lt;&gt;"",supply!D437,"")</f>
        <v/>
      </c>
      <c r="D430" s="25" t="str">
        <f>IF(supply!E437&lt;&gt;"",supply!E437,"")</f>
        <v/>
      </c>
      <c r="E430" s="25" t="str">
        <f>IF(supply!F437&lt;&gt;"",supply!F437,"")</f>
        <v/>
      </c>
      <c r="F430" s="25" t="str">
        <f>IF(supply!G437&lt;&gt;"",VLOOKUP(supply!G437,private!$H$1:$J$28,2,FALSE),"")</f>
        <v/>
      </c>
      <c r="G430" s="25" t="str">
        <f>IF(supply!H437&lt;&gt;"",VLOOKUP(supply!H437,private!$L$1:$M$5,2,FALSE),"")</f>
        <v/>
      </c>
    </row>
    <row r="431" spans="1:7" x14ac:dyDescent="0.25">
      <c r="A431" s="25" t="str">
        <f>IF(supply!C438&lt;&gt;"",supply!B438,"")</f>
        <v/>
      </c>
      <c r="B431" s="25" t="str">
        <f>IF(supply!C438&lt;&gt;"",supply!C438,"")</f>
        <v/>
      </c>
      <c r="C431" s="25" t="str">
        <f>IF(supply!D438&lt;&gt;"",supply!D438,"")</f>
        <v/>
      </c>
      <c r="D431" s="25" t="str">
        <f>IF(supply!E438&lt;&gt;"",supply!E438,"")</f>
        <v/>
      </c>
      <c r="E431" s="25" t="str">
        <f>IF(supply!F438&lt;&gt;"",supply!F438,"")</f>
        <v/>
      </c>
      <c r="F431" s="25" t="str">
        <f>IF(supply!G438&lt;&gt;"",VLOOKUP(supply!G438,private!$H$1:$J$28,2,FALSE),"")</f>
        <v/>
      </c>
      <c r="G431" s="25" t="str">
        <f>IF(supply!H438&lt;&gt;"",VLOOKUP(supply!H438,private!$L$1:$M$5,2,FALSE),"")</f>
        <v/>
      </c>
    </row>
    <row r="432" spans="1:7" x14ac:dyDescent="0.25">
      <c r="A432" s="25" t="str">
        <f>IF(supply!C439&lt;&gt;"",supply!B439,"")</f>
        <v/>
      </c>
      <c r="B432" s="25" t="str">
        <f>IF(supply!C439&lt;&gt;"",supply!C439,"")</f>
        <v/>
      </c>
      <c r="C432" s="25" t="str">
        <f>IF(supply!D439&lt;&gt;"",supply!D439,"")</f>
        <v/>
      </c>
      <c r="D432" s="25" t="str">
        <f>IF(supply!E439&lt;&gt;"",supply!E439,"")</f>
        <v/>
      </c>
      <c r="E432" s="25" t="str">
        <f>IF(supply!F439&lt;&gt;"",supply!F439,"")</f>
        <v/>
      </c>
      <c r="F432" s="25" t="str">
        <f>IF(supply!G439&lt;&gt;"",VLOOKUP(supply!G439,private!$H$1:$J$28,2,FALSE),"")</f>
        <v/>
      </c>
      <c r="G432" s="25" t="str">
        <f>IF(supply!H439&lt;&gt;"",VLOOKUP(supply!H439,private!$L$1:$M$5,2,FALSE),"")</f>
        <v/>
      </c>
    </row>
    <row r="433" spans="1:7" x14ac:dyDescent="0.25">
      <c r="A433" s="25" t="str">
        <f>IF(supply!C440&lt;&gt;"",supply!B440,"")</f>
        <v/>
      </c>
      <c r="B433" s="25" t="str">
        <f>IF(supply!C440&lt;&gt;"",supply!C440,"")</f>
        <v/>
      </c>
      <c r="C433" s="25" t="str">
        <f>IF(supply!D440&lt;&gt;"",supply!D440,"")</f>
        <v/>
      </c>
      <c r="D433" s="25" t="str">
        <f>IF(supply!E440&lt;&gt;"",supply!E440,"")</f>
        <v/>
      </c>
      <c r="E433" s="25" t="str">
        <f>IF(supply!F440&lt;&gt;"",supply!F440,"")</f>
        <v/>
      </c>
      <c r="F433" s="25" t="str">
        <f>IF(supply!G440&lt;&gt;"",VLOOKUP(supply!G440,private!$H$1:$J$28,2,FALSE),"")</f>
        <v/>
      </c>
      <c r="G433" s="25" t="str">
        <f>IF(supply!H440&lt;&gt;"",VLOOKUP(supply!H440,private!$L$1:$M$5,2,FALSE),"")</f>
        <v/>
      </c>
    </row>
    <row r="434" spans="1:7" x14ac:dyDescent="0.25">
      <c r="A434" s="25" t="str">
        <f>IF(supply!C441&lt;&gt;"",supply!B441,"")</f>
        <v/>
      </c>
      <c r="B434" s="25" t="str">
        <f>IF(supply!C441&lt;&gt;"",supply!C441,"")</f>
        <v/>
      </c>
      <c r="C434" s="25" t="str">
        <f>IF(supply!D441&lt;&gt;"",supply!D441,"")</f>
        <v/>
      </c>
      <c r="D434" s="25" t="str">
        <f>IF(supply!E441&lt;&gt;"",supply!E441,"")</f>
        <v/>
      </c>
      <c r="E434" s="25" t="str">
        <f>IF(supply!F441&lt;&gt;"",supply!F441,"")</f>
        <v/>
      </c>
      <c r="F434" s="25" t="str">
        <f>IF(supply!G441&lt;&gt;"",VLOOKUP(supply!G441,private!$H$1:$J$28,2,FALSE),"")</f>
        <v/>
      </c>
      <c r="G434" s="25" t="str">
        <f>IF(supply!H441&lt;&gt;"",VLOOKUP(supply!H441,private!$L$1:$M$5,2,FALSE),"")</f>
        <v/>
      </c>
    </row>
    <row r="435" spans="1:7" x14ac:dyDescent="0.25">
      <c r="A435" s="25" t="str">
        <f>IF(supply!C442&lt;&gt;"",supply!B442,"")</f>
        <v/>
      </c>
      <c r="B435" s="25" t="str">
        <f>IF(supply!C442&lt;&gt;"",supply!C442,"")</f>
        <v/>
      </c>
      <c r="C435" s="25" t="str">
        <f>IF(supply!D442&lt;&gt;"",supply!D442,"")</f>
        <v/>
      </c>
      <c r="D435" s="25" t="str">
        <f>IF(supply!E442&lt;&gt;"",supply!E442,"")</f>
        <v/>
      </c>
      <c r="E435" s="25" t="str">
        <f>IF(supply!F442&lt;&gt;"",supply!F442,"")</f>
        <v/>
      </c>
      <c r="F435" s="25" t="str">
        <f>IF(supply!G442&lt;&gt;"",VLOOKUP(supply!G442,private!$H$1:$J$28,2,FALSE),"")</f>
        <v/>
      </c>
      <c r="G435" s="25" t="str">
        <f>IF(supply!H442&lt;&gt;"",VLOOKUP(supply!H442,private!$L$1:$M$5,2,FALSE),"")</f>
        <v/>
      </c>
    </row>
    <row r="436" spans="1:7" x14ac:dyDescent="0.25">
      <c r="A436" s="25" t="str">
        <f>IF(supply!C443&lt;&gt;"",supply!B443,"")</f>
        <v/>
      </c>
      <c r="B436" s="25" t="str">
        <f>IF(supply!C443&lt;&gt;"",supply!C443,"")</f>
        <v/>
      </c>
      <c r="C436" s="25" t="str">
        <f>IF(supply!D443&lt;&gt;"",supply!D443,"")</f>
        <v/>
      </c>
      <c r="D436" s="25" t="str">
        <f>IF(supply!E443&lt;&gt;"",supply!E443,"")</f>
        <v/>
      </c>
      <c r="E436" s="25" t="str">
        <f>IF(supply!F443&lt;&gt;"",supply!F443,"")</f>
        <v/>
      </c>
      <c r="F436" s="25" t="str">
        <f>IF(supply!G443&lt;&gt;"",VLOOKUP(supply!G443,private!$H$1:$J$28,2,FALSE),"")</f>
        <v/>
      </c>
      <c r="G436" s="25" t="str">
        <f>IF(supply!H443&lt;&gt;"",VLOOKUP(supply!H443,private!$L$1:$M$5,2,FALSE),"")</f>
        <v/>
      </c>
    </row>
    <row r="437" spans="1:7" x14ac:dyDescent="0.25">
      <c r="A437" s="25" t="str">
        <f>IF(supply!C444&lt;&gt;"",supply!B444,"")</f>
        <v/>
      </c>
      <c r="B437" s="25" t="str">
        <f>IF(supply!C444&lt;&gt;"",supply!C444,"")</f>
        <v/>
      </c>
      <c r="C437" s="25" t="str">
        <f>IF(supply!D444&lt;&gt;"",supply!D444,"")</f>
        <v/>
      </c>
      <c r="D437" s="25" t="str">
        <f>IF(supply!E444&lt;&gt;"",supply!E444,"")</f>
        <v/>
      </c>
      <c r="E437" s="25" t="str">
        <f>IF(supply!F444&lt;&gt;"",supply!F444,"")</f>
        <v/>
      </c>
      <c r="F437" s="25" t="str">
        <f>IF(supply!G444&lt;&gt;"",VLOOKUP(supply!G444,private!$H$1:$J$28,2,FALSE),"")</f>
        <v/>
      </c>
      <c r="G437" s="25" t="str">
        <f>IF(supply!H444&lt;&gt;"",VLOOKUP(supply!H444,private!$L$1:$M$5,2,FALSE),"")</f>
        <v/>
      </c>
    </row>
    <row r="438" spans="1:7" x14ac:dyDescent="0.25">
      <c r="A438" s="25" t="str">
        <f>IF(supply!C445&lt;&gt;"",supply!B445,"")</f>
        <v/>
      </c>
      <c r="B438" s="25" t="str">
        <f>IF(supply!C445&lt;&gt;"",supply!C445,"")</f>
        <v/>
      </c>
      <c r="C438" s="25" t="str">
        <f>IF(supply!D445&lt;&gt;"",supply!D445,"")</f>
        <v/>
      </c>
      <c r="D438" s="25" t="str">
        <f>IF(supply!E445&lt;&gt;"",supply!E445,"")</f>
        <v/>
      </c>
      <c r="E438" s="25" t="str">
        <f>IF(supply!F445&lt;&gt;"",supply!F445,"")</f>
        <v/>
      </c>
      <c r="F438" s="25" t="str">
        <f>IF(supply!G445&lt;&gt;"",VLOOKUP(supply!G445,private!$H$1:$J$28,2,FALSE),"")</f>
        <v/>
      </c>
      <c r="G438" s="25" t="str">
        <f>IF(supply!H445&lt;&gt;"",VLOOKUP(supply!H445,private!$L$1:$M$5,2,FALSE),"")</f>
        <v/>
      </c>
    </row>
    <row r="439" spans="1:7" x14ac:dyDescent="0.25">
      <c r="A439" s="25" t="str">
        <f>IF(supply!C446&lt;&gt;"",supply!B446,"")</f>
        <v/>
      </c>
      <c r="B439" s="25" t="str">
        <f>IF(supply!C446&lt;&gt;"",supply!C446,"")</f>
        <v/>
      </c>
      <c r="C439" s="25" t="str">
        <f>IF(supply!D446&lt;&gt;"",supply!D446,"")</f>
        <v/>
      </c>
      <c r="D439" s="25" t="str">
        <f>IF(supply!E446&lt;&gt;"",supply!E446,"")</f>
        <v/>
      </c>
      <c r="E439" s="25" t="str">
        <f>IF(supply!F446&lt;&gt;"",supply!F446,"")</f>
        <v/>
      </c>
      <c r="F439" s="25" t="str">
        <f>IF(supply!G446&lt;&gt;"",VLOOKUP(supply!G446,private!$H$1:$J$28,2,FALSE),"")</f>
        <v/>
      </c>
      <c r="G439" s="25" t="str">
        <f>IF(supply!H446&lt;&gt;"",VLOOKUP(supply!H446,private!$L$1:$M$5,2,FALSE),"")</f>
        <v/>
      </c>
    </row>
    <row r="440" spans="1:7" x14ac:dyDescent="0.25">
      <c r="A440" s="25" t="str">
        <f>IF(supply!C447&lt;&gt;"",supply!B447,"")</f>
        <v/>
      </c>
      <c r="B440" s="25" t="str">
        <f>IF(supply!C447&lt;&gt;"",supply!C447,"")</f>
        <v/>
      </c>
      <c r="C440" s="25" t="str">
        <f>IF(supply!D447&lt;&gt;"",supply!D447,"")</f>
        <v/>
      </c>
      <c r="D440" s="25" t="str">
        <f>IF(supply!E447&lt;&gt;"",supply!E447,"")</f>
        <v/>
      </c>
      <c r="E440" s="25" t="str">
        <f>IF(supply!F447&lt;&gt;"",supply!F447,"")</f>
        <v/>
      </c>
      <c r="F440" s="25" t="str">
        <f>IF(supply!G447&lt;&gt;"",VLOOKUP(supply!G447,private!$H$1:$J$28,2,FALSE),"")</f>
        <v/>
      </c>
      <c r="G440" s="25" t="str">
        <f>IF(supply!H447&lt;&gt;"",VLOOKUP(supply!H447,private!$L$1:$M$5,2,FALSE),"")</f>
        <v/>
      </c>
    </row>
    <row r="441" spans="1:7" x14ac:dyDescent="0.25">
      <c r="A441" s="25" t="str">
        <f>IF(supply!C448&lt;&gt;"",supply!B448,"")</f>
        <v/>
      </c>
      <c r="B441" s="25" t="str">
        <f>IF(supply!C448&lt;&gt;"",supply!C448,"")</f>
        <v/>
      </c>
      <c r="C441" s="25" t="str">
        <f>IF(supply!D448&lt;&gt;"",supply!D448,"")</f>
        <v/>
      </c>
      <c r="D441" s="25" t="str">
        <f>IF(supply!E448&lt;&gt;"",supply!E448,"")</f>
        <v/>
      </c>
      <c r="E441" s="25" t="str">
        <f>IF(supply!F448&lt;&gt;"",supply!F448,"")</f>
        <v/>
      </c>
      <c r="F441" s="25" t="str">
        <f>IF(supply!G448&lt;&gt;"",VLOOKUP(supply!G448,private!$H$1:$J$28,2,FALSE),"")</f>
        <v/>
      </c>
      <c r="G441" s="25" t="str">
        <f>IF(supply!H448&lt;&gt;"",VLOOKUP(supply!H448,private!$L$1:$M$5,2,FALSE),"")</f>
        <v/>
      </c>
    </row>
    <row r="442" spans="1:7" x14ac:dyDescent="0.25">
      <c r="A442" s="25" t="str">
        <f>IF(supply!C449&lt;&gt;"",supply!B449,"")</f>
        <v/>
      </c>
      <c r="B442" s="25" t="str">
        <f>IF(supply!C449&lt;&gt;"",supply!C449,"")</f>
        <v/>
      </c>
      <c r="C442" s="25" t="str">
        <f>IF(supply!D449&lt;&gt;"",supply!D449,"")</f>
        <v/>
      </c>
      <c r="D442" s="25" t="str">
        <f>IF(supply!E449&lt;&gt;"",supply!E449,"")</f>
        <v/>
      </c>
      <c r="E442" s="25" t="str">
        <f>IF(supply!F449&lt;&gt;"",supply!F449,"")</f>
        <v/>
      </c>
      <c r="F442" s="25" t="str">
        <f>IF(supply!G449&lt;&gt;"",VLOOKUP(supply!G449,private!$H$1:$J$28,2,FALSE),"")</f>
        <v/>
      </c>
      <c r="G442" s="25" t="str">
        <f>IF(supply!H449&lt;&gt;"",VLOOKUP(supply!H449,private!$L$1:$M$5,2,FALSE),"")</f>
        <v/>
      </c>
    </row>
    <row r="443" spans="1:7" x14ac:dyDescent="0.25">
      <c r="A443" s="25" t="str">
        <f>IF(supply!C450&lt;&gt;"",supply!B450,"")</f>
        <v/>
      </c>
      <c r="B443" s="25" t="str">
        <f>IF(supply!C450&lt;&gt;"",supply!C450,"")</f>
        <v/>
      </c>
      <c r="C443" s="25" t="str">
        <f>IF(supply!D450&lt;&gt;"",supply!D450,"")</f>
        <v/>
      </c>
      <c r="D443" s="25" t="str">
        <f>IF(supply!E450&lt;&gt;"",supply!E450,"")</f>
        <v/>
      </c>
      <c r="E443" s="25" t="str">
        <f>IF(supply!F450&lt;&gt;"",supply!F450,"")</f>
        <v/>
      </c>
      <c r="F443" s="25" t="str">
        <f>IF(supply!G450&lt;&gt;"",VLOOKUP(supply!G450,private!$H$1:$J$28,2,FALSE),"")</f>
        <v/>
      </c>
      <c r="G443" s="25" t="str">
        <f>IF(supply!H450&lt;&gt;"",VLOOKUP(supply!H450,private!$L$1:$M$5,2,FALSE),"")</f>
        <v/>
      </c>
    </row>
    <row r="444" spans="1:7" x14ac:dyDescent="0.25">
      <c r="A444" s="25" t="str">
        <f>IF(supply!C451&lt;&gt;"",supply!B451,"")</f>
        <v/>
      </c>
      <c r="B444" s="25" t="str">
        <f>IF(supply!C451&lt;&gt;"",supply!C451,"")</f>
        <v/>
      </c>
      <c r="C444" s="25" t="str">
        <f>IF(supply!D451&lt;&gt;"",supply!D451,"")</f>
        <v/>
      </c>
      <c r="D444" s="25" t="str">
        <f>IF(supply!E451&lt;&gt;"",supply!E451,"")</f>
        <v/>
      </c>
      <c r="E444" s="25" t="str">
        <f>IF(supply!F451&lt;&gt;"",supply!F451,"")</f>
        <v/>
      </c>
      <c r="F444" s="25" t="str">
        <f>IF(supply!G451&lt;&gt;"",VLOOKUP(supply!G451,private!$H$1:$J$28,2,FALSE),"")</f>
        <v/>
      </c>
      <c r="G444" s="25" t="str">
        <f>IF(supply!H451&lt;&gt;"",VLOOKUP(supply!H451,private!$L$1:$M$5,2,FALSE),"")</f>
        <v/>
      </c>
    </row>
    <row r="445" spans="1:7" x14ac:dyDescent="0.25">
      <c r="A445" s="25" t="str">
        <f>IF(supply!C452&lt;&gt;"",supply!B452,"")</f>
        <v/>
      </c>
      <c r="B445" s="25" t="str">
        <f>IF(supply!C452&lt;&gt;"",supply!C452,"")</f>
        <v/>
      </c>
      <c r="C445" s="25" t="str">
        <f>IF(supply!D452&lt;&gt;"",supply!D452,"")</f>
        <v/>
      </c>
      <c r="D445" s="25" t="str">
        <f>IF(supply!E452&lt;&gt;"",supply!E452,"")</f>
        <v/>
      </c>
      <c r="E445" s="25" t="str">
        <f>IF(supply!F452&lt;&gt;"",supply!F452,"")</f>
        <v/>
      </c>
      <c r="F445" s="25" t="str">
        <f>IF(supply!G452&lt;&gt;"",VLOOKUP(supply!G452,private!$H$1:$J$28,2,FALSE),"")</f>
        <v/>
      </c>
      <c r="G445" s="25" t="str">
        <f>IF(supply!H452&lt;&gt;"",VLOOKUP(supply!H452,private!$L$1:$M$5,2,FALSE),"")</f>
        <v/>
      </c>
    </row>
    <row r="446" spans="1:7" x14ac:dyDescent="0.25">
      <c r="A446" s="25" t="str">
        <f>IF(supply!C453&lt;&gt;"",supply!B453,"")</f>
        <v/>
      </c>
      <c r="B446" s="25" t="str">
        <f>IF(supply!C453&lt;&gt;"",supply!C453,"")</f>
        <v/>
      </c>
      <c r="C446" s="25" t="str">
        <f>IF(supply!D453&lt;&gt;"",supply!D453,"")</f>
        <v/>
      </c>
      <c r="D446" s="25" t="str">
        <f>IF(supply!E453&lt;&gt;"",supply!E453,"")</f>
        <v/>
      </c>
      <c r="E446" s="25" t="str">
        <f>IF(supply!F453&lt;&gt;"",supply!F453,"")</f>
        <v/>
      </c>
      <c r="F446" s="25" t="str">
        <f>IF(supply!G453&lt;&gt;"",VLOOKUP(supply!G453,private!$H$1:$J$28,2,FALSE),"")</f>
        <v/>
      </c>
      <c r="G446" s="25" t="str">
        <f>IF(supply!H453&lt;&gt;"",VLOOKUP(supply!H453,private!$L$1:$M$5,2,FALSE),"")</f>
        <v/>
      </c>
    </row>
    <row r="447" spans="1:7" x14ac:dyDescent="0.25">
      <c r="A447" s="25" t="str">
        <f>IF(supply!C454&lt;&gt;"",supply!B454,"")</f>
        <v/>
      </c>
      <c r="B447" s="25" t="str">
        <f>IF(supply!C454&lt;&gt;"",supply!C454,"")</f>
        <v/>
      </c>
      <c r="C447" s="25" t="str">
        <f>IF(supply!D454&lt;&gt;"",supply!D454,"")</f>
        <v/>
      </c>
      <c r="D447" s="25" t="str">
        <f>IF(supply!E454&lt;&gt;"",supply!E454,"")</f>
        <v/>
      </c>
      <c r="E447" s="25" t="str">
        <f>IF(supply!F454&lt;&gt;"",supply!F454,"")</f>
        <v/>
      </c>
      <c r="F447" s="25" t="str">
        <f>IF(supply!G454&lt;&gt;"",VLOOKUP(supply!G454,private!$H$1:$J$28,2,FALSE),"")</f>
        <v/>
      </c>
      <c r="G447" s="25" t="str">
        <f>IF(supply!H454&lt;&gt;"",VLOOKUP(supply!H454,private!$L$1:$M$5,2,FALSE),"")</f>
        <v/>
      </c>
    </row>
    <row r="448" spans="1:7" x14ac:dyDescent="0.25">
      <c r="A448" s="25" t="str">
        <f>IF(supply!C455&lt;&gt;"",supply!B455,"")</f>
        <v/>
      </c>
      <c r="B448" s="25" t="str">
        <f>IF(supply!C455&lt;&gt;"",supply!C455,"")</f>
        <v/>
      </c>
      <c r="C448" s="25" t="str">
        <f>IF(supply!D455&lt;&gt;"",supply!D455,"")</f>
        <v/>
      </c>
      <c r="D448" s="25" t="str">
        <f>IF(supply!E455&lt;&gt;"",supply!E455,"")</f>
        <v/>
      </c>
      <c r="E448" s="25" t="str">
        <f>IF(supply!F455&lt;&gt;"",supply!F455,"")</f>
        <v/>
      </c>
      <c r="F448" s="25" t="str">
        <f>IF(supply!G455&lt;&gt;"",VLOOKUP(supply!G455,private!$H$1:$J$28,2,FALSE),"")</f>
        <v/>
      </c>
      <c r="G448" s="25" t="str">
        <f>IF(supply!H455&lt;&gt;"",VLOOKUP(supply!H455,private!$L$1:$M$5,2,FALSE),"")</f>
        <v/>
      </c>
    </row>
    <row r="449" spans="1:7" x14ac:dyDescent="0.25">
      <c r="A449" s="25" t="str">
        <f>IF(supply!C456&lt;&gt;"",supply!B456,"")</f>
        <v/>
      </c>
      <c r="B449" s="25" t="str">
        <f>IF(supply!C456&lt;&gt;"",supply!C456,"")</f>
        <v/>
      </c>
      <c r="C449" s="25" t="str">
        <f>IF(supply!D456&lt;&gt;"",supply!D456,"")</f>
        <v/>
      </c>
      <c r="D449" s="25" t="str">
        <f>IF(supply!E456&lt;&gt;"",supply!E456,"")</f>
        <v/>
      </c>
      <c r="E449" s="25" t="str">
        <f>IF(supply!F456&lt;&gt;"",supply!F456,"")</f>
        <v/>
      </c>
      <c r="F449" s="25" t="str">
        <f>IF(supply!G456&lt;&gt;"",VLOOKUP(supply!G456,private!$H$1:$J$28,2,FALSE),"")</f>
        <v/>
      </c>
      <c r="G449" s="25" t="str">
        <f>IF(supply!H456&lt;&gt;"",VLOOKUP(supply!H456,private!$L$1:$M$5,2,FALSE),"")</f>
        <v/>
      </c>
    </row>
    <row r="450" spans="1:7" x14ac:dyDescent="0.25">
      <c r="A450" s="25" t="str">
        <f>IF(supply!C457&lt;&gt;"",supply!B457,"")</f>
        <v/>
      </c>
      <c r="B450" s="25" t="str">
        <f>IF(supply!C457&lt;&gt;"",supply!C457,"")</f>
        <v/>
      </c>
      <c r="C450" s="25" t="str">
        <f>IF(supply!D457&lt;&gt;"",supply!D457,"")</f>
        <v/>
      </c>
      <c r="D450" s="25" t="str">
        <f>IF(supply!E457&lt;&gt;"",supply!E457,"")</f>
        <v/>
      </c>
      <c r="E450" s="25" t="str">
        <f>IF(supply!F457&lt;&gt;"",supply!F457,"")</f>
        <v/>
      </c>
      <c r="F450" s="25" t="str">
        <f>IF(supply!G457&lt;&gt;"",VLOOKUP(supply!G457,private!$H$1:$J$28,2,FALSE),"")</f>
        <v/>
      </c>
      <c r="G450" s="25" t="str">
        <f>IF(supply!H457&lt;&gt;"",VLOOKUP(supply!H457,private!$L$1:$M$5,2,FALSE),"")</f>
        <v/>
      </c>
    </row>
    <row r="451" spans="1:7" x14ac:dyDescent="0.25">
      <c r="A451" s="25" t="str">
        <f>IF(supply!C458&lt;&gt;"",supply!B458,"")</f>
        <v/>
      </c>
      <c r="B451" s="25" t="str">
        <f>IF(supply!C458&lt;&gt;"",supply!C458,"")</f>
        <v/>
      </c>
      <c r="C451" s="25" t="str">
        <f>IF(supply!D458&lt;&gt;"",supply!D458,"")</f>
        <v/>
      </c>
      <c r="D451" s="25" t="str">
        <f>IF(supply!E458&lt;&gt;"",supply!E458,"")</f>
        <v/>
      </c>
      <c r="E451" s="25" t="str">
        <f>IF(supply!F458&lt;&gt;"",supply!F458,"")</f>
        <v/>
      </c>
      <c r="F451" s="25" t="str">
        <f>IF(supply!G458&lt;&gt;"",VLOOKUP(supply!G458,private!$H$1:$J$28,2,FALSE),"")</f>
        <v/>
      </c>
      <c r="G451" s="25" t="str">
        <f>IF(supply!H458&lt;&gt;"",VLOOKUP(supply!H458,private!$L$1:$M$5,2,FALSE),"")</f>
        <v/>
      </c>
    </row>
    <row r="452" spans="1:7" x14ac:dyDescent="0.25">
      <c r="A452" s="25" t="str">
        <f>IF(supply!C459&lt;&gt;"",supply!B459,"")</f>
        <v/>
      </c>
      <c r="B452" s="25" t="str">
        <f>IF(supply!C459&lt;&gt;"",supply!C459,"")</f>
        <v/>
      </c>
      <c r="C452" s="25" t="str">
        <f>IF(supply!D459&lt;&gt;"",supply!D459,"")</f>
        <v/>
      </c>
      <c r="D452" s="25" t="str">
        <f>IF(supply!E459&lt;&gt;"",supply!E459,"")</f>
        <v/>
      </c>
      <c r="E452" s="25" t="str">
        <f>IF(supply!F459&lt;&gt;"",supply!F459,"")</f>
        <v/>
      </c>
      <c r="F452" s="25" t="str">
        <f>IF(supply!G459&lt;&gt;"",VLOOKUP(supply!G459,private!$H$1:$J$28,2,FALSE),"")</f>
        <v/>
      </c>
      <c r="G452" s="25" t="str">
        <f>IF(supply!H459&lt;&gt;"",VLOOKUP(supply!H459,private!$L$1:$M$5,2,FALSE),"")</f>
        <v/>
      </c>
    </row>
    <row r="453" spans="1:7" x14ac:dyDescent="0.25">
      <c r="A453" s="25" t="str">
        <f>IF(supply!C460&lt;&gt;"",supply!B460,"")</f>
        <v/>
      </c>
      <c r="B453" s="25" t="str">
        <f>IF(supply!C460&lt;&gt;"",supply!C460,"")</f>
        <v/>
      </c>
      <c r="C453" s="25" t="str">
        <f>IF(supply!D460&lt;&gt;"",supply!D460,"")</f>
        <v/>
      </c>
      <c r="D453" s="25" t="str">
        <f>IF(supply!E460&lt;&gt;"",supply!E460,"")</f>
        <v/>
      </c>
      <c r="E453" s="25" t="str">
        <f>IF(supply!F460&lt;&gt;"",supply!F460,"")</f>
        <v/>
      </c>
      <c r="F453" s="25" t="str">
        <f>IF(supply!G460&lt;&gt;"",VLOOKUP(supply!G460,private!$H$1:$J$28,2,FALSE),"")</f>
        <v/>
      </c>
      <c r="G453" s="25" t="str">
        <f>IF(supply!H460&lt;&gt;"",VLOOKUP(supply!H460,private!$L$1:$M$5,2,FALSE),"")</f>
        <v/>
      </c>
    </row>
    <row r="454" spans="1:7" x14ac:dyDescent="0.25">
      <c r="A454" s="25" t="str">
        <f>IF(supply!C461&lt;&gt;"",supply!B461,"")</f>
        <v/>
      </c>
      <c r="B454" s="25" t="str">
        <f>IF(supply!C461&lt;&gt;"",supply!C461,"")</f>
        <v/>
      </c>
      <c r="C454" s="25" t="str">
        <f>IF(supply!D461&lt;&gt;"",supply!D461,"")</f>
        <v/>
      </c>
      <c r="D454" s="25" t="str">
        <f>IF(supply!E461&lt;&gt;"",supply!E461,"")</f>
        <v/>
      </c>
      <c r="E454" s="25" t="str">
        <f>IF(supply!F461&lt;&gt;"",supply!F461,"")</f>
        <v/>
      </c>
      <c r="F454" s="25" t="str">
        <f>IF(supply!G461&lt;&gt;"",VLOOKUP(supply!G461,private!$H$1:$J$28,2,FALSE),"")</f>
        <v/>
      </c>
      <c r="G454" s="25" t="str">
        <f>IF(supply!H461&lt;&gt;"",VLOOKUP(supply!H461,private!$L$1:$M$5,2,FALSE),"")</f>
        <v/>
      </c>
    </row>
    <row r="455" spans="1:7" x14ac:dyDescent="0.25">
      <c r="A455" s="25" t="str">
        <f>IF(supply!C462&lt;&gt;"",supply!B462,"")</f>
        <v/>
      </c>
      <c r="B455" s="25" t="str">
        <f>IF(supply!C462&lt;&gt;"",supply!C462,"")</f>
        <v/>
      </c>
      <c r="C455" s="25" t="str">
        <f>IF(supply!D462&lt;&gt;"",supply!D462,"")</f>
        <v/>
      </c>
      <c r="D455" s="25" t="str">
        <f>IF(supply!E462&lt;&gt;"",supply!E462,"")</f>
        <v/>
      </c>
      <c r="E455" s="25" t="str">
        <f>IF(supply!F462&lt;&gt;"",supply!F462,"")</f>
        <v/>
      </c>
      <c r="F455" s="25" t="str">
        <f>IF(supply!G462&lt;&gt;"",VLOOKUP(supply!G462,private!$H$1:$J$28,2,FALSE),"")</f>
        <v/>
      </c>
      <c r="G455" s="25" t="str">
        <f>IF(supply!H462&lt;&gt;"",VLOOKUP(supply!H462,private!$L$1:$M$5,2,FALSE),"")</f>
        <v/>
      </c>
    </row>
    <row r="456" spans="1:7" x14ac:dyDescent="0.25">
      <c r="A456" s="25" t="str">
        <f>IF(supply!C463&lt;&gt;"",supply!B463,"")</f>
        <v/>
      </c>
      <c r="B456" s="25" t="str">
        <f>IF(supply!C463&lt;&gt;"",supply!C463,"")</f>
        <v/>
      </c>
      <c r="C456" s="25" t="str">
        <f>IF(supply!D463&lt;&gt;"",supply!D463,"")</f>
        <v/>
      </c>
      <c r="D456" s="25" t="str">
        <f>IF(supply!E463&lt;&gt;"",supply!E463,"")</f>
        <v/>
      </c>
      <c r="E456" s="25" t="str">
        <f>IF(supply!F463&lt;&gt;"",supply!F463,"")</f>
        <v/>
      </c>
      <c r="F456" s="25" t="str">
        <f>IF(supply!G463&lt;&gt;"",VLOOKUP(supply!G463,private!$H$1:$J$28,2,FALSE),"")</f>
        <v/>
      </c>
      <c r="G456" s="25" t="str">
        <f>IF(supply!H463&lt;&gt;"",VLOOKUP(supply!H463,private!$L$1:$M$5,2,FALSE),"")</f>
        <v/>
      </c>
    </row>
    <row r="457" spans="1:7" x14ac:dyDescent="0.25">
      <c r="A457" s="25" t="str">
        <f>IF(supply!C464&lt;&gt;"",supply!B464,"")</f>
        <v/>
      </c>
      <c r="B457" s="25" t="str">
        <f>IF(supply!C464&lt;&gt;"",supply!C464,"")</f>
        <v/>
      </c>
      <c r="C457" s="25" t="str">
        <f>IF(supply!D464&lt;&gt;"",supply!D464,"")</f>
        <v/>
      </c>
      <c r="D457" s="25" t="str">
        <f>IF(supply!E464&lt;&gt;"",supply!E464,"")</f>
        <v/>
      </c>
      <c r="E457" s="25" t="str">
        <f>IF(supply!F464&lt;&gt;"",supply!F464,"")</f>
        <v/>
      </c>
      <c r="F457" s="25" t="str">
        <f>IF(supply!G464&lt;&gt;"",VLOOKUP(supply!G464,private!$H$1:$J$28,2,FALSE),"")</f>
        <v/>
      </c>
      <c r="G457" s="25" t="str">
        <f>IF(supply!H464&lt;&gt;"",VLOOKUP(supply!H464,private!$L$1:$M$5,2,FALSE),"")</f>
        <v/>
      </c>
    </row>
    <row r="458" spans="1:7" x14ac:dyDescent="0.25">
      <c r="A458" s="25" t="str">
        <f>IF(supply!C465&lt;&gt;"",supply!B465,"")</f>
        <v/>
      </c>
      <c r="B458" s="25" t="str">
        <f>IF(supply!C465&lt;&gt;"",supply!C465,"")</f>
        <v/>
      </c>
      <c r="C458" s="25" t="str">
        <f>IF(supply!D465&lt;&gt;"",supply!D465,"")</f>
        <v/>
      </c>
      <c r="D458" s="25" t="str">
        <f>IF(supply!E465&lt;&gt;"",supply!E465,"")</f>
        <v/>
      </c>
      <c r="E458" s="25" t="str">
        <f>IF(supply!F465&lt;&gt;"",supply!F465,"")</f>
        <v/>
      </c>
      <c r="F458" s="25" t="str">
        <f>IF(supply!G465&lt;&gt;"",VLOOKUP(supply!G465,private!$H$1:$J$28,2,FALSE),"")</f>
        <v/>
      </c>
      <c r="G458" s="25" t="str">
        <f>IF(supply!H465&lt;&gt;"",VLOOKUP(supply!H465,private!$L$1:$M$5,2,FALSE),"")</f>
        <v/>
      </c>
    </row>
    <row r="459" spans="1:7" x14ac:dyDescent="0.25">
      <c r="A459" s="25" t="str">
        <f>IF(supply!C466&lt;&gt;"",supply!B466,"")</f>
        <v/>
      </c>
      <c r="B459" s="25" t="str">
        <f>IF(supply!C466&lt;&gt;"",supply!C466,"")</f>
        <v/>
      </c>
      <c r="C459" s="25" t="str">
        <f>IF(supply!D466&lt;&gt;"",supply!D466,"")</f>
        <v/>
      </c>
      <c r="D459" s="25" t="str">
        <f>IF(supply!E466&lt;&gt;"",supply!E466,"")</f>
        <v/>
      </c>
      <c r="E459" s="25" t="str">
        <f>IF(supply!F466&lt;&gt;"",supply!F466,"")</f>
        <v/>
      </c>
      <c r="F459" s="25" t="str">
        <f>IF(supply!G466&lt;&gt;"",VLOOKUP(supply!G466,private!$H$1:$J$28,2,FALSE),"")</f>
        <v/>
      </c>
      <c r="G459" s="25" t="str">
        <f>IF(supply!H466&lt;&gt;"",VLOOKUP(supply!H466,private!$L$1:$M$5,2,FALSE),"")</f>
        <v/>
      </c>
    </row>
    <row r="460" spans="1:7" x14ac:dyDescent="0.25">
      <c r="A460" s="25" t="str">
        <f>IF(supply!C467&lt;&gt;"",supply!B467,"")</f>
        <v/>
      </c>
      <c r="B460" s="25" t="str">
        <f>IF(supply!C467&lt;&gt;"",supply!C467,"")</f>
        <v/>
      </c>
      <c r="C460" s="25" t="str">
        <f>IF(supply!D467&lt;&gt;"",supply!D467,"")</f>
        <v/>
      </c>
      <c r="D460" s="25" t="str">
        <f>IF(supply!E467&lt;&gt;"",supply!E467,"")</f>
        <v/>
      </c>
      <c r="E460" s="25" t="str">
        <f>IF(supply!F467&lt;&gt;"",supply!F467,"")</f>
        <v/>
      </c>
      <c r="F460" s="25" t="str">
        <f>IF(supply!G467&lt;&gt;"",VLOOKUP(supply!G467,private!$H$1:$J$28,2,FALSE),"")</f>
        <v/>
      </c>
      <c r="G460" s="25" t="str">
        <f>IF(supply!H467&lt;&gt;"",VLOOKUP(supply!H467,private!$L$1:$M$5,2,FALSE),"")</f>
        <v/>
      </c>
    </row>
    <row r="461" spans="1:7" x14ac:dyDescent="0.25">
      <c r="A461" s="25" t="str">
        <f>IF(supply!C468&lt;&gt;"",supply!B468,"")</f>
        <v/>
      </c>
      <c r="B461" s="25" t="str">
        <f>IF(supply!C468&lt;&gt;"",supply!C468,"")</f>
        <v/>
      </c>
      <c r="C461" s="25" t="str">
        <f>IF(supply!D468&lt;&gt;"",supply!D468,"")</f>
        <v/>
      </c>
      <c r="D461" s="25" t="str">
        <f>IF(supply!E468&lt;&gt;"",supply!E468,"")</f>
        <v/>
      </c>
      <c r="E461" s="25" t="str">
        <f>IF(supply!F468&lt;&gt;"",supply!F468,"")</f>
        <v/>
      </c>
      <c r="F461" s="25" t="str">
        <f>IF(supply!G468&lt;&gt;"",VLOOKUP(supply!G468,private!$H$1:$J$28,2,FALSE),"")</f>
        <v/>
      </c>
      <c r="G461" s="25" t="str">
        <f>IF(supply!H468&lt;&gt;"",VLOOKUP(supply!H468,private!$L$1:$M$5,2,FALSE),"")</f>
        <v/>
      </c>
    </row>
    <row r="462" spans="1:7" x14ac:dyDescent="0.25">
      <c r="A462" s="25" t="str">
        <f>IF(supply!C469&lt;&gt;"",supply!B469,"")</f>
        <v/>
      </c>
      <c r="B462" s="25" t="str">
        <f>IF(supply!C469&lt;&gt;"",supply!C469,"")</f>
        <v/>
      </c>
      <c r="C462" s="25" t="str">
        <f>IF(supply!D469&lt;&gt;"",supply!D469,"")</f>
        <v/>
      </c>
      <c r="D462" s="25" t="str">
        <f>IF(supply!E469&lt;&gt;"",supply!E469,"")</f>
        <v/>
      </c>
      <c r="E462" s="25" t="str">
        <f>IF(supply!F469&lt;&gt;"",supply!F469,"")</f>
        <v/>
      </c>
      <c r="F462" s="25" t="str">
        <f>IF(supply!G469&lt;&gt;"",VLOOKUP(supply!G469,private!$H$1:$J$28,2,FALSE),"")</f>
        <v/>
      </c>
      <c r="G462" s="25" t="str">
        <f>IF(supply!H469&lt;&gt;"",VLOOKUP(supply!H469,private!$L$1:$M$5,2,FALSE),"")</f>
        <v/>
      </c>
    </row>
    <row r="463" spans="1:7" x14ac:dyDescent="0.25">
      <c r="A463" s="25" t="str">
        <f>IF(supply!C470&lt;&gt;"",supply!B470,"")</f>
        <v/>
      </c>
      <c r="B463" s="25" t="str">
        <f>IF(supply!C470&lt;&gt;"",supply!C470,"")</f>
        <v/>
      </c>
      <c r="C463" s="25" t="str">
        <f>IF(supply!D470&lt;&gt;"",supply!D470,"")</f>
        <v/>
      </c>
      <c r="D463" s="25" t="str">
        <f>IF(supply!E470&lt;&gt;"",supply!E470,"")</f>
        <v/>
      </c>
      <c r="E463" s="25" t="str">
        <f>IF(supply!F470&lt;&gt;"",supply!F470,"")</f>
        <v/>
      </c>
      <c r="F463" s="25" t="str">
        <f>IF(supply!G470&lt;&gt;"",VLOOKUP(supply!G470,private!$H$1:$J$28,2,FALSE),"")</f>
        <v/>
      </c>
      <c r="G463" s="25" t="str">
        <f>IF(supply!H470&lt;&gt;"",VLOOKUP(supply!H470,private!$L$1:$M$5,2,FALSE),"")</f>
        <v/>
      </c>
    </row>
    <row r="464" spans="1:7" x14ac:dyDescent="0.25">
      <c r="A464" s="25" t="str">
        <f>IF(supply!C471&lt;&gt;"",supply!B471,"")</f>
        <v/>
      </c>
      <c r="B464" s="25" t="str">
        <f>IF(supply!C471&lt;&gt;"",supply!C471,"")</f>
        <v/>
      </c>
      <c r="C464" s="25" t="str">
        <f>IF(supply!D471&lt;&gt;"",supply!D471,"")</f>
        <v/>
      </c>
      <c r="D464" s="25" t="str">
        <f>IF(supply!E471&lt;&gt;"",supply!E471,"")</f>
        <v/>
      </c>
      <c r="E464" s="25" t="str">
        <f>IF(supply!F471&lt;&gt;"",supply!F471,"")</f>
        <v/>
      </c>
      <c r="F464" s="25" t="str">
        <f>IF(supply!G471&lt;&gt;"",VLOOKUP(supply!G471,private!$H$1:$J$28,2,FALSE),"")</f>
        <v/>
      </c>
      <c r="G464" s="25" t="str">
        <f>IF(supply!H471&lt;&gt;"",VLOOKUP(supply!H471,private!$L$1:$M$5,2,FALSE),"")</f>
        <v/>
      </c>
    </row>
    <row r="465" spans="1:7" x14ac:dyDescent="0.25">
      <c r="A465" s="25" t="str">
        <f>IF(supply!C472&lt;&gt;"",supply!B472,"")</f>
        <v/>
      </c>
      <c r="B465" s="25" t="str">
        <f>IF(supply!C472&lt;&gt;"",supply!C472,"")</f>
        <v/>
      </c>
      <c r="C465" s="25" t="str">
        <f>IF(supply!D472&lt;&gt;"",supply!D472,"")</f>
        <v/>
      </c>
      <c r="D465" s="25" t="str">
        <f>IF(supply!E472&lt;&gt;"",supply!E472,"")</f>
        <v/>
      </c>
      <c r="E465" s="25" t="str">
        <f>IF(supply!F472&lt;&gt;"",supply!F472,"")</f>
        <v/>
      </c>
      <c r="F465" s="25" t="str">
        <f>IF(supply!G472&lt;&gt;"",VLOOKUP(supply!G472,private!$H$1:$J$28,2,FALSE),"")</f>
        <v/>
      </c>
      <c r="G465" s="25" t="str">
        <f>IF(supply!H472&lt;&gt;"",VLOOKUP(supply!H472,private!$L$1:$M$5,2,FALSE),"")</f>
        <v/>
      </c>
    </row>
    <row r="466" spans="1:7" x14ac:dyDescent="0.25">
      <c r="A466" s="25" t="str">
        <f>IF(supply!C473&lt;&gt;"",supply!B473,"")</f>
        <v/>
      </c>
      <c r="B466" s="25" t="str">
        <f>IF(supply!C473&lt;&gt;"",supply!C473,"")</f>
        <v/>
      </c>
      <c r="C466" s="25" t="str">
        <f>IF(supply!D473&lt;&gt;"",supply!D473,"")</f>
        <v/>
      </c>
      <c r="D466" s="25" t="str">
        <f>IF(supply!E473&lt;&gt;"",supply!E473,"")</f>
        <v/>
      </c>
      <c r="E466" s="25" t="str">
        <f>IF(supply!F473&lt;&gt;"",supply!F473,"")</f>
        <v/>
      </c>
      <c r="F466" s="25" t="str">
        <f>IF(supply!G473&lt;&gt;"",VLOOKUP(supply!G473,private!$H$1:$J$28,2,FALSE),"")</f>
        <v/>
      </c>
      <c r="G466" s="25" t="str">
        <f>IF(supply!H473&lt;&gt;"",VLOOKUP(supply!H473,private!$L$1:$M$5,2,FALSE),"")</f>
        <v/>
      </c>
    </row>
    <row r="467" spans="1:7" x14ac:dyDescent="0.25">
      <c r="A467" s="25" t="str">
        <f>IF(supply!C474&lt;&gt;"",supply!B474,"")</f>
        <v/>
      </c>
      <c r="B467" s="25" t="str">
        <f>IF(supply!C474&lt;&gt;"",supply!C474,"")</f>
        <v/>
      </c>
      <c r="C467" s="25" t="str">
        <f>IF(supply!D474&lt;&gt;"",supply!D474,"")</f>
        <v/>
      </c>
      <c r="D467" s="25" t="str">
        <f>IF(supply!E474&lt;&gt;"",supply!E474,"")</f>
        <v/>
      </c>
      <c r="E467" s="25" t="str">
        <f>IF(supply!F474&lt;&gt;"",supply!F474,"")</f>
        <v/>
      </c>
      <c r="F467" s="25" t="str">
        <f>IF(supply!G474&lt;&gt;"",VLOOKUP(supply!G474,private!$H$1:$J$28,2,FALSE),"")</f>
        <v/>
      </c>
      <c r="G467" s="25" t="str">
        <f>IF(supply!H474&lt;&gt;"",VLOOKUP(supply!H474,private!$L$1:$M$5,2,FALSE),"")</f>
        <v/>
      </c>
    </row>
    <row r="468" spans="1:7" x14ac:dyDescent="0.25">
      <c r="A468" s="25" t="str">
        <f>IF(supply!C475&lt;&gt;"",supply!B475,"")</f>
        <v/>
      </c>
      <c r="B468" s="25" t="str">
        <f>IF(supply!C475&lt;&gt;"",supply!C475,"")</f>
        <v/>
      </c>
      <c r="C468" s="25" t="str">
        <f>IF(supply!D475&lt;&gt;"",supply!D475,"")</f>
        <v/>
      </c>
      <c r="D468" s="25" t="str">
        <f>IF(supply!E475&lt;&gt;"",supply!E475,"")</f>
        <v/>
      </c>
      <c r="E468" s="25" t="str">
        <f>IF(supply!F475&lt;&gt;"",supply!F475,"")</f>
        <v/>
      </c>
      <c r="F468" s="25" t="str">
        <f>IF(supply!G475&lt;&gt;"",VLOOKUP(supply!G475,private!$H$1:$J$28,2,FALSE),"")</f>
        <v/>
      </c>
      <c r="G468" s="25" t="str">
        <f>IF(supply!H475&lt;&gt;"",VLOOKUP(supply!H475,private!$L$1:$M$5,2,FALSE),"")</f>
        <v/>
      </c>
    </row>
    <row r="469" spans="1:7" x14ac:dyDescent="0.25">
      <c r="A469" s="25" t="str">
        <f>IF(supply!C476&lt;&gt;"",supply!B476,"")</f>
        <v/>
      </c>
      <c r="B469" s="25" t="str">
        <f>IF(supply!C476&lt;&gt;"",supply!C476,"")</f>
        <v/>
      </c>
      <c r="C469" s="25" t="str">
        <f>IF(supply!D476&lt;&gt;"",supply!D476,"")</f>
        <v/>
      </c>
      <c r="D469" s="25" t="str">
        <f>IF(supply!E476&lt;&gt;"",supply!E476,"")</f>
        <v/>
      </c>
      <c r="E469" s="25" t="str">
        <f>IF(supply!F476&lt;&gt;"",supply!F476,"")</f>
        <v/>
      </c>
      <c r="F469" s="25" t="str">
        <f>IF(supply!G476&lt;&gt;"",VLOOKUP(supply!G476,private!$H$1:$J$28,2,FALSE),"")</f>
        <v/>
      </c>
      <c r="G469" s="25" t="str">
        <f>IF(supply!H476&lt;&gt;"",VLOOKUP(supply!H476,private!$L$1:$M$5,2,FALSE),"")</f>
        <v/>
      </c>
    </row>
    <row r="470" spans="1:7" x14ac:dyDescent="0.25">
      <c r="A470" s="25" t="str">
        <f>IF(supply!C477&lt;&gt;"",supply!B477,"")</f>
        <v/>
      </c>
      <c r="B470" s="25" t="str">
        <f>IF(supply!C477&lt;&gt;"",supply!C477,"")</f>
        <v/>
      </c>
      <c r="C470" s="25" t="str">
        <f>IF(supply!D477&lt;&gt;"",supply!D477,"")</f>
        <v/>
      </c>
      <c r="D470" s="25" t="str">
        <f>IF(supply!E477&lt;&gt;"",supply!E477,"")</f>
        <v/>
      </c>
      <c r="E470" s="25" t="str">
        <f>IF(supply!F477&lt;&gt;"",supply!F477,"")</f>
        <v/>
      </c>
      <c r="F470" s="25" t="str">
        <f>IF(supply!G477&lt;&gt;"",VLOOKUP(supply!G477,private!$H$1:$J$28,2,FALSE),"")</f>
        <v/>
      </c>
      <c r="G470" s="25" t="str">
        <f>IF(supply!H477&lt;&gt;"",VLOOKUP(supply!H477,private!$L$1:$M$5,2,FALSE),"")</f>
        <v/>
      </c>
    </row>
    <row r="471" spans="1:7" x14ac:dyDescent="0.25">
      <c r="A471" s="25" t="str">
        <f>IF(supply!C478&lt;&gt;"",supply!B478,"")</f>
        <v/>
      </c>
      <c r="B471" s="25" t="str">
        <f>IF(supply!C478&lt;&gt;"",supply!C478,"")</f>
        <v/>
      </c>
      <c r="C471" s="25" t="str">
        <f>IF(supply!D478&lt;&gt;"",supply!D478,"")</f>
        <v/>
      </c>
      <c r="D471" s="25" t="str">
        <f>IF(supply!E478&lt;&gt;"",supply!E478,"")</f>
        <v/>
      </c>
      <c r="E471" s="25" t="str">
        <f>IF(supply!F478&lt;&gt;"",supply!F478,"")</f>
        <v/>
      </c>
      <c r="F471" s="25" t="str">
        <f>IF(supply!G478&lt;&gt;"",VLOOKUP(supply!G478,private!$H$1:$J$28,2,FALSE),"")</f>
        <v/>
      </c>
      <c r="G471" s="25" t="str">
        <f>IF(supply!H478&lt;&gt;"",VLOOKUP(supply!H478,private!$L$1:$M$5,2,FALSE),"")</f>
        <v/>
      </c>
    </row>
    <row r="472" spans="1:7" x14ac:dyDescent="0.25">
      <c r="A472" s="25" t="str">
        <f>IF(supply!C479&lt;&gt;"",supply!B479,"")</f>
        <v/>
      </c>
      <c r="B472" s="25" t="str">
        <f>IF(supply!C479&lt;&gt;"",supply!C479,"")</f>
        <v/>
      </c>
      <c r="C472" s="25" t="str">
        <f>IF(supply!D479&lt;&gt;"",supply!D479,"")</f>
        <v/>
      </c>
      <c r="D472" s="25" t="str">
        <f>IF(supply!E479&lt;&gt;"",supply!E479,"")</f>
        <v/>
      </c>
      <c r="E472" s="25" t="str">
        <f>IF(supply!F479&lt;&gt;"",supply!F479,"")</f>
        <v/>
      </c>
      <c r="F472" s="25" t="str">
        <f>IF(supply!G479&lt;&gt;"",VLOOKUP(supply!G479,private!$H$1:$J$28,2,FALSE),"")</f>
        <v/>
      </c>
      <c r="G472" s="25" t="str">
        <f>IF(supply!H479&lt;&gt;"",VLOOKUP(supply!H479,private!$L$1:$M$5,2,FALSE),"")</f>
        <v/>
      </c>
    </row>
    <row r="473" spans="1:7" x14ac:dyDescent="0.25">
      <c r="A473" s="25" t="str">
        <f>IF(supply!C480&lt;&gt;"",supply!B480,"")</f>
        <v/>
      </c>
      <c r="B473" s="25" t="str">
        <f>IF(supply!C480&lt;&gt;"",supply!C480,"")</f>
        <v/>
      </c>
      <c r="C473" s="25" t="str">
        <f>IF(supply!D480&lt;&gt;"",supply!D480,"")</f>
        <v/>
      </c>
      <c r="D473" s="25" t="str">
        <f>IF(supply!E480&lt;&gt;"",supply!E480,"")</f>
        <v/>
      </c>
      <c r="E473" s="25" t="str">
        <f>IF(supply!F480&lt;&gt;"",supply!F480,"")</f>
        <v/>
      </c>
      <c r="F473" s="25" t="str">
        <f>IF(supply!G480&lt;&gt;"",VLOOKUP(supply!G480,private!$H$1:$J$28,2,FALSE),"")</f>
        <v/>
      </c>
      <c r="G473" s="25" t="str">
        <f>IF(supply!H480&lt;&gt;"",VLOOKUP(supply!H480,private!$L$1:$M$5,2,FALSE),"")</f>
        <v/>
      </c>
    </row>
    <row r="474" spans="1:7" x14ac:dyDescent="0.25">
      <c r="A474" s="25" t="str">
        <f>IF(supply!C481&lt;&gt;"",supply!B481,"")</f>
        <v/>
      </c>
      <c r="B474" s="25" t="str">
        <f>IF(supply!C481&lt;&gt;"",supply!C481,"")</f>
        <v/>
      </c>
      <c r="C474" s="25" t="str">
        <f>IF(supply!D481&lt;&gt;"",supply!D481,"")</f>
        <v/>
      </c>
      <c r="D474" s="25" t="str">
        <f>IF(supply!E481&lt;&gt;"",supply!E481,"")</f>
        <v/>
      </c>
      <c r="E474" s="25" t="str">
        <f>IF(supply!F481&lt;&gt;"",supply!F481,"")</f>
        <v/>
      </c>
      <c r="F474" s="25" t="str">
        <f>IF(supply!G481&lt;&gt;"",VLOOKUP(supply!G481,private!$H$1:$J$28,2,FALSE),"")</f>
        <v/>
      </c>
      <c r="G474" s="25" t="str">
        <f>IF(supply!H481&lt;&gt;"",VLOOKUP(supply!H481,private!$L$1:$M$5,2,FALSE),"")</f>
        <v/>
      </c>
    </row>
    <row r="475" spans="1:7" x14ac:dyDescent="0.25">
      <c r="A475" s="25" t="str">
        <f>IF(supply!C482&lt;&gt;"",supply!B482,"")</f>
        <v/>
      </c>
      <c r="B475" s="25" t="str">
        <f>IF(supply!C482&lt;&gt;"",supply!C482,"")</f>
        <v/>
      </c>
      <c r="C475" s="25" t="str">
        <f>IF(supply!D482&lt;&gt;"",supply!D482,"")</f>
        <v/>
      </c>
      <c r="D475" s="25" t="str">
        <f>IF(supply!E482&lt;&gt;"",supply!E482,"")</f>
        <v/>
      </c>
      <c r="E475" s="25" t="str">
        <f>IF(supply!F482&lt;&gt;"",supply!F482,"")</f>
        <v/>
      </c>
      <c r="F475" s="25" t="str">
        <f>IF(supply!G482&lt;&gt;"",VLOOKUP(supply!G482,private!$H$1:$J$28,2,FALSE),"")</f>
        <v/>
      </c>
      <c r="G475" s="25" t="str">
        <f>IF(supply!H482&lt;&gt;"",VLOOKUP(supply!H482,private!$L$1:$M$5,2,FALSE),"")</f>
        <v/>
      </c>
    </row>
    <row r="476" spans="1:7" x14ac:dyDescent="0.25">
      <c r="A476" s="25" t="str">
        <f>IF(supply!C483&lt;&gt;"",supply!B483,"")</f>
        <v/>
      </c>
      <c r="B476" s="25" t="str">
        <f>IF(supply!C483&lt;&gt;"",supply!C483,"")</f>
        <v/>
      </c>
      <c r="C476" s="25" t="str">
        <f>IF(supply!D483&lt;&gt;"",supply!D483,"")</f>
        <v/>
      </c>
      <c r="D476" s="25" t="str">
        <f>IF(supply!E483&lt;&gt;"",supply!E483,"")</f>
        <v/>
      </c>
      <c r="E476" s="25" t="str">
        <f>IF(supply!F483&lt;&gt;"",supply!F483,"")</f>
        <v/>
      </c>
      <c r="F476" s="25" t="str">
        <f>IF(supply!G483&lt;&gt;"",VLOOKUP(supply!G483,private!$H$1:$J$28,2,FALSE),"")</f>
        <v/>
      </c>
      <c r="G476" s="25" t="str">
        <f>IF(supply!H483&lt;&gt;"",VLOOKUP(supply!H483,private!$L$1:$M$5,2,FALSE),"")</f>
        <v/>
      </c>
    </row>
    <row r="477" spans="1:7" x14ac:dyDescent="0.25">
      <c r="A477" s="25" t="str">
        <f>IF(supply!C484&lt;&gt;"",supply!B484,"")</f>
        <v/>
      </c>
      <c r="B477" s="25" t="str">
        <f>IF(supply!C484&lt;&gt;"",supply!C484,"")</f>
        <v/>
      </c>
      <c r="C477" s="25" t="str">
        <f>IF(supply!D484&lt;&gt;"",supply!D484,"")</f>
        <v/>
      </c>
      <c r="D477" s="25" t="str">
        <f>IF(supply!E484&lt;&gt;"",supply!E484,"")</f>
        <v/>
      </c>
      <c r="E477" s="25" t="str">
        <f>IF(supply!F484&lt;&gt;"",supply!F484,"")</f>
        <v/>
      </c>
      <c r="F477" s="25" t="str">
        <f>IF(supply!G484&lt;&gt;"",VLOOKUP(supply!G484,private!$H$1:$J$28,2,FALSE),"")</f>
        <v/>
      </c>
      <c r="G477" s="25" t="str">
        <f>IF(supply!H484&lt;&gt;"",VLOOKUP(supply!H484,private!$L$1:$M$5,2,FALSE),"")</f>
        <v/>
      </c>
    </row>
    <row r="478" spans="1:7" x14ac:dyDescent="0.25">
      <c r="A478" s="25" t="str">
        <f>IF(supply!C485&lt;&gt;"",supply!B485,"")</f>
        <v/>
      </c>
      <c r="B478" s="25" t="str">
        <f>IF(supply!C485&lt;&gt;"",supply!C485,"")</f>
        <v/>
      </c>
      <c r="C478" s="25" t="str">
        <f>IF(supply!D485&lt;&gt;"",supply!D485,"")</f>
        <v/>
      </c>
      <c r="D478" s="25" t="str">
        <f>IF(supply!E485&lt;&gt;"",supply!E485,"")</f>
        <v/>
      </c>
      <c r="E478" s="25" t="str">
        <f>IF(supply!F485&lt;&gt;"",supply!F485,"")</f>
        <v/>
      </c>
      <c r="F478" s="25" t="str">
        <f>IF(supply!G485&lt;&gt;"",VLOOKUP(supply!G485,private!$H$1:$J$28,2,FALSE),"")</f>
        <v/>
      </c>
      <c r="G478" s="25" t="str">
        <f>IF(supply!H485&lt;&gt;"",VLOOKUP(supply!H485,private!$L$1:$M$5,2,FALSE),"")</f>
        <v/>
      </c>
    </row>
    <row r="479" spans="1:7" x14ac:dyDescent="0.25">
      <c r="A479" s="25" t="str">
        <f>IF(supply!C486&lt;&gt;"",supply!B486,"")</f>
        <v/>
      </c>
      <c r="B479" s="25" t="str">
        <f>IF(supply!C486&lt;&gt;"",supply!C486,"")</f>
        <v/>
      </c>
      <c r="C479" s="25" t="str">
        <f>IF(supply!D486&lt;&gt;"",supply!D486,"")</f>
        <v/>
      </c>
      <c r="D479" s="25" t="str">
        <f>IF(supply!E486&lt;&gt;"",supply!E486,"")</f>
        <v/>
      </c>
      <c r="E479" s="25" t="str">
        <f>IF(supply!F486&lt;&gt;"",supply!F486,"")</f>
        <v/>
      </c>
      <c r="F479" s="25" t="str">
        <f>IF(supply!G486&lt;&gt;"",VLOOKUP(supply!G486,private!$H$1:$J$28,2,FALSE),"")</f>
        <v/>
      </c>
      <c r="G479" s="25" t="str">
        <f>IF(supply!H486&lt;&gt;"",VLOOKUP(supply!H486,private!$L$1:$M$5,2,FALSE),"")</f>
        <v/>
      </c>
    </row>
    <row r="480" spans="1:7" x14ac:dyDescent="0.25">
      <c r="A480" s="25" t="str">
        <f>IF(supply!C487&lt;&gt;"",supply!B487,"")</f>
        <v/>
      </c>
      <c r="B480" s="25" t="str">
        <f>IF(supply!C487&lt;&gt;"",supply!C487,"")</f>
        <v/>
      </c>
      <c r="C480" s="25" t="str">
        <f>IF(supply!D487&lt;&gt;"",supply!D487,"")</f>
        <v/>
      </c>
      <c r="D480" s="25" t="str">
        <f>IF(supply!E487&lt;&gt;"",supply!E487,"")</f>
        <v/>
      </c>
      <c r="E480" s="25" t="str">
        <f>IF(supply!F487&lt;&gt;"",supply!F487,"")</f>
        <v/>
      </c>
      <c r="F480" s="25" t="str">
        <f>IF(supply!G487&lt;&gt;"",VLOOKUP(supply!G487,private!$H$1:$J$28,2,FALSE),"")</f>
        <v/>
      </c>
      <c r="G480" s="25" t="str">
        <f>IF(supply!H487&lt;&gt;"",VLOOKUP(supply!H487,private!$L$1:$M$5,2,FALSE),"")</f>
        <v/>
      </c>
    </row>
    <row r="481" spans="1:7" x14ac:dyDescent="0.25">
      <c r="A481" s="25" t="str">
        <f>IF(supply!C488&lt;&gt;"",supply!B488,"")</f>
        <v/>
      </c>
      <c r="B481" s="25" t="str">
        <f>IF(supply!C488&lt;&gt;"",supply!C488,"")</f>
        <v/>
      </c>
      <c r="C481" s="25" t="str">
        <f>IF(supply!D488&lt;&gt;"",supply!D488,"")</f>
        <v/>
      </c>
      <c r="D481" s="25" t="str">
        <f>IF(supply!E488&lt;&gt;"",supply!E488,"")</f>
        <v/>
      </c>
      <c r="E481" s="25" t="str">
        <f>IF(supply!F488&lt;&gt;"",supply!F488,"")</f>
        <v/>
      </c>
      <c r="F481" s="25" t="str">
        <f>IF(supply!G488&lt;&gt;"",VLOOKUP(supply!G488,private!$H$1:$J$28,2,FALSE),"")</f>
        <v/>
      </c>
      <c r="G481" s="25" t="str">
        <f>IF(supply!H488&lt;&gt;"",VLOOKUP(supply!H488,private!$L$1:$M$5,2,FALSE),"")</f>
        <v/>
      </c>
    </row>
    <row r="482" spans="1:7" x14ac:dyDescent="0.25">
      <c r="A482" s="25" t="str">
        <f>IF(supply!C489&lt;&gt;"",supply!B489,"")</f>
        <v/>
      </c>
      <c r="B482" s="25" t="str">
        <f>IF(supply!C489&lt;&gt;"",supply!C489,"")</f>
        <v/>
      </c>
      <c r="C482" s="25" t="str">
        <f>IF(supply!D489&lt;&gt;"",supply!D489,"")</f>
        <v/>
      </c>
      <c r="D482" s="25" t="str">
        <f>IF(supply!E489&lt;&gt;"",supply!E489,"")</f>
        <v/>
      </c>
      <c r="E482" s="25" t="str">
        <f>IF(supply!F489&lt;&gt;"",supply!F489,"")</f>
        <v/>
      </c>
      <c r="F482" s="25" t="str">
        <f>IF(supply!G489&lt;&gt;"",VLOOKUP(supply!G489,private!$H$1:$J$28,2,FALSE),"")</f>
        <v/>
      </c>
      <c r="G482" s="25" t="str">
        <f>IF(supply!H489&lt;&gt;"",VLOOKUP(supply!H489,private!$L$1:$M$5,2,FALSE),"")</f>
        <v/>
      </c>
    </row>
    <row r="483" spans="1:7" x14ac:dyDescent="0.25">
      <c r="A483" s="25" t="str">
        <f>IF(supply!C490&lt;&gt;"",supply!B490,"")</f>
        <v/>
      </c>
      <c r="B483" s="25" t="str">
        <f>IF(supply!C490&lt;&gt;"",supply!C490,"")</f>
        <v/>
      </c>
      <c r="C483" s="25" t="str">
        <f>IF(supply!D490&lt;&gt;"",supply!D490,"")</f>
        <v/>
      </c>
      <c r="D483" s="25" t="str">
        <f>IF(supply!E490&lt;&gt;"",supply!E490,"")</f>
        <v/>
      </c>
      <c r="E483" s="25" t="str">
        <f>IF(supply!F490&lt;&gt;"",supply!F490,"")</f>
        <v/>
      </c>
      <c r="F483" s="25" t="str">
        <f>IF(supply!G490&lt;&gt;"",VLOOKUP(supply!G490,private!$H$1:$J$28,2,FALSE),"")</f>
        <v/>
      </c>
      <c r="G483" s="25" t="str">
        <f>IF(supply!H490&lt;&gt;"",VLOOKUP(supply!H490,private!$L$1:$M$5,2,FALSE),"")</f>
        <v/>
      </c>
    </row>
    <row r="484" spans="1:7" x14ac:dyDescent="0.25">
      <c r="A484" s="25" t="str">
        <f>IF(supply!C491&lt;&gt;"",supply!B491,"")</f>
        <v/>
      </c>
      <c r="B484" s="25" t="str">
        <f>IF(supply!C491&lt;&gt;"",supply!C491,"")</f>
        <v/>
      </c>
      <c r="C484" s="25" t="str">
        <f>IF(supply!D491&lt;&gt;"",supply!D491,"")</f>
        <v/>
      </c>
      <c r="D484" s="25" t="str">
        <f>IF(supply!E491&lt;&gt;"",supply!E491,"")</f>
        <v/>
      </c>
      <c r="E484" s="25" t="str">
        <f>IF(supply!F491&lt;&gt;"",supply!F491,"")</f>
        <v/>
      </c>
      <c r="F484" s="25" t="str">
        <f>IF(supply!G491&lt;&gt;"",VLOOKUP(supply!G491,private!$H$1:$J$28,2,FALSE),"")</f>
        <v/>
      </c>
      <c r="G484" s="25" t="str">
        <f>IF(supply!H491&lt;&gt;"",VLOOKUP(supply!H491,private!$L$1:$M$5,2,FALSE),"")</f>
        <v/>
      </c>
    </row>
    <row r="485" spans="1:7" x14ac:dyDescent="0.25">
      <c r="A485" s="25" t="str">
        <f>IF(supply!C492&lt;&gt;"",supply!B492,"")</f>
        <v/>
      </c>
      <c r="B485" s="25" t="str">
        <f>IF(supply!C492&lt;&gt;"",supply!C492,"")</f>
        <v/>
      </c>
      <c r="C485" s="25" t="str">
        <f>IF(supply!D492&lt;&gt;"",supply!D492,"")</f>
        <v/>
      </c>
      <c r="D485" s="25" t="str">
        <f>IF(supply!E492&lt;&gt;"",supply!E492,"")</f>
        <v/>
      </c>
      <c r="E485" s="25" t="str">
        <f>IF(supply!F492&lt;&gt;"",supply!F492,"")</f>
        <v/>
      </c>
      <c r="F485" s="25" t="str">
        <f>IF(supply!G492&lt;&gt;"",VLOOKUP(supply!G492,private!$H$1:$J$28,2,FALSE),"")</f>
        <v/>
      </c>
      <c r="G485" s="25" t="str">
        <f>IF(supply!H492&lt;&gt;"",VLOOKUP(supply!H492,private!$L$1:$M$5,2,FALSE),"")</f>
        <v/>
      </c>
    </row>
    <row r="486" spans="1:7" x14ac:dyDescent="0.25">
      <c r="A486" s="25" t="str">
        <f>IF(supply!C493&lt;&gt;"",supply!B493,"")</f>
        <v/>
      </c>
      <c r="B486" s="25" t="str">
        <f>IF(supply!C493&lt;&gt;"",supply!C493,"")</f>
        <v/>
      </c>
      <c r="C486" s="25" t="str">
        <f>IF(supply!D493&lt;&gt;"",supply!D493,"")</f>
        <v/>
      </c>
      <c r="D486" s="25" t="str">
        <f>IF(supply!E493&lt;&gt;"",supply!E493,"")</f>
        <v/>
      </c>
      <c r="E486" s="25" t="str">
        <f>IF(supply!F493&lt;&gt;"",supply!F493,"")</f>
        <v/>
      </c>
      <c r="F486" s="25" t="str">
        <f>IF(supply!G493&lt;&gt;"",VLOOKUP(supply!G493,private!$H$1:$J$28,2,FALSE),"")</f>
        <v/>
      </c>
      <c r="G486" s="25" t="str">
        <f>IF(supply!H493&lt;&gt;"",VLOOKUP(supply!H493,private!$L$1:$M$5,2,FALSE),"")</f>
        <v/>
      </c>
    </row>
    <row r="487" spans="1:7" x14ac:dyDescent="0.25">
      <c r="A487" s="25" t="str">
        <f>IF(supply!C494&lt;&gt;"",supply!B494,"")</f>
        <v/>
      </c>
      <c r="B487" s="25" t="str">
        <f>IF(supply!C494&lt;&gt;"",supply!C494,"")</f>
        <v/>
      </c>
      <c r="C487" s="25" t="str">
        <f>IF(supply!D494&lt;&gt;"",supply!D494,"")</f>
        <v/>
      </c>
      <c r="D487" s="25" t="str">
        <f>IF(supply!E494&lt;&gt;"",supply!E494,"")</f>
        <v/>
      </c>
      <c r="E487" s="25" t="str">
        <f>IF(supply!F494&lt;&gt;"",supply!F494,"")</f>
        <v/>
      </c>
      <c r="F487" s="25" t="str">
        <f>IF(supply!G494&lt;&gt;"",VLOOKUP(supply!G494,private!$H$1:$J$28,2,FALSE),"")</f>
        <v/>
      </c>
      <c r="G487" s="25" t="str">
        <f>IF(supply!H494&lt;&gt;"",VLOOKUP(supply!H494,private!$L$1:$M$5,2,FALSE),"")</f>
        <v/>
      </c>
    </row>
    <row r="488" spans="1:7" x14ac:dyDescent="0.25">
      <c r="A488" s="25" t="str">
        <f>IF(supply!C495&lt;&gt;"",supply!B495,"")</f>
        <v/>
      </c>
      <c r="B488" s="25" t="str">
        <f>IF(supply!C495&lt;&gt;"",supply!C495,"")</f>
        <v/>
      </c>
      <c r="C488" s="25" t="str">
        <f>IF(supply!D495&lt;&gt;"",supply!D495,"")</f>
        <v/>
      </c>
      <c r="D488" s="25" t="str">
        <f>IF(supply!E495&lt;&gt;"",supply!E495,"")</f>
        <v/>
      </c>
      <c r="E488" s="25" t="str">
        <f>IF(supply!F495&lt;&gt;"",supply!F495,"")</f>
        <v/>
      </c>
      <c r="F488" s="25" t="str">
        <f>IF(supply!G495&lt;&gt;"",VLOOKUP(supply!G495,private!$H$1:$J$28,2,FALSE),"")</f>
        <v/>
      </c>
      <c r="G488" s="25" t="str">
        <f>IF(supply!H495&lt;&gt;"",VLOOKUP(supply!H495,private!$L$1:$M$5,2,FALSE),"")</f>
        <v/>
      </c>
    </row>
    <row r="489" spans="1:7" x14ac:dyDescent="0.25">
      <c r="A489" s="25" t="str">
        <f>IF(supply!C496&lt;&gt;"",supply!B496,"")</f>
        <v/>
      </c>
      <c r="B489" s="25" t="str">
        <f>IF(supply!C496&lt;&gt;"",supply!C496,"")</f>
        <v/>
      </c>
      <c r="C489" s="25" t="str">
        <f>IF(supply!D496&lt;&gt;"",supply!D496,"")</f>
        <v/>
      </c>
      <c r="D489" s="25" t="str">
        <f>IF(supply!E496&lt;&gt;"",supply!E496,"")</f>
        <v/>
      </c>
      <c r="E489" s="25" t="str">
        <f>IF(supply!F496&lt;&gt;"",supply!F496,"")</f>
        <v/>
      </c>
      <c r="F489" s="25" t="str">
        <f>IF(supply!G496&lt;&gt;"",VLOOKUP(supply!G496,private!$H$1:$J$28,2,FALSE),"")</f>
        <v/>
      </c>
      <c r="G489" s="25" t="str">
        <f>IF(supply!H496&lt;&gt;"",VLOOKUP(supply!H496,private!$L$1:$M$5,2,FALSE),"")</f>
        <v/>
      </c>
    </row>
    <row r="490" spans="1:7" x14ac:dyDescent="0.25">
      <c r="A490" s="25" t="str">
        <f>IF(supply!C497&lt;&gt;"",supply!B497,"")</f>
        <v/>
      </c>
      <c r="B490" s="25" t="str">
        <f>IF(supply!C497&lt;&gt;"",supply!C497,"")</f>
        <v/>
      </c>
      <c r="C490" s="25" t="str">
        <f>IF(supply!D497&lt;&gt;"",supply!D497,"")</f>
        <v/>
      </c>
      <c r="D490" s="25" t="str">
        <f>IF(supply!E497&lt;&gt;"",supply!E497,"")</f>
        <v/>
      </c>
      <c r="E490" s="25" t="str">
        <f>IF(supply!F497&lt;&gt;"",supply!F497,"")</f>
        <v/>
      </c>
      <c r="F490" s="25" t="str">
        <f>IF(supply!G497&lt;&gt;"",VLOOKUP(supply!G497,private!$H$1:$J$28,2,FALSE),"")</f>
        <v/>
      </c>
      <c r="G490" s="25" t="str">
        <f>IF(supply!H497&lt;&gt;"",VLOOKUP(supply!H497,private!$L$1:$M$5,2,FALSE),"")</f>
        <v/>
      </c>
    </row>
    <row r="491" spans="1:7" x14ac:dyDescent="0.25">
      <c r="A491" s="25" t="str">
        <f>IF(supply!C498&lt;&gt;"",supply!B498,"")</f>
        <v/>
      </c>
      <c r="B491" s="25" t="str">
        <f>IF(supply!C498&lt;&gt;"",supply!C498,"")</f>
        <v/>
      </c>
      <c r="C491" s="25" t="str">
        <f>IF(supply!D498&lt;&gt;"",supply!D498,"")</f>
        <v/>
      </c>
      <c r="D491" s="25" t="str">
        <f>IF(supply!E498&lt;&gt;"",supply!E498,"")</f>
        <v/>
      </c>
      <c r="E491" s="25" t="str">
        <f>IF(supply!F498&lt;&gt;"",supply!F498,"")</f>
        <v/>
      </c>
      <c r="F491" s="25" t="str">
        <f>IF(supply!G498&lt;&gt;"",VLOOKUP(supply!G498,private!$H$1:$J$28,2,FALSE),"")</f>
        <v/>
      </c>
      <c r="G491" s="25" t="str">
        <f>IF(supply!H498&lt;&gt;"",VLOOKUP(supply!H498,private!$L$1:$M$5,2,FALSE),"")</f>
        <v/>
      </c>
    </row>
    <row r="492" spans="1:7" x14ac:dyDescent="0.25">
      <c r="A492" s="25" t="str">
        <f>IF(supply!C499&lt;&gt;"",supply!B499,"")</f>
        <v/>
      </c>
      <c r="B492" s="25" t="str">
        <f>IF(supply!C499&lt;&gt;"",supply!C499,"")</f>
        <v/>
      </c>
      <c r="C492" s="25" t="str">
        <f>IF(supply!D499&lt;&gt;"",supply!D499,"")</f>
        <v/>
      </c>
      <c r="D492" s="25" t="str">
        <f>IF(supply!E499&lt;&gt;"",supply!E499,"")</f>
        <v/>
      </c>
      <c r="E492" s="25" t="str">
        <f>IF(supply!F499&lt;&gt;"",supply!F499,"")</f>
        <v/>
      </c>
      <c r="F492" s="25" t="str">
        <f>IF(supply!G499&lt;&gt;"",VLOOKUP(supply!G499,private!$H$1:$J$28,2,FALSE),"")</f>
        <v/>
      </c>
      <c r="G492" s="25" t="str">
        <f>IF(supply!H499&lt;&gt;"",VLOOKUP(supply!H499,private!$L$1:$M$5,2,FALSE),"")</f>
        <v/>
      </c>
    </row>
    <row r="493" spans="1:7" x14ac:dyDescent="0.25">
      <c r="A493" s="25" t="str">
        <f>IF(supply!C500&lt;&gt;"",supply!B500,"")</f>
        <v/>
      </c>
      <c r="B493" s="25" t="str">
        <f>IF(supply!C500&lt;&gt;"",supply!C500,"")</f>
        <v/>
      </c>
      <c r="C493" s="25" t="str">
        <f>IF(supply!D500&lt;&gt;"",supply!D500,"")</f>
        <v/>
      </c>
      <c r="D493" s="25" t="str">
        <f>IF(supply!E500&lt;&gt;"",supply!E500,"")</f>
        <v/>
      </c>
      <c r="E493" s="25" t="str">
        <f>IF(supply!F500&lt;&gt;"",supply!F500,"")</f>
        <v/>
      </c>
      <c r="F493" s="25" t="str">
        <f>IF(supply!G500&lt;&gt;"",VLOOKUP(supply!G500,private!$H$1:$J$28,2,FALSE),"")</f>
        <v/>
      </c>
      <c r="G493" s="25" t="str">
        <f>IF(supply!H500&lt;&gt;"",VLOOKUP(supply!H500,private!$L$1:$M$5,2,FALSE),"")</f>
        <v/>
      </c>
    </row>
    <row r="494" spans="1:7" x14ac:dyDescent="0.25">
      <c r="A494" s="25" t="str">
        <f>IF(supply!C501&lt;&gt;"",supply!B501,"")</f>
        <v/>
      </c>
      <c r="B494" s="25" t="str">
        <f>IF(supply!C501&lt;&gt;"",supply!C501,"")</f>
        <v/>
      </c>
      <c r="C494" s="25" t="str">
        <f>IF(supply!D501&lt;&gt;"",supply!D501,"")</f>
        <v/>
      </c>
      <c r="D494" s="25" t="str">
        <f>IF(supply!E501&lt;&gt;"",supply!E501,"")</f>
        <v/>
      </c>
      <c r="E494" s="25" t="str">
        <f>IF(supply!F501&lt;&gt;"",supply!F501,"")</f>
        <v/>
      </c>
      <c r="F494" s="25" t="str">
        <f>IF(supply!G501&lt;&gt;"",VLOOKUP(supply!G501,private!$H$1:$J$28,2,FALSE),"")</f>
        <v/>
      </c>
      <c r="G494" s="25" t="str">
        <f>IF(supply!H501&lt;&gt;"",VLOOKUP(supply!H501,private!$L$1:$M$5,2,FALSE),"")</f>
        <v/>
      </c>
    </row>
    <row r="495" spans="1:7" x14ac:dyDescent="0.25">
      <c r="A495" s="25" t="str">
        <f>IF(supply!C502&lt;&gt;"",supply!B502,"")</f>
        <v/>
      </c>
      <c r="B495" s="25" t="str">
        <f>IF(supply!C502&lt;&gt;"",supply!C502,"")</f>
        <v/>
      </c>
      <c r="C495" s="25" t="str">
        <f>IF(supply!D502&lt;&gt;"",supply!D502,"")</f>
        <v/>
      </c>
      <c r="D495" s="25" t="str">
        <f>IF(supply!E502&lt;&gt;"",supply!E502,"")</f>
        <v/>
      </c>
      <c r="E495" s="25" t="str">
        <f>IF(supply!F502&lt;&gt;"",supply!F502,"")</f>
        <v/>
      </c>
      <c r="F495" s="25" t="str">
        <f>IF(supply!G502&lt;&gt;"",VLOOKUP(supply!G502,private!$H$1:$J$28,2,FALSE),"")</f>
        <v/>
      </c>
      <c r="G495" s="25" t="str">
        <f>IF(supply!H502&lt;&gt;"",VLOOKUP(supply!H502,private!$L$1:$M$5,2,FALSE),"")</f>
        <v/>
      </c>
    </row>
    <row r="496" spans="1:7" x14ac:dyDescent="0.25">
      <c r="A496" s="25" t="str">
        <f>IF(supply!C503&lt;&gt;"",supply!B503,"")</f>
        <v/>
      </c>
      <c r="B496" s="25" t="str">
        <f>IF(supply!C503&lt;&gt;"",supply!C503,"")</f>
        <v/>
      </c>
      <c r="C496" s="25" t="str">
        <f>IF(supply!D503&lt;&gt;"",supply!D503,"")</f>
        <v/>
      </c>
      <c r="D496" s="25" t="str">
        <f>IF(supply!E503&lt;&gt;"",supply!E503,"")</f>
        <v/>
      </c>
      <c r="E496" s="25" t="str">
        <f>IF(supply!F503&lt;&gt;"",supply!F503,"")</f>
        <v/>
      </c>
      <c r="F496" s="25" t="str">
        <f>IF(supply!G503&lt;&gt;"",VLOOKUP(supply!G503,private!$H$1:$J$28,2,FALSE),"")</f>
        <v/>
      </c>
      <c r="G496" s="25" t="str">
        <f>IF(supply!H503&lt;&gt;"",VLOOKUP(supply!H503,private!$L$1:$M$5,2,FALSE),"")</f>
        <v/>
      </c>
    </row>
    <row r="497" spans="1:7" x14ac:dyDescent="0.25">
      <c r="A497" s="25" t="str">
        <f>IF(supply!C504&lt;&gt;"",supply!B504,"")</f>
        <v/>
      </c>
      <c r="B497" s="25" t="str">
        <f>IF(supply!C504&lt;&gt;"",supply!C504,"")</f>
        <v/>
      </c>
      <c r="C497" s="25" t="str">
        <f>IF(supply!D504&lt;&gt;"",supply!D504,"")</f>
        <v/>
      </c>
      <c r="D497" s="25" t="str">
        <f>IF(supply!E504&lt;&gt;"",supply!E504,"")</f>
        <v/>
      </c>
      <c r="E497" s="25" t="str">
        <f>IF(supply!F504&lt;&gt;"",supply!F504,"")</f>
        <v/>
      </c>
      <c r="F497" s="25" t="str">
        <f>IF(supply!G504&lt;&gt;"",VLOOKUP(supply!G504,private!$H$1:$J$28,2,FALSE),"")</f>
        <v/>
      </c>
      <c r="G497" s="25" t="str">
        <f>IF(supply!H504&lt;&gt;"",VLOOKUP(supply!H504,private!$L$1:$M$5,2,FALSE),"")</f>
        <v/>
      </c>
    </row>
    <row r="498" spans="1:7" x14ac:dyDescent="0.25">
      <c r="A498" s="25" t="str">
        <f>IF(supply!C505&lt;&gt;"",supply!B505,"")</f>
        <v/>
      </c>
      <c r="B498" s="25" t="str">
        <f>IF(supply!C505&lt;&gt;"",supply!C505,"")</f>
        <v/>
      </c>
      <c r="C498" s="25" t="str">
        <f>IF(supply!D505&lt;&gt;"",supply!D505,"")</f>
        <v/>
      </c>
      <c r="D498" s="25" t="str">
        <f>IF(supply!E505&lt;&gt;"",supply!E505,"")</f>
        <v/>
      </c>
      <c r="E498" s="25" t="str">
        <f>IF(supply!F505&lt;&gt;"",supply!F505,"")</f>
        <v/>
      </c>
      <c r="F498" s="25" t="str">
        <f>IF(supply!G505&lt;&gt;"",VLOOKUP(supply!G505,private!$H$1:$J$28,2,FALSE),"")</f>
        <v/>
      </c>
      <c r="G498" s="25" t="str">
        <f>IF(supply!H505&lt;&gt;"",VLOOKUP(supply!H505,private!$L$1:$M$5,2,FALSE),"")</f>
        <v/>
      </c>
    </row>
    <row r="499" spans="1:7" x14ac:dyDescent="0.25">
      <c r="A499" s="25" t="str">
        <f>IF(supply!C506&lt;&gt;"",supply!B506,"")</f>
        <v/>
      </c>
      <c r="B499" s="25" t="str">
        <f>IF(supply!C506&lt;&gt;"",supply!C506,"")</f>
        <v/>
      </c>
      <c r="C499" s="25" t="str">
        <f>IF(supply!D506&lt;&gt;"",supply!D506,"")</f>
        <v/>
      </c>
      <c r="D499" s="25" t="str">
        <f>IF(supply!E506&lt;&gt;"",supply!E506,"")</f>
        <v/>
      </c>
      <c r="E499" s="25" t="str">
        <f>IF(supply!F506&lt;&gt;"",supply!F506,"")</f>
        <v/>
      </c>
      <c r="F499" s="25" t="str">
        <f>IF(supply!G506&lt;&gt;"",VLOOKUP(supply!G506,private!$H$1:$J$28,2,FALSE),"")</f>
        <v/>
      </c>
      <c r="G499" s="25" t="str">
        <f>IF(supply!H506&lt;&gt;"",VLOOKUP(supply!H506,private!$L$1:$M$5,2,FALSE),"")</f>
        <v/>
      </c>
    </row>
    <row r="500" spans="1:7" x14ac:dyDescent="0.25">
      <c r="A500" s="25" t="str">
        <f>IF(supply!C507&lt;&gt;"",supply!B507,"")</f>
        <v/>
      </c>
      <c r="B500" s="25" t="str">
        <f>IF(supply!C507&lt;&gt;"",supply!C507,"")</f>
        <v/>
      </c>
      <c r="C500" s="25" t="str">
        <f>IF(supply!D507&lt;&gt;"",supply!D507,"")</f>
        <v/>
      </c>
      <c r="D500" s="25" t="str">
        <f>IF(supply!E507&lt;&gt;"",supply!E507,"")</f>
        <v/>
      </c>
      <c r="E500" s="25" t="str">
        <f>IF(supply!F507&lt;&gt;"",supply!F507,"")</f>
        <v/>
      </c>
      <c r="F500" s="25" t="str">
        <f>IF(supply!G507&lt;&gt;"",VLOOKUP(supply!G507,private!$H$1:$J$28,2,FALSE),"")</f>
        <v/>
      </c>
      <c r="G500" s="25" t="str">
        <f>IF(supply!H507&lt;&gt;"",VLOOKUP(supply!H507,private!$L$1:$M$5,2,FALSE),"")</f>
        <v/>
      </c>
    </row>
  </sheetData>
  <sheetProtection password="C8E3"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00"/>
  <sheetViews>
    <sheetView topLeftCell="A472" workbookViewId="0">
      <selection sqref="A1:G500"/>
    </sheetView>
  </sheetViews>
  <sheetFormatPr defaultColWidth="8.85546875" defaultRowHeight="15" x14ac:dyDescent="0.25"/>
  <cols>
    <col min="1" max="2" width="8.85546875" style="7"/>
    <col min="3" max="3" width="10.7109375" style="7" bestFit="1" customWidth="1"/>
    <col min="4" max="4" width="10.7109375" style="39" customWidth="1"/>
    <col min="5" max="5" width="22.85546875" style="7" bestFit="1" customWidth="1"/>
    <col min="6" max="6" width="11" style="7" bestFit="1" customWidth="1"/>
    <col min="7" max="7" width="7" style="7" bestFit="1" customWidth="1"/>
    <col min="8" max="8" width="11.7109375" style="7" bestFit="1" customWidth="1"/>
    <col min="9" max="9" width="11.140625" style="7" bestFit="1" customWidth="1"/>
    <col min="10" max="10" width="11.28515625" style="7" customWidth="1"/>
    <col min="11" max="11" width="8.140625" style="7" bestFit="1" customWidth="1"/>
    <col min="12" max="12" width="7.7109375" style="7" bestFit="1" customWidth="1"/>
    <col min="13" max="13" width="10.28515625" style="7" bestFit="1" customWidth="1"/>
    <col min="14" max="15" width="7.140625" style="7" bestFit="1" customWidth="1"/>
    <col min="16" max="16384" width="8.85546875" style="7"/>
  </cols>
  <sheetData>
    <row r="1" spans="1:15" x14ac:dyDescent="0.25">
      <c r="A1" s="2" t="str">
        <f>IF(exp!C8&lt;&gt;"",exp!B8,"")</f>
        <v/>
      </c>
      <c r="B1" s="2" t="str">
        <f>IF(exp!C8&lt;&gt;"",exp!C8,"")</f>
        <v/>
      </c>
      <c r="C1" s="2" t="str">
        <f>IF(exp!E8&lt;&gt;"",exp!E8,"")</f>
        <v/>
      </c>
      <c r="D1" s="38" t="str">
        <f>IF(exp!F8&lt;&gt;"",exp!F8,"")</f>
        <v/>
      </c>
      <c r="E1" s="2" t="str">
        <f>IF(exp!G8&lt;&gt;"",exp!G8,"")</f>
        <v/>
      </c>
      <c r="F1" s="2" t="str">
        <f>IF(exp!H8&lt;&gt;"",exp!H8,"")</f>
        <v/>
      </c>
      <c r="G1" s="2" t="str">
        <f>IF(exp!I8&lt;&gt;"",VLOOKUP(exp!I8,private!O:P,2,FALSE),"")</f>
        <v/>
      </c>
      <c r="H1" s="2" t="str">
        <f>IF(exp!J8&lt;&gt;"",exp!J8,"")</f>
        <v/>
      </c>
      <c r="I1" s="2" t="str">
        <f>IF(exp!K8&lt;&gt;"",exp!K8,"")</f>
        <v/>
      </c>
      <c r="J1" s="2" t="str">
        <f>IF(exp!L8&lt;&gt;"",exp!L8,"")</f>
        <v/>
      </c>
      <c r="K1" s="2" t="str">
        <f>IF(exp!M8&lt;&gt;"",exp!M8,"")</f>
        <v/>
      </c>
      <c r="L1" s="2" t="str">
        <f>IF(exp!N8&lt;&gt;"",exp!N8,"")</f>
        <v/>
      </c>
      <c r="M1" s="2" t="str">
        <f>IF(exp!O8&lt;&gt;"",exp!O8,"")</f>
        <v/>
      </c>
      <c r="N1" s="2" t="str">
        <f>IF(exp!P8&lt;&gt;"",exp!P8,"")</f>
        <v/>
      </c>
      <c r="O1" s="2" t="str">
        <f>IF(exp!Q8&lt;&gt;"",exp!Q8,"")</f>
        <v/>
      </c>
    </row>
    <row r="2" spans="1:15" x14ac:dyDescent="0.25">
      <c r="A2" s="2" t="str">
        <f>IF(exp!C9&lt;&gt;"",exp!B9,"")</f>
        <v/>
      </c>
      <c r="B2" s="2" t="str">
        <f>IF(exp!C9&lt;&gt;"",exp!C9,"")</f>
        <v/>
      </c>
      <c r="C2" s="2" t="str">
        <f>IF(exp!E9&lt;&gt;"",exp!E9,"")</f>
        <v/>
      </c>
      <c r="D2" s="38" t="str">
        <f>IF(exp!F9&lt;&gt;"",exp!F9,"")</f>
        <v/>
      </c>
      <c r="E2" s="2" t="str">
        <f>IF(exp!G9&lt;&gt;"",exp!G9,"")</f>
        <v/>
      </c>
      <c r="F2" s="2" t="str">
        <f>IF(exp!H9&lt;&gt;"",exp!H9,"")</f>
        <v/>
      </c>
      <c r="G2" s="2" t="str">
        <f>IF(exp!I9&lt;&gt;"",VLOOKUP(exp!I9,private!O:P,2,FALSE),"")</f>
        <v/>
      </c>
      <c r="H2" s="2" t="str">
        <f>IF(exp!J9&lt;&gt;"",exp!J9,"")</f>
        <v/>
      </c>
      <c r="I2" s="2" t="str">
        <f>IF(exp!K9&lt;&gt;"",exp!K9,"")</f>
        <v/>
      </c>
      <c r="J2" s="2" t="str">
        <f>IF(exp!L9&lt;&gt;"",exp!L9,"")</f>
        <v/>
      </c>
      <c r="K2" s="2" t="str">
        <f>IF(exp!M9&lt;&gt;"",exp!M9,"")</f>
        <v/>
      </c>
      <c r="L2" s="2" t="str">
        <f>IF(exp!N9&lt;&gt;"",exp!N9,"")</f>
        <v/>
      </c>
      <c r="M2" s="2" t="str">
        <f>IF(exp!O9&lt;&gt;"",exp!O9,"")</f>
        <v/>
      </c>
      <c r="N2" s="2" t="str">
        <f>IF(exp!P9&lt;&gt;"",exp!P9,"")</f>
        <v/>
      </c>
      <c r="O2" s="2" t="str">
        <f>IF(exp!Q9&lt;&gt;"",exp!Q9,"")</f>
        <v/>
      </c>
    </row>
    <row r="3" spans="1:15" x14ac:dyDescent="0.25">
      <c r="A3" s="2" t="str">
        <f>IF(exp!C10&lt;&gt;"",exp!B10,"")</f>
        <v/>
      </c>
      <c r="B3" s="2" t="str">
        <f>IF(exp!C10&lt;&gt;"",exp!C10,"")</f>
        <v/>
      </c>
      <c r="C3" s="2" t="str">
        <f>IF(exp!E10&lt;&gt;"",exp!E10,"")</f>
        <v/>
      </c>
      <c r="D3" s="38" t="str">
        <f>IF(exp!F10&lt;&gt;"",exp!F10,"")</f>
        <v/>
      </c>
      <c r="E3" s="2" t="str">
        <f>IF(exp!G10&lt;&gt;"",exp!G10,"")</f>
        <v/>
      </c>
      <c r="F3" s="2" t="str">
        <f>IF(exp!H10&lt;&gt;"",exp!H10,"")</f>
        <v/>
      </c>
      <c r="G3" s="2" t="str">
        <f>IF(exp!I10&lt;&gt;"",VLOOKUP(exp!I10,private!O:P,2,FALSE),"")</f>
        <v/>
      </c>
      <c r="H3" s="2" t="str">
        <f>IF(exp!J10&lt;&gt;"",exp!J10,"")</f>
        <v/>
      </c>
      <c r="I3" s="2" t="str">
        <f>IF(exp!K10&lt;&gt;"",exp!K10,"")</f>
        <v/>
      </c>
      <c r="J3" s="2" t="str">
        <f>IF(exp!L10&lt;&gt;"",exp!L10,"")</f>
        <v/>
      </c>
      <c r="K3" s="2" t="str">
        <f>IF(exp!M10&lt;&gt;"",exp!M10,"")</f>
        <v/>
      </c>
      <c r="L3" s="2" t="str">
        <f>IF(exp!N10&lt;&gt;"",exp!N10,"")</f>
        <v/>
      </c>
      <c r="M3" s="2" t="str">
        <f>IF(exp!O10&lt;&gt;"",exp!O10,"")</f>
        <v/>
      </c>
      <c r="N3" s="2" t="str">
        <f>IF(exp!P10&lt;&gt;"",exp!P10,"")</f>
        <v/>
      </c>
      <c r="O3" s="2" t="str">
        <f>IF(exp!Q10&lt;&gt;"",exp!Q10,"")</f>
        <v/>
      </c>
    </row>
    <row r="4" spans="1:15" x14ac:dyDescent="0.25">
      <c r="A4" s="2" t="str">
        <f>IF(exp!C11&lt;&gt;"",exp!B11,"")</f>
        <v/>
      </c>
      <c r="B4" s="2" t="str">
        <f>IF(exp!C11&lt;&gt;"",exp!C11,"")</f>
        <v/>
      </c>
      <c r="C4" s="2" t="str">
        <f>IF(exp!E11&lt;&gt;"",exp!E11,"")</f>
        <v/>
      </c>
      <c r="D4" s="38" t="str">
        <f>IF(exp!F11&lt;&gt;"",exp!F11,"")</f>
        <v/>
      </c>
      <c r="E4" s="2" t="str">
        <f>IF(exp!G11&lt;&gt;"",exp!G11,"")</f>
        <v/>
      </c>
      <c r="F4" s="2" t="str">
        <f>IF(exp!H11&lt;&gt;"",exp!H11,"")</f>
        <v/>
      </c>
      <c r="G4" s="2" t="str">
        <f>IF(exp!I11&lt;&gt;"",VLOOKUP(exp!I11,private!O:P,2,FALSE),"")</f>
        <v/>
      </c>
      <c r="H4" s="2" t="str">
        <f>IF(exp!J11&lt;&gt;"",exp!J11,"")</f>
        <v/>
      </c>
      <c r="I4" s="2" t="str">
        <f>IF(exp!K11&lt;&gt;"",exp!K11,"")</f>
        <v/>
      </c>
      <c r="J4" s="2" t="str">
        <f>IF(exp!L11&lt;&gt;"",exp!L11,"")</f>
        <v/>
      </c>
      <c r="K4" s="2" t="str">
        <f>IF(exp!M11&lt;&gt;"",exp!M11,"")</f>
        <v/>
      </c>
      <c r="L4" s="2" t="str">
        <f>IF(exp!N11&lt;&gt;"",exp!N11,"")</f>
        <v/>
      </c>
      <c r="M4" s="2" t="str">
        <f>IF(exp!O11&lt;&gt;"",exp!O11,"")</f>
        <v/>
      </c>
      <c r="N4" s="2" t="str">
        <f>IF(exp!P11&lt;&gt;"",exp!P11,"")</f>
        <v/>
      </c>
      <c r="O4" s="2" t="str">
        <f>IF(exp!Q11&lt;&gt;"",exp!Q11,"")</f>
        <v/>
      </c>
    </row>
    <row r="5" spans="1:15" x14ac:dyDescent="0.25">
      <c r="A5" s="2" t="str">
        <f>IF(exp!C12&lt;&gt;"",exp!B12,"")</f>
        <v/>
      </c>
      <c r="B5" s="2" t="str">
        <f>IF(exp!C12&lt;&gt;"",exp!C12,"")</f>
        <v/>
      </c>
      <c r="C5" s="2" t="str">
        <f>IF(exp!E12&lt;&gt;"",exp!E12,"")</f>
        <v/>
      </c>
      <c r="D5" s="38" t="str">
        <f>IF(exp!F12&lt;&gt;"",exp!F12,"")</f>
        <v/>
      </c>
      <c r="E5" s="2" t="str">
        <f>IF(exp!G12&lt;&gt;"",exp!G12,"")</f>
        <v/>
      </c>
      <c r="F5" s="2" t="str">
        <f>IF(exp!H12&lt;&gt;"",exp!H12,"")</f>
        <v/>
      </c>
      <c r="G5" s="2" t="str">
        <f>IF(exp!I12&lt;&gt;"",VLOOKUP(exp!I12,private!O:P,2,FALSE),"")</f>
        <v/>
      </c>
      <c r="H5" s="2" t="str">
        <f>IF(exp!J12&lt;&gt;"",exp!J12,"")</f>
        <v/>
      </c>
      <c r="I5" s="2" t="str">
        <f>IF(exp!K12&lt;&gt;"",exp!K12,"")</f>
        <v/>
      </c>
      <c r="J5" s="2" t="str">
        <f>IF(exp!L12&lt;&gt;"",exp!L12,"")</f>
        <v/>
      </c>
      <c r="K5" s="2" t="str">
        <f>IF(exp!M12&lt;&gt;"",exp!M12,"")</f>
        <v/>
      </c>
      <c r="L5" s="2" t="str">
        <f>IF(exp!N12&lt;&gt;"",exp!N12,"")</f>
        <v/>
      </c>
      <c r="M5" s="2" t="str">
        <f>IF(exp!O12&lt;&gt;"",exp!O12,"")</f>
        <v/>
      </c>
      <c r="N5" s="2" t="str">
        <f>IF(exp!P12&lt;&gt;"",exp!P12,"")</f>
        <v/>
      </c>
      <c r="O5" s="2" t="str">
        <f>IF(exp!Q12&lt;&gt;"",exp!Q12,"")</f>
        <v/>
      </c>
    </row>
    <row r="6" spans="1:15" x14ac:dyDescent="0.25">
      <c r="A6" s="2" t="str">
        <f>IF(exp!C13&lt;&gt;"",exp!B13,"")</f>
        <v/>
      </c>
      <c r="B6" s="2" t="str">
        <f>IF(exp!C13&lt;&gt;"",exp!C13,"")</f>
        <v/>
      </c>
      <c r="C6" s="2" t="str">
        <f>IF(exp!E13&lt;&gt;"",exp!E13,"")</f>
        <v/>
      </c>
      <c r="D6" s="38" t="str">
        <f>IF(exp!F13&lt;&gt;"",exp!F13,"")</f>
        <v/>
      </c>
      <c r="E6" s="2" t="str">
        <f>IF(exp!G13&lt;&gt;"",exp!G13,"")</f>
        <v/>
      </c>
      <c r="F6" s="2" t="str">
        <f>IF(exp!H13&lt;&gt;"",exp!H13,"")</f>
        <v/>
      </c>
      <c r="G6" s="2" t="str">
        <f>IF(exp!I13&lt;&gt;"",VLOOKUP(exp!I13,private!O:P,2,FALSE),"")</f>
        <v/>
      </c>
      <c r="H6" s="2" t="str">
        <f>IF(exp!J13&lt;&gt;"",exp!J13,"")</f>
        <v/>
      </c>
      <c r="I6" s="2" t="str">
        <f>IF(exp!K13&lt;&gt;"",exp!K13,"")</f>
        <v/>
      </c>
      <c r="J6" s="2" t="str">
        <f>IF(exp!L13&lt;&gt;"",exp!L13,"")</f>
        <v/>
      </c>
      <c r="K6" s="2" t="str">
        <f>IF(exp!M13&lt;&gt;"",exp!M13,"")</f>
        <v/>
      </c>
      <c r="L6" s="2" t="str">
        <f>IF(exp!N13&lt;&gt;"",exp!N13,"")</f>
        <v/>
      </c>
      <c r="M6" s="2" t="str">
        <f>IF(exp!O13&lt;&gt;"",exp!O13,"")</f>
        <v/>
      </c>
      <c r="N6" s="2" t="str">
        <f>IF(exp!P13&lt;&gt;"",exp!P13,"")</f>
        <v/>
      </c>
      <c r="O6" s="2" t="str">
        <f>IF(exp!Q13&lt;&gt;"",exp!Q13,"")</f>
        <v/>
      </c>
    </row>
    <row r="7" spans="1:15" x14ac:dyDescent="0.25">
      <c r="A7" s="2" t="str">
        <f>IF(exp!C14&lt;&gt;"",exp!B14,"")</f>
        <v/>
      </c>
      <c r="B7" s="2" t="str">
        <f>IF(exp!C14&lt;&gt;"",exp!C14,"")</f>
        <v/>
      </c>
      <c r="C7" s="2" t="str">
        <f>IF(exp!E14&lt;&gt;"",exp!E14,"")</f>
        <v/>
      </c>
      <c r="D7" s="38" t="str">
        <f>IF(exp!F14&lt;&gt;"",exp!F14,"")</f>
        <v/>
      </c>
      <c r="E7" s="2" t="str">
        <f>IF(exp!G14&lt;&gt;"",exp!G14,"")</f>
        <v/>
      </c>
      <c r="F7" s="2" t="str">
        <f>IF(exp!H14&lt;&gt;"",exp!H14,"")</f>
        <v/>
      </c>
      <c r="G7" s="2" t="str">
        <f>IF(exp!I14&lt;&gt;"",VLOOKUP(exp!I14,private!O:P,2,FALSE),"")</f>
        <v/>
      </c>
      <c r="H7" s="2" t="str">
        <f>IF(exp!J14&lt;&gt;"",exp!J14,"")</f>
        <v/>
      </c>
      <c r="I7" s="2" t="str">
        <f>IF(exp!K14&lt;&gt;"",exp!K14,"")</f>
        <v/>
      </c>
      <c r="J7" s="2" t="str">
        <f>IF(exp!L14&lt;&gt;"",exp!L14,"")</f>
        <v/>
      </c>
      <c r="K7" s="2" t="str">
        <f>IF(exp!M14&lt;&gt;"",exp!M14,"")</f>
        <v/>
      </c>
      <c r="L7" s="2" t="str">
        <f>IF(exp!N14&lt;&gt;"",exp!N14,"")</f>
        <v/>
      </c>
      <c r="M7" s="2" t="str">
        <f>IF(exp!O14&lt;&gt;"",exp!O14,"")</f>
        <v/>
      </c>
      <c r="N7" s="2" t="str">
        <f>IF(exp!P14&lt;&gt;"",exp!P14,"")</f>
        <v/>
      </c>
      <c r="O7" s="2" t="str">
        <f>IF(exp!Q14&lt;&gt;"",exp!Q14,"")</f>
        <v/>
      </c>
    </row>
    <row r="8" spans="1:15" x14ac:dyDescent="0.25">
      <c r="A8" s="2" t="str">
        <f>IF(exp!C15&lt;&gt;"",exp!B15,"")</f>
        <v/>
      </c>
      <c r="B8" s="2" t="str">
        <f>IF(exp!C15&lt;&gt;"",exp!C15,"")</f>
        <v/>
      </c>
      <c r="C8" s="2" t="str">
        <f>IF(exp!E15&lt;&gt;"",exp!E15,"")</f>
        <v/>
      </c>
      <c r="D8" s="38" t="str">
        <f>IF(exp!F15&lt;&gt;"",exp!F15,"")</f>
        <v/>
      </c>
      <c r="E8" s="2" t="str">
        <f>IF(exp!G15&lt;&gt;"",exp!G15,"")</f>
        <v/>
      </c>
      <c r="F8" s="2" t="str">
        <f>IF(exp!H15&lt;&gt;"",exp!H15,"")</f>
        <v/>
      </c>
      <c r="G8" s="2" t="str">
        <f>IF(exp!I15&lt;&gt;"",VLOOKUP(exp!I15,private!O:P,2,FALSE),"")</f>
        <v/>
      </c>
      <c r="H8" s="2" t="str">
        <f>IF(exp!J15&lt;&gt;"",exp!J15,"")</f>
        <v/>
      </c>
      <c r="I8" s="2" t="str">
        <f>IF(exp!K15&lt;&gt;"",exp!K15,"")</f>
        <v/>
      </c>
      <c r="J8" s="2" t="str">
        <f>IF(exp!L15&lt;&gt;"",exp!L15,"")</f>
        <v/>
      </c>
      <c r="K8" s="2" t="str">
        <f>IF(exp!M15&lt;&gt;"",exp!M15,"")</f>
        <v/>
      </c>
      <c r="L8" s="2" t="str">
        <f>IF(exp!N15&lt;&gt;"",exp!N15,"")</f>
        <v/>
      </c>
      <c r="M8" s="2" t="str">
        <f>IF(exp!O15&lt;&gt;"",exp!O15,"")</f>
        <v/>
      </c>
      <c r="N8" s="2" t="str">
        <f>IF(exp!P15&lt;&gt;"",exp!P15,"")</f>
        <v/>
      </c>
      <c r="O8" s="2" t="str">
        <f>IF(exp!Q15&lt;&gt;"",exp!Q15,"")</f>
        <v/>
      </c>
    </row>
    <row r="9" spans="1:15" x14ac:dyDescent="0.25">
      <c r="A9" s="2" t="str">
        <f>IF(exp!C16&lt;&gt;"",exp!B16,"")</f>
        <v/>
      </c>
      <c r="B9" s="2" t="str">
        <f>IF(exp!C16&lt;&gt;"",exp!C16,"")</f>
        <v/>
      </c>
      <c r="C9" s="2" t="str">
        <f>IF(exp!E16&lt;&gt;"",exp!E16,"")</f>
        <v/>
      </c>
      <c r="D9" s="38" t="str">
        <f>IF(exp!F16&lt;&gt;"",exp!F16,"")</f>
        <v/>
      </c>
      <c r="E9" s="2" t="str">
        <f>IF(exp!G16&lt;&gt;"",exp!G16,"")</f>
        <v/>
      </c>
      <c r="F9" s="2" t="str">
        <f>IF(exp!H16&lt;&gt;"",exp!H16,"")</f>
        <v/>
      </c>
      <c r="G9" s="2" t="str">
        <f>IF(exp!I16&lt;&gt;"",VLOOKUP(exp!I16,private!O:P,2,FALSE),"")</f>
        <v/>
      </c>
      <c r="H9" s="2" t="str">
        <f>IF(exp!J16&lt;&gt;"",exp!J16,"")</f>
        <v/>
      </c>
      <c r="I9" s="2" t="str">
        <f>IF(exp!K16&lt;&gt;"",exp!K16,"")</f>
        <v/>
      </c>
      <c r="J9" s="2" t="str">
        <f>IF(exp!L16&lt;&gt;"",exp!L16,"")</f>
        <v/>
      </c>
      <c r="K9" s="2" t="str">
        <f>IF(exp!M16&lt;&gt;"",exp!M16,"")</f>
        <v/>
      </c>
      <c r="L9" s="2" t="str">
        <f>IF(exp!N16&lt;&gt;"",exp!N16,"")</f>
        <v/>
      </c>
      <c r="M9" s="2" t="str">
        <f>IF(exp!O16&lt;&gt;"",exp!O16,"")</f>
        <v/>
      </c>
      <c r="N9" s="2" t="str">
        <f>IF(exp!P16&lt;&gt;"",exp!P16,"")</f>
        <v/>
      </c>
      <c r="O9" s="2" t="str">
        <f>IF(exp!Q16&lt;&gt;"",exp!Q16,"")</f>
        <v/>
      </c>
    </row>
    <row r="10" spans="1:15" x14ac:dyDescent="0.25">
      <c r="A10" s="2" t="str">
        <f>IF(exp!C17&lt;&gt;"",exp!B17,"")</f>
        <v/>
      </c>
      <c r="B10" s="2" t="str">
        <f>IF(exp!C17&lt;&gt;"",exp!C17,"")</f>
        <v/>
      </c>
      <c r="C10" s="2" t="str">
        <f>IF(exp!E17&lt;&gt;"",exp!E17,"")</f>
        <v/>
      </c>
      <c r="D10" s="38" t="str">
        <f>IF(exp!F17&lt;&gt;"",exp!F17,"")</f>
        <v/>
      </c>
      <c r="E10" s="2" t="str">
        <f>IF(exp!G17&lt;&gt;"",exp!G17,"")</f>
        <v/>
      </c>
      <c r="F10" s="2" t="str">
        <f>IF(exp!H17&lt;&gt;"",exp!H17,"")</f>
        <v/>
      </c>
      <c r="G10" s="2" t="str">
        <f>IF(exp!I17&lt;&gt;"",VLOOKUP(exp!I17,private!O:P,2,FALSE),"")</f>
        <v/>
      </c>
      <c r="H10" s="2" t="str">
        <f>IF(exp!J17&lt;&gt;"",exp!J17,"")</f>
        <v/>
      </c>
      <c r="I10" s="2" t="str">
        <f>IF(exp!K17&lt;&gt;"",exp!K17,"")</f>
        <v/>
      </c>
      <c r="J10" s="2" t="str">
        <f>IF(exp!L17&lt;&gt;"",exp!L17,"")</f>
        <v/>
      </c>
      <c r="K10" s="2" t="str">
        <f>IF(exp!M17&lt;&gt;"",exp!M17,"")</f>
        <v/>
      </c>
      <c r="L10" s="2" t="str">
        <f>IF(exp!N17&lt;&gt;"",exp!N17,"")</f>
        <v/>
      </c>
      <c r="M10" s="2" t="str">
        <f>IF(exp!O17&lt;&gt;"",exp!O17,"")</f>
        <v/>
      </c>
      <c r="N10" s="2" t="str">
        <f>IF(exp!P17&lt;&gt;"",exp!P17,"")</f>
        <v/>
      </c>
      <c r="O10" s="2" t="str">
        <f>IF(exp!Q17&lt;&gt;"",exp!Q17,"")</f>
        <v/>
      </c>
    </row>
    <row r="11" spans="1:15" x14ac:dyDescent="0.25">
      <c r="A11" s="2" t="str">
        <f>IF(exp!C18&lt;&gt;"",exp!B18,"")</f>
        <v/>
      </c>
      <c r="B11" s="2" t="str">
        <f>IF(exp!C18&lt;&gt;"",exp!C18,"")</f>
        <v/>
      </c>
      <c r="C11" s="2" t="str">
        <f>IF(exp!E18&lt;&gt;"",exp!E18,"")</f>
        <v/>
      </c>
      <c r="D11" s="38" t="str">
        <f>IF(exp!F18&lt;&gt;"",exp!F18,"")</f>
        <v/>
      </c>
      <c r="E11" s="2" t="str">
        <f>IF(exp!G18&lt;&gt;"",exp!G18,"")</f>
        <v/>
      </c>
      <c r="F11" s="2" t="str">
        <f>IF(exp!H18&lt;&gt;"",exp!H18,"")</f>
        <v/>
      </c>
      <c r="G11" s="2" t="str">
        <f>IF(exp!I18&lt;&gt;"",VLOOKUP(exp!I18,private!O:P,2,FALSE),"")</f>
        <v/>
      </c>
      <c r="H11" s="2" t="str">
        <f>IF(exp!J18&lt;&gt;"",exp!J18,"")</f>
        <v/>
      </c>
      <c r="I11" s="2" t="str">
        <f>IF(exp!K18&lt;&gt;"",exp!K18,"")</f>
        <v/>
      </c>
      <c r="J11" s="2" t="str">
        <f>IF(exp!L18&lt;&gt;"",exp!L18,"")</f>
        <v/>
      </c>
      <c r="K11" s="2" t="str">
        <f>IF(exp!M18&lt;&gt;"",exp!M18,"")</f>
        <v/>
      </c>
      <c r="L11" s="2" t="str">
        <f>IF(exp!N18&lt;&gt;"",exp!N18,"")</f>
        <v/>
      </c>
      <c r="M11" s="2" t="str">
        <f>IF(exp!O18&lt;&gt;"",exp!O18,"")</f>
        <v/>
      </c>
      <c r="N11" s="2" t="str">
        <f>IF(exp!P18&lt;&gt;"",exp!P18,"")</f>
        <v/>
      </c>
      <c r="O11" s="2" t="str">
        <f>IF(exp!Q18&lt;&gt;"",exp!Q18,"")</f>
        <v/>
      </c>
    </row>
    <row r="12" spans="1:15" x14ac:dyDescent="0.25">
      <c r="A12" s="2" t="str">
        <f>IF(exp!C19&lt;&gt;"",exp!B19,"")</f>
        <v/>
      </c>
      <c r="B12" s="2" t="str">
        <f>IF(exp!C19&lt;&gt;"",exp!C19,"")</f>
        <v/>
      </c>
      <c r="C12" s="2" t="str">
        <f>IF(exp!E19&lt;&gt;"",exp!E19,"")</f>
        <v/>
      </c>
      <c r="D12" s="38" t="str">
        <f>IF(exp!F19&lt;&gt;"",exp!F19,"")</f>
        <v/>
      </c>
      <c r="E12" s="2" t="str">
        <f>IF(exp!G19&lt;&gt;"",exp!G19,"")</f>
        <v/>
      </c>
      <c r="F12" s="2" t="str">
        <f>IF(exp!H19&lt;&gt;"",exp!H19,"")</f>
        <v/>
      </c>
      <c r="G12" s="2" t="str">
        <f>IF(exp!I19&lt;&gt;"",VLOOKUP(exp!I19,private!O:P,2,FALSE),"")</f>
        <v/>
      </c>
      <c r="H12" s="2" t="str">
        <f>IF(exp!J19&lt;&gt;"",exp!J19,"")</f>
        <v/>
      </c>
      <c r="I12" s="2" t="str">
        <f>IF(exp!K19&lt;&gt;"",exp!K19,"")</f>
        <v/>
      </c>
      <c r="J12" s="2" t="str">
        <f>IF(exp!L19&lt;&gt;"",exp!L19,"")</f>
        <v/>
      </c>
      <c r="K12" s="2" t="str">
        <f>IF(exp!M19&lt;&gt;"",exp!M19,"")</f>
        <v/>
      </c>
      <c r="L12" s="2" t="str">
        <f>IF(exp!N19&lt;&gt;"",exp!N19,"")</f>
        <v/>
      </c>
      <c r="M12" s="2" t="str">
        <f>IF(exp!O19&lt;&gt;"",exp!O19,"")</f>
        <v/>
      </c>
      <c r="N12" s="2" t="str">
        <f>IF(exp!P19&lt;&gt;"",exp!P19,"")</f>
        <v/>
      </c>
      <c r="O12" s="2" t="str">
        <f>IF(exp!Q19&lt;&gt;"",exp!Q19,"")</f>
        <v/>
      </c>
    </row>
    <row r="13" spans="1:15" x14ac:dyDescent="0.25">
      <c r="A13" s="2" t="str">
        <f>IF(exp!C20&lt;&gt;"",exp!B20,"")</f>
        <v/>
      </c>
      <c r="B13" s="2" t="str">
        <f>IF(exp!C20&lt;&gt;"",exp!C20,"")</f>
        <v/>
      </c>
      <c r="C13" s="2" t="str">
        <f>IF(exp!E20&lt;&gt;"",exp!E20,"")</f>
        <v/>
      </c>
      <c r="D13" s="38" t="str">
        <f>IF(exp!F20&lt;&gt;"",exp!F20,"")</f>
        <v/>
      </c>
      <c r="E13" s="2" t="str">
        <f>IF(exp!G20&lt;&gt;"",exp!G20,"")</f>
        <v/>
      </c>
      <c r="F13" s="2" t="str">
        <f>IF(exp!H20&lt;&gt;"",exp!H20,"")</f>
        <v/>
      </c>
      <c r="G13" s="2" t="str">
        <f>IF(exp!I20&lt;&gt;"",VLOOKUP(exp!I20,private!O:P,2,FALSE),"")</f>
        <v/>
      </c>
      <c r="H13" s="2" t="str">
        <f>IF(exp!J20&lt;&gt;"",exp!J20,"")</f>
        <v/>
      </c>
      <c r="I13" s="2" t="str">
        <f>IF(exp!K20&lt;&gt;"",exp!K20,"")</f>
        <v/>
      </c>
      <c r="J13" s="2" t="str">
        <f>IF(exp!L20&lt;&gt;"",exp!L20,"")</f>
        <v/>
      </c>
      <c r="K13" s="2" t="str">
        <f>IF(exp!M20&lt;&gt;"",exp!M20,"")</f>
        <v/>
      </c>
      <c r="L13" s="2" t="str">
        <f>IF(exp!N20&lt;&gt;"",exp!N20,"")</f>
        <v/>
      </c>
      <c r="M13" s="2" t="str">
        <f>IF(exp!O20&lt;&gt;"",exp!O20,"")</f>
        <v/>
      </c>
      <c r="N13" s="2" t="str">
        <f>IF(exp!P20&lt;&gt;"",exp!P20,"")</f>
        <v/>
      </c>
      <c r="O13" s="2" t="str">
        <f>IF(exp!Q20&lt;&gt;"",exp!Q20,"")</f>
        <v/>
      </c>
    </row>
    <row r="14" spans="1:15" x14ac:dyDescent="0.25">
      <c r="A14" s="2" t="str">
        <f>IF(exp!C21&lt;&gt;"",exp!B21,"")</f>
        <v/>
      </c>
      <c r="B14" s="2" t="str">
        <f>IF(exp!C21&lt;&gt;"",exp!C21,"")</f>
        <v/>
      </c>
      <c r="C14" s="2" t="str">
        <f>IF(exp!E21&lt;&gt;"",exp!E21,"")</f>
        <v/>
      </c>
      <c r="D14" s="38" t="str">
        <f>IF(exp!F21&lt;&gt;"",exp!F21,"")</f>
        <v/>
      </c>
      <c r="E14" s="2" t="str">
        <f>IF(exp!G21&lt;&gt;"",exp!G21,"")</f>
        <v/>
      </c>
      <c r="F14" s="2" t="str">
        <f>IF(exp!H21&lt;&gt;"",exp!H21,"")</f>
        <v/>
      </c>
      <c r="G14" s="2" t="str">
        <f>IF(exp!I21&lt;&gt;"",VLOOKUP(exp!I21,private!O:P,2,FALSE),"")</f>
        <v/>
      </c>
      <c r="H14" s="2" t="str">
        <f>IF(exp!J21&lt;&gt;"",exp!J21,"")</f>
        <v/>
      </c>
      <c r="I14" s="2" t="str">
        <f>IF(exp!K21&lt;&gt;"",exp!K21,"")</f>
        <v/>
      </c>
      <c r="J14" s="2" t="str">
        <f>IF(exp!L21&lt;&gt;"",exp!L21,"")</f>
        <v/>
      </c>
      <c r="K14" s="2" t="str">
        <f>IF(exp!M21&lt;&gt;"",exp!M21,"")</f>
        <v/>
      </c>
      <c r="L14" s="2" t="str">
        <f>IF(exp!N21&lt;&gt;"",exp!N21,"")</f>
        <v/>
      </c>
      <c r="M14" s="2" t="str">
        <f>IF(exp!O21&lt;&gt;"",exp!O21,"")</f>
        <v/>
      </c>
      <c r="N14" s="2" t="str">
        <f>IF(exp!P21&lt;&gt;"",exp!P21,"")</f>
        <v/>
      </c>
      <c r="O14" s="2" t="str">
        <f>IF(exp!Q21&lt;&gt;"",exp!Q21,"")</f>
        <v/>
      </c>
    </row>
    <row r="15" spans="1:15" x14ac:dyDescent="0.25">
      <c r="A15" s="2" t="str">
        <f>IF(exp!C22&lt;&gt;"",exp!B22,"")</f>
        <v/>
      </c>
      <c r="B15" s="2" t="str">
        <f>IF(exp!C22&lt;&gt;"",exp!C22,"")</f>
        <v/>
      </c>
      <c r="C15" s="2" t="str">
        <f>IF(exp!E22&lt;&gt;"",exp!E22,"")</f>
        <v/>
      </c>
      <c r="D15" s="38" t="str">
        <f>IF(exp!F22&lt;&gt;"",exp!F22,"")</f>
        <v/>
      </c>
      <c r="E15" s="2" t="str">
        <f>IF(exp!G22&lt;&gt;"",exp!G22,"")</f>
        <v/>
      </c>
      <c r="F15" s="2" t="str">
        <f>IF(exp!H22&lt;&gt;"",exp!H22,"")</f>
        <v/>
      </c>
      <c r="G15" s="2" t="str">
        <f>IF(exp!I22&lt;&gt;"",VLOOKUP(exp!I22,private!O:P,2,FALSE),"")</f>
        <v/>
      </c>
      <c r="H15" s="2" t="str">
        <f>IF(exp!J22&lt;&gt;"",exp!J22,"")</f>
        <v/>
      </c>
      <c r="I15" s="2" t="str">
        <f>IF(exp!K22&lt;&gt;"",exp!K22,"")</f>
        <v/>
      </c>
      <c r="J15" s="2" t="str">
        <f>IF(exp!L22&lt;&gt;"",exp!L22,"")</f>
        <v/>
      </c>
      <c r="K15" s="2" t="str">
        <f>IF(exp!M22&lt;&gt;"",exp!M22,"")</f>
        <v/>
      </c>
      <c r="L15" s="2" t="str">
        <f>IF(exp!N22&lt;&gt;"",exp!N22,"")</f>
        <v/>
      </c>
      <c r="M15" s="2" t="str">
        <f>IF(exp!O22&lt;&gt;"",exp!O22,"")</f>
        <v/>
      </c>
      <c r="N15" s="2" t="str">
        <f>IF(exp!P22&lt;&gt;"",exp!P22,"")</f>
        <v/>
      </c>
      <c r="O15" s="2" t="str">
        <f>IF(exp!Q22&lt;&gt;"",exp!Q22,"")</f>
        <v/>
      </c>
    </row>
    <row r="16" spans="1:15" x14ac:dyDescent="0.25">
      <c r="A16" s="2" t="str">
        <f>IF(exp!C23&lt;&gt;"",exp!B23,"")</f>
        <v/>
      </c>
      <c r="B16" s="2" t="str">
        <f>IF(exp!C23&lt;&gt;"",exp!C23,"")</f>
        <v/>
      </c>
      <c r="C16" s="2" t="str">
        <f>IF(exp!E23&lt;&gt;"",exp!E23,"")</f>
        <v/>
      </c>
      <c r="D16" s="38" t="str">
        <f>IF(exp!F23&lt;&gt;"",exp!F23,"")</f>
        <v/>
      </c>
      <c r="E16" s="2" t="str">
        <f>IF(exp!G23&lt;&gt;"",exp!G23,"")</f>
        <v/>
      </c>
      <c r="F16" s="2" t="str">
        <f>IF(exp!H23&lt;&gt;"",exp!H23,"")</f>
        <v/>
      </c>
      <c r="G16" s="2" t="str">
        <f>IF(exp!I23&lt;&gt;"",VLOOKUP(exp!I23,private!O:P,2,FALSE),"")</f>
        <v/>
      </c>
      <c r="H16" s="2" t="str">
        <f>IF(exp!J23&lt;&gt;"",exp!J23,"")</f>
        <v/>
      </c>
      <c r="I16" s="2" t="str">
        <f>IF(exp!K23&lt;&gt;"",exp!K23,"")</f>
        <v/>
      </c>
      <c r="J16" s="2" t="str">
        <f>IF(exp!L23&lt;&gt;"",exp!L23,"")</f>
        <v/>
      </c>
      <c r="K16" s="2" t="str">
        <f>IF(exp!M23&lt;&gt;"",exp!M23,"")</f>
        <v/>
      </c>
      <c r="L16" s="2" t="str">
        <f>IF(exp!N23&lt;&gt;"",exp!N23,"")</f>
        <v/>
      </c>
      <c r="M16" s="2" t="str">
        <f>IF(exp!O23&lt;&gt;"",exp!O23,"")</f>
        <v/>
      </c>
      <c r="N16" s="2" t="str">
        <f>IF(exp!P23&lt;&gt;"",exp!P23,"")</f>
        <v/>
      </c>
      <c r="O16" s="2" t="str">
        <f>IF(exp!Q23&lt;&gt;"",exp!Q23,"")</f>
        <v/>
      </c>
    </row>
    <row r="17" spans="1:15" x14ac:dyDescent="0.25">
      <c r="A17" s="2" t="str">
        <f>IF(exp!C24&lt;&gt;"",exp!B24,"")</f>
        <v/>
      </c>
      <c r="B17" s="2" t="str">
        <f>IF(exp!C24&lt;&gt;"",exp!C24,"")</f>
        <v/>
      </c>
      <c r="C17" s="2" t="str">
        <f>IF(exp!E24&lt;&gt;"",exp!E24,"")</f>
        <v/>
      </c>
      <c r="D17" s="38" t="str">
        <f>IF(exp!F24&lt;&gt;"",exp!F24,"")</f>
        <v/>
      </c>
      <c r="E17" s="2" t="str">
        <f>IF(exp!G24&lt;&gt;"",exp!G24,"")</f>
        <v/>
      </c>
      <c r="F17" s="2" t="str">
        <f>IF(exp!H24&lt;&gt;"",exp!H24,"")</f>
        <v/>
      </c>
      <c r="G17" s="2" t="str">
        <f>IF(exp!I24&lt;&gt;"",VLOOKUP(exp!I24,private!O:P,2,FALSE),"")</f>
        <v/>
      </c>
      <c r="H17" s="2" t="str">
        <f>IF(exp!J24&lt;&gt;"",exp!J24,"")</f>
        <v/>
      </c>
      <c r="I17" s="2" t="str">
        <f>IF(exp!K24&lt;&gt;"",exp!K24,"")</f>
        <v/>
      </c>
      <c r="J17" s="2" t="str">
        <f>IF(exp!L24&lt;&gt;"",exp!L24,"")</f>
        <v/>
      </c>
      <c r="K17" s="2" t="str">
        <f>IF(exp!M24&lt;&gt;"",exp!M24,"")</f>
        <v/>
      </c>
      <c r="L17" s="2" t="str">
        <f>IF(exp!N24&lt;&gt;"",exp!N24,"")</f>
        <v/>
      </c>
      <c r="M17" s="2" t="str">
        <f>IF(exp!O24&lt;&gt;"",exp!O24,"")</f>
        <v/>
      </c>
      <c r="N17" s="2" t="str">
        <f>IF(exp!P24&lt;&gt;"",exp!P24,"")</f>
        <v/>
      </c>
      <c r="O17" s="2" t="str">
        <f>IF(exp!Q24&lt;&gt;"",exp!Q24,"")</f>
        <v/>
      </c>
    </row>
    <row r="18" spans="1:15" x14ac:dyDescent="0.25">
      <c r="A18" s="2" t="str">
        <f>IF(exp!C25&lt;&gt;"",exp!B25,"")</f>
        <v/>
      </c>
      <c r="B18" s="2" t="str">
        <f>IF(exp!C25&lt;&gt;"",exp!C25,"")</f>
        <v/>
      </c>
      <c r="C18" s="2" t="str">
        <f>IF(exp!E25&lt;&gt;"",exp!E25,"")</f>
        <v/>
      </c>
      <c r="D18" s="38" t="str">
        <f>IF(exp!F25&lt;&gt;"",exp!F25,"")</f>
        <v/>
      </c>
      <c r="E18" s="2" t="str">
        <f>IF(exp!G25&lt;&gt;"",exp!G25,"")</f>
        <v/>
      </c>
      <c r="F18" s="2" t="str">
        <f>IF(exp!H25&lt;&gt;"",exp!H25,"")</f>
        <v/>
      </c>
      <c r="G18" s="2" t="str">
        <f>IF(exp!I25&lt;&gt;"",VLOOKUP(exp!I25,private!O:P,2,FALSE),"")</f>
        <v/>
      </c>
      <c r="H18" s="2" t="str">
        <f>IF(exp!J25&lt;&gt;"",exp!J25,"")</f>
        <v/>
      </c>
      <c r="I18" s="2" t="str">
        <f>IF(exp!K25&lt;&gt;"",exp!K25,"")</f>
        <v/>
      </c>
      <c r="J18" s="2" t="str">
        <f>IF(exp!L25&lt;&gt;"",exp!L25,"")</f>
        <v/>
      </c>
      <c r="K18" s="2" t="str">
        <f>IF(exp!M25&lt;&gt;"",exp!M25,"")</f>
        <v/>
      </c>
      <c r="L18" s="2" t="str">
        <f>IF(exp!N25&lt;&gt;"",exp!N25,"")</f>
        <v/>
      </c>
      <c r="M18" s="2" t="str">
        <f>IF(exp!O25&lt;&gt;"",exp!O25,"")</f>
        <v/>
      </c>
      <c r="N18" s="2" t="str">
        <f>IF(exp!P25&lt;&gt;"",exp!P25,"")</f>
        <v/>
      </c>
      <c r="O18" s="2" t="str">
        <f>IF(exp!Q25&lt;&gt;"",exp!Q25,"")</f>
        <v/>
      </c>
    </row>
    <row r="19" spans="1:15" x14ac:dyDescent="0.25">
      <c r="A19" s="2" t="str">
        <f>IF(exp!C26&lt;&gt;"",exp!B26,"")</f>
        <v/>
      </c>
      <c r="B19" s="2" t="str">
        <f>IF(exp!C26&lt;&gt;"",exp!C26,"")</f>
        <v/>
      </c>
      <c r="C19" s="2" t="str">
        <f>IF(exp!E26&lt;&gt;"",exp!E26,"")</f>
        <v/>
      </c>
      <c r="D19" s="38" t="str">
        <f>IF(exp!F26&lt;&gt;"",exp!F26,"")</f>
        <v/>
      </c>
      <c r="E19" s="2" t="str">
        <f>IF(exp!G26&lt;&gt;"",exp!G26,"")</f>
        <v/>
      </c>
      <c r="F19" s="2" t="str">
        <f>IF(exp!H26&lt;&gt;"",exp!H26,"")</f>
        <v/>
      </c>
      <c r="G19" s="2" t="str">
        <f>IF(exp!I26&lt;&gt;"",VLOOKUP(exp!I26,private!O:P,2,FALSE),"")</f>
        <v/>
      </c>
      <c r="H19" s="2" t="str">
        <f>IF(exp!J26&lt;&gt;"",exp!J26,"")</f>
        <v/>
      </c>
      <c r="I19" s="2" t="str">
        <f>IF(exp!K26&lt;&gt;"",exp!K26,"")</f>
        <v/>
      </c>
      <c r="J19" s="2" t="str">
        <f>IF(exp!L26&lt;&gt;"",exp!L26,"")</f>
        <v/>
      </c>
      <c r="K19" s="2" t="str">
        <f>IF(exp!M26&lt;&gt;"",exp!M26,"")</f>
        <v/>
      </c>
      <c r="L19" s="2" t="str">
        <f>IF(exp!N26&lt;&gt;"",exp!N26,"")</f>
        <v/>
      </c>
      <c r="M19" s="2" t="str">
        <f>IF(exp!O26&lt;&gt;"",exp!O26,"")</f>
        <v/>
      </c>
      <c r="N19" s="2" t="str">
        <f>IF(exp!P26&lt;&gt;"",exp!P26,"")</f>
        <v/>
      </c>
      <c r="O19" s="2" t="str">
        <f>IF(exp!Q26&lt;&gt;"",exp!Q26,"")</f>
        <v/>
      </c>
    </row>
    <row r="20" spans="1:15" x14ac:dyDescent="0.25">
      <c r="A20" s="2" t="str">
        <f>IF(exp!C27&lt;&gt;"",exp!B27,"")</f>
        <v/>
      </c>
      <c r="B20" s="2" t="str">
        <f>IF(exp!C27&lt;&gt;"",exp!C27,"")</f>
        <v/>
      </c>
      <c r="C20" s="2" t="str">
        <f>IF(exp!E27&lt;&gt;"",exp!E27,"")</f>
        <v/>
      </c>
      <c r="D20" s="38" t="str">
        <f>IF(exp!F27&lt;&gt;"",exp!F27,"")</f>
        <v/>
      </c>
      <c r="E20" s="2" t="str">
        <f>IF(exp!G27&lt;&gt;"",exp!G27,"")</f>
        <v/>
      </c>
      <c r="F20" s="2" t="str">
        <f>IF(exp!H27&lt;&gt;"",exp!H27,"")</f>
        <v/>
      </c>
      <c r="G20" s="2" t="str">
        <f>IF(exp!I27&lt;&gt;"",VLOOKUP(exp!I27,private!O:P,2,FALSE),"")</f>
        <v/>
      </c>
      <c r="H20" s="2" t="str">
        <f>IF(exp!J27&lt;&gt;"",exp!J27,"")</f>
        <v/>
      </c>
      <c r="I20" s="2" t="str">
        <f>IF(exp!K27&lt;&gt;"",exp!K27,"")</f>
        <v/>
      </c>
      <c r="J20" s="2" t="str">
        <f>IF(exp!L27&lt;&gt;"",exp!L27,"")</f>
        <v/>
      </c>
      <c r="K20" s="2" t="str">
        <f>IF(exp!M27&lt;&gt;"",exp!M27,"")</f>
        <v/>
      </c>
      <c r="L20" s="2" t="str">
        <f>IF(exp!N27&lt;&gt;"",exp!N27,"")</f>
        <v/>
      </c>
      <c r="M20" s="2" t="str">
        <f>IF(exp!O27&lt;&gt;"",exp!O27,"")</f>
        <v/>
      </c>
      <c r="N20" s="2" t="str">
        <f>IF(exp!P27&lt;&gt;"",exp!P27,"")</f>
        <v/>
      </c>
      <c r="O20" s="2" t="str">
        <f>IF(exp!Q27&lt;&gt;"",exp!Q27,"")</f>
        <v/>
      </c>
    </row>
    <row r="21" spans="1:15" x14ac:dyDescent="0.25">
      <c r="A21" s="2" t="str">
        <f>IF(exp!C28&lt;&gt;"",exp!B28,"")</f>
        <v/>
      </c>
      <c r="B21" s="2" t="str">
        <f>IF(exp!C28&lt;&gt;"",exp!C28,"")</f>
        <v/>
      </c>
      <c r="C21" s="2" t="str">
        <f>IF(exp!E28&lt;&gt;"",exp!E28,"")</f>
        <v/>
      </c>
      <c r="D21" s="38" t="str">
        <f>IF(exp!F28&lt;&gt;"",exp!F28,"")</f>
        <v/>
      </c>
      <c r="E21" s="2" t="str">
        <f>IF(exp!G28&lt;&gt;"",exp!G28,"")</f>
        <v/>
      </c>
      <c r="F21" s="2" t="str">
        <f>IF(exp!H28&lt;&gt;"",exp!H28,"")</f>
        <v/>
      </c>
      <c r="G21" s="2" t="str">
        <f>IF(exp!I28&lt;&gt;"",VLOOKUP(exp!I28,private!O:P,2,FALSE),"")</f>
        <v/>
      </c>
      <c r="H21" s="2" t="str">
        <f>IF(exp!J28&lt;&gt;"",exp!J28,"")</f>
        <v/>
      </c>
      <c r="I21" s="2" t="str">
        <f>IF(exp!K28&lt;&gt;"",exp!K28,"")</f>
        <v/>
      </c>
      <c r="J21" s="2" t="str">
        <f>IF(exp!L28&lt;&gt;"",exp!L28,"")</f>
        <v/>
      </c>
      <c r="K21" s="2" t="str">
        <f>IF(exp!M28&lt;&gt;"",exp!M28,"")</f>
        <v/>
      </c>
      <c r="L21" s="2" t="str">
        <f>IF(exp!N28&lt;&gt;"",exp!N28,"")</f>
        <v/>
      </c>
      <c r="M21" s="2" t="str">
        <f>IF(exp!O28&lt;&gt;"",exp!O28,"")</f>
        <v/>
      </c>
      <c r="N21" s="2" t="str">
        <f>IF(exp!P28&lt;&gt;"",exp!P28,"")</f>
        <v/>
      </c>
      <c r="O21" s="2" t="str">
        <f>IF(exp!Q28&lt;&gt;"",exp!Q28,"")</f>
        <v/>
      </c>
    </row>
    <row r="22" spans="1:15" x14ac:dyDescent="0.25">
      <c r="A22" s="2" t="str">
        <f>IF(exp!C29&lt;&gt;"",exp!B29,"")</f>
        <v/>
      </c>
      <c r="B22" s="2" t="str">
        <f>IF(exp!C29&lt;&gt;"",exp!C29,"")</f>
        <v/>
      </c>
      <c r="C22" s="2" t="str">
        <f>IF(exp!E29&lt;&gt;"",exp!E29,"")</f>
        <v/>
      </c>
      <c r="D22" s="38" t="str">
        <f>IF(exp!F29&lt;&gt;"",exp!F29,"")</f>
        <v/>
      </c>
      <c r="E22" s="2" t="str">
        <f>IF(exp!G29&lt;&gt;"",exp!G29,"")</f>
        <v/>
      </c>
      <c r="F22" s="2" t="str">
        <f>IF(exp!H29&lt;&gt;"",exp!H29,"")</f>
        <v/>
      </c>
      <c r="G22" s="2" t="str">
        <f>IF(exp!I29&lt;&gt;"",VLOOKUP(exp!I29,private!O:P,2,FALSE),"")</f>
        <v/>
      </c>
      <c r="H22" s="2" t="str">
        <f>IF(exp!J29&lt;&gt;"",exp!J29,"")</f>
        <v/>
      </c>
      <c r="I22" s="2" t="str">
        <f>IF(exp!K29&lt;&gt;"",exp!K29,"")</f>
        <v/>
      </c>
      <c r="J22" s="2" t="str">
        <f>IF(exp!L29&lt;&gt;"",exp!L29,"")</f>
        <v/>
      </c>
      <c r="K22" s="2" t="str">
        <f>IF(exp!M29&lt;&gt;"",exp!M29,"")</f>
        <v/>
      </c>
      <c r="L22" s="2" t="str">
        <f>IF(exp!N29&lt;&gt;"",exp!N29,"")</f>
        <v/>
      </c>
      <c r="M22" s="2" t="str">
        <f>IF(exp!O29&lt;&gt;"",exp!O29,"")</f>
        <v/>
      </c>
      <c r="N22" s="2" t="str">
        <f>IF(exp!P29&lt;&gt;"",exp!P29,"")</f>
        <v/>
      </c>
      <c r="O22" s="2" t="str">
        <f>IF(exp!Q29&lt;&gt;"",exp!Q29,"")</f>
        <v/>
      </c>
    </row>
    <row r="23" spans="1:15" x14ac:dyDescent="0.25">
      <c r="A23" s="2" t="str">
        <f>IF(exp!C30&lt;&gt;"",exp!B30,"")</f>
        <v/>
      </c>
      <c r="B23" s="2" t="str">
        <f>IF(exp!C30&lt;&gt;"",exp!C30,"")</f>
        <v/>
      </c>
      <c r="C23" s="2" t="str">
        <f>IF(exp!E30&lt;&gt;"",exp!E30,"")</f>
        <v/>
      </c>
      <c r="D23" s="38" t="str">
        <f>IF(exp!F30&lt;&gt;"",exp!F30,"")</f>
        <v/>
      </c>
      <c r="E23" s="2" t="str">
        <f>IF(exp!G30&lt;&gt;"",exp!G30,"")</f>
        <v/>
      </c>
      <c r="F23" s="2" t="str">
        <f>IF(exp!H30&lt;&gt;"",exp!H30,"")</f>
        <v/>
      </c>
      <c r="G23" s="2" t="str">
        <f>IF(exp!I30&lt;&gt;"",VLOOKUP(exp!I30,private!O:P,2,FALSE),"")</f>
        <v/>
      </c>
      <c r="H23" s="2" t="str">
        <f>IF(exp!J30&lt;&gt;"",exp!J30,"")</f>
        <v/>
      </c>
      <c r="I23" s="2" t="str">
        <f>IF(exp!K30&lt;&gt;"",exp!K30,"")</f>
        <v/>
      </c>
      <c r="J23" s="2" t="str">
        <f>IF(exp!L30&lt;&gt;"",exp!L30,"")</f>
        <v/>
      </c>
      <c r="K23" s="2" t="str">
        <f>IF(exp!M30&lt;&gt;"",exp!M30,"")</f>
        <v/>
      </c>
      <c r="L23" s="2" t="str">
        <f>IF(exp!N30&lt;&gt;"",exp!N30,"")</f>
        <v/>
      </c>
      <c r="M23" s="2" t="str">
        <f>IF(exp!O30&lt;&gt;"",exp!O30,"")</f>
        <v/>
      </c>
      <c r="N23" s="2" t="str">
        <f>IF(exp!P30&lt;&gt;"",exp!P30,"")</f>
        <v/>
      </c>
      <c r="O23" s="2" t="str">
        <f>IF(exp!Q30&lt;&gt;"",exp!Q30,"")</f>
        <v/>
      </c>
    </row>
    <row r="24" spans="1:15" x14ac:dyDescent="0.25">
      <c r="A24" s="2" t="str">
        <f>IF(exp!C31&lt;&gt;"",exp!B31,"")</f>
        <v/>
      </c>
      <c r="B24" s="2" t="str">
        <f>IF(exp!C31&lt;&gt;"",exp!C31,"")</f>
        <v/>
      </c>
      <c r="C24" s="2" t="str">
        <f>IF(exp!E31&lt;&gt;"",exp!E31,"")</f>
        <v/>
      </c>
      <c r="D24" s="38" t="str">
        <f>IF(exp!F31&lt;&gt;"",exp!F31,"")</f>
        <v/>
      </c>
      <c r="E24" s="2" t="str">
        <f>IF(exp!G31&lt;&gt;"",exp!G31,"")</f>
        <v/>
      </c>
      <c r="F24" s="2" t="str">
        <f>IF(exp!H31&lt;&gt;"",exp!H31,"")</f>
        <v/>
      </c>
      <c r="G24" s="2" t="str">
        <f>IF(exp!I31&lt;&gt;"",VLOOKUP(exp!I31,private!O:P,2,FALSE),"")</f>
        <v/>
      </c>
      <c r="H24" s="2" t="str">
        <f>IF(exp!J31&lt;&gt;"",exp!J31,"")</f>
        <v/>
      </c>
      <c r="I24" s="2" t="str">
        <f>IF(exp!K31&lt;&gt;"",exp!K31,"")</f>
        <v/>
      </c>
      <c r="J24" s="2" t="str">
        <f>IF(exp!L31&lt;&gt;"",exp!L31,"")</f>
        <v/>
      </c>
      <c r="K24" s="2" t="str">
        <f>IF(exp!M31&lt;&gt;"",exp!M31,"")</f>
        <v/>
      </c>
      <c r="L24" s="2" t="str">
        <f>IF(exp!N31&lt;&gt;"",exp!N31,"")</f>
        <v/>
      </c>
      <c r="M24" s="2" t="str">
        <f>IF(exp!O31&lt;&gt;"",exp!O31,"")</f>
        <v/>
      </c>
      <c r="N24" s="2" t="str">
        <f>IF(exp!P31&lt;&gt;"",exp!P31,"")</f>
        <v/>
      </c>
      <c r="O24" s="2" t="str">
        <f>IF(exp!Q31&lt;&gt;"",exp!Q31,"")</f>
        <v/>
      </c>
    </row>
    <row r="25" spans="1:15" x14ac:dyDescent="0.25">
      <c r="A25" s="2" t="str">
        <f>IF(exp!C32&lt;&gt;"",exp!B32,"")</f>
        <v/>
      </c>
      <c r="B25" s="2" t="str">
        <f>IF(exp!C32&lt;&gt;"",exp!C32,"")</f>
        <v/>
      </c>
      <c r="C25" s="2" t="str">
        <f>IF(exp!E32&lt;&gt;"",exp!E32,"")</f>
        <v/>
      </c>
      <c r="D25" s="38" t="str">
        <f>IF(exp!F32&lt;&gt;"",exp!F32,"")</f>
        <v/>
      </c>
      <c r="E25" s="2" t="str">
        <f>IF(exp!G32&lt;&gt;"",exp!G32,"")</f>
        <v/>
      </c>
      <c r="F25" s="2" t="str">
        <f>IF(exp!H32&lt;&gt;"",exp!H32,"")</f>
        <v/>
      </c>
      <c r="G25" s="2" t="str">
        <f>IF(exp!I32&lt;&gt;"",VLOOKUP(exp!I32,private!O:P,2,FALSE),"")</f>
        <v/>
      </c>
      <c r="H25" s="2" t="str">
        <f>IF(exp!J32&lt;&gt;"",exp!J32,"")</f>
        <v/>
      </c>
      <c r="I25" s="2" t="str">
        <f>IF(exp!K32&lt;&gt;"",exp!K32,"")</f>
        <v/>
      </c>
      <c r="J25" s="2" t="str">
        <f>IF(exp!L32&lt;&gt;"",exp!L32,"")</f>
        <v/>
      </c>
      <c r="K25" s="2" t="str">
        <f>IF(exp!M32&lt;&gt;"",exp!M32,"")</f>
        <v/>
      </c>
      <c r="L25" s="2" t="str">
        <f>IF(exp!N32&lt;&gt;"",exp!N32,"")</f>
        <v/>
      </c>
      <c r="M25" s="2" t="str">
        <f>IF(exp!O32&lt;&gt;"",exp!O32,"")</f>
        <v/>
      </c>
      <c r="N25" s="2" t="str">
        <f>IF(exp!P32&lt;&gt;"",exp!P32,"")</f>
        <v/>
      </c>
      <c r="O25" s="2" t="str">
        <f>IF(exp!Q32&lt;&gt;"",exp!Q32,"")</f>
        <v/>
      </c>
    </row>
    <row r="26" spans="1:15" x14ac:dyDescent="0.25">
      <c r="A26" s="2" t="str">
        <f>IF(exp!C33&lt;&gt;"",exp!B33,"")</f>
        <v/>
      </c>
      <c r="B26" s="2" t="str">
        <f>IF(exp!C33&lt;&gt;"",exp!C33,"")</f>
        <v/>
      </c>
      <c r="C26" s="2" t="str">
        <f>IF(exp!E33&lt;&gt;"",exp!E33,"")</f>
        <v/>
      </c>
      <c r="D26" s="38" t="str">
        <f>IF(exp!F33&lt;&gt;"",exp!F33,"")</f>
        <v/>
      </c>
      <c r="E26" s="2" t="str">
        <f>IF(exp!G33&lt;&gt;"",exp!G33,"")</f>
        <v/>
      </c>
      <c r="F26" s="2" t="str">
        <f>IF(exp!H33&lt;&gt;"",exp!H33,"")</f>
        <v/>
      </c>
      <c r="G26" s="2" t="str">
        <f>IF(exp!I33&lt;&gt;"",VLOOKUP(exp!I33,private!O:P,2,FALSE),"")</f>
        <v/>
      </c>
      <c r="H26" s="2" t="str">
        <f>IF(exp!J33&lt;&gt;"",exp!J33,"")</f>
        <v/>
      </c>
      <c r="I26" s="2" t="str">
        <f>IF(exp!K33&lt;&gt;"",exp!K33,"")</f>
        <v/>
      </c>
      <c r="J26" s="2" t="str">
        <f>IF(exp!L33&lt;&gt;"",exp!L33,"")</f>
        <v/>
      </c>
      <c r="K26" s="2" t="str">
        <f>IF(exp!M33&lt;&gt;"",exp!M33,"")</f>
        <v/>
      </c>
      <c r="L26" s="2" t="str">
        <f>IF(exp!N33&lt;&gt;"",exp!N33,"")</f>
        <v/>
      </c>
      <c r="M26" s="2" t="str">
        <f>IF(exp!O33&lt;&gt;"",exp!O33,"")</f>
        <v/>
      </c>
      <c r="N26" s="2" t="str">
        <f>IF(exp!P33&lt;&gt;"",exp!P33,"")</f>
        <v/>
      </c>
      <c r="O26" s="2" t="str">
        <f>IF(exp!Q33&lt;&gt;"",exp!Q33,"")</f>
        <v/>
      </c>
    </row>
    <row r="27" spans="1:15" x14ac:dyDescent="0.25">
      <c r="A27" s="2" t="str">
        <f>IF(exp!C34&lt;&gt;"",exp!B34,"")</f>
        <v/>
      </c>
      <c r="B27" s="2" t="str">
        <f>IF(exp!C34&lt;&gt;"",exp!C34,"")</f>
        <v/>
      </c>
      <c r="C27" s="2" t="str">
        <f>IF(exp!E34&lt;&gt;"",exp!E34,"")</f>
        <v/>
      </c>
      <c r="D27" s="38" t="str">
        <f>IF(exp!F34&lt;&gt;"",exp!F34,"")</f>
        <v/>
      </c>
      <c r="E27" s="2" t="str">
        <f>IF(exp!G34&lt;&gt;"",exp!G34,"")</f>
        <v/>
      </c>
      <c r="F27" s="2" t="str">
        <f>IF(exp!H34&lt;&gt;"",exp!H34,"")</f>
        <v/>
      </c>
      <c r="G27" s="2" t="str">
        <f>IF(exp!I34&lt;&gt;"",VLOOKUP(exp!I34,private!O:P,2,FALSE),"")</f>
        <v/>
      </c>
      <c r="H27" s="2" t="str">
        <f>IF(exp!J34&lt;&gt;"",exp!J34,"")</f>
        <v/>
      </c>
      <c r="I27" s="2" t="str">
        <f>IF(exp!K34&lt;&gt;"",exp!K34,"")</f>
        <v/>
      </c>
      <c r="J27" s="2" t="str">
        <f>IF(exp!L34&lt;&gt;"",exp!L34,"")</f>
        <v/>
      </c>
      <c r="K27" s="2" t="str">
        <f>IF(exp!M34&lt;&gt;"",exp!M34,"")</f>
        <v/>
      </c>
      <c r="L27" s="2" t="str">
        <f>IF(exp!N34&lt;&gt;"",exp!N34,"")</f>
        <v/>
      </c>
      <c r="M27" s="2" t="str">
        <f>IF(exp!O34&lt;&gt;"",exp!O34,"")</f>
        <v/>
      </c>
      <c r="N27" s="2" t="str">
        <f>IF(exp!P34&lt;&gt;"",exp!P34,"")</f>
        <v/>
      </c>
      <c r="O27" s="2" t="str">
        <f>IF(exp!Q34&lt;&gt;"",exp!Q34,"")</f>
        <v/>
      </c>
    </row>
    <row r="28" spans="1:15" x14ac:dyDescent="0.25">
      <c r="A28" s="2" t="str">
        <f>IF(exp!C35&lt;&gt;"",exp!B35,"")</f>
        <v/>
      </c>
      <c r="B28" s="2" t="str">
        <f>IF(exp!C35&lt;&gt;"",exp!C35,"")</f>
        <v/>
      </c>
      <c r="C28" s="2" t="str">
        <f>IF(exp!E35&lt;&gt;"",exp!E35,"")</f>
        <v/>
      </c>
      <c r="D28" s="38" t="str">
        <f>IF(exp!F35&lt;&gt;"",exp!F35,"")</f>
        <v/>
      </c>
      <c r="E28" s="2" t="str">
        <f>IF(exp!G35&lt;&gt;"",exp!G35,"")</f>
        <v/>
      </c>
      <c r="F28" s="2" t="str">
        <f>IF(exp!H35&lt;&gt;"",exp!H35,"")</f>
        <v/>
      </c>
      <c r="G28" s="2" t="str">
        <f>IF(exp!I35&lt;&gt;"",VLOOKUP(exp!I35,private!O:P,2,FALSE),"")</f>
        <v/>
      </c>
      <c r="H28" s="2" t="str">
        <f>IF(exp!J35&lt;&gt;"",exp!J35,"")</f>
        <v/>
      </c>
      <c r="I28" s="2" t="str">
        <f>IF(exp!K35&lt;&gt;"",exp!K35,"")</f>
        <v/>
      </c>
      <c r="J28" s="2" t="str">
        <f>IF(exp!L35&lt;&gt;"",exp!L35,"")</f>
        <v/>
      </c>
      <c r="K28" s="2" t="str">
        <f>IF(exp!M35&lt;&gt;"",exp!M35,"")</f>
        <v/>
      </c>
      <c r="L28" s="2" t="str">
        <f>IF(exp!N35&lt;&gt;"",exp!N35,"")</f>
        <v/>
      </c>
      <c r="M28" s="2" t="str">
        <f>IF(exp!O35&lt;&gt;"",exp!O35,"")</f>
        <v/>
      </c>
      <c r="N28" s="2" t="str">
        <f>IF(exp!P35&lt;&gt;"",exp!P35,"")</f>
        <v/>
      </c>
      <c r="O28" s="2" t="str">
        <f>IF(exp!Q35&lt;&gt;"",exp!Q35,"")</f>
        <v/>
      </c>
    </row>
    <row r="29" spans="1:15" x14ac:dyDescent="0.25">
      <c r="A29" s="2" t="str">
        <f>IF(exp!C36&lt;&gt;"",exp!B36,"")</f>
        <v/>
      </c>
      <c r="B29" s="2" t="str">
        <f>IF(exp!C36&lt;&gt;"",exp!C36,"")</f>
        <v/>
      </c>
      <c r="C29" s="2" t="str">
        <f>IF(exp!E36&lt;&gt;"",exp!E36,"")</f>
        <v/>
      </c>
      <c r="D29" s="38" t="str">
        <f>IF(exp!F36&lt;&gt;"",exp!F36,"")</f>
        <v/>
      </c>
      <c r="E29" s="2" t="str">
        <f>IF(exp!G36&lt;&gt;"",exp!G36,"")</f>
        <v/>
      </c>
      <c r="F29" s="2" t="str">
        <f>IF(exp!H36&lt;&gt;"",exp!H36,"")</f>
        <v/>
      </c>
      <c r="G29" s="2" t="str">
        <f>IF(exp!I36&lt;&gt;"",VLOOKUP(exp!I36,private!O:P,2,FALSE),"")</f>
        <v/>
      </c>
      <c r="H29" s="2" t="str">
        <f>IF(exp!J36&lt;&gt;"",exp!J36,"")</f>
        <v/>
      </c>
      <c r="I29" s="2" t="str">
        <f>IF(exp!K36&lt;&gt;"",exp!K36,"")</f>
        <v/>
      </c>
      <c r="J29" s="2" t="str">
        <f>IF(exp!L36&lt;&gt;"",exp!L36,"")</f>
        <v/>
      </c>
      <c r="K29" s="2" t="str">
        <f>IF(exp!M36&lt;&gt;"",exp!M36,"")</f>
        <v/>
      </c>
      <c r="L29" s="2" t="str">
        <f>IF(exp!N36&lt;&gt;"",exp!N36,"")</f>
        <v/>
      </c>
      <c r="M29" s="2" t="str">
        <f>IF(exp!O36&lt;&gt;"",exp!O36,"")</f>
        <v/>
      </c>
      <c r="N29" s="2" t="str">
        <f>IF(exp!P36&lt;&gt;"",exp!P36,"")</f>
        <v/>
      </c>
      <c r="O29" s="2" t="str">
        <f>IF(exp!Q36&lt;&gt;"",exp!Q36,"")</f>
        <v/>
      </c>
    </row>
    <row r="30" spans="1:15" x14ac:dyDescent="0.25">
      <c r="A30" s="2" t="str">
        <f>IF(exp!C37&lt;&gt;"",exp!B37,"")</f>
        <v/>
      </c>
      <c r="B30" s="2" t="str">
        <f>IF(exp!C37&lt;&gt;"",exp!C37,"")</f>
        <v/>
      </c>
      <c r="C30" s="2" t="str">
        <f>IF(exp!E37&lt;&gt;"",exp!E37,"")</f>
        <v/>
      </c>
      <c r="D30" s="38" t="str">
        <f>IF(exp!F37&lt;&gt;"",exp!F37,"")</f>
        <v/>
      </c>
      <c r="E30" s="2" t="str">
        <f>IF(exp!G37&lt;&gt;"",exp!G37,"")</f>
        <v/>
      </c>
      <c r="F30" s="2" t="str">
        <f>IF(exp!H37&lt;&gt;"",exp!H37,"")</f>
        <v/>
      </c>
      <c r="G30" s="2" t="str">
        <f>IF(exp!I37&lt;&gt;"",VLOOKUP(exp!I37,private!O:P,2,FALSE),"")</f>
        <v/>
      </c>
      <c r="H30" s="2" t="str">
        <f>IF(exp!J37&lt;&gt;"",exp!J37,"")</f>
        <v/>
      </c>
      <c r="I30" s="2" t="str">
        <f>IF(exp!K37&lt;&gt;"",exp!K37,"")</f>
        <v/>
      </c>
      <c r="J30" s="2" t="str">
        <f>IF(exp!L37&lt;&gt;"",exp!L37,"")</f>
        <v/>
      </c>
      <c r="K30" s="2" t="str">
        <f>IF(exp!M37&lt;&gt;"",exp!M37,"")</f>
        <v/>
      </c>
      <c r="L30" s="2" t="str">
        <f>IF(exp!N37&lt;&gt;"",exp!N37,"")</f>
        <v/>
      </c>
      <c r="M30" s="2" t="str">
        <f>IF(exp!O37&lt;&gt;"",exp!O37,"")</f>
        <v/>
      </c>
      <c r="N30" s="2" t="str">
        <f>IF(exp!P37&lt;&gt;"",exp!P37,"")</f>
        <v/>
      </c>
      <c r="O30" s="2" t="str">
        <f>IF(exp!Q37&lt;&gt;"",exp!Q37,"")</f>
        <v/>
      </c>
    </row>
    <row r="31" spans="1:15" x14ac:dyDescent="0.25">
      <c r="A31" s="2" t="str">
        <f>IF(exp!C38&lt;&gt;"",exp!B38,"")</f>
        <v/>
      </c>
      <c r="B31" s="2" t="str">
        <f>IF(exp!C38&lt;&gt;"",exp!C38,"")</f>
        <v/>
      </c>
      <c r="C31" s="2" t="str">
        <f>IF(exp!E38&lt;&gt;"",exp!E38,"")</f>
        <v/>
      </c>
      <c r="D31" s="38" t="str">
        <f>IF(exp!F38&lt;&gt;"",exp!F38,"")</f>
        <v/>
      </c>
      <c r="E31" s="2" t="str">
        <f>IF(exp!G38&lt;&gt;"",exp!G38,"")</f>
        <v/>
      </c>
      <c r="F31" s="2" t="str">
        <f>IF(exp!H38&lt;&gt;"",exp!H38,"")</f>
        <v/>
      </c>
      <c r="G31" s="2" t="str">
        <f>IF(exp!I38&lt;&gt;"",VLOOKUP(exp!I38,private!O:P,2,FALSE),"")</f>
        <v/>
      </c>
      <c r="H31" s="2" t="str">
        <f>IF(exp!J38&lt;&gt;"",exp!J38,"")</f>
        <v/>
      </c>
      <c r="I31" s="2" t="str">
        <f>IF(exp!K38&lt;&gt;"",exp!K38,"")</f>
        <v/>
      </c>
      <c r="J31" s="2" t="str">
        <f>IF(exp!L38&lt;&gt;"",exp!L38,"")</f>
        <v/>
      </c>
      <c r="K31" s="2" t="str">
        <f>IF(exp!M38&lt;&gt;"",exp!M38,"")</f>
        <v/>
      </c>
      <c r="L31" s="2" t="str">
        <f>IF(exp!N38&lt;&gt;"",exp!N38,"")</f>
        <v/>
      </c>
      <c r="M31" s="2" t="str">
        <f>IF(exp!O38&lt;&gt;"",exp!O38,"")</f>
        <v/>
      </c>
      <c r="N31" s="2" t="str">
        <f>IF(exp!P38&lt;&gt;"",exp!P38,"")</f>
        <v/>
      </c>
      <c r="O31" s="2" t="str">
        <f>IF(exp!Q38&lt;&gt;"",exp!Q38,"")</f>
        <v/>
      </c>
    </row>
    <row r="32" spans="1:15" x14ac:dyDescent="0.25">
      <c r="A32" s="2" t="str">
        <f>IF(exp!C39&lt;&gt;"",exp!B39,"")</f>
        <v/>
      </c>
      <c r="B32" s="2" t="str">
        <f>IF(exp!C39&lt;&gt;"",exp!C39,"")</f>
        <v/>
      </c>
      <c r="C32" s="2" t="str">
        <f>IF(exp!E39&lt;&gt;"",exp!E39,"")</f>
        <v/>
      </c>
      <c r="D32" s="38" t="str">
        <f>IF(exp!F39&lt;&gt;"",exp!F39,"")</f>
        <v/>
      </c>
      <c r="E32" s="2" t="str">
        <f>IF(exp!G39&lt;&gt;"",exp!G39,"")</f>
        <v/>
      </c>
      <c r="F32" s="2" t="str">
        <f>IF(exp!H39&lt;&gt;"",exp!H39,"")</f>
        <v/>
      </c>
      <c r="G32" s="2" t="str">
        <f>IF(exp!I39&lt;&gt;"",VLOOKUP(exp!I39,private!O:P,2,FALSE),"")</f>
        <v/>
      </c>
      <c r="H32" s="2" t="str">
        <f>IF(exp!J39&lt;&gt;"",exp!J39,"")</f>
        <v/>
      </c>
      <c r="I32" s="2" t="str">
        <f>IF(exp!K39&lt;&gt;"",exp!K39,"")</f>
        <v/>
      </c>
      <c r="J32" s="2" t="str">
        <f>IF(exp!L39&lt;&gt;"",exp!L39,"")</f>
        <v/>
      </c>
      <c r="K32" s="2" t="str">
        <f>IF(exp!M39&lt;&gt;"",exp!M39,"")</f>
        <v/>
      </c>
      <c r="L32" s="2" t="str">
        <f>IF(exp!N39&lt;&gt;"",exp!N39,"")</f>
        <v/>
      </c>
      <c r="M32" s="2" t="str">
        <f>IF(exp!O39&lt;&gt;"",exp!O39,"")</f>
        <v/>
      </c>
      <c r="N32" s="2" t="str">
        <f>IF(exp!P39&lt;&gt;"",exp!P39,"")</f>
        <v/>
      </c>
      <c r="O32" s="2" t="str">
        <f>IF(exp!Q39&lt;&gt;"",exp!Q39,"")</f>
        <v/>
      </c>
    </row>
    <row r="33" spans="1:15" x14ac:dyDescent="0.25">
      <c r="A33" s="2" t="str">
        <f>IF(exp!C40&lt;&gt;"",exp!B40,"")</f>
        <v/>
      </c>
      <c r="B33" s="2" t="str">
        <f>IF(exp!C40&lt;&gt;"",exp!C40,"")</f>
        <v/>
      </c>
      <c r="C33" s="2" t="str">
        <f>IF(exp!E40&lt;&gt;"",exp!E40,"")</f>
        <v/>
      </c>
      <c r="D33" s="38" t="str">
        <f>IF(exp!F40&lt;&gt;"",exp!F40,"")</f>
        <v/>
      </c>
      <c r="E33" s="2" t="str">
        <f>IF(exp!G40&lt;&gt;"",exp!G40,"")</f>
        <v/>
      </c>
      <c r="F33" s="2" t="str">
        <f>IF(exp!H40&lt;&gt;"",exp!H40,"")</f>
        <v/>
      </c>
      <c r="G33" s="2" t="str">
        <f>IF(exp!I40&lt;&gt;"",VLOOKUP(exp!I40,private!O:P,2,FALSE),"")</f>
        <v/>
      </c>
      <c r="H33" s="2" t="str">
        <f>IF(exp!J40&lt;&gt;"",exp!J40,"")</f>
        <v/>
      </c>
      <c r="I33" s="2" t="str">
        <f>IF(exp!K40&lt;&gt;"",exp!K40,"")</f>
        <v/>
      </c>
      <c r="J33" s="2" t="str">
        <f>IF(exp!L40&lt;&gt;"",exp!L40,"")</f>
        <v/>
      </c>
      <c r="K33" s="2" t="str">
        <f>IF(exp!M40&lt;&gt;"",exp!M40,"")</f>
        <v/>
      </c>
      <c r="L33" s="2" t="str">
        <f>IF(exp!N40&lt;&gt;"",exp!N40,"")</f>
        <v/>
      </c>
      <c r="M33" s="2" t="str">
        <f>IF(exp!O40&lt;&gt;"",exp!O40,"")</f>
        <v/>
      </c>
      <c r="N33" s="2" t="str">
        <f>IF(exp!P40&lt;&gt;"",exp!P40,"")</f>
        <v/>
      </c>
      <c r="O33" s="2" t="str">
        <f>IF(exp!Q40&lt;&gt;"",exp!Q40,"")</f>
        <v/>
      </c>
    </row>
    <row r="34" spans="1:15" x14ac:dyDescent="0.25">
      <c r="A34" s="2" t="str">
        <f>IF(exp!C41&lt;&gt;"",exp!B41,"")</f>
        <v/>
      </c>
      <c r="B34" s="2" t="str">
        <f>IF(exp!C41&lt;&gt;"",exp!C41,"")</f>
        <v/>
      </c>
      <c r="C34" s="2" t="str">
        <f>IF(exp!E41&lt;&gt;"",exp!E41,"")</f>
        <v/>
      </c>
      <c r="D34" s="38" t="str">
        <f>IF(exp!F41&lt;&gt;"",exp!F41,"")</f>
        <v/>
      </c>
      <c r="E34" s="2" t="str">
        <f>IF(exp!G41&lt;&gt;"",exp!G41,"")</f>
        <v/>
      </c>
      <c r="F34" s="2" t="str">
        <f>IF(exp!H41&lt;&gt;"",exp!H41,"")</f>
        <v/>
      </c>
      <c r="G34" s="2" t="str">
        <f>IF(exp!I41&lt;&gt;"",VLOOKUP(exp!I41,private!O:P,2,FALSE),"")</f>
        <v/>
      </c>
      <c r="H34" s="2" t="str">
        <f>IF(exp!J41&lt;&gt;"",exp!J41,"")</f>
        <v/>
      </c>
      <c r="I34" s="2" t="str">
        <f>IF(exp!K41&lt;&gt;"",exp!K41,"")</f>
        <v/>
      </c>
      <c r="J34" s="2" t="str">
        <f>IF(exp!L41&lt;&gt;"",exp!L41,"")</f>
        <v/>
      </c>
      <c r="K34" s="2" t="str">
        <f>IF(exp!M41&lt;&gt;"",exp!M41,"")</f>
        <v/>
      </c>
      <c r="L34" s="2" t="str">
        <f>IF(exp!N41&lt;&gt;"",exp!N41,"")</f>
        <v/>
      </c>
      <c r="M34" s="2" t="str">
        <f>IF(exp!O41&lt;&gt;"",exp!O41,"")</f>
        <v/>
      </c>
      <c r="N34" s="2" t="str">
        <f>IF(exp!P41&lt;&gt;"",exp!P41,"")</f>
        <v/>
      </c>
      <c r="O34" s="2" t="str">
        <f>IF(exp!Q41&lt;&gt;"",exp!Q41,"")</f>
        <v/>
      </c>
    </row>
    <row r="35" spans="1:15" x14ac:dyDescent="0.25">
      <c r="A35" s="2" t="str">
        <f>IF(exp!C42&lt;&gt;"",exp!B42,"")</f>
        <v/>
      </c>
      <c r="B35" s="2" t="str">
        <f>IF(exp!C42&lt;&gt;"",exp!C42,"")</f>
        <v/>
      </c>
      <c r="C35" s="2" t="str">
        <f>IF(exp!E42&lt;&gt;"",exp!E42,"")</f>
        <v/>
      </c>
      <c r="D35" s="38" t="str">
        <f>IF(exp!F42&lt;&gt;"",exp!F42,"")</f>
        <v/>
      </c>
      <c r="E35" s="2" t="str">
        <f>IF(exp!G42&lt;&gt;"",exp!G42,"")</f>
        <v/>
      </c>
      <c r="F35" s="2" t="str">
        <f>IF(exp!H42&lt;&gt;"",exp!H42,"")</f>
        <v/>
      </c>
      <c r="G35" s="2" t="str">
        <f>IF(exp!I42&lt;&gt;"",VLOOKUP(exp!I42,private!O:P,2,FALSE),"")</f>
        <v/>
      </c>
      <c r="H35" s="2" t="str">
        <f>IF(exp!J42&lt;&gt;"",exp!J42,"")</f>
        <v/>
      </c>
      <c r="I35" s="2" t="str">
        <f>IF(exp!K42&lt;&gt;"",exp!K42,"")</f>
        <v/>
      </c>
      <c r="J35" s="2" t="str">
        <f>IF(exp!L42&lt;&gt;"",exp!L42,"")</f>
        <v/>
      </c>
      <c r="K35" s="2" t="str">
        <f>IF(exp!M42&lt;&gt;"",exp!M42,"")</f>
        <v/>
      </c>
      <c r="L35" s="2" t="str">
        <f>IF(exp!N42&lt;&gt;"",exp!N42,"")</f>
        <v/>
      </c>
      <c r="M35" s="2" t="str">
        <f>IF(exp!O42&lt;&gt;"",exp!O42,"")</f>
        <v/>
      </c>
      <c r="N35" s="2" t="str">
        <f>IF(exp!P42&lt;&gt;"",exp!P42,"")</f>
        <v/>
      </c>
      <c r="O35" s="2" t="str">
        <f>IF(exp!Q42&lt;&gt;"",exp!Q42,"")</f>
        <v/>
      </c>
    </row>
    <row r="36" spans="1:15" x14ac:dyDescent="0.25">
      <c r="A36" s="2" t="str">
        <f>IF(exp!C43&lt;&gt;"",exp!B43,"")</f>
        <v/>
      </c>
      <c r="B36" s="2" t="str">
        <f>IF(exp!C43&lt;&gt;"",exp!C43,"")</f>
        <v/>
      </c>
      <c r="C36" s="2" t="str">
        <f>IF(exp!E43&lt;&gt;"",exp!E43,"")</f>
        <v/>
      </c>
      <c r="D36" s="38" t="str">
        <f>IF(exp!F43&lt;&gt;"",exp!F43,"")</f>
        <v/>
      </c>
      <c r="E36" s="2" t="str">
        <f>IF(exp!G43&lt;&gt;"",exp!G43,"")</f>
        <v/>
      </c>
      <c r="F36" s="2" t="str">
        <f>IF(exp!H43&lt;&gt;"",exp!H43,"")</f>
        <v/>
      </c>
      <c r="G36" s="2" t="str">
        <f>IF(exp!I43&lt;&gt;"",VLOOKUP(exp!I43,private!O:P,2,FALSE),"")</f>
        <v/>
      </c>
      <c r="H36" s="2" t="str">
        <f>IF(exp!J43&lt;&gt;"",exp!J43,"")</f>
        <v/>
      </c>
      <c r="I36" s="2" t="str">
        <f>IF(exp!K43&lt;&gt;"",exp!K43,"")</f>
        <v/>
      </c>
      <c r="J36" s="2" t="str">
        <f>IF(exp!L43&lt;&gt;"",exp!L43,"")</f>
        <v/>
      </c>
      <c r="K36" s="2" t="str">
        <f>IF(exp!M43&lt;&gt;"",exp!M43,"")</f>
        <v/>
      </c>
      <c r="L36" s="2" t="str">
        <f>IF(exp!N43&lt;&gt;"",exp!N43,"")</f>
        <v/>
      </c>
      <c r="M36" s="2" t="str">
        <f>IF(exp!O43&lt;&gt;"",exp!O43,"")</f>
        <v/>
      </c>
      <c r="N36" s="2" t="str">
        <f>IF(exp!P43&lt;&gt;"",exp!P43,"")</f>
        <v/>
      </c>
      <c r="O36" s="2" t="str">
        <f>IF(exp!Q43&lt;&gt;"",exp!Q43,"")</f>
        <v/>
      </c>
    </row>
    <row r="37" spans="1:15" x14ac:dyDescent="0.25">
      <c r="A37" s="2" t="str">
        <f>IF(exp!C44&lt;&gt;"",exp!B44,"")</f>
        <v/>
      </c>
      <c r="B37" s="2" t="str">
        <f>IF(exp!C44&lt;&gt;"",exp!C44,"")</f>
        <v/>
      </c>
      <c r="C37" s="2" t="str">
        <f>IF(exp!E44&lt;&gt;"",exp!E44,"")</f>
        <v/>
      </c>
      <c r="D37" s="38" t="str">
        <f>IF(exp!F44&lt;&gt;"",exp!F44,"")</f>
        <v/>
      </c>
      <c r="E37" s="2" t="str">
        <f>IF(exp!G44&lt;&gt;"",exp!G44,"")</f>
        <v/>
      </c>
      <c r="F37" s="2" t="str">
        <f>IF(exp!H44&lt;&gt;"",exp!H44,"")</f>
        <v/>
      </c>
      <c r="G37" s="2" t="str">
        <f>IF(exp!I44&lt;&gt;"",VLOOKUP(exp!I44,private!O:P,2,FALSE),"")</f>
        <v/>
      </c>
      <c r="H37" s="2" t="str">
        <f>IF(exp!J44&lt;&gt;"",exp!J44,"")</f>
        <v/>
      </c>
      <c r="I37" s="2" t="str">
        <f>IF(exp!K44&lt;&gt;"",exp!K44,"")</f>
        <v/>
      </c>
      <c r="J37" s="2" t="str">
        <f>IF(exp!L44&lt;&gt;"",exp!L44,"")</f>
        <v/>
      </c>
      <c r="K37" s="2" t="str">
        <f>IF(exp!M44&lt;&gt;"",exp!M44,"")</f>
        <v/>
      </c>
      <c r="L37" s="2" t="str">
        <f>IF(exp!N44&lt;&gt;"",exp!N44,"")</f>
        <v/>
      </c>
      <c r="M37" s="2" t="str">
        <f>IF(exp!O44&lt;&gt;"",exp!O44,"")</f>
        <v/>
      </c>
      <c r="N37" s="2" t="str">
        <f>IF(exp!P44&lt;&gt;"",exp!P44,"")</f>
        <v/>
      </c>
      <c r="O37" s="2" t="str">
        <f>IF(exp!Q44&lt;&gt;"",exp!Q44,"")</f>
        <v/>
      </c>
    </row>
    <row r="38" spans="1:15" x14ac:dyDescent="0.25">
      <c r="A38" s="2" t="str">
        <f>IF(exp!C45&lt;&gt;"",exp!B45,"")</f>
        <v/>
      </c>
      <c r="B38" s="2" t="str">
        <f>IF(exp!C45&lt;&gt;"",exp!C45,"")</f>
        <v/>
      </c>
      <c r="C38" s="2" t="str">
        <f>IF(exp!E45&lt;&gt;"",exp!E45,"")</f>
        <v/>
      </c>
      <c r="D38" s="38" t="str">
        <f>IF(exp!F45&lt;&gt;"",exp!F45,"")</f>
        <v/>
      </c>
      <c r="E38" s="2" t="str">
        <f>IF(exp!G45&lt;&gt;"",exp!G45,"")</f>
        <v/>
      </c>
      <c r="F38" s="2" t="str">
        <f>IF(exp!H45&lt;&gt;"",exp!H45,"")</f>
        <v/>
      </c>
      <c r="G38" s="2" t="str">
        <f>IF(exp!I45&lt;&gt;"",VLOOKUP(exp!I45,private!O:P,2,FALSE),"")</f>
        <v/>
      </c>
      <c r="H38" s="2" t="str">
        <f>IF(exp!J45&lt;&gt;"",exp!J45,"")</f>
        <v/>
      </c>
      <c r="I38" s="2" t="str">
        <f>IF(exp!K45&lt;&gt;"",exp!K45,"")</f>
        <v/>
      </c>
      <c r="J38" s="2" t="str">
        <f>IF(exp!L45&lt;&gt;"",exp!L45,"")</f>
        <v/>
      </c>
      <c r="K38" s="2" t="str">
        <f>IF(exp!M45&lt;&gt;"",exp!M45,"")</f>
        <v/>
      </c>
      <c r="L38" s="2" t="str">
        <f>IF(exp!N45&lt;&gt;"",exp!N45,"")</f>
        <v/>
      </c>
      <c r="M38" s="2" t="str">
        <f>IF(exp!O45&lt;&gt;"",exp!O45,"")</f>
        <v/>
      </c>
      <c r="N38" s="2" t="str">
        <f>IF(exp!P45&lt;&gt;"",exp!P45,"")</f>
        <v/>
      </c>
      <c r="O38" s="2" t="str">
        <f>IF(exp!Q45&lt;&gt;"",exp!Q45,"")</f>
        <v/>
      </c>
    </row>
    <row r="39" spans="1:15" x14ac:dyDescent="0.25">
      <c r="A39" s="2" t="str">
        <f>IF(exp!C46&lt;&gt;"",exp!B46,"")</f>
        <v/>
      </c>
      <c r="B39" s="2" t="str">
        <f>IF(exp!C46&lt;&gt;"",exp!C46,"")</f>
        <v/>
      </c>
      <c r="C39" s="2" t="str">
        <f>IF(exp!E46&lt;&gt;"",exp!E46,"")</f>
        <v/>
      </c>
      <c r="D39" s="38" t="str">
        <f>IF(exp!F46&lt;&gt;"",exp!F46,"")</f>
        <v/>
      </c>
      <c r="E39" s="2" t="str">
        <f>IF(exp!G46&lt;&gt;"",exp!G46,"")</f>
        <v/>
      </c>
      <c r="F39" s="2" t="str">
        <f>IF(exp!H46&lt;&gt;"",exp!H46,"")</f>
        <v/>
      </c>
      <c r="G39" s="2" t="str">
        <f>IF(exp!I46&lt;&gt;"",VLOOKUP(exp!I46,private!O:P,2,FALSE),"")</f>
        <v/>
      </c>
      <c r="H39" s="2" t="str">
        <f>IF(exp!J46&lt;&gt;"",exp!J46,"")</f>
        <v/>
      </c>
      <c r="I39" s="2" t="str">
        <f>IF(exp!K46&lt;&gt;"",exp!K46,"")</f>
        <v/>
      </c>
      <c r="J39" s="2" t="str">
        <f>IF(exp!L46&lt;&gt;"",exp!L46,"")</f>
        <v/>
      </c>
      <c r="K39" s="2" t="str">
        <f>IF(exp!M46&lt;&gt;"",exp!M46,"")</f>
        <v/>
      </c>
      <c r="L39" s="2" t="str">
        <f>IF(exp!N46&lt;&gt;"",exp!N46,"")</f>
        <v/>
      </c>
      <c r="M39" s="2" t="str">
        <f>IF(exp!O46&lt;&gt;"",exp!O46,"")</f>
        <v/>
      </c>
      <c r="N39" s="2" t="str">
        <f>IF(exp!P46&lt;&gt;"",exp!P46,"")</f>
        <v/>
      </c>
      <c r="O39" s="2" t="str">
        <f>IF(exp!Q46&lt;&gt;"",exp!Q46,"")</f>
        <v/>
      </c>
    </row>
    <row r="40" spans="1:15" x14ac:dyDescent="0.25">
      <c r="A40" s="2" t="str">
        <f>IF(exp!C47&lt;&gt;"",exp!B47,"")</f>
        <v/>
      </c>
      <c r="B40" s="2" t="str">
        <f>IF(exp!C47&lt;&gt;"",exp!C47,"")</f>
        <v/>
      </c>
      <c r="C40" s="2" t="str">
        <f>IF(exp!E47&lt;&gt;"",exp!E47,"")</f>
        <v/>
      </c>
      <c r="D40" s="38" t="str">
        <f>IF(exp!F47&lt;&gt;"",exp!F47,"")</f>
        <v/>
      </c>
      <c r="E40" s="2" t="str">
        <f>IF(exp!G47&lt;&gt;"",exp!G47,"")</f>
        <v/>
      </c>
      <c r="F40" s="2" t="str">
        <f>IF(exp!H47&lt;&gt;"",exp!H47,"")</f>
        <v/>
      </c>
      <c r="G40" s="2" t="str">
        <f>IF(exp!I47&lt;&gt;"",VLOOKUP(exp!I47,private!O:P,2,FALSE),"")</f>
        <v/>
      </c>
      <c r="H40" s="2" t="str">
        <f>IF(exp!J47&lt;&gt;"",exp!J47,"")</f>
        <v/>
      </c>
      <c r="I40" s="2" t="str">
        <f>IF(exp!K47&lt;&gt;"",exp!K47,"")</f>
        <v/>
      </c>
      <c r="J40" s="2" t="str">
        <f>IF(exp!L47&lt;&gt;"",exp!L47,"")</f>
        <v/>
      </c>
      <c r="K40" s="2" t="str">
        <f>IF(exp!M47&lt;&gt;"",exp!M47,"")</f>
        <v/>
      </c>
      <c r="L40" s="2" t="str">
        <f>IF(exp!N47&lt;&gt;"",exp!N47,"")</f>
        <v/>
      </c>
      <c r="M40" s="2" t="str">
        <f>IF(exp!O47&lt;&gt;"",exp!O47,"")</f>
        <v/>
      </c>
      <c r="N40" s="2" t="str">
        <f>IF(exp!P47&lt;&gt;"",exp!P47,"")</f>
        <v/>
      </c>
      <c r="O40" s="2" t="str">
        <f>IF(exp!Q47&lt;&gt;"",exp!Q47,"")</f>
        <v/>
      </c>
    </row>
    <row r="41" spans="1:15" x14ac:dyDescent="0.25">
      <c r="A41" s="2" t="str">
        <f>IF(exp!C48&lt;&gt;"",exp!B48,"")</f>
        <v/>
      </c>
      <c r="B41" s="2" t="str">
        <f>IF(exp!C48&lt;&gt;"",exp!C48,"")</f>
        <v/>
      </c>
      <c r="C41" s="2" t="str">
        <f>IF(exp!E48&lt;&gt;"",exp!E48,"")</f>
        <v/>
      </c>
      <c r="D41" s="38" t="str">
        <f>IF(exp!F48&lt;&gt;"",exp!F48,"")</f>
        <v/>
      </c>
      <c r="E41" s="2" t="str">
        <f>IF(exp!G48&lt;&gt;"",exp!G48,"")</f>
        <v/>
      </c>
      <c r="F41" s="2" t="str">
        <f>IF(exp!H48&lt;&gt;"",exp!H48,"")</f>
        <v/>
      </c>
      <c r="G41" s="2" t="str">
        <f>IF(exp!I48&lt;&gt;"",VLOOKUP(exp!I48,private!O:P,2,FALSE),"")</f>
        <v/>
      </c>
      <c r="H41" s="2" t="str">
        <f>IF(exp!J48&lt;&gt;"",exp!J48,"")</f>
        <v/>
      </c>
      <c r="I41" s="2" t="str">
        <f>IF(exp!K48&lt;&gt;"",exp!K48,"")</f>
        <v/>
      </c>
      <c r="J41" s="2" t="str">
        <f>IF(exp!L48&lt;&gt;"",exp!L48,"")</f>
        <v/>
      </c>
      <c r="K41" s="2" t="str">
        <f>IF(exp!M48&lt;&gt;"",exp!M48,"")</f>
        <v/>
      </c>
      <c r="L41" s="2" t="str">
        <f>IF(exp!N48&lt;&gt;"",exp!N48,"")</f>
        <v/>
      </c>
      <c r="M41" s="2" t="str">
        <f>IF(exp!O48&lt;&gt;"",exp!O48,"")</f>
        <v/>
      </c>
      <c r="N41" s="2" t="str">
        <f>IF(exp!P48&lt;&gt;"",exp!P48,"")</f>
        <v/>
      </c>
      <c r="O41" s="2" t="str">
        <f>IF(exp!Q48&lt;&gt;"",exp!Q48,"")</f>
        <v/>
      </c>
    </row>
    <row r="42" spans="1:15" x14ac:dyDescent="0.25">
      <c r="A42" s="2" t="str">
        <f>IF(exp!C49&lt;&gt;"",exp!B49,"")</f>
        <v/>
      </c>
      <c r="B42" s="2" t="str">
        <f>IF(exp!C49&lt;&gt;"",exp!C49,"")</f>
        <v/>
      </c>
      <c r="C42" s="2" t="str">
        <f>IF(exp!E49&lt;&gt;"",exp!E49,"")</f>
        <v/>
      </c>
      <c r="D42" s="38" t="str">
        <f>IF(exp!F49&lt;&gt;"",exp!F49,"")</f>
        <v/>
      </c>
      <c r="E42" s="2" t="str">
        <f>IF(exp!G49&lt;&gt;"",exp!G49,"")</f>
        <v/>
      </c>
      <c r="F42" s="2" t="str">
        <f>IF(exp!H49&lt;&gt;"",exp!H49,"")</f>
        <v/>
      </c>
      <c r="G42" s="2" t="str">
        <f>IF(exp!I49&lt;&gt;"",VLOOKUP(exp!I49,private!O:P,2,FALSE),"")</f>
        <v/>
      </c>
      <c r="H42" s="2" t="str">
        <f>IF(exp!J49&lt;&gt;"",exp!J49,"")</f>
        <v/>
      </c>
      <c r="I42" s="2" t="str">
        <f>IF(exp!K49&lt;&gt;"",exp!K49,"")</f>
        <v/>
      </c>
      <c r="J42" s="2" t="str">
        <f>IF(exp!L49&lt;&gt;"",exp!L49,"")</f>
        <v/>
      </c>
      <c r="K42" s="2" t="str">
        <f>IF(exp!M49&lt;&gt;"",exp!M49,"")</f>
        <v/>
      </c>
      <c r="L42" s="2" t="str">
        <f>IF(exp!N49&lt;&gt;"",exp!N49,"")</f>
        <v/>
      </c>
      <c r="M42" s="2" t="str">
        <f>IF(exp!O49&lt;&gt;"",exp!O49,"")</f>
        <v/>
      </c>
      <c r="N42" s="2" t="str">
        <f>IF(exp!P49&lt;&gt;"",exp!P49,"")</f>
        <v/>
      </c>
      <c r="O42" s="2" t="str">
        <f>IF(exp!Q49&lt;&gt;"",exp!Q49,"")</f>
        <v/>
      </c>
    </row>
    <row r="43" spans="1:15" x14ac:dyDescent="0.25">
      <c r="A43" s="2" t="str">
        <f>IF(exp!C50&lt;&gt;"",exp!B50,"")</f>
        <v/>
      </c>
      <c r="B43" s="2" t="str">
        <f>IF(exp!C50&lt;&gt;"",exp!C50,"")</f>
        <v/>
      </c>
      <c r="C43" s="2" t="str">
        <f>IF(exp!E50&lt;&gt;"",exp!E50,"")</f>
        <v/>
      </c>
      <c r="D43" s="38" t="str">
        <f>IF(exp!F50&lt;&gt;"",exp!F50,"")</f>
        <v/>
      </c>
      <c r="E43" s="2" t="str">
        <f>IF(exp!G50&lt;&gt;"",exp!G50,"")</f>
        <v/>
      </c>
      <c r="F43" s="2" t="str">
        <f>IF(exp!H50&lt;&gt;"",exp!H50,"")</f>
        <v/>
      </c>
      <c r="G43" s="2" t="str">
        <f>IF(exp!I50&lt;&gt;"",VLOOKUP(exp!I50,private!O:P,2,FALSE),"")</f>
        <v/>
      </c>
      <c r="H43" s="2" t="str">
        <f>IF(exp!J50&lt;&gt;"",exp!J50,"")</f>
        <v/>
      </c>
      <c r="I43" s="2" t="str">
        <f>IF(exp!K50&lt;&gt;"",exp!K50,"")</f>
        <v/>
      </c>
      <c r="J43" s="2" t="str">
        <f>IF(exp!L50&lt;&gt;"",exp!L50,"")</f>
        <v/>
      </c>
      <c r="K43" s="2" t="str">
        <f>IF(exp!M50&lt;&gt;"",exp!M50,"")</f>
        <v/>
      </c>
      <c r="L43" s="2" t="str">
        <f>IF(exp!N50&lt;&gt;"",exp!N50,"")</f>
        <v/>
      </c>
      <c r="M43" s="2" t="str">
        <f>IF(exp!O50&lt;&gt;"",exp!O50,"")</f>
        <v/>
      </c>
      <c r="N43" s="2" t="str">
        <f>IF(exp!P50&lt;&gt;"",exp!P50,"")</f>
        <v/>
      </c>
      <c r="O43" s="2" t="str">
        <f>IF(exp!Q50&lt;&gt;"",exp!Q50,"")</f>
        <v/>
      </c>
    </row>
    <row r="44" spans="1:15" x14ac:dyDescent="0.25">
      <c r="A44" s="2" t="str">
        <f>IF(exp!C51&lt;&gt;"",exp!B51,"")</f>
        <v/>
      </c>
      <c r="B44" s="2" t="str">
        <f>IF(exp!C51&lt;&gt;"",exp!C51,"")</f>
        <v/>
      </c>
      <c r="C44" s="2" t="str">
        <f>IF(exp!E51&lt;&gt;"",exp!E51,"")</f>
        <v/>
      </c>
      <c r="D44" s="38" t="str">
        <f>IF(exp!F51&lt;&gt;"",exp!F51,"")</f>
        <v/>
      </c>
      <c r="E44" s="2" t="str">
        <f>IF(exp!G51&lt;&gt;"",exp!G51,"")</f>
        <v/>
      </c>
      <c r="F44" s="2" t="str">
        <f>IF(exp!H51&lt;&gt;"",exp!H51,"")</f>
        <v/>
      </c>
      <c r="G44" s="2" t="str">
        <f>IF(exp!I51&lt;&gt;"",VLOOKUP(exp!I51,private!O:P,2,FALSE),"")</f>
        <v/>
      </c>
      <c r="H44" s="2" t="str">
        <f>IF(exp!J51&lt;&gt;"",exp!J51,"")</f>
        <v/>
      </c>
      <c r="I44" s="2" t="str">
        <f>IF(exp!K51&lt;&gt;"",exp!K51,"")</f>
        <v/>
      </c>
      <c r="J44" s="2" t="str">
        <f>IF(exp!L51&lt;&gt;"",exp!L51,"")</f>
        <v/>
      </c>
      <c r="K44" s="2" t="str">
        <f>IF(exp!M51&lt;&gt;"",exp!M51,"")</f>
        <v/>
      </c>
      <c r="L44" s="2" t="str">
        <f>IF(exp!N51&lt;&gt;"",exp!N51,"")</f>
        <v/>
      </c>
      <c r="M44" s="2" t="str">
        <f>IF(exp!O51&lt;&gt;"",exp!O51,"")</f>
        <v/>
      </c>
      <c r="N44" s="2" t="str">
        <f>IF(exp!P51&lt;&gt;"",exp!P51,"")</f>
        <v/>
      </c>
      <c r="O44" s="2" t="str">
        <f>IF(exp!Q51&lt;&gt;"",exp!Q51,"")</f>
        <v/>
      </c>
    </row>
    <row r="45" spans="1:15" x14ac:dyDescent="0.25">
      <c r="A45" s="2" t="str">
        <f>IF(exp!C52&lt;&gt;"",exp!B52,"")</f>
        <v/>
      </c>
      <c r="B45" s="2" t="str">
        <f>IF(exp!C52&lt;&gt;"",exp!C52,"")</f>
        <v/>
      </c>
      <c r="C45" s="2" t="str">
        <f>IF(exp!E52&lt;&gt;"",exp!E52,"")</f>
        <v/>
      </c>
      <c r="D45" s="38" t="str">
        <f>IF(exp!F52&lt;&gt;"",exp!F52,"")</f>
        <v/>
      </c>
      <c r="E45" s="2" t="str">
        <f>IF(exp!G52&lt;&gt;"",exp!G52,"")</f>
        <v/>
      </c>
      <c r="F45" s="2" t="str">
        <f>IF(exp!H52&lt;&gt;"",exp!H52,"")</f>
        <v/>
      </c>
      <c r="G45" s="2" t="str">
        <f>IF(exp!I52&lt;&gt;"",VLOOKUP(exp!I52,private!O:P,2,FALSE),"")</f>
        <v/>
      </c>
      <c r="H45" s="2" t="str">
        <f>IF(exp!J52&lt;&gt;"",exp!J52,"")</f>
        <v/>
      </c>
      <c r="I45" s="2" t="str">
        <f>IF(exp!K52&lt;&gt;"",exp!K52,"")</f>
        <v/>
      </c>
      <c r="J45" s="2" t="str">
        <f>IF(exp!L52&lt;&gt;"",exp!L52,"")</f>
        <v/>
      </c>
      <c r="K45" s="2" t="str">
        <f>IF(exp!M52&lt;&gt;"",exp!M52,"")</f>
        <v/>
      </c>
      <c r="L45" s="2" t="str">
        <f>IF(exp!N52&lt;&gt;"",exp!N52,"")</f>
        <v/>
      </c>
      <c r="M45" s="2" t="str">
        <f>IF(exp!O52&lt;&gt;"",exp!O52,"")</f>
        <v/>
      </c>
      <c r="N45" s="2" t="str">
        <f>IF(exp!P52&lt;&gt;"",exp!P52,"")</f>
        <v/>
      </c>
      <c r="O45" s="2" t="str">
        <f>IF(exp!Q52&lt;&gt;"",exp!Q52,"")</f>
        <v/>
      </c>
    </row>
    <row r="46" spans="1:15" x14ac:dyDescent="0.25">
      <c r="A46" s="2" t="str">
        <f>IF(exp!C53&lt;&gt;"",exp!B53,"")</f>
        <v/>
      </c>
      <c r="B46" s="2" t="str">
        <f>IF(exp!C53&lt;&gt;"",exp!C53,"")</f>
        <v/>
      </c>
      <c r="C46" s="2" t="str">
        <f>IF(exp!E53&lt;&gt;"",exp!E53,"")</f>
        <v/>
      </c>
      <c r="D46" s="38" t="str">
        <f>IF(exp!F53&lt;&gt;"",exp!F53,"")</f>
        <v/>
      </c>
      <c r="E46" s="2" t="str">
        <f>IF(exp!G53&lt;&gt;"",exp!G53,"")</f>
        <v/>
      </c>
      <c r="F46" s="2" t="str">
        <f>IF(exp!H53&lt;&gt;"",exp!H53,"")</f>
        <v/>
      </c>
      <c r="G46" s="2" t="str">
        <f>IF(exp!I53&lt;&gt;"",VLOOKUP(exp!I53,private!O:P,2,FALSE),"")</f>
        <v/>
      </c>
      <c r="H46" s="2" t="str">
        <f>IF(exp!J53&lt;&gt;"",exp!J53,"")</f>
        <v/>
      </c>
      <c r="I46" s="2" t="str">
        <f>IF(exp!K53&lt;&gt;"",exp!K53,"")</f>
        <v/>
      </c>
      <c r="J46" s="2" t="str">
        <f>IF(exp!L53&lt;&gt;"",exp!L53,"")</f>
        <v/>
      </c>
      <c r="K46" s="2" t="str">
        <f>IF(exp!M53&lt;&gt;"",exp!M53,"")</f>
        <v/>
      </c>
      <c r="L46" s="2" t="str">
        <f>IF(exp!N53&lt;&gt;"",exp!N53,"")</f>
        <v/>
      </c>
      <c r="M46" s="2" t="str">
        <f>IF(exp!O53&lt;&gt;"",exp!O53,"")</f>
        <v/>
      </c>
      <c r="N46" s="2" t="str">
        <f>IF(exp!P53&lt;&gt;"",exp!P53,"")</f>
        <v/>
      </c>
      <c r="O46" s="2" t="str">
        <f>IF(exp!Q53&lt;&gt;"",exp!Q53,"")</f>
        <v/>
      </c>
    </row>
    <row r="47" spans="1:15" x14ac:dyDescent="0.25">
      <c r="A47" s="2" t="str">
        <f>IF(exp!C54&lt;&gt;"",exp!B54,"")</f>
        <v/>
      </c>
      <c r="B47" s="2" t="str">
        <f>IF(exp!C54&lt;&gt;"",exp!C54,"")</f>
        <v/>
      </c>
      <c r="C47" s="2" t="str">
        <f>IF(exp!E54&lt;&gt;"",exp!E54,"")</f>
        <v/>
      </c>
      <c r="D47" s="38" t="str">
        <f>IF(exp!F54&lt;&gt;"",exp!F54,"")</f>
        <v/>
      </c>
      <c r="E47" s="2" t="str">
        <f>IF(exp!G54&lt;&gt;"",exp!G54,"")</f>
        <v/>
      </c>
      <c r="F47" s="2" t="str">
        <f>IF(exp!H54&lt;&gt;"",exp!H54,"")</f>
        <v/>
      </c>
      <c r="G47" s="2" t="str">
        <f>IF(exp!I54&lt;&gt;"",VLOOKUP(exp!I54,private!O:P,2,FALSE),"")</f>
        <v/>
      </c>
      <c r="H47" s="2" t="str">
        <f>IF(exp!J54&lt;&gt;"",exp!J54,"")</f>
        <v/>
      </c>
      <c r="I47" s="2" t="str">
        <f>IF(exp!K54&lt;&gt;"",exp!K54,"")</f>
        <v/>
      </c>
      <c r="J47" s="2" t="str">
        <f>IF(exp!L54&lt;&gt;"",exp!L54,"")</f>
        <v/>
      </c>
      <c r="K47" s="2" t="str">
        <f>IF(exp!M54&lt;&gt;"",exp!M54,"")</f>
        <v/>
      </c>
      <c r="L47" s="2" t="str">
        <f>IF(exp!N54&lt;&gt;"",exp!N54,"")</f>
        <v/>
      </c>
      <c r="M47" s="2" t="str">
        <f>IF(exp!O54&lt;&gt;"",exp!O54,"")</f>
        <v/>
      </c>
      <c r="N47" s="2" t="str">
        <f>IF(exp!P54&lt;&gt;"",exp!P54,"")</f>
        <v/>
      </c>
      <c r="O47" s="2" t="str">
        <f>IF(exp!Q54&lt;&gt;"",exp!Q54,"")</f>
        <v/>
      </c>
    </row>
    <row r="48" spans="1:15" x14ac:dyDescent="0.25">
      <c r="A48" s="2" t="str">
        <f>IF(exp!C55&lt;&gt;"",exp!B55,"")</f>
        <v/>
      </c>
      <c r="B48" s="2" t="str">
        <f>IF(exp!C55&lt;&gt;"",exp!C55,"")</f>
        <v/>
      </c>
      <c r="C48" s="2" t="str">
        <f>IF(exp!E55&lt;&gt;"",exp!E55,"")</f>
        <v/>
      </c>
      <c r="D48" s="38" t="str">
        <f>IF(exp!F55&lt;&gt;"",exp!F55,"")</f>
        <v/>
      </c>
      <c r="E48" s="2" t="str">
        <f>IF(exp!G55&lt;&gt;"",exp!G55,"")</f>
        <v/>
      </c>
      <c r="F48" s="2" t="str">
        <f>IF(exp!H55&lt;&gt;"",exp!H55,"")</f>
        <v/>
      </c>
      <c r="G48" s="2" t="str">
        <f>IF(exp!I55&lt;&gt;"",VLOOKUP(exp!I55,private!O:P,2,FALSE),"")</f>
        <v/>
      </c>
      <c r="H48" s="2" t="str">
        <f>IF(exp!J55&lt;&gt;"",exp!J55,"")</f>
        <v/>
      </c>
      <c r="I48" s="2" t="str">
        <f>IF(exp!K55&lt;&gt;"",exp!K55,"")</f>
        <v/>
      </c>
      <c r="J48" s="2" t="str">
        <f>IF(exp!L55&lt;&gt;"",exp!L55,"")</f>
        <v/>
      </c>
      <c r="K48" s="2" t="str">
        <f>IF(exp!M55&lt;&gt;"",exp!M55,"")</f>
        <v/>
      </c>
      <c r="L48" s="2" t="str">
        <f>IF(exp!N55&lt;&gt;"",exp!N55,"")</f>
        <v/>
      </c>
      <c r="M48" s="2" t="str">
        <f>IF(exp!O55&lt;&gt;"",exp!O55,"")</f>
        <v/>
      </c>
      <c r="N48" s="2" t="str">
        <f>IF(exp!P55&lt;&gt;"",exp!P55,"")</f>
        <v/>
      </c>
      <c r="O48" s="2" t="str">
        <f>IF(exp!Q55&lt;&gt;"",exp!Q55,"")</f>
        <v/>
      </c>
    </row>
    <row r="49" spans="1:15" x14ac:dyDescent="0.25">
      <c r="A49" s="2" t="str">
        <f>IF(exp!C56&lt;&gt;"",exp!B56,"")</f>
        <v/>
      </c>
      <c r="B49" s="2" t="str">
        <f>IF(exp!C56&lt;&gt;"",exp!C56,"")</f>
        <v/>
      </c>
      <c r="C49" s="2" t="str">
        <f>IF(exp!E56&lt;&gt;"",exp!E56,"")</f>
        <v/>
      </c>
      <c r="D49" s="38" t="str">
        <f>IF(exp!F56&lt;&gt;"",exp!F56,"")</f>
        <v/>
      </c>
      <c r="E49" s="2" t="str">
        <f>IF(exp!G56&lt;&gt;"",exp!G56,"")</f>
        <v/>
      </c>
      <c r="F49" s="2" t="str">
        <f>IF(exp!H56&lt;&gt;"",exp!H56,"")</f>
        <v/>
      </c>
      <c r="G49" s="2" t="str">
        <f>IF(exp!I56&lt;&gt;"",VLOOKUP(exp!I56,private!O:P,2,FALSE),"")</f>
        <v/>
      </c>
      <c r="H49" s="2" t="str">
        <f>IF(exp!J56&lt;&gt;"",exp!J56,"")</f>
        <v/>
      </c>
      <c r="I49" s="2" t="str">
        <f>IF(exp!K56&lt;&gt;"",exp!K56,"")</f>
        <v/>
      </c>
      <c r="J49" s="2" t="str">
        <f>IF(exp!L56&lt;&gt;"",exp!L56,"")</f>
        <v/>
      </c>
      <c r="K49" s="2" t="str">
        <f>IF(exp!M56&lt;&gt;"",exp!M56,"")</f>
        <v/>
      </c>
      <c r="L49" s="2" t="str">
        <f>IF(exp!N56&lt;&gt;"",exp!N56,"")</f>
        <v/>
      </c>
      <c r="M49" s="2" t="str">
        <f>IF(exp!O56&lt;&gt;"",exp!O56,"")</f>
        <v/>
      </c>
      <c r="N49" s="2" t="str">
        <f>IF(exp!P56&lt;&gt;"",exp!P56,"")</f>
        <v/>
      </c>
      <c r="O49" s="2" t="str">
        <f>IF(exp!Q56&lt;&gt;"",exp!Q56,"")</f>
        <v/>
      </c>
    </row>
    <row r="50" spans="1:15" x14ac:dyDescent="0.25">
      <c r="A50" s="2" t="str">
        <f>IF(exp!C57&lt;&gt;"",exp!B57,"")</f>
        <v/>
      </c>
      <c r="B50" s="2" t="str">
        <f>IF(exp!C57&lt;&gt;"",exp!C57,"")</f>
        <v/>
      </c>
      <c r="C50" s="2" t="str">
        <f>IF(exp!E57&lt;&gt;"",exp!E57,"")</f>
        <v/>
      </c>
      <c r="D50" s="38" t="str">
        <f>IF(exp!F57&lt;&gt;"",exp!F57,"")</f>
        <v/>
      </c>
      <c r="E50" s="2" t="str">
        <f>IF(exp!G57&lt;&gt;"",exp!G57,"")</f>
        <v/>
      </c>
      <c r="F50" s="2" t="str">
        <f>IF(exp!H57&lt;&gt;"",exp!H57,"")</f>
        <v/>
      </c>
      <c r="G50" s="2" t="str">
        <f>IF(exp!I57&lt;&gt;"",VLOOKUP(exp!I57,private!O:P,2,FALSE),"")</f>
        <v/>
      </c>
      <c r="H50" s="2" t="str">
        <f>IF(exp!J57&lt;&gt;"",exp!J57,"")</f>
        <v/>
      </c>
      <c r="I50" s="2" t="str">
        <f>IF(exp!K57&lt;&gt;"",exp!K57,"")</f>
        <v/>
      </c>
      <c r="J50" s="2" t="str">
        <f>IF(exp!L57&lt;&gt;"",exp!L57,"")</f>
        <v/>
      </c>
      <c r="K50" s="2" t="str">
        <f>IF(exp!M57&lt;&gt;"",exp!M57,"")</f>
        <v/>
      </c>
      <c r="L50" s="2" t="str">
        <f>IF(exp!N57&lt;&gt;"",exp!N57,"")</f>
        <v/>
      </c>
      <c r="M50" s="2" t="str">
        <f>IF(exp!O57&lt;&gt;"",exp!O57,"")</f>
        <v/>
      </c>
      <c r="N50" s="2" t="str">
        <f>IF(exp!P57&lt;&gt;"",exp!P57,"")</f>
        <v/>
      </c>
      <c r="O50" s="2" t="str">
        <f>IF(exp!Q57&lt;&gt;"",exp!Q57,"")</f>
        <v/>
      </c>
    </row>
    <row r="51" spans="1:15" x14ac:dyDescent="0.25">
      <c r="A51" s="2" t="str">
        <f>IF(exp!C58&lt;&gt;"",exp!B58,"")</f>
        <v/>
      </c>
      <c r="B51" s="2" t="str">
        <f>IF(exp!C58&lt;&gt;"",exp!C58,"")</f>
        <v/>
      </c>
      <c r="C51" s="2" t="str">
        <f>IF(exp!E58&lt;&gt;"",exp!E58,"")</f>
        <v/>
      </c>
      <c r="D51" s="38" t="str">
        <f>IF(exp!F58&lt;&gt;"",exp!F58,"")</f>
        <v/>
      </c>
      <c r="E51" s="2" t="str">
        <f>IF(exp!G58&lt;&gt;"",exp!G58,"")</f>
        <v/>
      </c>
      <c r="F51" s="2" t="str">
        <f>IF(exp!H58&lt;&gt;"",exp!H58,"")</f>
        <v/>
      </c>
      <c r="G51" s="2" t="str">
        <f>IF(exp!I58&lt;&gt;"",VLOOKUP(exp!I58,private!O:P,2,FALSE),"")</f>
        <v/>
      </c>
      <c r="H51" s="2" t="str">
        <f>IF(exp!J58&lt;&gt;"",exp!J58,"")</f>
        <v/>
      </c>
      <c r="I51" s="2" t="str">
        <f>IF(exp!K58&lt;&gt;"",exp!K58,"")</f>
        <v/>
      </c>
      <c r="J51" s="2" t="str">
        <f>IF(exp!L58&lt;&gt;"",exp!L58,"")</f>
        <v/>
      </c>
      <c r="K51" s="2" t="str">
        <f>IF(exp!M58&lt;&gt;"",exp!M58,"")</f>
        <v/>
      </c>
      <c r="L51" s="2" t="str">
        <f>IF(exp!N58&lt;&gt;"",exp!N58,"")</f>
        <v/>
      </c>
      <c r="M51" s="2" t="str">
        <f>IF(exp!O58&lt;&gt;"",exp!O58,"")</f>
        <v/>
      </c>
      <c r="N51" s="2" t="str">
        <f>IF(exp!P58&lt;&gt;"",exp!P58,"")</f>
        <v/>
      </c>
      <c r="O51" s="2" t="str">
        <f>IF(exp!Q58&lt;&gt;"",exp!Q58,"")</f>
        <v/>
      </c>
    </row>
    <row r="52" spans="1:15" x14ac:dyDescent="0.25">
      <c r="A52" s="2" t="str">
        <f>IF(exp!C59&lt;&gt;"",exp!B59,"")</f>
        <v/>
      </c>
      <c r="B52" s="2" t="str">
        <f>IF(exp!C59&lt;&gt;"",exp!C59,"")</f>
        <v/>
      </c>
      <c r="C52" s="2" t="str">
        <f>IF(exp!E59&lt;&gt;"",exp!E59,"")</f>
        <v/>
      </c>
      <c r="D52" s="38" t="str">
        <f>IF(exp!F59&lt;&gt;"",exp!F59,"")</f>
        <v/>
      </c>
      <c r="E52" s="2" t="str">
        <f>IF(exp!G59&lt;&gt;"",exp!G59,"")</f>
        <v/>
      </c>
      <c r="F52" s="2" t="str">
        <f>IF(exp!H59&lt;&gt;"",exp!H59,"")</f>
        <v/>
      </c>
      <c r="G52" s="2" t="str">
        <f>IF(exp!I59&lt;&gt;"",VLOOKUP(exp!I59,private!O:P,2,FALSE),"")</f>
        <v/>
      </c>
      <c r="H52" s="2" t="str">
        <f>IF(exp!J59&lt;&gt;"",exp!J59,"")</f>
        <v/>
      </c>
      <c r="I52" s="2" t="str">
        <f>IF(exp!K59&lt;&gt;"",exp!K59,"")</f>
        <v/>
      </c>
      <c r="J52" s="2" t="str">
        <f>IF(exp!L59&lt;&gt;"",exp!L59,"")</f>
        <v/>
      </c>
      <c r="K52" s="2" t="str">
        <f>IF(exp!M59&lt;&gt;"",exp!M59,"")</f>
        <v/>
      </c>
      <c r="L52" s="2" t="str">
        <f>IF(exp!N59&lt;&gt;"",exp!N59,"")</f>
        <v/>
      </c>
      <c r="M52" s="2" t="str">
        <f>IF(exp!O59&lt;&gt;"",exp!O59,"")</f>
        <v/>
      </c>
      <c r="N52" s="2" t="str">
        <f>IF(exp!P59&lt;&gt;"",exp!P59,"")</f>
        <v/>
      </c>
      <c r="O52" s="2" t="str">
        <f>IF(exp!Q59&lt;&gt;"",exp!Q59,"")</f>
        <v/>
      </c>
    </row>
    <row r="53" spans="1:15" x14ac:dyDescent="0.25">
      <c r="A53" s="2" t="str">
        <f>IF(exp!C60&lt;&gt;"",exp!B60,"")</f>
        <v/>
      </c>
      <c r="B53" s="2" t="str">
        <f>IF(exp!C60&lt;&gt;"",exp!C60,"")</f>
        <v/>
      </c>
      <c r="C53" s="2" t="str">
        <f>IF(exp!E60&lt;&gt;"",exp!E60,"")</f>
        <v/>
      </c>
      <c r="D53" s="38" t="str">
        <f>IF(exp!F60&lt;&gt;"",exp!F60,"")</f>
        <v/>
      </c>
      <c r="E53" s="2" t="str">
        <f>IF(exp!G60&lt;&gt;"",exp!G60,"")</f>
        <v/>
      </c>
      <c r="F53" s="2" t="str">
        <f>IF(exp!H60&lt;&gt;"",exp!H60,"")</f>
        <v/>
      </c>
      <c r="G53" s="2" t="str">
        <f>IF(exp!I60&lt;&gt;"",VLOOKUP(exp!I60,private!O:P,2,FALSE),"")</f>
        <v/>
      </c>
      <c r="H53" s="2" t="str">
        <f>IF(exp!J60&lt;&gt;"",exp!J60,"")</f>
        <v/>
      </c>
      <c r="I53" s="2" t="str">
        <f>IF(exp!K60&lt;&gt;"",exp!K60,"")</f>
        <v/>
      </c>
      <c r="J53" s="2" t="str">
        <f>IF(exp!L60&lt;&gt;"",exp!L60,"")</f>
        <v/>
      </c>
      <c r="K53" s="2" t="str">
        <f>IF(exp!M60&lt;&gt;"",exp!M60,"")</f>
        <v/>
      </c>
      <c r="L53" s="2" t="str">
        <f>IF(exp!N60&lt;&gt;"",exp!N60,"")</f>
        <v/>
      </c>
      <c r="M53" s="2" t="str">
        <f>IF(exp!O60&lt;&gt;"",exp!O60,"")</f>
        <v/>
      </c>
      <c r="N53" s="2" t="str">
        <f>IF(exp!P60&lt;&gt;"",exp!P60,"")</f>
        <v/>
      </c>
      <c r="O53" s="2" t="str">
        <f>IF(exp!Q60&lt;&gt;"",exp!Q60,"")</f>
        <v/>
      </c>
    </row>
    <row r="54" spans="1:15" x14ac:dyDescent="0.25">
      <c r="A54" s="2" t="str">
        <f>IF(exp!C61&lt;&gt;"",exp!B61,"")</f>
        <v/>
      </c>
      <c r="B54" s="2" t="str">
        <f>IF(exp!C61&lt;&gt;"",exp!C61,"")</f>
        <v/>
      </c>
      <c r="C54" s="2" t="str">
        <f>IF(exp!E61&lt;&gt;"",exp!E61,"")</f>
        <v/>
      </c>
      <c r="D54" s="38" t="str">
        <f>IF(exp!F61&lt;&gt;"",exp!F61,"")</f>
        <v/>
      </c>
      <c r="E54" s="2" t="str">
        <f>IF(exp!G61&lt;&gt;"",exp!G61,"")</f>
        <v/>
      </c>
      <c r="F54" s="2" t="str">
        <f>IF(exp!H61&lt;&gt;"",exp!H61,"")</f>
        <v/>
      </c>
      <c r="G54" s="2" t="str">
        <f>IF(exp!I61&lt;&gt;"",VLOOKUP(exp!I61,private!O:P,2,FALSE),"")</f>
        <v/>
      </c>
      <c r="H54" s="2" t="str">
        <f>IF(exp!J61&lt;&gt;"",exp!J61,"")</f>
        <v/>
      </c>
      <c r="I54" s="2" t="str">
        <f>IF(exp!K61&lt;&gt;"",exp!K61,"")</f>
        <v/>
      </c>
      <c r="J54" s="2" t="str">
        <f>IF(exp!L61&lt;&gt;"",exp!L61,"")</f>
        <v/>
      </c>
      <c r="K54" s="2" t="str">
        <f>IF(exp!M61&lt;&gt;"",exp!M61,"")</f>
        <v/>
      </c>
      <c r="L54" s="2" t="str">
        <f>IF(exp!N61&lt;&gt;"",exp!N61,"")</f>
        <v/>
      </c>
      <c r="M54" s="2" t="str">
        <f>IF(exp!O61&lt;&gt;"",exp!O61,"")</f>
        <v/>
      </c>
      <c r="N54" s="2" t="str">
        <f>IF(exp!P61&lt;&gt;"",exp!P61,"")</f>
        <v/>
      </c>
      <c r="O54" s="2" t="str">
        <f>IF(exp!Q61&lt;&gt;"",exp!Q61,"")</f>
        <v/>
      </c>
    </row>
    <row r="55" spans="1:15" x14ac:dyDescent="0.25">
      <c r="A55" s="2" t="str">
        <f>IF(exp!C62&lt;&gt;"",exp!B62,"")</f>
        <v/>
      </c>
      <c r="B55" s="2" t="str">
        <f>IF(exp!C62&lt;&gt;"",exp!C62,"")</f>
        <v/>
      </c>
      <c r="C55" s="2" t="str">
        <f>IF(exp!E62&lt;&gt;"",exp!E62,"")</f>
        <v/>
      </c>
      <c r="D55" s="38" t="str">
        <f>IF(exp!F62&lt;&gt;"",exp!F62,"")</f>
        <v/>
      </c>
      <c r="E55" s="2" t="str">
        <f>IF(exp!G62&lt;&gt;"",exp!G62,"")</f>
        <v/>
      </c>
      <c r="F55" s="2" t="str">
        <f>IF(exp!H62&lt;&gt;"",exp!H62,"")</f>
        <v/>
      </c>
      <c r="G55" s="2" t="str">
        <f>IF(exp!I62&lt;&gt;"",VLOOKUP(exp!I62,private!O:P,2,FALSE),"")</f>
        <v/>
      </c>
      <c r="H55" s="2" t="str">
        <f>IF(exp!J62&lt;&gt;"",exp!J62,"")</f>
        <v/>
      </c>
      <c r="I55" s="2" t="str">
        <f>IF(exp!K62&lt;&gt;"",exp!K62,"")</f>
        <v/>
      </c>
      <c r="J55" s="2" t="str">
        <f>IF(exp!L62&lt;&gt;"",exp!L62,"")</f>
        <v/>
      </c>
      <c r="K55" s="2" t="str">
        <f>IF(exp!M62&lt;&gt;"",exp!M62,"")</f>
        <v/>
      </c>
      <c r="L55" s="2" t="str">
        <f>IF(exp!N62&lt;&gt;"",exp!N62,"")</f>
        <v/>
      </c>
      <c r="M55" s="2" t="str">
        <f>IF(exp!O62&lt;&gt;"",exp!O62,"")</f>
        <v/>
      </c>
      <c r="N55" s="2" t="str">
        <f>IF(exp!P62&lt;&gt;"",exp!P62,"")</f>
        <v/>
      </c>
      <c r="O55" s="2" t="str">
        <f>IF(exp!Q62&lt;&gt;"",exp!Q62,"")</f>
        <v/>
      </c>
    </row>
    <row r="56" spans="1:15" x14ac:dyDescent="0.25">
      <c r="A56" s="2" t="str">
        <f>IF(exp!C63&lt;&gt;"",exp!B63,"")</f>
        <v/>
      </c>
      <c r="B56" s="2" t="str">
        <f>IF(exp!C63&lt;&gt;"",exp!C63,"")</f>
        <v/>
      </c>
      <c r="C56" s="2" t="str">
        <f>IF(exp!E63&lt;&gt;"",exp!E63,"")</f>
        <v/>
      </c>
      <c r="D56" s="38" t="str">
        <f>IF(exp!F63&lt;&gt;"",exp!F63,"")</f>
        <v/>
      </c>
      <c r="E56" s="2" t="str">
        <f>IF(exp!G63&lt;&gt;"",exp!G63,"")</f>
        <v/>
      </c>
      <c r="F56" s="2" t="str">
        <f>IF(exp!H63&lt;&gt;"",exp!H63,"")</f>
        <v/>
      </c>
      <c r="G56" s="2" t="str">
        <f>IF(exp!I63&lt;&gt;"",VLOOKUP(exp!I63,private!O:P,2,FALSE),"")</f>
        <v/>
      </c>
      <c r="H56" s="2" t="str">
        <f>IF(exp!J63&lt;&gt;"",exp!J63,"")</f>
        <v/>
      </c>
      <c r="I56" s="2" t="str">
        <f>IF(exp!K63&lt;&gt;"",exp!K63,"")</f>
        <v/>
      </c>
      <c r="J56" s="2" t="str">
        <f>IF(exp!L63&lt;&gt;"",exp!L63,"")</f>
        <v/>
      </c>
      <c r="K56" s="2" t="str">
        <f>IF(exp!M63&lt;&gt;"",exp!M63,"")</f>
        <v/>
      </c>
      <c r="L56" s="2" t="str">
        <f>IF(exp!N63&lt;&gt;"",exp!N63,"")</f>
        <v/>
      </c>
      <c r="M56" s="2" t="str">
        <f>IF(exp!O63&lt;&gt;"",exp!O63,"")</f>
        <v/>
      </c>
      <c r="N56" s="2" t="str">
        <f>IF(exp!P63&lt;&gt;"",exp!P63,"")</f>
        <v/>
      </c>
      <c r="O56" s="2" t="str">
        <f>IF(exp!Q63&lt;&gt;"",exp!Q63,"")</f>
        <v/>
      </c>
    </row>
    <row r="57" spans="1:15" x14ac:dyDescent="0.25">
      <c r="A57" s="2" t="str">
        <f>IF(exp!C64&lt;&gt;"",exp!B64,"")</f>
        <v/>
      </c>
      <c r="B57" s="2" t="str">
        <f>IF(exp!C64&lt;&gt;"",exp!C64,"")</f>
        <v/>
      </c>
      <c r="C57" s="2" t="str">
        <f>IF(exp!E64&lt;&gt;"",exp!E64,"")</f>
        <v/>
      </c>
      <c r="D57" s="38" t="str">
        <f>IF(exp!F64&lt;&gt;"",exp!F64,"")</f>
        <v/>
      </c>
      <c r="E57" s="2" t="str">
        <f>IF(exp!G64&lt;&gt;"",exp!G64,"")</f>
        <v/>
      </c>
      <c r="F57" s="2" t="str">
        <f>IF(exp!H64&lt;&gt;"",exp!H64,"")</f>
        <v/>
      </c>
      <c r="G57" s="2" t="str">
        <f>IF(exp!I64&lt;&gt;"",VLOOKUP(exp!I64,private!O:P,2,FALSE),"")</f>
        <v/>
      </c>
      <c r="H57" s="2" t="str">
        <f>IF(exp!J64&lt;&gt;"",exp!J64,"")</f>
        <v/>
      </c>
      <c r="I57" s="2" t="str">
        <f>IF(exp!K64&lt;&gt;"",exp!K64,"")</f>
        <v/>
      </c>
      <c r="J57" s="2" t="str">
        <f>IF(exp!L64&lt;&gt;"",exp!L64,"")</f>
        <v/>
      </c>
      <c r="K57" s="2" t="str">
        <f>IF(exp!M64&lt;&gt;"",exp!M64,"")</f>
        <v/>
      </c>
      <c r="L57" s="2" t="str">
        <f>IF(exp!N64&lt;&gt;"",exp!N64,"")</f>
        <v/>
      </c>
      <c r="M57" s="2" t="str">
        <f>IF(exp!O64&lt;&gt;"",exp!O64,"")</f>
        <v/>
      </c>
      <c r="N57" s="2" t="str">
        <f>IF(exp!P64&lt;&gt;"",exp!P64,"")</f>
        <v/>
      </c>
      <c r="O57" s="2" t="str">
        <f>IF(exp!Q64&lt;&gt;"",exp!Q64,"")</f>
        <v/>
      </c>
    </row>
    <row r="58" spans="1:15" x14ac:dyDescent="0.25">
      <c r="A58" s="2" t="str">
        <f>IF(exp!C65&lt;&gt;"",exp!B65,"")</f>
        <v/>
      </c>
      <c r="B58" s="2" t="str">
        <f>IF(exp!C65&lt;&gt;"",exp!C65,"")</f>
        <v/>
      </c>
      <c r="C58" s="2" t="str">
        <f>IF(exp!E65&lt;&gt;"",exp!E65,"")</f>
        <v/>
      </c>
      <c r="D58" s="38" t="str">
        <f>IF(exp!F65&lt;&gt;"",exp!F65,"")</f>
        <v/>
      </c>
      <c r="E58" s="2" t="str">
        <f>IF(exp!G65&lt;&gt;"",exp!G65,"")</f>
        <v/>
      </c>
      <c r="F58" s="2" t="str">
        <f>IF(exp!H65&lt;&gt;"",exp!H65,"")</f>
        <v/>
      </c>
      <c r="G58" s="2" t="str">
        <f>IF(exp!I65&lt;&gt;"",VLOOKUP(exp!I65,private!O:P,2,FALSE),"")</f>
        <v/>
      </c>
      <c r="H58" s="2" t="str">
        <f>IF(exp!J65&lt;&gt;"",exp!J65,"")</f>
        <v/>
      </c>
      <c r="I58" s="2" t="str">
        <f>IF(exp!K65&lt;&gt;"",exp!K65,"")</f>
        <v/>
      </c>
      <c r="J58" s="2" t="str">
        <f>IF(exp!L65&lt;&gt;"",exp!L65,"")</f>
        <v/>
      </c>
      <c r="K58" s="2" t="str">
        <f>IF(exp!M65&lt;&gt;"",exp!M65,"")</f>
        <v/>
      </c>
      <c r="L58" s="2" t="str">
        <f>IF(exp!N65&lt;&gt;"",exp!N65,"")</f>
        <v/>
      </c>
      <c r="M58" s="2" t="str">
        <f>IF(exp!O65&lt;&gt;"",exp!O65,"")</f>
        <v/>
      </c>
      <c r="N58" s="2" t="str">
        <f>IF(exp!P65&lt;&gt;"",exp!P65,"")</f>
        <v/>
      </c>
      <c r="O58" s="2" t="str">
        <f>IF(exp!Q65&lt;&gt;"",exp!Q65,"")</f>
        <v/>
      </c>
    </row>
    <row r="59" spans="1:15" x14ac:dyDescent="0.25">
      <c r="A59" s="2" t="str">
        <f>IF(exp!C66&lt;&gt;"",exp!B66,"")</f>
        <v/>
      </c>
      <c r="B59" s="2" t="str">
        <f>IF(exp!C66&lt;&gt;"",exp!C66,"")</f>
        <v/>
      </c>
      <c r="C59" s="2" t="str">
        <f>IF(exp!E66&lt;&gt;"",exp!E66,"")</f>
        <v/>
      </c>
      <c r="D59" s="38" t="str">
        <f>IF(exp!F66&lt;&gt;"",exp!F66,"")</f>
        <v/>
      </c>
      <c r="E59" s="2" t="str">
        <f>IF(exp!G66&lt;&gt;"",exp!G66,"")</f>
        <v/>
      </c>
      <c r="F59" s="2" t="str">
        <f>IF(exp!H66&lt;&gt;"",exp!H66,"")</f>
        <v/>
      </c>
      <c r="G59" s="2" t="str">
        <f>IF(exp!I66&lt;&gt;"",VLOOKUP(exp!I66,private!O:P,2,FALSE),"")</f>
        <v/>
      </c>
      <c r="H59" s="2" t="str">
        <f>IF(exp!J66&lt;&gt;"",exp!J66,"")</f>
        <v/>
      </c>
      <c r="I59" s="2" t="str">
        <f>IF(exp!K66&lt;&gt;"",exp!K66,"")</f>
        <v/>
      </c>
      <c r="J59" s="2" t="str">
        <f>IF(exp!L66&lt;&gt;"",exp!L66,"")</f>
        <v/>
      </c>
      <c r="K59" s="2" t="str">
        <f>IF(exp!M66&lt;&gt;"",exp!M66,"")</f>
        <v/>
      </c>
      <c r="L59" s="2" t="str">
        <f>IF(exp!N66&lt;&gt;"",exp!N66,"")</f>
        <v/>
      </c>
      <c r="M59" s="2" t="str">
        <f>IF(exp!O66&lt;&gt;"",exp!O66,"")</f>
        <v/>
      </c>
      <c r="N59" s="2" t="str">
        <f>IF(exp!P66&lt;&gt;"",exp!P66,"")</f>
        <v/>
      </c>
      <c r="O59" s="2" t="str">
        <f>IF(exp!Q66&lt;&gt;"",exp!Q66,"")</f>
        <v/>
      </c>
    </row>
    <row r="60" spans="1:15" x14ac:dyDescent="0.25">
      <c r="A60" s="2" t="str">
        <f>IF(exp!C67&lt;&gt;"",exp!B67,"")</f>
        <v/>
      </c>
      <c r="B60" s="2" t="str">
        <f>IF(exp!C67&lt;&gt;"",exp!C67,"")</f>
        <v/>
      </c>
      <c r="C60" s="2" t="str">
        <f>IF(exp!E67&lt;&gt;"",exp!E67,"")</f>
        <v/>
      </c>
      <c r="D60" s="38" t="str">
        <f>IF(exp!F67&lt;&gt;"",exp!F67,"")</f>
        <v/>
      </c>
      <c r="E60" s="2" t="str">
        <f>IF(exp!G67&lt;&gt;"",exp!G67,"")</f>
        <v/>
      </c>
      <c r="F60" s="2" t="str">
        <f>IF(exp!H67&lt;&gt;"",exp!H67,"")</f>
        <v/>
      </c>
      <c r="G60" s="2" t="str">
        <f>IF(exp!I67&lt;&gt;"",VLOOKUP(exp!I67,private!O:P,2,FALSE),"")</f>
        <v/>
      </c>
      <c r="H60" s="2" t="str">
        <f>IF(exp!J67&lt;&gt;"",exp!J67,"")</f>
        <v/>
      </c>
      <c r="I60" s="2" t="str">
        <f>IF(exp!K67&lt;&gt;"",exp!K67,"")</f>
        <v/>
      </c>
      <c r="J60" s="2" t="str">
        <f>IF(exp!L67&lt;&gt;"",exp!L67,"")</f>
        <v/>
      </c>
      <c r="K60" s="2" t="str">
        <f>IF(exp!M67&lt;&gt;"",exp!M67,"")</f>
        <v/>
      </c>
      <c r="L60" s="2" t="str">
        <f>IF(exp!N67&lt;&gt;"",exp!N67,"")</f>
        <v/>
      </c>
      <c r="M60" s="2" t="str">
        <f>IF(exp!O67&lt;&gt;"",exp!O67,"")</f>
        <v/>
      </c>
      <c r="N60" s="2" t="str">
        <f>IF(exp!P67&lt;&gt;"",exp!P67,"")</f>
        <v/>
      </c>
      <c r="O60" s="2" t="str">
        <f>IF(exp!Q67&lt;&gt;"",exp!Q67,"")</f>
        <v/>
      </c>
    </row>
    <row r="61" spans="1:15" x14ac:dyDescent="0.25">
      <c r="A61" s="2" t="str">
        <f>IF(exp!C68&lt;&gt;"",exp!B68,"")</f>
        <v/>
      </c>
      <c r="B61" s="2" t="str">
        <f>IF(exp!C68&lt;&gt;"",exp!C68,"")</f>
        <v/>
      </c>
      <c r="C61" s="2" t="str">
        <f>IF(exp!E68&lt;&gt;"",exp!E68,"")</f>
        <v/>
      </c>
      <c r="D61" s="38" t="str">
        <f>IF(exp!F68&lt;&gt;"",exp!F68,"")</f>
        <v/>
      </c>
      <c r="E61" s="2" t="str">
        <f>IF(exp!G68&lt;&gt;"",exp!G68,"")</f>
        <v/>
      </c>
      <c r="F61" s="2" t="str">
        <f>IF(exp!H68&lt;&gt;"",exp!H68,"")</f>
        <v/>
      </c>
      <c r="G61" s="2" t="str">
        <f>IF(exp!I68&lt;&gt;"",VLOOKUP(exp!I68,private!O:P,2,FALSE),"")</f>
        <v/>
      </c>
      <c r="H61" s="2" t="str">
        <f>IF(exp!J68&lt;&gt;"",exp!J68,"")</f>
        <v/>
      </c>
      <c r="I61" s="2" t="str">
        <f>IF(exp!K68&lt;&gt;"",exp!K68,"")</f>
        <v/>
      </c>
      <c r="J61" s="2" t="str">
        <f>IF(exp!L68&lt;&gt;"",exp!L68,"")</f>
        <v/>
      </c>
      <c r="K61" s="2" t="str">
        <f>IF(exp!M68&lt;&gt;"",exp!M68,"")</f>
        <v/>
      </c>
      <c r="L61" s="2" t="str">
        <f>IF(exp!N68&lt;&gt;"",exp!N68,"")</f>
        <v/>
      </c>
      <c r="M61" s="2" t="str">
        <f>IF(exp!O68&lt;&gt;"",exp!O68,"")</f>
        <v/>
      </c>
      <c r="N61" s="2" t="str">
        <f>IF(exp!P68&lt;&gt;"",exp!P68,"")</f>
        <v/>
      </c>
      <c r="O61" s="2" t="str">
        <f>IF(exp!Q68&lt;&gt;"",exp!Q68,"")</f>
        <v/>
      </c>
    </row>
    <row r="62" spans="1:15" x14ac:dyDescent="0.25">
      <c r="A62" s="2" t="str">
        <f>IF(exp!C69&lt;&gt;"",exp!B69,"")</f>
        <v/>
      </c>
      <c r="B62" s="2" t="str">
        <f>IF(exp!C69&lt;&gt;"",exp!C69,"")</f>
        <v/>
      </c>
      <c r="C62" s="2" t="str">
        <f>IF(exp!E69&lt;&gt;"",exp!E69,"")</f>
        <v/>
      </c>
      <c r="D62" s="38" t="str">
        <f>IF(exp!F69&lt;&gt;"",exp!F69,"")</f>
        <v/>
      </c>
      <c r="E62" s="2" t="str">
        <f>IF(exp!G69&lt;&gt;"",exp!G69,"")</f>
        <v/>
      </c>
      <c r="F62" s="2" t="str">
        <f>IF(exp!H69&lt;&gt;"",exp!H69,"")</f>
        <v/>
      </c>
      <c r="G62" s="2" t="str">
        <f>IF(exp!I69&lt;&gt;"",VLOOKUP(exp!I69,private!O:P,2,FALSE),"")</f>
        <v/>
      </c>
      <c r="H62" s="2" t="str">
        <f>IF(exp!J69&lt;&gt;"",exp!J69,"")</f>
        <v/>
      </c>
      <c r="I62" s="2" t="str">
        <f>IF(exp!K69&lt;&gt;"",exp!K69,"")</f>
        <v/>
      </c>
      <c r="J62" s="2" t="str">
        <f>IF(exp!L69&lt;&gt;"",exp!L69,"")</f>
        <v/>
      </c>
      <c r="K62" s="2" t="str">
        <f>IF(exp!M69&lt;&gt;"",exp!M69,"")</f>
        <v/>
      </c>
      <c r="L62" s="2" t="str">
        <f>IF(exp!N69&lt;&gt;"",exp!N69,"")</f>
        <v/>
      </c>
      <c r="M62" s="2" t="str">
        <f>IF(exp!O69&lt;&gt;"",exp!O69,"")</f>
        <v/>
      </c>
      <c r="N62" s="2" t="str">
        <f>IF(exp!P69&lt;&gt;"",exp!P69,"")</f>
        <v/>
      </c>
      <c r="O62" s="2" t="str">
        <f>IF(exp!Q69&lt;&gt;"",exp!Q69,"")</f>
        <v/>
      </c>
    </row>
    <row r="63" spans="1:15" x14ac:dyDescent="0.25">
      <c r="A63" s="2" t="str">
        <f>IF(exp!C70&lt;&gt;"",exp!B70,"")</f>
        <v/>
      </c>
      <c r="B63" s="2" t="str">
        <f>IF(exp!C70&lt;&gt;"",exp!C70,"")</f>
        <v/>
      </c>
      <c r="C63" s="2" t="str">
        <f>IF(exp!E70&lt;&gt;"",exp!E70,"")</f>
        <v/>
      </c>
      <c r="D63" s="38" t="str">
        <f>IF(exp!F70&lt;&gt;"",exp!F70,"")</f>
        <v/>
      </c>
      <c r="E63" s="2" t="str">
        <f>IF(exp!G70&lt;&gt;"",exp!G70,"")</f>
        <v/>
      </c>
      <c r="F63" s="2" t="str">
        <f>IF(exp!H70&lt;&gt;"",exp!H70,"")</f>
        <v/>
      </c>
      <c r="G63" s="2" t="str">
        <f>IF(exp!I70&lt;&gt;"",VLOOKUP(exp!I70,private!O:P,2,FALSE),"")</f>
        <v/>
      </c>
      <c r="H63" s="2" t="str">
        <f>IF(exp!J70&lt;&gt;"",exp!J70,"")</f>
        <v/>
      </c>
      <c r="I63" s="2" t="str">
        <f>IF(exp!K70&lt;&gt;"",exp!K70,"")</f>
        <v/>
      </c>
      <c r="J63" s="2" t="str">
        <f>IF(exp!L70&lt;&gt;"",exp!L70,"")</f>
        <v/>
      </c>
      <c r="K63" s="2" t="str">
        <f>IF(exp!M70&lt;&gt;"",exp!M70,"")</f>
        <v/>
      </c>
      <c r="L63" s="2" t="str">
        <f>IF(exp!N70&lt;&gt;"",exp!N70,"")</f>
        <v/>
      </c>
      <c r="M63" s="2" t="str">
        <f>IF(exp!O70&lt;&gt;"",exp!O70,"")</f>
        <v/>
      </c>
      <c r="N63" s="2" t="str">
        <f>IF(exp!P70&lt;&gt;"",exp!P70,"")</f>
        <v/>
      </c>
      <c r="O63" s="2" t="str">
        <f>IF(exp!Q70&lt;&gt;"",exp!Q70,"")</f>
        <v/>
      </c>
    </row>
    <row r="64" spans="1:15" x14ac:dyDescent="0.25">
      <c r="A64" s="2" t="str">
        <f>IF(exp!C71&lt;&gt;"",exp!B71,"")</f>
        <v/>
      </c>
      <c r="B64" s="2" t="str">
        <f>IF(exp!C71&lt;&gt;"",exp!C71,"")</f>
        <v/>
      </c>
      <c r="C64" s="2" t="str">
        <f>IF(exp!E71&lt;&gt;"",exp!E71,"")</f>
        <v/>
      </c>
      <c r="D64" s="38" t="str">
        <f>IF(exp!F71&lt;&gt;"",exp!F71,"")</f>
        <v/>
      </c>
      <c r="E64" s="2" t="str">
        <f>IF(exp!G71&lt;&gt;"",exp!G71,"")</f>
        <v/>
      </c>
      <c r="F64" s="2" t="str">
        <f>IF(exp!H71&lt;&gt;"",exp!H71,"")</f>
        <v/>
      </c>
      <c r="G64" s="2" t="str">
        <f>IF(exp!I71&lt;&gt;"",VLOOKUP(exp!I71,private!O:P,2,FALSE),"")</f>
        <v/>
      </c>
      <c r="H64" s="2" t="str">
        <f>IF(exp!J71&lt;&gt;"",exp!J71,"")</f>
        <v/>
      </c>
      <c r="I64" s="2" t="str">
        <f>IF(exp!K71&lt;&gt;"",exp!K71,"")</f>
        <v/>
      </c>
      <c r="J64" s="2" t="str">
        <f>IF(exp!L71&lt;&gt;"",exp!L71,"")</f>
        <v/>
      </c>
      <c r="K64" s="2" t="str">
        <f>IF(exp!M71&lt;&gt;"",exp!M71,"")</f>
        <v/>
      </c>
      <c r="L64" s="2" t="str">
        <f>IF(exp!N71&lt;&gt;"",exp!N71,"")</f>
        <v/>
      </c>
      <c r="M64" s="2" t="str">
        <f>IF(exp!O71&lt;&gt;"",exp!O71,"")</f>
        <v/>
      </c>
      <c r="N64" s="2" t="str">
        <f>IF(exp!P71&lt;&gt;"",exp!P71,"")</f>
        <v/>
      </c>
      <c r="O64" s="2" t="str">
        <f>IF(exp!Q71&lt;&gt;"",exp!Q71,"")</f>
        <v/>
      </c>
    </row>
    <row r="65" spans="1:15" x14ac:dyDescent="0.25">
      <c r="A65" s="2" t="str">
        <f>IF(exp!C72&lt;&gt;"",exp!B72,"")</f>
        <v/>
      </c>
      <c r="B65" s="2" t="str">
        <f>IF(exp!C72&lt;&gt;"",exp!C72,"")</f>
        <v/>
      </c>
      <c r="C65" s="2" t="str">
        <f>IF(exp!E72&lt;&gt;"",exp!E72,"")</f>
        <v/>
      </c>
      <c r="D65" s="38" t="str">
        <f>IF(exp!F72&lt;&gt;"",exp!F72,"")</f>
        <v/>
      </c>
      <c r="E65" s="2" t="str">
        <f>IF(exp!G72&lt;&gt;"",exp!G72,"")</f>
        <v/>
      </c>
      <c r="F65" s="2" t="str">
        <f>IF(exp!H72&lt;&gt;"",exp!H72,"")</f>
        <v/>
      </c>
      <c r="G65" s="2" t="str">
        <f>IF(exp!I72&lt;&gt;"",VLOOKUP(exp!I72,private!O:P,2,FALSE),"")</f>
        <v/>
      </c>
      <c r="H65" s="2" t="str">
        <f>IF(exp!J72&lt;&gt;"",exp!J72,"")</f>
        <v/>
      </c>
      <c r="I65" s="2" t="str">
        <f>IF(exp!K72&lt;&gt;"",exp!K72,"")</f>
        <v/>
      </c>
      <c r="J65" s="2" t="str">
        <f>IF(exp!L72&lt;&gt;"",exp!L72,"")</f>
        <v/>
      </c>
      <c r="K65" s="2" t="str">
        <f>IF(exp!M72&lt;&gt;"",exp!M72,"")</f>
        <v/>
      </c>
      <c r="L65" s="2" t="str">
        <f>IF(exp!N72&lt;&gt;"",exp!N72,"")</f>
        <v/>
      </c>
      <c r="M65" s="2" t="str">
        <f>IF(exp!O72&lt;&gt;"",exp!O72,"")</f>
        <v/>
      </c>
      <c r="N65" s="2" t="str">
        <f>IF(exp!P72&lt;&gt;"",exp!P72,"")</f>
        <v/>
      </c>
      <c r="O65" s="2" t="str">
        <f>IF(exp!Q72&lt;&gt;"",exp!Q72,"")</f>
        <v/>
      </c>
    </row>
    <row r="66" spans="1:15" x14ac:dyDescent="0.25">
      <c r="A66" s="2" t="str">
        <f>IF(exp!C73&lt;&gt;"",exp!B73,"")</f>
        <v/>
      </c>
      <c r="B66" s="2" t="str">
        <f>IF(exp!C73&lt;&gt;"",exp!C73,"")</f>
        <v/>
      </c>
      <c r="C66" s="2" t="str">
        <f>IF(exp!E73&lt;&gt;"",exp!E73,"")</f>
        <v/>
      </c>
      <c r="D66" s="38" t="str">
        <f>IF(exp!F73&lt;&gt;"",exp!F73,"")</f>
        <v/>
      </c>
      <c r="E66" s="2" t="str">
        <f>IF(exp!G73&lt;&gt;"",exp!G73,"")</f>
        <v/>
      </c>
      <c r="F66" s="2" t="str">
        <f>IF(exp!H73&lt;&gt;"",exp!H73,"")</f>
        <v/>
      </c>
      <c r="G66" s="2" t="str">
        <f>IF(exp!I73&lt;&gt;"",VLOOKUP(exp!I73,private!O:P,2,FALSE),"")</f>
        <v/>
      </c>
      <c r="H66" s="2" t="str">
        <f>IF(exp!J73&lt;&gt;"",exp!J73,"")</f>
        <v/>
      </c>
      <c r="I66" s="2" t="str">
        <f>IF(exp!K73&lt;&gt;"",exp!K73,"")</f>
        <v/>
      </c>
      <c r="J66" s="2" t="str">
        <f>IF(exp!L73&lt;&gt;"",exp!L73,"")</f>
        <v/>
      </c>
      <c r="K66" s="2" t="str">
        <f>IF(exp!M73&lt;&gt;"",exp!M73,"")</f>
        <v/>
      </c>
      <c r="L66" s="2" t="str">
        <f>IF(exp!N73&lt;&gt;"",exp!N73,"")</f>
        <v/>
      </c>
      <c r="M66" s="2" t="str">
        <f>IF(exp!O73&lt;&gt;"",exp!O73,"")</f>
        <v/>
      </c>
      <c r="N66" s="2" t="str">
        <f>IF(exp!P73&lt;&gt;"",exp!P73,"")</f>
        <v/>
      </c>
      <c r="O66" s="2" t="str">
        <f>IF(exp!Q73&lt;&gt;"",exp!Q73,"")</f>
        <v/>
      </c>
    </row>
    <row r="67" spans="1:15" x14ac:dyDescent="0.25">
      <c r="A67" s="2" t="str">
        <f>IF(exp!C74&lt;&gt;"",exp!B74,"")</f>
        <v/>
      </c>
      <c r="B67" s="2" t="str">
        <f>IF(exp!C74&lt;&gt;"",exp!C74,"")</f>
        <v/>
      </c>
      <c r="C67" s="2" t="str">
        <f>IF(exp!E74&lt;&gt;"",exp!E74,"")</f>
        <v/>
      </c>
      <c r="D67" s="38" t="str">
        <f>IF(exp!F74&lt;&gt;"",exp!F74,"")</f>
        <v/>
      </c>
      <c r="E67" s="2" t="str">
        <f>IF(exp!G74&lt;&gt;"",exp!G74,"")</f>
        <v/>
      </c>
      <c r="F67" s="2" t="str">
        <f>IF(exp!H74&lt;&gt;"",exp!H74,"")</f>
        <v/>
      </c>
      <c r="G67" s="2" t="str">
        <f>IF(exp!I74&lt;&gt;"",VLOOKUP(exp!I74,private!O:P,2,FALSE),"")</f>
        <v/>
      </c>
      <c r="H67" s="2" t="str">
        <f>IF(exp!J74&lt;&gt;"",exp!J74,"")</f>
        <v/>
      </c>
      <c r="I67" s="2" t="str">
        <f>IF(exp!K74&lt;&gt;"",exp!K74,"")</f>
        <v/>
      </c>
      <c r="J67" s="2" t="str">
        <f>IF(exp!L74&lt;&gt;"",exp!L74,"")</f>
        <v/>
      </c>
      <c r="K67" s="2" t="str">
        <f>IF(exp!M74&lt;&gt;"",exp!M74,"")</f>
        <v/>
      </c>
      <c r="L67" s="2" t="str">
        <f>IF(exp!N74&lt;&gt;"",exp!N74,"")</f>
        <v/>
      </c>
      <c r="M67" s="2" t="str">
        <f>IF(exp!O74&lt;&gt;"",exp!O74,"")</f>
        <v/>
      </c>
      <c r="N67" s="2" t="str">
        <f>IF(exp!P74&lt;&gt;"",exp!P74,"")</f>
        <v/>
      </c>
      <c r="O67" s="2" t="str">
        <f>IF(exp!Q74&lt;&gt;"",exp!Q74,"")</f>
        <v/>
      </c>
    </row>
    <row r="68" spans="1:15" x14ac:dyDescent="0.25">
      <c r="A68" s="2" t="str">
        <f>IF(exp!C75&lt;&gt;"",exp!B75,"")</f>
        <v/>
      </c>
      <c r="B68" s="2" t="str">
        <f>IF(exp!C75&lt;&gt;"",exp!C75,"")</f>
        <v/>
      </c>
      <c r="C68" s="2" t="str">
        <f>IF(exp!E75&lt;&gt;"",exp!E75,"")</f>
        <v/>
      </c>
      <c r="D68" s="38" t="str">
        <f>IF(exp!F75&lt;&gt;"",exp!F75,"")</f>
        <v/>
      </c>
      <c r="E68" s="2" t="str">
        <f>IF(exp!G75&lt;&gt;"",exp!G75,"")</f>
        <v/>
      </c>
      <c r="F68" s="2" t="str">
        <f>IF(exp!H75&lt;&gt;"",exp!H75,"")</f>
        <v/>
      </c>
      <c r="G68" s="2" t="str">
        <f>IF(exp!I75&lt;&gt;"",VLOOKUP(exp!I75,private!O:P,2,FALSE),"")</f>
        <v/>
      </c>
      <c r="H68" s="2" t="str">
        <f>IF(exp!J75&lt;&gt;"",exp!J75,"")</f>
        <v/>
      </c>
      <c r="I68" s="2" t="str">
        <f>IF(exp!K75&lt;&gt;"",exp!K75,"")</f>
        <v/>
      </c>
      <c r="J68" s="2" t="str">
        <f>IF(exp!L75&lt;&gt;"",exp!L75,"")</f>
        <v/>
      </c>
      <c r="K68" s="2" t="str">
        <f>IF(exp!M75&lt;&gt;"",exp!M75,"")</f>
        <v/>
      </c>
      <c r="L68" s="2" t="str">
        <f>IF(exp!N75&lt;&gt;"",exp!N75,"")</f>
        <v/>
      </c>
      <c r="M68" s="2" t="str">
        <f>IF(exp!O75&lt;&gt;"",exp!O75,"")</f>
        <v/>
      </c>
      <c r="N68" s="2" t="str">
        <f>IF(exp!P75&lt;&gt;"",exp!P75,"")</f>
        <v/>
      </c>
      <c r="O68" s="2" t="str">
        <f>IF(exp!Q75&lt;&gt;"",exp!Q75,"")</f>
        <v/>
      </c>
    </row>
    <row r="69" spans="1:15" x14ac:dyDescent="0.25">
      <c r="A69" s="2" t="str">
        <f>IF(exp!C76&lt;&gt;"",exp!B76,"")</f>
        <v/>
      </c>
      <c r="B69" s="2" t="str">
        <f>IF(exp!C76&lt;&gt;"",exp!C76,"")</f>
        <v/>
      </c>
      <c r="C69" s="2" t="str">
        <f>IF(exp!E76&lt;&gt;"",exp!E76,"")</f>
        <v/>
      </c>
      <c r="D69" s="38" t="str">
        <f>IF(exp!F76&lt;&gt;"",exp!F76,"")</f>
        <v/>
      </c>
      <c r="E69" s="2" t="str">
        <f>IF(exp!G76&lt;&gt;"",exp!G76,"")</f>
        <v/>
      </c>
      <c r="F69" s="2" t="str">
        <f>IF(exp!H76&lt;&gt;"",exp!H76,"")</f>
        <v/>
      </c>
      <c r="G69" s="2" t="str">
        <f>IF(exp!I76&lt;&gt;"",VLOOKUP(exp!I76,private!O:P,2,FALSE),"")</f>
        <v/>
      </c>
      <c r="H69" s="2" t="str">
        <f>IF(exp!J76&lt;&gt;"",exp!J76,"")</f>
        <v/>
      </c>
      <c r="I69" s="2" t="str">
        <f>IF(exp!K76&lt;&gt;"",exp!K76,"")</f>
        <v/>
      </c>
      <c r="J69" s="2" t="str">
        <f>IF(exp!L76&lt;&gt;"",exp!L76,"")</f>
        <v/>
      </c>
      <c r="K69" s="2" t="str">
        <f>IF(exp!M76&lt;&gt;"",exp!M76,"")</f>
        <v/>
      </c>
      <c r="L69" s="2" t="str">
        <f>IF(exp!N76&lt;&gt;"",exp!N76,"")</f>
        <v/>
      </c>
      <c r="M69" s="2" t="str">
        <f>IF(exp!O76&lt;&gt;"",exp!O76,"")</f>
        <v/>
      </c>
      <c r="N69" s="2" t="str">
        <f>IF(exp!P76&lt;&gt;"",exp!P76,"")</f>
        <v/>
      </c>
      <c r="O69" s="2" t="str">
        <f>IF(exp!Q76&lt;&gt;"",exp!Q76,"")</f>
        <v/>
      </c>
    </row>
    <row r="70" spans="1:15" x14ac:dyDescent="0.25">
      <c r="A70" s="2" t="str">
        <f>IF(exp!C77&lt;&gt;"",exp!B77,"")</f>
        <v/>
      </c>
      <c r="B70" s="2" t="str">
        <f>IF(exp!C77&lt;&gt;"",exp!C77,"")</f>
        <v/>
      </c>
      <c r="C70" s="2" t="str">
        <f>IF(exp!E77&lt;&gt;"",exp!E77,"")</f>
        <v/>
      </c>
      <c r="D70" s="38" t="str">
        <f>IF(exp!F77&lt;&gt;"",exp!F77,"")</f>
        <v/>
      </c>
      <c r="E70" s="2" t="str">
        <f>IF(exp!G77&lt;&gt;"",exp!G77,"")</f>
        <v/>
      </c>
      <c r="F70" s="2" t="str">
        <f>IF(exp!H77&lt;&gt;"",exp!H77,"")</f>
        <v/>
      </c>
      <c r="G70" s="2" t="str">
        <f>IF(exp!I77&lt;&gt;"",VLOOKUP(exp!I77,private!O:P,2,FALSE),"")</f>
        <v/>
      </c>
      <c r="H70" s="2" t="str">
        <f>IF(exp!J77&lt;&gt;"",exp!J77,"")</f>
        <v/>
      </c>
      <c r="I70" s="2" t="str">
        <f>IF(exp!K77&lt;&gt;"",exp!K77,"")</f>
        <v/>
      </c>
      <c r="J70" s="2" t="str">
        <f>IF(exp!L77&lt;&gt;"",exp!L77,"")</f>
        <v/>
      </c>
      <c r="K70" s="2" t="str">
        <f>IF(exp!M77&lt;&gt;"",exp!M77,"")</f>
        <v/>
      </c>
      <c r="L70" s="2" t="str">
        <f>IF(exp!N77&lt;&gt;"",exp!N77,"")</f>
        <v/>
      </c>
      <c r="M70" s="2" t="str">
        <f>IF(exp!O77&lt;&gt;"",exp!O77,"")</f>
        <v/>
      </c>
      <c r="N70" s="2" t="str">
        <f>IF(exp!P77&lt;&gt;"",exp!P77,"")</f>
        <v/>
      </c>
      <c r="O70" s="2" t="str">
        <f>IF(exp!Q77&lt;&gt;"",exp!Q77,"")</f>
        <v/>
      </c>
    </row>
    <row r="71" spans="1:15" x14ac:dyDescent="0.25">
      <c r="A71" s="2" t="str">
        <f>IF(exp!C78&lt;&gt;"",exp!B78,"")</f>
        <v/>
      </c>
      <c r="B71" s="2" t="str">
        <f>IF(exp!C78&lt;&gt;"",exp!C78,"")</f>
        <v/>
      </c>
      <c r="C71" s="2" t="str">
        <f>IF(exp!E78&lt;&gt;"",exp!E78,"")</f>
        <v/>
      </c>
      <c r="D71" s="38" t="str">
        <f>IF(exp!F78&lt;&gt;"",exp!F78,"")</f>
        <v/>
      </c>
      <c r="E71" s="2" t="str">
        <f>IF(exp!G78&lt;&gt;"",exp!G78,"")</f>
        <v/>
      </c>
      <c r="F71" s="2" t="str">
        <f>IF(exp!H78&lt;&gt;"",exp!H78,"")</f>
        <v/>
      </c>
      <c r="G71" s="2" t="str">
        <f>IF(exp!I78&lt;&gt;"",VLOOKUP(exp!I78,private!O:P,2,FALSE),"")</f>
        <v/>
      </c>
      <c r="H71" s="2" t="str">
        <f>IF(exp!J78&lt;&gt;"",exp!J78,"")</f>
        <v/>
      </c>
      <c r="I71" s="2" t="str">
        <f>IF(exp!K78&lt;&gt;"",exp!K78,"")</f>
        <v/>
      </c>
      <c r="J71" s="2" t="str">
        <f>IF(exp!L78&lt;&gt;"",exp!L78,"")</f>
        <v/>
      </c>
      <c r="K71" s="2" t="str">
        <f>IF(exp!M78&lt;&gt;"",exp!M78,"")</f>
        <v/>
      </c>
      <c r="L71" s="2" t="str">
        <f>IF(exp!N78&lt;&gt;"",exp!N78,"")</f>
        <v/>
      </c>
      <c r="M71" s="2" t="str">
        <f>IF(exp!O78&lt;&gt;"",exp!O78,"")</f>
        <v/>
      </c>
      <c r="N71" s="2" t="str">
        <f>IF(exp!P78&lt;&gt;"",exp!P78,"")</f>
        <v/>
      </c>
      <c r="O71" s="2" t="str">
        <f>IF(exp!Q78&lt;&gt;"",exp!Q78,"")</f>
        <v/>
      </c>
    </row>
    <row r="72" spans="1:15" x14ac:dyDescent="0.25">
      <c r="A72" s="2" t="str">
        <f>IF(exp!C79&lt;&gt;"",exp!B79,"")</f>
        <v/>
      </c>
      <c r="B72" s="2" t="str">
        <f>IF(exp!C79&lt;&gt;"",exp!C79,"")</f>
        <v/>
      </c>
      <c r="C72" s="2" t="str">
        <f>IF(exp!E79&lt;&gt;"",exp!E79,"")</f>
        <v/>
      </c>
      <c r="D72" s="38" t="str">
        <f>IF(exp!F79&lt;&gt;"",exp!F79,"")</f>
        <v/>
      </c>
      <c r="E72" s="2" t="str">
        <f>IF(exp!G79&lt;&gt;"",exp!G79,"")</f>
        <v/>
      </c>
      <c r="F72" s="2" t="str">
        <f>IF(exp!H79&lt;&gt;"",exp!H79,"")</f>
        <v/>
      </c>
      <c r="G72" s="2" t="str">
        <f>IF(exp!I79&lt;&gt;"",VLOOKUP(exp!I79,private!O:P,2,FALSE),"")</f>
        <v/>
      </c>
      <c r="H72" s="2" t="str">
        <f>IF(exp!J79&lt;&gt;"",exp!J79,"")</f>
        <v/>
      </c>
      <c r="I72" s="2" t="str">
        <f>IF(exp!K79&lt;&gt;"",exp!K79,"")</f>
        <v/>
      </c>
      <c r="J72" s="2" t="str">
        <f>IF(exp!L79&lt;&gt;"",exp!L79,"")</f>
        <v/>
      </c>
      <c r="K72" s="2" t="str">
        <f>IF(exp!M79&lt;&gt;"",exp!M79,"")</f>
        <v/>
      </c>
      <c r="L72" s="2" t="str">
        <f>IF(exp!N79&lt;&gt;"",exp!N79,"")</f>
        <v/>
      </c>
      <c r="M72" s="2" t="str">
        <f>IF(exp!O79&lt;&gt;"",exp!O79,"")</f>
        <v/>
      </c>
      <c r="N72" s="2" t="str">
        <f>IF(exp!P79&lt;&gt;"",exp!P79,"")</f>
        <v/>
      </c>
      <c r="O72" s="2" t="str">
        <f>IF(exp!Q79&lt;&gt;"",exp!Q79,"")</f>
        <v/>
      </c>
    </row>
    <row r="73" spans="1:15" x14ac:dyDescent="0.25">
      <c r="A73" s="2" t="str">
        <f>IF(exp!C80&lt;&gt;"",exp!B80,"")</f>
        <v/>
      </c>
      <c r="B73" s="2" t="str">
        <f>IF(exp!C80&lt;&gt;"",exp!C80,"")</f>
        <v/>
      </c>
      <c r="C73" s="2" t="str">
        <f>IF(exp!E80&lt;&gt;"",exp!E80,"")</f>
        <v/>
      </c>
      <c r="D73" s="38" t="str">
        <f>IF(exp!F80&lt;&gt;"",exp!F80,"")</f>
        <v/>
      </c>
      <c r="E73" s="2" t="str">
        <f>IF(exp!G80&lt;&gt;"",exp!G80,"")</f>
        <v/>
      </c>
      <c r="F73" s="2" t="str">
        <f>IF(exp!H80&lt;&gt;"",exp!H80,"")</f>
        <v/>
      </c>
      <c r="G73" s="2" t="str">
        <f>IF(exp!I80&lt;&gt;"",VLOOKUP(exp!I80,private!O:P,2,FALSE),"")</f>
        <v/>
      </c>
      <c r="H73" s="2" t="str">
        <f>IF(exp!J80&lt;&gt;"",exp!J80,"")</f>
        <v/>
      </c>
      <c r="I73" s="2" t="str">
        <f>IF(exp!K80&lt;&gt;"",exp!K80,"")</f>
        <v/>
      </c>
      <c r="J73" s="2" t="str">
        <f>IF(exp!L80&lt;&gt;"",exp!L80,"")</f>
        <v/>
      </c>
      <c r="K73" s="2" t="str">
        <f>IF(exp!M80&lt;&gt;"",exp!M80,"")</f>
        <v/>
      </c>
      <c r="L73" s="2" t="str">
        <f>IF(exp!N80&lt;&gt;"",exp!N80,"")</f>
        <v/>
      </c>
      <c r="M73" s="2" t="str">
        <f>IF(exp!O80&lt;&gt;"",exp!O80,"")</f>
        <v/>
      </c>
      <c r="N73" s="2" t="str">
        <f>IF(exp!P80&lt;&gt;"",exp!P80,"")</f>
        <v/>
      </c>
      <c r="O73" s="2" t="str">
        <f>IF(exp!Q80&lt;&gt;"",exp!Q80,"")</f>
        <v/>
      </c>
    </row>
    <row r="74" spans="1:15" x14ac:dyDescent="0.25">
      <c r="A74" s="2" t="str">
        <f>IF(exp!C81&lt;&gt;"",exp!B81,"")</f>
        <v/>
      </c>
      <c r="B74" s="2" t="str">
        <f>IF(exp!C81&lt;&gt;"",exp!C81,"")</f>
        <v/>
      </c>
      <c r="C74" s="2" t="str">
        <f>IF(exp!E81&lt;&gt;"",exp!E81,"")</f>
        <v/>
      </c>
      <c r="D74" s="38" t="str">
        <f>IF(exp!F81&lt;&gt;"",exp!F81,"")</f>
        <v/>
      </c>
      <c r="E74" s="2" t="str">
        <f>IF(exp!G81&lt;&gt;"",exp!G81,"")</f>
        <v/>
      </c>
      <c r="F74" s="2" t="str">
        <f>IF(exp!H81&lt;&gt;"",exp!H81,"")</f>
        <v/>
      </c>
      <c r="G74" s="2" t="str">
        <f>IF(exp!I81&lt;&gt;"",VLOOKUP(exp!I81,private!O:P,2,FALSE),"")</f>
        <v/>
      </c>
      <c r="H74" s="2" t="str">
        <f>IF(exp!J81&lt;&gt;"",exp!J81,"")</f>
        <v/>
      </c>
      <c r="I74" s="2" t="str">
        <f>IF(exp!K81&lt;&gt;"",exp!K81,"")</f>
        <v/>
      </c>
      <c r="J74" s="2" t="str">
        <f>IF(exp!L81&lt;&gt;"",exp!L81,"")</f>
        <v/>
      </c>
      <c r="K74" s="2" t="str">
        <f>IF(exp!M81&lt;&gt;"",exp!M81,"")</f>
        <v/>
      </c>
      <c r="L74" s="2" t="str">
        <f>IF(exp!N81&lt;&gt;"",exp!N81,"")</f>
        <v/>
      </c>
      <c r="M74" s="2" t="str">
        <f>IF(exp!O81&lt;&gt;"",exp!O81,"")</f>
        <v/>
      </c>
      <c r="N74" s="2" t="str">
        <f>IF(exp!P81&lt;&gt;"",exp!P81,"")</f>
        <v/>
      </c>
      <c r="O74" s="2" t="str">
        <f>IF(exp!Q81&lt;&gt;"",exp!Q81,"")</f>
        <v/>
      </c>
    </row>
    <row r="75" spans="1:15" x14ac:dyDescent="0.25">
      <c r="A75" s="2" t="str">
        <f>IF(exp!C82&lt;&gt;"",exp!B82,"")</f>
        <v/>
      </c>
      <c r="B75" s="2" t="str">
        <f>IF(exp!C82&lt;&gt;"",exp!C82,"")</f>
        <v/>
      </c>
      <c r="C75" s="2" t="str">
        <f>IF(exp!E82&lt;&gt;"",exp!E82,"")</f>
        <v/>
      </c>
      <c r="D75" s="38" t="str">
        <f>IF(exp!F82&lt;&gt;"",exp!F82,"")</f>
        <v/>
      </c>
      <c r="E75" s="2" t="str">
        <f>IF(exp!G82&lt;&gt;"",exp!G82,"")</f>
        <v/>
      </c>
      <c r="F75" s="2" t="str">
        <f>IF(exp!H82&lt;&gt;"",exp!H82,"")</f>
        <v/>
      </c>
      <c r="G75" s="2" t="str">
        <f>IF(exp!I82&lt;&gt;"",VLOOKUP(exp!I82,private!O:P,2,FALSE),"")</f>
        <v/>
      </c>
      <c r="H75" s="2" t="str">
        <f>IF(exp!J82&lt;&gt;"",exp!J82,"")</f>
        <v/>
      </c>
      <c r="I75" s="2" t="str">
        <f>IF(exp!K82&lt;&gt;"",exp!K82,"")</f>
        <v/>
      </c>
      <c r="J75" s="2" t="str">
        <f>IF(exp!L82&lt;&gt;"",exp!L82,"")</f>
        <v/>
      </c>
      <c r="K75" s="2" t="str">
        <f>IF(exp!M82&lt;&gt;"",exp!M82,"")</f>
        <v/>
      </c>
      <c r="L75" s="2" t="str">
        <f>IF(exp!N82&lt;&gt;"",exp!N82,"")</f>
        <v/>
      </c>
      <c r="M75" s="2" t="str">
        <f>IF(exp!O82&lt;&gt;"",exp!O82,"")</f>
        <v/>
      </c>
      <c r="N75" s="2" t="str">
        <f>IF(exp!P82&lt;&gt;"",exp!P82,"")</f>
        <v/>
      </c>
      <c r="O75" s="2" t="str">
        <f>IF(exp!Q82&lt;&gt;"",exp!Q82,"")</f>
        <v/>
      </c>
    </row>
    <row r="76" spans="1:15" x14ac:dyDescent="0.25">
      <c r="A76" s="2" t="str">
        <f>IF(exp!C83&lt;&gt;"",exp!B83,"")</f>
        <v/>
      </c>
      <c r="B76" s="2" t="str">
        <f>IF(exp!C83&lt;&gt;"",exp!C83,"")</f>
        <v/>
      </c>
      <c r="C76" s="2" t="str">
        <f>IF(exp!E83&lt;&gt;"",exp!E83,"")</f>
        <v/>
      </c>
      <c r="D76" s="38" t="str">
        <f>IF(exp!F83&lt;&gt;"",exp!F83,"")</f>
        <v/>
      </c>
      <c r="E76" s="2" t="str">
        <f>IF(exp!G83&lt;&gt;"",exp!G83,"")</f>
        <v/>
      </c>
      <c r="F76" s="2" t="str">
        <f>IF(exp!H83&lt;&gt;"",exp!H83,"")</f>
        <v/>
      </c>
      <c r="G76" s="2" t="str">
        <f>IF(exp!I83&lt;&gt;"",VLOOKUP(exp!I83,private!O:P,2,FALSE),"")</f>
        <v/>
      </c>
      <c r="H76" s="2" t="str">
        <f>IF(exp!J83&lt;&gt;"",exp!J83,"")</f>
        <v/>
      </c>
      <c r="I76" s="2" t="str">
        <f>IF(exp!K83&lt;&gt;"",exp!K83,"")</f>
        <v/>
      </c>
      <c r="J76" s="2" t="str">
        <f>IF(exp!L83&lt;&gt;"",exp!L83,"")</f>
        <v/>
      </c>
      <c r="K76" s="2" t="str">
        <f>IF(exp!M83&lt;&gt;"",exp!M83,"")</f>
        <v/>
      </c>
      <c r="L76" s="2" t="str">
        <f>IF(exp!N83&lt;&gt;"",exp!N83,"")</f>
        <v/>
      </c>
      <c r="M76" s="2" t="str">
        <f>IF(exp!O83&lt;&gt;"",exp!O83,"")</f>
        <v/>
      </c>
      <c r="N76" s="2" t="str">
        <f>IF(exp!P83&lt;&gt;"",exp!P83,"")</f>
        <v/>
      </c>
      <c r="O76" s="2" t="str">
        <f>IF(exp!Q83&lt;&gt;"",exp!Q83,"")</f>
        <v/>
      </c>
    </row>
    <row r="77" spans="1:15" x14ac:dyDescent="0.25">
      <c r="A77" s="2" t="str">
        <f>IF(exp!C84&lt;&gt;"",exp!B84,"")</f>
        <v/>
      </c>
      <c r="B77" s="2" t="str">
        <f>IF(exp!C84&lt;&gt;"",exp!C84,"")</f>
        <v/>
      </c>
      <c r="C77" s="2" t="str">
        <f>IF(exp!E84&lt;&gt;"",exp!E84,"")</f>
        <v/>
      </c>
      <c r="D77" s="38" t="str">
        <f>IF(exp!F84&lt;&gt;"",exp!F84,"")</f>
        <v/>
      </c>
      <c r="E77" s="2" t="str">
        <f>IF(exp!G84&lt;&gt;"",exp!G84,"")</f>
        <v/>
      </c>
      <c r="F77" s="2" t="str">
        <f>IF(exp!H84&lt;&gt;"",exp!H84,"")</f>
        <v/>
      </c>
      <c r="G77" s="2" t="str">
        <f>IF(exp!I84&lt;&gt;"",VLOOKUP(exp!I84,private!O:P,2,FALSE),"")</f>
        <v/>
      </c>
      <c r="H77" s="2" t="str">
        <f>IF(exp!J84&lt;&gt;"",exp!J84,"")</f>
        <v/>
      </c>
      <c r="I77" s="2" t="str">
        <f>IF(exp!K84&lt;&gt;"",exp!K84,"")</f>
        <v/>
      </c>
      <c r="J77" s="2" t="str">
        <f>IF(exp!L84&lt;&gt;"",exp!L84,"")</f>
        <v/>
      </c>
      <c r="K77" s="2" t="str">
        <f>IF(exp!M84&lt;&gt;"",exp!M84,"")</f>
        <v/>
      </c>
      <c r="L77" s="2" t="str">
        <f>IF(exp!N84&lt;&gt;"",exp!N84,"")</f>
        <v/>
      </c>
      <c r="M77" s="2" t="str">
        <f>IF(exp!O84&lt;&gt;"",exp!O84,"")</f>
        <v/>
      </c>
      <c r="N77" s="2" t="str">
        <f>IF(exp!P84&lt;&gt;"",exp!P84,"")</f>
        <v/>
      </c>
      <c r="O77" s="2" t="str">
        <f>IF(exp!Q84&lt;&gt;"",exp!Q84,"")</f>
        <v/>
      </c>
    </row>
    <row r="78" spans="1:15" x14ac:dyDescent="0.25">
      <c r="A78" s="2" t="str">
        <f>IF(exp!C85&lt;&gt;"",exp!B85,"")</f>
        <v/>
      </c>
      <c r="B78" s="2" t="str">
        <f>IF(exp!C85&lt;&gt;"",exp!C85,"")</f>
        <v/>
      </c>
      <c r="C78" s="2" t="str">
        <f>IF(exp!E85&lt;&gt;"",exp!E85,"")</f>
        <v/>
      </c>
      <c r="D78" s="38" t="str">
        <f>IF(exp!F85&lt;&gt;"",exp!F85,"")</f>
        <v/>
      </c>
      <c r="E78" s="2" t="str">
        <f>IF(exp!G85&lt;&gt;"",exp!G85,"")</f>
        <v/>
      </c>
      <c r="F78" s="2" t="str">
        <f>IF(exp!H85&lt;&gt;"",exp!H85,"")</f>
        <v/>
      </c>
      <c r="G78" s="2" t="str">
        <f>IF(exp!I85&lt;&gt;"",VLOOKUP(exp!I85,private!O:P,2,FALSE),"")</f>
        <v/>
      </c>
      <c r="H78" s="2" t="str">
        <f>IF(exp!J85&lt;&gt;"",exp!J85,"")</f>
        <v/>
      </c>
      <c r="I78" s="2" t="str">
        <f>IF(exp!K85&lt;&gt;"",exp!K85,"")</f>
        <v/>
      </c>
      <c r="J78" s="2" t="str">
        <f>IF(exp!L85&lt;&gt;"",exp!L85,"")</f>
        <v/>
      </c>
      <c r="K78" s="2" t="str">
        <f>IF(exp!M85&lt;&gt;"",exp!M85,"")</f>
        <v/>
      </c>
      <c r="L78" s="2" t="str">
        <f>IF(exp!N85&lt;&gt;"",exp!N85,"")</f>
        <v/>
      </c>
      <c r="M78" s="2" t="str">
        <f>IF(exp!O85&lt;&gt;"",exp!O85,"")</f>
        <v/>
      </c>
      <c r="N78" s="2" t="str">
        <f>IF(exp!P85&lt;&gt;"",exp!P85,"")</f>
        <v/>
      </c>
      <c r="O78" s="2" t="str">
        <f>IF(exp!Q85&lt;&gt;"",exp!Q85,"")</f>
        <v/>
      </c>
    </row>
    <row r="79" spans="1:15" x14ac:dyDescent="0.25">
      <c r="A79" s="2" t="str">
        <f>IF(exp!C86&lt;&gt;"",exp!B86,"")</f>
        <v/>
      </c>
      <c r="B79" s="2" t="str">
        <f>IF(exp!C86&lt;&gt;"",exp!C86,"")</f>
        <v/>
      </c>
      <c r="C79" s="2" t="str">
        <f>IF(exp!E86&lt;&gt;"",exp!E86,"")</f>
        <v/>
      </c>
      <c r="D79" s="38" t="str">
        <f>IF(exp!F86&lt;&gt;"",exp!F86,"")</f>
        <v/>
      </c>
      <c r="E79" s="2" t="str">
        <f>IF(exp!G86&lt;&gt;"",exp!G86,"")</f>
        <v/>
      </c>
      <c r="F79" s="2" t="str">
        <f>IF(exp!H86&lt;&gt;"",exp!H86,"")</f>
        <v/>
      </c>
      <c r="G79" s="2" t="str">
        <f>IF(exp!I86&lt;&gt;"",VLOOKUP(exp!I86,private!O:P,2,FALSE),"")</f>
        <v/>
      </c>
      <c r="H79" s="2" t="str">
        <f>IF(exp!J86&lt;&gt;"",exp!J86,"")</f>
        <v/>
      </c>
      <c r="I79" s="2" t="str">
        <f>IF(exp!K86&lt;&gt;"",exp!K86,"")</f>
        <v/>
      </c>
      <c r="J79" s="2" t="str">
        <f>IF(exp!L86&lt;&gt;"",exp!L86,"")</f>
        <v/>
      </c>
      <c r="K79" s="2" t="str">
        <f>IF(exp!M86&lt;&gt;"",exp!M86,"")</f>
        <v/>
      </c>
      <c r="L79" s="2" t="str">
        <f>IF(exp!N86&lt;&gt;"",exp!N86,"")</f>
        <v/>
      </c>
      <c r="M79" s="2" t="str">
        <f>IF(exp!O86&lt;&gt;"",exp!O86,"")</f>
        <v/>
      </c>
      <c r="N79" s="2" t="str">
        <f>IF(exp!P86&lt;&gt;"",exp!P86,"")</f>
        <v/>
      </c>
      <c r="O79" s="2" t="str">
        <f>IF(exp!Q86&lt;&gt;"",exp!Q86,"")</f>
        <v/>
      </c>
    </row>
    <row r="80" spans="1:15" x14ac:dyDescent="0.25">
      <c r="A80" s="2" t="str">
        <f>IF(exp!C87&lt;&gt;"",exp!B87,"")</f>
        <v/>
      </c>
      <c r="B80" s="2" t="str">
        <f>IF(exp!C87&lt;&gt;"",exp!C87,"")</f>
        <v/>
      </c>
      <c r="C80" s="2" t="str">
        <f>IF(exp!E87&lt;&gt;"",exp!E87,"")</f>
        <v/>
      </c>
      <c r="D80" s="38" t="str">
        <f>IF(exp!F87&lt;&gt;"",exp!F87,"")</f>
        <v/>
      </c>
      <c r="E80" s="2" t="str">
        <f>IF(exp!G87&lt;&gt;"",exp!G87,"")</f>
        <v/>
      </c>
      <c r="F80" s="2" t="str">
        <f>IF(exp!H87&lt;&gt;"",exp!H87,"")</f>
        <v/>
      </c>
      <c r="G80" s="2" t="str">
        <f>IF(exp!I87&lt;&gt;"",VLOOKUP(exp!I87,private!O:P,2,FALSE),"")</f>
        <v/>
      </c>
      <c r="H80" s="2" t="str">
        <f>IF(exp!J87&lt;&gt;"",exp!J87,"")</f>
        <v/>
      </c>
      <c r="I80" s="2" t="str">
        <f>IF(exp!K87&lt;&gt;"",exp!K87,"")</f>
        <v/>
      </c>
      <c r="J80" s="2" t="str">
        <f>IF(exp!L87&lt;&gt;"",exp!L87,"")</f>
        <v/>
      </c>
      <c r="K80" s="2" t="str">
        <f>IF(exp!M87&lt;&gt;"",exp!M87,"")</f>
        <v/>
      </c>
      <c r="L80" s="2" t="str">
        <f>IF(exp!N87&lt;&gt;"",exp!N87,"")</f>
        <v/>
      </c>
      <c r="M80" s="2" t="str">
        <f>IF(exp!O87&lt;&gt;"",exp!O87,"")</f>
        <v/>
      </c>
      <c r="N80" s="2" t="str">
        <f>IF(exp!P87&lt;&gt;"",exp!P87,"")</f>
        <v/>
      </c>
      <c r="O80" s="2" t="str">
        <f>IF(exp!Q87&lt;&gt;"",exp!Q87,"")</f>
        <v/>
      </c>
    </row>
    <row r="81" spans="1:15" x14ac:dyDescent="0.25">
      <c r="A81" s="2" t="str">
        <f>IF(exp!C88&lt;&gt;"",exp!B88,"")</f>
        <v/>
      </c>
      <c r="B81" s="2" t="str">
        <f>IF(exp!C88&lt;&gt;"",exp!C88,"")</f>
        <v/>
      </c>
      <c r="C81" s="2" t="str">
        <f>IF(exp!E88&lt;&gt;"",exp!E88,"")</f>
        <v/>
      </c>
      <c r="D81" s="38" t="str">
        <f>IF(exp!F88&lt;&gt;"",exp!F88,"")</f>
        <v/>
      </c>
      <c r="E81" s="2" t="str">
        <f>IF(exp!G88&lt;&gt;"",exp!G88,"")</f>
        <v/>
      </c>
      <c r="F81" s="2" t="str">
        <f>IF(exp!H88&lt;&gt;"",exp!H88,"")</f>
        <v/>
      </c>
      <c r="G81" s="2" t="str">
        <f>IF(exp!I88&lt;&gt;"",VLOOKUP(exp!I88,private!O:P,2,FALSE),"")</f>
        <v/>
      </c>
      <c r="H81" s="2" t="str">
        <f>IF(exp!J88&lt;&gt;"",exp!J88,"")</f>
        <v/>
      </c>
      <c r="I81" s="2" t="str">
        <f>IF(exp!K88&lt;&gt;"",exp!K88,"")</f>
        <v/>
      </c>
      <c r="J81" s="2" t="str">
        <f>IF(exp!L88&lt;&gt;"",exp!L88,"")</f>
        <v/>
      </c>
      <c r="K81" s="2" t="str">
        <f>IF(exp!M88&lt;&gt;"",exp!M88,"")</f>
        <v/>
      </c>
      <c r="L81" s="2" t="str">
        <f>IF(exp!N88&lt;&gt;"",exp!N88,"")</f>
        <v/>
      </c>
      <c r="M81" s="2" t="str">
        <f>IF(exp!O88&lt;&gt;"",exp!O88,"")</f>
        <v/>
      </c>
      <c r="N81" s="2" t="str">
        <f>IF(exp!P88&lt;&gt;"",exp!P88,"")</f>
        <v/>
      </c>
      <c r="O81" s="2" t="str">
        <f>IF(exp!Q88&lt;&gt;"",exp!Q88,"")</f>
        <v/>
      </c>
    </row>
    <row r="82" spans="1:15" x14ac:dyDescent="0.25">
      <c r="A82" s="2" t="str">
        <f>IF(exp!C89&lt;&gt;"",exp!B89,"")</f>
        <v/>
      </c>
      <c r="B82" s="2" t="str">
        <f>IF(exp!C89&lt;&gt;"",exp!C89,"")</f>
        <v/>
      </c>
      <c r="C82" s="2" t="str">
        <f>IF(exp!E89&lt;&gt;"",exp!E89,"")</f>
        <v/>
      </c>
      <c r="D82" s="38" t="str">
        <f>IF(exp!F89&lt;&gt;"",exp!F89,"")</f>
        <v/>
      </c>
      <c r="E82" s="2" t="str">
        <f>IF(exp!G89&lt;&gt;"",exp!G89,"")</f>
        <v/>
      </c>
      <c r="F82" s="2" t="str">
        <f>IF(exp!H89&lt;&gt;"",exp!H89,"")</f>
        <v/>
      </c>
      <c r="G82" s="2" t="str">
        <f>IF(exp!I89&lt;&gt;"",VLOOKUP(exp!I89,private!O:P,2,FALSE),"")</f>
        <v/>
      </c>
      <c r="H82" s="2" t="str">
        <f>IF(exp!J89&lt;&gt;"",exp!J89,"")</f>
        <v/>
      </c>
      <c r="I82" s="2" t="str">
        <f>IF(exp!K89&lt;&gt;"",exp!K89,"")</f>
        <v/>
      </c>
      <c r="J82" s="2" t="str">
        <f>IF(exp!L89&lt;&gt;"",exp!L89,"")</f>
        <v/>
      </c>
      <c r="K82" s="2" t="str">
        <f>IF(exp!M89&lt;&gt;"",exp!M89,"")</f>
        <v/>
      </c>
      <c r="L82" s="2" t="str">
        <f>IF(exp!N89&lt;&gt;"",exp!N89,"")</f>
        <v/>
      </c>
      <c r="M82" s="2" t="str">
        <f>IF(exp!O89&lt;&gt;"",exp!O89,"")</f>
        <v/>
      </c>
      <c r="N82" s="2" t="str">
        <f>IF(exp!P89&lt;&gt;"",exp!P89,"")</f>
        <v/>
      </c>
      <c r="O82" s="2" t="str">
        <f>IF(exp!Q89&lt;&gt;"",exp!Q89,"")</f>
        <v/>
      </c>
    </row>
    <row r="83" spans="1:15" x14ac:dyDescent="0.25">
      <c r="A83" s="2" t="str">
        <f>IF(exp!C90&lt;&gt;"",exp!B90,"")</f>
        <v/>
      </c>
      <c r="B83" s="2" t="str">
        <f>IF(exp!C90&lt;&gt;"",exp!C90,"")</f>
        <v/>
      </c>
      <c r="C83" s="2" t="str">
        <f>IF(exp!E90&lt;&gt;"",exp!E90,"")</f>
        <v/>
      </c>
      <c r="D83" s="38" t="str">
        <f>IF(exp!F90&lt;&gt;"",exp!F90,"")</f>
        <v/>
      </c>
      <c r="E83" s="2" t="str">
        <f>IF(exp!G90&lt;&gt;"",exp!G90,"")</f>
        <v/>
      </c>
      <c r="F83" s="2" t="str">
        <f>IF(exp!H90&lt;&gt;"",exp!H90,"")</f>
        <v/>
      </c>
      <c r="G83" s="2" t="str">
        <f>IF(exp!I90&lt;&gt;"",VLOOKUP(exp!I90,private!O:P,2,FALSE),"")</f>
        <v/>
      </c>
      <c r="H83" s="2" t="str">
        <f>IF(exp!J90&lt;&gt;"",exp!J90,"")</f>
        <v/>
      </c>
      <c r="I83" s="2" t="str">
        <f>IF(exp!K90&lt;&gt;"",exp!K90,"")</f>
        <v/>
      </c>
      <c r="J83" s="2" t="str">
        <f>IF(exp!L90&lt;&gt;"",exp!L90,"")</f>
        <v/>
      </c>
      <c r="K83" s="2" t="str">
        <f>IF(exp!M90&lt;&gt;"",exp!M90,"")</f>
        <v/>
      </c>
      <c r="L83" s="2" t="str">
        <f>IF(exp!N90&lt;&gt;"",exp!N90,"")</f>
        <v/>
      </c>
      <c r="M83" s="2" t="str">
        <f>IF(exp!O90&lt;&gt;"",exp!O90,"")</f>
        <v/>
      </c>
      <c r="N83" s="2" t="str">
        <f>IF(exp!P90&lt;&gt;"",exp!P90,"")</f>
        <v/>
      </c>
      <c r="O83" s="2" t="str">
        <f>IF(exp!Q90&lt;&gt;"",exp!Q90,"")</f>
        <v/>
      </c>
    </row>
    <row r="84" spans="1:15" x14ac:dyDescent="0.25">
      <c r="A84" s="2" t="str">
        <f>IF(exp!C91&lt;&gt;"",exp!B91,"")</f>
        <v/>
      </c>
      <c r="B84" s="2" t="str">
        <f>IF(exp!C91&lt;&gt;"",exp!C91,"")</f>
        <v/>
      </c>
      <c r="C84" s="2" t="str">
        <f>IF(exp!E91&lt;&gt;"",exp!E91,"")</f>
        <v/>
      </c>
      <c r="D84" s="38" t="str">
        <f>IF(exp!F91&lt;&gt;"",exp!F91,"")</f>
        <v/>
      </c>
      <c r="E84" s="2" t="str">
        <f>IF(exp!G91&lt;&gt;"",exp!G91,"")</f>
        <v/>
      </c>
      <c r="F84" s="2" t="str">
        <f>IF(exp!H91&lt;&gt;"",exp!H91,"")</f>
        <v/>
      </c>
      <c r="G84" s="2" t="str">
        <f>IF(exp!I91&lt;&gt;"",VLOOKUP(exp!I91,private!O:P,2,FALSE),"")</f>
        <v/>
      </c>
      <c r="H84" s="2" t="str">
        <f>IF(exp!J91&lt;&gt;"",exp!J91,"")</f>
        <v/>
      </c>
      <c r="I84" s="2" t="str">
        <f>IF(exp!K91&lt;&gt;"",exp!K91,"")</f>
        <v/>
      </c>
      <c r="J84" s="2" t="str">
        <f>IF(exp!L91&lt;&gt;"",exp!L91,"")</f>
        <v/>
      </c>
      <c r="K84" s="2" t="str">
        <f>IF(exp!M91&lt;&gt;"",exp!M91,"")</f>
        <v/>
      </c>
      <c r="L84" s="2" t="str">
        <f>IF(exp!N91&lt;&gt;"",exp!N91,"")</f>
        <v/>
      </c>
      <c r="M84" s="2" t="str">
        <f>IF(exp!O91&lt;&gt;"",exp!O91,"")</f>
        <v/>
      </c>
      <c r="N84" s="2" t="str">
        <f>IF(exp!P91&lt;&gt;"",exp!P91,"")</f>
        <v/>
      </c>
      <c r="O84" s="2" t="str">
        <f>IF(exp!Q91&lt;&gt;"",exp!Q91,"")</f>
        <v/>
      </c>
    </row>
    <row r="85" spans="1:15" x14ac:dyDescent="0.25">
      <c r="A85" s="2" t="str">
        <f>IF(exp!C92&lt;&gt;"",exp!B92,"")</f>
        <v/>
      </c>
      <c r="B85" s="2" t="str">
        <f>IF(exp!C92&lt;&gt;"",exp!C92,"")</f>
        <v/>
      </c>
      <c r="C85" s="2" t="str">
        <f>IF(exp!E92&lt;&gt;"",exp!E92,"")</f>
        <v/>
      </c>
      <c r="D85" s="38" t="str">
        <f>IF(exp!F92&lt;&gt;"",exp!F92,"")</f>
        <v/>
      </c>
      <c r="E85" s="2" t="str">
        <f>IF(exp!G92&lt;&gt;"",exp!G92,"")</f>
        <v/>
      </c>
      <c r="F85" s="2" t="str">
        <f>IF(exp!H92&lt;&gt;"",exp!H92,"")</f>
        <v/>
      </c>
      <c r="G85" s="2" t="str">
        <f>IF(exp!I92&lt;&gt;"",VLOOKUP(exp!I92,private!O:P,2,FALSE),"")</f>
        <v/>
      </c>
      <c r="H85" s="2" t="str">
        <f>IF(exp!J92&lt;&gt;"",exp!J92,"")</f>
        <v/>
      </c>
      <c r="I85" s="2" t="str">
        <f>IF(exp!K92&lt;&gt;"",exp!K92,"")</f>
        <v/>
      </c>
      <c r="J85" s="2" t="str">
        <f>IF(exp!L92&lt;&gt;"",exp!L92,"")</f>
        <v/>
      </c>
      <c r="K85" s="2" t="str">
        <f>IF(exp!M92&lt;&gt;"",exp!M92,"")</f>
        <v/>
      </c>
      <c r="L85" s="2" t="str">
        <f>IF(exp!N92&lt;&gt;"",exp!N92,"")</f>
        <v/>
      </c>
      <c r="M85" s="2" t="str">
        <f>IF(exp!O92&lt;&gt;"",exp!O92,"")</f>
        <v/>
      </c>
      <c r="N85" s="2" t="str">
        <f>IF(exp!P92&lt;&gt;"",exp!P92,"")</f>
        <v/>
      </c>
      <c r="O85" s="2" t="str">
        <f>IF(exp!Q92&lt;&gt;"",exp!Q92,"")</f>
        <v/>
      </c>
    </row>
    <row r="86" spans="1:15" x14ac:dyDescent="0.25">
      <c r="A86" s="2" t="str">
        <f>IF(exp!C93&lt;&gt;"",exp!B93,"")</f>
        <v/>
      </c>
      <c r="B86" s="2" t="str">
        <f>IF(exp!C93&lt;&gt;"",exp!C93,"")</f>
        <v/>
      </c>
      <c r="C86" s="2" t="str">
        <f>IF(exp!E93&lt;&gt;"",exp!E93,"")</f>
        <v/>
      </c>
      <c r="D86" s="38" t="str">
        <f>IF(exp!F93&lt;&gt;"",exp!F93,"")</f>
        <v/>
      </c>
      <c r="E86" s="2" t="str">
        <f>IF(exp!G93&lt;&gt;"",exp!G93,"")</f>
        <v/>
      </c>
      <c r="F86" s="2" t="str">
        <f>IF(exp!H93&lt;&gt;"",exp!H93,"")</f>
        <v/>
      </c>
      <c r="G86" s="2" t="str">
        <f>IF(exp!I93&lt;&gt;"",VLOOKUP(exp!I93,private!O:P,2,FALSE),"")</f>
        <v/>
      </c>
      <c r="H86" s="2" t="str">
        <f>IF(exp!J93&lt;&gt;"",exp!J93,"")</f>
        <v/>
      </c>
      <c r="I86" s="2" t="str">
        <f>IF(exp!K93&lt;&gt;"",exp!K93,"")</f>
        <v/>
      </c>
      <c r="J86" s="2" t="str">
        <f>IF(exp!L93&lt;&gt;"",exp!L93,"")</f>
        <v/>
      </c>
      <c r="K86" s="2" t="str">
        <f>IF(exp!M93&lt;&gt;"",exp!M93,"")</f>
        <v/>
      </c>
      <c r="L86" s="2" t="str">
        <f>IF(exp!N93&lt;&gt;"",exp!N93,"")</f>
        <v/>
      </c>
      <c r="M86" s="2" t="str">
        <f>IF(exp!O93&lt;&gt;"",exp!O93,"")</f>
        <v/>
      </c>
      <c r="N86" s="2" t="str">
        <f>IF(exp!P93&lt;&gt;"",exp!P93,"")</f>
        <v/>
      </c>
      <c r="O86" s="2" t="str">
        <f>IF(exp!Q93&lt;&gt;"",exp!Q93,"")</f>
        <v/>
      </c>
    </row>
    <row r="87" spans="1:15" x14ac:dyDescent="0.25">
      <c r="A87" s="2" t="str">
        <f>IF(exp!C94&lt;&gt;"",exp!B94,"")</f>
        <v/>
      </c>
      <c r="B87" s="2" t="str">
        <f>IF(exp!C94&lt;&gt;"",exp!C94,"")</f>
        <v/>
      </c>
      <c r="C87" s="2" t="str">
        <f>IF(exp!E94&lt;&gt;"",exp!E94,"")</f>
        <v/>
      </c>
      <c r="D87" s="38" t="str">
        <f>IF(exp!F94&lt;&gt;"",exp!F94,"")</f>
        <v/>
      </c>
      <c r="E87" s="2" t="str">
        <f>IF(exp!G94&lt;&gt;"",exp!G94,"")</f>
        <v/>
      </c>
      <c r="F87" s="2" t="str">
        <f>IF(exp!H94&lt;&gt;"",exp!H94,"")</f>
        <v/>
      </c>
      <c r="G87" s="2" t="str">
        <f>IF(exp!I94&lt;&gt;"",VLOOKUP(exp!I94,private!O:P,2,FALSE),"")</f>
        <v/>
      </c>
      <c r="H87" s="2" t="str">
        <f>IF(exp!J94&lt;&gt;"",exp!J94,"")</f>
        <v/>
      </c>
      <c r="I87" s="2" t="str">
        <f>IF(exp!K94&lt;&gt;"",exp!K94,"")</f>
        <v/>
      </c>
      <c r="J87" s="2" t="str">
        <f>IF(exp!L94&lt;&gt;"",exp!L94,"")</f>
        <v/>
      </c>
      <c r="K87" s="2" t="str">
        <f>IF(exp!M94&lt;&gt;"",exp!M94,"")</f>
        <v/>
      </c>
      <c r="L87" s="2" t="str">
        <f>IF(exp!N94&lt;&gt;"",exp!N94,"")</f>
        <v/>
      </c>
      <c r="M87" s="2" t="str">
        <f>IF(exp!O94&lt;&gt;"",exp!O94,"")</f>
        <v/>
      </c>
      <c r="N87" s="2" t="str">
        <f>IF(exp!P94&lt;&gt;"",exp!P94,"")</f>
        <v/>
      </c>
      <c r="O87" s="2" t="str">
        <f>IF(exp!Q94&lt;&gt;"",exp!Q94,"")</f>
        <v/>
      </c>
    </row>
    <row r="88" spans="1:15" x14ac:dyDescent="0.25">
      <c r="A88" s="2" t="str">
        <f>IF(exp!C95&lt;&gt;"",exp!B95,"")</f>
        <v/>
      </c>
      <c r="B88" s="2" t="str">
        <f>IF(exp!C95&lt;&gt;"",exp!C95,"")</f>
        <v/>
      </c>
      <c r="C88" s="2" t="str">
        <f>IF(exp!E95&lt;&gt;"",exp!E95,"")</f>
        <v/>
      </c>
      <c r="D88" s="38" t="str">
        <f>IF(exp!F95&lt;&gt;"",exp!F95,"")</f>
        <v/>
      </c>
      <c r="E88" s="2" t="str">
        <f>IF(exp!G95&lt;&gt;"",exp!G95,"")</f>
        <v/>
      </c>
      <c r="F88" s="2" t="str">
        <f>IF(exp!H95&lt;&gt;"",exp!H95,"")</f>
        <v/>
      </c>
      <c r="G88" s="2" t="str">
        <f>IF(exp!I95&lt;&gt;"",VLOOKUP(exp!I95,private!O:P,2,FALSE),"")</f>
        <v/>
      </c>
      <c r="H88" s="2" t="str">
        <f>IF(exp!J95&lt;&gt;"",exp!J95,"")</f>
        <v/>
      </c>
      <c r="I88" s="2" t="str">
        <f>IF(exp!K95&lt;&gt;"",exp!K95,"")</f>
        <v/>
      </c>
      <c r="J88" s="2" t="str">
        <f>IF(exp!L95&lt;&gt;"",exp!L95,"")</f>
        <v/>
      </c>
      <c r="K88" s="2" t="str">
        <f>IF(exp!M95&lt;&gt;"",exp!M95,"")</f>
        <v/>
      </c>
      <c r="L88" s="2" t="str">
        <f>IF(exp!N95&lt;&gt;"",exp!N95,"")</f>
        <v/>
      </c>
      <c r="M88" s="2" t="str">
        <f>IF(exp!O95&lt;&gt;"",exp!O95,"")</f>
        <v/>
      </c>
      <c r="N88" s="2" t="str">
        <f>IF(exp!P95&lt;&gt;"",exp!P95,"")</f>
        <v/>
      </c>
      <c r="O88" s="2" t="str">
        <f>IF(exp!Q95&lt;&gt;"",exp!Q95,"")</f>
        <v/>
      </c>
    </row>
    <row r="89" spans="1:15" x14ac:dyDescent="0.25">
      <c r="A89" s="2" t="str">
        <f>IF(exp!C96&lt;&gt;"",exp!B96,"")</f>
        <v/>
      </c>
      <c r="B89" s="2" t="str">
        <f>IF(exp!C96&lt;&gt;"",exp!C96,"")</f>
        <v/>
      </c>
      <c r="C89" s="2" t="str">
        <f>IF(exp!E96&lt;&gt;"",exp!E96,"")</f>
        <v/>
      </c>
      <c r="D89" s="38" t="str">
        <f>IF(exp!F96&lt;&gt;"",exp!F96,"")</f>
        <v/>
      </c>
      <c r="E89" s="2" t="str">
        <f>IF(exp!G96&lt;&gt;"",exp!G96,"")</f>
        <v/>
      </c>
      <c r="F89" s="2" t="str">
        <f>IF(exp!H96&lt;&gt;"",exp!H96,"")</f>
        <v/>
      </c>
      <c r="G89" s="2" t="str">
        <f>IF(exp!I96&lt;&gt;"",VLOOKUP(exp!I96,private!O:P,2,FALSE),"")</f>
        <v/>
      </c>
      <c r="H89" s="2" t="str">
        <f>IF(exp!J96&lt;&gt;"",exp!J96,"")</f>
        <v/>
      </c>
      <c r="I89" s="2" t="str">
        <f>IF(exp!K96&lt;&gt;"",exp!K96,"")</f>
        <v/>
      </c>
      <c r="J89" s="2" t="str">
        <f>IF(exp!L96&lt;&gt;"",exp!L96,"")</f>
        <v/>
      </c>
      <c r="K89" s="2" t="str">
        <f>IF(exp!M96&lt;&gt;"",exp!M96,"")</f>
        <v/>
      </c>
      <c r="L89" s="2" t="str">
        <f>IF(exp!N96&lt;&gt;"",exp!N96,"")</f>
        <v/>
      </c>
      <c r="M89" s="2" t="str">
        <f>IF(exp!O96&lt;&gt;"",exp!O96,"")</f>
        <v/>
      </c>
      <c r="N89" s="2" t="str">
        <f>IF(exp!P96&lt;&gt;"",exp!P96,"")</f>
        <v/>
      </c>
      <c r="O89" s="2" t="str">
        <f>IF(exp!Q96&lt;&gt;"",exp!Q96,"")</f>
        <v/>
      </c>
    </row>
    <row r="90" spans="1:15" x14ac:dyDescent="0.25">
      <c r="A90" s="2" t="str">
        <f>IF(exp!C97&lt;&gt;"",exp!B97,"")</f>
        <v/>
      </c>
      <c r="B90" s="2" t="str">
        <f>IF(exp!C97&lt;&gt;"",exp!C97,"")</f>
        <v/>
      </c>
      <c r="C90" s="2" t="str">
        <f>IF(exp!E97&lt;&gt;"",exp!E97,"")</f>
        <v/>
      </c>
      <c r="D90" s="38" t="str">
        <f>IF(exp!F97&lt;&gt;"",exp!F97,"")</f>
        <v/>
      </c>
      <c r="E90" s="2" t="str">
        <f>IF(exp!G97&lt;&gt;"",exp!G97,"")</f>
        <v/>
      </c>
      <c r="F90" s="2" t="str">
        <f>IF(exp!H97&lt;&gt;"",exp!H97,"")</f>
        <v/>
      </c>
      <c r="G90" s="2" t="str">
        <f>IF(exp!I97&lt;&gt;"",VLOOKUP(exp!I97,private!O:P,2,FALSE),"")</f>
        <v/>
      </c>
      <c r="H90" s="2" t="str">
        <f>IF(exp!J97&lt;&gt;"",exp!J97,"")</f>
        <v/>
      </c>
      <c r="I90" s="2" t="str">
        <f>IF(exp!K97&lt;&gt;"",exp!K97,"")</f>
        <v/>
      </c>
      <c r="J90" s="2" t="str">
        <f>IF(exp!L97&lt;&gt;"",exp!L97,"")</f>
        <v/>
      </c>
      <c r="K90" s="2" t="str">
        <f>IF(exp!M97&lt;&gt;"",exp!M97,"")</f>
        <v/>
      </c>
      <c r="L90" s="2" t="str">
        <f>IF(exp!N97&lt;&gt;"",exp!N97,"")</f>
        <v/>
      </c>
      <c r="M90" s="2" t="str">
        <f>IF(exp!O97&lt;&gt;"",exp!O97,"")</f>
        <v/>
      </c>
      <c r="N90" s="2" t="str">
        <f>IF(exp!P97&lt;&gt;"",exp!P97,"")</f>
        <v/>
      </c>
      <c r="O90" s="2" t="str">
        <f>IF(exp!Q97&lt;&gt;"",exp!Q97,"")</f>
        <v/>
      </c>
    </row>
    <row r="91" spans="1:15" x14ac:dyDescent="0.25">
      <c r="A91" s="2" t="str">
        <f>IF(exp!C98&lt;&gt;"",exp!B98,"")</f>
        <v/>
      </c>
      <c r="B91" s="2" t="str">
        <f>IF(exp!C98&lt;&gt;"",exp!C98,"")</f>
        <v/>
      </c>
      <c r="C91" s="2" t="str">
        <f>IF(exp!E98&lt;&gt;"",exp!E98,"")</f>
        <v/>
      </c>
      <c r="D91" s="38" t="str">
        <f>IF(exp!F98&lt;&gt;"",exp!F98,"")</f>
        <v/>
      </c>
      <c r="E91" s="2" t="str">
        <f>IF(exp!G98&lt;&gt;"",exp!G98,"")</f>
        <v/>
      </c>
      <c r="F91" s="2" t="str">
        <f>IF(exp!H98&lt;&gt;"",exp!H98,"")</f>
        <v/>
      </c>
      <c r="G91" s="2" t="str">
        <f>IF(exp!I98&lt;&gt;"",VLOOKUP(exp!I98,private!O:P,2,FALSE),"")</f>
        <v/>
      </c>
      <c r="H91" s="2" t="str">
        <f>IF(exp!J98&lt;&gt;"",exp!J98,"")</f>
        <v/>
      </c>
      <c r="I91" s="2" t="str">
        <f>IF(exp!K98&lt;&gt;"",exp!K98,"")</f>
        <v/>
      </c>
      <c r="J91" s="2" t="str">
        <f>IF(exp!L98&lt;&gt;"",exp!L98,"")</f>
        <v/>
      </c>
      <c r="K91" s="2" t="str">
        <f>IF(exp!M98&lt;&gt;"",exp!M98,"")</f>
        <v/>
      </c>
      <c r="L91" s="2" t="str">
        <f>IF(exp!N98&lt;&gt;"",exp!N98,"")</f>
        <v/>
      </c>
      <c r="M91" s="2" t="str">
        <f>IF(exp!O98&lt;&gt;"",exp!O98,"")</f>
        <v/>
      </c>
      <c r="N91" s="2" t="str">
        <f>IF(exp!P98&lt;&gt;"",exp!P98,"")</f>
        <v/>
      </c>
      <c r="O91" s="2" t="str">
        <f>IF(exp!Q98&lt;&gt;"",exp!Q98,"")</f>
        <v/>
      </c>
    </row>
    <row r="92" spans="1:15" x14ac:dyDescent="0.25">
      <c r="A92" s="2" t="str">
        <f>IF(exp!C99&lt;&gt;"",exp!B99,"")</f>
        <v/>
      </c>
      <c r="B92" s="2" t="str">
        <f>IF(exp!C99&lt;&gt;"",exp!C99,"")</f>
        <v/>
      </c>
      <c r="C92" s="2" t="str">
        <f>IF(exp!E99&lt;&gt;"",exp!E99,"")</f>
        <v/>
      </c>
      <c r="D92" s="38" t="str">
        <f>IF(exp!F99&lt;&gt;"",exp!F99,"")</f>
        <v/>
      </c>
      <c r="E92" s="2" t="str">
        <f>IF(exp!G99&lt;&gt;"",exp!G99,"")</f>
        <v/>
      </c>
      <c r="F92" s="2" t="str">
        <f>IF(exp!H99&lt;&gt;"",exp!H99,"")</f>
        <v/>
      </c>
      <c r="G92" s="2" t="str">
        <f>IF(exp!I99&lt;&gt;"",VLOOKUP(exp!I99,private!O:P,2,FALSE),"")</f>
        <v/>
      </c>
      <c r="H92" s="2" t="str">
        <f>IF(exp!J99&lt;&gt;"",exp!J99,"")</f>
        <v/>
      </c>
      <c r="I92" s="2" t="str">
        <f>IF(exp!K99&lt;&gt;"",exp!K99,"")</f>
        <v/>
      </c>
      <c r="J92" s="2" t="str">
        <f>IF(exp!L99&lt;&gt;"",exp!L99,"")</f>
        <v/>
      </c>
      <c r="K92" s="2" t="str">
        <f>IF(exp!M99&lt;&gt;"",exp!M99,"")</f>
        <v/>
      </c>
      <c r="L92" s="2" t="str">
        <f>IF(exp!N99&lt;&gt;"",exp!N99,"")</f>
        <v/>
      </c>
      <c r="M92" s="2" t="str">
        <f>IF(exp!O99&lt;&gt;"",exp!O99,"")</f>
        <v/>
      </c>
      <c r="N92" s="2" t="str">
        <f>IF(exp!P99&lt;&gt;"",exp!P99,"")</f>
        <v/>
      </c>
      <c r="O92" s="2" t="str">
        <f>IF(exp!Q99&lt;&gt;"",exp!Q99,"")</f>
        <v/>
      </c>
    </row>
    <row r="93" spans="1:15" x14ac:dyDescent="0.25">
      <c r="A93" s="2" t="str">
        <f>IF(exp!C100&lt;&gt;"",exp!B100,"")</f>
        <v/>
      </c>
      <c r="B93" s="2" t="str">
        <f>IF(exp!C100&lt;&gt;"",exp!C100,"")</f>
        <v/>
      </c>
      <c r="C93" s="2" t="str">
        <f>IF(exp!E100&lt;&gt;"",exp!E100,"")</f>
        <v/>
      </c>
      <c r="D93" s="38" t="str">
        <f>IF(exp!F100&lt;&gt;"",exp!F100,"")</f>
        <v/>
      </c>
      <c r="E93" s="2" t="str">
        <f>IF(exp!G100&lt;&gt;"",exp!G100,"")</f>
        <v/>
      </c>
      <c r="F93" s="2" t="str">
        <f>IF(exp!H100&lt;&gt;"",exp!H100,"")</f>
        <v/>
      </c>
      <c r="G93" s="2" t="str">
        <f>IF(exp!I100&lt;&gt;"",VLOOKUP(exp!I100,private!O:P,2,FALSE),"")</f>
        <v/>
      </c>
      <c r="H93" s="2" t="str">
        <f>IF(exp!J100&lt;&gt;"",exp!J100,"")</f>
        <v/>
      </c>
      <c r="I93" s="2" t="str">
        <f>IF(exp!K100&lt;&gt;"",exp!K100,"")</f>
        <v/>
      </c>
      <c r="J93" s="2" t="str">
        <f>IF(exp!L100&lt;&gt;"",exp!L100,"")</f>
        <v/>
      </c>
      <c r="K93" s="2" t="str">
        <f>IF(exp!M100&lt;&gt;"",exp!M100,"")</f>
        <v/>
      </c>
      <c r="L93" s="2" t="str">
        <f>IF(exp!N100&lt;&gt;"",exp!N100,"")</f>
        <v/>
      </c>
      <c r="M93" s="2" t="str">
        <f>IF(exp!O100&lt;&gt;"",exp!O100,"")</f>
        <v/>
      </c>
      <c r="N93" s="2" t="str">
        <f>IF(exp!P100&lt;&gt;"",exp!P100,"")</f>
        <v/>
      </c>
      <c r="O93" s="2" t="str">
        <f>IF(exp!Q100&lt;&gt;"",exp!Q100,"")</f>
        <v/>
      </c>
    </row>
    <row r="94" spans="1:15" x14ac:dyDescent="0.25">
      <c r="A94" s="2" t="str">
        <f>IF(exp!C101&lt;&gt;"",exp!B101,"")</f>
        <v/>
      </c>
      <c r="B94" s="2" t="str">
        <f>IF(exp!C101&lt;&gt;"",exp!C101,"")</f>
        <v/>
      </c>
      <c r="C94" s="2" t="str">
        <f>IF(exp!E101&lt;&gt;"",exp!E101,"")</f>
        <v/>
      </c>
      <c r="D94" s="38" t="str">
        <f>IF(exp!F101&lt;&gt;"",exp!F101,"")</f>
        <v/>
      </c>
      <c r="E94" s="2" t="str">
        <f>IF(exp!G101&lt;&gt;"",exp!G101,"")</f>
        <v/>
      </c>
      <c r="F94" s="2" t="str">
        <f>IF(exp!H101&lt;&gt;"",exp!H101,"")</f>
        <v/>
      </c>
      <c r="G94" s="2" t="str">
        <f>IF(exp!I101&lt;&gt;"",VLOOKUP(exp!I101,private!O:P,2,FALSE),"")</f>
        <v/>
      </c>
      <c r="H94" s="2" t="str">
        <f>IF(exp!J101&lt;&gt;"",exp!J101,"")</f>
        <v/>
      </c>
      <c r="I94" s="2" t="str">
        <f>IF(exp!K101&lt;&gt;"",exp!K101,"")</f>
        <v/>
      </c>
      <c r="J94" s="2" t="str">
        <f>IF(exp!L101&lt;&gt;"",exp!L101,"")</f>
        <v/>
      </c>
      <c r="K94" s="2" t="str">
        <f>IF(exp!M101&lt;&gt;"",exp!M101,"")</f>
        <v/>
      </c>
      <c r="L94" s="2" t="str">
        <f>IF(exp!N101&lt;&gt;"",exp!N101,"")</f>
        <v/>
      </c>
      <c r="M94" s="2" t="str">
        <f>IF(exp!O101&lt;&gt;"",exp!O101,"")</f>
        <v/>
      </c>
      <c r="N94" s="2" t="str">
        <f>IF(exp!P101&lt;&gt;"",exp!P101,"")</f>
        <v/>
      </c>
      <c r="O94" s="2" t="str">
        <f>IF(exp!Q101&lt;&gt;"",exp!Q101,"")</f>
        <v/>
      </c>
    </row>
    <row r="95" spans="1:15" x14ac:dyDescent="0.25">
      <c r="A95" s="2" t="str">
        <f>IF(exp!C102&lt;&gt;"",exp!B102,"")</f>
        <v/>
      </c>
      <c r="B95" s="2" t="str">
        <f>IF(exp!C102&lt;&gt;"",exp!C102,"")</f>
        <v/>
      </c>
      <c r="C95" s="2" t="str">
        <f>IF(exp!E102&lt;&gt;"",exp!E102,"")</f>
        <v/>
      </c>
      <c r="D95" s="38" t="str">
        <f>IF(exp!F102&lt;&gt;"",exp!F102,"")</f>
        <v/>
      </c>
      <c r="E95" s="2" t="str">
        <f>IF(exp!G102&lt;&gt;"",exp!G102,"")</f>
        <v/>
      </c>
      <c r="F95" s="2" t="str">
        <f>IF(exp!H102&lt;&gt;"",exp!H102,"")</f>
        <v/>
      </c>
      <c r="G95" s="2" t="str">
        <f>IF(exp!I102&lt;&gt;"",VLOOKUP(exp!I102,private!O:P,2,FALSE),"")</f>
        <v/>
      </c>
      <c r="H95" s="2" t="str">
        <f>IF(exp!J102&lt;&gt;"",exp!J102,"")</f>
        <v/>
      </c>
      <c r="I95" s="2" t="str">
        <f>IF(exp!K102&lt;&gt;"",exp!K102,"")</f>
        <v/>
      </c>
      <c r="J95" s="2" t="str">
        <f>IF(exp!L102&lt;&gt;"",exp!L102,"")</f>
        <v/>
      </c>
      <c r="K95" s="2" t="str">
        <f>IF(exp!M102&lt;&gt;"",exp!M102,"")</f>
        <v/>
      </c>
      <c r="L95" s="2" t="str">
        <f>IF(exp!N102&lt;&gt;"",exp!N102,"")</f>
        <v/>
      </c>
      <c r="M95" s="2" t="str">
        <f>IF(exp!O102&lt;&gt;"",exp!O102,"")</f>
        <v/>
      </c>
      <c r="N95" s="2" t="str">
        <f>IF(exp!P102&lt;&gt;"",exp!P102,"")</f>
        <v/>
      </c>
      <c r="O95" s="2" t="str">
        <f>IF(exp!Q102&lt;&gt;"",exp!Q102,"")</f>
        <v/>
      </c>
    </row>
    <row r="96" spans="1:15" x14ac:dyDescent="0.25">
      <c r="A96" s="2" t="str">
        <f>IF(exp!C103&lt;&gt;"",exp!B103,"")</f>
        <v/>
      </c>
      <c r="B96" s="2" t="str">
        <f>IF(exp!C103&lt;&gt;"",exp!C103,"")</f>
        <v/>
      </c>
      <c r="C96" s="2" t="str">
        <f>IF(exp!E103&lt;&gt;"",exp!E103,"")</f>
        <v/>
      </c>
      <c r="D96" s="38" t="str">
        <f>IF(exp!F103&lt;&gt;"",exp!F103,"")</f>
        <v/>
      </c>
      <c r="E96" s="2" t="str">
        <f>IF(exp!G103&lt;&gt;"",exp!G103,"")</f>
        <v/>
      </c>
      <c r="F96" s="2" t="str">
        <f>IF(exp!H103&lt;&gt;"",exp!H103,"")</f>
        <v/>
      </c>
      <c r="G96" s="2" t="str">
        <f>IF(exp!I103&lt;&gt;"",VLOOKUP(exp!I103,private!O:P,2,FALSE),"")</f>
        <v/>
      </c>
      <c r="H96" s="2" t="str">
        <f>IF(exp!J103&lt;&gt;"",exp!J103,"")</f>
        <v/>
      </c>
      <c r="I96" s="2" t="str">
        <f>IF(exp!K103&lt;&gt;"",exp!K103,"")</f>
        <v/>
      </c>
      <c r="J96" s="2" t="str">
        <f>IF(exp!L103&lt;&gt;"",exp!L103,"")</f>
        <v/>
      </c>
      <c r="K96" s="2" t="str">
        <f>IF(exp!M103&lt;&gt;"",exp!M103,"")</f>
        <v/>
      </c>
      <c r="L96" s="2" t="str">
        <f>IF(exp!N103&lt;&gt;"",exp!N103,"")</f>
        <v/>
      </c>
      <c r="M96" s="2" t="str">
        <f>IF(exp!O103&lt;&gt;"",exp!O103,"")</f>
        <v/>
      </c>
      <c r="N96" s="2" t="str">
        <f>IF(exp!P103&lt;&gt;"",exp!P103,"")</f>
        <v/>
      </c>
      <c r="O96" s="2" t="str">
        <f>IF(exp!Q103&lt;&gt;"",exp!Q103,"")</f>
        <v/>
      </c>
    </row>
    <row r="97" spans="1:15" x14ac:dyDescent="0.25">
      <c r="A97" s="2" t="str">
        <f>IF(exp!C104&lt;&gt;"",exp!B104,"")</f>
        <v/>
      </c>
      <c r="B97" s="2" t="str">
        <f>IF(exp!C104&lt;&gt;"",exp!C104,"")</f>
        <v/>
      </c>
      <c r="C97" s="2" t="str">
        <f>IF(exp!E104&lt;&gt;"",exp!E104,"")</f>
        <v/>
      </c>
      <c r="D97" s="38" t="str">
        <f>IF(exp!F104&lt;&gt;"",exp!F104,"")</f>
        <v/>
      </c>
      <c r="E97" s="2" t="str">
        <f>IF(exp!G104&lt;&gt;"",exp!G104,"")</f>
        <v/>
      </c>
      <c r="F97" s="2" t="str">
        <f>IF(exp!H104&lt;&gt;"",exp!H104,"")</f>
        <v/>
      </c>
      <c r="G97" s="2" t="str">
        <f>IF(exp!I104&lt;&gt;"",VLOOKUP(exp!I104,private!O:P,2,FALSE),"")</f>
        <v/>
      </c>
      <c r="H97" s="2" t="str">
        <f>IF(exp!J104&lt;&gt;"",exp!J104,"")</f>
        <v/>
      </c>
      <c r="I97" s="2" t="str">
        <f>IF(exp!K104&lt;&gt;"",exp!K104,"")</f>
        <v/>
      </c>
      <c r="J97" s="2" t="str">
        <f>IF(exp!L104&lt;&gt;"",exp!L104,"")</f>
        <v/>
      </c>
      <c r="K97" s="2" t="str">
        <f>IF(exp!M104&lt;&gt;"",exp!M104,"")</f>
        <v/>
      </c>
      <c r="L97" s="2" t="str">
        <f>IF(exp!N104&lt;&gt;"",exp!N104,"")</f>
        <v/>
      </c>
      <c r="M97" s="2" t="str">
        <f>IF(exp!O104&lt;&gt;"",exp!O104,"")</f>
        <v/>
      </c>
      <c r="N97" s="2" t="str">
        <f>IF(exp!P104&lt;&gt;"",exp!P104,"")</f>
        <v/>
      </c>
      <c r="O97" s="2" t="str">
        <f>IF(exp!Q104&lt;&gt;"",exp!Q104,"")</f>
        <v/>
      </c>
    </row>
    <row r="98" spans="1:15" x14ac:dyDescent="0.25">
      <c r="A98" s="2" t="str">
        <f>IF(exp!C105&lt;&gt;"",exp!B105,"")</f>
        <v/>
      </c>
      <c r="B98" s="2" t="str">
        <f>IF(exp!C105&lt;&gt;"",exp!C105,"")</f>
        <v/>
      </c>
      <c r="C98" s="2" t="str">
        <f>IF(exp!E105&lt;&gt;"",exp!E105,"")</f>
        <v/>
      </c>
      <c r="D98" s="38" t="str">
        <f>IF(exp!F105&lt;&gt;"",exp!F105,"")</f>
        <v/>
      </c>
      <c r="E98" s="2" t="str">
        <f>IF(exp!G105&lt;&gt;"",exp!G105,"")</f>
        <v/>
      </c>
      <c r="F98" s="2" t="str">
        <f>IF(exp!H105&lt;&gt;"",exp!H105,"")</f>
        <v/>
      </c>
      <c r="G98" s="2" t="str">
        <f>IF(exp!I105&lt;&gt;"",VLOOKUP(exp!I105,private!O:P,2,FALSE),"")</f>
        <v/>
      </c>
      <c r="H98" s="2" t="str">
        <f>IF(exp!J105&lt;&gt;"",exp!J105,"")</f>
        <v/>
      </c>
      <c r="I98" s="2" t="str">
        <f>IF(exp!K105&lt;&gt;"",exp!K105,"")</f>
        <v/>
      </c>
      <c r="J98" s="2" t="str">
        <f>IF(exp!L105&lt;&gt;"",exp!L105,"")</f>
        <v/>
      </c>
      <c r="K98" s="2" t="str">
        <f>IF(exp!M105&lt;&gt;"",exp!M105,"")</f>
        <v/>
      </c>
      <c r="L98" s="2" t="str">
        <f>IF(exp!N105&lt;&gt;"",exp!N105,"")</f>
        <v/>
      </c>
      <c r="M98" s="2" t="str">
        <f>IF(exp!O105&lt;&gt;"",exp!O105,"")</f>
        <v/>
      </c>
      <c r="N98" s="2" t="str">
        <f>IF(exp!P105&lt;&gt;"",exp!P105,"")</f>
        <v/>
      </c>
      <c r="O98" s="2" t="str">
        <f>IF(exp!Q105&lt;&gt;"",exp!Q105,"")</f>
        <v/>
      </c>
    </row>
    <row r="99" spans="1:15" x14ac:dyDescent="0.25">
      <c r="A99" s="2" t="str">
        <f>IF(exp!C106&lt;&gt;"",exp!B106,"")</f>
        <v/>
      </c>
      <c r="B99" s="2" t="str">
        <f>IF(exp!C106&lt;&gt;"",exp!C106,"")</f>
        <v/>
      </c>
      <c r="C99" s="2" t="str">
        <f>IF(exp!E106&lt;&gt;"",exp!E106,"")</f>
        <v/>
      </c>
      <c r="D99" s="38" t="str">
        <f>IF(exp!F106&lt;&gt;"",exp!F106,"")</f>
        <v/>
      </c>
      <c r="E99" s="2" t="str">
        <f>IF(exp!G106&lt;&gt;"",exp!G106,"")</f>
        <v/>
      </c>
      <c r="F99" s="2" t="str">
        <f>IF(exp!H106&lt;&gt;"",exp!H106,"")</f>
        <v/>
      </c>
      <c r="G99" s="2" t="str">
        <f>IF(exp!I106&lt;&gt;"",VLOOKUP(exp!I106,private!O:P,2,FALSE),"")</f>
        <v/>
      </c>
      <c r="H99" s="2" t="str">
        <f>IF(exp!J106&lt;&gt;"",exp!J106,"")</f>
        <v/>
      </c>
      <c r="I99" s="2" t="str">
        <f>IF(exp!K106&lt;&gt;"",exp!K106,"")</f>
        <v/>
      </c>
      <c r="J99" s="2" t="str">
        <f>IF(exp!L106&lt;&gt;"",exp!L106,"")</f>
        <v/>
      </c>
      <c r="K99" s="2" t="str">
        <f>IF(exp!M106&lt;&gt;"",exp!M106,"")</f>
        <v/>
      </c>
      <c r="L99" s="2" t="str">
        <f>IF(exp!N106&lt;&gt;"",exp!N106,"")</f>
        <v/>
      </c>
      <c r="M99" s="2" t="str">
        <f>IF(exp!O106&lt;&gt;"",exp!O106,"")</f>
        <v/>
      </c>
      <c r="N99" s="2" t="str">
        <f>IF(exp!P106&lt;&gt;"",exp!P106,"")</f>
        <v/>
      </c>
      <c r="O99" s="2" t="str">
        <f>IF(exp!Q106&lt;&gt;"",exp!Q106,"")</f>
        <v/>
      </c>
    </row>
    <row r="100" spans="1:15" x14ac:dyDescent="0.25">
      <c r="A100" s="2" t="str">
        <f>IF(exp!C107&lt;&gt;"",exp!B107,"")</f>
        <v/>
      </c>
      <c r="B100" s="2" t="str">
        <f>IF(exp!C107&lt;&gt;"",exp!C107,"")</f>
        <v/>
      </c>
      <c r="C100" s="2" t="str">
        <f>IF(exp!E107&lt;&gt;"",exp!E107,"")</f>
        <v/>
      </c>
      <c r="D100" s="38" t="str">
        <f>IF(exp!F107&lt;&gt;"",exp!F107,"")</f>
        <v/>
      </c>
      <c r="E100" s="2" t="str">
        <f>IF(exp!G107&lt;&gt;"",exp!G107,"")</f>
        <v/>
      </c>
      <c r="F100" s="2" t="str">
        <f>IF(exp!H107&lt;&gt;"",exp!H107,"")</f>
        <v/>
      </c>
      <c r="G100" s="2" t="str">
        <f>IF(exp!I107&lt;&gt;"",VLOOKUP(exp!I107,private!O:P,2,FALSE),"")</f>
        <v/>
      </c>
      <c r="H100" s="2" t="str">
        <f>IF(exp!J107&lt;&gt;"",exp!J107,"")</f>
        <v/>
      </c>
      <c r="I100" s="2" t="str">
        <f>IF(exp!K107&lt;&gt;"",exp!K107,"")</f>
        <v/>
      </c>
      <c r="J100" s="2" t="str">
        <f>IF(exp!L107&lt;&gt;"",exp!L107,"")</f>
        <v/>
      </c>
      <c r="K100" s="2" t="str">
        <f>IF(exp!M107&lt;&gt;"",exp!M107,"")</f>
        <v/>
      </c>
      <c r="L100" s="2" t="str">
        <f>IF(exp!N107&lt;&gt;"",exp!N107,"")</f>
        <v/>
      </c>
      <c r="M100" s="2" t="str">
        <f>IF(exp!O107&lt;&gt;"",exp!O107,"")</f>
        <v/>
      </c>
      <c r="N100" s="2" t="str">
        <f>IF(exp!P107&lt;&gt;"",exp!P107,"")</f>
        <v/>
      </c>
      <c r="O100" s="2" t="str">
        <f>IF(exp!Q107&lt;&gt;"",exp!Q107,"")</f>
        <v/>
      </c>
    </row>
    <row r="101" spans="1:15" x14ac:dyDescent="0.25">
      <c r="A101" s="2" t="str">
        <f>IF(exp!C108&lt;&gt;"",exp!B108,"")</f>
        <v/>
      </c>
      <c r="B101" s="2" t="str">
        <f>IF(exp!C108&lt;&gt;"",exp!C108,"")</f>
        <v/>
      </c>
      <c r="C101" s="2" t="str">
        <f>IF(exp!E108&lt;&gt;"",exp!E108,"")</f>
        <v/>
      </c>
      <c r="D101" s="38" t="str">
        <f>IF(exp!F108&lt;&gt;"",exp!F108,"")</f>
        <v/>
      </c>
      <c r="E101" s="2" t="str">
        <f>IF(exp!G108&lt;&gt;"",exp!G108,"")</f>
        <v/>
      </c>
      <c r="F101" s="2" t="str">
        <f>IF(exp!H108&lt;&gt;"",exp!H108,"")</f>
        <v/>
      </c>
      <c r="G101" s="2" t="str">
        <f>IF(exp!I108&lt;&gt;"",VLOOKUP(exp!I108,private!O:P,2,FALSE),"")</f>
        <v/>
      </c>
      <c r="H101" s="2" t="str">
        <f>IF(exp!J108&lt;&gt;"",exp!J108,"")</f>
        <v/>
      </c>
      <c r="I101" s="2" t="str">
        <f>IF(exp!K108&lt;&gt;"",exp!K108,"")</f>
        <v/>
      </c>
      <c r="J101" s="2" t="str">
        <f>IF(exp!L108&lt;&gt;"",exp!L108,"")</f>
        <v/>
      </c>
      <c r="K101" s="2" t="str">
        <f>IF(exp!M108&lt;&gt;"",exp!M108,"")</f>
        <v/>
      </c>
      <c r="L101" s="2" t="str">
        <f>IF(exp!N108&lt;&gt;"",exp!N108,"")</f>
        <v/>
      </c>
      <c r="M101" s="2" t="str">
        <f>IF(exp!O108&lt;&gt;"",exp!O108,"")</f>
        <v/>
      </c>
      <c r="N101" s="2" t="str">
        <f>IF(exp!P108&lt;&gt;"",exp!P108,"")</f>
        <v/>
      </c>
      <c r="O101" s="2" t="str">
        <f>IF(exp!Q108&lt;&gt;"",exp!Q108,"")</f>
        <v/>
      </c>
    </row>
    <row r="102" spans="1:15" x14ac:dyDescent="0.25">
      <c r="A102" s="2" t="str">
        <f>IF(exp!C109&lt;&gt;"",exp!B109,"")</f>
        <v/>
      </c>
      <c r="B102" s="2" t="str">
        <f>IF(exp!C109&lt;&gt;"",exp!C109,"")</f>
        <v/>
      </c>
      <c r="C102" s="2" t="str">
        <f>IF(exp!E109&lt;&gt;"",exp!E109,"")</f>
        <v/>
      </c>
      <c r="D102" s="38" t="str">
        <f>IF(exp!F109&lt;&gt;"",exp!F109,"")</f>
        <v/>
      </c>
      <c r="E102" s="2" t="str">
        <f>IF(exp!G109&lt;&gt;"",exp!G109,"")</f>
        <v/>
      </c>
      <c r="F102" s="2" t="str">
        <f>IF(exp!H109&lt;&gt;"",exp!H109,"")</f>
        <v/>
      </c>
      <c r="G102" s="2" t="str">
        <f>IF(exp!I109&lt;&gt;"",VLOOKUP(exp!I109,private!O:P,2,FALSE),"")</f>
        <v/>
      </c>
      <c r="H102" s="2" t="str">
        <f>IF(exp!J109&lt;&gt;"",exp!J109,"")</f>
        <v/>
      </c>
      <c r="I102" s="2" t="str">
        <f>IF(exp!K109&lt;&gt;"",exp!K109,"")</f>
        <v/>
      </c>
      <c r="J102" s="2" t="str">
        <f>IF(exp!L109&lt;&gt;"",exp!L109,"")</f>
        <v/>
      </c>
      <c r="K102" s="2" t="str">
        <f>IF(exp!M109&lt;&gt;"",exp!M109,"")</f>
        <v/>
      </c>
      <c r="L102" s="2" t="str">
        <f>IF(exp!N109&lt;&gt;"",exp!N109,"")</f>
        <v/>
      </c>
      <c r="M102" s="2" t="str">
        <f>IF(exp!O109&lt;&gt;"",exp!O109,"")</f>
        <v/>
      </c>
      <c r="N102" s="2" t="str">
        <f>IF(exp!P109&lt;&gt;"",exp!P109,"")</f>
        <v/>
      </c>
      <c r="O102" s="2" t="str">
        <f>IF(exp!Q109&lt;&gt;"",exp!Q109,"")</f>
        <v/>
      </c>
    </row>
    <row r="103" spans="1:15" x14ac:dyDescent="0.25">
      <c r="A103" s="2" t="str">
        <f>IF(exp!C110&lt;&gt;"",exp!B110,"")</f>
        <v/>
      </c>
      <c r="B103" s="2" t="str">
        <f>IF(exp!C110&lt;&gt;"",exp!C110,"")</f>
        <v/>
      </c>
      <c r="C103" s="2" t="str">
        <f>IF(exp!E110&lt;&gt;"",exp!E110,"")</f>
        <v/>
      </c>
      <c r="D103" s="38" t="str">
        <f>IF(exp!F110&lt;&gt;"",exp!F110,"")</f>
        <v/>
      </c>
      <c r="E103" s="2" t="str">
        <f>IF(exp!G110&lt;&gt;"",exp!G110,"")</f>
        <v/>
      </c>
      <c r="F103" s="2" t="str">
        <f>IF(exp!H110&lt;&gt;"",exp!H110,"")</f>
        <v/>
      </c>
      <c r="G103" s="2" t="str">
        <f>IF(exp!I110&lt;&gt;"",VLOOKUP(exp!I110,private!O:P,2,FALSE),"")</f>
        <v/>
      </c>
      <c r="H103" s="2" t="str">
        <f>IF(exp!J110&lt;&gt;"",exp!J110,"")</f>
        <v/>
      </c>
      <c r="I103" s="2" t="str">
        <f>IF(exp!K110&lt;&gt;"",exp!K110,"")</f>
        <v/>
      </c>
      <c r="J103" s="2" t="str">
        <f>IF(exp!L110&lt;&gt;"",exp!L110,"")</f>
        <v/>
      </c>
      <c r="K103" s="2" t="str">
        <f>IF(exp!M110&lt;&gt;"",exp!M110,"")</f>
        <v/>
      </c>
      <c r="L103" s="2" t="str">
        <f>IF(exp!N110&lt;&gt;"",exp!N110,"")</f>
        <v/>
      </c>
      <c r="M103" s="2" t="str">
        <f>IF(exp!O110&lt;&gt;"",exp!O110,"")</f>
        <v/>
      </c>
      <c r="N103" s="2" t="str">
        <f>IF(exp!P110&lt;&gt;"",exp!P110,"")</f>
        <v/>
      </c>
      <c r="O103" s="2" t="str">
        <f>IF(exp!Q110&lt;&gt;"",exp!Q110,"")</f>
        <v/>
      </c>
    </row>
    <row r="104" spans="1:15" x14ac:dyDescent="0.25">
      <c r="A104" s="2" t="str">
        <f>IF(exp!C111&lt;&gt;"",exp!B111,"")</f>
        <v/>
      </c>
      <c r="B104" s="2" t="str">
        <f>IF(exp!C111&lt;&gt;"",exp!C111,"")</f>
        <v/>
      </c>
      <c r="C104" s="2" t="str">
        <f>IF(exp!E111&lt;&gt;"",exp!E111,"")</f>
        <v/>
      </c>
      <c r="D104" s="38" t="str">
        <f>IF(exp!F111&lt;&gt;"",exp!F111,"")</f>
        <v/>
      </c>
      <c r="E104" s="2" t="str">
        <f>IF(exp!G111&lt;&gt;"",exp!G111,"")</f>
        <v/>
      </c>
      <c r="F104" s="2" t="str">
        <f>IF(exp!H111&lt;&gt;"",exp!H111,"")</f>
        <v/>
      </c>
      <c r="G104" s="2" t="str">
        <f>IF(exp!I111&lt;&gt;"",VLOOKUP(exp!I111,private!O:P,2,FALSE),"")</f>
        <v/>
      </c>
      <c r="H104" s="2" t="str">
        <f>IF(exp!J111&lt;&gt;"",exp!J111,"")</f>
        <v/>
      </c>
      <c r="I104" s="2" t="str">
        <f>IF(exp!K111&lt;&gt;"",exp!K111,"")</f>
        <v/>
      </c>
      <c r="J104" s="2" t="str">
        <f>IF(exp!L111&lt;&gt;"",exp!L111,"")</f>
        <v/>
      </c>
      <c r="K104" s="2" t="str">
        <f>IF(exp!M111&lt;&gt;"",exp!M111,"")</f>
        <v/>
      </c>
      <c r="L104" s="2" t="str">
        <f>IF(exp!N111&lt;&gt;"",exp!N111,"")</f>
        <v/>
      </c>
      <c r="M104" s="2" t="str">
        <f>IF(exp!O111&lt;&gt;"",exp!O111,"")</f>
        <v/>
      </c>
      <c r="N104" s="2" t="str">
        <f>IF(exp!P111&lt;&gt;"",exp!P111,"")</f>
        <v/>
      </c>
      <c r="O104" s="2" t="str">
        <f>IF(exp!Q111&lt;&gt;"",exp!Q111,"")</f>
        <v/>
      </c>
    </row>
    <row r="105" spans="1:15" x14ac:dyDescent="0.25">
      <c r="A105" s="2" t="str">
        <f>IF(exp!C112&lt;&gt;"",exp!B112,"")</f>
        <v/>
      </c>
      <c r="B105" s="2" t="str">
        <f>IF(exp!C112&lt;&gt;"",exp!C112,"")</f>
        <v/>
      </c>
      <c r="C105" s="2" t="str">
        <f>IF(exp!E112&lt;&gt;"",exp!E112,"")</f>
        <v/>
      </c>
      <c r="D105" s="38" t="str">
        <f>IF(exp!F112&lt;&gt;"",exp!F112,"")</f>
        <v/>
      </c>
      <c r="E105" s="2" t="str">
        <f>IF(exp!G112&lt;&gt;"",exp!G112,"")</f>
        <v/>
      </c>
      <c r="F105" s="2" t="str">
        <f>IF(exp!H112&lt;&gt;"",exp!H112,"")</f>
        <v/>
      </c>
      <c r="G105" s="2" t="str">
        <f>IF(exp!I112&lt;&gt;"",VLOOKUP(exp!I112,private!O:P,2,FALSE),"")</f>
        <v/>
      </c>
      <c r="H105" s="2" t="str">
        <f>IF(exp!J112&lt;&gt;"",exp!J112,"")</f>
        <v/>
      </c>
      <c r="I105" s="2" t="str">
        <f>IF(exp!K112&lt;&gt;"",exp!K112,"")</f>
        <v/>
      </c>
      <c r="J105" s="2" t="str">
        <f>IF(exp!L112&lt;&gt;"",exp!L112,"")</f>
        <v/>
      </c>
      <c r="K105" s="2" t="str">
        <f>IF(exp!M112&lt;&gt;"",exp!M112,"")</f>
        <v/>
      </c>
      <c r="L105" s="2" t="str">
        <f>IF(exp!N112&lt;&gt;"",exp!N112,"")</f>
        <v/>
      </c>
      <c r="M105" s="2" t="str">
        <f>IF(exp!O112&lt;&gt;"",exp!O112,"")</f>
        <v/>
      </c>
      <c r="N105" s="2" t="str">
        <f>IF(exp!P112&lt;&gt;"",exp!P112,"")</f>
        <v/>
      </c>
      <c r="O105" s="2" t="str">
        <f>IF(exp!Q112&lt;&gt;"",exp!Q112,"")</f>
        <v/>
      </c>
    </row>
    <row r="106" spans="1:15" x14ac:dyDescent="0.25">
      <c r="A106" s="2" t="str">
        <f>IF(exp!C113&lt;&gt;"",exp!B113,"")</f>
        <v/>
      </c>
      <c r="B106" s="2" t="str">
        <f>IF(exp!C113&lt;&gt;"",exp!C113,"")</f>
        <v/>
      </c>
      <c r="C106" s="2" t="str">
        <f>IF(exp!E113&lt;&gt;"",exp!E113,"")</f>
        <v/>
      </c>
      <c r="D106" s="38" t="str">
        <f>IF(exp!F113&lt;&gt;"",exp!F113,"")</f>
        <v/>
      </c>
      <c r="E106" s="2" t="str">
        <f>IF(exp!G113&lt;&gt;"",exp!G113,"")</f>
        <v/>
      </c>
      <c r="F106" s="2" t="str">
        <f>IF(exp!H113&lt;&gt;"",exp!H113,"")</f>
        <v/>
      </c>
      <c r="G106" s="2" t="str">
        <f>IF(exp!I113&lt;&gt;"",VLOOKUP(exp!I113,private!O:P,2,FALSE),"")</f>
        <v/>
      </c>
      <c r="H106" s="2" t="str">
        <f>IF(exp!J113&lt;&gt;"",exp!J113,"")</f>
        <v/>
      </c>
      <c r="I106" s="2" t="str">
        <f>IF(exp!K113&lt;&gt;"",exp!K113,"")</f>
        <v/>
      </c>
      <c r="J106" s="2" t="str">
        <f>IF(exp!L113&lt;&gt;"",exp!L113,"")</f>
        <v/>
      </c>
      <c r="K106" s="2" t="str">
        <f>IF(exp!M113&lt;&gt;"",exp!M113,"")</f>
        <v/>
      </c>
      <c r="L106" s="2" t="str">
        <f>IF(exp!N113&lt;&gt;"",exp!N113,"")</f>
        <v/>
      </c>
      <c r="M106" s="2" t="str">
        <f>IF(exp!O113&lt;&gt;"",exp!O113,"")</f>
        <v/>
      </c>
      <c r="N106" s="2" t="str">
        <f>IF(exp!P113&lt;&gt;"",exp!P113,"")</f>
        <v/>
      </c>
      <c r="O106" s="2" t="str">
        <f>IF(exp!Q113&lt;&gt;"",exp!Q113,"")</f>
        <v/>
      </c>
    </row>
    <row r="107" spans="1:15" x14ac:dyDescent="0.25">
      <c r="A107" s="2" t="str">
        <f>IF(exp!C114&lt;&gt;"",exp!B114,"")</f>
        <v/>
      </c>
      <c r="B107" s="2" t="str">
        <f>IF(exp!C114&lt;&gt;"",exp!C114,"")</f>
        <v/>
      </c>
      <c r="C107" s="2" t="str">
        <f>IF(exp!E114&lt;&gt;"",exp!E114,"")</f>
        <v/>
      </c>
      <c r="D107" s="38" t="str">
        <f>IF(exp!F114&lt;&gt;"",exp!F114,"")</f>
        <v/>
      </c>
      <c r="E107" s="2" t="str">
        <f>IF(exp!G114&lt;&gt;"",exp!G114,"")</f>
        <v/>
      </c>
      <c r="F107" s="2" t="str">
        <f>IF(exp!H114&lt;&gt;"",exp!H114,"")</f>
        <v/>
      </c>
      <c r="G107" s="2" t="str">
        <f>IF(exp!I114&lt;&gt;"",VLOOKUP(exp!I114,private!O:P,2,FALSE),"")</f>
        <v/>
      </c>
      <c r="H107" s="2" t="str">
        <f>IF(exp!J114&lt;&gt;"",exp!J114,"")</f>
        <v/>
      </c>
      <c r="I107" s="2" t="str">
        <f>IF(exp!K114&lt;&gt;"",exp!K114,"")</f>
        <v/>
      </c>
      <c r="J107" s="2" t="str">
        <f>IF(exp!L114&lt;&gt;"",exp!L114,"")</f>
        <v/>
      </c>
      <c r="K107" s="2" t="str">
        <f>IF(exp!M114&lt;&gt;"",exp!M114,"")</f>
        <v/>
      </c>
      <c r="L107" s="2" t="str">
        <f>IF(exp!N114&lt;&gt;"",exp!N114,"")</f>
        <v/>
      </c>
      <c r="M107" s="2" t="str">
        <f>IF(exp!O114&lt;&gt;"",exp!O114,"")</f>
        <v/>
      </c>
      <c r="N107" s="2" t="str">
        <f>IF(exp!P114&lt;&gt;"",exp!P114,"")</f>
        <v/>
      </c>
      <c r="O107" s="2" t="str">
        <f>IF(exp!Q114&lt;&gt;"",exp!Q114,"")</f>
        <v/>
      </c>
    </row>
    <row r="108" spans="1:15" x14ac:dyDescent="0.25">
      <c r="A108" s="2" t="str">
        <f>IF(exp!C115&lt;&gt;"",exp!B115,"")</f>
        <v/>
      </c>
      <c r="B108" s="2" t="str">
        <f>IF(exp!C115&lt;&gt;"",exp!C115,"")</f>
        <v/>
      </c>
      <c r="C108" s="2" t="str">
        <f>IF(exp!E115&lt;&gt;"",exp!E115,"")</f>
        <v/>
      </c>
      <c r="D108" s="38" t="str">
        <f>IF(exp!F115&lt;&gt;"",exp!F115,"")</f>
        <v/>
      </c>
      <c r="E108" s="2" t="str">
        <f>IF(exp!G115&lt;&gt;"",exp!G115,"")</f>
        <v/>
      </c>
      <c r="F108" s="2" t="str">
        <f>IF(exp!H115&lt;&gt;"",exp!H115,"")</f>
        <v/>
      </c>
      <c r="G108" s="2" t="str">
        <f>IF(exp!I115&lt;&gt;"",VLOOKUP(exp!I115,private!O:P,2,FALSE),"")</f>
        <v/>
      </c>
      <c r="H108" s="2" t="str">
        <f>IF(exp!J115&lt;&gt;"",exp!J115,"")</f>
        <v/>
      </c>
      <c r="I108" s="2" t="str">
        <f>IF(exp!K115&lt;&gt;"",exp!K115,"")</f>
        <v/>
      </c>
      <c r="J108" s="2" t="str">
        <f>IF(exp!L115&lt;&gt;"",exp!L115,"")</f>
        <v/>
      </c>
      <c r="K108" s="2" t="str">
        <f>IF(exp!M115&lt;&gt;"",exp!M115,"")</f>
        <v/>
      </c>
      <c r="L108" s="2" t="str">
        <f>IF(exp!N115&lt;&gt;"",exp!N115,"")</f>
        <v/>
      </c>
      <c r="M108" s="2" t="str">
        <f>IF(exp!O115&lt;&gt;"",exp!O115,"")</f>
        <v/>
      </c>
      <c r="N108" s="2" t="str">
        <f>IF(exp!P115&lt;&gt;"",exp!P115,"")</f>
        <v/>
      </c>
      <c r="O108" s="2" t="str">
        <f>IF(exp!Q115&lt;&gt;"",exp!Q115,"")</f>
        <v/>
      </c>
    </row>
    <row r="109" spans="1:15" x14ac:dyDescent="0.25">
      <c r="A109" s="2" t="str">
        <f>IF(exp!C116&lt;&gt;"",exp!B116,"")</f>
        <v/>
      </c>
      <c r="B109" s="2" t="str">
        <f>IF(exp!C116&lt;&gt;"",exp!C116,"")</f>
        <v/>
      </c>
      <c r="C109" s="2" t="str">
        <f>IF(exp!E116&lt;&gt;"",exp!E116,"")</f>
        <v/>
      </c>
      <c r="D109" s="38" t="str">
        <f>IF(exp!F116&lt;&gt;"",exp!F116,"")</f>
        <v/>
      </c>
      <c r="E109" s="2" t="str">
        <f>IF(exp!G116&lt;&gt;"",exp!G116,"")</f>
        <v/>
      </c>
      <c r="F109" s="2" t="str">
        <f>IF(exp!H116&lt;&gt;"",exp!H116,"")</f>
        <v/>
      </c>
      <c r="G109" s="2" t="str">
        <f>IF(exp!I116&lt;&gt;"",VLOOKUP(exp!I116,private!O:P,2,FALSE),"")</f>
        <v/>
      </c>
      <c r="H109" s="2" t="str">
        <f>IF(exp!J116&lt;&gt;"",exp!J116,"")</f>
        <v/>
      </c>
      <c r="I109" s="2" t="str">
        <f>IF(exp!K116&lt;&gt;"",exp!K116,"")</f>
        <v/>
      </c>
      <c r="J109" s="2" t="str">
        <f>IF(exp!L116&lt;&gt;"",exp!L116,"")</f>
        <v/>
      </c>
      <c r="K109" s="2" t="str">
        <f>IF(exp!M116&lt;&gt;"",exp!M116,"")</f>
        <v/>
      </c>
      <c r="L109" s="2" t="str">
        <f>IF(exp!N116&lt;&gt;"",exp!N116,"")</f>
        <v/>
      </c>
      <c r="M109" s="2" t="str">
        <f>IF(exp!O116&lt;&gt;"",exp!O116,"")</f>
        <v/>
      </c>
      <c r="N109" s="2" t="str">
        <f>IF(exp!P116&lt;&gt;"",exp!P116,"")</f>
        <v/>
      </c>
      <c r="O109" s="2" t="str">
        <f>IF(exp!Q116&lt;&gt;"",exp!Q116,"")</f>
        <v/>
      </c>
    </row>
    <row r="110" spans="1:15" x14ac:dyDescent="0.25">
      <c r="A110" s="2" t="str">
        <f>IF(exp!C117&lt;&gt;"",exp!B117,"")</f>
        <v/>
      </c>
      <c r="B110" s="2" t="str">
        <f>IF(exp!C117&lt;&gt;"",exp!C117,"")</f>
        <v/>
      </c>
      <c r="C110" s="2" t="str">
        <f>IF(exp!E117&lt;&gt;"",exp!E117,"")</f>
        <v/>
      </c>
      <c r="D110" s="38" t="str">
        <f>IF(exp!F117&lt;&gt;"",exp!F117,"")</f>
        <v/>
      </c>
      <c r="E110" s="2" t="str">
        <f>IF(exp!G117&lt;&gt;"",exp!G117,"")</f>
        <v/>
      </c>
      <c r="F110" s="2" t="str">
        <f>IF(exp!H117&lt;&gt;"",exp!H117,"")</f>
        <v/>
      </c>
      <c r="G110" s="2" t="str">
        <f>IF(exp!I117&lt;&gt;"",VLOOKUP(exp!I117,private!O:P,2,FALSE),"")</f>
        <v/>
      </c>
      <c r="H110" s="2" t="str">
        <f>IF(exp!J117&lt;&gt;"",exp!J117,"")</f>
        <v/>
      </c>
      <c r="I110" s="2" t="str">
        <f>IF(exp!K117&lt;&gt;"",exp!K117,"")</f>
        <v/>
      </c>
      <c r="J110" s="2" t="str">
        <f>IF(exp!L117&lt;&gt;"",exp!L117,"")</f>
        <v/>
      </c>
      <c r="K110" s="2" t="str">
        <f>IF(exp!M117&lt;&gt;"",exp!M117,"")</f>
        <v/>
      </c>
      <c r="L110" s="2" t="str">
        <f>IF(exp!N117&lt;&gt;"",exp!N117,"")</f>
        <v/>
      </c>
      <c r="M110" s="2" t="str">
        <f>IF(exp!O117&lt;&gt;"",exp!O117,"")</f>
        <v/>
      </c>
      <c r="N110" s="2" t="str">
        <f>IF(exp!P117&lt;&gt;"",exp!P117,"")</f>
        <v/>
      </c>
      <c r="O110" s="2" t="str">
        <f>IF(exp!Q117&lt;&gt;"",exp!Q117,"")</f>
        <v/>
      </c>
    </row>
    <row r="111" spans="1:15" x14ac:dyDescent="0.25">
      <c r="A111" s="2" t="str">
        <f>IF(exp!C118&lt;&gt;"",exp!B118,"")</f>
        <v/>
      </c>
      <c r="B111" s="2" t="str">
        <f>IF(exp!C118&lt;&gt;"",exp!C118,"")</f>
        <v/>
      </c>
      <c r="C111" s="2" t="str">
        <f>IF(exp!E118&lt;&gt;"",exp!E118,"")</f>
        <v/>
      </c>
      <c r="D111" s="38" t="str">
        <f>IF(exp!F118&lt;&gt;"",exp!F118,"")</f>
        <v/>
      </c>
      <c r="E111" s="2" t="str">
        <f>IF(exp!G118&lt;&gt;"",exp!G118,"")</f>
        <v/>
      </c>
      <c r="F111" s="2" t="str">
        <f>IF(exp!H118&lt;&gt;"",exp!H118,"")</f>
        <v/>
      </c>
      <c r="G111" s="2" t="str">
        <f>IF(exp!I118&lt;&gt;"",VLOOKUP(exp!I118,private!O:P,2,FALSE),"")</f>
        <v/>
      </c>
      <c r="H111" s="2" t="str">
        <f>IF(exp!J118&lt;&gt;"",exp!J118,"")</f>
        <v/>
      </c>
      <c r="I111" s="2" t="str">
        <f>IF(exp!K118&lt;&gt;"",exp!K118,"")</f>
        <v/>
      </c>
      <c r="J111" s="2" t="str">
        <f>IF(exp!L118&lt;&gt;"",exp!L118,"")</f>
        <v/>
      </c>
      <c r="K111" s="2" t="str">
        <f>IF(exp!M118&lt;&gt;"",exp!M118,"")</f>
        <v/>
      </c>
      <c r="L111" s="2" t="str">
        <f>IF(exp!N118&lt;&gt;"",exp!N118,"")</f>
        <v/>
      </c>
      <c r="M111" s="2" t="str">
        <f>IF(exp!O118&lt;&gt;"",exp!O118,"")</f>
        <v/>
      </c>
      <c r="N111" s="2" t="str">
        <f>IF(exp!P118&lt;&gt;"",exp!P118,"")</f>
        <v/>
      </c>
      <c r="O111" s="2" t="str">
        <f>IF(exp!Q118&lt;&gt;"",exp!Q118,"")</f>
        <v/>
      </c>
    </row>
    <row r="112" spans="1:15" x14ac:dyDescent="0.25">
      <c r="A112" s="2" t="str">
        <f>IF(exp!C119&lt;&gt;"",exp!B119,"")</f>
        <v/>
      </c>
      <c r="B112" s="2" t="str">
        <f>IF(exp!C119&lt;&gt;"",exp!C119,"")</f>
        <v/>
      </c>
      <c r="C112" s="2" t="str">
        <f>IF(exp!E119&lt;&gt;"",exp!E119,"")</f>
        <v/>
      </c>
      <c r="D112" s="38" t="str">
        <f>IF(exp!F119&lt;&gt;"",exp!F119,"")</f>
        <v/>
      </c>
      <c r="E112" s="2" t="str">
        <f>IF(exp!G119&lt;&gt;"",exp!G119,"")</f>
        <v/>
      </c>
      <c r="F112" s="2" t="str">
        <f>IF(exp!H119&lt;&gt;"",exp!H119,"")</f>
        <v/>
      </c>
      <c r="G112" s="2" t="str">
        <f>IF(exp!I119&lt;&gt;"",VLOOKUP(exp!I119,private!O:P,2,FALSE),"")</f>
        <v/>
      </c>
      <c r="H112" s="2" t="str">
        <f>IF(exp!J119&lt;&gt;"",exp!J119,"")</f>
        <v/>
      </c>
      <c r="I112" s="2" t="str">
        <f>IF(exp!K119&lt;&gt;"",exp!K119,"")</f>
        <v/>
      </c>
      <c r="J112" s="2" t="str">
        <f>IF(exp!L119&lt;&gt;"",exp!L119,"")</f>
        <v/>
      </c>
      <c r="K112" s="2" t="str">
        <f>IF(exp!M119&lt;&gt;"",exp!M119,"")</f>
        <v/>
      </c>
      <c r="L112" s="2" t="str">
        <f>IF(exp!N119&lt;&gt;"",exp!N119,"")</f>
        <v/>
      </c>
      <c r="M112" s="2" t="str">
        <f>IF(exp!O119&lt;&gt;"",exp!O119,"")</f>
        <v/>
      </c>
      <c r="N112" s="2" t="str">
        <f>IF(exp!P119&lt;&gt;"",exp!P119,"")</f>
        <v/>
      </c>
      <c r="O112" s="2" t="str">
        <f>IF(exp!Q119&lt;&gt;"",exp!Q119,"")</f>
        <v/>
      </c>
    </row>
    <row r="113" spans="1:15" x14ac:dyDescent="0.25">
      <c r="A113" s="2" t="str">
        <f>IF(exp!C120&lt;&gt;"",exp!B120,"")</f>
        <v/>
      </c>
      <c r="B113" s="2" t="str">
        <f>IF(exp!C120&lt;&gt;"",exp!C120,"")</f>
        <v/>
      </c>
      <c r="C113" s="2" t="str">
        <f>IF(exp!E120&lt;&gt;"",exp!E120,"")</f>
        <v/>
      </c>
      <c r="D113" s="38" t="str">
        <f>IF(exp!F120&lt;&gt;"",exp!F120,"")</f>
        <v/>
      </c>
      <c r="E113" s="2" t="str">
        <f>IF(exp!G120&lt;&gt;"",exp!G120,"")</f>
        <v/>
      </c>
      <c r="F113" s="2" t="str">
        <f>IF(exp!H120&lt;&gt;"",exp!H120,"")</f>
        <v/>
      </c>
      <c r="G113" s="2" t="str">
        <f>IF(exp!I120&lt;&gt;"",VLOOKUP(exp!I120,private!O:P,2,FALSE),"")</f>
        <v/>
      </c>
      <c r="H113" s="2" t="str">
        <f>IF(exp!J120&lt;&gt;"",exp!J120,"")</f>
        <v/>
      </c>
      <c r="I113" s="2" t="str">
        <f>IF(exp!K120&lt;&gt;"",exp!K120,"")</f>
        <v/>
      </c>
      <c r="J113" s="2" t="str">
        <f>IF(exp!L120&lt;&gt;"",exp!L120,"")</f>
        <v/>
      </c>
      <c r="K113" s="2" t="str">
        <f>IF(exp!M120&lt;&gt;"",exp!M120,"")</f>
        <v/>
      </c>
      <c r="L113" s="2" t="str">
        <f>IF(exp!N120&lt;&gt;"",exp!N120,"")</f>
        <v/>
      </c>
      <c r="M113" s="2" t="str">
        <f>IF(exp!O120&lt;&gt;"",exp!O120,"")</f>
        <v/>
      </c>
      <c r="N113" s="2" t="str">
        <f>IF(exp!P120&lt;&gt;"",exp!P120,"")</f>
        <v/>
      </c>
      <c r="O113" s="2" t="str">
        <f>IF(exp!Q120&lt;&gt;"",exp!Q120,"")</f>
        <v/>
      </c>
    </row>
    <row r="114" spans="1:15" x14ac:dyDescent="0.25">
      <c r="A114" s="2" t="str">
        <f>IF(exp!C121&lt;&gt;"",exp!B121,"")</f>
        <v/>
      </c>
      <c r="B114" s="2" t="str">
        <f>IF(exp!C121&lt;&gt;"",exp!C121,"")</f>
        <v/>
      </c>
      <c r="C114" s="2" t="str">
        <f>IF(exp!E121&lt;&gt;"",exp!E121,"")</f>
        <v/>
      </c>
      <c r="D114" s="38" t="str">
        <f>IF(exp!F121&lt;&gt;"",exp!F121,"")</f>
        <v/>
      </c>
      <c r="E114" s="2" t="str">
        <f>IF(exp!G121&lt;&gt;"",exp!G121,"")</f>
        <v/>
      </c>
      <c r="F114" s="2" t="str">
        <f>IF(exp!H121&lt;&gt;"",exp!H121,"")</f>
        <v/>
      </c>
      <c r="G114" s="2" t="str">
        <f>IF(exp!I121&lt;&gt;"",VLOOKUP(exp!I121,private!O:P,2,FALSE),"")</f>
        <v/>
      </c>
      <c r="H114" s="2" t="str">
        <f>IF(exp!J121&lt;&gt;"",exp!J121,"")</f>
        <v/>
      </c>
      <c r="I114" s="2" t="str">
        <f>IF(exp!K121&lt;&gt;"",exp!K121,"")</f>
        <v/>
      </c>
      <c r="J114" s="2" t="str">
        <f>IF(exp!L121&lt;&gt;"",exp!L121,"")</f>
        <v/>
      </c>
      <c r="K114" s="2" t="str">
        <f>IF(exp!M121&lt;&gt;"",exp!M121,"")</f>
        <v/>
      </c>
      <c r="L114" s="2" t="str">
        <f>IF(exp!N121&lt;&gt;"",exp!N121,"")</f>
        <v/>
      </c>
      <c r="M114" s="2" t="str">
        <f>IF(exp!O121&lt;&gt;"",exp!O121,"")</f>
        <v/>
      </c>
      <c r="N114" s="2" t="str">
        <f>IF(exp!P121&lt;&gt;"",exp!P121,"")</f>
        <v/>
      </c>
      <c r="O114" s="2" t="str">
        <f>IF(exp!Q121&lt;&gt;"",exp!Q121,"")</f>
        <v/>
      </c>
    </row>
    <row r="115" spans="1:15" x14ac:dyDescent="0.25">
      <c r="A115" s="2" t="str">
        <f>IF(exp!C122&lt;&gt;"",exp!B122,"")</f>
        <v/>
      </c>
      <c r="B115" s="2" t="str">
        <f>IF(exp!C122&lt;&gt;"",exp!C122,"")</f>
        <v/>
      </c>
      <c r="C115" s="2" t="str">
        <f>IF(exp!E122&lt;&gt;"",exp!E122,"")</f>
        <v/>
      </c>
      <c r="D115" s="38" t="str">
        <f>IF(exp!F122&lt;&gt;"",exp!F122,"")</f>
        <v/>
      </c>
      <c r="E115" s="2" t="str">
        <f>IF(exp!G122&lt;&gt;"",exp!G122,"")</f>
        <v/>
      </c>
      <c r="F115" s="2" t="str">
        <f>IF(exp!H122&lt;&gt;"",exp!H122,"")</f>
        <v/>
      </c>
      <c r="G115" s="2" t="str">
        <f>IF(exp!I122&lt;&gt;"",VLOOKUP(exp!I122,private!O:P,2,FALSE),"")</f>
        <v/>
      </c>
      <c r="H115" s="2" t="str">
        <f>IF(exp!J122&lt;&gt;"",exp!J122,"")</f>
        <v/>
      </c>
      <c r="I115" s="2" t="str">
        <f>IF(exp!K122&lt;&gt;"",exp!K122,"")</f>
        <v/>
      </c>
      <c r="J115" s="2" t="str">
        <f>IF(exp!L122&lt;&gt;"",exp!L122,"")</f>
        <v/>
      </c>
      <c r="K115" s="2" t="str">
        <f>IF(exp!M122&lt;&gt;"",exp!M122,"")</f>
        <v/>
      </c>
      <c r="L115" s="2" t="str">
        <f>IF(exp!N122&lt;&gt;"",exp!N122,"")</f>
        <v/>
      </c>
      <c r="M115" s="2" t="str">
        <f>IF(exp!O122&lt;&gt;"",exp!O122,"")</f>
        <v/>
      </c>
      <c r="N115" s="2" t="str">
        <f>IF(exp!P122&lt;&gt;"",exp!P122,"")</f>
        <v/>
      </c>
      <c r="O115" s="2" t="str">
        <f>IF(exp!Q122&lt;&gt;"",exp!Q122,"")</f>
        <v/>
      </c>
    </row>
    <row r="116" spans="1:15" x14ac:dyDescent="0.25">
      <c r="A116" s="2" t="str">
        <f>IF(exp!C123&lt;&gt;"",exp!B123,"")</f>
        <v/>
      </c>
      <c r="B116" s="2" t="str">
        <f>IF(exp!C123&lt;&gt;"",exp!C123,"")</f>
        <v/>
      </c>
      <c r="C116" s="2" t="str">
        <f>IF(exp!E123&lt;&gt;"",exp!E123,"")</f>
        <v/>
      </c>
      <c r="D116" s="38" t="str">
        <f>IF(exp!F123&lt;&gt;"",exp!F123,"")</f>
        <v/>
      </c>
      <c r="E116" s="2" t="str">
        <f>IF(exp!G123&lt;&gt;"",exp!G123,"")</f>
        <v/>
      </c>
      <c r="F116" s="2" t="str">
        <f>IF(exp!H123&lt;&gt;"",exp!H123,"")</f>
        <v/>
      </c>
      <c r="G116" s="2" t="str">
        <f>IF(exp!I123&lt;&gt;"",VLOOKUP(exp!I123,private!O:P,2,FALSE),"")</f>
        <v/>
      </c>
      <c r="H116" s="2" t="str">
        <f>IF(exp!J123&lt;&gt;"",exp!J123,"")</f>
        <v/>
      </c>
      <c r="I116" s="2" t="str">
        <f>IF(exp!K123&lt;&gt;"",exp!K123,"")</f>
        <v/>
      </c>
      <c r="J116" s="2" t="str">
        <f>IF(exp!L123&lt;&gt;"",exp!L123,"")</f>
        <v/>
      </c>
      <c r="K116" s="2" t="str">
        <f>IF(exp!M123&lt;&gt;"",exp!M123,"")</f>
        <v/>
      </c>
      <c r="L116" s="2" t="str">
        <f>IF(exp!N123&lt;&gt;"",exp!N123,"")</f>
        <v/>
      </c>
      <c r="M116" s="2" t="str">
        <f>IF(exp!O123&lt;&gt;"",exp!O123,"")</f>
        <v/>
      </c>
      <c r="N116" s="2" t="str">
        <f>IF(exp!P123&lt;&gt;"",exp!P123,"")</f>
        <v/>
      </c>
      <c r="O116" s="2" t="str">
        <f>IF(exp!Q123&lt;&gt;"",exp!Q123,"")</f>
        <v/>
      </c>
    </row>
    <row r="117" spans="1:15" x14ac:dyDescent="0.25">
      <c r="A117" s="2" t="str">
        <f>IF(exp!C124&lt;&gt;"",exp!B124,"")</f>
        <v/>
      </c>
      <c r="B117" s="2" t="str">
        <f>IF(exp!C124&lt;&gt;"",exp!C124,"")</f>
        <v/>
      </c>
      <c r="C117" s="2" t="str">
        <f>IF(exp!E124&lt;&gt;"",exp!E124,"")</f>
        <v/>
      </c>
      <c r="D117" s="38" t="str">
        <f>IF(exp!F124&lt;&gt;"",exp!F124,"")</f>
        <v/>
      </c>
      <c r="E117" s="2" t="str">
        <f>IF(exp!G124&lt;&gt;"",exp!G124,"")</f>
        <v/>
      </c>
      <c r="F117" s="2" t="str">
        <f>IF(exp!H124&lt;&gt;"",exp!H124,"")</f>
        <v/>
      </c>
      <c r="G117" s="2" t="str">
        <f>IF(exp!I124&lt;&gt;"",VLOOKUP(exp!I124,private!O:P,2,FALSE),"")</f>
        <v/>
      </c>
      <c r="H117" s="2" t="str">
        <f>IF(exp!J124&lt;&gt;"",exp!J124,"")</f>
        <v/>
      </c>
      <c r="I117" s="2" t="str">
        <f>IF(exp!K124&lt;&gt;"",exp!K124,"")</f>
        <v/>
      </c>
      <c r="J117" s="2" t="str">
        <f>IF(exp!L124&lt;&gt;"",exp!L124,"")</f>
        <v/>
      </c>
      <c r="K117" s="2" t="str">
        <f>IF(exp!M124&lt;&gt;"",exp!M124,"")</f>
        <v/>
      </c>
      <c r="L117" s="2" t="str">
        <f>IF(exp!N124&lt;&gt;"",exp!N124,"")</f>
        <v/>
      </c>
      <c r="M117" s="2" t="str">
        <f>IF(exp!O124&lt;&gt;"",exp!O124,"")</f>
        <v/>
      </c>
      <c r="N117" s="2" t="str">
        <f>IF(exp!P124&lt;&gt;"",exp!P124,"")</f>
        <v/>
      </c>
      <c r="O117" s="2" t="str">
        <f>IF(exp!Q124&lt;&gt;"",exp!Q124,"")</f>
        <v/>
      </c>
    </row>
    <row r="118" spans="1:15" x14ac:dyDescent="0.25">
      <c r="A118" s="2" t="str">
        <f>IF(exp!C125&lt;&gt;"",exp!B125,"")</f>
        <v/>
      </c>
      <c r="B118" s="2" t="str">
        <f>IF(exp!C125&lt;&gt;"",exp!C125,"")</f>
        <v/>
      </c>
      <c r="C118" s="2" t="str">
        <f>IF(exp!E125&lt;&gt;"",exp!E125,"")</f>
        <v/>
      </c>
      <c r="D118" s="38" t="str">
        <f>IF(exp!F125&lt;&gt;"",exp!F125,"")</f>
        <v/>
      </c>
      <c r="E118" s="2" t="str">
        <f>IF(exp!G125&lt;&gt;"",exp!G125,"")</f>
        <v/>
      </c>
      <c r="F118" s="2" t="str">
        <f>IF(exp!H125&lt;&gt;"",exp!H125,"")</f>
        <v/>
      </c>
      <c r="G118" s="2" t="str">
        <f>IF(exp!I125&lt;&gt;"",VLOOKUP(exp!I125,private!O:P,2,FALSE),"")</f>
        <v/>
      </c>
      <c r="H118" s="2" t="str">
        <f>IF(exp!J125&lt;&gt;"",exp!J125,"")</f>
        <v/>
      </c>
      <c r="I118" s="2" t="str">
        <f>IF(exp!K125&lt;&gt;"",exp!K125,"")</f>
        <v/>
      </c>
      <c r="J118" s="2" t="str">
        <f>IF(exp!L125&lt;&gt;"",exp!L125,"")</f>
        <v/>
      </c>
      <c r="K118" s="2" t="str">
        <f>IF(exp!M125&lt;&gt;"",exp!M125,"")</f>
        <v/>
      </c>
      <c r="L118" s="2" t="str">
        <f>IF(exp!N125&lt;&gt;"",exp!N125,"")</f>
        <v/>
      </c>
      <c r="M118" s="2" t="str">
        <f>IF(exp!O125&lt;&gt;"",exp!O125,"")</f>
        <v/>
      </c>
      <c r="N118" s="2" t="str">
        <f>IF(exp!P125&lt;&gt;"",exp!P125,"")</f>
        <v/>
      </c>
      <c r="O118" s="2" t="str">
        <f>IF(exp!Q125&lt;&gt;"",exp!Q125,"")</f>
        <v/>
      </c>
    </row>
    <row r="119" spans="1:15" x14ac:dyDescent="0.25">
      <c r="A119" s="2" t="str">
        <f>IF(exp!C126&lt;&gt;"",exp!B126,"")</f>
        <v/>
      </c>
      <c r="B119" s="2" t="str">
        <f>IF(exp!C126&lt;&gt;"",exp!C126,"")</f>
        <v/>
      </c>
      <c r="C119" s="2" t="str">
        <f>IF(exp!E126&lt;&gt;"",exp!E126,"")</f>
        <v/>
      </c>
      <c r="D119" s="38" t="str">
        <f>IF(exp!F126&lt;&gt;"",exp!F126,"")</f>
        <v/>
      </c>
      <c r="E119" s="2" t="str">
        <f>IF(exp!G126&lt;&gt;"",exp!G126,"")</f>
        <v/>
      </c>
      <c r="F119" s="2" t="str">
        <f>IF(exp!H126&lt;&gt;"",exp!H126,"")</f>
        <v/>
      </c>
      <c r="G119" s="2" t="str">
        <f>IF(exp!I126&lt;&gt;"",VLOOKUP(exp!I126,private!O:P,2,FALSE),"")</f>
        <v/>
      </c>
      <c r="H119" s="2" t="str">
        <f>IF(exp!J126&lt;&gt;"",exp!J126,"")</f>
        <v/>
      </c>
      <c r="I119" s="2" t="str">
        <f>IF(exp!K126&lt;&gt;"",exp!K126,"")</f>
        <v/>
      </c>
      <c r="J119" s="2" t="str">
        <f>IF(exp!L126&lt;&gt;"",exp!L126,"")</f>
        <v/>
      </c>
      <c r="K119" s="2" t="str">
        <f>IF(exp!M126&lt;&gt;"",exp!M126,"")</f>
        <v/>
      </c>
      <c r="L119" s="2" t="str">
        <f>IF(exp!N126&lt;&gt;"",exp!N126,"")</f>
        <v/>
      </c>
      <c r="M119" s="2" t="str">
        <f>IF(exp!O126&lt;&gt;"",exp!O126,"")</f>
        <v/>
      </c>
      <c r="N119" s="2" t="str">
        <f>IF(exp!P126&lt;&gt;"",exp!P126,"")</f>
        <v/>
      </c>
      <c r="O119" s="2" t="str">
        <f>IF(exp!Q126&lt;&gt;"",exp!Q126,"")</f>
        <v/>
      </c>
    </row>
    <row r="120" spans="1:15" x14ac:dyDescent="0.25">
      <c r="A120" s="2" t="str">
        <f>IF(exp!C127&lt;&gt;"",exp!B127,"")</f>
        <v/>
      </c>
      <c r="B120" s="2" t="str">
        <f>IF(exp!C127&lt;&gt;"",exp!C127,"")</f>
        <v/>
      </c>
      <c r="C120" s="2" t="str">
        <f>IF(exp!E127&lt;&gt;"",exp!E127,"")</f>
        <v/>
      </c>
      <c r="D120" s="38" t="str">
        <f>IF(exp!F127&lt;&gt;"",exp!F127,"")</f>
        <v/>
      </c>
      <c r="E120" s="2" t="str">
        <f>IF(exp!G127&lt;&gt;"",exp!G127,"")</f>
        <v/>
      </c>
      <c r="F120" s="2" t="str">
        <f>IF(exp!H127&lt;&gt;"",exp!H127,"")</f>
        <v/>
      </c>
      <c r="G120" s="2" t="str">
        <f>IF(exp!I127&lt;&gt;"",VLOOKUP(exp!I127,private!O:P,2,FALSE),"")</f>
        <v/>
      </c>
      <c r="H120" s="2" t="str">
        <f>IF(exp!J127&lt;&gt;"",exp!J127,"")</f>
        <v/>
      </c>
      <c r="I120" s="2" t="str">
        <f>IF(exp!K127&lt;&gt;"",exp!K127,"")</f>
        <v/>
      </c>
      <c r="J120" s="2" t="str">
        <f>IF(exp!L127&lt;&gt;"",exp!L127,"")</f>
        <v/>
      </c>
      <c r="K120" s="2" t="str">
        <f>IF(exp!M127&lt;&gt;"",exp!M127,"")</f>
        <v/>
      </c>
      <c r="L120" s="2" t="str">
        <f>IF(exp!N127&lt;&gt;"",exp!N127,"")</f>
        <v/>
      </c>
      <c r="M120" s="2" t="str">
        <f>IF(exp!O127&lt;&gt;"",exp!O127,"")</f>
        <v/>
      </c>
      <c r="N120" s="2" t="str">
        <f>IF(exp!P127&lt;&gt;"",exp!P127,"")</f>
        <v/>
      </c>
      <c r="O120" s="2" t="str">
        <f>IF(exp!Q127&lt;&gt;"",exp!Q127,"")</f>
        <v/>
      </c>
    </row>
    <row r="121" spans="1:15" x14ac:dyDescent="0.25">
      <c r="A121" s="2" t="str">
        <f>IF(exp!C128&lt;&gt;"",exp!B128,"")</f>
        <v/>
      </c>
      <c r="B121" s="2" t="str">
        <f>IF(exp!C128&lt;&gt;"",exp!C128,"")</f>
        <v/>
      </c>
      <c r="C121" s="2" t="str">
        <f>IF(exp!E128&lt;&gt;"",exp!E128,"")</f>
        <v/>
      </c>
      <c r="D121" s="38" t="str">
        <f>IF(exp!F128&lt;&gt;"",exp!F128,"")</f>
        <v/>
      </c>
      <c r="E121" s="2" t="str">
        <f>IF(exp!G128&lt;&gt;"",exp!G128,"")</f>
        <v/>
      </c>
      <c r="F121" s="2" t="str">
        <f>IF(exp!H128&lt;&gt;"",exp!H128,"")</f>
        <v/>
      </c>
      <c r="G121" s="2" t="str">
        <f>IF(exp!I128&lt;&gt;"",VLOOKUP(exp!I128,private!O:P,2,FALSE),"")</f>
        <v/>
      </c>
      <c r="H121" s="2" t="str">
        <f>IF(exp!J128&lt;&gt;"",exp!J128,"")</f>
        <v/>
      </c>
      <c r="I121" s="2" t="str">
        <f>IF(exp!K128&lt;&gt;"",exp!K128,"")</f>
        <v/>
      </c>
      <c r="J121" s="2" t="str">
        <f>IF(exp!L128&lt;&gt;"",exp!L128,"")</f>
        <v/>
      </c>
      <c r="K121" s="2" t="str">
        <f>IF(exp!M128&lt;&gt;"",exp!M128,"")</f>
        <v/>
      </c>
      <c r="L121" s="2" t="str">
        <f>IF(exp!N128&lt;&gt;"",exp!N128,"")</f>
        <v/>
      </c>
      <c r="M121" s="2" t="str">
        <f>IF(exp!O128&lt;&gt;"",exp!O128,"")</f>
        <v/>
      </c>
      <c r="N121" s="2" t="str">
        <f>IF(exp!P128&lt;&gt;"",exp!P128,"")</f>
        <v/>
      </c>
      <c r="O121" s="2" t="str">
        <f>IF(exp!Q128&lt;&gt;"",exp!Q128,"")</f>
        <v/>
      </c>
    </row>
    <row r="122" spans="1:15" x14ac:dyDescent="0.25">
      <c r="A122" s="2" t="str">
        <f>IF(exp!C129&lt;&gt;"",exp!B129,"")</f>
        <v/>
      </c>
      <c r="B122" s="2" t="str">
        <f>IF(exp!C129&lt;&gt;"",exp!C129,"")</f>
        <v/>
      </c>
      <c r="C122" s="2" t="str">
        <f>IF(exp!E129&lt;&gt;"",exp!E129,"")</f>
        <v/>
      </c>
      <c r="D122" s="38" t="str">
        <f>IF(exp!F129&lt;&gt;"",exp!F129,"")</f>
        <v/>
      </c>
      <c r="E122" s="2" t="str">
        <f>IF(exp!G129&lt;&gt;"",exp!G129,"")</f>
        <v/>
      </c>
      <c r="F122" s="2" t="str">
        <f>IF(exp!H129&lt;&gt;"",exp!H129,"")</f>
        <v/>
      </c>
      <c r="G122" s="2" t="str">
        <f>IF(exp!I129&lt;&gt;"",VLOOKUP(exp!I129,private!O:P,2,FALSE),"")</f>
        <v/>
      </c>
      <c r="H122" s="2" t="str">
        <f>IF(exp!J129&lt;&gt;"",exp!J129,"")</f>
        <v/>
      </c>
      <c r="I122" s="2" t="str">
        <f>IF(exp!K129&lt;&gt;"",exp!K129,"")</f>
        <v/>
      </c>
      <c r="J122" s="2" t="str">
        <f>IF(exp!L129&lt;&gt;"",exp!L129,"")</f>
        <v/>
      </c>
      <c r="K122" s="2" t="str">
        <f>IF(exp!M129&lt;&gt;"",exp!M129,"")</f>
        <v/>
      </c>
      <c r="L122" s="2" t="str">
        <f>IF(exp!N129&lt;&gt;"",exp!N129,"")</f>
        <v/>
      </c>
      <c r="M122" s="2" t="str">
        <f>IF(exp!O129&lt;&gt;"",exp!O129,"")</f>
        <v/>
      </c>
      <c r="N122" s="2" t="str">
        <f>IF(exp!P129&lt;&gt;"",exp!P129,"")</f>
        <v/>
      </c>
      <c r="O122" s="2" t="str">
        <f>IF(exp!Q129&lt;&gt;"",exp!Q129,"")</f>
        <v/>
      </c>
    </row>
    <row r="123" spans="1:15" x14ac:dyDescent="0.25">
      <c r="A123" s="2" t="str">
        <f>IF(exp!C130&lt;&gt;"",exp!B130,"")</f>
        <v/>
      </c>
      <c r="B123" s="2" t="str">
        <f>IF(exp!C130&lt;&gt;"",exp!C130,"")</f>
        <v/>
      </c>
      <c r="C123" s="2" t="str">
        <f>IF(exp!E130&lt;&gt;"",exp!E130,"")</f>
        <v/>
      </c>
      <c r="D123" s="38" t="str">
        <f>IF(exp!F130&lt;&gt;"",exp!F130,"")</f>
        <v/>
      </c>
      <c r="E123" s="2" t="str">
        <f>IF(exp!G130&lt;&gt;"",exp!G130,"")</f>
        <v/>
      </c>
      <c r="F123" s="2" t="str">
        <f>IF(exp!H130&lt;&gt;"",exp!H130,"")</f>
        <v/>
      </c>
      <c r="G123" s="2" t="str">
        <f>IF(exp!I130&lt;&gt;"",VLOOKUP(exp!I130,private!O:P,2,FALSE),"")</f>
        <v/>
      </c>
      <c r="H123" s="2" t="str">
        <f>IF(exp!J130&lt;&gt;"",exp!J130,"")</f>
        <v/>
      </c>
      <c r="I123" s="2" t="str">
        <f>IF(exp!K130&lt;&gt;"",exp!K130,"")</f>
        <v/>
      </c>
      <c r="J123" s="2" t="str">
        <f>IF(exp!L130&lt;&gt;"",exp!L130,"")</f>
        <v/>
      </c>
      <c r="K123" s="2" t="str">
        <f>IF(exp!M130&lt;&gt;"",exp!M130,"")</f>
        <v/>
      </c>
      <c r="L123" s="2" t="str">
        <f>IF(exp!N130&lt;&gt;"",exp!N130,"")</f>
        <v/>
      </c>
      <c r="M123" s="2" t="str">
        <f>IF(exp!O130&lt;&gt;"",exp!O130,"")</f>
        <v/>
      </c>
      <c r="N123" s="2" t="str">
        <f>IF(exp!P130&lt;&gt;"",exp!P130,"")</f>
        <v/>
      </c>
      <c r="O123" s="2" t="str">
        <f>IF(exp!Q130&lt;&gt;"",exp!Q130,"")</f>
        <v/>
      </c>
    </row>
    <row r="124" spans="1:15" x14ac:dyDescent="0.25">
      <c r="A124" s="2" t="str">
        <f>IF(exp!C131&lt;&gt;"",exp!B131,"")</f>
        <v/>
      </c>
      <c r="B124" s="2" t="str">
        <f>IF(exp!C131&lt;&gt;"",exp!C131,"")</f>
        <v/>
      </c>
      <c r="C124" s="2" t="str">
        <f>IF(exp!E131&lt;&gt;"",exp!E131,"")</f>
        <v/>
      </c>
      <c r="D124" s="38" t="str">
        <f>IF(exp!F131&lt;&gt;"",exp!F131,"")</f>
        <v/>
      </c>
      <c r="E124" s="2" t="str">
        <f>IF(exp!G131&lt;&gt;"",exp!G131,"")</f>
        <v/>
      </c>
      <c r="F124" s="2" t="str">
        <f>IF(exp!H131&lt;&gt;"",exp!H131,"")</f>
        <v/>
      </c>
      <c r="G124" s="2" t="str">
        <f>IF(exp!I131&lt;&gt;"",VLOOKUP(exp!I131,private!O:P,2,FALSE),"")</f>
        <v/>
      </c>
      <c r="H124" s="2" t="str">
        <f>IF(exp!J131&lt;&gt;"",exp!J131,"")</f>
        <v/>
      </c>
      <c r="I124" s="2" t="str">
        <f>IF(exp!K131&lt;&gt;"",exp!K131,"")</f>
        <v/>
      </c>
      <c r="J124" s="2" t="str">
        <f>IF(exp!L131&lt;&gt;"",exp!L131,"")</f>
        <v/>
      </c>
      <c r="K124" s="2" t="str">
        <f>IF(exp!M131&lt;&gt;"",exp!M131,"")</f>
        <v/>
      </c>
      <c r="L124" s="2" t="str">
        <f>IF(exp!N131&lt;&gt;"",exp!N131,"")</f>
        <v/>
      </c>
      <c r="M124" s="2" t="str">
        <f>IF(exp!O131&lt;&gt;"",exp!O131,"")</f>
        <v/>
      </c>
      <c r="N124" s="2" t="str">
        <f>IF(exp!P131&lt;&gt;"",exp!P131,"")</f>
        <v/>
      </c>
      <c r="O124" s="2" t="str">
        <f>IF(exp!Q131&lt;&gt;"",exp!Q131,"")</f>
        <v/>
      </c>
    </row>
    <row r="125" spans="1:15" x14ac:dyDescent="0.25">
      <c r="A125" s="2" t="str">
        <f>IF(exp!C132&lt;&gt;"",exp!B132,"")</f>
        <v/>
      </c>
      <c r="B125" s="2" t="str">
        <f>IF(exp!C132&lt;&gt;"",exp!C132,"")</f>
        <v/>
      </c>
      <c r="C125" s="2" t="str">
        <f>IF(exp!E132&lt;&gt;"",exp!E132,"")</f>
        <v/>
      </c>
      <c r="D125" s="38" t="str">
        <f>IF(exp!F132&lt;&gt;"",exp!F132,"")</f>
        <v/>
      </c>
      <c r="E125" s="2" t="str">
        <f>IF(exp!G132&lt;&gt;"",exp!G132,"")</f>
        <v/>
      </c>
      <c r="F125" s="2" t="str">
        <f>IF(exp!H132&lt;&gt;"",exp!H132,"")</f>
        <v/>
      </c>
      <c r="G125" s="2" t="str">
        <f>IF(exp!I132&lt;&gt;"",VLOOKUP(exp!I132,private!O:P,2,FALSE),"")</f>
        <v/>
      </c>
      <c r="H125" s="2" t="str">
        <f>IF(exp!J132&lt;&gt;"",exp!J132,"")</f>
        <v/>
      </c>
      <c r="I125" s="2" t="str">
        <f>IF(exp!K132&lt;&gt;"",exp!K132,"")</f>
        <v/>
      </c>
      <c r="J125" s="2" t="str">
        <f>IF(exp!L132&lt;&gt;"",exp!L132,"")</f>
        <v/>
      </c>
      <c r="K125" s="2" t="str">
        <f>IF(exp!M132&lt;&gt;"",exp!M132,"")</f>
        <v/>
      </c>
      <c r="L125" s="2" t="str">
        <f>IF(exp!N132&lt;&gt;"",exp!N132,"")</f>
        <v/>
      </c>
      <c r="M125" s="2" t="str">
        <f>IF(exp!O132&lt;&gt;"",exp!O132,"")</f>
        <v/>
      </c>
      <c r="N125" s="2" t="str">
        <f>IF(exp!P132&lt;&gt;"",exp!P132,"")</f>
        <v/>
      </c>
      <c r="O125" s="2" t="str">
        <f>IF(exp!Q132&lt;&gt;"",exp!Q132,"")</f>
        <v/>
      </c>
    </row>
    <row r="126" spans="1:15" x14ac:dyDescent="0.25">
      <c r="A126" s="2" t="str">
        <f>IF(exp!C133&lt;&gt;"",exp!B133,"")</f>
        <v/>
      </c>
      <c r="B126" s="2" t="str">
        <f>IF(exp!C133&lt;&gt;"",exp!C133,"")</f>
        <v/>
      </c>
      <c r="C126" s="2" t="str">
        <f>IF(exp!E133&lt;&gt;"",exp!E133,"")</f>
        <v/>
      </c>
      <c r="D126" s="38" t="str">
        <f>IF(exp!F133&lt;&gt;"",exp!F133,"")</f>
        <v/>
      </c>
      <c r="E126" s="2" t="str">
        <f>IF(exp!G133&lt;&gt;"",exp!G133,"")</f>
        <v/>
      </c>
      <c r="F126" s="2" t="str">
        <f>IF(exp!H133&lt;&gt;"",exp!H133,"")</f>
        <v/>
      </c>
      <c r="G126" s="2" t="str">
        <f>IF(exp!I133&lt;&gt;"",VLOOKUP(exp!I133,private!O:P,2,FALSE),"")</f>
        <v/>
      </c>
      <c r="H126" s="2" t="str">
        <f>IF(exp!J133&lt;&gt;"",exp!J133,"")</f>
        <v/>
      </c>
      <c r="I126" s="2" t="str">
        <f>IF(exp!K133&lt;&gt;"",exp!K133,"")</f>
        <v/>
      </c>
      <c r="J126" s="2" t="str">
        <f>IF(exp!L133&lt;&gt;"",exp!L133,"")</f>
        <v/>
      </c>
      <c r="K126" s="2" t="str">
        <f>IF(exp!M133&lt;&gt;"",exp!M133,"")</f>
        <v/>
      </c>
      <c r="L126" s="2" t="str">
        <f>IF(exp!N133&lt;&gt;"",exp!N133,"")</f>
        <v/>
      </c>
      <c r="M126" s="2" t="str">
        <f>IF(exp!O133&lt;&gt;"",exp!O133,"")</f>
        <v/>
      </c>
      <c r="N126" s="2" t="str">
        <f>IF(exp!P133&lt;&gt;"",exp!P133,"")</f>
        <v/>
      </c>
      <c r="O126" s="2" t="str">
        <f>IF(exp!Q133&lt;&gt;"",exp!Q133,"")</f>
        <v/>
      </c>
    </row>
    <row r="127" spans="1:15" x14ac:dyDescent="0.25">
      <c r="A127" s="2" t="str">
        <f>IF(exp!C134&lt;&gt;"",exp!B134,"")</f>
        <v/>
      </c>
      <c r="B127" s="2" t="str">
        <f>IF(exp!C134&lt;&gt;"",exp!C134,"")</f>
        <v/>
      </c>
      <c r="C127" s="2" t="str">
        <f>IF(exp!E134&lt;&gt;"",exp!E134,"")</f>
        <v/>
      </c>
      <c r="D127" s="38" t="str">
        <f>IF(exp!F134&lt;&gt;"",exp!F134,"")</f>
        <v/>
      </c>
      <c r="E127" s="2" t="str">
        <f>IF(exp!G134&lt;&gt;"",exp!G134,"")</f>
        <v/>
      </c>
      <c r="F127" s="2" t="str">
        <f>IF(exp!H134&lt;&gt;"",exp!H134,"")</f>
        <v/>
      </c>
      <c r="G127" s="2" t="str">
        <f>IF(exp!I134&lt;&gt;"",VLOOKUP(exp!I134,private!O:P,2,FALSE),"")</f>
        <v/>
      </c>
      <c r="H127" s="2" t="str">
        <f>IF(exp!J134&lt;&gt;"",exp!J134,"")</f>
        <v/>
      </c>
      <c r="I127" s="2" t="str">
        <f>IF(exp!K134&lt;&gt;"",exp!K134,"")</f>
        <v/>
      </c>
      <c r="J127" s="2" t="str">
        <f>IF(exp!L134&lt;&gt;"",exp!L134,"")</f>
        <v/>
      </c>
      <c r="K127" s="2" t="str">
        <f>IF(exp!M134&lt;&gt;"",exp!M134,"")</f>
        <v/>
      </c>
      <c r="L127" s="2" t="str">
        <f>IF(exp!N134&lt;&gt;"",exp!N134,"")</f>
        <v/>
      </c>
      <c r="M127" s="2" t="str">
        <f>IF(exp!O134&lt;&gt;"",exp!O134,"")</f>
        <v/>
      </c>
      <c r="N127" s="2" t="str">
        <f>IF(exp!P134&lt;&gt;"",exp!P134,"")</f>
        <v/>
      </c>
      <c r="O127" s="2" t="str">
        <f>IF(exp!Q134&lt;&gt;"",exp!Q134,"")</f>
        <v/>
      </c>
    </row>
    <row r="128" spans="1:15" x14ac:dyDescent="0.25">
      <c r="A128" s="2" t="str">
        <f>IF(exp!C135&lt;&gt;"",exp!B135,"")</f>
        <v/>
      </c>
      <c r="B128" s="2" t="str">
        <f>IF(exp!C135&lt;&gt;"",exp!C135,"")</f>
        <v/>
      </c>
      <c r="C128" s="2" t="str">
        <f>IF(exp!E135&lt;&gt;"",exp!E135,"")</f>
        <v/>
      </c>
      <c r="D128" s="38" t="str">
        <f>IF(exp!F135&lt;&gt;"",exp!F135,"")</f>
        <v/>
      </c>
      <c r="E128" s="2" t="str">
        <f>IF(exp!G135&lt;&gt;"",exp!G135,"")</f>
        <v/>
      </c>
      <c r="F128" s="2" t="str">
        <f>IF(exp!H135&lt;&gt;"",exp!H135,"")</f>
        <v/>
      </c>
      <c r="G128" s="2" t="str">
        <f>IF(exp!I135&lt;&gt;"",VLOOKUP(exp!I135,private!O:P,2,FALSE),"")</f>
        <v/>
      </c>
      <c r="H128" s="2" t="str">
        <f>IF(exp!J135&lt;&gt;"",exp!J135,"")</f>
        <v/>
      </c>
      <c r="I128" s="2" t="str">
        <f>IF(exp!K135&lt;&gt;"",exp!K135,"")</f>
        <v/>
      </c>
      <c r="J128" s="2" t="str">
        <f>IF(exp!L135&lt;&gt;"",exp!L135,"")</f>
        <v/>
      </c>
      <c r="K128" s="2" t="str">
        <f>IF(exp!M135&lt;&gt;"",exp!M135,"")</f>
        <v/>
      </c>
      <c r="L128" s="2" t="str">
        <f>IF(exp!N135&lt;&gt;"",exp!N135,"")</f>
        <v/>
      </c>
      <c r="M128" s="2" t="str">
        <f>IF(exp!O135&lt;&gt;"",exp!O135,"")</f>
        <v/>
      </c>
      <c r="N128" s="2" t="str">
        <f>IF(exp!P135&lt;&gt;"",exp!P135,"")</f>
        <v/>
      </c>
      <c r="O128" s="2" t="str">
        <f>IF(exp!Q135&lt;&gt;"",exp!Q135,"")</f>
        <v/>
      </c>
    </row>
    <row r="129" spans="1:15" x14ac:dyDescent="0.25">
      <c r="A129" s="2" t="str">
        <f>IF(exp!C136&lt;&gt;"",exp!B136,"")</f>
        <v/>
      </c>
      <c r="B129" s="2" t="str">
        <f>IF(exp!C136&lt;&gt;"",exp!C136,"")</f>
        <v/>
      </c>
      <c r="C129" s="2" t="str">
        <f>IF(exp!E136&lt;&gt;"",exp!E136,"")</f>
        <v/>
      </c>
      <c r="D129" s="38" t="str">
        <f>IF(exp!F136&lt;&gt;"",exp!F136,"")</f>
        <v/>
      </c>
      <c r="E129" s="2" t="str">
        <f>IF(exp!G136&lt;&gt;"",exp!G136,"")</f>
        <v/>
      </c>
      <c r="F129" s="2" t="str">
        <f>IF(exp!H136&lt;&gt;"",exp!H136,"")</f>
        <v/>
      </c>
      <c r="G129" s="2" t="str">
        <f>IF(exp!I136&lt;&gt;"",VLOOKUP(exp!I136,private!O:P,2,FALSE),"")</f>
        <v/>
      </c>
      <c r="H129" s="2" t="str">
        <f>IF(exp!J136&lt;&gt;"",exp!J136,"")</f>
        <v/>
      </c>
      <c r="I129" s="2" t="str">
        <f>IF(exp!K136&lt;&gt;"",exp!K136,"")</f>
        <v/>
      </c>
      <c r="J129" s="2" t="str">
        <f>IF(exp!L136&lt;&gt;"",exp!L136,"")</f>
        <v/>
      </c>
      <c r="K129" s="2" t="str">
        <f>IF(exp!M136&lt;&gt;"",exp!M136,"")</f>
        <v/>
      </c>
      <c r="L129" s="2" t="str">
        <f>IF(exp!N136&lt;&gt;"",exp!N136,"")</f>
        <v/>
      </c>
      <c r="M129" s="2" t="str">
        <f>IF(exp!O136&lt;&gt;"",exp!O136,"")</f>
        <v/>
      </c>
      <c r="N129" s="2" t="str">
        <f>IF(exp!P136&lt;&gt;"",exp!P136,"")</f>
        <v/>
      </c>
      <c r="O129" s="2" t="str">
        <f>IF(exp!Q136&lt;&gt;"",exp!Q136,"")</f>
        <v/>
      </c>
    </row>
    <row r="130" spans="1:15" x14ac:dyDescent="0.25">
      <c r="A130" s="2" t="str">
        <f>IF(exp!C137&lt;&gt;"",exp!B137,"")</f>
        <v/>
      </c>
      <c r="B130" s="2" t="str">
        <f>IF(exp!C137&lt;&gt;"",exp!C137,"")</f>
        <v/>
      </c>
      <c r="C130" s="2" t="str">
        <f>IF(exp!E137&lt;&gt;"",exp!E137,"")</f>
        <v/>
      </c>
      <c r="D130" s="38" t="str">
        <f>IF(exp!F137&lt;&gt;"",exp!F137,"")</f>
        <v/>
      </c>
      <c r="E130" s="2" t="str">
        <f>IF(exp!G137&lt;&gt;"",exp!G137,"")</f>
        <v/>
      </c>
      <c r="F130" s="2" t="str">
        <f>IF(exp!H137&lt;&gt;"",exp!H137,"")</f>
        <v/>
      </c>
      <c r="G130" s="2" t="str">
        <f>IF(exp!I137&lt;&gt;"",VLOOKUP(exp!I137,private!O:P,2,FALSE),"")</f>
        <v/>
      </c>
      <c r="H130" s="2" t="str">
        <f>IF(exp!J137&lt;&gt;"",exp!J137,"")</f>
        <v/>
      </c>
      <c r="I130" s="2" t="str">
        <f>IF(exp!K137&lt;&gt;"",exp!K137,"")</f>
        <v/>
      </c>
      <c r="J130" s="2" t="str">
        <f>IF(exp!L137&lt;&gt;"",exp!L137,"")</f>
        <v/>
      </c>
      <c r="K130" s="2" t="str">
        <f>IF(exp!M137&lt;&gt;"",exp!M137,"")</f>
        <v/>
      </c>
      <c r="L130" s="2" t="str">
        <f>IF(exp!N137&lt;&gt;"",exp!N137,"")</f>
        <v/>
      </c>
      <c r="M130" s="2" t="str">
        <f>IF(exp!O137&lt;&gt;"",exp!O137,"")</f>
        <v/>
      </c>
      <c r="N130" s="2" t="str">
        <f>IF(exp!P137&lt;&gt;"",exp!P137,"")</f>
        <v/>
      </c>
      <c r="O130" s="2" t="str">
        <f>IF(exp!Q137&lt;&gt;"",exp!Q137,"")</f>
        <v/>
      </c>
    </row>
    <row r="131" spans="1:15" x14ac:dyDescent="0.25">
      <c r="A131" s="2" t="str">
        <f>IF(exp!C138&lt;&gt;"",exp!B138,"")</f>
        <v/>
      </c>
      <c r="B131" s="2" t="str">
        <f>IF(exp!C138&lt;&gt;"",exp!C138,"")</f>
        <v/>
      </c>
      <c r="C131" s="2" t="str">
        <f>IF(exp!E138&lt;&gt;"",exp!E138,"")</f>
        <v/>
      </c>
      <c r="D131" s="38" t="str">
        <f>IF(exp!F138&lt;&gt;"",exp!F138,"")</f>
        <v/>
      </c>
      <c r="E131" s="2" t="str">
        <f>IF(exp!G138&lt;&gt;"",exp!G138,"")</f>
        <v/>
      </c>
      <c r="F131" s="2" t="str">
        <f>IF(exp!H138&lt;&gt;"",exp!H138,"")</f>
        <v/>
      </c>
      <c r="G131" s="2" t="str">
        <f>IF(exp!I138&lt;&gt;"",VLOOKUP(exp!I138,private!O:P,2,FALSE),"")</f>
        <v/>
      </c>
      <c r="H131" s="2" t="str">
        <f>IF(exp!J138&lt;&gt;"",exp!J138,"")</f>
        <v/>
      </c>
      <c r="I131" s="2" t="str">
        <f>IF(exp!K138&lt;&gt;"",exp!K138,"")</f>
        <v/>
      </c>
      <c r="J131" s="2" t="str">
        <f>IF(exp!L138&lt;&gt;"",exp!L138,"")</f>
        <v/>
      </c>
      <c r="K131" s="2" t="str">
        <f>IF(exp!M138&lt;&gt;"",exp!M138,"")</f>
        <v/>
      </c>
      <c r="L131" s="2" t="str">
        <f>IF(exp!N138&lt;&gt;"",exp!N138,"")</f>
        <v/>
      </c>
      <c r="M131" s="2" t="str">
        <f>IF(exp!O138&lt;&gt;"",exp!O138,"")</f>
        <v/>
      </c>
      <c r="N131" s="2" t="str">
        <f>IF(exp!P138&lt;&gt;"",exp!P138,"")</f>
        <v/>
      </c>
      <c r="O131" s="2" t="str">
        <f>IF(exp!Q138&lt;&gt;"",exp!Q138,"")</f>
        <v/>
      </c>
    </row>
    <row r="132" spans="1:15" x14ac:dyDescent="0.25">
      <c r="A132" s="2" t="str">
        <f>IF(exp!C139&lt;&gt;"",exp!B139,"")</f>
        <v/>
      </c>
      <c r="B132" s="2" t="str">
        <f>IF(exp!C139&lt;&gt;"",exp!C139,"")</f>
        <v/>
      </c>
      <c r="C132" s="2" t="str">
        <f>IF(exp!E139&lt;&gt;"",exp!E139,"")</f>
        <v/>
      </c>
      <c r="D132" s="38" t="str">
        <f>IF(exp!F139&lt;&gt;"",exp!F139,"")</f>
        <v/>
      </c>
      <c r="E132" s="2" t="str">
        <f>IF(exp!G139&lt;&gt;"",exp!G139,"")</f>
        <v/>
      </c>
      <c r="F132" s="2" t="str">
        <f>IF(exp!H139&lt;&gt;"",exp!H139,"")</f>
        <v/>
      </c>
      <c r="G132" s="2" t="str">
        <f>IF(exp!I139&lt;&gt;"",VLOOKUP(exp!I139,private!O:P,2,FALSE),"")</f>
        <v/>
      </c>
      <c r="H132" s="2" t="str">
        <f>IF(exp!J139&lt;&gt;"",exp!J139,"")</f>
        <v/>
      </c>
      <c r="I132" s="2" t="str">
        <f>IF(exp!K139&lt;&gt;"",exp!K139,"")</f>
        <v/>
      </c>
      <c r="J132" s="2" t="str">
        <f>IF(exp!L139&lt;&gt;"",exp!L139,"")</f>
        <v/>
      </c>
      <c r="K132" s="2" t="str">
        <f>IF(exp!M139&lt;&gt;"",exp!M139,"")</f>
        <v/>
      </c>
      <c r="L132" s="2" t="str">
        <f>IF(exp!N139&lt;&gt;"",exp!N139,"")</f>
        <v/>
      </c>
      <c r="M132" s="2" t="str">
        <f>IF(exp!O139&lt;&gt;"",exp!O139,"")</f>
        <v/>
      </c>
      <c r="N132" s="2" t="str">
        <f>IF(exp!P139&lt;&gt;"",exp!P139,"")</f>
        <v/>
      </c>
      <c r="O132" s="2" t="str">
        <f>IF(exp!Q139&lt;&gt;"",exp!Q139,"")</f>
        <v/>
      </c>
    </row>
    <row r="133" spans="1:15" x14ac:dyDescent="0.25">
      <c r="A133" s="2" t="str">
        <f>IF(exp!C140&lt;&gt;"",exp!B140,"")</f>
        <v/>
      </c>
      <c r="B133" s="2" t="str">
        <f>IF(exp!C140&lt;&gt;"",exp!C140,"")</f>
        <v/>
      </c>
      <c r="C133" s="2" t="str">
        <f>IF(exp!E140&lt;&gt;"",exp!E140,"")</f>
        <v/>
      </c>
      <c r="D133" s="38" t="str">
        <f>IF(exp!F140&lt;&gt;"",exp!F140,"")</f>
        <v/>
      </c>
      <c r="E133" s="2" t="str">
        <f>IF(exp!G140&lt;&gt;"",exp!G140,"")</f>
        <v/>
      </c>
      <c r="F133" s="2" t="str">
        <f>IF(exp!H140&lt;&gt;"",exp!H140,"")</f>
        <v/>
      </c>
      <c r="G133" s="2" t="str">
        <f>IF(exp!I140&lt;&gt;"",VLOOKUP(exp!I140,private!O:P,2,FALSE),"")</f>
        <v/>
      </c>
      <c r="H133" s="2" t="str">
        <f>IF(exp!J140&lt;&gt;"",exp!J140,"")</f>
        <v/>
      </c>
      <c r="I133" s="2" t="str">
        <f>IF(exp!K140&lt;&gt;"",exp!K140,"")</f>
        <v/>
      </c>
      <c r="J133" s="2" t="str">
        <f>IF(exp!L140&lt;&gt;"",exp!L140,"")</f>
        <v/>
      </c>
      <c r="K133" s="2" t="str">
        <f>IF(exp!M140&lt;&gt;"",exp!M140,"")</f>
        <v/>
      </c>
      <c r="L133" s="2" t="str">
        <f>IF(exp!N140&lt;&gt;"",exp!N140,"")</f>
        <v/>
      </c>
      <c r="M133" s="2" t="str">
        <f>IF(exp!O140&lt;&gt;"",exp!O140,"")</f>
        <v/>
      </c>
      <c r="N133" s="2" t="str">
        <f>IF(exp!P140&lt;&gt;"",exp!P140,"")</f>
        <v/>
      </c>
      <c r="O133" s="2" t="str">
        <f>IF(exp!Q140&lt;&gt;"",exp!Q140,"")</f>
        <v/>
      </c>
    </row>
    <row r="134" spans="1:15" x14ac:dyDescent="0.25">
      <c r="A134" s="2" t="str">
        <f>IF(exp!C141&lt;&gt;"",exp!B141,"")</f>
        <v/>
      </c>
      <c r="B134" s="2" t="str">
        <f>IF(exp!C141&lt;&gt;"",exp!C141,"")</f>
        <v/>
      </c>
      <c r="C134" s="2" t="str">
        <f>IF(exp!E141&lt;&gt;"",exp!E141,"")</f>
        <v/>
      </c>
      <c r="D134" s="38" t="str">
        <f>IF(exp!F141&lt;&gt;"",exp!F141,"")</f>
        <v/>
      </c>
      <c r="E134" s="2" t="str">
        <f>IF(exp!G141&lt;&gt;"",exp!G141,"")</f>
        <v/>
      </c>
      <c r="F134" s="2" t="str">
        <f>IF(exp!H141&lt;&gt;"",exp!H141,"")</f>
        <v/>
      </c>
      <c r="G134" s="2" t="str">
        <f>IF(exp!I141&lt;&gt;"",VLOOKUP(exp!I141,private!O:P,2,FALSE),"")</f>
        <v/>
      </c>
      <c r="H134" s="2" t="str">
        <f>IF(exp!J141&lt;&gt;"",exp!J141,"")</f>
        <v/>
      </c>
      <c r="I134" s="2" t="str">
        <f>IF(exp!K141&lt;&gt;"",exp!K141,"")</f>
        <v/>
      </c>
      <c r="J134" s="2" t="str">
        <f>IF(exp!L141&lt;&gt;"",exp!L141,"")</f>
        <v/>
      </c>
      <c r="K134" s="2" t="str">
        <f>IF(exp!M141&lt;&gt;"",exp!M141,"")</f>
        <v/>
      </c>
      <c r="L134" s="2" t="str">
        <f>IF(exp!N141&lt;&gt;"",exp!N141,"")</f>
        <v/>
      </c>
      <c r="M134" s="2" t="str">
        <f>IF(exp!O141&lt;&gt;"",exp!O141,"")</f>
        <v/>
      </c>
      <c r="N134" s="2" t="str">
        <f>IF(exp!P141&lt;&gt;"",exp!P141,"")</f>
        <v/>
      </c>
      <c r="O134" s="2" t="str">
        <f>IF(exp!Q141&lt;&gt;"",exp!Q141,"")</f>
        <v/>
      </c>
    </row>
    <row r="135" spans="1:15" x14ac:dyDescent="0.25">
      <c r="A135" s="2" t="str">
        <f>IF(exp!C142&lt;&gt;"",exp!B142,"")</f>
        <v/>
      </c>
      <c r="B135" s="2" t="str">
        <f>IF(exp!C142&lt;&gt;"",exp!C142,"")</f>
        <v/>
      </c>
      <c r="C135" s="2" t="str">
        <f>IF(exp!E142&lt;&gt;"",exp!E142,"")</f>
        <v/>
      </c>
      <c r="D135" s="38" t="str">
        <f>IF(exp!F142&lt;&gt;"",exp!F142,"")</f>
        <v/>
      </c>
      <c r="E135" s="2" t="str">
        <f>IF(exp!G142&lt;&gt;"",exp!G142,"")</f>
        <v/>
      </c>
      <c r="F135" s="2" t="str">
        <f>IF(exp!H142&lt;&gt;"",exp!H142,"")</f>
        <v/>
      </c>
      <c r="G135" s="2" t="str">
        <f>IF(exp!I142&lt;&gt;"",VLOOKUP(exp!I142,private!O:P,2,FALSE),"")</f>
        <v/>
      </c>
      <c r="H135" s="2" t="str">
        <f>IF(exp!J142&lt;&gt;"",exp!J142,"")</f>
        <v/>
      </c>
      <c r="I135" s="2" t="str">
        <f>IF(exp!K142&lt;&gt;"",exp!K142,"")</f>
        <v/>
      </c>
      <c r="J135" s="2" t="str">
        <f>IF(exp!L142&lt;&gt;"",exp!L142,"")</f>
        <v/>
      </c>
      <c r="K135" s="2" t="str">
        <f>IF(exp!M142&lt;&gt;"",exp!M142,"")</f>
        <v/>
      </c>
      <c r="L135" s="2" t="str">
        <f>IF(exp!N142&lt;&gt;"",exp!N142,"")</f>
        <v/>
      </c>
      <c r="M135" s="2" t="str">
        <f>IF(exp!O142&lt;&gt;"",exp!O142,"")</f>
        <v/>
      </c>
      <c r="N135" s="2" t="str">
        <f>IF(exp!P142&lt;&gt;"",exp!P142,"")</f>
        <v/>
      </c>
      <c r="O135" s="2" t="str">
        <f>IF(exp!Q142&lt;&gt;"",exp!Q142,"")</f>
        <v/>
      </c>
    </row>
    <row r="136" spans="1:15" x14ac:dyDescent="0.25">
      <c r="A136" s="2" t="str">
        <f>IF(exp!C143&lt;&gt;"",exp!B143,"")</f>
        <v/>
      </c>
      <c r="B136" s="2" t="str">
        <f>IF(exp!C143&lt;&gt;"",exp!C143,"")</f>
        <v/>
      </c>
      <c r="C136" s="2" t="str">
        <f>IF(exp!E143&lt;&gt;"",exp!E143,"")</f>
        <v/>
      </c>
      <c r="D136" s="38" t="str">
        <f>IF(exp!F143&lt;&gt;"",exp!F143,"")</f>
        <v/>
      </c>
      <c r="E136" s="2" t="str">
        <f>IF(exp!G143&lt;&gt;"",exp!G143,"")</f>
        <v/>
      </c>
      <c r="F136" s="2" t="str">
        <f>IF(exp!H143&lt;&gt;"",exp!H143,"")</f>
        <v/>
      </c>
      <c r="G136" s="2" t="str">
        <f>IF(exp!I143&lt;&gt;"",VLOOKUP(exp!I143,private!O:P,2,FALSE),"")</f>
        <v/>
      </c>
      <c r="H136" s="2" t="str">
        <f>IF(exp!J143&lt;&gt;"",exp!J143,"")</f>
        <v/>
      </c>
      <c r="I136" s="2" t="str">
        <f>IF(exp!K143&lt;&gt;"",exp!K143,"")</f>
        <v/>
      </c>
      <c r="J136" s="2" t="str">
        <f>IF(exp!L143&lt;&gt;"",exp!L143,"")</f>
        <v/>
      </c>
      <c r="K136" s="2" t="str">
        <f>IF(exp!M143&lt;&gt;"",exp!M143,"")</f>
        <v/>
      </c>
      <c r="L136" s="2" t="str">
        <f>IF(exp!N143&lt;&gt;"",exp!N143,"")</f>
        <v/>
      </c>
      <c r="M136" s="2" t="str">
        <f>IF(exp!O143&lt;&gt;"",exp!O143,"")</f>
        <v/>
      </c>
      <c r="N136" s="2" t="str">
        <f>IF(exp!P143&lt;&gt;"",exp!P143,"")</f>
        <v/>
      </c>
      <c r="O136" s="2" t="str">
        <f>IF(exp!Q143&lt;&gt;"",exp!Q143,"")</f>
        <v/>
      </c>
    </row>
    <row r="137" spans="1:15" x14ac:dyDescent="0.25">
      <c r="A137" s="2" t="str">
        <f>IF(exp!C144&lt;&gt;"",exp!B144,"")</f>
        <v/>
      </c>
      <c r="B137" s="2" t="str">
        <f>IF(exp!C144&lt;&gt;"",exp!C144,"")</f>
        <v/>
      </c>
      <c r="C137" s="2" t="str">
        <f>IF(exp!E144&lt;&gt;"",exp!E144,"")</f>
        <v/>
      </c>
      <c r="D137" s="38" t="str">
        <f>IF(exp!F144&lt;&gt;"",exp!F144,"")</f>
        <v/>
      </c>
      <c r="E137" s="2" t="str">
        <f>IF(exp!G144&lt;&gt;"",exp!G144,"")</f>
        <v/>
      </c>
      <c r="F137" s="2" t="str">
        <f>IF(exp!H144&lt;&gt;"",exp!H144,"")</f>
        <v/>
      </c>
      <c r="G137" s="2" t="str">
        <f>IF(exp!I144&lt;&gt;"",VLOOKUP(exp!I144,private!O:P,2,FALSE),"")</f>
        <v/>
      </c>
      <c r="H137" s="2" t="str">
        <f>IF(exp!J144&lt;&gt;"",exp!J144,"")</f>
        <v/>
      </c>
      <c r="I137" s="2" t="str">
        <f>IF(exp!K144&lt;&gt;"",exp!K144,"")</f>
        <v/>
      </c>
      <c r="J137" s="2" t="str">
        <f>IF(exp!L144&lt;&gt;"",exp!L144,"")</f>
        <v/>
      </c>
      <c r="K137" s="2" t="str">
        <f>IF(exp!M144&lt;&gt;"",exp!M144,"")</f>
        <v/>
      </c>
      <c r="L137" s="2" t="str">
        <f>IF(exp!N144&lt;&gt;"",exp!N144,"")</f>
        <v/>
      </c>
      <c r="M137" s="2" t="str">
        <f>IF(exp!O144&lt;&gt;"",exp!O144,"")</f>
        <v/>
      </c>
      <c r="N137" s="2" t="str">
        <f>IF(exp!P144&lt;&gt;"",exp!P144,"")</f>
        <v/>
      </c>
      <c r="O137" s="2" t="str">
        <f>IF(exp!Q144&lt;&gt;"",exp!Q144,"")</f>
        <v/>
      </c>
    </row>
    <row r="138" spans="1:15" x14ac:dyDescent="0.25">
      <c r="A138" s="2" t="str">
        <f>IF(exp!C145&lt;&gt;"",exp!B145,"")</f>
        <v/>
      </c>
      <c r="B138" s="2" t="str">
        <f>IF(exp!C145&lt;&gt;"",exp!C145,"")</f>
        <v/>
      </c>
      <c r="C138" s="2" t="str">
        <f>IF(exp!E145&lt;&gt;"",exp!E145,"")</f>
        <v/>
      </c>
      <c r="D138" s="38" t="str">
        <f>IF(exp!F145&lt;&gt;"",exp!F145,"")</f>
        <v/>
      </c>
      <c r="E138" s="2" t="str">
        <f>IF(exp!G145&lt;&gt;"",exp!G145,"")</f>
        <v/>
      </c>
      <c r="F138" s="2" t="str">
        <f>IF(exp!H145&lt;&gt;"",exp!H145,"")</f>
        <v/>
      </c>
      <c r="G138" s="2" t="str">
        <f>IF(exp!I145&lt;&gt;"",VLOOKUP(exp!I145,private!O:P,2,FALSE),"")</f>
        <v/>
      </c>
      <c r="H138" s="2" t="str">
        <f>IF(exp!J145&lt;&gt;"",exp!J145,"")</f>
        <v/>
      </c>
      <c r="I138" s="2" t="str">
        <f>IF(exp!K145&lt;&gt;"",exp!K145,"")</f>
        <v/>
      </c>
      <c r="J138" s="2" t="str">
        <f>IF(exp!L145&lt;&gt;"",exp!L145,"")</f>
        <v/>
      </c>
      <c r="K138" s="2" t="str">
        <f>IF(exp!M145&lt;&gt;"",exp!M145,"")</f>
        <v/>
      </c>
      <c r="L138" s="2" t="str">
        <f>IF(exp!N145&lt;&gt;"",exp!N145,"")</f>
        <v/>
      </c>
      <c r="M138" s="2" t="str">
        <f>IF(exp!O145&lt;&gt;"",exp!O145,"")</f>
        <v/>
      </c>
      <c r="N138" s="2" t="str">
        <f>IF(exp!P145&lt;&gt;"",exp!P145,"")</f>
        <v/>
      </c>
      <c r="O138" s="2" t="str">
        <f>IF(exp!Q145&lt;&gt;"",exp!Q145,"")</f>
        <v/>
      </c>
    </row>
    <row r="139" spans="1:15" x14ac:dyDescent="0.25">
      <c r="A139" s="2" t="str">
        <f>IF(exp!C146&lt;&gt;"",exp!B146,"")</f>
        <v/>
      </c>
      <c r="B139" s="2" t="str">
        <f>IF(exp!C146&lt;&gt;"",exp!C146,"")</f>
        <v/>
      </c>
      <c r="C139" s="2" t="str">
        <f>IF(exp!E146&lt;&gt;"",exp!E146,"")</f>
        <v/>
      </c>
      <c r="D139" s="38" t="str">
        <f>IF(exp!F146&lt;&gt;"",exp!F146,"")</f>
        <v/>
      </c>
      <c r="E139" s="2" t="str">
        <f>IF(exp!G146&lt;&gt;"",exp!G146,"")</f>
        <v/>
      </c>
      <c r="F139" s="2" t="str">
        <f>IF(exp!H146&lt;&gt;"",exp!H146,"")</f>
        <v/>
      </c>
      <c r="G139" s="2" t="str">
        <f>IF(exp!I146&lt;&gt;"",VLOOKUP(exp!I146,private!O:P,2,FALSE),"")</f>
        <v/>
      </c>
      <c r="H139" s="2" t="str">
        <f>IF(exp!J146&lt;&gt;"",exp!J146,"")</f>
        <v/>
      </c>
      <c r="I139" s="2" t="str">
        <f>IF(exp!K146&lt;&gt;"",exp!K146,"")</f>
        <v/>
      </c>
      <c r="J139" s="2" t="str">
        <f>IF(exp!L146&lt;&gt;"",exp!L146,"")</f>
        <v/>
      </c>
      <c r="K139" s="2" t="str">
        <f>IF(exp!M146&lt;&gt;"",exp!M146,"")</f>
        <v/>
      </c>
      <c r="L139" s="2" t="str">
        <f>IF(exp!N146&lt;&gt;"",exp!N146,"")</f>
        <v/>
      </c>
      <c r="M139" s="2" t="str">
        <f>IF(exp!O146&lt;&gt;"",exp!O146,"")</f>
        <v/>
      </c>
      <c r="N139" s="2" t="str">
        <f>IF(exp!P146&lt;&gt;"",exp!P146,"")</f>
        <v/>
      </c>
      <c r="O139" s="2" t="str">
        <f>IF(exp!Q146&lt;&gt;"",exp!Q146,"")</f>
        <v/>
      </c>
    </row>
    <row r="140" spans="1:15" x14ac:dyDescent="0.25">
      <c r="A140" s="2" t="str">
        <f>IF(exp!C147&lt;&gt;"",exp!B147,"")</f>
        <v/>
      </c>
      <c r="B140" s="2" t="str">
        <f>IF(exp!C147&lt;&gt;"",exp!C147,"")</f>
        <v/>
      </c>
      <c r="C140" s="2" t="str">
        <f>IF(exp!E147&lt;&gt;"",exp!E147,"")</f>
        <v/>
      </c>
      <c r="D140" s="38" t="str">
        <f>IF(exp!F147&lt;&gt;"",exp!F147,"")</f>
        <v/>
      </c>
      <c r="E140" s="2" t="str">
        <f>IF(exp!G147&lt;&gt;"",exp!G147,"")</f>
        <v/>
      </c>
      <c r="F140" s="2" t="str">
        <f>IF(exp!H147&lt;&gt;"",exp!H147,"")</f>
        <v/>
      </c>
      <c r="G140" s="2" t="str">
        <f>IF(exp!I147&lt;&gt;"",VLOOKUP(exp!I147,private!O:P,2,FALSE),"")</f>
        <v/>
      </c>
      <c r="H140" s="2" t="str">
        <f>IF(exp!J147&lt;&gt;"",exp!J147,"")</f>
        <v/>
      </c>
      <c r="I140" s="2" t="str">
        <f>IF(exp!K147&lt;&gt;"",exp!K147,"")</f>
        <v/>
      </c>
      <c r="J140" s="2" t="str">
        <f>IF(exp!L147&lt;&gt;"",exp!L147,"")</f>
        <v/>
      </c>
      <c r="K140" s="2" t="str">
        <f>IF(exp!M147&lt;&gt;"",exp!M147,"")</f>
        <v/>
      </c>
      <c r="L140" s="2" t="str">
        <f>IF(exp!N147&lt;&gt;"",exp!N147,"")</f>
        <v/>
      </c>
      <c r="M140" s="2" t="str">
        <f>IF(exp!O147&lt;&gt;"",exp!O147,"")</f>
        <v/>
      </c>
      <c r="N140" s="2" t="str">
        <f>IF(exp!P147&lt;&gt;"",exp!P147,"")</f>
        <v/>
      </c>
      <c r="O140" s="2" t="str">
        <f>IF(exp!Q147&lt;&gt;"",exp!Q147,"")</f>
        <v/>
      </c>
    </row>
    <row r="141" spans="1:15" x14ac:dyDescent="0.25">
      <c r="A141" s="2" t="str">
        <f>IF(exp!C148&lt;&gt;"",exp!B148,"")</f>
        <v/>
      </c>
      <c r="B141" s="2" t="str">
        <f>IF(exp!C148&lt;&gt;"",exp!C148,"")</f>
        <v/>
      </c>
      <c r="C141" s="2" t="str">
        <f>IF(exp!E148&lt;&gt;"",exp!E148,"")</f>
        <v/>
      </c>
      <c r="D141" s="38" t="str">
        <f>IF(exp!F148&lt;&gt;"",exp!F148,"")</f>
        <v/>
      </c>
      <c r="E141" s="2" t="str">
        <f>IF(exp!G148&lt;&gt;"",exp!G148,"")</f>
        <v/>
      </c>
      <c r="F141" s="2" t="str">
        <f>IF(exp!H148&lt;&gt;"",exp!H148,"")</f>
        <v/>
      </c>
      <c r="G141" s="2" t="str">
        <f>IF(exp!I148&lt;&gt;"",VLOOKUP(exp!I148,private!O:P,2,FALSE),"")</f>
        <v/>
      </c>
      <c r="H141" s="2" t="str">
        <f>IF(exp!J148&lt;&gt;"",exp!J148,"")</f>
        <v/>
      </c>
      <c r="I141" s="2" t="str">
        <f>IF(exp!K148&lt;&gt;"",exp!K148,"")</f>
        <v/>
      </c>
      <c r="J141" s="2" t="str">
        <f>IF(exp!L148&lt;&gt;"",exp!L148,"")</f>
        <v/>
      </c>
      <c r="K141" s="2" t="str">
        <f>IF(exp!M148&lt;&gt;"",exp!M148,"")</f>
        <v/>
      </c>
      <c r="L141" s="2" t="str">
        <f>IF(exp!N148&lt;&gt;"",exp!N148,"")</f>
        <v/>
      </c>
      <c r="M141" s="2" t="str">
        <f>IF(exp!O148&lt;&gt;"",exp!O148,"")</f>
        <v/>
      </c>
      <c r="N141" s="2" t="str">
        <f>IF(exp!P148&lt;&gt;"",exp!P148,"")</f>
        <v/>
      </c>
      <c r="O141" s="2" t="str">
        <f>IF(exp!Q148&lt;&gt;"",exp!Q148,"")</f>
        <v/>
      </c>
    </row>
    <row r="142" spans="1:15" x14ac:dyDescent="0.25">
      <c r="A142" s="2" t="str">
        <f>IF(exp!C149&lt;&gt;"",exp!B149,"")</f>
        <v/>
      </c>
      <c r="B142" s="2" t="str">
        <f>IF(exp!C149&lt;&gt;"",exp!C149,"")</f>
        <v/>
      </c>
      <c r="C142" s="2" t="str">
        <f>IF(exp!E149&lt;&gt;"",exp!E149,"")</f>
        <v/>
      </c>
      <c r="D142" s="38" t="str">
        <f>IF(exp!F149&lt;&gt;"",exp!F149,"")</f>
        <v/>
      </c>
      <c r="E142" s="2" t="str">
        <f>IF(exp!G149&lt;&gt;"",exp!G149,"")</f>
        <v/>
      </c>
      <c r="F142" s="2" t="str">
        <f>IF(exp!H149&lt;&gt;"",exp!H149,"")</f>
        <v/>
      </c>
      <c r="G142" s="2" t="str">
        <f>IF(exp!I149&lt;&gt;"",VLOOKUP(exp!I149,private!O:P,2,FALSE),"")</f>
        <v/>
      </c>
      <c r="H142" s="2" t="str">
        <f>IF(exp!J149&lt;&gt;"",exp!J149,"")</f>
        <v/>
      </c>
      <c r="I142" s="2" t="str">
        <f>IF(exp!K149&lt;&gt;"",exp!K149,"")</f>
        <v/>
      </c>
      <c r="J142" s="2" t="str">
        <f>IF(exp!L149&lt;&gt;"",exp!L149,"")</f>
        <v/>
      </c>
      <c r="K142" s="2" t="str">
        <f>IF(exp!M149&lt;&gt;"",exp!M149,"")</f>
        <v/>
      </c>
      <c r="L142" s="2" t="str">
        <f>IF(exp!N149&lt;&gt;"",exp!N149,"")</f>
        <v/>
      </c>
      <c r="M142" s="2" t="str">
        <f>IF(exp!O149&lt;&gt;"",exp!O149,"")</f>
        <v/>
      </c>
      <c r="N142" s="2" t="str">
        <f>IF(exp!P149&lt;&gt;"",exp!P149,"")</f>
        <v/>
      </c>
      <c r="O142" s="2" t="str">
        <f>IF(exp!Q149&lt;&gt;"",exp!Q149,"")</f>
        <v/>
      </c>
    </row>
    <row r="143" spans="1:15" x14ac:dyDescent="0.25">
      <c r="A143" s="2" t="str">
        <f>IF(exp!C150&lt;&gt;"",exp!B150,"")</f>
        <v/>
      </c>
      <c r="B143" s="2" t="str">
        <f>IF(exp!C150&lt;&gt;"",exp!C150,"")</f>
        <v/>
      </c>
      <c r="C143" s="2" t="str">
        <f>IF(exp!E150&lt;&gt;"",exp!E150,"")</f>
        <v/>
      </c>
      <c r="D143" s="38" t="str">
        <f>IF(exp!F150&lt;&gt;"",exp!F150,"")</f>
        <v/>
      </c>
      <c r="E143" s="2" t="str">
        <f>IF(exp!G150&lt;&gt;"",exp!G150,"")</f>
        <v/>
      </c>
      <c r="F143" s="2" t="str">
        <f>IF(exp!H150&lt;&gt;"",exp!H150,"")</f>
        <v/>
      </c>
      <c r="G143" s="2" t="str">
        <f>IF(exp!I150&lt;&gt;"",VLOOKUP(exp!I150,private!O:P,2,FALSE),"")</f>
        <v/>
      </c>
      <c r="H143" s="2" t="str">
        <f>IF(exp!J150&lt;&gt;"",exp!J150,"")</f>
        <v/>
      </c>
      <c r="I143" s="2" t="str">
        <f>IF(exp!K150&lt;&gt;"",exp!K150,"")</f>
        <v/>
      </c>
      <c r="J143" s="2" t="str">
        <f>IF(exp!L150&lt;&gt;"",exp!L150,"")</f>
        <v/>
      </c>
      <c r="K143" s="2" t="str">
        <f>IF(exp!M150&lt;&gt;"",exp!M150,"")</f>
        <v/>
      </c>
      <c r="L143" s="2" t="str">
        <f>IF(exp!N150&lt;&gt;"",exp!N150,"")</f>
        <v/>
      </c>
      <c r="M143" s="2" t="str">
        <f>IF(exp!O150&lt;&gt;"",exp!O150,"")</f>
        <v/>
      </c>
      <c r="N143" s="2" t="str">
        <f>IF(exp!P150&lt;&gt;"",exp!P150,"")</f>
        <v/>
      </c>
      <c r="O143" s="2" t="str">
        <f>IF(exp!Q150&lt;&gt;"",exp!Q150,"")</f>
        <v/>
      </c>
    </row>
    <row r="144" spans="1:15" x14ac:dyDescent="0.25">
      <c r="A144" s="2" t="str">
        <f>IF(exp!C151&lt;&gt;"",exp!B151,"")</f>
        <v/>
      </c>
      <c r="B144" s="2" t="str">
        <f>IF(exp!C151&lt;&gt;"",exp!C151,"")</f>
        <v/>
      </c>
      <c r="C144" s="2" t="str">
        <f>IF(exp!E151&lt;&gt;"",exp!E151,"")</f>
        <v/>
      </c>
      <c r="D144" s="38" t="str">
        <f>IF(exp!F151&lt;&gt;"",exp!F151,"")</f>
        <v/>
      </c>
      <c r="E144" s="2" t="str">
        <f>IF(exp!G151&lt;&gt;"",exp!G151,"")</f>
        <v/>
      </c>
      <c r="F144" s="2" t="str">
        <f>IF(exp!H151&lt;&gt;"",exp!H151,"")</f>
        <v/>
      </c>
      <c r="G144" s="2" t="str">
        <f>IF(exp!I151&lt;&gt;"",VLOOKUP(exp!I151,private!O:P,2,FALSE),"")</f>
        <v/>
      </c>
      <c r="H144" s="2" t="str">
        <f>IF(exp!J151&lt;&gt;"",exp!J151,"")</f>
        <v/>
      </c>
      <c r="I144" s="2" t="str">
        <f>IF(exp!K151&lt;&gt;"",exp!K151,"")</f>
        <v/>
      </c>
      <c r="J144" s="2" t="str">
        <f>IF(exp!L151&lt;&gt;"",exp!L151,"")</f>
        <v/>
      </c>
      <c r="K144" s="2" t="str">
        <f>IF(exp!M151&lt;&gt;"",exp!M151,"")</f>
        <v/>
      </c>
      <c r="L144" s="2" t="str">
        <f>IF(exp!N151&lt;&gt;"",exp!N151,"")</f>
        <v/>
      </c>
      <c r="M144" s="2" t="str">
        <f>IF(exp!O151&lt;&gt;"",exp!O151,"")</f>
        <v/>
      </c>
      <c r="N144" s="2" t="str">
        <f>IF(exp!P151&lt;&gt;"",exp!P151,"")</f>
        <v/>
      </c>
      <c r="O144" s="2" t="str">
        <f>IF(exp!Q151&lt;&gt;"",exp!Q151,"")</f>
        <v/>
      </c>
    </row>
    <row r="145" spans="1:15" x14ac:dyDescent="0.25">
      <c r="A145" s="2" t="str">
        <f>IF(exp!C152&lt;&gt;"",exp!B152,"")</f>
        <v/>
      </c>
      <c r="B145" s="2" t="str">
        <f>IF(exp!C152&lt;&gt;"",exp!C152,"")</f>
        <v/>
      </c>
      <c r="C145" s="2" t="str">
        <f>IF(exp!E152&lt;&gt;"",exp!E152,"")</f>
        <v/>
      </c>
      <c r="D145" s="38" t="str">
        <f>IF(exp!F152&lt;&gt;"",exp!F152,"")</f>
        <v/>
      </c>
      <c r="E145" s="2" t="str">
        <f>IF(exp!G152&lt;&gt;"",exp!G152,"")</f>
        <v/>
      </c>
      <c r="F145" s="2" t="str">
        <f>IF(exp!H152&lt;&gt;"",exp!H152,"")</f>
        <v/>
      </c>
      <c r="G145" s="2" t="str">
        <f>IF(exp!I152&lt;&gt;"",VLOOKUP(exp!I152,private!O:P,2,FALSE),"")</f>
        <v/>
      </c>
      <c r="H145" s="2" t="str">
        <f>IF(exp!J152&lt;&gt;"",exp!J152,"")</f>
        <v/>
      </c>
      <c r="I145" s="2" t="str">
        <f>IF(exp!K152&lt;&gt;"",exp!K152,"")</f>
        <v/>
      </c>
      <c r="J145" s="2" t="str">
        <f>IF(exp!L152&lt;&gt;"",exp!L152,"")</f>
        <v/>
      </c>
      <c r="K145" s="2" t="str">
        <f>IF(exp!M152&lt;&gt;"",exp!M152,"")</f>
        <v/>
      </c>
      <c r="L145" s="2" t="str">
        <f>IF(exp!N152&lt;&gt;"",exp!N152,"")</f>
        <v/>
      </c>
      <c r="M145" s="2" t="str">
        <f>IF(exp!O152&lt;&gt;"",exp!O152,"")</f>
        <v/>
      </c>
      <c r="N145" s="2" t="str">
        <f>IF(exp!P152&lt;&gt;"",exp!P152,"")</f>
        <v/>
      </c>
      <c r="O145" s="2" t="str">
        <f>IF(exp!Q152&lt;&gt;"",exp!Q152,"")</f>
        <v/>
      </c>
    </row>
    <row r="146" spans="1:15" x14ac:dyDescent="0.25">
      <c r="A146" s="2" t="str">
        <f>IF(exp!C153&lt;&gt;"",exp!B153,"")</f>
        <v/>
      </c>
      <c r="B146" s="2" t="str">
        <f>IF(exp!C153&lt;&gt;"",exp!C153,"")</f>
        <v/>
      </c>
      <c r="C146" s="2" t="str">
        <f>IF(exp!E153&lt;&gt;"",exp!E153,"")</f>
        <v/>
      </c>
      <c r="D146" s="38" t="str">
        <f>IF(exp!F153&lt;&gt;"",exp!F153,"")</f>
        <v/>
      </c>
      <c r="E146" s="2" t="str">
        <f>IF(exp!G153&lt;&gt;"",exp!G153,"")</f>
        <v/>
      </c>
      <c r="F146" s="2" t="str">
        <f>IF(exp!H153&lt;&gt;"",exp!H153,"")</f>
        <v/>
      </c>
      <c r="G146" s="2" t="str">
        <f>IF(exp!I153&lt;&gt;"",VLOOKUP(exp!I153,private!O:P,2,FALSE),"")</f>
        <v/>
      </c>
      <c r="H146" s="2" t="str">
        <f>IF(exp!J153&lt;&gt;"",exp!J153,"")</f>
        <v/>
      </c>
      <c r="I146" s="2" t="str">
        <f>IF(exp!K153&lt;&gt;"",exp!K153,"")</f>
        <v/>
      </c>
      <c r="J146" s="2" t="str">
        <f>IF(exp!L153&lt;&gt;"",exp!L153,"")</f>
        <v/>
      </c>
      <c r="K146" s="2" t="str">
        <f>IF(exp!M153&lt;&gt;"",exp!M153,"")</f>
        <v/>
      </c>
      <c r="L146" s="2" t="str">
        <f>IF(exp!N153&lt;&gt;"",exp!N153,"")</f>
        <v/>
      </c>
      <c r="M146" s="2" t="str">
        <f>IF(exp!O153&lt;&gt;"",exp!O153,"")</f>
        <v/>
      </c>
      <c r="N146" s="2" t="str">
        <f>IF(exp!P153&lt;&gt;"",exp!P153,"")</f>
        <v/>
      </c>
      <c r="O146" s="2" t="str">
        <f>IF(exp!Q153&lt;&gt;"",exp!Q153,"")</f>
        <v/>
      </c>
    </row>
    <row r="147" spans="1:15" x14ac:dyDescent="0.25">
      <c r="A147" s="2" t="str">
        <f>IF(exp!C154&lt;&gt;"",exp!B154,"")</f>
        <v/>
      </c>
      <c r="B147" s="2" t="str">
        <f>IF(exp!C154&lt;&gt;"",exp!C154,"")</f>
        <v/>
      </c>
      <c r="C147" s="2" t="str">
        <f>IF(exp!E154&lt;&gt;"",exp!E154,"")</f>
        <v/>
      </c>
      <c r="D147" s="38" t="str">
        <f>IF(exp!F154&lt;&gt;"",exp!F154,"")</f>
        <v/>
      </c>
      <c r="E147" s="2" t="str">
        <f>IF(exp!G154&lt;&gt;"",exp!G154,"")</f>
        <v/>
      </c>
      <c r="F147" s="2" t="str">
        <f>IF(exp!H154&lt;&gt;"",exp!H154,"")</f>
        <v/>
      </c>
      <c r="G147" s="2" t="str">
        <f>IF(exp!I154&lt;&gt;"",VLOOKUP(exp!I154,private!O:P,2,FALSE),"")</f>
        <v/>
      </c>
      <c r="H147" s="2" t="str">
        <f>IF(exp!J154&lt;&gt;"",exp!J154,"")</f>
        <v/>
      </c>
      <c r="I147" s="2" t="str">
        <f>IF(exp!K154&lt;&gt;"",exp!K154,"")</f>
        <v/>
      </c>
      <c r="J147" s="2" t="str">
        <f>IF(exp!L154&lt;&gt;"",exp!L154,"")</f>
        <v/>
      </c>
      <c r="K147" s="2" t="str">
        <f>IF(exp!M154&lt;&gt;"",exp!M154,"")</f>
        <v/>
      </c>
      <c r="L147" s="2" t="str">
        <f>IF(exp!N154&lt;&gt;"",exp!N154,"")</f>
        <v/>
      </c>
      <c r="M147" s="2" t="str">
        <f>IF(exp!O154&lt;&gt;"",exp!O154,"")</f>
        <v/>
      </c>
      <c r="N147" s="2" t="str">
        <f>IF(exp!P154&lt;&gt;"",exp!P154,"")</f>
        <v/>
      </c>
      <c r="O147" s="2" t="str">
        <f>IF(exp!Q154&lt;&gt;"",exp!Q154,"")</f>
        <v/>
      </c>
    </row>
    <row r="148" spans="1:15" x14ac:dyDescent="0.25">
      <c r="A148" s="2" t="str">
        <f>IF(exp!C155&lt;&gt;"",exp!B155,"")</f>
        <v/>
      </c>
      <c r="B148" s="2" t="str">
        <f>IF(exp!C155&lt;&gt;"",exp!C155,"")</f>
        <v/>
      </c>
      <c r="C148" s="2" t="str">
        <f>IF(exp!E155&lt;&gt;"",exp!E155,"")</f>
        <v/>
      </c>
      <c r="D148" s="38" t="str">
        <f>IF(exp!F155&lt;&gt;"",exp!F155,"")</f>
        <v/>
      </c>
      <c r="E148" s="2" t="str">
        <f>IF(exp!G155&lt;&gt;"",exp!G155,"")</f>
        <v/>
      </c>
      <c r="F148" s="2" t="str">
        <f>IF(exp!H155&lt;&gt;"",exp!H155,"")</f>
        <v/>
      </c>
      <c r="G148" s="2" t="str">
        <f>IF(exp!I155&lt;&gt;"",VLOOKUP(exp!I155,private!O:P,2,FALSE),"")</f>
        <v/>
      </c>
      <c r="H148" s="2" t="str">
        <f>IF(exp!J155&lt;&gt;"",exp!J155,"")</f>
        <v/>
      </c>
      <c r="I148" s="2" t="str">
        <f>IF(exp!K155&lt;&gt;"",exp!K155,"")</f>
        <v/>
      </c>
      <c r="J148" s="2" t="str">
        <f>IF(exp!L155&lt;&gt;"",exp!L155,"")</f>
        <v/>
      </c>
      <c r="K148" s="2" t="str">
        <f>IF(exp!M155&lt;&gt;"",exp!M155,"")</f>
        <v/>
      </c>
      <c r="L148" s="2" t="str">
        <f>IF(exp!N155&lt;&gt;"",exp!N155,"")</f>
        <v/>
      </c>
      <c r="M148" s="2" t="str">
        <f>IF(exp!O155&lt;&gt;"",exp!O155,"")</f>
        <v/>
      </c>
      <c r="N148" s="2" t="str">
        <f>IF(exp!P155&lt;&gt;"",exp!P155,"")</f>
        <v/>
      </c>
      <c r="O148" s="2" t="str">
        <f>IF(exp!Q155&lt;&gt;"",exp!Q155,"")</f>
        <v/>
      </c>
    </row>
    <row r="149" spans="1:15" x14ac:dyDescent="0.25">
      <c r="A149" s="2" t="str">
        <f>IF(exp!C156&lt;&gt;"",exp!B156,"")</f>
        <v/>
      </c>
      <c r="B149" s="2" t="str">
        <f>IF(exp!C156&lt;&gt;"",exp!C156,"")</f>
        <v/>
      </c>
      <c r="C149" s="2" t="str">
        <f>IF(exp!E156&lt;&gt;"",exp!E156,"")</f>
        <v/>
      </c>
      <c r="D149" s="38" t="str">
        <f>IF(exp!F156&lt;&gt;"",exp!F156,"")</f>
        <v/>
      </c>
      <c r="E149" s="2" t="str">
        <f>IF(exp!G156&lt;&gt;"",exp!G156,"")</f>
        <v/>
      </c>
      <c r="F149" s="2" t="str">
        <f>IF(exp!H156&lt;&gt;"",exp!H156,"")</f>
        <v/>
      </c>
      <c r="G149" s="2" t="str">
        <f>IF(exp!I156&lt;&gt;"",VLOOKUP(exp!I156,private!O:P,2,FALSE),"")</f>
        <v/>
      </c>
      <c r="H149" s="2" t="str">
        <f>IF(exp!J156&lt;&gt;"",exp!J156,"")</f>
        <v/>
      </c>
      <c r="I149" s="2" t="str">
        <f>IF(exp!K156&lt;&gt;"",exp!K156,"")</f>
        <v/>
      </c>
      <c r="J149" s="2" t="str">
        <f>IF(exp!L156&lt;&gt;"",exp!L156,"")</f>
        <v/>
      </c>
      <c r="K149" s="2" t="str">
        <f>IF(exp!M156&lt;&gt;"",exp!M156,"")</f>
        <v/>
      </c>
      <c r="L149" s="2" t="str">
        <f>IF(exp!N156&lt;&gt;"",exp!N156,"")</f>
        <v/>
      </c>
      <c r="M149" s="2" t="str">
        <f>IF(exp!O156&lt;&gt;"",exp!O156,"")</f>
        <v/>
      </c>
      <c r="N149" s="2" t="str">
        <f>IF(exp!P156&lt;&gt;"",exp!P156,"")</f>
        <v/>
      </c>
      <c r="O149" s="2" t="str">
        <f>IF(exp!Q156&lt;&gt;"",exp!Q156,"")</f>
        <v/>
      </c>
    </row>
    <row r="150" spans="1:15" x14ac:dyDescent="0.25">
      <c r="A150" s="2" t="str">
        <f>IF(exp!C157&lt;&gt;"",exp!B157,"")</f>
        <v/>
      </c>
      <c r="B150" s="2" t="str">
        <f>IF(exp!C157&lt;&gt;"",exp!C157,"")</f>
        <v/>
      </c>
      <c r="C150" s="2" t="str">
        <f>IF(exp!E157&lt;&gt;"",exp!E157,"")</f>
        <v/>
      </c>
      <c r="D150" s="38" t="str">
        <f>IF(exp!F157&lt;&gt;"",exp!F157,"")</f>
        <v/>
      </c>
      <c r="E150" s="2" t="str">
        <f>IF(exp!G157&lt;&gt;"",exp!G157,"")</f>
        <v/>
      </c>
      <c r="F150" s="2" t="str">
        <f>IF(exp!H157&lt;&gt;"",exp!H157,"")</f>
        <v/>
      </c>
      <c r="G150" s="2" t="str">
        <f>IF(exp!I157&lt;&gt;"",VLOOKUP(exp!I157,private!O:P,2,FALSE),"")</f>
        <v/>
      </c>
      <c r="H150" s="2" t="str">
        <f>IF(exp!J157&lt;&gt;"",exp!J157,"")</f>
        <v/>
      </c>
      <c r="I150" s="2" t="str">
        <f>IF(exp!K157&lt;&gt;"",exp!K157,"")</f>
        <v/>
      </c>
      <c r="J150" s="2" t="str">
        <f>IF(exp!L157&lt;&gt;"",exp!L157,"")</f>
        <v/>
      </c>
      <c r="K150" s="2" t="str">
        <f>IF(exp!M157&lt;&gt;"",exp!M157,"")</f>
        <v/>
      </c>
      <c r="L150" s="2" t="str">
        <f>IF(exp!N157&lt;&gt;"",exp!N157,"")</f>
        <v/>
      </c>
      <c r="M150" s="2" t="str">
        <f>IF(exp!O157&lt;&gt;"",exp!O157,"")</f>
        <v/>
      </c>
      <c r="N150" s="2" t="str">
        <f>IF(exp!P157&lt;&gt;"",exp!P157,"")</f>
        <v/>
      </c>
      <c r="O150" s="2" t="str">
        <f>IF(exp!Q157&lt;&gt;"",exp!Q157,"")</f>
        <v/>
      </c>
    </row>
    <row r="151" spans="1:15" x14ac:dyDescent="0.25">
      <c r="A151" s="2" t="str">
        <f>IF(exp!C158&lt;&gt;"",exp!B158,"")</f>
        <v/>
      </c>
      <c r="B151" s="2" t="str">
        <f>IF(exp!C158&lt;&gt;"",exp!C158,"")</f>
        <v/>
      </c>
      <c r="C151" s="2" t="str">
        <f>IF(exp!E158&lt;&gt;"",exp!E158,"")</f>
        <v/>
      </c>
      <c r="D151" s="38" t="str">
        <f>IF(exp!F158&lt;&gt;"",exp!F158,"")</f>
        <v/>
      </c>
      <c r="E151" s="2" t="str">
        <f>IF(exp!G158&lt;&gt;"",exp!G158,"")</f>
        <v/>
      </c>
      <c r="F151" s="2" t="str">
        <f>IF(exp!H158&lt;&gt;"",exp!H158,"")</f>
        <v/>
      </c>
      <c r="G151" s="2" t="str">
        <f>IF(exp!I158&lt;&gt;"",VLOOKUP(exp!I158,private!O:P,2,FALSE),"")</f>
        <v/>
      </c>
      <c r="H151" s="2" t="str">
        <f>IF(exp!J158&lt;&gt;"",exp!J158,"")</f>
        <v/>
      </c>
      <c r="I151" s="2" t="str">
        <f>IF(exp!K158&lt;&gt;"",exp!K158,"")</f>
        <v/>
      </c>
      <c r="J151" s="2" t="str">
        <f>IF(exp!L158&lt;&gt;"",exp!L158,"")</f>
        <v/>
      </c>
      <c r="K151" s="2" t="str">
        <f>IF(exp!M158&lt;&gt;"",exp!M158,"")</f>
        <v/>
      </c>
      <c r="L151" s="2" t="str">
        <f>IF(exp!N158&lt;&gt;"",exp!N158,"")</f>
        <v/>
      </c>
      <c r="M151" s="2" t="str">
        <f>IF(exp!O158&lt;&gt;"",exp!O158,"")</f>
        <v/>
      </c>
      <c r="N151" s="2" t="str">
        <f>IF(exp!P158&lt;&gt;"",exp!P158,"")</f>
        <v/>
      </c>
      <c r="O151" s="2" t="str">
        <f>IF(exp!Q158&lt;&gt;"",exp!Q158,"")</f>
        <v/>
      </c>
    </row>
    <row r="152" spans="1:15" x14ac:dyDescent="0.25">
      <c r="A152" s="2" t="str">
        <f>IF(exp!C159&lt;&gt;"",exp!B159,"")</f>
        <v/>
      </c>
      <c r="B152" s="2" t="str">
        <f>IF(exp!C159&lt;&gt;"",exp!C159,"")</f>
        <v/>
      </c>
      <c r="C152" s="2" t="str">
        <f>IF(exp!E159&lt;&gt;"",exp!E159,"")</f>
        <v/>
      </c>
      <c r="D152" s="38" t="str">
        <f>IF(exp!F159&lt;&gt;"",exp!F159,"")</f>
        <v/>
      </c>
      <c r="E152" s="2" t="str">
        <f>IF(exp!G159&lt;&gt;"",exp!G159,"")</f>
        <v/>
      </c>
      <c r="F152" s="2" t="str">
        <f>IF(exp!H159&lt;&gt;"",exp!H159,"")</f>
        <v/>
      </c>
      <c r="G152" s="2" t="str">
        <f>IF(exp!I159&lt;&gt;"",VLOOKUP(exp!I159,private!O:P,2,FALSE),"")</f>
        <v/>
      </c>
      <c r="H152" s="2" t="str">
        <f>IF(exp!J159&lt;&gt;"",exp!J159,"")</f>
        <v/>
      </c>
      <c r="I152" s="2" t="str">
        <f>IF(exp!K159&lt;&gt;"",exp!K159,"")</f>
        <v/>
      </c>
      <c r="J152" s="2" t="str">
        <f>IF(exp!L159&lt;&gt;"",exp!L159,"")</f>
        <v/>
      </c>
      <c r="K152" s="2" t="str">
        <f>IF(exp!M159&lt;&gt;"",exp!M159,"")</f>
        <v/>
      </c>
      <c r="L152" s="2" t="str">
        <f>IF(exp!N159&lt;&gt;"",exp!N159,"")</f>
        <v/>
      </c>
      <c r="M152" s="2" t="str">
        <f>IF(exp!O159&lt;&gt;"",exp!O159,"")</f>
        <v/>
      </c>
      <c r="N152" s="2" t="str">
        <f>IF(exp!P159&lt;&gt;"",exp!P159,"")</f>
        <v/>
      </c>
      <c r="O152" s="2" t="str">
        <f>IF(exp!Q159&lt;&gt;"",exp!Q159,"")</f>
        <v/>
      </c>
    </row>
    <row r="153" spans="1:15" x14ac:dyDescent="0.25">
      <c r="A153" s="2" t="str">
        <f>IF(exp!C160&lt;&gt;"",exp!B160,"")</f>
        <v/>
      </c>
      <c r="B153" s="2" t="str">
        <f>IF(exp!C160&lt;&gt;"",exp!C160,"")</f>
        <v/>
      </c>
      <c r="C153" s="2" t="str">
        <f>IF(exp!E160&lt;&gt;"",exp!E160,"")</f>
        <v/>
      </c>
      <c r="D153" s="38" t="str">
        <f>IF(exp!F160&lt;&gt;"",exp!F160,"")</f>
        <v/>
      </c>
      <c r="E153" s="2" t="str">
        <f>IF(exp!G160&lt;&gt;"",exp!G160,"")</f>
        <v/>
      </c>
      <c r="F153" s="2" t="str">
        <f>IF(exp!H160&lt;&gt;"",exp!H160,"")</f>
        <v/>
      </c>
      <c r="G153" s="2" t="str">
        <f>IF(exp!I160&lt;&gt;"",VLOOKUP(exp!I160,private!O:P,2,FALSE),"")</f>
        <v/>
      </c>
      <c r="H153" s="2" t="str">
        <f>IF(exp!J160&lt;&gt;"",exp!J160,"")</f>
        <v/>
      </c>
      <c r="I153" s="2" t="str">
        <f>IF(exp!K160&lt;&gt;"",exp!K160,"")</f>
        <v/>
      </c>
      <c r="J153" s="2" t="str">
        <f>IF(exp!L160&lt;&gt;"",exp!L160,"")</f>
        <v/>
      </c>
      <c r="K153" s="2" t="str">
        <f>IF(exp!M160&lt;&gt;"",exp!M160,"")</f>
        <v/>
      </c>
      <c r="L153" s="2" t="str">
        <f>IF(exp!N160&lt;&gt;"",exp!N160,"")</f>
        <v/>
      </c>
      <c r="M153" s="2" t="str">
        <f>IF(exp!O160&lt;&gt;"",exp!O160,"")</f>
        <v/>
      </c>
      <c r="N153" s="2" t="str">
        <f>IF(exp!P160&lt;&gt;"",exp!P160,"")</f>
        <v/>
      </c>
      <c r="O153" s="2" t="str">
        <f>IF(exp!Q160&lt;&gt;"",exp!Q160,"")</f>
        <v/>
      </c>
    </row>
    <row r="154" spans="1:15" x14ac:dyDescent="0.25">
      <c r="A154" s="2" t="str">
        <f>IF(exp!C161&lt;&gt;"",exp!B161,"")</f>
        <v/>
      </c>
      <c r="B154" s="2" t="str">
        <f>IF(exp!C161&lt;&gt;"",exp!C161,"")</f>
        <v/>
      </c>
      <c r="C154" s="2" t="str">
        <f>IF(exp!E161&lt;&gt;"",exp!E161,"")</f>
        <v/>
      </c>
      <c r="D154" s="38" t="str">
        <f>IF(exp!F161&lt;&gt;"",exp!F161,"")</f>
        <v/>
      </c>
      <c r="E154" s="2" t="str">
        <f>IF(exp!G161&lt;&gt;"",exp!G161,"")</f>
        <v/>
      </c>
      <c r="F154" s="2" t="str">
        <f>IF(exp!H161&lt;&gt;"",exp!H161,"")</f>
        <v/>
      </c>
      <c r="G154" s="2" t="str">
        <f>IF(exp!I161&lt;&gt;"",VLOOKUP(exp!I161,private!O:P,2,FALSE),"")</f>
        <v/>
      </c>
      <c r="H154" s="2" t="str">
        <f>IF(exp!J161&lt;&gt;"",exp!J161,"")</f>
        <v/>
      </c>
      <c r="I154" s="2" t="str">
        <f>IF(exp!K161&lt;&gt;"",exp!K161,"")</f>
        <v/>
      </c>
      <c r="J154" s="2" t="str">
        <f>IF(exp!L161&lt;&gt;"",exp!L161,"")</f>
        <v/>
      </c>
      <c r="K154" s="2" t="str">
        <f>IF(exp!M161&lt;&gt;"",exp!M161,"")</f>
        <v/>
      </c>
      <c r="L154" s="2" t="str">
        <f>IF(exp!N161&lt;&gt;"",exp!N161,"")</f>
        <v/>
      </c>
      <c r="M154" s="2" t="str">
        <f>IF(exp!O161&lt;&gt;"",exp!O161,"")</f>
        <v/>
      </c>
      <c r="N154" s="2" t="str">
        <f>IF(exp!P161&lt;&gt;"",exp!P161,"")</f>
        <v/>
      </c>
      <c r="O154" s="2" t="str">
        <f>IF(exp!Q161&lt;&gt;"",exp!Q161,"")</f>
        <v/>
      </c>
    </row>
    <row r="155" spans="1:15" x14ac:dyDescent="0.25">
      <c r="A155" s="2" t="str">
        <f>IF(exp!C162&lt;&gt;"",exp!B162,"")</f>
        <v/>
      </c>
      <c r="B155" s="2" t="str">
        <f>IF(exp!C162&lt;&gt;"",exp!C162,"")</f>
        <v/>
      </c>
      <c r="C155" s="2" t="str">
        <f>IF(exp!E162&lt;&gt;"",exp!E162,"")</f>
        <v/>
      </c>
      <c r="D155" s="38" t="str">
        <f>IF(exp!F162&lt;&gt;"",exp!F162,"")</f>
        <v/>
      </c>
      <c r="E155" s="2" t="str">
        <f>IF(exp!G162&lt;&gt;"",exp!G162,"")</f>
        <v/>
      </c>
      <c r="F155" s="2" t="str">
        <f>IF(exp!H162&lt;&gt;"",exp!H162,"")</f>
        <v/>
      </c>
      <c r="G155" s="2" t="str">
        <f>IF(exp!I162&lt;&gt;"",VLOOKUP(exp!I162,private!O:P,2,FALSE),"")</f>
        <v/>
      </c>
      <c r="H155" s="2" t="str">
        <f>IF(exp!J162&lt;&gt;"",exp!J162,"")</f>
        <v/>
      </c>
      <c r="I155" s="2" t="str">
        <f>IF(exp!K162&lt;&gt;"",exp!K162,"")</f>
        <v/>
      </c>
      <c r="J155" s="2" t="str">
        <f>IF(exp!L162&lt;&gt;"",exp!L162,"")</f>
        <v/>
      </c>
      <c r="K155" s="2" t="str">
        <f>IF(exp!M162&lt;&gt;"",exp!M162,"")</f>
        <v/>
      </c>
      <c r="L155" s="2" t="str">
        <f>IF(exp!N162&lt;&gt;"",exp!N162,"")</f>
        <v/>
      </c>
      <c r="M155" s="2" t="str">
        <f>IF(exp!O162&lt;&gt;"",exp!O162,"")</f>
        <v/>
      </c>
      <c r="N155" s="2" t="str">
        <f>IF(exp!P162&lt;&gt;"",exp!P162,"")</f>
        <v/>
      </c>
      <c r="O155" s="2" t="str">
        <f>IF(exp!Q162&lt;&gt;"",exp!Q162,"")</f>
        <v/>
      </c>
    </row>
    <row r="156" spans="1:15" x14ac:dyDescent="0.25">
      <c r="A156" s="2" t="str">
        <f>IF(exp!C163&lt;&gt;"",exp!B163,"")</f>
        <v/>
      </c>
      <c r="B156" s="2" t="str">
        <f>IF(exp!C163&lt;&gt;"",exp!C163,"")</f>
        <v/>
      </c>
      <c r="C156" s="2" t="str">
        <f>IF(exp!E163&lt;&gt;"",exp!E163,"")</f>
        <v/>
      </c>
      <c r="D156" s="38" t="str">
        <f>IF(exp!F163&lt;&gt;"",exp!F163,"")</f>
        <v/>
      </c>
      <c r="E156" s="2" t="str">
        <f>IF(exp!G163&lt;&gt;"",exp!G163,"")</f>
        <v/>
      </c>
      <c r="F156" s="2" t="str">
        <f>IF(exp!H163&lt;&gt;"",exp!H163,"")</f>
        <v/>
      </c>
      <c r="G156" s="2" t="str">
        <f>IF(exp!I163&lt;&gt;"",VLOOKUP(exp!I163,private!O:P,2,FALSE),"")</f>
        <v/>
      </c>
      <c r="H156" s="2" t="str">
        <f>IF(exp!J163&lt;&gt;"",exp!J163,"")</f>
        <v/>
      </c>
      <c r="I156" s="2" t="str">
        <f>IF(exp!K163&lt;&gt;"",exp!K163,"")</f>
        <v/>
      </c>
      <c r="J156" s="2" t="str">
        <f>IF(exp!L163&lt;&gt;"",exp!L163,"")</f>
        <v/>
      </c>
      <c r="K156" s="2" t="str">
        <f>IF(exp!M163&lt;&gt;"",exp!M163,"")</f>
        <v/>
      </c>
      <c r="L156" s="2" t="str">
        <f>IF(exp!N163&lt;&gt;"",exp!N163,"")</f>
        <v/>
      </c>
      <c r="M156" s="2" t="str">
        <f>IF(exp!O163&lt;&gt;"",exp!O163,"")</f>
        <v/>
      </c>
      <c r="N156" s="2" t="str">
        <f>IF(exp!P163&lt;&gt;"",exp!P163,"")</f>
        <v/>
      </c>
      <c r="O156" s="2" t="str">
        <f>IF(exp!Q163&lt;&gt;"",exp!Q163,"")</f>
        <v/>
      </c>
    </row>
    <row r="157" spans="1:15" x14ac:dyDescent="0.25">
      <c r="A157" s="2" t="str">
        <f>IF(exp!C164&lt;&gt;"",exp!B164,"")</f>
        <v/>
      </c>
      <c r="B157" s="2" t="str">
        <f>IF(exp!C164&lt;&gt;"",exp!C164,"")</f>
        <v/>
      </c>
      <c r="C157" s="2" t="str">
        <f>IF(exp!E164&lt;&gt;"",exp!E164,"")</f>
        <v/>
      </c>
      <c r="D157" s="38" t="str">
        <f>IF(exp!F164&lt;&gt;"",exp!F164,"")</f>
        <v/>
      </c>
      <c r="E157" s="2" t="str">
        <f>IF(exp!G164&lt;&gt;"",exp!G164,"")</f>
        <v/>
      </c>
      <c r="F157" s="2" t="str">
        <f>IF(exp!H164&lt;&gt;"",exp!H164,"")</f>
        <v/>
      </c>
      <c r="G157" s="2" t="str">
        <f>IF(exp!I164&lt;&gt;"",VLOOKUP(exp!I164,private!O:P,2,FALSE),"")</f>
        <v/>
      </c>
      <c r="H157" s="2" t="str">
        <f>IF(exp!J164&lt;&gt;"",exp!J164,"")</f>
        <v/>
      </c>
      <c r="I157" s="2" t="str">
        <f>IF(exp!K164&lt;&gt;"",exp!K164,"")</f>
        <v/>
      </c>
      <c r="J157" s="2" t="str">
        <f>IF(exp!L164&lt;&gt;"",exp!L164,"")</f>
        <v/>
      </c>
      <c r="K157" s="2" t="str">
        <f>IF(exp!M164&lt;&gt;"",exp!M164,"")</f>
        <v/>
      </c>
      <c r="L157" s="2" t="str">
        <f>IF(exp!N164&lt;&gt;"",exp!N164,"")</f>
        <v/>
      </c>
      <c r="M157" s="2" t="str">
        <f>IF(exp!O164&lt;&gt;"",exp!O164,"")</f>
        <v/>
      </c>
      <c r="N157" s="2" t="str">
        <f>IF(exp!P164&lt;&gt;"",exp!P164,"")</f>
        <v/>
      </c>
      <c r="O157" s="2" t="str">
        <f>IF(exp!Q164&lt;&gt;"",exp!Q164,"")</f>
        <v/>
      </c>
    </row>
    <row r="158" spans="1:15" x14ac:dyDescent="0.25">
      <c r="A158" s="2" t="str">
        <f>IF(exp!C165&lt;&gt;"",exp!B165,"")</f>
        <v/>
      </c>
      <c r="B158" s="2" t="str">
        <f>IF(exp!C165&lt;&gt;"",exp!C165,"")</f>
        <v/>
      </c>
      <c r="C158" s="2" t="str">
        <f>IF(exp!E165&lt;&gt;"",exp!E165,"")</f>
        <v/>
      </c>
      <c r="D158" s="38" t="str">
        <f>IF(exp!F165&lt;&gt;"",exp!F165,"")</f>
        <v/>
      </c>
      <c r="E158" s="2" t="str">
        <f>IF(exp!G165&lt;&gt;"",exp!G165,"")</f>
        <v/>
      </c>
      <c r="F158" s="2" t="str">
        <f>IF(exp!H165&lt;&gt;"",exp!H165,"")</f>
        <v/>
      </c>
      <c r="G158" s="2" t="str">
        <f>IF(exp!I165&lt;&gt;"",VLOOKUP(exp!I165,private!O:P,2,FALSE),"")</f>
        <v/>
      </c>
      <c r="H158" s="2" t="str">
        <f>IF(exp!J165&lt;&gt;"",exp!J165,"")</f>
        <v/>
      </c>
      <c r="I158" s="2" t="str">
        <f>IF(exp!K165&lt;&gt;"",exp!K165,"")</f>
        <v/>
      </c>
      <c r="J158" s="2" t="str">
        <f>IF(exp!L165&lt;&gt;"",exp!L165,"")</f>
        <v/>
      </c>
      <c r="K158" s="2" t="str">
        <f>IF(exp!M165&lt;&gt;"",exp!M165,"")</f>
        <v/>
      </c>
      <c r="L158" s="2" t="str">
        <f>IF(exp!N165&lt;&gt;"",exp!N165,"")</f>
        <v/>
      </c>
      <c r="M158" s="2" t="str">
        <f>IF(exp!O165&lt;&gt;"",exp!O165,"")</f>
        <v/>
      </c>
      <c r="N158" s="2" t="str">
        <f>IF(exp!P165&lt;&gt;"",exp!P165,"")</f>
        <v/>
      </c>
      <c r="O158" s="2" t="str">
        <f>IF(exp!Q165&lt;&gt;"",exp!Q165,"")</f>
        <v/>
      </c>
    </row>
    <row r="159" spans="1:15" x14ac:dyDescent="0.25">
      <c r="A159" s="2" t="str">
        <f>IF(exp!C166&lt;&gt;"",exp!B166,"")</f>
        <v/>
      </c>
      <c r="B159" s="2" t="str">
        <f>IF(exp!C166&lt;&gt;"",exp!C166,"")</f>
        <v/>
      </c>
      <c r="C159" s="2" t="str">
        <f>IF(exp!E166&lt;&gt;"",exp!E166,"")</f>
        <v/>
      </c>
      <c r="D159" s="38" t="str">
        <f>IF(exp!F166&lt;&gt;"",exp!F166,"")</f>
        <v/>
      </c>
      <c r="E159" s="2" t="str">
        <f>IF(exp!G166&lt;&gt;"",exp!G166,"")</f>
        <v/>
      </c>
      <c r="F159" s="2" t="str">
        <f>IF(exp!H166&lt;&gt;"",exp!H166,"")</f>
        <v/>
      </c>
      <c r="G159" s="2" t="str">
        <f>IF(exp!I166&lt;&gt;"",VLOOKUP(exp!I166,private!O:P,2,FALSE),"")</f>
        <v/>
      </c>
      <c r="H159" s="2" t="str">
        <f>IF(exp!J166&lt;&gt;"",exp!J166,"")</f>
        <v/>
      </c>
      <c r="I159" s="2" t="str">
        <f>IF(exp!K166&lt;&gt;"",exp!K166,"")</f>
        <v/>
      </c>
      <c r="J159" s="2" t="str">
        <f>IF(exp!L166&lt;&gt;"",exp!L166,"")</f>
        <v/>
      </c>
      <c r="K159" s="2" t="str">
        <f>IF(exp!M166&lt;&gt;"",exp!M166,"")</f>
        <v/>
      </c>
      <c r="L159" s="2" t="str">
        <f>IF(exp!N166&lt;&gt;"",exp!N166,"")</f>
        <v/>
      </c>
      <c r="M159" s="2" t="str">
        <f>IF(exp!O166&lt;&gt;"",exp!O166,"")</f>
        <v/>
      </c>
      <c r="N159" s="2" t="str">
        <f>IF(exp!P166&lt;&gt;"",exp!P166,"")</f>
        <v/>
      </c>
      <c r="O159" s="2" t="str">
        <f>IF(exp!Q166&lt;&gt;"",exp!Q166,"")</f>
        <v/>
      </c>
    </row>
    <row r="160" spans="1:15" x14ac:dyDescent="0.25">
      <c r="A160" s="2" t="str">
        <f>IF(exp!C167&lt;&gt;"",exp!B167,"")</f>
        <v/>
      </c>
      <c r="B160" s="2" t="str">
        <f>IF(exp!C167&lt;&gt;"",exp!C167,"")</f>
        <v/>
      </c>
      <c r="C160" s="2" t="str">
        <f>IF(exp!E167&lt;&gt;"",exp!E167,"")</f>
        <v/>
      </c>
      <c r="D160" s="38" t="str">
        <f>IF(exp!F167&lt;&gt;"",exp!F167,"")</f>
        <v/>
      </c>
      <c r="E160" s="2" t="str">
        <f>IF(exp!G167&lt;&gt;"",exp!G167,"")</f>
        <v/>
      </c>
      <c r="F160" s="2" t="str">
        <f>IF(exp!H167&lt;&gt;"",exp!H167,"")</f>
        <v/>
      </c>
      <c r="G160" s="2" t="str">
        <f>IF(exp!I167&lt;&gt;"",VLOOKUP(exp!I167,private!O:P,2,FALSE),"")</f>
        <v/>
      </c>
      <c r="H160" s="2" t="str">
        <f>IF(exp!J167&lt;&gt;"",exp!J167,"")</f>
        <v/>
      </c>
      <c r="I160" s="2" t="str">
        <f>IF(exp!K167&lt;&gt;"",exp!K167,"")</f>
        <v/>
      </c>
      <c r="J160" s="2" t="str">
        <f>IF(exp!L167&lt;&gt;"",exp!L167,"")</f>
        <v/>
      </c>
      <c r="K160" s="2" t="str">
        <f>IF(exp!M167&lt;&gt;"",exp!M167,"")</f>
        <v/>
      </c>
      <c r="L160" s="2" t="str">
        <f>IF(exp!N167&lt;&gt;"",exp!N167,"")</f>
        <v/>
      </c>
      <c r="M160" s="2" t="str">
        <f>IF(exp!O167&lt;&gt;"",exp!O167,"")</f>
        <v/>
      </c>
      <c r="N160" s="2" t="str">
        <f>IF(exp!P167&lt;&gt;"",exp!P167,"")</f>
        <v/>
      </c>
      <c r="O160" s="2" t="str">
        <f>IF(exp!Q167&lt;&gt;"",exp!Q167,"")</f>
        <v/>
      </c>
    </row>
    <row r="161" spans="1:15" x14ac:dyDescent="0.25">
      <c r="A161" s="2" t="str">
        <f>IF(exp!C168&lt;&gt;"",exp!B168,"")</f>
        <v/>
      </c>
      <c r="B161" s="2" t="str">
        <f>IF(exp!C168&lt;&gt;"",exp!C168,"")</f>
        <v/>
      </c>
      <c r="C161" s="2" t="str">
        <f>IF(exp!E168&lt;&gt;"",exp!E168,"")</f>
        <v/>
      </c>
      <c r="D161" s="38" t="str">
        <f>IF(exp!F168&lt;&gt;"",exp!F168,"")</f>
        <v/>
      </c>
      <c r="E161" s="2" t="str">
        <f>IF(exp!G168&lt;&gt;"",exp!G168,"")</f>
        <v/>
      </c>
      <c r="F161" s="2" t="str">
        <f>IF(exp!H168&lt;&gt;"",exp!H168,"")</f>
        <v/>
      </c>
      <c r="G161" s="2" t="str">
        <f>IF(exp!I168&lt;&gt;"",VLOOKUP(exp!I168,private!O:P,2,FALSE),"")</f>
        <v/>
      </c>
      <c r="H161" s="2" t="str">
        <f>IF(exp!J168&lt;&gt;"",exp!J168,"")</f>
        <v/>
      </c>
      <c r="I161" s="2" t="str">
        <f>IF(exp!K168&lt;&gt;"",exp!K168,"")</f>
        <v/>
      </c>
      <c r="J161" s="2" t="str">
        <f>IF(exp!L168&lt;&gt;"",exp!L168,"")</f>
        <v/>
      </c>
      <c r="K161" s="2" t="str">
        <f>IF(exp!M168&lt;&gt;"",exp!M168,"")</f>
        <v/>
      </c>
      <c r="L161" s="2" t="str">
        <f>IF(exp!N168&lt;&gt;"",exp!N168,"")</f>
        <v/>
      </c>
      <c r="M161" s="2" t="str">
        <f>IF(exp!O168&lt;&gt;"",exp!O168,"")</f>
        <v/>
      </c>
      <c r="N161" s="2" t="str">
        <f>IF(exp!P168&lt;&gt;"",exp!P168,"")</f>
        <v/>
      </c>
      <c r="O161" s="2" t="str">
        <f>IF(exp!Q168&lt;&gt;"",exp!Q168,"")</f>
        <v/>
      </c>
    </row>
    <row r="162" spans="1:15" x14ac:dyDescent="0.25">
      <c r="A162" s="2" t="str">
        <f>IF(exp!C169&lt;&gt;"",exp!B169,"")</f>
        <v/>
      </c>
      <c r="B162" s="2" t="str">
        <f>IF(exp!C169&lt;&gt;"",exp!C169,"")</f>
        <v/>
      </c>
      <c r="C162" s="2" t="str">
        <f>IF(exp!E169&lt;&gt;"",exp!E169,"")</f>
        <v/>
      </c>
      <c r="D162" s="38" t="str">
        <f>IF(exp!F169&lt;&gt;"",exp!F169,"")</f>
        <v/>
      </c>
      <c r="E162" s="2" t="str">
        <f>IF(exp!G169&lt;&gt;"",exp!G169,"")</f>
        <v/>
      </c>
      <c r="F162" s="2" t="str">
        <f>IF(exp!H169&lt;&gt;"",exp!H169,"")</f>
        <v/>
      </c>
      <c r="G162" s="2" t="str">
        <f>IF(exp!I169&lt;&gt;"",VLOOKUP(exp!I169,private!O:P,2,FALSE),"")</f>
        <v/>
      </c>
      <c r="H162" s="2" t="str">
        <f>IF(exp!J169&lt;&gt;"",exp!J169,"")</f>
        <v/>
      </c>
      <c r="I162" s="2" t="str">
        <f>IF(exp!K169&lt;&gt;"",exp!K169,"")</f>
        <v/>
      </c>
      <c r="J162" s="2" t="str">
        <f>IF(exp!L169&lt;&gt;"",exp!L169,"")</f>
        <v/>
      </c>
      <c r="K162" s="2" t="str">
        <f>IF(exp!M169&lt;&gt;"",exp!M169,"")</f>
        <v/>
      </c>
      <c r="L162" s="2" t="str">
        <f>IF(exp!N169&lt;&gt;"",exp!N169,"")</f>
        <v/>
      </c>
      <c r="M162" s="2" t="str">
        <f>IF(exp!O169&lt;&gt;"",exp!O169,"")</f>
        <v/>
      </c>
      <c r="N162" s="2" t="str">
        <f>IF(exp!P169&lt;&gt;"",exp!P169,"")</f>
        <v/>
      </c>
      <c r="O162" s="2" t="str">
        <f>IF(exp!Q169&lt;&gt;"",exp!Q169,"")</f>
        <v/>
      </c>
    </row>
    <row r="163" spans="1:15" x14ac:dyDescent="0.25">
      <c r="A163" s="2" t="str">
        <f>IF(exp!C170&lt;&gt;"",exp!B170,"")</f>
        <v/>
      </c>
      <c r="B163" s="2" t="str">
        <f>IF(exp!C170&lt;&gt;"",exp!C170,"")</f>
        <v/>
      </c>
      <c r="C163" s="2" t="str">
        <f>IF(exp!E170&lt;&gt;"",exp!E170,"")</f>
        <v/>
      </c>
      <c r="D163" s="38" t="str">
        <f>IF(exp!F170&lt;&gt;"",exp!F170,"")</f>
        <v/>
      </c>
      <c r="E163" s="2" t="str">
        <f>IF(exp!G170&lt;&gt;"",exp!G170,"")</f>
        <v/>
      </c>
      <c r="F163" s="2" t="str">
        <f>IF(exp!H170&lt;&gt;"",exp!H170,"")</f>
        <v/>
      </c>
      <c r="G163" s="2" t="str">
        <f>IF(exp!I170&lt;&gt;"",VLOOKUP(exp!I170,private!O:P,2,FALSE),"")</f>
        <v/>
      </c>
      <c r="H163" s="2" t="str">
        <f>IF(exp!J170&lt;&gt;"",exp!J170,"")</f>
        <v/>
      </c>
      <c r="I163" s="2" t="str">
        <f>IF(exp!K170&lt;&gt;"",exp!K170,"")</f>
        <v/>
      </c>
      <c r="J163" s="2" t="str">
        <f>IF(exp!L170&lt;&gt;"",exp!L170,"")</f>
        <v/>
      </c>
      <c r="K163" s="2" t="str">
        <f>IF(exp!M170&lt;&gt;"",exp!M170,"")</f>
        <v/>
      </c>
      <c r="L163" s="2" t="str">
        <f>IF(exp!N170&lt;&gt;"",exp!N170,"")</f>
        <v/>
      </c>
      <c r="M163" s="2" t="str">
        <f>IF(exp!O170&lt;&gt;"",exp!O170,"")</f>
        <v/>
      </c>
      <c r="N163" s="2" t="str">
        <f>IF(exp!P170&lt;&gt;"",exp!P170,"")</f>
        <v/>
      </c>
      <c r="O163" s="2" t="str">
        <f>IF(exp!Q170&lt;&gt;"",exp!Q170,"")</f>
        <v/>
      </c>
    </row>
    <row r="164" spans="1:15" x14ac:dyDescent="0.25">
      <c r="A164" s="2" t="str">
        <f>IF(exp!C171&lt;&gt;"",exp!B171,"")</f>
        <v/>
      </c>
      <c r="B164" s="2" t="str">
        <f>IF(exp!C171&lt;&gt;"",exp!C171,"")</f>
        <v/>
      </c>
      <c r="C164" s="2" t="str">
        <f>IF(exp!E171&lt;&gt;"",exp!E171,"")</f>
        <v/>
      </c>
      <c r="D164" s="38" t="str">
        <f>IF(exp!F171&lt;&gt;"",exp!F171,"")</f>
        <v/>
      </c>
      <c r="E164" s="2" t="str">
        <f>IF(exp!G171&lt;&gt;"",exp!G171,"")</f>
        <v/>
      </c>
      <c r="F164" s="2" t="str">
        <f>IF(exp!H171&lt;&gt;"",exp!H171,"")</f>
        <v/>
      </c>
      <c r="G164" s="2" t="str">
        <f>IF(exp!I171&lt;&gt;"",VLOOKUP(exp!I171,private!O:P,2,FALSE),"")</f>
        <v/>
      </c>
      <c r="H164" s="2" t="str">
        <f>IF(exp!J171&lt;&gt;"",exp!J171,"")</f>
        <v/>
      </c>
      <c r="I164" s="2" t="str">
        <f>IF(exp!K171&lt;&gt;"",exp!K171,"")</f>
        <v/>
      </c>
      <c r="J164" s="2" t="str">
        <f>IF(exp!L171&lt;&gt;"",exp!L171,"")</f>
        <v/>
      </c>
      <c r="K164" s="2" t="str">
        <f>IF(exp!M171&lt;&gt;"",exp!M171,"")</f>
        <v/>
      </c>
      <c r="L164" s="2" t="str">
        <f>IF(exp!N171&lt;&gt;"",exp!N171,"")</f>
        <v/>
      </c>
      <c r="M164" s="2" t="str">
        <f>IF(exp!O171&lt;&gt;"",exp!O171,"")</f>
        <v/>
      </c>
      <c r="N164" s="2" t="str">
        <f>IF(exp!P171&lt;&gt;"",exp!P171,"")</f>
        <v/>
      </c>
      <c r="O164" s="2" t="str">
        <f>IF(exp!Q171&lt;&gt;"",exp!Q171,"")</f>
        <v/>
      </c>
    </row>
    <row r="165" spans="1:15" x14ac:dyDescent="0.25">
      <c r="A165" s="2" t="str">
        <f>IF(exp!C172&lt;&gt;"",exp!B172,"")</f>
        <v/>
      </c>
      <c r="B165" s="2" t="str">
        <f>IF(exp!C172&lt;&gt;"",exp!C172,"")</f>
        <v/>
      </c>
      <c r="C165" s="2" t="str">
        <f>IF(exp!E172&lt;&gt;"",exp!E172,"")</f>
        <v/>
      </c>
      <c r="D165" s="38" t="str">
        <f>IF(exp!F172&lt;&gt;"",exp!F172,"")</f>
        <v/>
      </c>
      <c r="E165" s="2" t="str">
        <f>IF(exp!G172&lt;&gt;"",exp!G172,"")</f>
        <v/>
      </c>
      <c r="F165" s="2" t="str">
        <f>IF(exp!H172&lt;&gt;"",exp!H172,"")</f>
        <v/>
      </c>
      <c r="G165" s="2" t="str">
        <f>IF(exp!I172&lt;&gt;"",VLOOKUP(exp!I172,private!O:P,2,FALSE),"")</f>
        <v/>
      </c>
      <c r="H165" s="2" t="str">
        <f>IF(exp!J172&lt;&gt;"",exp!J172,"")</f>
        <v/>
      </c>
      <c r="I165" s="2" t="str">
        <f>IF(exp!K172&lt;&gt;"",exp!K172,"")</f>
        <v/>
      </c>
      <c r="J165" s="2" t="str">
        <f>IF(exp!L172&lt;&gt;"",exp!L172,"")</f>
        <v/>
      </c>
      <c r="K165" s="2" t="str">
        <f>IF(exp!M172&lt;&gt;"",exp!M172,"")</f>
        <v/>
      </c>
      <c r="L165" s="2" t="str">
        <f>IF(exp!N172&lt;&gt;"",exp!N172,"")</f>
        <v/>
      </c>
      <c r="M165" s="2" t="str">
        <f>IF(exp!O172&lt;&gt;"",exp!O172,"")</f>
        <v/>
      </c>
      <c r="N165" s="2" t="str">
        <f>IF(exp!P172&lt;&gt;"",exp!P172,"")</f>
        <v/>
      </c>
      <c r="O165" s="2" t="str">
        <f>IF(exp!Q172&lt;&gt;"",exp!Q172,"")</f>
        <v/>
      </c>
    </row>
    <row r="166" spans="1:15" x14ac:dyDescent="0.25">
      <c r="A166" s="2" t="str">
        <f>IF(exp!C173&lt;&gt;"",exp!B173,"")</f>
        <v/>
      </c>
      <c r="B166" s="2" t="str">
        <f>IF(exp!C173&lt;&gt;"",exp!C173,"")</f>
        <v/>
      </c>
      <c r="C166" s="2" t="str">
        <f>IF(exp!E173&lt;&gt;"",exp!E173,"")</f>
        <v/>
      </c>
      <c r="D166" s="38" t="str">
        <f>IF(exp!F173&lt;&gt;"",exp!F173,"")</f>
        <v/>
      </c>
      <c r="E166" s="2" t="str">
        <f>IF(exp!G173&lt;&gt;"",exp!G173,"")</f>
        <v/>
      </c>
      <c r="F166" s="2" t="str">
        <f>IF(exp!H173&lt;&gt;"",exp!H173,"")</f>
        <v/>
      </c>
      <c r="G166" s="2" t="str">
        <f>IF(exp!I173&lt;&gt;"",VLOOKUP(exp!I173,private!O:P,2,FALSE),"")</f>
        <v/>
      </c>
      <c r="H166" s="2" t="str">
        <f>IF(exp!J173&lt;&gt;"",exp!J173,"")</f>
        <v/>
      </c>
      <c r="I166" s="2" t="str">
        <f>IF(exp!K173&lt;&gt;"",exp!K173,"")</f>
        <v/>
      </c>
      <c r="J166" s="2" t="str">
        <f>IF(exp!L173&lt;&gt;"",exp!L173,"")</f>
        <v/>
      </c>
      <c r="K166" s="2" t="str">
        <f>IF(exp!M173&lt;&gt;"",exp!M173,"")</f>
        <v/>
      </c>
      <c r="L166" s="2" t="str">
        <f>IF(exp!N173&lt;&gt;"",exp!N173,"")</f>
        <v/>
      </c>
      <c r="M166" s="2" t="str">
        <f>IF(exp!O173&lt;&gt;"",exp!O173,"")</f>
        <v/>
      </c>
      <c r="N166" s="2" t="str">
        <f>IF(exp!P173&lt;&gt;"",exp!P173,"")</f>
        <v/>
      </c>
      <c r="O166" s="2" t="str">
        <f>IF(exp!Q173&lt;&gt;"",exp!Q173,"")</f>
        <v/>
      </c>
    </row>
    <row r="167" spans="1:15" x14ac:dyDescent="0.25">
      <c r="A167" s="2" t="str">
        <f>IF(exp!C174&lt;&gt;"",exp!B174,"")</f>
        <v/>
      </c>
      <c r="B167" s="2" t="str">
        <f>IF(exp!C174&lt;&gt;"",exp!C174,"")</f>
        <v/>
      </c>
      <c r="C167" s="2" t="str">
        <f>IF(exp!E174&lt;&gt;"",exp!E174,"")</f>
        <v/>
      </c>
      <c r="D167" s="38" t="str">
        <f>IF(exp!F174&lt;&gt;"",exp!F174,"")</f>
        <v/>
      </c>
      <c r="E167" s="2" t="str">
        <f>IF(exp!G174&lt;&gt;"",exp!G174,"")</f>
        <v/>
      </c>
      <c r="F167" s="2" t="str">
        <f>IF(exp!H174&lt;&gt;"",exp!H174,"")</f>
        <v/>
      </c>
      <c r="G167" s="2" t="str">
        <f>IF(exp!I174&lt;&gt;"",VLOOKUP(exp!I174,private!O:P,2,FALSE),"")</f>
        <v/>
      </c>
      <c r="H167" s="2" t="str">
        <f>IF(exp!J174&lt;&gt;"",exp!J174,"")</f>
        <v/>
      </c>
      <c r="I167" s="2" t="str">
        <f>IF(exp!K174&lt;&gt;"",exp!K174,"")</f>
        <v/>
      </c>
      <c r="J167" s="2" t="str">
        <f>IF(exp!L174&lt;&gt;"",exp!L174,"")</f>
        <v/>
      </c>
      <c r="K167" s="2" t="str">
        <f>IF(exp!M174&lt;&gt;"",exp!M174,"")</f>
        <v/>
      </c>
      <c r="L167" s="2" t="str">
        <f>IF(exp!N174&lt;&gt;"",exp!N174,"")</f>
        <v/>
      </c>
      <c r="M167" s="2" t="str">
        <f>IF(exp!O174&lt;&gt;"",exp!O174,"")</f>
        <v/>
      </c>
      <c r="N167" s="2" t="str">
        <f>IF(exp!P174&lt;&gt;"",exp!P174,"")</f>
        <v/>
      </c>
      <c r="O167" s="2" t="str">
        <f>IF(exp!Q174&lt;&gt;"",exp!Q174,"")</f>
        <v/>
      </c>
    </row>
    <row r="168" spans="1:15" x14ac:dyDescent="0.25">
      <c r="A168" s="2" t="str">
        <f>IF(exp!C175&lt;&gt;"",exp!B175,"")</f>
        <v/>
      </c>
      <c r="B168" s="2" t="str">
        <f>IF(exp!C175&lt;&gt;"",exp!C175,"")</f>
        <v/>
      </c>
      <c r="C168" s="2" t="str">
        <f>IF(exp!E175&lt;&gt;"",exp!E175,"")</f>
        <v/>
      </c>
      <c r="D168" s="38" t="str">
        <f>IF(exp!F175&lt;&gt;"",exp!F175,"")</f>
        <v/>
      </c>
      <c r="E168" s="2" t="str">
        <f>IF(exp!G175&lt;&gt;"",exp!G175,"")</f>
        <v/>
      </c>
      <c r="F168" s="2" t="str">
        <f>IF(exp!H175&lt;&gt;"",exp!H175,"")</f>
        <v/>
      </c>
      <c r="G168" s="2" t="str">
        <f>IF(exp!I175&lt;&gt;"",VLOOKUP(exp!I175,private!O:P,2,FALSE),"")</f>
        <v/>
      </c>
      <c r="H168" s="2" t="str">
        <f>IF(exp!J175&lt;&gt;"",exp!J175,"")</f>
        <v/>
      </c>
      <c r="I168" s="2" t="str">
        <f>IF(exp!K175&lt;&gt;"",exp!K175,"")</f>
        <v/>
      </c>
      <c r="J168" s="2" t="str">
        <f>IF(exp!L175&lt;&gt;"",exp!L175,"")</f>
        <v/>
      </c>
      <c r="K168" s="2" t="str">
        <f>IF(exp!M175&lt;&gt;"",exp!M175,"")</f>
        <v/>
      </c>
      <c r="L168" s="2" t="str">
        <f>IF(exp!N175&lt;&gt;"",exp!N175,"")</f>
        <v/>
      </c>
      <c r="M168" s="2" t="str">
        <f>IF(exp!O175&lt;&gt;"",exp!O175,"")</f>
        <v/>
      </c>
      <c r="N168" s="2" t="str">
        <f>IF(exp!P175&lt;&gt;"",exp!P175,"")</f>
        <v/>
      </c>
      <c r="O168" s="2" t="str">
        <f>IF(exp!Q175&lt;&gt;"",exp!Q175,"")</f>
        <v/>
      </c>
    </row>
    <row r="169" spans="1:15" x14ac:dyDescent="0.25">
      <c r="A169" s="2" t="str">
        <f>IF(exp!C176&lt;&gt;"",exp!B176,"")</f>
        <v/>
      </c>
      <c r="B169" s="2" t="str">
        <f>IF(exp!C176&lt;&gt;"",exp!C176,"")</f>
        <v/>
      </c>
      <c r="C169" s="2" t="str">
        <f>IF(exp!E176&lt;&gt;"",exp!E176,"")</f>
        <v/>
      </c>
      <c r="D169" s="38" t="str">
        <f>IF(exp!F176&lt;&gt;"",exp!F176,"")</f>
        <v/>
      </c>
      <c r="E169" s="2" t="str">
        <f>IF(exp!G176&lt;&gt;"",exp!G176,"")</f>
        <v/>
      </c>
      <c r="F169" s="2" t="str">
        <f>IF(exp!H176&lt;&gt;"",exp!H176,"")</f>
        <v/>
      </c>
      <c r="G169" s="2" t="str">
        <f>IF(exp!I176&lt;&gt;"",VLOOKUP(exp!I176,private!O:P,2,FALSE),"")</f>
        <v/>
      </c>
      <c r="H169" s="2" t="str">
        <f>IF(exp!J176&lt;&gt;"",exp!J176,"")</f>
        <v/>
      </c>
      <c r="I169" s="2" t="str">
        <f>IF(exp!K176&lt;&gt;"",exp!K176,"")</f>
        <v/>
      </c>
      <c r="J169" s="2" t="str">
        <f>IF(exp!L176&lt;&gt;"",exp!L176,"")</f>
        <v/>
      </c>
      <c r="K169" s="2" t="str">
        <f>IF(exp!M176&lt;&gt;"",exp!M176,"")</f>
        <v/>
      </c>
      <c r="L169" s="2" t="str">
        <f>IF(exp!N176&lt;&gt;"",exp!N176,"")</f>
        <v/>
      </c>
      <c r="M169" s="2" t="str">
        <f>IF(exp!O176&lt;&gt;"",exp!O176,"")</f>
        <v/>
      </c>
      <c r="N169" s="2" t="str">
        <f>IF(exp!P176&lt;&gt;"",exp!P176,"")</f>
        <v/>
      </c>
      <c r="O169" s="2" t="str">
        <f>IF(exp!Q176&lt;&gt;"",exp!Q176,"")</f>
        <v/>
      </c>
    </row>
    <row r="170" spans="1:15" x14ac:dyDescent="0.25">
      <c r="A170" s="2" t="str">
        <f>IF(exp!C177&lt;&gt;"",exp!B177,"")</f>
        <v/>
      </c>
      <c r="B170" s="2" t="str">
        <f>IF(exp!C177&lt;&gt;"",exp!C177,"")</f>
        <v/>
      </c>
      <c r="C170" s="2" t="str">
        <f>IF(exp!E177&lt;&gt;"",exp!E177,"")</f>
        <v/>
      </c>
      <c r="D170" s="38" t="str">
        <f>IF(exp!F177&lt;&gt;"",exp!F177,"")</f>
        <v/>
      </c>
      <c r="E170" s="2" t="str">
        <f>IF(exp!G177&lt;&gt;"",exp!G177,"")</f>
        <v/>
      </c>
      <c r="F170" s="2" t="str">
        <f>IF(exp!H177&lt;&gt;"",exp!H177,"")</f>
        <v/>
      </c>
      <c r="G170" s="2" t="str">
        <f>IF(exp!I177&lt;&gt;"",VLOOKUP(exp!I177,private!O:P,2,FALSE),"")</f>
        <v/>
      </c>
      <c r="H170" s="2" t="str">
        <f>IF(exp!J177&lt;&gt;"",exp!J177,"")</f>
        <v/>
      </c>
      <c r="I170" s="2" t="str">
        <f>IF(exp!K177&lt;&gt;"",exp!K177,"")</f>
        <v/>
      </c>
      <c r="J170" s="2" t="str">
        <f>IF(exp!L177&lt;&gt;"",exp!L177,"")</f>
        <v/>
      </c>
      <c r="K170" s="2" t="str">
        <f>IF(exp!M177&lt;&gt;"",exp!M177,"")</f>
        <v/>
      </c>
      <c r="L170" s="2" t="str">
        <f>IF(exp!N177&lt;&gt;"",exp!N177,"")</f>
        <v/>
      </c>
      <c r="M170" s="2" t="str">
        <f>IF(exp!O177&lt;&gt;"",exp!O177,"")</f>
        <v/>
      </c>
      <c r="N170" s="2" t="str">
        <f>IF(exp!P177&lt;&gt;"",exp!P177,"")</f>
        <v/>
      </c>
      <c r="O170" s="2" t="str">
        <f>IF(exp!Q177&lt;&gt;"",exp!Q177,"")</f>
        <v/>
      </c>
    </row>
    <row r="171" spans="1:15" x14ac:dyDescent="0.25">
      <c r="A171" s="2" t="str">
        <f>IF(exp!C178&lt;&gt;"",exp!B178,"")</f>
        <v/>
      </c>
      <c r="B171" s="2" t="str">
        <f>IF(exp!C178&lt;&gt;"",exp!C178,"")</f>
        <v/>
      </c>
      <c r="C171" s="2" t="str">
        <f>IF(exp!E178&lt;&gt;"",exp!E178,"")</f>
        <v/>
      </c>
      <c r="D171" s="38" t="str">
        <f>IF(exp!F178&lt;&gt;"",exp!F178,"")</f>
        <v/>
      </c>
      <c r="E171" s="2" t="str">
        <f>IF(exp!G178&lt;&gt;"",exp!G178,"")</f>
        <v/>
      </c>
      <c r="F171" s="2" t="str">
        <f>IF(exp!H178&lt;&gt;"",exp!H178,"")</f>
        <v/>
      </c>
      <c r="G171" s="2" t="str">
        <f>IF(exp!I178&lt;&gt;"",VLOOKUP(exp!I178,private!O:P,2,FALSE),"")</f>
        <v/>
      </c>
      <c r="H171" s="2" t="str">
        <f>IF(exp!J178&lt;&gt;"",exp!J178,"")</f>
        <v/>
      </c>
      <c r="I171" s="2" t="str">
        <f>IF(exp!K178&lt;&gt;"",exp!K178,"")</f>
        <v/>
      </c>
      <c r="J171" s="2" t="str">
        <f>IF(exp!L178&lt;&gt;"",exp!L178,"")</f>
        <v/>
      </c>
      <c r="K171" s="2" t="str">
        <f>IF(exp!M178&lt;&gt;"",exp!M178,"")</f>
        <v/>
      </c>
      <c r="L171" s="2" t="str">
        <f>IF(exp!N178&lt;&gt;"",exp!N178,"")</f>
        <v/>
      </c>
      <c r="M171" s="2" t="str">
        <f>IF(exp!O178&lt;&gt;"",exp!O178,"")</f>
        <v/>
      </c>
      <c r="N171" s="2" t="str">
        <f>IF(exp!P178&lt;&gt;"",exp!P178,"")</f>
        <v/>
      </c>
      <c r="O171" s="2" t="str">
        <f>IF(exp!Q178&lt;&gt;"",exp!Q178,"")</f>
        <v/>
      </c>
    </row>
    <row r="172" spans="1:15" x14ac:dyDescent="0.25">
      <c r="A172" s="2" t="str">
        <f>IF(exp!C179&lt;&gt;"",exp!B179,"")</f>
        <v/>
      </c>
      <c r="B172" s="2" t="str">
        <f>IF(exp!C179&lt;&gt;"",exp!C179,"")</f>
        <v/>
      </c>
      <c r="C172" s="2" t="str">
        <f>IF(exp!E179&lt;&gt;"",exp!E179,"")</f>
        <v/>
      </c>
      <c r="D172" s="38" t="str">
        <f>IF(exp!F179&lt;&gt;"",exp!F179,"")</f>
        <v/>
      </c>
      <c r="E172" s="2" t="str">
        <f>IF(exp!G179&lt;&gt;"",exp!G179,"")</f>
        <v/>
      </c>
      <c r="F172" s="2" t="str">
        <f>IF(exp!H179&lt;&gt;"",exp!H179,"")</f>
        <v/>
      </c>
      <c r="G172" s="2" t="str">
        <f>IF(exp!I179&lt;&gt;"",VLOOKUP(exp!I179,private!O:P,2,FALSE),"")</f>
        <v/>
      </c>
      <c r="H172" s="2" t="str">
        <f>IF(exp!J179&lt;&gt;"",exp!J179,"")</f>
        <v/>
      </c>
      <c r="I172" s="2" t="str">
        <f>IF(exp!K179&lt;&gt;"",exp!K179,"")</f>
        <v/>
      </c>
      <c r="J172" s="2" t="str">
        <f>IF(exp!L179&lt;&gt;"",exp!L179,"")</f>
        <v/>
      </c>
      <c r="K172" s="2" t="str">
        <f>IF(exp!M179&lt;&gt;"",exp!M179,"")</f>
        <v/>
      </c>
      <c r="L172" s="2" t="str">
        <f>IF(exp!N179&lt;&gt;"",exp!N179,"")</f>
        <v/>
      </c>
      <c r="M172" s="2" t="str">
        <f>IF(exp!O179&lt;&gt;"",exp!O179,"")</f>
        <v/>
      </c>
      <c r="N172" s="2" t="str">
        <f>IF(exp!P179&lt;&gt;"",exp!P179,"")</f>
        <v/>
      </c>
      <c r="O172" s="2" t="str">
        <f>IF(exp!Q179&lt;&gt;"",exp!Q179,"")</f>
        <v/>
      </c>
    </row>
    <row r="173" spans="1:15" x14ac:dyDescent="0.25">
      <c r="A173" s="2" t="str">
        <f>IF(exp!C180&lt;&gt;"",exp!B180,"")</f>
        <v/>
      </c>
      <c r="B173" s="2" t="str">
        <f>IF(exp!C180&lt;&gt;"",exp!C180,"")</f>
        <v/>
      </c>
      <c r="C173" s="2" t="str">
        <f>IF(exp!E180&lt;&gt;"",exp!E180,"")</f>
        <v/>
      </c>
      <c r="D173" s="38" t="str">
        <f>IF(exp!F180&lt;&gt;"",exp!F180,"")</f>
        <v/>
      </c>
      <c r="E173" s="2" t="str">
        <f>IF(exp!G180&lt;&gt;"",exp!G180,"")</f>
        <v/>
      </c>
      <c r="F173" s="2" t="str">
        <f>IF(exp!H180&lt;&gt;"",exp!H180,"")</f>
        <v/>
      </c>
      <c r="G173" s="2" t="str">
        <f>IF(exp!I180&lt;&gt;"",VLOOKUP(exp!I180,private!O:P,2,FALSE),"")</f>
        <v/>
      </c>
      <c r="H173" s="2" t="str">
        <f>IF(exp!J180&lt;&gt;"",exp!J180,"")</f>
        <v/>
      </c>
      <c r="I173" s="2" t="str">
        <f>IF(exp!K180&lt;&gt;"",exp!K180,"")</f>
        <v/>
      </c>
      <c r="J173" s="2" t="str">
        <f>IF(exp!L180&lt;&gt;"",exp!L180,"")</f>
        <v/>
      </c>
      <c r="K173" s="2" t="str">
        <f>IF(exp!M180&lt;&gt;"",exp!M180,"")</f>
        <v/>
      </c>
      <c r="L173" s="2" t="str">
        <f>IF(exp!N180&lt;&gt;"",exp!N180,"")</f>
        <v/>
      </c>
      <c r="M173" s="2" t="str">
        <f>IF(exp!O180&lt;&gt;"",exp!O180,"")</f>
        <v/>
      </c>
      <c r="N173" s="2" t="str">
        <f>IF(exp!P180&lt;&gt;"",exp!P180,"")</f>
        <v/>
      </c>
      <c r="O173" s="2" t="str">
        <f>IF(exp!Q180&lt;&gt;"",exp!Q180,"")</f>
        <v/>
      </c>
    </row>
    <row r="174" spans="1:15" x14ac:dyDescent="0.25">
      <c r="A174" s="2" t="str">
        <f>IF(exp!C181&lt;&gt;"",exp!B181,"")</f>
        <v/>
      </c>
      <c r="B174" s="2" t="str">
        <f>IF(exp!C181&lt;&gt;"",exp!C181,"")</f>
        <v/>
      </c>
      <c r="C174" s="2" t="str">
        <f>IF(exp!E181&lt;&gt;"",exp!E181,"")</f>
        <v/>
      </c>
      <c r="D174" s="38" t="str">
        <f>IF(exp!F181&lt;&gt;"",exp!F181,"")</f>
        <v/>
      </c>
      <c r="E174" s="2" t="str">
        <f>IF(exp!G181&lt;&gt;"",exp!G181,"")</f>
        <v/>
      </c>
      <c r="F174" s="2" t="str">
        <f>IF(exp!H181&lt;&gt;"",exp!H181,"")</f>
        <v/>
      </c>
      <c r="G174" s="2" t="str">
        <f>IF(exp!I181&lt;&gt;"",VLOOKUP(exp!I181,private!O:P,2,FALSE),"")</f>
        <v/>
      </c>
      <c r="H174" s="2" t="str">
        <f>IF(exp!J181&lt;&gt;"",exp!J181,"")</f>
        <v/>
      </c>
      <c r="I174" s="2" t="str">
        <f>IF(exp!K181&lt;&gt;"",exp!K181,"")</f>
        <v/>
      </c>
      <c r="J174" s="2" t="str">
        <f>IF(exp!L181&lt;&gt;"",exp!L181,"")</f>
        <v/>
      </c>
      <c r="K174" s="2" t="str">
        <f>IF(exp!M181&lt;&gt;"",exp!M181,"")</f>
        <v/>
      </c>
      <c r="L174" s="2" t="str">
        <f>IF(exp!N181&lt;&gt;"",exp!N181,"")</f>
        <v/>
      </c>
      <c r="M174" s="2" t="str">
        <f>IF(exp!O181&lt;&gt;"",exp!O181,"")</f>
        <v/>
      </c>
      <c r="N174" s="2" t="str">
        <f>IF(exp!P181&lt;&gt;"",exp!P181,"")</f>
        <v/>
      </c>
      <c r="O174" s="2" t="str">
        <f>IF(exp!Q181&lt;&gt;"",exp!Q181,"")</f>
        <v/>
      </c>
    </row>
    <row r="175" spans="1:15" x14ac:dyDescent="0.25">
      <c r="A175" s="2" t="str">
        <f>IF(exp!C182&lt;&gt;"",exp!B182,"")</f>
        <v/>
      </c>
      <c r="B175" s="2" t="str">
        <f>IF(exp!C182&lt;&gt;"",exp!C182,"")</f>
        <v/>
      </c>
      <c r="C175" s="2" t="str">
        <f>IF(exp!E182&lt;&gt;"",exp!E182,"")</f>
        <v/>
      </c>
      <c r="D175" s="38" t="str">
        <f>IF(exp!F182&lt;&gt;"",exp!F182,"")</f>
        <v/>
      </c>
      <c r="E175" s="2" t="str">
        <f>IF(exp!G182&lt;&gt;"",exp!G182,"")</f>
        <v/>
      </c>
      <c r="F175" s="2" t="str">
        <f>IF(exp!H182&lt;&gt;"",exp!H182,"")</f>
        <v/>
      </c>
      <c r="G175" s="2" t="str">
        <f>IF(exp!I182&lt;&gt;"",VLOOKUP(exp!I182,private!O:P,2,FALSE),"")</f>
        <v/>
      </c>
      <c r="H175" s="2" t="str">
        <f>IF(exp!J182&lt;&gt;"",exp!J182,"")</f>
        <v/>
      </c>
      <c r="I175" s="2" t="str">
        <f>IF(exp!K182&lt;&gt;"",exp!K182,"")</f>
        <v/>
      </c>
      <c r="J175" s="2" t="str">
        <f>IF(exp!L182&lt;&gt;"",exp!L182,"")</f>
        <v/>
      </c>
      <c r="K175" s="2" t="str">
        <f>IF(exp!M182&lt;&gt;"",exp!M182,"")</f>
        <v/>
      </c>
      <c r="L175" s="2" t="str">
        <f>IF(exp!N182&lt;&gt;"",exp!N182,"")</f>
        <v/>
      </c>
      <c r="M175" s="2" t="str">
        <f>IF(exp!O182&lt;&gt;"",exp!O182,"")</f>
        <v/>
      </c>
      <c r="N175" s="2" t="str">
        <f>IF(exp!P182&lt;&gt;"",exp!P182,"")</f>
        <v/>
      </c>
      <c r="O175" s="2" t="str">
        <f>IF(exp!Q182&lt;&gt;"",exp!Q182,"")</f>
        <v/>
      </c>
    </row>
    <row r="176" spans="1:15" x14ac:dyDescent="0.25">
      <c r="A176" s="2" t="str">
        <f>IF(exp!C183&lt;&gt;"",exp!B183,"")</f>
        <v/>
      </c>
      <c r="B176" s="2" t="str">
        <f>IF(exp!C183&lt;&gt;"",exp!C183,"")</f>
        <v/>
      </c>
      <c r="C176" s="2" t="str">
        <f>IF(exp!E183&lt;&gt;"",exp!E183,"")</f>
        <v/>
      </c>
      <c r="D176" s="38" t="str">
        <f>IF(exp!F183&lt;&gt;"",exp!F183,"")</f>
        <v/>
      </c>
      <c r="E176" s="2" t="str">
        <f>IF(exp!G183&lt;&gt;"",exp!G183,"")</f>
        <v/>
      </c>
      <c r="F176" s="2" t="str">
        <f>IF(exp!H183&lt;&gt;"",exp!H183,"")</f>
        <v/>
      </c>
      <c r="G176" s="2" t="str">
        <f>IF(exp!I183&lt;&gt;"",VLOOKUP(exp!I183,private!O:P,2,FALSE),"")</f>
        <v/>
      </c>
      <c r="H176" s="2" t="str">
        <f>IF(exp!J183&lt;&gt;"",exp!J183,"")</f>
        <v/>
      </c>
      <c r="I176" s="2" t="str">
        <f>IF(exp!K183&lt;&gt;"",exp!K183,"")</f>
        <v/>
      </c>
      <c r="J176" s="2" t="str">
        <f>IF(exp!L183&lt;&gt;"",exp!L183,"")</f>
        <v/>
      </c>
      <c r="K176" s="2" t="str">
        <f>IF(exp!M183&lt;&gt;"",exp!M183,"")</f>
        <v/>
      </c>
      <c r="L176" s="2" t="str">
        <f>IF(exp!N183&lt;&gt;"",exp!N183,"")</f>
        <v/>
      </c>
      <c r="M176" s="2" t="str">
        <f>IF(exp!O183&lt;&gt;"",exp!O183,"")</f>
        <v/>
      </c>
      <c r="N176" s="2" t="str">
        <f>IF(exp!P183&lt;&gt;"",exp!P183,"")</f>
        <v/>
      </c>
      <c r="O176" s="2" t="str">
        <f>IF(exp!Q183&lt;&gt;"",exp!Q183,"")</f>
        <v/>
      </c>
    </row>
    <row r="177" spans="1:15" x14ac:dyDescent="0.25">
      <c r="A177" s="2" t="str">
        <f>IF(exp!C184&lt;&gt;"",exp!B184,"")</f>
        <v/>
      </c>
      <c r="B177" s="2" t="str">
        <f>IF(exp!C184&lt;&gt;"",exp!C184,"")</f>
        <v/>
      </c>
      <c r="C177" s="2" t="str">
        <f>IF(exp!E184&lt;&gt;"",exp!E184,"")</f>
        <v/>
      </c>
      <c r="D177" s="38" t="str">
        <f>IF(exp!F184&lt;&gt;"",exp!F184,"")</f>
        <v/>
      </c>
      <c r="E177" s="2" t="str">
        <f>IF(exp!G184&lt;&gt;"",exp!G184,"")</f>
        <v/>
      </c>
      <c r="F177" s="2" t="str">
        <f>IF(exp!H184&lt;&gt;"",exp!H184,"")</f>
        <v/>
      </c>
      <c r="G177" s="2" t="str">
        <f>IF(exp!I184&lt;&gt;"",VLOOKUP(exp!I184,private!O:P,2,FALSE),"")</f>
        <v/>
      </c>
      <c r="H177" s="2" t="str">
        <f>IF(exp!J184&lt;&gt;"",exp!J184,"")</f>
        <v/>
      </c>
      <c r="I177" s="2" t="str">
        <f>IF(exp!K184&lt;&gt;"",exp!K184,"")</f>
        <v/>
      </c>
      <c r="J177" s="2" t="str">
        <f>IF(exp!L184&lt;&gt;"",exp!L184,"")</f>
        <v/>
      </c>
      <c r="K177" s="2" t="str">
        <f>IF(exp!M184&lt;&gt;"",exp!M184,"")</f>
        <v/>
      </c>
      <c r="L177" s="2" t="str">
        <f>IF(exp!N184&lt;&gt;"",exp!N184,"")</f>
        <v/>
      </c>
      <c r="M177" s="2" t="str">
        <f>IF(exp!O184&lt;&gt;"",exp!O184,"")</f>
        <v/>
      </c>
      <c r="N177" s="2" t="str">
        <f>IF(exp!P184&lt;&gt;"",exp!P184,"")</f>
        <v/>
      </c>
      <c r="O177" s="2" t="str">
        <f>IF(exp!Q184&lt;&gt;"",exp!Q184,"")</f>
        <v/>
      </c>
    </row>
    <row r="178" spans="1:15" x14ac:dyDescent="0.25">
      <c r="A178" s="2" t="str">
        <f>IF(exp!C185&lt;&gt;"",exp!B185,"")</f>
        <v/>
      </c>
      <c r="B178" s="2" t="str">
        <f>IF(exp!C185&lt;&gt;"",exp!C185,"")</f>
        <v/>
      </c>
      <c r="C178" s="2" t="str">
        <f>IF(exp!E185&lt;&gt;"",exp!E185,"")</f>
        <v/>
      </c>
      <c r="D178" s="38" t="str">
        <f>IF(exp!F185&lt;&gt;"",exp!F185,"")</f>
        <v/>
      </c>
      <c r="E178" s="2" t="str">
        <f>IF(exp!G185&lt;&gt;"",exp!G185,"")</f>
        <v/>
      </c>
      <c r="F178" s="2" t="str">
        <f>IF(exp!H185&lt;&gt;"",exp!H185,"")</f>
        <v/>
      </c>
      <c r="G178" s="2" t="str">
        <f>IF(exp!I185&lt;&gt;"",VLOOKUP(exp!I185,private!O:P,2,FALSE),"")</f>
        <v/>
      </c>
      <c r="H178" s="2" t="str">
        <f>IF(exp!J185&lt;&gt;"",exp!J185,"")</f>
        <v/>
      </c>
      <c r="I178" s="2" t="str">
        <f>IF(exp!K185&lt;&gt;"",exp!K185,"")</f>
        <v/>
      </c>
      <c r="J178" s="2" t="str">
        <f>IF(exp!L185&lt;&gt;"",exp!L185,"")</f>
        <v/>
      </c>
      <c r="K178" s="2" t="str">
        <f>IF(exp!M185&lt;&gt;"",exp!M185,"")</f>
        <v/>
      </c>
      <c r="L178" s="2" t="str">
        <f>IF(exp!N185&lt;&gt;"",exp!N185,"")</f>
        <v/>
      </c>
      <c r="M178" s="2" t="str">
        <f>IF(exp!O185&lt;&gt;"",exp!O185,"")</f>
        <v/>
      </c>
      <c r="N178" s="2" t="str">
        <f>IF(exp!P185&lt;&gt;"",exp!P185,"")</f>
        <v/>
      </c>
      <c r="O178" s="2" t="str">
        <f>IF(exp!Q185&lt;&gt;"",exp!Q185,"")</f>
        <v/>
      </c>
    </row>
    <row r="179" spans="1:15" x14ac:dyDescent="0.25">
      <c r="A179" s="2" t="str">
        <f>IF(exp!C186&lt;&gt;"",exp!B186,"")</f>
        <v/>
      </c>
      <c r="B179" s="2" t="str">
        <f>IF(exp!C186&lt;&gt;"",exp!C186,"")</f>
        <v/>
      </c>
      <c r="C179" s="2" t="str">
        <f>IF(exp!E186&lt;&gt;"",exp!E186,"")</f>
        <v/>
      </c>
      <c r="D179" s="38" t="str">
        <f>IF(exp!F186&lt;&gt;"",exp!F186,"")</f>
        <v/>
      </c>
      <c r="E179" s="2" t="str">
        <f>IF(exp!G186&lt;&gt;"",exp!G186,"")</f>
        <v/>
      </c>
      <c r="F179" s="2" t="str">
        <f>IF(exp!H186&lt;&gt;"",exp!H186,"")</f>
        <v/>
      </c>
      <c r="G179" s="2" t="str">
        <f>IF(exp!I186&lt;&gt;"",VLOOKUP(exp!I186,private!O:P,2,FALSE),"")</f>
        <v/>
      </c>
      <c r="H179" s="2" t="str">
        <f>IF(exp!J186&lt;&gt;"",exp!J186,"")</f>
        <v/>
      </c>
      <c r="I179" s="2" t="str">
        <f>IF(exp!K186&lt;&gt;"",exp!K186,"")</f>
        <v/>
      </c>
      <c r="J179" s="2" t="str">
        <f>IF(exp!L186&lt;&gt;"",exp!L186,"")</f>
        <v/>
      </c>
      <c r="K179" s="2" t="str">
        <f>IF(exp!M186&lt;&gt;"",exp!M186,"")</f>
        <v/>
      </c>
      <c r="L179" s="2" t="str">
        <f>IF(exp!N186&lt;&gt;"",exp!N186,"")</f>
        <v/>
      </c>
      <c r="M179" s="2" t="str">
        <f>IF(exp!O186&lt;&gt;"",exp!O186,"")</f>
        <v/>
      </c>
      <c r="N179" s="2" t="str">
        <f>IF(exp!P186&lt;&gt;"",exp!P186,"")</f>
        <v/>
      </c>
      <c r="O179" s="2" t="str">
        <f>IF(exp!Q186&lt;&gt;"",exp!Q186,"")</f>
        <v/>
      </c>
    </row>
    <row r="180" spans="1:15" x14ac:dyDescent="0.25">
      <c r="A180" s="2" t="str">
        <f>IF(exp!C187&lt;&gt;"",exp!B187,"")</f>
        <v/>
      </c>
      <c r="B180" s="2" t="str">
        <f>IF(exp!C187&lt;&gt;"",exp!C187,"")</f>
        <v/>
      </c>
      <c r="C180" s="2" t="str">
        <f>IF(exp!E187&lt;&gt;"",exp!E187,"")</f>
        <v/>
      </c>
      <c r="D180" s="38" t="str">
        <f>IF(exp!F187&lt;&gt;"",exp!F187,"")</f>
        <v/>
      </c>
      <c r="E180" s="2" t="str">
        <f>IF(exp!G187&lt;&gt;"",exp!G187,"")</f>
        <v/>
      </c>
      <c r="F180" s="2" t="str">
        <f>IF(exp!H187&lt;&gt;"",exp!H187,"")</f>
        <v/>
      </c>
      <c r="G180" s="2" t="str">
        <f>IF(exp!I187&lt;&gt;"",VLOOKUP(exp!I187,private!O:P,2,FALSE),"")</f>
        <v/>
      </c>
      <c r="H180" s="2" t="str">
        <f>IF(exp!J187&lt;&gt;"",exp!J187,"")</f>
        <v/>
      </c>
      <c r="I180" s="2" t="str">
        <f>IF(exp!K187&lt;&gt;"",exp!K187,"")</f>
        <v/>
      </c>
      <c r="J180" s="2" t="str">
        <f>IF(exp!L187&lt;&gt;"",exp!L187,"")</f>
        <v/>
      </c>
      <c r="K180" s="2" t="str">
        <f>IF(exp!M187&lt;&gt;"",exp!M187,"")</f>
        <v/>
      </c>
      <c r="L180" s="2" t="str">
        <f>IF(exp!N187&lt;&gt;"",exp!N187,"")</f>
        <v/>
      </c>
      <c r="M180" s="2" t="str">
        <f>IF(exp!O187&lt;&gt;"",exp!O187,"")</f>
        <v/>
      </c>
      <c r="N180" s="2" t="str">
        <f>IF(exp!P187&lt;&gt;"",exp!P187,"")</f>
        <v/>
      </c>
      <c r="O180" s="2" t="str">
        <f>IF(exp!Q187&lt;&gt;"",exp!Q187,"")</f>
        <v/>
      </c>
    </row>
    <row r="181" spans="1:15" x14ac:dyDescent="0.25">
      <c r="A181" s="2" t="str">
        <f>IF(exp!C188&lt;&gt;"",exp!B188,"")</f>
        <v/>
      </c>
      <c r="B181" s="2" t="str">
        <f>IF(exp!C188&lt;&gt;"",exp!C188,"")</f>
        <v/>
      </c>
      <c r="C181" s="2" t="str">
        <f>IF(exp!E188&lt;&gt;"",exp!E188,"")</f>
        <v/>
      </c>
      <c r="D181" s="38" t="str">
        <f>IF(exp!F188&lt;&gt;"",exp!F188,"")</f>
        <v/>
      </c>
      <c r="E181" s="2" t="str">
        <f>IF(exp!G188&lt;&gt;"",exp!G188,"")</f>
        <v/>
      </c>
      <c r="F181" s="2" t="str">
        <f>IF(exp!H188&lt;&gt;"",exp!H188,"")</f>
        <v/>
      </c>
      <c r="G181" s="2" t="str">
        <f>IF(exp!I188&lt;&gt;"",VLOOKUP(exp!I188,private!O:P,2,FALSE),"")</f>
        <v/>
      </c>
      <c r="H181" s="2" t="str">
        <f>IF(exp!J188&lt;&gt;"",exp!J188,"")</f>
        <v/>
      </c>
      <c r="I181" s="2" t="str">
        <f>IF(exp!K188&lt;&gt;"",exp!K188,"")</f>
        <v/>
      </c>
      <c r="J181" s="2" t="str">
        <f>IF(exp!L188&lt;&gt;"",exp!L188,"")</f>
        <v/>
      </c>
      <c r="K181" s="2" t="str">
        <f>IF(exp!M188&lt;&gt;"",exp!M188,"")</f>
        <v/>
      </c>
      <c r="L181" s="2" t="str">
        <f>IF(exp!N188&lt;&gt;"",exp!N188,"")</f>
        <v/>
      </c>
      <c r="M181" s="2" t="str">
        <f>IF(exp!O188&lt;&gt;"",exp!O188,"")</f>
        <v/>
      </c>
      <c r="N181" s="2" t="str">
        <f>IF(exp!P188&lt;&gt;"",exp!P188,"")</f>
        <v/>
      </c>
      <c r="O181" s="2" t="str">
        <f>IF(exp!Q188&lt;&gt;"",exp!Q188,"")</f>
        <v/>
      </c>
    </row>
    <row r="182" spans="1:15" x14ac:dyDescent="0.25">
      <c r="A182" s="2" t="str">
        <f>IF(exp!C189&lt;&gt;"",exp!B189,"")</f>
        <v/>
      </c>
      <c r="B182" s="2" t="str">
        <f>IF(exp!C189&lt;&gt;"",exp!C189,"")</f>
        <v/>
      </c>
      <c r="C182" s="2" t="str">
        <f>IF(exp!E189&lt;&gt;"",exp!E189,"")</f>
        <v/>
      </c>
      <c r="D182" s="38" t="str">
        <f>IF(exp!F189&lt;&gt;"",exp!F189,"")</f>
        <v/>
      </c>
      <c r="E182" s="2" t="str">
        <f>IF(exp!G189&lt;&gt;"",exp!G189,"")</f>
        <v/>
      </c>
      <c r="F182" s="2" t="str">
        <f>IF(exp!H189&lt;&gt;"",exp!H189,"")</f>
        <v/>
      </c>
      <c r="G182" s="2" t="str">
        <f>IF(exp!I189&lt;&gt;"",VLOOKUP(exp!I189,private!O:P,2,FALSE),"")</f>
        <v/>
      </c>
      <c r="H182" s="2" t="str">
        <f>IF(exp!J189&lt;&gt;"",exp!J189,"")</f>
        <v/>
      </c>
      <c r="I182" s="2" t="str">
        <f>IF(exp!K189&lt;&gt;"",exp!K189,"")</f>
        <v/>
      </c>
      <c r="J182" s="2" t="str">
        <f>IF(exp!L189&lt;&gt;"",exp!L189,"")</f>
        <v/>
      </c>
      <c r="K182" s="2" t="str">
        <f>IF(exp!M189&lt;&gt;"",exp!M189,"")</f>
        <v/>
      </c>
      <c r="L182" s="2" t="str">
        <f>IF(exp!N189&lt;&gt;"",exp!N189,"")</f>
        <v/>
      </c>
      <c r="M182" s="2" t="str">
        <f>IF(exp!O189&lt;&gt;"",exp!O189,"")</f>
        <v/>
      </c>
      <c r="N182" s="2" t="str">
        <f>IF(exp!P189&lt;&gt;"",exp!P189,"")</f>
        <v/>
      </c>
      <c r="O182" s="2" t="str">
        <f>IF(exp!Q189&lt;&gt;"",exp!Q189,"")</f>
        <v/>
      </c>
    </row>
    <row r="183" spans="1:15" x14ac:dyDescent="0.25">
      <c r="A183" s="2" t="str">
        <f>IF(exp!C190&lt;&gt;"",exp!B190,"")</f>
        <v/>
      </c>
      <c r="B183" s="2" t="str">
        <f>IF(exp!C190&lt;&gt;"",exp!C190,"")</f>
        <v/>
      </c>
      <c r="C183" s="2" t="str">
        <f>IF(exp!E190&lt;&gt;"",exp!E190,"")</f>
        <v/>
      </c>
      <c r="D183" s="38" t="str">
        <f>IF(exp!F190&lt;&gt;"",exp!F190,"")</f>
        <v/>
      </c>
      <c r="E183" s="2" t="str">
        <f>IF(exp!G190&lt;&gt;"",exp!G190,"")</f>
        <v/>
      </c>
      <c r="F183" s="2" t="str">
        <f>IF(exp!H190&lt;&gt;"",exp!H190,"")</f>
        <v/>
      </c>
      <c r="G183" s="2" t="str">
        <f>IF(exp!I190&lt;&gt;"",VLOOKUP(exp!I190,private!O:P,2,FALSE),"")</f>
        <v/>
      </c>
      <c r="H183" s="2" t="str">
        <f>IF(exp!J190&lt;&gt;"",exp!J190,"")</f>
        <v/>
      </c>
      <c r="I183" s="2" t="str">
        <f>IF(exp!K190&lt;&gt;"",exp!K190,"")</f>
        <v/>
      </c>
      <c r="J183" s="2" t="str">
        <f>IF(exp!L190&lt;&gt;"",exp!L190,"")</f>
        <v/>
      </c>
      <c r="K183" s="2" t="str">
        <f>IF(exp!M190&lt;&gt;"",exp!M190,"")</f>
        <v/>
      </c>
      <c r="L183" s="2" t="str">
        <f>IF(exp!N190&lt;&gt;"",exp!N190,"")</f>
        <v/>
      </c>
      <c r="M183" s="2" t="str">
        <f>IF(exp!O190&lt;&gt;"",exp!O190,"")</f>
        <v/>
      </c>
      <c r="N183" s="2" t="str">
        <f>IF(exp!P190&lt;&gt;"",exp!P190,"")</f>
        <v/>
      </c>
      <c r="O183" s="2" t="str">
        <f>IF(exp!Q190&lt;&gt;"",exp!Q190,"")</f>
        <v/>
      </c>
    </row>
    <row r="184" spans="1:15" x14ac:dyDescent="0.25">
      <c r="A184" s="2" t="str">
        <f>IF(exp!C191&lt;&gt;"",exp!B191,"")</f>
        <v/>
      </c>
      <c r="B184" s="2" t="str">
        <f>IF(exp!C191&lt;&gt;"",exp!C191,"")</f>
        <v/>
      </c>
      <c r="C184" s="2" t="str">
        <f>IF(exp!E191&lt;&gt;"",exp!E191,"")</f>
        <v/>
      </c>
      <c r="D184" s="38" t="str">
        <f>IF(exp!F191&lt;&gt;"",exp!F191,"")</f>
        <v/>
      </c>
      <c r="E184" s="2" t="str">
        <f>IF(exp!G191&lt;&gt;"",exp!G191,"")</f>
        <v/>
      </c>
      <c r="F184" s="2" t="str">
        <f>IF(exp!H191&lt;&gt;"",exp!H191,"")</f>
        <v/>
      </c>
      <c r="G184" s="2" t="str">
        <f>IF(exp!I191&lt;&gt;"",VLOOKUP(exp!I191,private!O:P,2,FALSE),"")</f>
        <v/>
      </c>
      <c r="H184" s="2" t="str">
        <f>IF(exp!J191&lt;&gt;"",exp!J191,"")</f>
        <v/>
      </c>
      <c r="I184" s="2" t="str">
        <f>IF(exp!K191&lt;&gt;"",exp!K191,"")</f>
        <v/>
      </c>
      <c r="J184" s="2" t="str">
        <f>IF(exp!L191&lt;&gt;"",exp!L191,"")</f>
        <v/>
      </c>
      <c r="K184" s="2" t="str">
        <f>IF(exp!M191&lt;&gt;"",exp!M191,"")</f>
        <v/>
      </c>
      <c r="L184" s="2" t="str">
        <f>IF(exp!N191&lt;&gt;"",exp!N191,"")</f>
        <v/>
      </c>
      <c r="M184" s="2" t="str">
        <f>IF(exp!O191&lt;&gt;"",exp!O191,"")</f>
        <v/>
      </c>
      <c r="N184" s="2" t="str">
        <f>IF(exp!P191&lt;&gt;"",exp!P191,"")</f>
        <v/>
      </c>
      <c r="O184" s="2" t="str">
        <f>IF(exp!Q191&lt;&gt;"",exp!Q191,"")</f>
        <v/>
      </c>
    </row>
    <row r="185" spans="1:15" x14ac:dyDescent="0.25">
      <c r="A185" s="2" t="str">
        <f>IF(exp!C192&lt;&gt;"",exp!B192,"")</f>
        <v/>
      </c>
      <c r="B185" s="2" t="str">
        <f>IF(exp!C192&lt;&gt;"",exp!C192,"")</f>
        <v/>
      </c>
      <c r="C185" s="2" t="str">
        <f>IF(exp!E192&lt;&gt;"",exp!E192,"")</f>
        <v/>
      </c>
      <c r="D185" s="38" t="str">
        <f>IF(exp!F192&lt;&gt;"",exp!F192,"")</f>
        <v/>
      </c>
      <c r="E185" s="2" t="str">
        <f>IF(exp!G192&lt;&gt;"",exp!G192,"")</f>
        <v/>
      </c>
      <c r="F185" s="2" t="str">
        <f>IF(exp!H192&lt;&gt;"",exp!H192,"")</f>
        <v/>
      </c>
      <c r="G185" s="2" t="str">
        <f>IF(exp!I192&lt;&gt;"",VLOOKUP(exp!I192,private!O:P,2,FALSE),"")</f>
        <v/>
      </c>
      <c r="H185" s="2" t="str">
        <f>IF(exp!J192&lt;&gt;"",exp!J192,"")</f>
        <v/>
      </c>
      <c r="I185" s="2" t="str">
        <f>IF(exp!K192&lt;&gt;"",exp!K192,"")</f>
        <v/>
      </c>
      <c r="J185" s="2" t="str">
        <f>IF(exp!L192&lt;&gt;"",exp!L192,"")</f>
        <v/>
      </c>
      <c r="K185" s="2" t="str">
        <f>IF(exp!M192&lt;&gt;"",exp!M192,"")</f>
        <v/>
      </c>
      <c r="L185" s="2" t="str">
        <f>IF(exp!N192&lt;&gt;"",exp!N192,"")</f>
        <v/>
      </c>
      <c r="M185" s="2" t="str">
        <f>IF(exp!O192&lt;&gt;"",exp!O192,"")</f>
        <v/>
      </c>
      <c r="N185" s="2" t="str">
        <f>IF(exp!P192&lt;&gt;"",exp!P192,"")</f>
        <v/>
      </c>
      <c r="O185" s="2" t="str">
        <f>IF(exp!Q192&lt;&gt;"",exp!Q192,"")</f>
        <v/>
      </c>
    </row>
    <row r="186" spans="1:15" x14ac:dyDescent="0.25">
      <c r="A186" s="2" t="str">
        <f>IF(exp!C193&lt;&gt;"",exp!B193,"")</f>
        <v/>
      </c>
      <c r="B186" s="2" t="str">
        <f>IF(exp!C193&lt;&gt;"",exp!C193,"")</f>
        <v/>
      </c>
      <c r="C186" s="2" t="str">
        <f>IF(exp!E193&lt;&gt;"",exp!E193,"")</f>
        <v/>
      </c>
      <c r="D186" s="38" t="str">
        <f>IF(exp!F193&lt;&gt;"",exp!F193,"")</f>
        <v/>
      </c>
      <c r="E186" s="2" t="str">
        <f>IF(exp!G193&lt;&gt;"",exp!G193,"")</f>
        <v/>
      </c>
      <c r="F186" s="2" t="str">
        <f>IF(exp!H193&lt;&gt;"",exp!H193,"")</f>
        <v/>
      </c>
      <c r="G186" s="2" t="str">
        <f>IF(exp!I193&lt;&gt;"",VLOOKUP(exp!I193,private!O:P,2,FALSE),"")</f>
        <v/>
      </c>
      <c r="H186" s="2" t="str">
        <f>IF(exp!J193&lt;&gt;"",exp!J193,"")</f>
        <v/>
      </c>
      <c r="I186" s="2" t="str">
        <f>IF(exp!K193&lt;&gt;"",exp!K193,"")</f>
        <v/>
      </c>
      <c r="J186" s="2" t="str">
        <f>IF(exp!L193&lt;&gt;"",exp!L193,"")</f>
        <v/>
      </c>
      <c r="K186" s="2" t="str">
        <f>IF(exp!M193&lt;&gt;"",exp!M193,"")</f>
        <v/>
      </c>
      <c r="L186" s="2" t="str">
        <f>IF(exp!N193&lt;&gt;"",exp!N193,"")</f>
        <v/>
      </c>
      <c r="M186" s="2" t="str">
        <f>IF(exp!O193&lt;&gt;"",exp!O193,"")</f>
        <v/>
      </c>
      <c r="N186" s="2" t="str">
        <f>IF(exp!P193&lt;&gt;"",exp!P193,"")</f>
        <v/>
      </c>
      <c r="O186" s="2" t="str">
        <f>IF(exp!Q193&lt;&gt;"",exp!Q193,"")</f>
        <v/>
      </c>
    </row>
    <row r="187" spans="1:15" x14ac:dyDescent="0.25">
      <c r="A187" s="2" t="str">
        <f>IF(exp!C194&lt;&gt;"",exp!B194,"")</f>
        <v/>
      </c>
      <c r="B187" s="2" t="str">
        <f>IF(exp!C194&lt;&gt;"",exp!C194,"")</f>
        <v/>
      </c>
      <c r="C187" s="2" t="str">
        <f>IF(exp!E194&lt;&gt;"",exp!E194,"")</f>
        <v/>
      </c>
      <c r="D187" s="38" t="str">
        <f>IF(exp!F194&lt;&gt;"",exp!F194,"")</f>
        <v/>
      </c>
      <c r="E187" s="2" t="str">
        <f>IF(exp!G194&lt;&gt;"",exp!G194,"")</f>
        <v/>
      </c>
      <c r="F187" s="2" t="str">
        <f>IF(exp!H194&lt;&gt;"",exp!H194,"")</f>
        <v/>
      </c>
      <c r="G187" s="2" t="str">
        <f>IF(exp!I194&lt;&gt;"",VLOOKUP(exp!I194,private!O:P,2,FALSE),"")</f>
        <v/>
      </c>
      <c r="H187" s="2" t="str">
        <f>IF(exp!J194&lt;&gt;"",exp!J194,"")</f>
        <v/>
      </c>
      <c r="I187" s="2" t="str">
        <f>IF(exp!K194&lt;&gt;"",exp!K194,"")</f>
        <v/>
      </c>
      <c r="J187" s="2" t="str">
        <f>IF(exp!L194&lt;&gt;"",exp!L194,"")</f>
        <v/>
      </c>
      <c r="K187" s="2" t="str">
        <f>IF(exp!M194&lt;&gt;"",exp!M194,"")</f>
        <v/>
      </c>
      <c r="L187" s="2" t="str">
        <f>IF(exp!N194&lt;&gt;"",exp!N194,"")</f>
        <v/>
      </c>
      <c r="M187" s="2" t="str">
        <f>IF(exp!O194&lt;&gt;"",exp!O194,"")</f>
        <v/>
      </c>
      <c r="N187" s="2" t="str">
        <f>IF(exp!P194&lt;&gt;"",exp!P194,"")</f>
        <v/>
      </c>
      <c r="O187" s="2" t="str">
        <f>IF(exp!Q194&lt;&gt;"",exp!Q194,"")</f>
        <v/>
      </c>
    </row>
    <row r="188" spans="1:15" x14ac:dyDescent="0.25">
      <c r="A188" s="2" t="str">
        <f>IF(exp!C195&lt;&gt;"",exp!B195,"")</f>
        <v/>
      </c>
      <c r="B188" s="2" t="str">
        <f>IF(exp!C195&lt;&gt;"",exp!C195,"")</f>
        <v/>
      </c>
      <c r="C188" s="2" t="str">
        <f>IF(exp!E195&lt;&gt;"",exp!E195,"")</f>
        <v/>
      </c>
      <c r="D188" s="38" t="str">
        <f>IF(exp!F195&lt;&gt;"",exp!F195,"")</f>
        <v/>
      </c>
      <c r="E188" s="2" t="str">
        <f>IF(exp!G195&lt;&gt;"",exp!G195,"")</f>
        <v/>
      </c>
      <c r="F188" s="2" t="str">
        <f>IF(exp!H195&lt;&gt;"",exp!H195,"")</f>
        <v/>
      </c>
      <c r="G188" s="2" t="str">
        <f>IF(exp!I195&lt;&gt;"",VLOOKUP(exp!I195,private!O:P,2,FALSE),"")</f>
        <v/>
      </c>
      <c r="H188" s="2" t="str">
        <f>IF(exp!J195&lt;&gt;"",exp!J195,"")</f>
        <v/>
      </c>
      <c r="I188" s="2" t="str">
        <f>IF(exp!K195&lt;&gt;"",exp!K195,"")</f>
        <v/>
      </c>
      <c r="J188" s="2" t="str">
        <f>IF(exp!L195&lt;&gt;"",exp!L195,"")</f>
        <v/>
      </c>
      <c r="K188" s="2" t="str">
        <f>IF(exp!M195&lt;&gt;"",exp!M195,"")</f>
        <v/>
      </c>
      <c r="L188" s="2" t="str">
        <f>IF(exp!N195&lt;&gt;"",exp!N195,"")</f>
        <v/>
      </c>
      <c r="M188" s="2" t="str">
        <f>IF(exp!O195&lt;&gt;"",exp!O195,"")</f>
        <v/>
      </c>
      <c r="N188" s="2" t="str">
        <f>IF(exp!P195&lt;&gt;"",exp!P195,"")</f>
        <v/>
      </c>
      <c r="O188" s="2" t="str">
        <f>IF(exp!Q195&lt;&gt;"",exp!Q195,"")</f>
        <v/>
      </c>
    </row>
    <row r="189" spans="1:15" x14ac:dyDescent="0.25">
      <c r="A189" s="2" t="str">
        <f>IF(exp!C196&lt;&gt;"",exp!B196,"")</f>
        <v/>
      </c>
      <c r="B189" s="2" t="str">
        <f>IF(exp!C196&lt;&gt;"",exp!C196,"")</f>
        <v/>
      </c>
      <c r="C189" s="2" t="str">
        <f>IF(exp!E196&lt;&gt;"",exp!E196,"")</f>
        <v/>
      </c>
      <c r="D189" s="38" t="str">
        <f>IF(exp!F196&lt;&gt;"",exp!F196,"")</f>
        <v/>
      </c>
      <c r="E189" s="2" t="str">
        <f>IF(exp!G196&lt;&gt;"",exp!G196,"")</f>
        <v/>
      </c>
      <c r="F189" s="2" t="str">
        <f>IF(exp!H196&lt;&gt;"",exp!H196,"")</f>
        <v/>
      </c>
      <c r="G189" s="2" t="str">
        <f>IF(exp!I196&lt;&gt;"",VLOOKUP(exp!I196,private!O:P,2,FALSE),"")</f>
        <v/>
      </c>
      <c r="H189" s="2" t="str">
        <f>IF(exp!J196&lt;&gt;"",exp!J196,"")</f>
        <v/>
      </c>
      <c r="I189" s="2" t="str">
        <f>IF(exp!K196&lt;&gt;"",exp!K196,"")</f>
        <v/>
      </c>
      <c r="J189" s="2" t="str">
        <f>IF(exp!L196&lt;&gt;"",exp!L196,"")</f>
        <v/>
      </c>
      <c r="K189" s="2" t="str">
        <f>IF(exp!M196&lt;&gt;"",exp!M196,"")</f>
        <v/>
      </c>
      <c r="L189" s="2" t="str">
        <f>IF(exp!N196&lt;&gt;"",exp!N196,"")</f>
        <v/>
      </c>
      <c r="M189" s="2" t="str">
        <f>IF(exp!O196&lt;&gt;"",exp!O196,"")</f>
        <v/>
      </c>
      <c r="N189" s="2" t="str">
        <f>IF(exp!P196&lt;&gt;"",exp!P196,"")</f>
        <v/>
      </c>
      <c r="O189" s="2" t="str">
        <f>IF(exp!Q196&lt;&gt;"",exp!Q196,"")</f>
        <v/>
      </c>
    </row>
    <row r="190" spans="1:15" x14ac:dyDescent="0.25">
      <c r="A190" s="2" t="str">
        <f>IF(exp!C197&lt;&gt;"",exp!B197,"")</f>
        <v/>
      </c>
      <c r="B190" s="2" t="str">
        <f>IF(exp!C197&lt;&gt;"",exp!C197,"")</f>
        <v/>
      </c>
      <c r="C190" s="2" t="str">
        <f>IF(exp!E197&lt;&gt;"",exp!E197,"")</f>
        <v/>
      </c>
      <c r="D190" s="38" t="str">
        <f>IF(exp!F197&lt;&gt;"",exp!F197,"")</f>
        <v/>
      </c>
      <c r="E190" s="2" t="str">
        <f>IF(exp!G197&lt;&gt;"",exp!G197,"")</f>
        <v/>
      </c>
      <c r="F190" s="2" t="str">
        <f>IF(exp!H197&lt;&gt;"",exp!H197,"")</f>
        <v/>
      </c>
      <c r="G190" s="2" t="str">
        <f>IF(exp!I197&lt;&gt;"",VLOOKUP(exp!I197,private!O:P,2,FALSE),"")</f>
        <v/>
      </c>
      <c r="H190" s="2" t="str">
        <f>IF(exp!J197&lt;&gt;"",exp!J197,"")</f>
        <v/>
      </c>
      <c r="I190" s="2" t="str">
        <f>IF(exp!K197&lt;&gt;"",exp!K197,"")</f>
        <v/>
      </c>
      <c r="J190" s="2" t="str">
        <f>IF(exp!L197&lt;&gt;"",exp!L197,"")</f>
        <v/>
      </c>
      <c r="K190" s="2" t="str">
        <f>IF(exp!M197&lt;&gt;"",exp!M197,"")</f>
        <v/>
      </c>
      <c r="L190" s="2" t="str">
        <f>IF(exp!N197&lt;&gt;"",exp!N197,"")</f>
        <v/>
      </c>
      <c r="M190" s="2" t="str">
        <f>IF(exp!O197&lt;&gt;"",exp!O197,"")</f>
        <v/>
      </c>
      <c r="N190" s="2" t="str">
        <f>IF(exp!P197&lt;&gt;"",exp!P197,"")</f>
        <v/>
      </c>
      <c r="O190" s="2" t="str">
        <f>IF(exp!Q197&lt;&gt;"",exp!Q197,"")</f>
        <v/>
      </c>
    </row>
    <row r="191" spans="1:15" x14ac:dyDescent="0.25">
      <c r="A191" s="2" t="str">
        <f>IF(exp!C198&lt;&gt;"",exp!B198,"")</f>
        <v/>
      </c>
      <c r="B191" s="2" t="str">
        <f>IF(exp!C198&lt;&gt;"",exp!C198,"")</f>
        <v/>
      </c>
      <c r="C191" s="2" t="str">
        <f>IF(exp!E198&lt;&gt;"",exp!E198,"")</f>
        <v/>
      </c>
      <c r="D191" s="38" t="str">
        <f>IF(exp!F198&lt;&gt;"",exp!F198,"")</f>
        <v/>
      </c>
      <c r="E191" s="2" t="str">
        <f>IF(exp!G198&lt;&gt;"",exp!G198,"")</f>
        <v/>
      </c>
      <c r="F191" s="2" t="str">
        <f>IF(exp!H198&lt;&gt;"",exp!H198,"")</f>
        <v/>
      </c>
      <c r="G191" s="2" t="str">
        <f>IF(exp!I198&lt;&gt;"",VLOOKUP(exp!I198,private!O:P,2,FALSE),"")</f>
        <v/>
      </c>
      <c r="H191" s="2" t="str">
        <f>IF(exp!J198&lt;&gt;"",exp!J198,"")</f>
        <v/>
      </c>
      <c r="I191" s="2" t="str">
        <f>IF(exp!K198&lt;&gt;"",exp!K198,"")</f>
        <v/>
      </c>
      <c r="J191" s="2" t="str">
        <f>IF(exp!L198&lt;&gt;"",exp!L198,"")</f>
        <v/>
      </c>
      <c r="K191" s="2" t="str">
        <f>IF(exp!M198&lt;&gt;"",exp!M198,"")</f>
        <v/>
      </c>
      <c r="L191" s="2" t="str">
        <f>IF(exp!N198&lt;&gt;"",exp!N198,"")</f>
        <v/>
      </c>
      <c r="M191" s="2" t="str">
        <f>IF(exp!O198&lt;&gt;"",exp!O198,"")</f>
        <v/>
      </c>
      <c r="N191" s="2" t="str">
        <f>IF(exp!P198&lt;&gt;"",exp!P198,"")</f>
        <v/>
      </c>
      <c r="O191" s="2" t="str">
        <f>IF(exp!Q198&lt;&gt;"",exp!Q198,"")</f>
        <v/>
      </c>
    </row>
    <row r="192" spans="1:15" x14ac:dyDescent="0.25">
      <c r="A192" s="2" t="str">
        <f>IF(exp!C199&lt;&gt;"",exp!B199,"")</f>
        <v/>
      </c>
      <c r="B192" s="2" t="str">
        <f>IF(exp!C199&lt;&gt;"",exp!C199,"")</f>
        <v/>
      </c>
      <c r="C192" s="2" t="str">
        <f>IF(exp!E199&lt;&gt;"",exp!E199,"")</f>
        <v/>
      </c>
      <c r="D192" s="38" t="str">
        <f>IF(exp!F199&lt;&gt;"",exp!F199,"")</f>
        <v/>
      </c>
      <c r="E192" s="2" t="str">
        <f>IF(exp!G199&lt;&gt;"",exp!G199,"")</f>
        <v/>
      </c>
      <c r="F192" s="2" t="str">
        <f>IF(exp!H199&lt;&gt;"",exp!H199,"")</f>
        <v/>
      </c>
      <c r="G192" s="2" t="str">
        <f>IF(exp!I199&lt;&gt;"",VLOOKUP(exp!I199,private!O:P,2,FALSE),"")</f>
        <v/>
      </c>
      <c r="H192" s="2" t="str">
        <f>IF(exp!J199&lt;&gt;"",exp!J199,"")</f>
        <v/>
      </c>
      <c r="I192" s="2" t="str">
        <f>IF(exp!K199&lt;&gt;"",exp!K199,"")</f>
        <v/>
      </c>
      <c r="J192" s="2" t="str">
        <f>IF(exp!L199&lt;&gt;"",exp!L199,"")</f>
        <v/>
      </c>
      <c r="K192" s="2" t="str">
        <f>IF(exp!M199&lt;&gt;"",exp!M199,"")</f>
        <v/>
      </c>
      <c r="L192" s="2" t="str">
        <f>IF(exp!N199&lt;&gt;"",exp!N199,"")</f>
        <v/>
      </c>
      <c r="M192" s="2" t="str">
        <f>IF(exp!O199&lt;&gt;"",exp!O199,"")</f>
        <v/>
      </c>
      <c r="N192" s="2" t="str">
        <f>IF(exp!P199&lt;&gt;"",exp!P199,"")</f>
        <v/>
      </c>
      <c r="O192" s="2" t="str">
        <f>IF(exp!Q199&lt;&gt;"",exp!Q199,"")</f>
        <v/>
      </c>
    </row>
    <row r="193" spans="1:15" x14ac:dyDescent="0.25">
      <c r="A193" s="2" t="str">
        <f>IF(exp!C200&lt;&gt;"",exp!B200,"")</f>
        <v/>
      </c>
      <c r="B193" s="2" t="str">
        <f>IF(exp!C200&lt;&gt;"",exp!C200,"")</f>
        <v/>
      </c>
      <c r="C193" s="2" t="str">
        <f>IF(exp!E200&lt;&gt;"",exp!E200,"")</f>
        <v/>
      </c>
      <c r="D193" s="38" t="str">
        <f>IF(exp!F200&lt;&gt;"",exp!F200,"")</f>
        <v/>
      </c>
      <c r="E193" s="2" t="str">
        <f>IF(exp!G200&lt;&gt;"",exp!G200,"")</f>
        <v/>
      </c>
      <c r="F193" s="2" t="str">
        <f>IF(exp!H200&lt;&gt;"",exp!H200,"")</f>
        <v/>
      </c>
      <c r="G193" s="2" t="str">
        <f>IF(exp!I200&lt;&gt;"",VLOOKUP(exp!I200,private!O:P,2,FALSE),"")</f>
        <v/>
      </c>
      <c r="H193" s="2" t="str">
        <f>IF(exp!J200&lt;&gt;"",exp!J200,"")</f>
        <v/>
      </c>
      <c r="I193" s="2" t="str">
        <f>IF(exp!K200&lt;&gt;"",exp!K200,"")</f>
        <v/>
      </c>
      <c r="J193" s="2" t="str">
        <f>IF(exp!L200&lt;&gt;"",exp!L200,"")</f>
        <v/>
      </c>
      <c r="K193" s="2" t="str">
        <f>IF(exp!M200&lt;&gt;"",exp!M200,"")</f>
        <v/>
      </c>
      <c r="L193" s="2" t="str">
        <f>IF(exp!N200&lt;&gt;"",exp!N200,"")</f>
        <v/>
      </c>
      <c r="M193" s="2" t="str">
        <f>IF(exp!O200&lt;&gt;"",exp!O200,"")</f>
        <v/>
      </c>
      <c r="N193" s="2" t="str">
        <f>IF(exp!P200&lt;&gt;"",exp!P200,"")</f>
        <v/>
      </c>
      <c r="O193" s="2" t="str">
        <f>IF(exp!Q200&lt;&gt;"",exp!Q200,"")</f>
        <v/>
      </c>
    </row>
    <row r="194" spans="1:15" x14ac:dyDescent="0.25">
      <c r="A194" s="2" t="str">
        <f>IF(exp!C201&lt;&gt;"",exp!B201,"")</f>
        <v/>
      </c>
      <c r="B194" s="2" t="str">
        <f>IF(exp!C201&lt;&gt;"",exp!C201,"")</f>
        <v/>
      </c>
      <c r="C194" s="2" t="str">
        <f>IF(exp!E201&lt;&gt;"",exp!E201,"")</f>
        <v/>
      </c>
      <c r="D194" s="38" t="str">
        <f>IF(exp!F201&lt;&gt;"",exp!F201,"")</f>
        <v/>
      </c>
      <c r="E194" s="2" t="str">
        <f>IF(exp!G201&lt;&gt;"",exp!G201,"")</f>
        <v/>
      </c>
      <c r="F194" s="2" t="str">
        <f>IF(exp!H201&lt;&gt;"",exp!H201,"")</f>
        <v/>
      </c>
      <c r="G194" s="2" t="str">
        <f>IF(exp!I201&lt;&gt;"",VLOOKUP(exp!I201,private!O:P,2,FALSE),"")</f>
        <v/>
      </c>
      <c r="H194" s="2" t="str">
        <f>IF(exp!J201&lt;&gt;"",exp!J201,"")</f>
        <v/>
      </c>
      <c r="I194" s="2" t="str">
        <f>IF(exp!K201&lt;&gt;"",exp!K201,"")</f>
        <v/>
      </c>
      <c r="J194" s="2" t="str">
        <f>IF(exp!L201&lt;&gt;"",exp!L201,"")</f>
        <v/>
      </c>
      <c r="K194" s="2" t="str">
        <f>IF(exp!M201&lt;&gt;"",exp!M201,"")</f>
        <v/>
      </c>
      <c r="L194" s="2" t="str">
        <f>IF(exp!N201&lt;&gt;"",exp!N201,"")</f>
        <v/>
      </c>
      <c r="M194" s="2" t="str">
        <f>IF(exp!O201&lt;&gt;"",exp!O201,"")</f>
        <v/>
      </c>
      <c r="N194" s="2" t="str">
        <f>IF(exp!P201&lt;&gt;"",exp!P201,"")</f>
        <v/>
      </c>
      <c r="O194" s="2" t="str">
        <f>IF(exp!Q201&lt;&gt;"",exp!Q201,"")</f>
        <v/>
      </c>
    </row>
    <row r="195" spans="1:15" x14ac:dyDescent="0.25">
      <c r="A195" s="2" t="str">
        <f>IF(exp!C202&lt;&gt;"",exp!B202,"")</f>
        <v/>
      </c>
      <c r="B195" s="2" t="str">
        <f>IF(exp!C202&lt;&gt;"",exp!C202,"")</f>
        <v/>
      </c>
      <c r="C195" s="2" t="str">
        <f>IF(exp!E202&lt;&gt;"",exp!E202,"")</f>
        <v/>
      </c>
      <c r="D195" s="38" t="str">
        <f>IF(exp!F202&lt;&gt;"",exp!F202,"")</f>
        <v/>
      </c>
      <c r="E195" s="2" t="str">
        <f>IF(exp!G202&lt;&gt;"",exp!G202,"")</f>
        <v/>
      </c>
      <c r="F195" s="2" t="str">
        <f>IF(exp!H202&lt;&gt;"",exp!H202,"")</f>
        <v/>
      </c>
      <c r="G195" s="2" t="str">
        <f>IF(exp!I202&lt;&gt;"",VLOOKUP(exp!I202,private!O:P,2,FALSE),"")</f>
        <v/>
      </c>
      <c r="H195" s="2" t="str">
        <f>IF(exp!J202&lt;&gt;"",exp!J202,"")</f>
        <v/>
      </c>
      <c r="I195" s="2" t="str">
        <f>IF(exp!K202&lt;&gt;"",exp!K202,"")</f>
        <v/>
      </c>
      <c r="J195" s="2" t="str">
        <f>IF(exp!L202&lt;&gt;"",exp!L202,"")</f>
        <v/>
      </c>
      <c r="K195" s="2" t="str">
        <f>IF(exp!M202&lt;&gt;"",exp!M202,"")</f>
        <v/>
      </c>
      <c r="L195" s="2" t="str">
        <f>IF(exp!N202&lt;&gt;"",exp!N202,"")</f>
        <v/>
      </c>
      <c r="M195" s="2" t="str">
        <f>IF(exp!O202&lt;&gt;"",exp!O202,"")</f>
        <v/>
      </c>
      <c r="N195" s="2" t="str">
        <f>IF(exp!P202&lt;&gt;"",exp!P202,"")</f>
        <v/>
      </c>
      <c r="O195" s="2" t="str">
        <f>IF(exp!Q202&lt;&gt;"",exp!Q202,"")</f>
        <v/>
      </c>
    </row>
    <row r="196" spans="1:15" x14ac:dyDescent="0.25">
      <c r="A196" s="2" t="str">
        <f>IF(exp!C203&lt;&gt;"",exp!B203,"")</f>
        <v/>
      </c>
      <c r="B196" s="2" t="str">
        <f>IF(exp!C203&lt;&gt;"",exp!C203,"")</f>
        <v/>
      </c>
      <c r="C196" s="2" t="str">
        <f>IF(exp!E203&lt;&gt;"",exp!E203,"")</f>
        <v/>
      </c>
      <c r="D196" s="38" t="str">
        <f>IF(exp!F203&lt;&gt;"",exp!F203,"")</f>
        <v/>
      </c>
      <c r="E196" s="2" t="str">
        <f>IF(exp!G203&lt;&gt;"",exp!G203,"")</f>
        <v/>
      </c>
      <c r="F196" s="2" t="str">
        <f>IF(exp!H203&lt;&gt;"",exp!H203,"")</f>
        <v/>
      </c>
      <c r="G196" s="2" t="str">
        <f>IF(exp!I203&lt;&gt;"",VLOOKUP(exp!I203,private!O:P,2,FALSE),"")</f>
        <v/>
      </c>
      <c r="H196" s="2" t="str">
        <f>IF(exp!J203&lt;&gt;"",exp!J203,"")</f>
        <v/>
      </c>
      <c r="I196" s="2" t="str">
        <f>IF(exp!K203&lt;&gt;"",exp!K203,"")</f>
        <v/>
      </c>
      <c r="J196" s="2" t="str">
        <f>IF(exp!L203&lt;&gt;"",exp!L203,"")</f>
        <v/>
      </c>
      <c r="K196" s="2" t="str">
        <f>IF(exp!M203&lt;&gt;"",exp!M203,"")</f>
        <v/>
      </c>
      <c r="L196" s="2" t="str">
        <f>IF(exp!N203&lt;&gt;"",exp!N203,"")</f>
        <v/>
      </c>
      <c r="M196" s="2" t="str">
        <f>IF(exp!O203&lt;&gt;"",exp!O203,"")</f>
        <v/>
      </c>
      <c r="N196" s="2" t="str">
        <f>IF(exp!P203&lt;&gt;"",exp!P203,"")</f>
        <v/>
      </c>
      <c r="O196" s="2" t="str">
        <f>IF(exp!Q203&lt;&gt;"",exp!Q203,"")</f>
        <v/>
      </c>
    </row>
    <row r="197" spans="1:15" x14ac:dyDescent="0.25">
      <c r="A197" s="2" t="str">
        <f>IF(exp!C204&lt;&gt;"",exp!B204,"")</f>
        <v/>
      </c>
      <c r="B197" s="2" t="str">
        <f>IF(exp!C204&lt;&gt;"",exp!C204,"")</f>
        <v/>
      </c>
      <c r="C197" s="2" t="str">
        <f>IF(exp!E204&lt;&gt;"",exp!E204,"")</f>
        <v/>
      </c>
      <c r="D197" s="38" t="str">
        <f>IF(exp!F204&lt;&gt;"",exp!F204,"")</f>
        <v/>
      </c>
      <c r="E197" s="2" t="str">
        <f>IF(exp!G204&lt;&gt;"",exp!G204,"")</f>
        <v/>
      </c>
      <c r="F197" s="2" t="str">
        <f>IF(exp!H204&lt;&gt;"",exp!H204,"")</f>
        <v/>
      </c>
      <c r="G197" s="2" t="str">
        <f>IF(exp!I204&lt;&gt;"",VLOOKUP(exp!I204,private!O:P,2,FALSE),"")</f>
        <v/>
      </c>
      <c r="H197" s="2" t="str">
        <f>IF(exp!J204&lt;&gt;"",exp!J204,"")</f>
        <v/>
      </c>
      <c r="I197" s="2" t="str">
        <f>IF(exp!K204&lt;&gt;"",exp!K204,"")</f>
        <v/>
      </c>
      <c r="J197" s="2" t="str">
        <f>IF(exp!L204&lt;&gt;"",exp!L204,"")</f>
        <v/>
      </c>
      <c r="K197" s="2" t="str">
        <f>IF(exp!M204&lt;&gt;"",exp!M204,"")</f>
        <v/>
      </c>
      <c r="L197" s="2" t="str">
        <f>IF(exp!N204&lt;&gt;"",exp!N204,"")</f>
        <v/>
      </c>
      <c r="M197" s="2" t="str">
        <f>IF(exp!O204&lt;&gt;"",exp!O204,"")</f>
        <v/>
      </c>
      <c r="N197" s="2" t="str">
        <f>IF(exp!P204&lt;&gt;"",exp!P204,"")</f>
        <v/>
      </c>
      <c r="O197" s="2" t="str">
        <f>IF(exp!Q204&lt;&gt;"",exp!Q204,"")</f>
        <v/>
      </c>
    </row>
    <row r="198" spans="1:15" x14ac:dyDescent="0.25">
      <c r="A198" s="2" t="str">
        <f>IF(exp!C205&lt;&gt;"",exp!B205,"")</f>
        <v/>
      </c>
      <c r="B198" s="2" t="str">
        <f>IF(exp!C205&lt;&gt;"",exp!C205,"")</f>
        <v/>
      </c>
      <c r="C198" s="2" t="str">
        <f>IF(exp!E205&lt;&gt;"",exp!E205,"")</f>
        <v/>
      </c>
      <c r="D198" s="38" t="str">
        <f>IF(exp!F205&lt;&gt;"",exp!F205,"")</f>
        <v/>
      </c>
      <c r="E198" s="2" t="str">
        <f>IF(exp!G205&lt;&gt;"",exp!G205,"")</f>
        <v/>
      </c>
      <c r="F198" s="2" t="str">
        <f>IF(exp!H205&lt;&gt;"",exp!H205,"")</f>
        <v/>
      </c>
      <c r="G198" s="2" t="str">
        <f>IF(exp!I205&lt;&gt;"",VLOOKUP(exp!I205,private!O:P,2,FALSE),"")</f>
        <v/>
      </c>
      <c r="H198" s="2" t="str">
        <f>IF(exp!J205&lt;&gt;"",exp!J205,"")</f>
        <v/>
      </c>
      <c r="I198" s="2" t="str">
        <f>IF(exp!K205&lt;&gt;"",exp!K205,"")</f>
        <v/>
      </c>
      <c r="J198" s="2" t="str">
        <f>IF(exp!L205&lt;&gt;"",exp!L205,"")</f>
        <v/>
      </c>
      <c r="K198" s="2" t="str">
        <f>IF(exp!M205&lt;&gt;"",exp!M205,"")</f>
        <v/>
      </c>
      <c r="L198" s="2" t="str">
        <f>IF(exp!N205&lt;&gt;"",exp!N205,"")</f>
        <v/>
      </c>
      <c r="M198" s="2" t="str">
        <f>IF(exp!O205&lt;&gt;"",exp!O205,"")</f>
        <v/>
      </c>
      <c r="N198" s="2" t="str">
        <f>IF(exp!P205&lt;&gt;"",exp!P205,"")</f>
        <v/>
      </c>
      <c r="O198" s="2" t="str">
        <f>IF(exp!Q205&lt;&gt;"",exp!Q205,"")</f>
        <v/>
      </c>
    </row>
    <row r="199" spans="1:15" x14ac:dyDescent="0.25">
      <c r="A199" s="2" t="str">
        <f>IF(exp!C206&lt;&gt;"",exp!B206,"")</f>
        <v/>
      </c>
      <c r="B199" s="2" t="str">
        <f>IF(exp!C206&lt;&gt;"",exp!C206,"")</f>
        <v/>
      </c>
      <c r="C199" s="2" t="str">
        <f>IF(exp!E206&lt;&gt;"",exp!E206,"")</f>
        <v/>
      </c>
      <c r="D199" s="38" t="str">
        <f>IF(exp!F206&lt;&gt;"",exp!F206,"")</f>
        <v/>
      </c>
      <c r="E199" s="2" t="str">
        <f>IF(exp!G206&lt;&gt;"",exp!G206,"")</f>
        <v/>
      </c>
      <c r="F199" s="2" t="str">
        <f>IF(exp!H206&lt;&gt;"",exp!H206,"")</f>
        <v/>
      </c>
      <c r="G199" s="2" t="str">
        <f>IF(exp!I206&lt;&gt;"",VLOOKUP(exp!I206,private!O:P,2,FALSE),"")</f>
        <v/>
      </c>
      <c r="H199" s="2" t="str">
        <f>IF(exp!J206&lt;&gt;"",exp!J206,"")</f>
        <v/>
      </c>
      <c r="I199" s="2" t="str">
        <f>IF(exp!K206&lt;&gt;"",exp!K206,"")</f>
        <v/>
      </c>
      <c r="J199" s="2" t="str">
        <f>IF(exp!L206&lt;&gt;"",exp!L206,"")</f>
        <v/>
      </c>
      <c r="K199" s="2" t="str">
        <f>IF(exp!M206&lt;&gt;"",exp!M206,"")</f>
        <v/>
      </c>
      <c r="L199" s="2" t="str">
        <f>IF(exp!N206&lt;&gt;"",exp!N206,"")</f>
        <v/>
      </c>
      <c r="M199" s="2" t="str">
        <f>IF(exp!O206&lt;&gt;"",exp!O206,"")</f>
        <v/>
      </c>
      <c r="N199" s="2" t="str">
        <f>IF(exp!P206&lt;&gt;"",exp!P206,"")</f>
        <v/>
      </c>
      <c r="O199" s="2" t="str">
        <f>IF(exp!Q206&lt;&gt;"",exp!Q206,"")</f>
        <v/>
      </c>
    </row>
    <row r="200" spans="1:15" x14ac:dyDescent="0.25">
      <c r="A200" s="2" t="str">
        <f>IF(exp!C207&lt;&gt;"",exp!B207,"")</f>
        <v/>
      </c>
      <c r="B200" s="2" t="str">
        <f>IF(exp!C207&lt;&gt;"",exp!C207,"")</f>
        <v/>
      </c>
      <c r="C200" s="2" t="str">
        <f>IF(exp!E207&lt;&gt;"",exp!E207,"")</f>
        <v/>
      </c>
      <c r="D200" s="38" t="str">
        <f>IF(exp!F207&lt;&gt;"",exp!F207,"")</f>
        <v/>
      </c>
      <c r="E200" s="2" t="str">
        <f>IF(exp!G207&lt;&gt;"",exp!G207,"")</f>
        <v/>
      </c>
      <c r="F200" s="2" t="str">
        <f>IF(exp!H207&lt;&gt;"",exp!H207,"")</f>
        <v/>
      </c>
      <c r="G200" s="2" t="str">
        <f>IF(exp!I207&lt;&gt;"",VLOOKUP(exp!I207,private!O:P,2,FALSE),"")</f>
        <v/>
      </c>
      <c r="H200" s="2" t="str">
        <f>IF(exp!J207&lt;&gt;"",exp!J207,"")</f>
        <v/>
      </c>
      <c r="I200" s="2" t="str">
        <f>IF(exp!K207&lt;&gt;"",exp!K207,"")</f>
        <v/>
      </c>
      <c r="J200" s="2" t="str">
        <f>IF(exp!L207&lt;&gt;"",exp!L207,"")</f>
        <v/>
      </c>
      <c r="K200" s="2" t="str">
        <f>IF(exp!M207&lt;&gt;"",exp!M207,"")</f>
        <v/>
      </c>
      <c r="L200" s="2" t="str">
        <f>IF(exp!N207&lt;&gt;"",exp!N207,"")</f>
        <v/>
      </c>
      <c r="M200" s="2" t="str">
        <f>IF(exp!O207&lt;&gt;"",exp!O207,"")</f>
        <v/>
      </c>
      <c r="N200" s="2" t="str">
        <f>IF(exp!P207&lt;&gt;"",exp!P207,"")</f>
        <v/>
      </c>
      <c r="O200" s="2" t="str">
        <f>IF(exp!Q207&lt;&gt;"",exp!Q207,"")</f>
        <v/>
      </c>
    </row>
    <row r="201" spans="1:15" x14ac:dyDescent="0.25">
      <c r="A201" s="2" t="str">
        <f>IF(exp!C208&lt;&gt;"",exp!B208,"")</f>
        <v/>
      </c>
      <c r="B201" s="2" t="str">
        <f>IF(exp!C208&lt;&gt;"",exp!C208,"")</f>
        <v/>
      </c>
      <c r="C201" s="2" t="str">
        <f>IF(exp!E208&lt;&gt;"",exp!E208,"")</f>
        <v/>
      </c>
      <c r="D201" s="38" t="str">
        <f>IF(exp!F208&lt;&gt;"",exp!F208,"")</f>
        <v/>
      </c>
      <c r="E201" s="2" t="str">
        <f>IF(exp!G208&lt;&gt;"",exp!G208,"")</f>
        <v/>
      </c>
      <c r="F201" s="2" t="str">
        <f>IF(exp!H208&lt;&gt;"",exp!H208,"")</f>
        <v/>
      </c>
      <c r="G201" s="2" t="str">
        <f>IF(exp!I208&lt;&gt;"",VLOOKUP(exp!I208,private!O:P,2,FALSE),"")</f>
        <v/>
      </c>
      <c r="H201" s="2" t="str">
        <f>IF(exp!J208&lt;&gt;"",exp!J208,"")</f>
        <v/>
      </c>
      <c r="I201" s="2" t="str">
        <f>IF(exp!K208&lt;&gt;"",exp!K208,"")</f>
        <v/>
      </c>
      <c r="J201" s="2" t="str">
        <f>IF(exp!L208&lt;&gt;"",exp!L208,"")</f>
        <v/>
      </c>
      <c r="K201" s="2" t="str">
        <f>IF(exp!M208&lt;&gt;"",exp!M208,"")</f>
        <v/>
      </c>
      <c r="L201" s="2" t="str">
        <f>IF(exp!N208&lt;&gt;"",exp!N208,"")</f>
        <v/>
      </c>
      <c r="M201" s="2" t="str">
        <f>IF(exp!O208&lt;&gt;"",exp!O208,"")</f>
        <v/>
      </c>
      <c r="N201" s="2" t="str">
        <f>IF(exp!P208&lt;&gt;"",exp!P208,"")</f>
        <v/>
      </c>
      <c r="O201" s="2" t="str">
        <f>IF(exp!Q208&lt;&gt;"",exp!Q208,"")</f>
        <v/>
      </c>
    </row>
    <row r="202" spans="1:15" x14ac:dyDescent="0.25">
      <c r="A202" s="2" t="str">
        <f>IF(exp!C209&lt;&gt;"",exp!B209,"")</f>
        <v/>
      </c>
      <c r="B202" s="2" t="str">
        <f>IF(exp!C209&lt;&gt;"",exp!C209,"")</f>
        <v/>
      </c>
      <c r="C202" s="2" t="str">
        <f>IF(exp!E209&lt;&gt;"",exp!E209,"")</f>
        <v/>
      </c>
      <c r="D202" s="38" t="str">
        <f>IF(exp!F209&lt;&gt;"",exp!F209,"")</f>
        <v/>
      </c>
      <c r="E202" s="2" t="str">
        <f>IF(exp!G209&lt;&gt;"",exp!G209,"")</f>
        <v/>
      </c>
      <c r="F202" s="2" t="str">
        <f>IF(exp!H209&lt;&gt;"",exp!H209,"")</f>
        <v/>
      </c>
      <c r="G202" s="2" t="str">
        <f>IF(exp!I209&lt;&gt;"",VLOOKUP(exp!I209,private!O:P,2,FALSE),"")</f>
        <v/>
      </c>
      <c r="H202" s="2" t="str">
        <f>IF(exp!J209&lt;&gt;"",exp!J209,"")</f>
        <v/>
      </c>
      <c r="I202" s="2" t="str">
        <f>IF(exp!K209&lt;&gt;"",exp!K209,"")</f>
        <v/>
      </c>
      <c r="J202" s="2" t="str">
        <f>IF(exp!L209&lt;&gt;"",exp!L209,"")</f>
        <v/>
      </c>
      <c r="K202" s="2" t="str">
        <f>IF(exp!M209&lt;&gt;"",exp!M209,"")</f>
        <v/>
      </c>
      <c r="L202" s="2" t="str">
        <f>IF(exp!N209&lt;&gt;"",exp!N209,"")</f>
        <v/>
      </c>
      <c r="M202" s="2" t="str">
        <f>IF(exp!O209&lt;&gt;"",exp!O209,"")</f>
        <v/>
      </c>
      <c r="N202" s="2" t="str">
        <f>IF(exp!P209&lt;&gt;"",exp!P209,"")</f>
        <v/>
      </c>
      <c r="O202" s="2" t="str">
        <f>IF(exp!Q209&lt;&gt;"",exp!Q209,"")</f>
        <v/>
      </c>
    </row>
    <row r="203" spans="1:15" x14ac:dyDescent="0.25">
      <c r="A203" s="2" t="str">
        <f>IF(exp!C210&lt;&gt;"",exp!B210,"")</f>
        <v/>
      </c>
      <c r="B203" s="2" t="str">
        <f>IF(exp!C210&lt;&gt;"",exp!C210,"")</f>
        <v/>
      </c>
      <c r="C203" s="2" t="str">
        <f>IF(exp!E210&lt;&gt;"",exp!E210,"")</f>
        <v/>
      </c>
      <c r="D203" s="38" t="str">
        <f>IF(exp!F210&lt;&gt;"",exp!F210,"")</f>
        <v/>
      </c>
      <c r="E203" s="2" t="str">
        <f>IF(exp!G210&lt;&gt;"",exp!G210,"")</f>
        <v/>
      </c>
      <c r="F203" s="2" t="str">
        <f>IF(exp!H210&lt;&gt;"",exp!H210,"")</f>
        <v/>
      </c>
      <c r="G203" s="2" t="str">
        <f>IF(exp!I210&lt;&gt;"",VLOOKUP(exp!I210,private!O:P,2,FALSE),"")</f>
        <v/>
      </c>
      <c r="H203" s="2" t="str">
        <f>IF(exp!J210&lt;&gt;"",exp!J210,"")</f>
        <v/>
      </c>
      <c r="I203" s="2" t="str">
        <f>IF(exp!K210&lt;&gt;"",exp!K210,"")</f>
        <v/>
      </c>
      <c r="J203" s="2" t="str">
        <f>IF(exp!L210&lt;&gt;"",exp!L210,"")</f>
        <v/>
      </c>
      <c r="K203" s="2" t="str">
        <f>IF(exp!M210&lt;&gt;"",exp!M210,"")</f>
        <v/>
      </c>
      <c r="L203" s="2" t="str">
        <f>IF(exp!N210&lt;&gt;"",exp!N210,"")</f>
        <v/>
      </c>
      <c r="M203" s="2" t="str">
        <f>IF(exp!O210&lt;&gt;"",exp!O210,"")</f>
        <v/>
      </c>
      <c r="N203" s="2" t="str">
        <f>IF(exp!P210&lt;&gt;"",exp!P210,"")</f>
        <v/>
      </c>
      <c r="O203" s="2" t="str">
        <f>IF(exp!Q210&lt;&gt;"",exp!Q210,"")</f>
        <v/>
      </c>
    </row>
    <row r="204" spans="1:15" x14ac:dyDescent="0.25">
      <c r="A204" s="2" t="str">
        <f>IF(exp!C211&lt;&gt;"",exp!B211,"")</f>
        <v/>
      </c>
      <c r="B204" s="2" t="str">
        <f>IF(exp!C211&lt;&gt;"",exp!C211,"")</f>
        <v/>
      </c>
      <c r="C204" s="2" t="str">
        <f>IF(exp!E211&lt;&gt;"",exp!E211,"")</f>
        <v/>
      </c>
      <c r="D204" s="38" t="str">
        <f>IF(exp!F211&lt;&gt;"",exp!F211,"")</f>
        <v/>
      </c>
      <c r="E204" s="2" t="str">
        <f>IF(exp!G211&lt;&gt;"",exp!G211,"")</f>
        <v/>
      </c>
      <c r="F204" s="2" t="str">
        <f>IF(exp!H211&lt;&gt;"",exp!H211,"")</f>
        <v/>
      </c>
      <c r="G204" s="2" t="str">
        <f>IF(exp!I211&lt;&gt;"",VLOOKUP(exp!I211,private!O:P,2,FALSE),"")</f>
        <v/>
      </c>
      <c r="H204" s="2" t="str">
        <f>IF(exp!J211&lt;&gt;"",exp!J211,"")</f>
        <v/>
      </c>
      <c r="I204" s="2" t="str">
        <f>IF(exp!K211&lt;&gt;"",exp!K211,"")</f>
        <v/>
      </c>
      <c r="J204" s="2" t="str">
        <f>IF(exp!L211&lt;&gt;"",exp!L211,"")</f>
        <v/>
      </c>
      <c r="K204" s="2" t="str">
        <f>IF(exp!M211&lt;&gt;"",exp!M211,"")</f>
        <v/>
      </c>
      <c r="L204" s="2" t="str">
        <f>IF(exp!N211&lt;&gt;"",exp!N211,"")</f>
        <v/>
      </c>
      <c r="M204" s="2" t="str">
        <f>IF(exp!O211&lt;&gt;"",exp!O211,"")</f>
        <v/>
      </c>
      <c r="N204" s="2" t="str">
        <f>IF(exp!P211&lt;&gt;"",exp!P211,"")</f>
        <v/>
      </c>
      <c r="O204" s="2" t="str">
        <f>IF(exp!Q211&lt;&gt;"",exp!Q211,"")</f>
        <v/>
      </c>
    </row>
    <row r="205" spans="1:15" x14ac:dyDescent="0.25">
      <c r="A205" s="2" t="str">
        <f>IF(exp!C212&lt;&gt;"",exp!B212,"")</f>
        <v/>
      </c>
      <c r="B205" s="2" t="str">
        <f>IF(exp!C212&lt;&gt;"",exp!C212,"")</f>
        <v/>
      </c>
      <c r="C205" s="2" t="str">
        <f>IF(exp!E212&lt;&gt;"",exp!E212,"")</f>
        <v/>
      </c>
      <c r="D205" s="38" t="str">
        <f>IF(exp!F212&lt;&gt;"",exp!F212,"")</f>
        <v/>
      </c>
      <c r="E205" s="2" t="str">
        <f>IF(exp!G212&lt;&gt;"",exp!G212,"")</f>
        <v/>
      </c>
      <c r="F205" s="2" t="str">
        <f>IF(exp!H212&lt;&gt;"",exp!H212,"")</f>
        <v/>
      </c>
      <c r="G205" s="2" t="str">
        <f>IF(exp!I212&lt;&gt;"",VLOOKUP(exp!I212,private!O:P,2,FALSE),"")</f>
        <v/>
      </c>
      <c r="H205" s="2" t="str">
        <f>IF(exp!J212&lt;&gt;"",exp!J212,"")</f>
        <v/>
      </c>
      <c r="I205" s="2" t="str">
        <f>IF(exp!K212&lt;&gt;"",exp!K212,"")</f>
        <v/>
      </c>
      <c r="J205" s="2" t="str">
        <f>IF(exp!L212&lt;&gt;"",exp!L212,"")</f>
        <v/>
      </c>
      <c r="K205" s="2" t="str">
        <f>IF(exp!M212&lt;&gt;"",exp!M212,"")</f>
        <v/>
      </c>
      <c r="L205" s="2" t="str">
        <f>IF(exp!N212&lt;&gt;"",exp!N212,"")</f>
        <v/>
      </c>
      <c r="M205" s="2" t="str">
        <f>IF(exp!O212&lt;&gt;"",exp!O212,"")</f>
        <v/>
      </c>
      <c r="N205" s="2" t="str">
        <f>IF(exp!P212&lt;&gt;"",exp!P212,"")</f>
        <v/>
      </c>
      <c r="O205" s="2" t="str">
        <f>IF(exp!Q212&lt;&gt;"",exp!Q212,"")</f>
        <v/>
      </c>
    </row>
    <row r="206" spans="1:15" x14ac:dyDescent="0.25">
      <c r="A206" s="2" t="str">
        <f>IF(exp!C213&lt;&gt;"",exp!B213,"")</f>
        <v/>
      </c>
      <c r="B206" s="2" t="str">
        <f>IF(exp!C213&lt;&gt;"",exp!C213,"")</f>
        <v/>
      </c>
      <c r="C206" s="2" t="str">
        <f>IF(exp!E213&lt;&gt;"",exp!E213,"")</f>
        <v/>
      </c>
      <c r="D206" s="38" t="str">
        <f>IF(exp!F213&lt;&gt;"",exp!F213,"")</f>
        <v/>
      </c>
      <c r="E206" s="2" t="str">
        <f>IF(exp!G213&lt;&gt;"",exp!G213,"")</f>
        <v/>
      </c>
      <c r="F206" s="2" t="str">
        <f>IF(exp!H213&lt;&gt;"",exp!H213,"")</f>
        <v/>
      </c>
      <c r="G206" s="2" t="str">
        <f>IF(exp!I213&lt;&gt;"",VLOOKUP(exp!I213,private!O:P,2,FALSE),"")</f>
        <v/>
      </c>
      <c r="H206" s="2" t="str">
        <f>IF(exp!J213&lt;&gt;"",exp!J213,"")</f>
        <v/>
      </c>
      <c r="I206" s="2" t="str">
        <f>IF(exp!K213&lt;&gt;"",exp!K213,"")</f>
        <v/>
      </c>
      <c r="J206" s="2" t="str">
        <f>IF(exp!L213&lt;&gt;"",exp!L213,"")</f>
        <v/>
      </c>
      <c r="K206" s="2" t="str">
        <f>IF(exp!M213&lt;&gt;"",exp!M213,"")</f>
        <v/>
      </c>
      <c r="L206" s="2" t="str">
        <f>IF(exp!N213&lt;&gt;"",exp!N213,"")</f>
        <v/>
      </c>
      <c r="M206" s="2" t="str">
        <f>IF(exp!O213&lt;&gt;"",exp!O213,"")</f>
        <v/>
      </c>
      <c r="N206" s="2" t="str">
        <f>IF(exp!P213&lt;&gt;"",exp!P213,"")</f>
        <v/>
      </c>
      <c r="O206" s="2" t="str">
        <f>IF(exp!Q213&lt;&gt;"",exp!Q213,"")</f>
        <v/>
      </c>
    </row>
    <row r="207" spans="1:15" x14ac:dyDescent="0.25">
      <c r="A207" s="2" t="str">
        <f>IF(exp!C214&lt;&gt;"",exp!B214,"")</f>
        <v/>
      </c>
      <c r="B207" s="2" t="str">
        <f>IF(exp!C214&lt;&gt;"",exp!C214,"")</f>
        <v/>
      </c>
      <c r="C207" s="2" t="str">
        <f>IF(exp!E214&lt;&gt;"",exp!E214,"")</f>
        <v/>
      </c>
      <c r="D207" s="38" t="str">
        <f>IF(exp!F214&lt;&gt;"",exp!F214,"")</f>
        <v/>
      </c>
      <c r="E207" s="2" t="str">
        <f>IF(exp!G214&lt;&gt;"",exp!G214,"")</f>
        <v/>
      </c>
      <c r="F207" s="2" t="str">
        <f>IF(exp!H214&lt;&gt;"",exp!H214,"")</f>
        <v/>
      </c>
      <c r="G207" s="2" t="str">
        <f>IF(exp!I214&lt;&gt;"",VLOOKUP(exp!I214,private!O:P,2,FALSE),"")</f>
        <v/>
      </c>
      <c r="H207" s="2" t="str">
        <f>IF(exp!J214&lt;&gt;"",exp!J214,"")</f>
        <v/>
      </c>
      <c r="I207" s="2" t="str">
        <f>IF(exp!K214&lt;&gt;"",exp!K214,"")</f>
        <v/>
      </c>
      <c r="J207" s="2" t="str">
        <f>IF(exp!L214&lt;&gt;"",exp!L214,"")</f>
        <v/>
      </c>
      <c r="K207" s="2" t="str">
        <f>IF(exp!M214&lt;&gt;"",exp!M214,"")</f>
        <v/>
      </c>
      <c r="L207" s="2" t="str">
        <f>IF(exp!N214&lt;&gt;"",exp!N214,"")</f>
        <v/>
      </c>
      <c r="M207" s="2" t="str">
        <f>IF(exp!O214&lt;&gt;"",exp!O214,"")</f>
        <v/>
      </c>
      <c r="N207" s="2" t="str">
        <f>IF(exp!P214&lt;&gt;"",exp!P214,"")</f>
        <v/>
      </c>
      <c r="O207" s="2" t="str">
        <f>IF(exp!Q214&lt;&gt;"",exp!Q214,"")</f>
        <v/>
      </c>
    </row>
    <row r="208" spans="1:15" x14ac:dyDescent="0.25">
      <c r="A208" s="2" t="str">
        <f>IF(exp!C215&lt;&gt;"",exp!B215,"")</f>
        <v/>
      </c>
      <c r="B208" s="2" t="str">
        <f>IF(exp!C215&lt;&gt;"",exp!C215,"")</f>
        <v/>
      </c>
      <c r="C208" s="2" t="str">
        <f>IF(exp!E215&lt;&gt;"",exp!E215,"")</f>
        <v/>
      </c>
      <c r="D208" s="38" t="str">
        <f>IF(exp!F215&lt;&gt;"",exp!F215,"")</f>
        <v/>
      </c>
      <c r="E208" s="2" t="str">
        <f>IF(exp!G215&lt;&gt;"",exp!G215,"")</f>
        <v/>
      </c>
      <c r="F208" s="2" t="str">
        <f>IF(exp!H215&lt;&gt;"",exp!H215,"")</f>
        <v/>
      </c>
      <c r="G208" s="2" t="str">
        <f>IF(exp!I215&lt;&gt;"",VLOOKUP(exp!I215,private!O:P,2,FALSE),"")</f>
        <v/>
      </c>
      <c r="H208" s="2" t="str">
        <f>IF(exp!J215&lt;&gt;"",exp!J215,"")</f>
        <v/>
      </c>
      <c r="I208" s="2" t="str">
        <f>IF(exp!K215&lt;&gt;"",exp!K215,"")</f>
        <v/>
      </c>
      <c r="J208" s="2" t="str">
        <f>IF(exp!L215&lt;&gt;"",exp!L215,"")</f>
        <v/>
      </c>
      <c r="K208" s="2" t="str">
        <f>IF(exp!M215&lt;&gt;"",exp!M215,"")</f>
        <v/>
      </c>
      <c r="L208" s="2" t="str">
        <f>IF(exp!N215&lt;&gt;"",exp!N215,"")</f>
        <v/>
      </c>
      <c r="M208" s="2" t="str">
        <f>IF(exp!O215&lt;&gt;"",exp!O215,"")</f>
        <v/>
      </c>
      <c r="N208" s="2" t="str">
        <f>IF(exp!P215&lt;&gt;"",exp!P215,"")</f>
        <v/>
      </c>
      <c r="O208" s="2" t="str">
        <f>IF(exp!Q215&lt;&gt;"",exp!Q215,"")</f>
        <v/>
      </c>
    </row>
    <row r="209" spans="1:15" x14ac:dyDescent="0.25">
      <c r="A209" s="2" t="str">
        <f>IF(exp!C216&lt;&gt;"",exp!B216,"")</f>
        <v/>
      </c>
      <c r="B209" s="2" t="str">
        <f>IF(exp!C216&lt;&gt;"",exp!C216,"")</f>
        <v/>
      </c>
      <c r="C209" s="2" t="str">
        <f>IF(exp!E216&lt;&gt;"",exp!E216,"")</f>
        <v/>
      </c>
      <c r="D209" s="38" t="str">
        <f>IF(exp!F216&lt;&gt;"",exp!F216,"")</f>
        <v/>
      </c>
      <c r="E209" s="2" t="str">
        <f>IF(exp!G216&lt;&gt;"",exp!G216,"")</f>
        <v/>
      </c>
      <c r="F209" s="2" t="str">
        <f>IF(exp!H216&lt;&gt;"",exp!H216,"")</f>
        <v/>
      </c>
      <c r="G209" s="2" t="str">
        <f>IF(exp!I216&lt;&gt;"",VLOOKUP(exp!I216,private!O:P,2,FALSE),"")</f>
        <v/>
      </c>
      <c r="H209" s="2" t="str">
        <f>IF(exp!J216&lt;&gt;"",exp!J216,"")</f>
        <v/>
      </c>
      <c r="I209" s="2" t="str">
        <f>IF(exp!K216&lt;&gt;"",exp!K216,"")</f>
        <v/>
      </c>
      <c r="J209" s="2" t="str">
        <f>IF(exp!L216&lt;&gt;"",exp!L216,"")</f>
        <v/>
      </c>
      <c r="K209" s="2" t="str">
        <f>IF(exp!M216&lt;&gt;"",exp!M216,"")</f>
        <v/>
      </c>
      <c r="L209" s="2" t="str">
        <f>IF(exp!N216&lt;&gt;"",exp!N216,"")</f>
        <v/>
      </c>
      <c r="M209" s="2" t="str">
        <f>IF(exp!O216&lt;&gt;"",exp!O216,"")</f>
        <v/>
      </c>
      <c r="N209" s="2" t="str">
        <f>IF(exp!P216&lt;&gt;"",exp!P216,"")</f>
        <v/>
      </c>
      <c r="O209" s="2" t="str">
        <f>IF(exp!Q216&lt;&gt;"",exp!Q216,"")</f>
        <v/>
      </c>
    </row>
    <row r="210" spans="1:15" x14ac:dyDescent="0.25">
      <c r="A210" s="2" t="str">
        <f>IF(exp!C217&lt;&gt;"",exp!B217,"")</f>
        <v/>
      </c>
      <c r="B210" s="2" t="str">
        <f>IF(exp!C217&lt;&gt;"",exp!C217,"")</f>
        <v/>
      </c>
      <c r="C210" s="2" t="str">
        <f>IF(exp!E217&lt;&gt;"",exp!E217,"")</f>
        <v/>
      </c>
      <c r="D210" s="38" t="str">
        <f>IF(exp!F217&lt;&gt;"",exp!F217,"")</f>
        <v/>
      </c>
      <c r="E210" s="2" t="str">
        <f>IF(exp!G217&lt;&gt;"",exp!G217,"")</f>
        <v/>
      </c>
      <c r="F210" s="2" t="str">
        <f>IF(exp!H217&lt;&gt;"",exp!H217,"")</f>
        <v/>
      </c>
      <c r="G210" s="2" t="str">
        <f>IF(exp!I217&lt;&gt;"",VLOOKUP(exp!I217,private!O:P,2,FALSE),"")</f>
        <v/>
      </c>
      <c r="H210" s="2" t="str">
        <f>IF(exp!J217&lt;&gt;"",exp!J217,"")</f>
        <v/>
      </c>
      <c r="I210" s="2" t="str">
        <f>IF(exp!K217&lt;&gt;"",exp!K217,"")</f>
        <v/>
      </c>
      <c r="J210" s="2" t="str">
        <f>IF(exp!L217&lt;&gt;"",exp!L217,"")</f>
        <v/>
      </c>
      <c r="K210" s="2" t="str">
        <f>IF(exp!M217&lt;&gt;"",exp!M217,"")</f>
        <v/>
      </c>
      <c r="L210" s="2" t="str">
        <f>IF(exp!N217&lt;&gt;"",exp!N217,"")</f>
        <v/>
      </c>
      <c r="M210" s="2" t="str">
        <f>IF(exp!O217&lt;&gt;"",exp!O217,"")</f>
        <v/>
      </c>
      <c r="N210" s="2" t="str">
        <f>IF(exp!P217&lt;&gt;"",exp!P217,"")</f>
        <v/>
      </c>
      <c r="O210" s="2" t="str">
        <f>IF(exp!Q217&lt;&gt;"",exp!Q217,"")</f>
        <v/>
      </c>
    </row>
    <row r="211" spans="1:15" x14ac:dyDescent="0.25">
      <c r="A211" s="2" t="str">
        <f>IF(exp!C218&lt;&gt;"",exp!B218,"")</f>
        <v/>
      </c>
      <c r="B211" s="2" t="str">
        <f>IF(exp!C218&lt;&gt;"",exp!C218,"")</f>
        <v/>
      </c>
      <c r="C211" s="2" t="str">
        <f>IF(exp!E218&lt;&gt;"",exp!E218,"")</f>
        <v/>
      </c>
      <c r="D211" s="38" t="str">
        <f>IF(exp!F218&lt;&gt;"",exp!F218,"")</f>
        <v/>
      </c>
      <c r="E211" s="2" t="str">
        <f>IF(exp!G218&lt;&gt;"",exp!G218,"")</f>
        <v/>
      </c>
      <c r="F211" s="2" t="str">
        <f>IF(exp!H218&lt;&gt;"",exp!H218,"")</f>
        <v/>
      </c>
      <c r="G211" s="2" t="str">
        <f>IF(exp!I218&lt;&gt;"",VLOOKUP(exp!I218,private!O:P,2,FALSE),"")</f>
        <v/>
      </c>
      <c r="H211" s="2" t="str">
        <f>IF(exp!J218&lt;&gt;"",exp!J218,"")</f>
        <v/>
      </c>
      <c r="I211" s="2" t="str">
        <f>IF(exp!K218&lt;&gt;"",exp!K218,"")</f>
        <v/>
      </c>
      <c r="J211" s="2" t="str">
        <f>IF(exp!L218&lt;&gt;"",exp!L218,"")</f>
        <v/>
      </c>
      <c r="K211" s="2" t="str">
        <f>IF(exp!M218&lt;&gt;"",exp!M218,"")</f>
        <v/>
      </c>
      <c r="L211" s="2" t="str">
        <f>IF(exp!N218&lt;&gt;"",exp!N218,"")</f>
        <v/>
      </c>
      <c r="M211" s="2" t="str">
        <f>IF(exp!O218&lt;&gt;"",exp!O218,"")</f>
        <v/>
      </c>
      <c r="N211" s="2" t="str">
        <f>IF(exp!P218&lt;&gt;"",exp!P218,"")</f>
        <v/>
      </c>
      <c r="O211" s="2" t="str">
        <f>IF(exp!Q218&lt;&gt;"",exp!Q218,"")</f>
        <v/>
      </c>
    </row>
    <row r="212" spans="1:15" x14ac:dyDescent="0.25">
      <c r="A212" s="2" t="str">
        <f>IF(exp!C219&lt;&gt;"",exp!B219,"")</f>
        <v/>
      </c>
      <c r="B212" s="2" t="str">
        <f>IF(exp!C219&lt;&gt;"",exp!C219,"")</f>
        <v/>
      </c>
      <c r="C212" s="2" t="str">
        <f>IF(exp!E219&lt;&gt;"",exp!E219,"")</f>
        <v/>
      </c>
      <c r="D212" s="38" t="str">
        <f>IF(exp!F219&lt;&gt;"",exp!F219,"")</f>
        <v/>
      </c>
      <c r="E212" s="2" t="str">
        <f>IF(exp!G219&lt;&gt;"",exp!G219,"")</f>
        <v/>
      </c>
      <c r="F212" s="2" t="str">
        <f>IF(exp!H219&lt;&gt;"",exp!H219,"")</f>
        <v/>
      </c>
      <c r="G212" s="2" t="str">
        <f>IF(exp!I219&lt;&gt;"",VLOOKUP(exp!I219,private!O:P,2,FALSE),"")</f>
        <v/>
      </c>
      <c r="H212" s="2" t="str">
        <f>IF(exp!J219&lt;&gt;"",exp!J219,"")</f>
        <v/>
      </c>
      <c r="I212" s="2" t="str">
        <f>IF(exp!K219&lt;&gt;"",exp!K219,"")</f>
        <v/>
      </c>
      <c r="J212" s="2" t="str">
        <f>IF(exp!L219&lt;&gt;"",exp!L219,"")</f>
        <v/>
      </c>
      <c r="K212" s="2" t="str">
        <f>IF(exp!M219&lt;&gt;"",exp!M219,"")</f>
        <v/>
      </c>
      <c r="L212" s="2" t="str">
        <f>IF(exp!N219&lt;&gt;"",exp!N219,"")</f>
        <v/>
      </c>
      <c r="M212" s="2" t="str">
        <f>IF(exp!O219&lt;&gt;"",exp!O219,"")</f>
        <v/>
      </c>
      <c r="N212" s="2" t="str">
        <f>IF(exp!P219&lt;&gt;"",exp!P219,"")</f>
        <v/>
      </c>
      <c r="O212" s="2" t="str">
        <f>IF(exp!Q219&lt;&gt;"",exp!Q219,"")</f>
        <v/>
      </c>
    </row>
    <row r="213" spans="1:15" x14ac:dyDescent="0.25">
      <c r="A213" s="2" t="str">
        <f>IF(exp!C220&lt;&gt;"",exp!B220,"")</f>
        <v/>
      </c>
      <c r="B213" s="2" t="str">
        <f>IF(exp!C220&lt;&gt;"",exp!C220,"")</f>
        <v/>
      </c>
      <c r="C213" s="2" t="str">
        <f>IF(exp!E220&lt;&gt;"",exp!E220,"")</f>
        <v/>
      </c>
      <c r="D213" s="38" t="str">
        <f>IF(exp!F220&lt;&gt;"",exp!F220,"")</f>
        <v/>
      </c>
      <c r="E213" s="2" t="str">
        <f>IF(exp!G220&lt;&gt;"",exp!G220,"")</f>
        <v/>
      </c>
      <c r="F213" s="2" t="str">
        <f>IF(exp!H220&lt;&gt;"",exp!H220,"")</f>
        <v/>
      </c>
      <c r="G213" s="2" t="str">
        <f>IF(exp!I220&lt;&gt;"",VLOOKUP(exp!I220,private!O:P,2,FALSE),"")</f>
        <v/>
      </c>
      <c r="H213" s="2" t="str">
        <f>IF(exp!J220&lt;&gt;"",exp!J220,"")</f>
        <v/>
      </c>
      <c r="I213" s="2" t="str">
        <f>IF(exp!K220&lt;&gt;"",exp!K220,"")</f>
        <v/>
      </c>
      <c r="J213" s="2" t="str">
        <f>IF(exp!L220&lt;&gt;"",exp!L220,"")</f>
        <v/>
      </c>
      <c r="K213" s="2" t="str">
        <f>IF(exp!M220&lt;&gt;"",exp!M220,"")</f>
        <v/>
      </c>
      <c r="L213" s="2" t="str">
        <f>IF(exp!N220&lt;&gt;"",exp!N220,"")</f>
        <v/>
      </c>
      <c r="M213" s="2" t="str">
        <f>IF(exp!O220&lt;&gt;"",exp!O220,"")</f>
        <v/>
      </c>
      <c r="N213" s="2" t="str">
        <f>IF(exp!P220&lt;&gt;"",exp!P220,"")</f>
        <v/>
      </c>
      <c r="O213" s="2" t="str">
        <f>IF(exp!Q220&lt;&gt;"",exp!Q220,"")</f>
        <v/>
      </c>
    </row>
    <row r="214" spans="1:15" x14ac:dyDescent="0.25">
      <c r="A214" s="2" t="str">
        <f>IF(exp!C221&lt;&gt;"",exp!B221,"")</f>
        <v/>
      </c>
      <c r="B214" s="2" t="str">
        <f>IF(exp!C221&lt;&gt;"",exp!C221,"")</f>
        <v/>
      </c>
      <c r="C214" s="2" t="str">
        <f>IF(exp!E221&lt;&gt;"",exp!E221,"")</f>
        <v/>
      </c>
      <c r="D214" s="38" t="str">
        <f>IF(exp!F221&lt;&gt;"",exp!F221,"")</f>
        <v/>
      </c>
      <c r="E214" s="2" t="str">
        <f>IF(exp!G221&lt;&gt;"",exp!G221,"")</f>
        <v/>
      </c>
      <c r="F214" s="2" t="str">
        <f>IF(exp!H221&lt;&gt;"",exp!H221,"")</f>
        <v/>
      </c>
      <c r="G214" s="2" t="str">
        <f>IF(exp!I221&lt;&gt;"",VLOOKUP(exp!I221,private!O:P,2,FALSE),"")</f>
        <v/>
      </c>
      <c r="H214" s="2" t="str">
        <f>IF(exp!J221&lt;&gt;"",exp!J221,"")</f>
        <v/>
      </c>
      <c r="I214" s="2" t="str">
        <f>IF(exp!K221&lt;&gt;"",exp!K221,"")</f>
        <v/>
      </c>
      <c r="J214" s="2" t="str">
        <f>IF(exp!L221&lt;&gt;"",exp!L221,"")</f>
        <v/>
      </c>
      <c r="K214" s="2" t="str">
        <f>IF(exp!M221&lt;&gt;"",exp!M221,"")</f>
        <v/>
      </c>
      <c r="L214" s="2" t="str">
        <f>IF(exp!N221&lt;&gt;"",exp!N221,"")</f>
        <v/>
      </c>
      <c r="M214" s="2" t="str">
        <f>IF(exp!O221&lt;&gt;"",exp!O221,"")</f>
        <v/>
      </c>
      <c r="N214" s="2" t="str">
        <f>IF(exp!P221&lt;&gt;"",exp!P221,"")</f>
        <v/>
      </c>
      <c r="O214" s="2" t="str">
        <f>IF(exp!Q221&lt;&gt;"",exp!Q221,"")</f>
        <v/>
      </c>
    </row>
    <row r="215" spans="1:15" x14ac:dyDescent="0.25">
      <c r="A215" s="2" t="str">
        <f>IF(exp!C222&lt;&gt;"",exp!B222,"")</f>
        <v/>
      </c>
      <c r="B215" s="2" t="str">
        <f>IF(exp!C222&lt;&gt;"",exp!C222,"")</f>
        <v/>
      </c>
      <c r="C215" s="2" t="str">
        <f>IF(exp!E222&lt;&gt;"",exp!E222,"")</f>
        <v/>
      </c>
      <c r="D215" s="38" t="str">
        <f>IF(exp!F222&lt;&gt;"",exp!F222,"")</f>
        <v/>
      </c>
      <c r="E215" s="2" t="str">
        <f>IF(exp!G222&lt;&gt;"",exp!G222,"")</f>
        <v/>
      </c>
      <c r="F215" s="2" t="str">
        <f>IF(exp!H222&lt;&gt;"",exp!H222,"")</f>
        <v/>
      </c>
      <c r="G215" s="2" t="str">
        <f>IF(exp!I222&lt;&gt;"",VLOOKUP(exp!I222,private!O:P,2,FALSE),"")</f>
        <v/>
      </c>
      <c r="H215" s="2" t="str">
        <f>IF(exp!J222&lt;&gt;"",exp!J222,"")</f>
        <v/>
      </c>
      <c r="I215" s="2" t="str">
        <f>IF(exp!K222&lt;&gt;"",exp!K222,"")</f>
        <v/>
      </c>
      <c r="J215" s="2" t="str">
        <f>IF(exp!L222&lt;&gt;"",exp!L222,"")</f>
        <v/>
      </c>
      <c r="K215" s="2" t="str">
        <f>IF(exp!M222&lt;&gt;"",exp!M222,"")</f>
        <v/>
      </c>
      <c r="L215" s="2" t="str">
        <f>IF(exp!N222&lt;&gt;"",exp!N222,"")</f>
        <v/>
      </c>
      <c r="M215" s="2" t="str">
        <f>IF(exp!O222&lt;&gt;"",exp!O222,"")</f>
        <v/>
      </c>
      <c r="N215" s="2" t="str">
        <f>IF(exp!P222&lt;&gt;"",exp!P222,"")</f>
        <v/>
      </c>
      <c r="O215" s="2" t="str">
        <f>IF(exp!Q222&lt;&gt;"",exp!Q222,"")</f>
        <v/>
      </c>
    </row>
    <row r="216" spans="1:15" x14ac:dyDescent="0.25">
      <c r="A216" s="2" t="str">
        <f>IF(exp!C223&lt;&gt;"",exp!B223,"")</f>
        <v/>
      </c>
      <c r="B216" s="2" t="str">
        <f>IF(exp!C223&lt;&gt;"",exp!C223,"")</f>
        <v/>
      </c>
      <c r="C216" s="2" t="str">
        <f>IF(exp!E223&lt;&gt;"",exp!E223,"")</f>
        <v/>
      </c>
      <c r="D216" s="38" t="str">
        <f>IF(exp!F223&lt;&gt;"",exp!F223,"")</f>
        <v/>
      </c>
      <c r="E216" s="2" t="str">
        <f>IF(exp!G223&lt;&gt;"",exp!G223,"")</f>
        <v/>
      </c>
      <c r="F216" s="2" t="str">
        <f>IF(exp!H223&lt;&gt;"",exp!H223,"")</f>
        <v/>
      </c>
      <c r="G216" s="2" t="str">
        <f>IF(exp!I223&lt;&gt;"",VLOOKUP(exp!I223,private!O:P,2,FALSE),"")</f>
        <v/>
      </c>
      <c r="H216" s="2" t="str">
        <f>IF(exp!J223&lt;&gt;"",exp!J223,"")</f>
        <v/>
      </c>
      <c r="I216" s="2" t="str">
        <f>IF(exp!K223&lt;&gt;"",exp!K223,"")</f>
        <v/>
      </c>
      <c r="J216" s="2" t="str">
        <f>IF(exp!L223&lt;&gt;"",exp!L223,"")</f>
        <v/>
      </c>
      <c r="K216" s="2" t="str">
        <f>IF(exp!M223&lt;&gt;"",exp!M223,"")</f>
        <v/>
      </c>
      <c r="L216" s="2" t="str">
        <f>IF(exp!N223&lt;&gt;"",exp!N223,"")</f>
        <v/>
      </c>
      <c r="M216" s="2" t="str">
        <f>IF(exp!O223&lt;&gt;"",exp!O223,"")</f>
        <v/>
      </c>
      <c r="N216" s="2" t="str">
        <f>IF(exp!P223&lt;&gt;"",exp!P223,"")</f>
        <v/>
      </c>
      <c r="O216" s="2" t="str">
        <f>IF(exp!Q223&lt;&gt;"",exp!Q223,"")</f>
        <v/>
      </c>
    </row>
    <row r="217" spans="1:15" x14ac:dyDescent="0.25">
      <c r="A217" s="2" t="str">
        <f>IF(exp!C224&lt;&gt;"",exp!B224,"")</f>
        <v/>
      </c>
      <c r="B217" s="2" t="str">
        <f>IF(exp!C224&lt;&gt;"",exp!C224,"")</f>
        <v/>
      </c>
      <c r="C217" s="2" t="str">
        <f>IF(exp!E224&lt;&gt;"",exp!E224,"")</f>
        <v/>
      </c>
      <c r="D217" s="38" t="str">
        <f>IF(exp!F224&lt;&gt;"",exp!F224,"")</f>
        <v/>
      </c>
      <c r="E217" s="2" t="str">
        <f>IF(exp!G224&lt;&gt;"",exp!G224,"")</f>
        <v/>
      </c>
      <c r="F217" s="2" t="str">
        <f>IF(exp!H224&lt;&gt;"",exp!H224,"")</f>
        <v/>
      </c>
      <c r="G217" s="2" t="str">
        <f>IF(exp!I224&lt;&gt;"",VLOOKUP(exp!I224,private!O:P,2,FALSE),"")</f>
        <v/>
      </c>
      <c r="H217" s="2" t="str">
        <f>IF(exp!J224&lt;&gt;"",exp!J224,"")</f>
        <v/>
      </c>
      <c r="I217" s="2" t="str">
        <f>IF(exp!K224&lt;&gt;"",exp!K224,"")</f>
        <v/>
      </c>
      <c r="J217" s="2" t="str">
        <f>IF(exp!L224&lt;&gt;"",exp!L224,"")</f>
        <v/>
      </c>
      <c r="K217" s="2" t="str">
        <f>IF(exp!M224&lt;&gt;"",exp!M224,"")</f>
        <v/>
      </c>
      <c r="L217" s="2" t="str">
        <f>IF(exp!N224&lt;&gt;"",exp!N224,"")</f>
        <v/>
      </c>
      <c r="M217" s="2" t="str">
        <f>IF(exp!O224&lt;&gt;"",exp!O224,"")</f>
        <v/>
      </c>
      <c r="N217" s="2" t="str">
        <f>IF(exp!P224&lt;&gt;"",exp!P224,"")</f>
        <v/>
      </c>
      <c r="O217" s="2" t="str">
        <f>IF(exp!Q224&lt;&gt;"",exp!Q224,"")</f>
        <v/>
      </c>
    </row>
    <row r="218" spans="1:15" x14ac:dyDescent="0.25">
      <c r="A218" s="2" t="str">
        <f>IF(exp!C225&lt;&gt;"",exp!B225,"")</f>
        <v/>
      </c>
      <c r="B218" s="2" t="str">
        <f>IF(exp!C225&lt;&gt;"",exp!C225,"")</f>
        <v/>
      </c>
      <c r="C218" s="2" t="str">
        <f>IF(exp!E225&lt;&gt;"",exp!E225,"")</f>
        <v/>
      </c>
      <c r="D218" s="38" t="str">
        <f>IF(exp!F225&lt;&gt;"",exp!F225,"")</f>
        <v/>
      </c>
      <c r="E218" s="2" t="str">
        <f>IF(exp!G225&lt;&gt;"",exp!G225,"")</f>
        <v/>
      </c>
      <c r="F218" s="2" t="str">
        <f>IF(exp!H225&lt;&gt;"",exp!H225,"")</f>
        <v/>
      </c>
      <c r="G218" s="2" t="str">
        <f>IF(exp!I225&lt;&gt;"",VLOOKUP(exp!I225,private!O:P,2,FALSE),"")</f>
        <v/>
      </c>
      <c r="H218" s="2" t="str">
        <f>IF(exp!J225&lt;&gt;"",exp!J225,"")</f>
        <v/>
      </c>
      <c r="I218" s="2" t="str">
        <f>IF(exp!K225&lt;&gt;"",exp!K225,"")</f>
        <v/>
      </c>
      <c r="J218" s="2" t="str">
        <f>IF(exp!L225&lt;&gt;"",exp!L225,"")</f>
        <v/>
      </c>
      <c r="K218" s="2" t="str">
        <f>IF(exp!M225&lt;&gt;"",exp!M225,"")</f>
        <v/>
      </c>
      <c r="L218" s="2" t="str">
        <f>IF(exp!N225&lt;&gt;"",exp!N225,"")</f>
        <v/>
      </c>
      <c r="M218" s="2" t="str">
        <f>IF(exp!O225&lt;&gt;"",exp!O225,"")</f>
        <v/>
      </c>
      <c r="N218" s="2" t="str">
        <f>IF(exp!P225&lt;&gt;"",exp!P225,"")</f>
        <v/>
      </c>
      <c r="O218" s="2" t="str">
        <f>IF(exp!Q225&lt;&gt;"",exp!Q225,"")</f>
        <v/>
      </c>
    </row>
    <row r="219" spans="1:15" x14ac:dyDescent="0.25">
      <c r="A219" s="2" t="str">
        <f>IF(exp!C226&lt;&gt;"",exp!B226,"")</f>
        <v/>
      </c>
      <c r="B219" s="2" t="str">
        <f>IF(exp!C226&lt;&gt;"",exp!C226,"")</f>
        <v/>
      </c>
      <c r="C219" s="2" t="str">
        <f>IF(exp!E226&lt;&gt;"",exp!E226,"")</f>
        <v/>
      </c>
      <c r="D219" s="38" t="str">
        <f>IF(exp!F226&lt;&gt;"",exp!F226,"")</f>
        <v/>
      </c>
      <c r="E219" s="2" t="str">
        <f>IF(exp!G226&lt;&gt;"",exp!G226,"")</f>
        <v/>
      </c>
      <c r="F219" s="2" t="str">
        <f>IF(exp!H226&lt;&gt;"",exp!H226,"")</f>
        <v/>
      </c>
      <c r="G219" s="2" t="str">
        <f>IF(exp!I226&lt;&gt;"",VLOOKUP(exp!I226,private!O:P,2,FALSE),"")</f>
        <v/>
      </c>
      <c r="H219" s="2" t="str">
        <f>IF(exp!J226&lt;&gt;"",exp!J226,"")</f>
        <v/>
      </c>
      <c r="I219" s="2" t="str">
        <f>IF(exp!K226&lt;&gt;"",exp!K226,"")</f>
        <v/>
      </c>
      <c r="J219" s="2" t="str">
        <f>IF(exp!L226&lt;&gt;"",exp!L226,"")</f>
        <v/>
      </c>
      <c r="K219" s="2" t="str">
        <f>IF(exp!M226&lt;&gt;"",exp!M226,"")</f>
        <v/>
      </c>
      <c r="L219" s="2" t="str">
        <f>IF(exp!N226&lt;&gt;"",exp!N226,"")</f>
        <v/>
      </c>
      <c r="M219" s="2" t="str">
        <f>IF(exp!O226&lt;&gt;"",exp!O226,"")</f>
        <v/>
      </c>
      <c r="N219" s="2" t="str">
        <f>IF(exp!P226&lt;&gt;"",exp!P226,"")</f>
        <v/>
      </c>
      <c r="O219" s="2" t="str">
        <f>IF(exp!Q226&lt;&gt;"",exp!Q226,"")</f>
        <v/>
      </c>
    </row>
    <row r="220" spans="1:15" x14ac:dyDescent="0.25">
      <c r="A220" s="2" t="str">
        <f>IF(exp!C227&lt;&gt;"",exp!B227,"")</f>
        <v/>
      </c>
      <c r="B220" s="2" t="str">
        <f>IF(exp!C227&lt;&gt;"",exp!C227,"")</f>
        <v/>
      </c>
      <c r="C220" s="2" t="str">
        <f>IF(exp!E227&lt;&gt;"",exp!E227,"")</f>
        <v/>
      </c>
      <c r="D220" s="38" t="str">
        <f>IF(exp!F227&lt;&gt;"",exp!F227,"")</f>
        <v/>
      </c>
      <c r="E220" s="2" t="str">
        <f>IF(exp!G227&lt;&gt;"",exp!G227,"")</f>
        <v/>
      </c>
      <c r="F220" s="2" t="str">
        <f>IF(exp!H227&lt;&gt;"",exp!H227,"")</f>
        <v/>
      </c>
      <c r="G220" s="2" t="str">
        <f>IF(exp!I227&lt;&gt;"",VLOOKUP(exp!I227,private!O:P,2,FALSE),"")</f>
        <v/>
      </c>
      <c r="H220" s="2" t="str">
        <f>IF(exp!J227&lt;&gt;"",exp!J227,"")</f>
        <v/>
      </c>
      <c r="I220" s="2" t="str">
        <f>IF(exp!K227&lt;&gt;"",exp!K227,"")</f>
        <v/>
      </c>
      <c r="J220" s="2" t="str">
        <f>IF(exp!L227&lt;&gt;"",exp!L227,"")</f>
        <v/>
      </c>
      <c r="K220" s="2" t="str">
        <f>IF(exp!M227&lt;&gt;"",exp!M227,"")</f>
        <v/>
      </c>
      <c r="L220" s="2" t="str">
        <f>IF(exp!N227&lt;&gt;"",exp!N227,"")</f>
        <v/>
      </c>
      <c r="M220" s="2" t="str">
        <f>IF(exp!O227&lt;&gt;"",exp!O227,"")</f>
        <v/>
      </c>
      <c r="N220" s="2" t="str">
        <f>IF(exp!P227&lt;&gt;"",exp!P227,"")</f>
        <v/>
      </c>
      <c r="O220" s="2" t="str">
        <f>IF(exp!Q227&lt;&gt;"",exp!Q227,"")</f>
        <v/>
      </c>
    </row>
    <row r="221" spans="1:15" x14ac:dyDescent="0.25">
      <c r="A221" s="2" t="str">
        <f>IF(exp!C228&lt;&gt;"",exp!B228,"")</f>
        <v/>
      </c>
      <c r="B221" s="2" t="str">
        <f>IF(exp!C228&lt;&gt;"",exp!C228,"")</f>
        <v/>
      </c>
      <c r="C221" s="2" t="str">
        <f>IF(exp!E228&lt;&gt;"",exp!E228,"")</f>
        <v/>
      </c>
      <c r="D221" s="38" t="str">
        <f>IF(exp!F228&lt;&gt;"",exp!F228,"")</f>
        <v/>
      </c>
      <c r="E221" s="2" t="str">
        <f>IF(exp!G228&lt;&gt;"",exp!G228,"")</f>
        <v/>
      </c>
      <c r="F221" s="2" t="str">
        <f>IF(exp!H228&lt;&gt;"",exp!H228,"")</f>
        <v/>
      </c>
      <c r="G221" s="2" t="str">
        <f>IF(exp!I228&lt;&gt;"",VLOOKUP(exp!I228,private!O:P,2,FALSE),"")</f>
        <v/>
      </c>
      <c r="H221" s="2" t="str">
        <f>IF(exp!J228&lt;&gt;"",exp!J228,"")</f>
        <v/>
      </c>
      <c r="I221" s="2" t="str">
        <f>IF(exp!K228&lt;&gt;"",exp!K228,"")</f>
        <v/>
      </c>
      <c r="J221" s="2" t="str">
        <f>IF(exp!L228&lt;&gt;"",exp!L228,"")</f>
        <v/>
      </c>
      <c r="K221" s="2" t="str">
        <f>IF(exp!M228&lt;&gt;"",exp!M228,"")</f>
        <v/>
      </c>
      <c r="L221" s="2" t="str">
        <f>IF(exp!N228&lt;&gt;"",exp!N228,"")</f>
        <v/>
      </c>
      <c r="M221" s="2" t="str">
        <f>IF(exp!O228&lt;&gt;"",exp!O228,"")</f>
        <v/>
      </c>
      <c r="N221" s="2" t="str">
        <f>IF(exp!P228&lt;&gt;"",exp!P228,"")</f>
        <v/>
      </c>
      <c r="O221" s="2" t="str">
        <f>IF(exp!Q228&lt;&gt;"",exp!Q228,"")</f>
        <v/>
      </c>
    </row>
    <row r="222" spans="1:15" x14ac:dyDescent="0.25">
      <c r="A222" s="2" t="str">
        <f>IF(exp!C229&lt;&gt;"",exp!B229,"")</f>
        <v/>
      </c>
      <c r="B222" s="2" t="str">
        <f>IF(exp!C229&lt;&gt;"",exp!C229,"")</f>
        <v/>
      </c>
      <c r="C222" s="2" t="str">
        <f>IF(exp!E229&lt;&gt;"",exp!E229,"")</f>
        <v/>
      </c>
      <c r="D222" s="38" t="str">
        <f>IF(exp!F229&lt;&gt;"",exp!F229,"")</f>
        <v/>
      </c>
      <c r="E222" s="2" t="str">
        <f>IF(exp!G229&lt;&gt;"",exp!G229,"")</f>
        <v/>
      </c>
      <c r="F222" s="2" t="str">
        <f>IF(exp!H229&lt;&gt;"",exp!H229,"")</f>
        <v/>
      </c>
      <c r="G222" s="2" t="str">
        <f>IF(exp!I229&lt;&gt;"",VLOOKUP(exp!I229,private!O:P,2,FALSE),"")</f>
        <v/>
      </c>
      <c r="H222" s="2" t="str">
        <f>IF(exp!J229&lt;&gt;"",exp!J229,"")</f>
        <v/>
      </c>
      <c r="I222" s="2" t="str">
        <f>IF(exp!K229&lt;&gt;"",exp!K229,"")</f>
        <v/>
      </c>
      <c r="J222" s="2" t="str">
        <f>IF(exp!L229&lt;&gt;"",exp!L229,"")</f>
        <v/>
      </c>
      <c r="K222" s="2" t="str">
        <f>IF(exp!M229&lt;&gt;"",exp!M229,"")</f>
        <v/>
      </c>
      <c r="L222" s="2" t="str">
        <f>IF(exp!N229&lt;&gt;"",exp!N229,"")</f>
        <v/>
      </c>
      <c r="M222" s="2" t="str">
        <f>IF(exp!O229&lt;&gt;"",exp!O229,"")</f>
        <v/>
      </c>
      <c r="N222" s="2" t="str">
        <f>IF(exp!P229&lt;&gt;"",exp!P229,"")</f>
        <v/>
      </c>
      <c r="O222" s="2" t="str">
        <f>IF(exp!Q229&lt;&gt;"",exp!Q229,"")</f>
        <v/>
      </c>
    </row>
    <row r="223" spans="1:15" x14ac:dyDescent="0.25">
      <c r="A223" s="2" t="str">
        <f>IF(exp!C230&lt;&gt;"",exp!B230,"")</f>
        <v/>
      </c>
      <c r="B223" s="2" t="str">
        <f>IF(exp!C230&lt;&gt;"",exp!C230,"")</f>
        <v/>
      </c>
      <c r="C223" s="2" t="str">
        <f>IF(exp!E230&lt;&gt;"",exp!E230,"")</f>
        <v/>
      </c>
      <c r="D223" s="38" t="str">
        <f>IF(exp!F230&lt;&gt;"",exp!F230,"")</f>
        <v/>
      </c>
      <c r="E223" s="2" t="str">
        <f>IF(exp!G230&lt;&gt;"",exp!G230,"")</f>
        <v/>
      </c>
      <c r="F223" s="2" t="str">
        <f>IF(exp!H230&lt;&gt;"",exp!H230,"")</f>
        <v/>
      </c>
      <c r="G223" s="2" t="str">
        <f>IF(exp!I230&lt;&gt;"",VLOOKUP(exp!I230,private!O:P,2,FALSE),"")</f>
        <v/>
      </c>
      <c r="H223" s="2" t="str">
        <f>IF(exp!J230&lt;&gt;"",exp!J230,"")</f>
        <v/>
      </c>
      <c r="I223" s="2" t="str">
        <f>IF(exp!K230&lt;&gt;"",exp!K230,"")</f>
        <v/>
      </c>
      <c r="J223" s="2" t="str">
        <f>IF(exp!L230&lt;&gt;"",exp!L230,"")</f>
        <v/>
      </c>
      <c r="K223" s="2" t="str">
        <f>IF(exp!M230&lt;&gt;"",exp!M230,"")</f>
        <v/>
      </c>
      <c r="L223" s="2" t="str">
        <f>IF(exp!N230&lt;&gt;"",exp!N230,"")</f>
        <v/>
      </c>
      <c r="M223" s="2" t="str">
        <f>IF(exp!O230&lt;&gt;"",exp!O230,"")</f>
        <v/>
      </c>
      <c r="N223" s="2" t="str">
        <f>IF(exp!P230&lt;&gt;"",exp!P230,"")</f>
        <v/>
      </c>
      <c r="O223" s="2" t="str">
        <f>IF(exp!Q230&lt;&gt;"",exp!Q230,"")</f>
        <v/>
      </c>
    </row>
    <row r="224" spans="1:15" x14ac:dyDescent="0.25">
      <c r="A224" s="2" t="str">
        <f>IF(exp!C231&lt;&gt;"",exp!B231,"")</f>
        <v/>
      </c>
      <c r="B224" s="2" t="str">
        <f>IF(exp!C231&lt;&gt;"",exp!C231,"")</f>
        <v/>
      </c>
      <c r="C224" s="2" t="str">
        <f>IF(exp!E231&lt;&gt;"",exp!E231,"")</f>
        <v/>
      </c>
      <c r="D224" s="38" t="str">
        <f>IF(exp!F231&lt;&gt;"",exp!F231,"")</f>
        <v/>
      </c>
      <c r="E224" s="2" t="str">
        <f>IF(exp!G231&lt;&gt;"",exp!G231,"")</f>
        <v/>
      </c>
      <c r="F224" s="2" t="str">
        <f>IF(exp!H231&lt;&gt;"",exp!H231,"")</f>
        <v/>
      </c>
      <c r="G224" s="2" t="str">
        <f>IF(exp!I231&lt;&gt;"",VLOOKUP(exp!I231,private!O:P,2,FALSE),"")</f>
        <v/>
      </c>
      <c r="H224" s="2" t="str">
        <f>IF(exp!J231&lt;&gt;"",exp!J231,"")</f>
        <v/>
      </c>
      <c r="I224" s="2" t="str">
        <f>IF(exp!K231&lt;&gt;"",exp!K231,"")</f>
        <v/>
      </c>
      <c r="J224" s="2" t="str">
        <f>IF(exp!L231&lt;&gt;"",exp!L231,"")</f>
        <v/>
      </c>
      <c r="K224" s="2" t="str">
        <f>IF(exp!M231&lt;&gt;"",exp!M231,"")</f>
        <v/>
      </c>
      <c r="L224" s="2" t="str">
        <f>IF(exp!N231&lt;&gt;"",exp!N231,"")</f>
        <v/>
      </c>
      <c r="M224" s="2" t="str">
        <f>IF(exp!O231&lt;&gt;"",exp!O231,"")</f>
        <v/>
      </c>
      <c r="N224" s="2" t="str">
        <f>IF(exp!P231&lt;&gt;"",exp!P231,"")</f>
        <v/>
      </c>
      <c r="O224" s="2" t="str">
        <f>IF(exp!Q231&lt;&gt;"",exp!Q231,"")</f>
        <v/>
      </c>
    </row>
    <row r="225" spans="1:15" x14ac:dyDescent="0.25">
      <c r="A225" s="2" t="str">
        <f>IF(exp!C232&lt;&gt;"",exp!B232,"")</f>
        <v/>
      </c>
      <c r="B225" s="2" t="str">
        <f>IF(exp!C232&lt;&gt;"",exp!C232,"")</f>
        <v/>
      </c>
      <c r="C225" s="2" t="str">
        <f>IF(exp!E232&lt;&gt;"",exp!E232,"")</f>
        <v/>
      </c>
      <c r="D225" s="38" t="str">
        <f>IF(exp!F232&lt;&gt;"",exp!F232,"")</f>
        <v/>
      </c>
      <c r="E225" s="2" t="str">
        <f>IF(exp!G232&lt;&gt;"",exp!G232,"")</f>
        <v/>
      </c>
      <c r="F225" s="2" t="str">
        <f>IF(exp!H232&lt;&gt;"",exp!H232,"")</f>
        <v/>
      </c>
      <c r="G225" s="2" t="str">
        <f>IF(exp!I232&lt;&gt;"",VLOOKUP(exp!I232,private!O:P,2,FALSE),"")</f>
        <v/>
      </c>
      <c r="H225" s="2" t="str">
        <f>IF(exp!J232&lt;&gt;"",exp!J232,"")</f>
        <v/>
      </c>
      <c r="I225" s="2" t="str">
        <f>IF(exp!K232&lt;&gt;"",exp!K232,"")</f>
        <v/>
      </c>
      <c r="J225" s="2" t="str">
        <f>IF(exp!L232&lt;&gt;"",exp!L232,"")</f>
        <v/>
      </c>
      <c r="K225" s="2" t="str">
        <f>IF(exp!M232&lt;&gt;"",exp!M232,"")</f>
        <v/>
      </c>
      <c r="L225" s="2" t="str">
        <f>IF(exp!N232&lt;&gt;"",exp!N232,"")</f>
        <v/>
      </c>
      <c r="M225" s="2" t="str">
        <f>IF(exp!O232&lt;&gt;"",exp!O232,"")</f>
        <v/>
      </c>
      <c r="N225" s="2" t="str">
        <f>IF(exp!P232&lt;&gt;"",exp!P232,"")</f>
        <v/>
      </c>
      <c r="O225" s="2" t="str">
        <f>IF(exp!Q232&lt;&gt;"",exp!Q232,"")</f>
        <v/>
      </c>
    </row>
    <row r="226" spans="1:15" x14ac:dyDescent="0.25">
      <c r="A226" s="2" t="str">
        <f>IF(exp!C233&lt;&gt;"",exp!B233,"")</f>
        <v/>
      </c>
      <c r="B226" s="2" t="str">
        <f>IF(exp!C233&lt;&gt;"",exp!C233,"")</f>
        <v/>
      </c>
      <c r="C226" s="2" t="str">
        <f>IF(exp!E233&lt;&gt;"",exp!E233,"")</f>
        <v/>
      </c>
      <c r="D226" s="38" t="str">
        <f>IF(exp!F233&lt;&gt;"",exp!F233,"")</f>
        <v/>
      </c>
      <c r="E226" s="2" t="str">
        <f>IF(exp!G233&lt;&gt;"",exp!G233,"")</f>
        <v/>
      </c>
      <c r="F226" s="2" t="str">
        <f>IF(exp!H233&lt;&gt;"",exp!H233,"")</f>
        <v/>
      </c>
      <c r="G226" s="2" t="str">
        <f>IF(exp!I233&lt;&gt;"",VLOOKUP(exp!I233,private!O:P,2,FALSE),"")</f>
        <v/>
      </c>
      <c r="H226" s="2" t="str">
        <f>IF(exp!J233&lt;&gt;"",exp!J233,"")</f>
        <v/>
      </c>
      <c r="I226" s="2" t="str">
        <f>IF(exp!K233&lt;&gt;"",exp!K233,"")</f>
        <v/>
      </c>
      <c r="J226" s="2" t="str">
        <f>IF(exp!L233&lt;&gt;"",exp!L233,"")</f>
        <v/>
      </c>
      <c r="K226" s="2" t="str">
        <f>IF(exp!M233&lt;&gt;"",exp!M233,"")</f>
        <v/>
      </c>
      <c r="L226" s="2" t="str">
        <f>IF(exp!N233&lt;&gt;"",exp!N233,"")</f>
        <v/>
      </c>
      <c r="M226" s="2" t="str">
        <f>IF(exp!O233&lt;&gt;"",exp!O233,"")</f>
        <v/>
      </c>
      <c r="N226" s="2" t="str">
        <f>IF(exp!P233&lt;&gt;"",exp!P233,"")</f>
        <v/>
      </c>
      <c r="O226" s="2" t="str">
        <f>IF(exp!Q233&lt;&gt;"",exp!Q233,"")</f>
        <v/>
      </c>
    </row>
    <row r="227" spans="1:15" x14ac:dyDescent="0.25">
      <c r="A227" s="2" t="str">
        <f>IF(exp!C234&lt;&gt;"",exp!B234,"")</f>
        <v/>
      </c>
      <c r="B227" s="2" t="str">
        <f>IF(exp!C234&lt;&gt;"",exp!C234,"")</f>
        <v/>
      </c>
      <c r="C227" s="2" t="str">
        <f>IF(exp!E234&lt;&gt;"",exp!E234,"")</f>
        <v/>
      </c>
      <c r="D227" s="38" t="str">
        <f>IF(exp!F234&lt;&gt;"",exp!F234,"")</f>
        <v/>
      </c>
      <c r="E227" s="2" t="str">
        <f>IF(exp!G234&lt;&gt;"",exp!G234,"")</f>
        <v/>
      </c>
      <c r="F227" s="2" t="str">
        <f>IF(exp!H234&lt;&gt;"",exp!H234,"")</f>
        <v/>
      </c>
      <c r="G227" s="2" t="str">
        <f>IF(exp!I234&lt;&gt;"",VLOOKUP(exp!I234,private!O:P,2,FALSE),"")</f>
        <v/>
      </c>
      <c r="H227" s="2" t="str">
        <f>IF(exp!J234&lt;&gt;"",exp!J234,"")</f>
        <v/>
      </c>
      <c r="I227" s="2" t="str">
        <f>IF(exp!K234&lt;&gt;"",exp!K234,"")</f>
        <v/>
      </c>
      <c r="J227" s="2" t="str">
        <f>IF(exp!L234&lt;&gt;"",exp!L234,"")</f>
        <v/>
      </c>
      <c r="K227" s="2" t="str">
        <f>IF(exp!M234&lt;&gt;"",exp!M234,"")</f>
        <v/>
      </c>
      <c r="L227" s="2" t="str">
        <f>IF(exp!N234&lt;&gt;"",exp!N234,"")</f>
        <v/>
      </c>
      <c r="M227" s="2" t="str">
        <f>IF(exp!O234&lt;&gt;"",exp!O234,"")</f>
        <v/>
      </c>
      <c r="N227" s="2" t="str">
        <f>IF(exp!P234&lt;&gt;"",exp!P234,"")</f>
        <v/>
      </c>
      <c r="O227" s="2" t="str">
        <f>IF(exp!Q234&lt;&gt;"",exp!Q234,"")</f>
        <v/>
      </c>
    </row>
    <row r="228" spans="1:15" x14ac:dyDescent="0.25">
      <c r="A228" s="2" t="str">
        <f>IF(exp!C235&lt;&gt;"",exp!B235,"")</f>
        <v/>
      </c>
      <c r="B228" s="2" t="str">
        <f>IF(exp!C235&lt;&gt;"",exp!C235,"")</f>
        <v/>
      </c>
      <c r="C228" s="2" t="str">
        <f>IF(exp!E235&lt;&gt;"",exp!E235,"")</f>
        <v/>
      </c>
      <c r="D228" s="38" t="str">
        <f>IF(exp!F235&lt;&gt;"",exp!F235,"")</f>
        <v/>
      </c>
      <c r="E228" s="2" t="str">
        <f>IF(exp!G235&lt;&gt;"",exp!G235,"")</f>
        <v/>
      </c>
      <c r="F228" s="2" t="str">
        <f>IF(exp!H235&lt;&gt;"",exp!H235,"")</f>
        <v/>
      </c>
      <c r="G228" s="2" t="str">
        <f>IF(exp!I235&lt;&gt;"",VLOOKUP(exp!I235,private!O:P,2,FALSE),"")</f>
        <v/>
      </c>
      <c r="H228" s="2" t="str">
        <f>IF(exp!J235&lt;&gt;"",exp!J235,"")</f>
        <v/>
      </c>
      <c r="I228" s="2" t="str">
        <f>IF(exp!K235&lt;&gt;"",exp!K235,"")</f>
        <v/>
      </c>
      <c r="J228" s="2" t="str">
        <f>IF(exp!L235&lt;&gt;"",exp!L235,"")</f>
        <v/>
      </c>
      <c r="K228" s="2" t="str">
        <f>IF(exp!M235&lt;&gt;"",exp!M235,"")</f>
        <v/>
      </c>
      <c r="L228" s="2" t="str">
        <f>IF(exp!N235&lt;&gt;"",exp!N235,"")</f>
        <v/>
      </c>
      <c r="M228" s="2" t="str">
        <f>IF(exp!O235&lt;&gt;"",exp!O235,"")</f>
        <v/>
      </c>
      <c r="N228" s="2" t="str">
        <f>IF(exp!P235&lt;&gt;"",exp!P235,"")</f>
        <v/>
      </c>
      <c r="O228" s="2" t="str">
        <f>IF(exp!Q235&lt;&gt;"",exp!Q235,"")</f>
        <v/>
      </c>
    </row>
    <row r="229" spans="1:15" x14ac:dyDescent="0.25">
      <c r="A229" s="2" t="str">
        <f>IF(exp!C236&lt;&gt;"",exp!B236,"")</f>
        <v/>
      </c>
      <c r="B229" s="2" t="str">
        <f>IF(exp!C236&lt;&gt;"",exp!C236,"")</f>
        <v/>
      </c>
      <c r="C229" s="2" t="str">
        <f>IF(exp!E236&lt;&gt;"",exp!E236,"")</f>
        <v/>
      </c>
      <c r="D229" s="38" t="str">
        <f>IF(exp!F236&lt;&gt;"",exp!F236,"")</f>
        <v/>
      </c>
      <c r="E229" s="2" t="str">
        <f>IF(exp!G236&lt;&gt;"",exp!G236,"")</f>
        <v/>
      </c>
      <c r="F229" s="2" t="str">
        <f>IF(exp!H236&lt;&gt;"",exp!H236,"")</f>
        <v/>
      </c>
      <c r="G229" s="2" t="str">
        <f>IF(exp!I236&lt;&gt;"",VLOOKUP(exp!I236,private!O:P,2,FALSE),"")</f>
        <v/>
      </c>
      <c r="H229" s="2" t="str">
        <f>IF(exp!J236&lt;&gt;"",exp!J236,"")</f>
        <v/>
      </c>
      <c r="I229" s="2" t="str">
        <f>IF(exp!K236&lt;&gt;"",exp!K236,"")</f>
        <v/>
      </c>
      <c r="J229" s="2" t="str">
        <f>IF(exp!L236&lt;&gt;"",exp!L236,"")</f>
        <v/>
      </c>
      <c r="K229" s="2" t="str">
        <f>IF(exp!M236&lt;&gt;"",exp!M236,"")</f>
        <v/>
      </c>
      <c r="L229" s="2" t="str">
        <f>IF(exp!N236&lt;&gt;"",exp!N236,"")</f>
        <v/>
      </c>
      <c r="M229" s="2" t="str">
        <f>IF(exp!O236&lt;&gt;"",exp!O236,"")</f>
        <v/>
      </c>
      <c r="N229" s="2" t="str">
        <f>IF(exp!P236&lt;&gt;"",exp!P236,"")</f>
        <v/>
      </c>
      <c r="O229" s="2" t="str">
        <f>IF(exp!Q236&lt;&gt;"",exp!Q236,"")</f>
        <v/>
      </c>
    </row>
    <row r="230" spans="1:15" x14ac:dyDescent="0.25">
      <c r="A230" s="2" t="str">
        <f>IF(exp!C237&lt;&gt;"",exp!B237,"")</f>
        <v/>
      </c>
      <c r="B230" s="2" t="str">
        <f>IF(exp!C237&lt;&gt;"",exp!C237,"")</f>
        <v/>
      </c>
      <c r="C230" s="2" t="str">
        <f>IF(exp!E237&lt;&gt;"",exp!E237,"")</f>
        <v/>
      </c>
      <c r="D230" s="38" t="str">
        <f>IF(exp!F237&lt;&gt;"",exp!F237,"")</f>
        <v/>
      </c>
      <c r="E230" s="2" t="str">
        <f>IF(exp!G237&lt;&gt;"",exp!G237,"")</f>
        <v/>
      </c>
      <c r="F230" s="2" t="str">
        <f>IF(exp!H237&lt;&gt;"",exp!H237,"")</f>
        <v/>
      </c>
      <c r="G230" s="2" t="str">
        <f>IF(exp!I237&lt;&gt;"",VLOOKUP(exp!I237,private!O:P,2,FALSE),"")</f>
        <v/>
      </c>
      <c r="H230" s="2" t="str">
        <f>IF(exp!J237&lt;&gt;"",exp!J237,"")</f>
        <v/>
      </c>
      <c r="I230" s="2" t="str">
        <f>IF(exp!K237&lt;&gt;"",exp!K237,"")</f>
        <v/>
      </c>
      <c r="J230" s="2" t="str">
        <f>IF(exp!L237&lt;&gt;"",exp!L237,"")</f>
        <v/>
      </c>
      <c r="K230" s="2" t="str">
        <f>IF(exp!M237&lt;&gt;"",exp!M237,"")</f>
        <v/>
      </c>
      <c r="L230" s="2" t="str">
        <f>IF(exp!N237&lt;&gt;"",exp!N237,"")</f>
        <v/>
      </c>
      <c r="M230" s="2" t="str">
        <f>IF(exp!O237&lt;&gt;"",exp!O237,"")</f>
        <v/>
      </c>
      <c r="N230" s="2" t="str">
        <f>IF(exp!P237&lt;&gt;"",exp!P237,"")</f>
        <v/>
      </c>
      <c r="O230" s="2" t="str">
        <f>IF(exp!Q237&lt;&gt;"",exp!Q237,"")</f>
        <v/>
      </c>
    </row>
    <row r="231" spans="1:15" x14ac:dyDescent="0.25">
      <c r="A231" s="2" t="str">
        <f>IF(exp!C238&lt;&gt;"",exp!B238,"")</f>
        <v/>
      </c>
      <c r="B231" s="2" t="str">
        <f>IF(exp!C238&lt;&gt;"",exp!C238,"")</f>
        <v/>
      </c>
      <c r="C231" s="2" t="str">
        <f>IF(exp!E238&lt;&gt;"",exp!E238,"")</f>
        <v/>
      </c>
      <c r="D231" s="38" t="str">
        <f>IF(exp!F238&lt;&gt;"",exp!F238,"")</f>
        <v/>
      </c>
      <c r="E231" s="2" t="str">
        <f>IF(exp!G238&lt;&gt;"",exp!G238,"")</f>
        <v/>
      </c>
      <c r="F231" s="2" t="str">
        <f>IF(exp!H238&lt;&gt;"",exp!H238,"")</f>
        <v/>
      </c>
      <c r="G231" s="2" t="str">
        <f>IF(exp!I238&lt;&gt;"",VLOOKUP(exp!I238,private!O:P,2,FALSE),"")</f>
        <v/>
      </c>
      <c r="H231" s="2" t="str">
        <f>IF(exp!J238&lt;&gt;"",exp!J238,"")</f>
        <v/>
      </c>
      <c r="I231" s="2" t="str">
        <f>IF(exp!K238&lt;&gt;"",exp!K238,"")</f>
        <v/>
      </c>
      <c r="J231" s="2" t="str">
        <f>IF(exp!L238&lt;&gt;"",exp!L238,"")</f>
        <v/>
      </c>
      <c r="K231" s="2" t="str">
        <f>IF(exp!M238&lt;&gt;"",exp!M238,"")</f>
        <v/>
      </c>
      <c r="L231" s="2" t="str">
        <f>IF(exp!N238&lt;&gt;"",exp!N238,"")</f>
        <v/>
      </c>
      <c r="M231" s="2" t="str">
        <f>IF(exp!O238&lt;&gt;"",exp!O238,"")</f>
        <v/>
      </c>
      <c r="N231" s="2" t="str">
        <f>IF(exp!P238&lt;&gt;"",exp!P238,"")</f>
        <v/>
      </c>
      <c r="O231" s="2" t="str">
        <f>IF(exp!Q238&lt;&gt;"",exp!Q238,"")</f>
        <v/>
      </c>
    </row>
    <row r="232" spans="1:15" x14ac:dyDescent="0.25">
      <c r="A232" s="2" t="str">
        <f>IF(exp!C239&lt;&gt;"",exp!B239,"")</f>
        <v/>
      </c>
      <c r="B232" s="2" t="str">
        <f>IF(exp!C239&lt;&gt;"",exp!C239,"")</f>
        <v/>
      </c>
      <c r="C232" s="2" t="str">
        <f>IF(exp!E239&lt;&gt;"",exp!E239,"")</f>
        <v/>
      </c>
      <c r="D232" s="38" t="str">
        <f>IF(exp!F239&lt;&gt;"",exp!F239,"")</f>
        <v/>
      </c>
      <c r="E232" s="2" t="str">
        <f>IF(exp!G239&lt;&gt;"",exp!G239,"")</f>
        <v/>
      </c>
      <c r="F232" s="2" t="str">
        <f>IF(exp!H239&lt;&gt;"",exp!H239,"")</f>
        <v/>
      </c>
      <c r="G232" s="2" t="str">
        <f>IF(exp!I239&lt;&gt;"",VLOOKUP(exp!I239,private!O:P,2,FALSE),"")</f>
        <v/>
      </c>
      <c r="H232" s="2" t="str">
        <f>IF(exp!J239&lt;&gt;"",exp!J239,"")</f>
        <v/>
      </c>
      <c r="I232" s="2" t="str">
        <f>IF(exp!K239&lt;&gt;"",exp!K239,"")</f>
        <v/>
      </c>
      <c r="J232" s="2" t="str">
        <f>IF(exp!L239&lt;&gt;"",exp!L239,"")</f>
        <v/>
      </c>
      <c r="K232" s="2" t="str">
        <f>IF(exp!M239&lt;&gt;"",exp!M239,"")</f>
        <v/>
      </c>
      <c r="L232" s="2" t="str">
        <f>IF(exp!N239&lt;&gt;"",exp!N239,"")</f>
        <v/>
      </c>
      <c r="M232" s="2" t="str">
        <f>IF(exp!O239&lt;&gt;"",exp!O239,"")</f>
        <v/>
      </c>
      <c r="N232" s="2" t="str">
        <f>IF(exp!P239&lt;&gt;"",exp!P239,"")</f>
        <v/>
      </c>
      <c r="O232" s="2" t="str">
        <f>IF(exp!Q239&lt;&gt;"",exp!Q239,"")</f>
        <v/>
      </c>
    </row>
    <row r="233" spans="1:15" x14ac:dyDescent="0.25">
      <c r="A233" s="2" t="str">
        <f>IF(exp!C240&lt;&gt;"",exp!B240,"")</f>
        <v/>
      </c>
      <c r="B233" s="2" t="str">
        <f>IF(exp!C240&lt;&gt;"",exp!C240,"")</f>
        <v/>
      </c>
      <c r="C233" s="2" t="str">
        <f>IF(exp!E240&lt;&gt;"",exp!E240,"")</f>
        <v/>
      </c>
      <c r="D233" s="38" t="str">
        <f>IF(exp!F240&lt;&gt;"",exp!F240,"")</f>
        <v/>
      </c>
      <c r="E233" s="2" t="str">
        <f>IF(exp!G240&lt;&gt;"",exp!G240,"")</f>
        <v/>
      </c>
      <c r="F233" s="2" t="str">
        <f>IF(exp!H240&lt;&gt;"",exp!H240,"")</f>
        <v/>
      </c>
      <c r="G233" s="2" t="str">
        <f>IF(exp!I240&lt;&gt;"",VLOOKUP(exp!I240,private!O:P,2,FALSE),"")</f>
        <v/>
      </c>
      <c r="H233" s="2" t="str">
        <f>IF(exp!J240&lt;&gt;"",exp!J240,"")</f>
        <v/>
      </c>
      <c r="I233" s="2" t="str">
        <f>IF(exp!K240&lt;&gt;"",exp!K240,"")</f>
        <v/>
      </c>
      <c r="J233" s="2" t="str">
        <f>IF(exp!L240&lt;&gt;"",exp!L240,"")</f>
        <v/>
      </c>
      <c r="K233" s="2" t="str">
        <f>IF(exp!M240&lt;&gt;"",exp!M240,"")</f>
        <v/>
      </c>
      <c r="L233" s="2" t="str">
        <f>IF(exp!N240&lt;&gt;"",exp!N240,"")</f>
        <v/>
      </c>
      <c r="M233" s="2" t="str">
        <f>IF(exp!O240&lt;&gt;"",exp!O240,"")</f>
        <v/>
      </c>
      <c r="N233" s="2" t="str">
        <f>IF(exp!P240&lt;&gt;"",exp!P240,"")</f>
        <v/>
      </c>
      <c r="O233" s="2" t="str">
        <f>IF(exp!Q240&lt;&gt;"",exp!Q240,"")</f>
        <v/>
      </c>
    </row>
    <row r="234" spans="1:15" x14ac:dyDescent="0.25">
      <c r="A234" s="2" t="str">
        <f>IF(exp!C241&lt;&gt;"",exp!B241,"")</f>
        <v/>
      </c>
      <c r="B234" s="2" t="str">
        <f>IF(exp!C241&lt;&gt;"",exp!C241,"")</f>
        <v/>
      </c>
      <c r="C234" s="2" t="str">
        <f>IF(exp!E241&lt;&gt;"",exp!E241,"")</f>
        <v/>
      </c>
      <c r="D234" s="38" t="str">
        <f>IF(exp!F241&lt;&gt;"",exp!F241,"")</f>
        <v/>
      </c>
      <c r="E234" s="2" t="str">
        <f>IF(exp!G241&lt;&gt;"",exp!G241,"")</f>
        <v/>
      </c>
      <c r="F234" s="2" t="str">
        <f>IF(exp!H241&lt;&gt;"",exp!H241,"")</f>
        <v/>
      </c>
      <c r="G234" s="2" t="str">
        <f>IF(exp!I241&lt;&gt;"",VLOOKUP(exp!I241,private!O:P,2,FALSE),"")</f>
        <v/>
      </c>
      <c r="H234" s="2" t="str">
        <f>IF(exp!J241&lt;&gt;"",exp!J241,"")</f>
        <v/>
      </c>
      <c r="I234" s="2" t="str">
        <f>IF(exp!K241&lt;&gt;"",exp!K241,"")</f>
        <v/>
      </c>
      <c r="J234" s="2" t="str">
        <f>IF(exp!L241&lt;&gt;"",exp!L241,"")</f>
        <v/>
      </c>
      <c r="K234" s="2" t="str">
        <f>IF(exp!M241&lt;&gt;"",exp!M241,"")</f>
        <v/>
      </c>
      <c r="L234" s="2" t="str">
        <f>IF(exp!N241&lt;&gt;"",exp!N241,"")</f>
        <v/>
      </c>
      <c r="M234" s="2" t="str">
        <f>IF(exp!O241&lt;&gt;"",exp!O241,"")</f>
        <v/>
      </c>
      <c r="N234" s="2" t="str">
        <f>IF(exp!P241&lt;&gt;"",exp!P241,"")</f>
        <v/>
      </c>
      <c r="O234" s="2" t="str">
        <f>IF(exp!Q241&lt;&gt;"",exp!Q241,"")</f>
        <v/>
      </c>
    </row>
    <row r="235" spans="1:15" x14ac:dyDescent="0.25">
      <c r="A235" s="2" t="str">
        <f>IF(exp!C242&lt;&gt;"",exp!B242,"")</f>
        <v/>
      </c>
      <c r="B235" s="2" t="str">
        <f>IF(exp!C242&lt;&gt;"",exp!C242,"")</f>
        <v/>
      </c>
      <c r="C235" s="2" t="str">
        <f>IF(exp!E242&lt;&gt;"",exp!E242,"")</f>
        <v/>
      </c>
      <c r="D235" s="38" t="str">
        <f>IF(exp!F242&lt;&gt;"",exp!F242,"")</f>
        <v/>
      </c>
      <c r="E235" s="2" t="str">
        <f>IF(exp!G242&lt;&gt;"",exp!G242,"")</f>
        <v/>
      </c>
      <c r="F235" s="2" t="str">
        <f>IF(exp!H242&lt;&gt;"",exp!H242,"")</f>
        <v/>
      </c>
      <c r="G235" s="2" t="str">
        <f>IF(exp!I242&lt;&gt;"",VLOOKUP(exp!I242,private!O:P,2,FALSE),"")</f>
        <v/>
      </c>
      <c r="H235" s="2" t="str">
        <f>IF(exp!J242&lt;&gt;"",exp!J242,"")</f>
        <v/>
      </c>
      <c r="I235" s="2" t="str">
        <f>IF(exp!K242&lt;&gt;"",exp!K242,"")</f>
        <v/>
      </c>
      <c r="J235" s="2" t="str">
        <f>IF(exp!L242&lt;&gt;"",exp!L242,"")</f>
        <v/>
      </c>
      <c r="K235" s="2" t="str">
        <f>IF(exp!M242&lt;&gt;"",exp!M242,"")</f>
        <v/>
      </c>
      <c r="L235" s="2" t="str">
        <f>IF(exp!N242&lt;&gt;"",exp!N242,"")</f>
        <v/>
      </c>
      <c r="M235" s="2" t="str">
        <f>IF(exp!O242&lt;&gt;"",exp!O242,"")</f>
        <v/>
      </c>
      <c r="N235" s="2" t="str">
        <f>IF(exp!P242&lt;&gt;"",exp!P242,"")</f>
        <v/>
      </c>
      <c r="O235" s="2" t="str">
        <f>IF(exp!Q242&lt;&gt;"",exp!Q242,"")</f>
        <v/>
      </c>
    </row>
    <row r="236" spans="1:15" x14ac:dyDescent="0.25">
      <c r="A236" s="2" t="str">
        <f>IF(exp!C243&lt;&gt;"",exp!B243,"")</f>
        <v/>
      </c>
      <c r="B236" s="2" t="str">
        <f>IF(exp!C243&lt;&gt;"",exp!C243,"")</f>
        <v/>
      </c>
      <c r="C236" s="2" t="str">
        <f>IF(exp!E243&lt;&gt;"",exp!E243,"")</f>
        <v/>
      </c>
      <c r="D236" s="38" t="str">
        <f>IF(exp!F243&lt;&gt;"",exp!F243,"")</f>
        <v/>
      </c>
      <c r="E236" s="2" t="str">
        <f>IF(exp!G243&lt;&gt;"",exp!G243,"")</f>
        <v/>
      </c>
      <c r="F236" s="2" t="str">
        <f>IF(exp!H243&lt;&gt;"",exp!H243,"")</f>
        <v/>
      </c>
      <c r="G236" s="2" t="str">
        <f>IF(exp!I243&lt;&gt;"",VLOOKUP(exp!I243,private!O:P,2,FALSE),"")</f>
        <v/>
      </c>
      <c r="H236" s="2" t="str">
        <f>IF(exp!J243&lt;&gt;"",exp!J243,"")</f>
        <v/>
      </c>
      <c r="I236" s="2" t="str">
        <f>IF(exp!K243&lt;&gt;"",exp!K243,"")</f>
        <v/>
      </c>
      <c r="J236" s="2" t="str">
        <f>IF(exp!L243&lt;&gt;"",exp!L243,"")</f>
        <v/>
      </c>
      <c r="K236" s="2" t="str">
        <f>IF(exp!M243&lt;&gt;"",exp!M243,"")</f>
        <v/>
      </c>
      <c r="L236" s="2" t="str">
        <f>IF(exp!N243&lt;&gt;"",exp!N243,"")</f>
        <v/>
      </c>
      <c r="M236" s="2" t="str">
        <f>IF(exp!O243&lt;&gt;"",exp!O243,"")</f>
        <v/>
      </c>
      <c r="N236" s="2" t="str">
        <f>IF(exp!P243&lt;&gt;"",exp!P243,"")</f>
        <v/>
      </c>
      <c r="O236" s="2" t="str">
        <f>IF(exp!Q243&lt;&gt;"",exp!Q243,"")</f>
        <v/>
      </c>
    </row>
    <row r="237" spans="1:15" x14ac:dyDescent="0.25">
      <c r="A237" s="2" t="str">
        <f>IF(exp!C244&lt;&gt;"",exp!B244,"")</f>
        <v/>
      </c>
      <c r="B237" s="2" t="str">
        <f>IF(exp!C244&lt;&gt;"",exp!C244,"")</f>
        <v/>
      </c>
      <c r="C237" s="2" t="str">
        <f>IF(exp!E244&lt;&gt;"",exp!E244,"")</f>
        <v/>
      </c>
      <c r="D237" s="38" t="str">
        <f>IF(exp!F244&lt;&gt;"",exp!F244,"")</f>
        <v/>
      </c>
      <c r="E237" s="2" t="str">
        <f>IF(exp!G244&lt;&gt;"",exp!G244,"")</f>
        <v/>
      </c>
      <c r="F237" s="2" t="str">
        <f>IF(exp!H244&lt;&gt;"",exp!H244,"")</f>
        <v/>
      </c>
      <c r="G237" s="2" t="str">
        <f>IF(exp!I244&lt;&gt;"",VLOOKUP(exp!I244,private!O:P,2,FALSE),"")</f>
        <v/>
      </c>
      <c r="H237" s="2" t="str">
        <f>IF(exp!J244&lt;&gt;"",exp!J244,"")</f>
        <v/>
      </c>
      <c r="I237" s="2" t="str">
        <f>IF(exp!K244&lt;&gt;"",exp!K244,"")</f>
        <v/>
      </c>
      <c r="J237" s="2" t="str">
        <f>IF(exp!L244&lt;&gt;"",exp!L244,"")</f>
        <v/>
      </c>
      <c r="K237" s="2" t="str">
        <f>IF(exp!M244&lt;&gt;"",exp!M244,"")</f>
        <v/>
      </c>
      <c r="L237" s="2" t="str">
        <f>IF(exp!N244&lt;&gt;"",exp!N244,"")</f>
        <v/>
      </c>
      <c r="M237" s="2" t="str">
        <f>IF(exp!O244&lt;&gt;"",exp!O244,"")</f>
        <v/>
      </c>
      <c r="N237" s="2" t="str">
        <f>IF(exp!P244&lt;&gt;"",exp!P244,"")</f>
        <v/>
      </c>
      <c r="O237" s="2" t="str">
        <f>IF(exp!Q244&lt;&gt;"",exp!Q244,"")</f>
        <v/>
      </c>
    </row>
    <row r="238" spans="1:15" x14ac:dyDescent="0.25">
      <c r="A238" s="2" t="str">
        <f>IF(exp!C245&lt;&gt;"",exp!B245,"")</f>
        <v/>
      </c>
      <c r="B238" s="2" t="str">
        <f>IF(exp!C245&lt;&gt;"",exp!C245,"")</f>
        <v/>
      </c>
      <c r="C238" s="2" t="str">
        <f>IF(exp!E245&lt;&gt;"",exp!E245,"")</f>
        <v/>
      </c>
      <c r="D238" s="38" t="str">
        <f>IF(exp!F245&lt;&gt;"",exp!F245,"")</f>
        <v/>
      </c>
      <c r="E238" s="2" t="str">
        <f>IF(exp!G245&lt;&gt;"",exp!G245,"")</f>
        <v/>
      </c>
      <c r="F238" s="2" t="str">
        <f>IF(exp!H245&lt;&gt;"",exp!H245,"")</f>
        <v/>
      </c>
      <c r="G238" s="2" t="str">
        <f>IF(exp!I245&lt;&gt;"",VLOOKUP(exp!I245,private!O:P,2,FALSE),"")</f>
        <v/>
      </c>
      <c r="H238" s="2" t="str">
        <f>IF(exp!J245&lt;&gt;"",exp!J245,"")</f>
        <v/>
      </c>
      <c r="I238" s="2" t="str">
        <f>IF(exp!K245&lt;&gt;"",exp!K245,"")</f>
        <v/>
      </c>
      <c r="J238" s="2" t="str">
        <f>IF(exp!L245&lt;&gt;"",exp!L245,"")</f>
        <v/>
      </c>
      <c r="K238" s="2" t="str">
        <f>IF(exp!M245&lt;&gt;"",exp!M245,"")</f>
        <v/>
      </c>
      <c r="L238" s="2" t="str">
        <f>IF(exp!N245&lt;&gt;"",exp!N245,"")</f>
        <v/>
      </c>
      <c r="M238" s="2" t="str">
        <f>IF(exp!O245&lt;&gt;"",exp!O245,"")</f>
        <v/>
      </c>
      <c r="N238" s="2" t="str">
        <f>IF(exp!P245&lt;&gt;"",exp!P245,"")</f>
        <v/>
      </c>
      <c r="O238" s="2" t="str">
        <f>IF(exp!Q245&lt;&gt;"",exp!Q245,"")</f>
        <v/>
      </c>
    </row>
    <row r="239" spans="1:15" x14ac:dyDescent="0.25">
      <c r="A239" s="2" t="str">
        <f>IF(exp!C246&lt;&gt;"",exp!B246,"")</f>
        <v/>
      </c>
      <c r="B239" s="2" t="str">
        <f>IF(exp!C246&lt;&gt;"",exp!C246,"")</f>
        <v/>
      </c>
      <c r="C239" s="2" t="str">
        <f>IF(exp!E246&lt;&gt;"",exp!E246,"")</f>
        <v/>
      </c>
      <c r="D239" s="38" t="str">
        <f>IF(exp!F246&lt;&gt;"",exp!F246,"")</f>
        <v/>
      </c>
      <c r="E239" s="2" t="str">
        <f>IF(exp!G246&lt;&gt;"",exp!G246,"")</f>
        <v/>
      </c>
      <c r="F239" s="2" t="str">
        <f>IF(exp!H246&lt;&gt;"",exp!H246,"")</f>
        <v/>
      </c>
      <c r="G239" s="2" t="str">
        <f>IF(exp!I246&lt;&gt;"",VLOOKUP(exp!I246,private!O:P,2,FALSE),"")</f>
        <v/>
      </c>
      <c r="H239" s="2" t="str">
        <f>IF(exp!J246&lt;&gt;"",exp!J246,"")</f>
        <v/>
      </c>
      <c r="I239" s="2" t="str">
        <f>IF(exp!K246&lt;&gt;"",exp!K246,"")</f>
        <v/>
      </c>
      <c r="J239" s="2" t="str">
        <f>IF(exp!L246&lt;&gt;"",exp!L246,"")</f>
        <v/>
      </c>
      <c r="K239" s="2" t="str">
        <f>IF(exp!M246&lt;&gt;"",exp!M246,"")</f>
        <v/>
      </c>
      <c r="L239" s="2" t="str">
        <f>IF(exp!N246&lt;&gt;"",exp!N246,"")</f>
        <v/>
      </c>
      <c r="M239" s="2" t="str">
        <f>IF(exp!O246&lt;&gt;"",exp!O246,"")</f>
        <v/>
      </c>
      <c r="N239" s="2" t="str">
        <f>IF(exp!P246&lt;&gt;"",exp!P246,"")</f>
        <v/>
      </c>
      <c r="O239" s="2" t="str">
        <f>IF(exp!Q246&lt;&gt;"",exp!Q246,"")</f>
        <v/>
      </c>
    </row>
    <row r="240" spans="1:15" x14ac:dyDescent="0.25">
      <c r="A240" s="2" t="str">
        <f>IF(exp!C247&lt;&gt;"",exp!B247,"")</f>
        <v/>
      </c>
      <c r="B240" s="2" t="str">
        <f>IF(exp!C247&lt;&gt;"",exp!C247,"")</f>
        <v/>
      </c>
      <c r="C240" s="2" t="str">
        <f>IF(exp!E247&lt;&gt;"",exp!E247,"")</f>
        <v/>
      </c>
      <c r="D240" s="38" t="str">
        <f>IF(exp!F247&lt;&gt;"",exp!F247,"")</f>
        <v/>
      </c>
      <c r="E240" s="2" t="str">
        <f>IF(exp!G247&lt;&gt;"",exp!G247,"")</f>
        <v/>
      </c>
      <c r="F240" s="2" t="str">
        <f>IF(exp!H247&lt;&gt;"",exp!H247,"")</f>
        <v/>
      </c>
      <c r="G240" s="2" t="str">
        <f>IF(exp!I247&lt;&gt;"",VLOOKUP(exp!I247,private!O:P,2,FALSE),"")</f>
        <v/>
      </c>
      <c r="H240" s="2" t="str">
        <f>IF(exp!J247&lt;&gt;"",exp!J247,"")</f>
        <v/>
      </c>
      <c r="I240" s="2" t="str">
        <f>IF(exp!K247&lt;&gt;"",exp!K247,"")</f>
        <v/>
      </c>
      <c r="J240" s="2" t="str">
        <f>IF(exp!L247&lt;&gt;"",exp!L247,"")</f>
        <v/>
      </c>
      <c r="K240" s="2" t="str">
        <f>IF(exp!M247&lt;&gt;"",exp!M247,"")</f>
        <v/>
      </c>
      <c r="L240" s="2" t="str">
        <f>IF(exp!N247&lt;&gt;"",exp!N247,"")</f>
        <v/>
      </c>
      <c r="M240" s="2" t="str">
        <f>IF(exp!O247&lt;&gt;"",exp!O247,"")</f>
        <v/>
      </c>
      <c r="N240" s="2" t="str">
        <f>IF(exp!P247&lt;&gt;"",exp!P247,"")</f>
        <v/>
      </c>
      <c r="O240" s="2" t="str">
        <f>IF(exp!Q247&lt;&gt;"",exp!Q247,"")</f>
        <v/>
      </c>
    </row>
    <row r="241" spans="1:15" x14ac:dyDescent="0.25">
      <c r="A241" s="2" t="str">
        <f>IF(exp!C248&lt;&gt;"",exp!B248,"")</f>
        <v/>
      </c>
      <c r="B241" s="2" t="str">
        <f>IF(exp!C248&lt;&gt;"",exp!C248,"")</f>
        <v/>
      </c>
      <c r="C241" s="2" t="str">
        <f>IF(exp!E248&lt;&gt;"",exp!E248,"")</f>
        <v/>
      </c>
      <c r="D241" s="38" t="str">
        <f>IF(exp!F248&lt;&gt;"",exp!F248,"")</f>
        <v/>
      </c>
      <c r="E241" s="2" t="str">
        <f>IF(exp!G248&lt;&gt;"",exp!G248,"")</f>
        <v/>
      </c>
      <c r="F241" s="2" t="str">
        <f>IF(exp!H248&lt;&gt;"",exp!H248,"")</f>
        <v/>
      </c>
      <c r="G241" s="2" t="str">
        <f>IF(exp!I248&lt;&gt;"",VLOOKUP(exp!I248,private!O:P,2,FALSE),"")</f>
        <v/>
      </c>
      <c r="H241" s="2" t="str">
        <f>IF(exp!J248&lt;&gt;"",exp!J248,"")</f>
        <v/>
      </c>
      <c r="I241" s="2" t="str">
        <f>IF(exp!K248&lt;&gt;"",exp!K248,"")</f>
        <v/>
      </c>
      <c r="J241" s="2" t="str">
        <f>IF(exp!L248&lt;&gt;"",exp!L248,"")</f>
        <v/>
      </c>
      <c r="K241" s="2" t="str">
        <f>IF(exp!M248&lt;&gt;"",exp!M248,"")</f>
        <v/>
      </c>
      <c r="L241" s="2" t="str">
        <f>IF(exp!N248&lt;&gt;"",exp!N248,"")</f>
        <v/>
      </c>
      <c r="M241" s="2" t="str">
        <f>IF(exp!O248&lt;&gt;"",exp!O248,"")</f>
        <v/>
      </c>
      <c r="N241" s="2" t="str">
        <f>IF(exp!P248&lt;&gt;"",exp!P248,"")</f>
        <v/>
      </c>
      <c r="O241" s="2" t="str">
        <f>IF(exp!Q248&lt;&gt;"",exp!Q248,"")</f>
        <v/>
      </c>
    </row>
    <row r="242" spans="1:15" x14ac:dyDescent="0.25">
      <c r="A242" s="2" t="str">
        <f>IF(exp!C249&lt;&gt;"",exp!B249,"")</f>
        <v/>
      </c>
      <c r="B242" s="2" t="str">
        <f>IF(exp!C249&lt;&gt;"",exp!C249,"")</f>
        <v/>
      </c>
      <c r="C242" s="2" t="str">
        <f>IF(exp!E249&lt;&gt;"",exp!E249,"")</f>
        <v/>
      </c>
      <c r="D242" s="38" t="str">
        <f>IF(exp!F249&lt;&gt;"",exp!F249,"")</f>
        <v/>
      </c>
      <c r="E242" s="2" t="str">
        <f>IF(exp!G249&lt;&gt;"",exp!G249,"")</f>
        <v/>
      </c>
      <c r="F242" s="2" t="str">
        <f>IF(exp!H249&lt;&gt;"",exp!H249,"")</f>
        <v/>
      </c>
      <c r="G242" s="2" t="str">
        <f>IF(exp!I249&lt;&gt;"",VLOOKUP(exp!I249,private!O:P,2,FALSE),"")</f>
        <v/>
      </c>
      <c r="H242" s="2" t="str">
        <f>IF(exp!J249&lt;&gt;"",exp!J249,"")</f>
        <v/>
      </c>
      <c r="I242" s="2" t="str">
        <f>IF(exp!K249&lt;&gt;"",exp!K249,"")</f>
        <v/>
      </c>
      <c r="J242" s="2" t="str">
        <f>IF(exp!L249&lt;&gt;"",exp!L249,"")</f>
        <v/>
      </c>
      <c r="K242" s="2" t="str">
        <f>IF(exp!M249&lt;&gt;"",exp!M249,"")</f>
        <v/>
      </c>
      <c r="L242" s="2" t="str">
        <f>IF(exp!N249&lt;&gt;"",exp!N249,"")</f>
        <v/>
      </c>
      <c r="M242" s="2" t="str">
        <f>IF(exp!O249&lt;&gt;"",exp!O249,"")</f>
        <v/>
      </c>
      <c r="N242" s="2" t="str">
        <f>IF(exp!P249&lt;&gt;"",exp!P249,"")</f>
        <v/>
      </c>
      <c r="O242" s="2" t="str">
        <f>IF(exp!Q249&lt;&gt;"",exp!Q249,"")</f>
        <v/>
      </c>
    </row>
    <row r="243" spans="1:15" x14ac:dyDescent="0.25">
      <c r="A243" s="2" t="str">
        <f>IF(exp!C250&lt;&gt;"",exp!B250,"")</f>
        <v/>
      </c>
      <c r="B243" s="2" t="str">
        <f>IF(exp!C250&lt;&gt;"",exp!C250,"")</f>
        <v/>
      </c>
      <c r="C243" s="2" t="str">
        <f>IF(exp!E250&lt;&gt;"",exp!E250,"")</f>
        <v/>
      </c>
      <c r="D243" s="38" t="str">
        <f>IF(exp!F250&lt;&gt;"",exp!F250,"")</f>
        <v/>
      </c>
      <c r="E243" s="2" t="str">
        <f>IF(exp!G250&lt;&gt;"",exp!G250,"")</f>
        <v/>
      </c>
      <c r="F243" s="2" t="str">
        <f>IF(exp!H250&lt;&gt;"",exp!H250,"")</f>
        <v/>
      </c>
      <c r="G243" s="2" t="str">
        <f>IF(exp!I250&lt;&gt;"",VLOOKUP(exp!I250,private!O:P,2,FALSE),"")</f>
        <v/>
      </c>
      <c r="H243" s="2" t="str">
        <f>IF(exp!J250&lt;&gt;"",exp!J250,"")</f>
        <v/>
      </c>
      <c r="I243" s="2" t="str">
        <f>IF(exp!K250&lt;&gt;"",exp!K250,"")</f>
        <v/>
      </c>
      <c r="J243" s="2" t="str">
        <f>IF(exp!L250&lt;&gt;"",exp!L250,"")</f>
        <v/>
      </c>
      <c r="K243" s="2" t="str">
        <f>IF(exp!M250&lt;&gt;"",exp!M250,"")</f>
        <v/>
      </c>
      <c r="L243" s="2" t="str">
        <f>IF(exp!N250&lt;&gt;"",exp!N250,"")</f>
        <v/>
      </c>
      <c r="M243" s="2" t="str">
        <f>IF(exp!O250&lt;&gt;"",exp!O250,"")</f>
        <v/>
      </c>
      <c r="N243" s="2" t="str">
        <f>IF(exp!P250&lt;&gt;"",exp!P250,"")</f>
        <v/>
      </c>
      <c r="O243" s="2" t="str">
        <f>IF(exp!Q250&lt;&gt;"",exp!Q250,"")</f>
        <v/>
      </c>
    </row>
    <row r="244" spans="1:15" x14ac:dyDescent="0.25">
      <c r="A244" s="2" t="str">
        <f>IF(exp!C251&lt;&gt;"",exp!B251,"")</f>
        <v/>
      </c>
      <c r="B244" s="2" t="str">
        <f>IF(exp!C251&lt;&gt;"",exp!C251,"")</f>
        <v/>
      </c>
      <c r="C244" s="2" t="str">
        <f>IF(exp!E251&lt;&gt;"",exp!E251,"")</f>
        <v/>
      </c>
      <c r="D244" s="38" t="str">
        <f>IF(exp!F251&lt;&gt;"",exp!F251,"")</f>
        <v/>
      </c>
      <c r="E244" s="2" t="str">
        <f>IF(exp!G251&lt;&gt;"",exp!G251,"")</f>
        <v/>
      </c>
      <c r="F244" s="2" t="str">
        <f>IF(exp!H251&lt;&gt;"",exp!H251,"")</f>
        <v/>
      </c>
      <c r="G244" s="2" t="str">
        <f>IF(exp!I251&lt;&gt;"",VLOOKUP(exp!I251,private!O:P,2,FALSE),"")</f>
        <v/>
      </c>
      <c r="H244" s="2" t="str">
        <f>IF(exp!J251&lt;&gt;"",exp!J251,"")</f>
        <v/>
      </c>
      <c r="I244" s="2" t="str">
        <f>IF(exp!K251&lt;&gt;"",exp!K251,"")</f>
        <v/>
      </c>
      <c r="J244" s="2" t="str">
        <f>IF(exp!L251&lt;&gt;"",exp!L251,"")</f>
        <v/>
      </c>
      <c r="K244" s="2" t="str">
        <f>IF(exp!M251&lt;&gt;"",exp!M251,"")</f>
        <v/>
      </c>
      <c r="L244" s="2" t="str">
        <f>IF(exp!N251&lt;&gt;"",exp!N251,"")</f>
        <v/>
      </c>
      <c r="M244" s="2" t="str">
        <f>IF(exp!O251&lt;&gt;"",exp!O251,"")</f>
        <v/>
      </c>
      <c r="N244" s="2" t="str">
        <f>IF(exp!P251&lt;&gt;"",exp!P251,"")</f>
        <v/>
      </c>
      <c r="O244" s="2" t="str">
        <f>IF(exp!Q251&lt;&gt;"",exp!Q251,"")</f>
        <v/>
      </c>
    </row>
    <row r="245" spans="1:15" x14ac:dyDescent="0.25">
      <c r="A245" s="2" t="str">
        <f>IF(exp!C252&lt;&gt;"",exp!B252,"")</f>
        <v/>
      </c>
      <c r="B245" s="2" t="str">
        <f>IF(exp!C252&lt;&gt;"",exp!C252,"")</f>
        <v/>
      </c>
      <c r="C245" s="2" t="str">
        <f>IF(exp!E252&lt;&gt;"",exp!E252,"")</f>
        <v/>
      </c>
      <c r="D245" s="38" t="str">
        <f>IF(exp!F252&lt;&gt;"",exp!F252,"")</f>
        <v/>
      </c>
      <c r="E245" s="2" t="str">
        <f>IF(exp!G252&lt;&gt;"",exp!G252,"")</f>
        <v/>
      </c>
      <c r="F245" s="2" t="str">
        <f>IF(exp!H252&lt;&gt;"",exp!H252,"")</f>
        <v/>
      </c>
      <c r="G245" s="2" t="str">
        <f>IF(exp!I252&lt;&gt;"",VLOOKUP(exp!I252,private!O:P,2,FALSE),"")</f>
        <v/>
      </c>
      <c r="H245" s="2" t="str">
        <f>IF(exp!J252&lt;&gt;"",exp!J252,"")</f>
        <v/>
      </c>
      <c r="I245" s="2" t="str">
        <f>IF(exp!K252&lt;&gt;"",exp!K252,"")</f>
        <v/>
      </c>
      <c r="J245" s="2" t="str">
        <f>IF(exp!L252&lt;&gt;"",exp!L252,"")</f>
        <v/>
      </c>
      <c r="K245" s="2" t="str">
        <f>IF(exp!M252&lt;&gt;"",exp!M252,"")</f>
        <v/>
      </c>
      <c r="L245" s="2" t="str">
        <f>IF(exp!N252&lt;&gt;"",exp!N252,"")</f>
        <v/>
      </c>
      <c r="M245" s="2" t="str">
        <f>IF(exp!O252&lt;&gt;"",exp!O252,"")</f>
        <v/>
      </c>
      <c r="N245" s="2" t="str">
        <f>IF(exp!P252&lt;&gt;"",exp!P252,"")</f>
        <v/>
      </c>
      <c r="O245" s="2" t="str">
        <f>IF(exp!Q252&lt;&gt;"",exp!Q252,"")</f>
        <v/>
      </c>
    </row>
    <row r="246" spans="1:15" x14ac:dyDescent="0.25">
      <c r="A246" s="2" t="str">
        <f>IF(exp!C253&lt;&gt;"",exp!B253,"")</f>
        <v/>
      </c>
      <c r="B246" s="2" t="str">
        <f>IF(exp!C253&lt;&gt;"",exp!C253,"")</f>
        <v/>
      </c>
      <c r="C246" s="2" t="str">
        <f>IF(exp!E253&lt;&gt;"",exp!E253,"")</f>
        <v/>
      </c>
      <c r="D246" s="38" t="str">
        <f>IF(exp!F253&lt;&gt;"",exp!F253,"")</f>
        <v/>
      </c>
      <c r="E246" s="2" t="str">
        <f>IF(exp!G253&lt;&gt;"",exp!G253,"")</f>
        <v/>
      </c>
      <c r="F246" s="2" t="str">
        <f>IF(exp!H253&lt;&gt;"",exp!H253,"")</f>
        <v/>
      </c>
      <c r="G246" s="2" t="str">
        <f>IF(exp!I253&lt;&gt;"",VLOOKUP(exp!I253,private!O:P,2,FALSE),"")</f>
        <v/>
      </c>
      <c r="H246" s="2" t="str">
        <f>IF(exp!J253&lt;&gt;"",exp!J253,"")</f>
        <v/>
      </c>
      <c r="I246" s="2" t="str">
        <f>IF(exp!K253&lt;&gt;"",exp!K253,"")</f>
        <v/>
      </c>
      <c r="J246" s="2" t="str">
        <f>IF(exp!L253&lt;&gt;"",exp!L253,"")</f>
        <v/>
      </c>
      <c r="K246" s="2" t="str">
        <f>IF(exp!M253&lt;&gt;"",exp!M253,"")</f>
        <v/>
      </c>
      <c r="L246" s="2" t="str">
        <f>IF(exp!N253&lt;&gt;"",exp!N253,"")</f>
        <v/>
      </c>
      <c r="M246" s="2" t="str">
        <f>IF(exp!O253&lt;&gt;"",exp!O253,"")</f>
        <v/>
      </c>
      <c r="N246" s="2" t="str">
        <f>IF(exp!P253&lt;&gt;"",exp!P253,"")</f>
        <v/>
      </c>
      <c r="O246" s="2" t="str">
        <f>IF(exp!Q253&lt;&gt;"",exp!Q253,"")</f>
        <v/>
      </c>
    </row>
    <row r="247" spans="1:15" x14ac:dyDescent="0.25">
      <c r="A247" s="2" t="str">
        <f>IF(exp!C254&lt;&gt;"",exp!B254,"")</f>
        <v/>
      </c>
      <c r="B247" s="2" t="str">
        <f>IF(exp!C254&lt;&gt;"",exp!C254,"")</f>
        <v/>
      </c>
      <c r="C247" s="2" t="str">
        <f>IF(exp!E254&lt;&gt;"",exp!E254,"")</f>
        <v/>
      </c>
      <c r="D247" s="38" t="str">
        <f>IF(exp!F254&lt;&gt;"",exp!F254,"")</f>
        <v/>
      </c>
      <c r="E247" s="2" t="str">
        <f>IF(exp!G254&lt;&gt;"",exp!G254,"")</f>
        <v/>
      </c>
      <c r="F247" s="2" t="str">
        <f>IF(exp!H254&lt;&gt;"",exp!H254,"")</f>
        <v/>
      </c>
      <c r="G247" s="2" t="str">
        <f>IF(exp!I254&lt;&gt;"",VLOOKUP(exp!I254,private!O:P,2,FALSE),"")</f>
        <v/>
      </c>
      <c r="H247" s="2" t="str">
        <f>IF(exp!J254&lt;&gt;"",exp!J254,"")</f>
        <v/>
      </c>
      <c r="I247" s="2" t="str">
        <f>IF(exp!K254&lt;&gt;"",exp!K254,"")</f>
        <v/>
      </c>
      <c r="J247" s="2" t="str">
        <f>IF(exp!L254&lt;&gt;"",exp!L254,"")</f>
        <v/>
      </c>
      <c r="K247" s="2" t="str">
        <f>IF(exp!M254&lt;&gt;"",exp!M254,"")</f>
        <v/>
      </c>
      <c r="L247" s="2" t="str">
        <f>IF(exp!N254&lt;&gt;"",exp!N254,"")</f>
        <v/>
      </c>
      <c r="M247" s="2" t="str">
        <f>IF(exp!O254&lt;&gt;"",exp!O254,"")</f>
        <v/>
      </c>
      <c r="N247" s="2" t="str">
        <f>IF(exp!P254&lt;&gt;"",exp!P254,"")</f>
        <v/>
      </c>
      <c r="O247" s="2" t="str">
        <f>IF(exp!Q254&lt;&gt;"",exp!Q254,"")</f>
        <v/>
      </c>
    </row>
    <row r="248" spans="1:15" x14ac:dyDescent="0.25">
      <c r="A248" s="2" t="str">
        <f>IF(exp!C255&lt;&gt;"",exp!B255,"")</f>
        <v/>
      </c>
      <c r="B248" s="2" t="str">
        <f>IF(exp!C255&lt;&gt;"",exp!C255,"")</f>
        <v/>
      </c>
      <c r="C248" s="2" t="str">
        <f>IF(exp!E255&lt;&gt;"",exp!E255,"")</f>
        <v/>
      </c>
      <c r="D248" s="38" t="str">
        <f>IF(exp!F255&lt;&gt;"",exp!F255,"")</f>
        <v/>
      </c>
      <c r="E248" s="2" t="str">
        <f>IF(exp!G255&lt;&gt;"",exp!G255,"")</f>
        <v/>
      </c>
      <c r="F248" s="2" t="str">
        <f>IF(exp!H255&lt;&gt;"",exp!H255,"")</f>
        <v/>
      </c>
      <c r="G248" s="2" t="str">
        <f>IF(exp!I255&lt;&gt;"",VLOOKUP(exp!I255,private!O:P,2,FALSE),"")</f>
        <v/>
      </c>
      <c r="H248" s="2" t="str">
        <f>IF(exp!J255&lt;&gt;"",exp!J255,"")</f>
        <v/>
      </c>
      <c r="I248" s="2" t="str">
        <f>IF(exp!K255&lt;&gt;"",exp!K255,"")</f>
        <v/>
      </c>
      <c r="J248" s="2" t="str">
        <f>IF(exp!L255&lt;&gt;"",exp!L255,"")</f>
        <v/>
      </c>
      <c r="K248" s="2" t="str">
        <f>IF(exp!M255&lt;&gt;"",exp!M255,"")</f>
        <v/>
      </c>
      <c r="L248" s="2" t="str">
        <f>IF(exp!N255&lt;&gt;"",exp!N255,"")</f>
        <v/>
      </c>
      <c r="M248" s="2" t="str">
        <f>IF(exp!O255&lt;&gt;"",exp!O255,"")</f>
        <v/>
      </c>
      <c r="N248" s="2" t="str">
        <f>IF(exp!P255&lt;&gt;"",exp!P255,"")</f>
        <v/>
      </c>
      <c r="O248" s="2" t="str">
        <f>IF(exp!Q255&lt;&gt;"",exp!Q255,"")</f>
        <v/>
      </c>
    </row>
    <row r="249" spans="1:15" x14ac:dyDescent="0.25">
      <c r="A249" s="2" t="str">
        <f>IF(exp!C256&lt;&gt;"",exp!B256,"")</f>
        <v/>
      </c>
      <c r="B249" s="2" t="str">
        <f>IF(exp!C256&lt;&gt;"",exp!C256,"")</f>
        <v/>
      </c>
      <c r="C249" s="2" t="str">
        <f>IF(exp!E256&lt;&gt;"",exp!E256,"")</f>
        <v/>
      </c>
      <c r="D249" s="38" t="str">
        <f>IF(exp!F256&lt;&gt;"",exp!F256,"")</f>
        <v/>
      </c>
      <c r="E249" s="2" t="str">
        <f>IF(exp!G256&lt;&gt;"",exp!G256,"")</f>
        <v/>
      </c>
      <c r="F249" s="2" t="str">
        <f>IF(exp!H256&lt;&gt;"",exp!H256,"")</f>
        <v/>
      </c>
      <c r="G249" s="2" t="str">
        <f>IF(exp!I256&lt;&gt;"",VLOOKUP(exp!I256,private!O:P,2,FALSE),"")</f>
        <v/>
      </c>
      <c r="H249" s="2" t="str">
        <f>IF(exp!J256&lt;&gt;"",exp!J256,"")</f>
        <v/>
      </c>
      <c r="I249" s="2" t="str">
        <f>IF(exp!K256&lt;&gt;"",exp!K256,"")</f>
        <v/>
      </c>
      <c r="J249" s="2" t="str">
        <f>IF(exp!L256&lt;&gt;"",exp!L256,"")</f>
        <v/>
      </c>
      <c r="K249" s="2" t="str">
        <f>IF(exp!M256&lt;&gt;"",exp!M256,"")</f>
        <v/>
      </c>
      <c r="L249" s="2" t="str">
        <f>IF(exp!N256&lt;&gt;"",exp!N256,"")</f>
        <v/>
      </c>
      <c r="M249" s="2" t="str">
        <f>IF(exp!O256&lt;&gt;"",exp!O256,"")</f>
        <v/>
      </c>
      <c r="N249" s="2" t="str">
        <f>IF(exp!P256&lt;&gt;"",exp!P256,"")</f>
        <v/>
      </c>
      <c r="O249" s="2" t="str">
        <f>IF(exp!Q256&lt;&gt;"",exp!Q256,"")</f>
        <v/>
      </c>
    </row>
    <row r="250" spans="1:15" x14ac:dyDescent="0.25">
      <c r="A250" s="2" t="str">
        <f>IF(exp!C257&lt;&gt;"",exp!B257,"")</f>
        <v/>
      </c>
      <c r="B250" s="2" t="str">
        <f>IF(exp!C257&lt;&gt;"",exp!C257,"")</f>
        <v/>
      </c>
      <c r="C250" s="2" t="str">
        <f>IF(exp!E257&lt;&gt;"",exp!E257,"")</f>
        <v/>
      </c>
      <c r="D250" s="38" t="str">
        <f>IF(exp!F257&lt;&gt;"",exp!F257,"")</f>
        <v/>
      </c>
      <c r="E250" s="2" t="str">
        <f>IF(exp!G257&lt;&gt;"",exp!G257,"")</f>
        <v/>
      </c>
      <c r="F250" s="2" t="str">
        <f>IF(exp!H257&lt;&gt;"",exp!H257,"")</f>
        <v/>
      </c>
      <c r="G250" s="2" t="str">
        <f>IF(exp!I257&lt;&gt;"",VLOOKUP(exp!I257,private!O:P,2,FALSE),"")</f>
        <v/>
      </c>
      <c r="H250" s="2" t="str">
        <f>IF(exp!J257&lt;&gt;"",exp!J257,"")</f>
        <v/>
      </c>
      <c r="I250" s="2" t="str">
        <f>IF(exp!K257&lt;&gt;"",exp!K257,"")</f>
        <v/>
      </c>
      <c r="J250" s="2" t="str">
        <f>IF(exp!L257&lt;&gt;"",exp!L257,"")</f>
        <v/>
      </c>
      <c r="K250" s="2" t="str">
        <f>IF(exp!M257&lt;&gt;"",exp!M257,"")</f>
        <v/>
      </c>
      <c r="L250" s="2" t="str">
        <f>IF(exp!N257&lt;&gt;"",exp!N257,"")</f>
        <v/>
      </c>
      <c r="M250" s="2" t="str">
        <f>IF(exp!O257&lt;&gt;"",exp!O257,"")</f>
        <v/>
      </c>
      <c r="N250" s="2" t="str">
        <f>IF(exp!P257&lt;&gt;"",exp!P257,"")</f>
        <v/>
      </c>
      <c r="O250" s="2" t="str">
        <f>IF(exp!Q257&lt;&gt;"",exp!Q257,"")</f>
        <v/>
      </c>
    </row>
    <row r="251" spans="1:15" x14ac:dyDescent="0.25">
      <c r="A251" s="2" t="str">
        <f>IF(exp!C258&lt;&gt;"",exp!B258,"")</f>
        <v/>
      </c>
      <c r="B251" s="2" t="str">
        <f>IF(exp!C258&lt;&gt;"",exp!C258,"")</f>
        <v/>
      </c>
      <c r="C251" s="2" t="str">
        <f>IF(exp!E258&lt;&gt;"",exp!E258,"")</f>
        <v/>
      </c>
      <c r="D251" s="38" t="str">
        <f>IF(exp!F258&lt;&gt;"",exp!F258,"")</f>
        <v/>
      </c>
      <c r="E251" s="2" t="str">
        <f>IF(exp!G258&lt;&gt;"",exp!G258,"")</f>
        <v/>
      </c>
      <c r="F251" s="2" t="str">
        <f>IF(exp!H258&lt;&gt;"",exp!H258,"")</f>
        <v/>
      </c>
      <c r="G251" s="2" t="str">
        <f>IF(exp!I258&lt;&gt;"",VLOOKUP(exp!I258,private!O:P,2,FALSE),"")</f>
        <v/>
      </c>
      <c r="H251" s="2" t="str">
        <f>IF(exp!J258&lt;&gt;"",exp!J258,"")</f>
        <v/>
      </c>
      <c r="I251" s="2" t="str">
        <f>IF(exp!K258&lt;&gt;"",exp!K258,"")</f>
        <v/>
      </c>
      <c r="J251" s="2" t="str">
        <f>IF(exp!L258&lt;&gt;"",exp!L258,"")</f>
        <v/>
      </c>
      <c r="K251" s="2" t="str">
        <f>IF(exp!M258&lt;&gt;"",exp!M258,"")</f>
        <v/>
      </c>
      <c r="L251" s="2" t="str">
        <f>IF(exp!N258&lt;&gt;"",exp!N258,"")</f>
        <v/>
      </c>
      <c r="M251" s="2" t="str">
        <f>IF(exp!O258&lt;&gt;"",exp!O258,"")</f>
        <v/>
      </c>
      <c r="N251" s="2" t="str">
        <f>IF(exp!P258&lt;&gt;"",exp!P258,"")</f>
        <v/>
      </c>
      <c r="O251" s="2" t="str">
        <f>IF(exp!Q258&lt;&gt;"",exp!Q258,"")</f>
        <v/>
      </c>
    </row>
    <row r="252" spans="1:15" x14ac:dyDescent="0.25">
      <c r="A252" s="2" t="str">
        <f>IF(exp!C259&lt;&gt;"",exp!B259,"")</f>
        <v/>
      </c>
      <c r="B252" s="2" t="str">
        <f>IF(exp!C259&lt;&gt;"",exp!C259,"")</f>
        <v/>
      </c>
      <c r="C252" s="2" t="str">
        <f>IF(exp!E259&lt;&gt;"",exp!E259,"")</f>
        <v/>
      </c>
      <c r="D252" s="38" t="str">
        <f>IF(exp!F259&lt;&gt;"",exp!F259,"")</f>
        <v/>
      </c>
      <c r="E252" s="2" t="str">
        <f>IF(exp!G259&lt;&gt;"",exp!G259,"")</f>
        <v/>
      </c>
      <c r="F252" s="2" t="str">
        <f>IF(exp!H259&lt;&gt;"",exp!H259,"")</f>
        <v/>
      </c>
      <c r="G252" s="2" t="str">
        <f>IF(exp!I259&lt;&gt;"",VLOOKUP(exp!I259,private!O:P,2,FALSE),"")</f>
        <v/>
      </c>
      <c r="H252" s="2" t="str">
        <f>IF(exp!J259&lt;&gt;"",exp!J259,"")</f>
        <v/>
      </c>
      <c r="I252" s="2" t="str">
        <f>IF(exp!K259&lt;&gt;"",exp!K259,"")</f>
        <v/>
      </c>
      <c r="J252" s="2" t="str">
        <f>IF(exp!L259&lt;&gt;"",exp!L259,"")</f>
        <v/>
      </c>
      <c r="K252" s="2" t="str">
        <f>IF(exp!M259&lt;&gt;"",exp!M259,"")</f>
        <v/>
      </c>
      <c r="L252" s="2" t="str">
        <f>IF(exp!N259&lt;&gt;"",exp!N259,"")</f>
        <v/>
      </c>
      <c r="M252" s="2" t="str">
        <f>IF(exp!O259&lt;&gt;"",exp!O259,"")</f>
        <v/>
      </c>
      <c r="N252" s="2" t="str">
        <f>IF(exp!P259&lt;&gt;"",exp!P259,"")</f>
        <v/>
      </c>
      <c r="O252" s="2" t="str">
        <f>IF(exp!Q259&lt;&gt;"",exp!Q259,"")</f>
        <v/>
      </c>
    </row>
    <row r="253" spans="1:15" x14ac:dyDescent="0.25">
      <c r="A253" s="2" t="str">
        <f>IF(exp!C260&lt;&gt;"",exp!B260,"")</f>
        <v/>
      </c>
      <c r="B253" s="2" t="str">
        <f>IF(exp!C260&lt;&gt;"",exp!C260,"")</f>
        <v/>
      </c>
      <c r="C253" s="2" t="str">
        <f>IF(exp!E260&lt;&gt;"",exp!E260,"")</f>
        <v/>
      </c>
      <c r="D253" s="38" t="str">
        <f>IF(exp!F260&lt;&gt;"",exp!F260,"")</f>
        <v/>
      </c>
      <c r="E253" s="2" t="str">
        <f>IF(exp!G260&lt;&gt;"",exp!G260,"")</f>
        <v/>
      </c>
      <c r="F253" s="2" t="str">
        <f>IF(exp!H260&lt;&gt;"",exp!H260,"")</f>
        <v/>
      </c>
      <c r="G253" s="2" t="str">
        <f>IF(exp!I260&lt;&gt;"",VLOOKUP(exp!I260,private!O:P,2,FALSE),"")</f>
        <v/>
      </c>
      <c r="H253" s="2" t="str">
        <f>IF(exp!J260&lt;&gt;"",exp!J260,"")</f>
        <v/>
      </c>
      <c r="I253" s="2" t="str">
        <f>IF(exp!K260&lt;&gt;"",exp!K260,"")</f>
        <v/>
      </c>
      <c r="J253" s="2" t="str">
        <f>IF(exp!L260&lt;&gt;"",exp!L260,"")</f>
        <v/>
      </c>
      <c r="K253" s="2" t="str">
        <f>IF(exp!M260&lt;&gt;"",exp!M260,"")</f>
        <v/>
      </c>
      <c r="L253" s="2" t="str">
        <f>IF(exp!N260&lt;&gt;"",exp!N260,"")</f>
        <v/>
      </c>
      <c r="M253" s="2" t="str">
        <f>IF(exp!O260&lt;&gt;"",exp!O260,"")</f>
        <v/>
      </c>
      <c r="N253" s="2" t="str">
        <f>IF(exp!P260&lt;&gt;"",exp!P260,"")</f>
        <v/>
      </c>
      <c r="O253" s="2" t="str">
        <f>IF(exp!Q260&lt;&gt;"",exp!Q260,"")</f>
        <v/>
      </c>
    </row>
    <row r="254" spans="1:15" x14ac:dyDescent="0.25">
      <c r="A254" s="2" t="str">
        <f>IF(exp!C261&lt;&gt;"",exp!B261,"")</f>
        <v/>
      </c>
      <c r="B254" s="2" t="str">
        <f>IF(exp!C261&lt;&gt;"",exp!C261,"")</f>
        <v/>
      </c>
      <c r="C254" s="2" t="str">
        <f>IF(exp!E261&lt;&gt;"",exp!E261,"")</f>
        <v/>
      </c>
      <c r="D254" s="38" t="str">
        <f>IF(exp!F261&lt;&gt;"",exp!F261,"")</f>
        <v/>
      </c>
      <c r="E254" s="2" t="str">
        <f>IF(exp!G261&lt;&gt;"",exp!G261,"")</f>
        <v/>
      </c>
      <c r="F254" s="2" t="str">
        <f>IF(exp!H261&lt;&gt;"",exp!H261,"")</f>
        <v/>
      </c>
      <c r="G254" s="2" t="str">
        <f>IF(exp!I261&lt;&gt;"",VLOOKUP(exp!I261,private!O:P,2,FALSE),"")</f>
        <v/>
      </c>
      <c r="H254" s="2" t="str">
        <f>IF(exp!J261&lt;&gt;"",exp!J261,"")</f>
        <v/>
      </c>
      <c r="I254" s="2" t="str">
        <f>IF(exp!K261&lt;&gt;"",exp!K261,"")</f>
        <v/>
      </c>
      <c r="J254" s="2" t="str">
        <f>IF(exp!L261&lt;&gt;"",exp!L261,"")</f>
        <v/>
      </c>
      <c r="K254" s="2" t="str">
        <f>IF(exp!M261&lt;&gt;"",exp!M261,"")</f>
        <v/>
      </c>
      <c r="L254" s="2" t="str">
        <f>IF(exp!N261&lt;&gt;"",exp!N261,"")</f>
        <v/>
      </c>
      <c r="M254" s="2" t="str">
        <f>IF(exp!O261&lt;&gt;"",exp!O261,"")</f>
        <v/>
      </c>
      <c r="N254" s="2" t="str">
        <f>IF(exp!P261&lt;&gt;"",exp!P261,"")</f>
        <v/>
      </c>
      <c r="O254" s="2" t="str">
        <f>IF(exp!Q261&lt;&gt;"",exp!Q261,"")</f>
        <v/>
      </c>
    </row>
    <row r="255" spans="1:15" x14ac:dyDescent="0.25">
      <c r="A255" s="2" t="str">
        <f>IF(exp!C262&lt;&gt;"",exp!B262,"")</f>
        <v/>
      </c>
      <c r="B255" s="2" t="str">
        <f>IF(exp!C262&lt;&gt;"",exp!C262,"")</f>
        <v/>
      </c>
      <c r="C255" s="2" t="str">
        <f>IF(exp!E262&lt;&gt;"",exp!E262,"")</f>
        <v/>
      </c>
      <c r="D255" s="38" t="str">
        <f>IF(exp!F262&lt;&gt;"",exp!F262,"")</f>
        <v/>
      </c>
      <c r="E255" s="2" t="str">
        <f>IF(exp!G262&lt;&gt;"",exp!G262,"")</f>
        <v/>
      </c>
      <c r="F255" s="2" t="str">
        <f>IF(exp!H262&lt;&gt;"",exp!H262,"")</f>
        <v/>
      </c>
      <c r="G255" s="2" t="str">
        <f>IF(exp!I262&lt;&gt;"",VLOOKUP(exp!I262,private!O:P,2,FALSE),"")</f>
        <v/>
      </c>
      <c r="H255" s="2" t="str">
        <f>IF(exp!J262&lt;&gt;"",exp!J262,"")</f>
        <v/>
      </c>
      <c r="I255" s="2" t="str">
        <f>IF(exp!K262&lt;&gt;"",exp!K262,"")</f>
        <v/>
      </c>
      <c r="J255" s="2" t="str">
        <f>IF(exp!L262&lt;&gt;"",exp!L262,"")</f>
        <v/>
      </c>
      <c r="K255" s="2" t="str">
        <f>IF(exp!M262&lt;&gt;"",exp!M262,"")</f>
        <v/>
      </c>
      <c r="L255" s="2" t="str">
        <f>IF(exp!N262&lt;&gt;"",exp!N262,"")</f>
        <v/>
      </c>
      <c r="M255" s="2" t="str">
        <f>IF(exp!O262&lt;&gt;"",exp!O262,"")</f>
        <v/>
      </c>
      <c r="N255" s="2" t="str">
        <f>IF(exp!P262&lt;&gt;"",exp!P262,"")</f>
        <v/>
      </c>
      <c r="O255" s="2" t="str">
        <f>IF(exp!Q262&lt;&gt;"",exp!Q262,"")</f>
        <v/>
      </c>
    </row>
    <row r="256" spans="1:15" x14ac:dyDescent="0.25">
      <c r="A256" s="2" t="str">
        <f>IF(exp!C263&lt;&gt;"",exp!B263,"")</f>
        <v/>
      </c>
      <c r="B256" s="2" t="str">
        <f>IF(exp!C263&lt;&gt;"",exp!C263,"")</f>
        <v/>
      </c>
      <c r="C256" s="2" t="str">
        <f>IF(exp!E263&lt;&gt;"",exp!E263,"")</f>
        <v/>
      </c>
      <c r="D256" s="38" t="str">
        <f>IF(exp!F263&lt;&gt;"",exp!F263,"")</f>
        <v/>
      </c>
      <c r="E256" s="2" t="str">
        <f>IF(exp!G263&lt;&gt;"",exp!G263,"")</f>
        <v/>
      </c>
      <c r="F256" s="2" t="str">
        <f>IF(exp!H263&lt;&gt;"",exp!H263,"")</f>
        <v/>
      </c>
      <c r="G256" s="2" t="str">
        <f>IF(exp!I263&lt;&gt;"",VLOOKUP(exp!I263,private!O:P,2,FALSE),"")</f>
        <v/>
      </c>
      <c r="H256" s="2" t="str">
        <f>IF(exp!J263&lt;&gt;"",exp!J263,"")</f>
        <v/>
      </c>
      <c r="I256" s="2" t="str">
        <f>IF(exp!K263&lt;&gt;"",exp!K263,"")</f>
        <v/>
      </c>
      <c r="J256" s="2" t="str">
        <f>IF(exp!L263&lt;&gt;"",exp!L263,"")</f>
        <v/>
      </c>
      <c r="K256" s="2" t="str">
        <f>IF(exp!M263&lt;&gt;"",exp!M263,"")</f>
        <v/>
      </c>
      <c r="L256" s="2" t="str">
        <f>IF(exp!N263&lt;&gt;"",exp!N263,"")</f>
        <v/>
      </c>
      <c r="M256" s="2" t="str">
        <f>IF(exp!O263&lt;&gt;"",exp!O263,"")</f>
        <v/>
      </c>
      <c r="N256" s="2" t="str">
        <f>IF(exp!P263&lt;&gt;"",exp!P263,"")</f>
        <v/>
      </c>
      <c r="O256" s="2" t="str">
        <f>IF(exp!Q263&lt;&gt;"",exp!Q263,"")</f>
        <v/>
      </c>
    </row>
    <row r="257" spans="1:15" x14ac:dyDescent="0.25">
      <c r="A257" s="2" t="str">
        <f>IF(exp!C264&lt;&gt;"",exp!B264,"")</f>
        <v/>
      </c>
      <c r="B257" s="2" t="str">
        <f>IF(exp!C264&lt;&gt;"",exp!C264,"")</f>
        <v/>
      </c>
      <c r="C257" s="2" t="str">
        <f>IF(exp!E264&lt;&gt;"",exp!E264,"")</f>
        <v/>
      </c>
      <c r="D257" s="38" t="str">
        <f>IF(exp!F264&lt;&gt;"",exp!F264,"")</f>
        <v/>
      </c>
      <c r="E257" s="2" t="str">
        <f>IF(exp!G264&lt;&gt;"",exp!G264,"")</f>
        <v/>
      </c>
      <c r="F257" s="2" t="str">
        <f>IF(exp!H264&lt;&gt;"",exp!H264,"")</f>
        <v/>
      </c>
      <c r="G257" s="2" t="str">
        <f>IF(exp!I264&lt;&gt;"",VLOOKUP(exp!I264,private!O:P,2,FALSE),"")</f>
        <v/>
      </c>
      <c r="H257" s="2" t="str">
        <f>IF(exp!J264&lt;&gt;"",exp!J264,"")</f>
        <v/>
      </c>
      <c r="I257" s="2" t="str">
        <f>IF(exp!K264&lt;&gt;"",exp!K264,"")</f>
        <v/>
      </c>
      <c r="J257" s="2" t="str">
        <f>IF(exp!L264&lt;&gt;"",exp!L264,"")</f>
        <v/>
      </c>
      <c r="K257" s="2" t="str">
        <f>IF(exp!M264&lt;&gt;"",exp!M264,"")</f>
        <v/>
      </c>
      <c r="L257" s="2" t="str">
        <f>IF(exp!N264&lt;&gt;"",exp!N264,"")</f>
        <v/>
      </c>
      <c r="M257" s="2" t="str">
        <f>IF(exp!O264&lt;&gt;"",exp!O264,"")</f>
        <v/>
      </c>
      <c r="N257" s="2" t="str">
        <f>IF(exp!P264&lt;&gt;"",exp!P264,"")</f>
        <v/>
      </c>
      <c r="O257" s="2" t="str">
        <f>IF(exp!Q264&lt;&gt;"",exp!Q264,"")</f>
        <v/>
      </c>
    </row>
    <row r="258" spans="1:15" x14ac:dyDescent="0.25">
      <c r="A258" s="2" t="str">
        <f>IF(exp!C265&lt;&gt;"",exp!B265,"")</f>
        <v/>
      </c>
      <c r="B258" s="2" t="str">
        <f>IF(exp!C265&lt;&gt;"",exp!C265,"")</f>
        <v/>
      </c>
      <c r="C258" s="2" t="str">
        <f>IF(exp!E265&lt;&gt;"",exp!E265,"")</f>
        <v/>
      </c>
      <c r="D258" s="38" t="str">
        <f>IF(exp!F265&lt;&gt;"",exp!F265,"")</f>
        <v/>
      </c>
      <c r="E258" s="2" t="str">
        <f>IF(exp!G265&lt;&gt;"",exp!G265,"")</f>
        <v/>
      </c>
      <c r="F258" s="2" t="str">
        <f>IF(exp!H265&lt;&gt;"",exp!H265,"")</f>
        <v/>
      </c>
      <c r="G258" s="2" t="str">
        <f>IF(exp!I265&lt;&gt;"",VLOOKUP(exp!I265,private!O:P,2,FALSE),"")</f>
        <v/>
      </c>
      <c r="H258" s="2" t="str">
        <f>IF(exp!J265&lt;&gt;"",exp!J265,"")</f>
        <v/>
      </c>
      <c r="I258" s="2" t="str">
        <f>IF(exp!K265&lt;&gt;"",exp!K265,"")</f>
        <v/>
      </c>
      <c r="J258" s="2" t="str">
        <f>IF(exp!L265&lt;&gt;"",exp!L265,"")</f>
        <v/>
      </c>
      <c r="K258" s="2" t="str">
        <f>IF(exp!M265&lt;&gt;"",exp!M265,"")</f>
        <v/>
      </c>
      <c r="L258" s="2" t="str">
        <f>IF(exp!N265&lt;&gt;"",exp!N265,"")</f>
        <v/>
      </c>
      <c r="M258" s="2" t="str">
        <f>IF(exp!O265&lt;&gt;"",exp!O265,"")</f>
        <v/>
      </c>
      <c r="N258" s="2" t="str">
        <f>IF(exp!P265&lt;&gt;"",exp!P265,"")</f>
        <v/>
      </c>
      <c r="O258" s="2" t="str">
        <f>IF(exp!Q265&lt;&gt;"",exp!Q265,"")</f>
        <v/>
      </c>
    </row>
    <row r="259" spans="1:15" x14ac:dyDescent="0.25">
      <c r="A259" s="2" t="str">
        <f>IF(exp!C266&lt;&gt;"",exp!B266,"")</f>
        <v/>
      </c>
      <c r="B259" s="2" t="str">
        <f>IF(exp!C266&lt;&gt;"",exp!C266,"")</f>
        <v/>
      </c>
      <c r="C259" s="2" t="str">
        <f>IF(exp!E266&lt;&gt;"",exp!E266,"")</f>
        <v/>
      </c>
      <c r="D259" s="38" t="str">
        <f>IF(exp!F266&lt;&gt;"",exp!F266,"")</f>
        <v/>
      </c>
      <c r="E259" s="2" t="str">
        <f>IF(exp!G266&lt;&gt;"",exp!G266,"")</f>
        <v/>
      </c>
      <c r="F259" s="2" t="str">
        <f>IF(exp!H266&lt;&gt;"",exp!H266,"")</f>
        <v/>
      </c>
      <c r="G259" s="2" t="str">
        <f>IF(exp!I266&lt;&gt;"",VLOOKUP(exp!I266,private!O:P,2,FALSE),"")</f>
        <v/>
      </c>
      <c r="H259" s="2" t="str">
        <f>IF(exp!J266&lt;&gt;"",exp!J266,"")</f>
        <v/>
      </c>
      <c r="I259" s="2" t="str">
        <f>IF(exp!K266&lt;&gt;"",exp!K266,"")</f>
        <v/>
      </c>
      <c r="J259" s="2" t="str">
        <f>IF(exp!L266&lt;&gt;"",exp!L266,"")</f>
        <v/>
      </c>
      <c r="K259" s="2" t="str">
        <f>IF(exp!M266&lt;&gt;"",exp!M266,"")</f>
        <v/>
      </c>
      <c r="L259" s="2" t="str">
        <f>IF(exp!N266&lt;&gt;"",exp!N266,"")</f>
        <v/>
      </c>
      <c r="M259" s="2" t="str">
        <f>IF(exp!O266&lt;&gt;"",exp!O266,"")</f>
        <v/>
      </c>
      <c r="N259" s="2" t="str">
        <f>IF(exp!P266&lt;&gt;"",exp!P266,"")</f>
        <v/>
      </c>
      <c r="O259" s="2" t="str">
        <f>IF(exp!Q266&lt;&gt;"",exp!Q266,"")</f>
        <v/>
      </c>
    </row>
    <row r="260" spans="1:15" x14ac:dyDescent="0.25">
      <c r="A260" s="2" t="str">
        <f>IF(exp!C267&lt;&gt;"",exp!B267,"")</f>
        <v/>
      </c>
      <c r="B260" s="2" t="str">
        <f>IF(exp!C267&lt;&gt;"",exp!C267,"")</f>
        <v/>
      </c>
      <c r="C260" s="2" t="str">
        <f>IF(exp!E267&lt;&gt;"",exp!E267,"")</f>
        <v/>
      </c>
      <c r="D260" s="38" t="str">
        <f>IF(exp!F267&lt;&gt;"",exp!F267,"")</f>
        <v/>
      </c>
      <c r="E260" s="2" t="str">
        <f>IF(exp!G267&lt;&gt;"",exp!G267,"")</f>
        <v/>
      </c>
      <c r="F260" s="2" t="str">
        <f>IF(exp!H267&lt;&gt;"",exp!H267,"")</f>
        <v/>
      </c>
      <c r="G260" s="2" t="str">
        <f>IF(exp!I267&lt;&gt;"",VLOOKUP(exp!I267,private!O:P,2,FALSE),"")</f>
        <v/>
      </c>
      <c r="H260" s="2" t="str">
        <f>IF(exp!J267&lt;&gt;"",exp!J267,"")</f>
        <v/>
      </c>
      <c r="I260" s="2" t="str">
        <f>IF(exp!K267&lt;&gt;"",exp!K267,"")</f>
        <v/>
      </c>
      <c r="J260" s="2" t="str">
        <f>IF(exp!L267&lt;&gt;"",exp!L267,"")</f>
        <v/>
      </c>
      <c r="K260" s="2" t="str">
        <f>IF(exp!M267&lt;&gt;"",exp!M267,"")</f>
        <v/>
      </c>
      <c r="L260" s="2" t="str">
        <f>IF(exp!N267&lt;&gt;"",exp!N267,"")</f>
        <v/>
      </c>
      <c r="M260" s="2" t="str">
        <f>IF(exp!O267&lt;&gt;"",exp!O267,"")</f>
        <v/>
      </c>
      <c r="N260" s="2" t="str">
        <f>IF(exp!P267&lt;&gt;"",exp!P267,"")</f>
        <v/>
      </c>
      <c r="O260" s="2" t="str">
        <f>IF(exp!Q267&lt;&gt;"",exp!Q267,"")</f>
        <v/>
      </c>
    </row>
    <row r="261" spans="1:15" x14ac:dyDescent="0.25">
      <c r="A261" s="2" t="str">
        <f>IF(exp!C268&lt;&gt;"",exp!B268,"")</f>
        <v/>
      </c>
      <c r="B261" s="2" t="str">
        <f>IF(exp!C268&lt;&gt;"",exp!C268,"")</f>
        <v/>
      </c>
      <c r="C261" s="2" t="str">
        <f>IF(exp!E268&lt;&gt;"",exp!E268,"")</f>
        <v/>
      </c>
      <c r="D261" s="38" t="str">
        <f>IF(exp!F268&lt;&gt;"",exp!F268,"")</f>
        <v/>
      </c>
      <c r="E261" s="2" t="str">
        <f>IF(exp!G268&lt;&gt;"",exp!G268,"")</f>
        <v/>
      </c>
      <c r="F261" s="2" t="str">
        <f>IF(exp!H268&lt;&gt;"",exp!H268,"")</f>
        <v/>
      </c>
      <c r="G261" s="2" t="str">
        <f>IF(exp!I268&lt;&gt;"",VLOOKUP(exp!I268,private!O:P,2,FALSE),"")</f>
        <v/>
      </c>
      <c r="H261" s="2" t="str">
        <f>IF(exp!J268&lt;&gt;"",exp!J268,"")</f>
        <v/>
      </c>
      <c r="I261" s="2" t="str">
        <f>IF(exp!K268&lt;&gt;"",exp!K268,"")</f>
        <v/>
      </c>
      <c r="J261" s="2" t="str">
        <f>IF(exp!L268&lt;&gt;"",exp!L268,"")</f>
        <v/>
      </c>
      <c r="K261" s="2" t="str">
        <f>IF(exp!M268&lt;&gt;"",exp!M268,"")</f>
        <v/>
      </c>
      <c r="L261" s="2" t="str">
        <f>IF(exp!N268&lt;&gt;"",exp!N268,"")</f>
        <v/>
      </c>
      <c r="M261" s="2" t="str">
        <f>IF(exp!O268&lt;&gt;"",exp!O268,"")</f>
        <v/>
      </c>
      <c r="N261" s="2" t="str">
        <f>IF(exp!P268&lt;&gt;"",exp!P268,"")</f>
        <v/>
      </c>
      <c r="O261" s="2" t="str">
        <f>IF(exp!Q268&lt;&gt;"",exp!Q268,"")</f>
        <v/>
      </c>
    </row>
    <row r="262" spans="1:15" x14ac:dyDescent="0.25">
      <c r="A262" s="2" t="str">
        <f>IF(exp!C269&lt;&gt;"",exp!B269,"")</f>
        <v/>
      </c>
      <c r="B262" s="2" t="str">
        <f>IF(exp!C269&lt;&gt;"",exp!C269,"")</f>
        <v/>
      </c>
      <c r="C262" s="2" t="str">
        <f>IF(exp!E269&lt;&gt;"",exp!E269,"")</f>
        <v/>
      </c>
      <c r="D262" s="38" t="str">
        <f>IF(exp!F269&lt;&gt;"",exp!F269,"")</f>
        <v/>
      </c>
      <c r="E262" s="2" t="str">
        <f>IF(exp!G269&lt;&gt;"",exp!G269,"")</f>
        <v/>
      </c>
      <c r="F262" s="2" t="str">
        <f>IF(exp!H269&lt;&gt;"",exp!H269,"")</f>
        <v/>
      </c>
      <c r="G262" s="2" t="str">
        <f>IF(exp!I269&lt;&gt;"",VLOOKUP(exp!I269,private!O:P,2,FALSE),"")</f>
        <v/>
      </c>
      <c r="H262" s="2" t="str">
        <f>IF(exp!J269&lt;&gt;"",exp!J269,"")</f>
        <v/>
      </c>
      <c r="I262" s="2" t="str">
        <f>IF(exp!K269&lt;&gt;"",exp!K269,"")</f>
        <v/>
      </c>
      <c r="J262" s="2" t="str">
        <f>IF(exp!L269&lt;&gt;"",exp!L269,"")</f>
        <v/>
      </c>
      <c r="K262" s="2" t="str">
        <f>IF(exp!M269&lt;&gt;"",exp!M269,"")</f>
        <v/>
      </c>
      <c r="L262" s="2" t="str">
        <f>IF(exp!N269&lt;&gt;"",exp!N269,"")</f>
        <v/>
      </c>
      <c r="M262" s="2" t="str">
        <f>IF(exp!O269&lt;&gt;"",exp!O269,"")</f>
        <v/>
      </c>
      <c r="N262" s="2" t="str">
        <f>IF(exp!P269&lt;&gt;"",exp!P269,"")</f>
        <v/>
      </c>
      <c r="O262" s="2" t="str">
        <f>IF(exp!Q269&lt;&gt;"",exp!Q269,"")</f>
        <v/>
      </c>
    </row>
    <row r="263" spans="1:15" x14ac:dyDescent="0.25">
      <c r="A263" s="2" t="str">
        <f>IF(exp!C270&lt;&gt;"",exp!B270,"")</f>
        <v/>
      </c>
      <c r="B263" s="2" t="str">
        <f>IF(exp!C270&lt;&gt;"",exp!C270,"")</f>
        <v/>
      </c>
      <c r="C263" s="2" t="str">
        <f>IF(exp!E270&lt;&gt;"",exp!E270,"")</f>
        <v/>
      </c>
      <c r="D263" s="38" t="str">
        <f>IF(exp!F270&lt;&gt;"",exp!F270,"")</f>
        <v/>
      </c>
      <c r="E263" s="2" t="str">
        <f>IF(exp!G270&lt;&gt;"",exp!G270,"")</f>
        <v/>
      </c>
      <c r="F263" s="2" t="str">
        <f>IF(exp!H270&lt;&gt;"",exp!H270,"")</f>
        <v/>
      </c>
      <c r="G263" s="2" t="str">
        <f>IF(exp!I270&lt;&gt;"",VLOOKUP(exp!I270,private!O:P,2,FALSE),"")</f>
        <v/>
      </c>
      <c r="H263" s="2" t="str">
        <f>IF(exp!J270&lt;&gt;"",exp!J270,"")</f>
        <v/>
      </c>
      <c r="I263" s="2" t="str">
        <f>IF(exp!K270&lt;&gt;"",exp!K270,"")</f>
        <v/>
      </c>
      <c r="J263" s="2" t="str">
        <f>IF(exp!L270&lt;&gt;"",exp!L270,"")</f>
        <v/>
      </c>
      <c r="K263" s="2" t="str">
        <f>IF(exp!M270&lt;&gt;"",exp!M270,"")</f>
        <v/>
      </c>
      <c r="L263" s="2" t="str">
        <f>IF(exp!N270&lt;&gt;"",exp!N270,"")</f>
        <v/>
      </c>
      <c r="M263" s="2" t="str">
        <f>IF(exp!O270&lt;&gt;"",exp!O270,"")</f>
        <v/>
      </c>
      <c r="N263" s="2" t="str">
        <f>IF(exp!P270&lt;&gt;"",exp!P270,"")</f>
        <v/>
      </c>
      <c r="O263" s="2" t="str">
        <f>IF(exp!Q270&lt;&gt;"",exp!Q270,"")</f>
        <v/>
      </c>
    </row>
    <row r="264" spans="1:15" x14ac:dyDescent="0.25">
      <c r="A264" s="2" t="str">
        <f>IF(exp!C271&lt;&gt;"",exp!B271,"")</f>
        <v/>
      </c>
      <c r="B264" s="2" t="str">
        <f>IF(exp!C271&lt;&gt;"",exp!C271,"")</f>
        <v/>
      </c>
      <c r="C264" s="2" t="str">
        <f>IF(exp!E271&lt;&gt;"",exp!E271,"")</f>
        <v/>
      </c>
      <c r="D264" s="38" t="str">
        <f>IF(exp!F271&lt;&gt;"",exp!F271,"")</f>
        <v/>
      </c>
      <c r="E264" s="2" t="str">
        <f>IF(exp!G271&lt;&gt;"",exp!G271,"")</f>
        <v/>
      </c>
      <c r="F264" s="2" t="str">
        <f>IF(exp!H271&lt;&gt;"",exp!H271,"")</f>
        <v/>
      </c>
      <c r="G264" s="2" t="str">
        <f>IF(exp!I271&lt;&gt;"",VLOOKUP(exp!I271,private!O:P,2,FALSE),"")</f>
        <v/>
      </c>
      <c r="H264" s="2" t="str">
        <f>IF(exp!J271&lt;&gt;"",exp!J271,"")</f>
        <v/>
      </c>
      <c r="I264" s="2" t="str">
        <f>IF(exp!K271&lt;&gt;"",exp!K271,"")</f>
        <v/>
      </c>
      <c r="J264" s="2" t="str">
        <f>IF(exp!L271&lt;&gt;"",exp!L271,"")</f>
        <v/>
      </c>
      <c r="K264" s="2" t="str">
        <f>IF(exp!M271&lt;&gt;"",exp!M271,"")</f>
        <v/>
      </c>
      <c r="L264" s="2" t="str">
        <f>IF(exp!N271&lt;&gt;"",exp!N271,"")</f>
        <v/>
      </c>
      <c r="M264" s="2" t="str">
        <f>IF(exp!O271&lt;&gt;"",exp!O271,"")</f>
        <v/>
      </c>
      <c r="N264" s="2" t="str">
        <f>IF(exp!P271&lt;&gt;"",exp!P271,"")</f>
        <v/>
      </c>
      <c r="O264" s="2" t="str">
        <f>IF(exp!Q271&lt;&gt;"",exp!Q271,"")</f>
        <v/>
      </c>
    </row>
    <row r="265" spans="1:15" x14ac:dyDescent="0.25">
      <c r="A265" s="2" t="str">
        <f>IF(exp!C272&lt;&gt;"",exp!B272,"")</f>
        <v/>
      </c>
      <c r="B265" s="2" t="str">
        <f>IF(exp!C272&lt;&gt;"",exp!C272,"")</f>
        <v/>
      </c>
      <c r="C265" s="2" t="str">
        <f>IF(exp!E272&lt;&gt;"",exp!E272,"")</f>
        <v/>
      </c>
      <c r="D265" s="38" t="str">
        <f>IF(exp!F272&lt;&gt;"",exp!F272,"")</f>
        <v/>
      </c>
      <c r="E265" s="2" t="str">
        <f>IF(exp!G272&lt;&gt;"",exp!G272,"")</f>
        <v/>
      </c>
      <c r="F265" s="2" t="str">
        <f>IF(exp!H272&lt;&gt;"",exp!H272,"")</f>
        <v/>
      </c>
      <c r="G265" s="2" t="str">
        <f>IF(exp!I272&lt;&gt;"",VLOOKUP(exp!I272,private!O:P,2,FALSE),"")</f>
        <v/>
      </c>
      <c r="H265" s="2" t="str">
        <f>IF(exp!J272&lt;&gt;"",exp!J272,"")</f>
        <v/>
      </c>
      <c r="I265" s="2" t="str">
        <f>IF(exp!K272&lt;&gt;"",exp!K272,"")</f>
        <v/>
      </c>
      <c r="J265" s="2" t="str">
        <f>IF(exp!L272&lt;&gt;"",exp!L272,"")</f>
        <v/>
      </c>
      <c r="K265" s="2" t="str">
        <f>IF(exp!M272&lt;&gt;"",exp!M272,"")</f>
        <v/>
      </c>
      <c r="L265" s="2" t="str">
        <f>IF(exp!N272&lt;&gt;"",exp!N272,"")</f>
        <v/>
      </c>
      <c r="M265" s="2" t="str">
        <f>IF(exp!O272&lt;&gt;"",exp!O272,"")</f>
        <v/>
      </c>
      <c r="N265" s="2" t="str">
        <f>IF(exp!P272&lt;&gt;"",exp!P272,"")</f>
        <v/>
      </c>
      <c r="O265" s="2" t="str">
        <f>IF(exp!Q272&lt;&gt;"",exp!Q272,"")</f>
        <v/>
      </c>
    </row>
    <row r="266" spans="1:15" x14ac:dyDescent="0.25">
      <c r="A266" s="2" t="str">
        <f>IF(exp!C273&lt;&gt;"",exp!B273,"")</f>
        <v/>
      </c>
      <c r="B266" s="2" t="str">
        <f>IF(exp!C273&lt;&gt;"",exp!C273,"")</f>
        <v/>
      </c>
      <c r="C266" s="2" t="str">
        <f>IF(exp!E273&lt;&gt;"",exp!E273,"")</f>
        <v/>
      </c>
      <c r="D266" s="38" t="str">
        <f>IF(exp!F273&lt;&gt;"",exp!F273,"")</f>
        <v/>
      </c>
      <c r="E266" s="2" t="str">
        <f>IF(exp!G273&lt;&gt;"",exp!G273,"")</f>
        <v/>
      </c>
      <c r="F266" s="2" t="str">
        <f>IF(exp!H273&lt;&gt;"",exp!H273,"")</f>
        <v/>
      </c>
      <c r="G266" s="2" t="str">
        <f>IF(exp!I273&lt;&gt;"",VLOOKUP(exp!I273,private!O:P,2,FALSE),"")</f>
        <v/>
      </c>
      <c r="H266" s="2" t="str">
        <f>IF(exp!J273&lt;&gt;"",exp!J273,"")</f>
        <v/>
      </c>
      <c r="I266" s="2" t="str">
        <f>IF(exp!K273&lt;&gt;"",exp!K273,"")</f>
        <v/>
      </c>
      <c r="J266" s="2" t="str">
        <f>IF(exp!L273&lt;&gt;"",exp!L273,"")</f>
        <v/>
      </c>
      <c r="K266" s="2" t="str">
        <f>IF(exp!M273&lt;&gt;"",exp!M273,"")</f>
        <v/>
      </c>
      <c r="L266" s="2" t="str">
        <f>IF(exp!N273&lt;&gt;"",exp!N273,"")</f>
        <v/>
      </c>
      <c r="M266" s="2" t="str">
        <f>IF(exp!O273&lt;&gt;"",exp!O273,"")</f>
        <v/>
      </c>
      <c r="N266" s="2" t="str">
        <f>IF(exp!P273&lt;&gt;"",exp!P273,"")</f>
        <v/>
      </c>
      <c r="O266" s="2" t="str">
        <f>IF(exp!Q273&lt;&gt;"",exp!Q273,"")</f>
        <v/>
      </c>
    </row>
    <row r="267" spans="1:15" x14ac:dyDescent="0.25">
      <c r="A267" s="2" t="str">
        <f>IF(exp!C274&lt;&gt;"",exp!B274,"")</f>
        <v/>
      </c>
      <c r="B267" s="2" t="str">
        <f>IF(exp!C274&lt;&gt;"",exp!C274,"")</f>
        <v/>
      </c>
      <c r="C267" s="2" t="str">
        <f>IF(exp!E274&lt;&gt;"",exp!E274,"")</f>
        <v/>
      </c>
      <c r="D267" s="38" t="str">
        <f>IF(exp!F274&lt;&gt;"",exp!F274,"")</f>
        <v/>
      </c>
      <c r="E267" s="2" t="str">
        <f>IF(exp!G274&lt;&gt;"",exp!G274,"")</f>
        <v/>
      </c>
      <c r="F267" s="2" t="str">
        <f>IF(exp!H274&lt;&gt;"",exp!H274,"")</f>
        <v/>
      </c>
      <c r="G267" s="2" t="str">
        <f>IF(exp!I274&lt;&gt;"",VLOOKUP(exp!I274,private!O:P,2,FALSE),"")</f>
        <v/>
      </c>
      <c r="H267" s="2" t="str">
        <f>IF(exp!J274&lt;&gt;"",exp!J274,"")</f>
        <v/>
      </c>
      <c r="I267" s="2" t="str">
        <f>IF(exp!K274&lt;&gt;"",exp!K274,"")</f>
        <v/>
      </c>
      <c r="J267" s="2" t="str">
        <f>IF(exp!L274&lt;&gt;"",exp!L274,"")</f>
        <v/>
      </c>
      <c r="K267" s="2" t="str">
        <f>IF(exp!M274&lt;&gt;"",exp!M274,"")</f>
        <v/>
      </c>
      <c r="L267" s="2" t="str">
        <f>IF(exp!N274&lt;&gt;"",exp!N274,"")</f>
        <v/>
      </c>
      <c r="M267" s="2" t="str">
        <f>IF(exp!O274&lt;&gt;"",exp!O274,"")</f>
        <v/>
      </c>
      <c r="N267" s="2" t="str">
        <f>IF(exp!P274&lt;&gt;"",exp!P274,"")</f>
        <v/>
      </c>
      <c r="O267" s="2" t="str">
        <f>IF(exp!Q274&lt;&gt;"",exp!Q274,"")</f>
        <v/>
      </c>
    </row>
    <row r="268" spans="1:15" x14ac:dyDescent="0.25">
      <c r="A268" s="2" t="str">
        <f>IF(exp!C275&lt;&gt;"",exp!B275,"")</f>
        <v/>
      </c>
      <c r="B268" s="2" t="str">
        <f>IF(exp!C275&lt;&gt;"",exp!C275,"")</f>
        <v/>
      </c>
      <c r="C268" s="2" t="str">
        <f>IF(exp!E275&lt;&gt;"",exp!E275,"")</f>
        <v/>
      </c>
      <c r="D268" s="38" t="str">
        <f>IF(exp!F275&lt;&gt;"",exp!F275,"")</f>
        <v/>
      </c>
      <c r="E268" s="2" t="str">
        <f>IF(exp!G275&lt;&gt;"",exp!G275,"")</f>
        <v/>
      </c>
      <c r="F268" s="2" t="str">
        <f>IF(exp!H275&lt;&gt;"",exp!H275,"")</f>
        <v/>
      </c>
      <c r="G268" s="2" t="str">
        <f>IF(exp!I275&lt;&gt;"",VLOOKUP(exp!I275,private!O:P,2,FALSE),"")</f>
        <v/>
      </c>
      <c r="H268" s="2" t="str">
        <f>IF(exp!J275&lt;&gt;"",exp!J275,"")</f>
        <v/>
      </c>
      <c r="I268" s="2" t="str">
        <f>IF(exp!K275&lt;&gt;"",exp!K275,"")</f>
        <v/>
      </c>
      <c r="J268" s="2" t="str">
        <f>IF(exp!L275&lt;&gt;"",exp!L275,"")</f>
        <v/>
      </c>
      <c r="K268" s="2" t="str">
        <f>IF(exp!M275&lt;&gt;"",exp!M275,"")</f>
        <v/>
      </c>
      <c r="L268" s="2" t="str">
        <f>IF(exp!N275&lt;&gt;"",exp!N275,"")</f>
        <v/>
      </c>
      <c r="M268" s="2" t="str">
        <f>IF(exp!O275&lt;&gt;"",exp!O275,"")</f>
        <v/>
      </c>
      <c r="N268" s="2" t="str">
        <f>IF(exp!P275&lt;&gt;"",exp!P275,"")</f>
        <v/>
      </c>
      <c r="O268" s="2" t="str">
        <f>IF(exp!Q275&lt;&gt;"",exp!Q275,"")</f>
        <v/>
      </c>
    </row>
    <row r="269" spans="1:15" x14ac:dyDescent="0.25">
      <c r="A269" s="2" t="str">
        <f>IF(exp!C276&lt;&gt;"",exp!B276,"")</f>
        <v/>
      </c>
      <c r="B269" s="2" t="str">
        <f>IF(exp!C276&lt;&gt;"",exp!C276,"")</f>
        <v/>
      </c>
      <c r="C269" s="2" t="str">
        <f>IF(exp!E276&lt;&gt;"",exp!E276,"")</f>
        <v/>
      </c>
      <c r="D269" s="38" t="str">
        <f>IF(exp!F276&lt;&gt;"",exp!F276,"")</f>
        <v/>
      </c>
      <c r="E269" s="2" t="str">
        <f>IF(exp!G276&lt;&gt;"",exp!G276,"")</f>
        <v/>
      </c>
      <c r="F269" s="2" t="str">
        <f>IF(exp!H276&lt;&gt;"",exp!H276,"")</f>
        <v/>
      </c>
      <c r="G269" s="2" t="str">
        <f>IF(exp!I276&lt;&gt;"",VLOOKUP(exp!I276,private!O:P,2,FALSE),"")</f>
        <v/>
      </c>
      <c r="H269" s="2" t="str">
        <f>IF(exp!J276&lt;&gt;"",exp!J276,"")</f>
        <v/>
      </c>
      <c r="I269" s="2" t="str">
        <f>IF(exp!K276&lt;&gt;"",exp!K276,"")</f>
        <v/>
      </c>
      <c r="J269" s="2" t="str">
        <f>IF(exp!L276&lt;&gt;"",exp!L276,"")</f>
        <v/>
      </c>
      <c r="K269" s="2" t="str">
        <f>IF(exp!M276&lt;&gt;"",exp!M276,"")</f>
        <v/>
      </c>
      <c r="L269" s="2" t="str">
        <f>IF(exp!N276&lt;&gt;"",exp!N276,"")</f>
        <v/>
      </c>
      <c r="M269" s="2" t="str">
        <f>IF(exp!O276&lt;&gt;"",exp!O276,"")</f>
        <v/>
      </c>
      <c r="N269" s="2" t="str">
        <f>IF(exp!P276&lt;&gt;"",exp!P276,"")</f>
        <v/>
      </c>
      <c r="O269" s="2" t="str">
        <f>IF(exp!Q276&lt;&gt;"",exp!Q276,"")</f>
        <v/>
      </c>
    </row>
    <row r="270" spans="1:15" x14ac:dyDescent="0.25">
      <c r="A270" s="2" t="str">
        <f>IF(exp!C277&lt;&gt;"",exp!B277,"")</f>
        <v/>
      </c>
      <c r="B270" s="2" t="str">
        <f>IF(exp!C277&lt;&gt;"",exp!C277,"")</f>
        <v/>
      </c>
      <c r="C270" s="2" t="str">
        <f>IF(exp!E277&lt;&gt;"",exp!E277,"")</f>
        <v/>
      </c>
      <c r="D270" s="38" t="str">
        <f>IF(exp!F277&lt;&gt;"",exp!F277,"")</f>
        <v/>
      </c>
      <c r="E270" s="2" t="str">
        <f>IF(exp!G277&lt;&gt;"",exp!G277,"")</f>
        <v/>
      </c>
      <c r="F270" s="2" t="str">
        <f>IF(exp!H277&lt;&gt;"",exp!H277,"")</f>
        <v/>
      </c>
      <c r="G270" s="2" t="str">
        <f>IF(exp!I277&lt;&gt;"",VLOOKUP(exp!I277,private!O:P,2,FALSE),"")</f>
        <v/>
      </c>
      <c r="H270" s="2" t="str">
        <f>IF(exp!J277&lt;&gt;"",exp!J277,"")</f>
        <v/>
      </c>
      <c r="I270" s="2" t="str">
        <f>IF(exp!K277&lt;&gt;"",exp!K277,"")</f>
        <v/>
      </c>
      <c r="J270" s="2" t="str">
        <f>IF(exp!L277&lt;&gt;"",exp!L277,"")</f>
        <v/>
      </c>
      <c r="K270" s="2" t="str">
        <f>IF(exp!M277&lt;&gt;"",exp!M277,"")</f>
        <v/>
      </c>
      <c r="L270" s="2" t="str">
        <f>IF(exp!N277&lt;&gt;"",exp!N277,"")</f>
        <v/>
      </c>
      <c r="M270" s="2" t="str">
        <f>IF(exp!O277&lt;&gt;"",exp!O277,"")</f>
        <v/>
      </c>
      <c r="N270" s="2" t="str">
        <f>IF(exp!P277&lt;&gt;"",exp!P277,"")</f>
        <v/>
      </c>
      <c r="O270" s="2" t="str">
        <f>IF(exp!Q277&lt;&gt;"",exp!Q277,"")</f>
        <v/>
      </c>
    </row>
    <row r="271" spans="1:15" x14ac:dyDescent="0.25">
      <c r="A271" s="2" t="str">
        <f>IF(exp!C278&lt;&gt;"",exp!B278,"")</f>
        <v/>
      </c>
      <c r="B271" s="2" t="str">
        <f>IF(exp!C278&lt;&gt;"",exp!C278,"")</f>
        <v/>
      </c>
      <c r="C271" s="2" t="str">
        <f>IF(exp!E278&lt;&gt;"",exp!E278,"")</f>
        <v/>
      </c>
      <c r="D271" s="38" t="str">
        <f>IF(exp!F278&lt;&gt;"",exp!F278,"")</f>
        <v/>
      </c>
      <c r="E271" s="2" t="str">
        <f>IF(exp!G278&lt;&gt;"",exp!G278,"")</f>
        <v/>
      </c>
      <c r="F271" s="2" t="str">
        <f>IF(exp!H278&lt;&gt;"",exp!H278,"")</f>
        <v/>
      </c>
      <c r="G271" s="2" t="str">
        <f>IF(exp!I278&lt;&gt;"",VLOOKUP(exp!I278,private!O:P,2,FALSE),"")</f>
        <v/>
      </c>
      <c r="H271" s="2" t="str">
        <f>IF(exp!J278&lt;&gt;"",exp!J278,"")</f>
        <v/>
      </c>
      <c r="I271" s="2" t="str">
        <f>IF(exp!K278&lt;&gt;"",exp!K278,"")</f>
        <v/>
      </c>
      <c r="J271" s="2" t="str">
        <f>IF(exp!L278&lt;&gt;"",exp!L278,"")</f>
        <v/>
      </c>
      <c r="K271" s="2" t="str">
        <f>IF(exp!M278&lt;&gt;"",exp!M278,"")</f>
        <v/>
      </c>
      <c r="L271" s="2" t="str">
        <f>IF(exp!N278&lt;&gt;"",exp!N278,"")</f>
        <v/>
      </c>
      <c r="M271" s="2" t="str">
        <f>IF(exp!O278&lt;&gt;"",exp!O278,"")</f>
        <v/>
      </c>
      <c r="N271" s="2" t="str">
        <f>IF(exp!P278&lt;&gt;"",exp!P278,"")</f>
        <v/>
      </c>
      <c r="O271" s="2" t="str">
        <f>IF(exp!Q278&lt;&gt;"",exp!Q278,"")</f>
        <v/>
      </c>
    </row>
    <row r="272" spans="1:15" x14ac:dyDescent="0.25">
      <c r="A272" s="2" t="str">
        <f>IF(exp!C279&lt;&gt;"",exp!B279,"")</f>
        <v/>
      </c>
      <c r="B272" s="2" t="str">
        <f>IF(exp!C279&lt;&gt;"",exp!C279,"")</f>
        <v/>
      </c>
      <c r="C272" s="2" t="str">
        <f>IF(exp!E279&lt;&gt;"",exp!E279,"")</f>
        <v/>
      </c>
      <c r="D272" s="38" t="str">
        <f>IF(exp!F279&lt;&gt;"",exp!F279,"")</f>
        <v/>
      </c>
      <c r="E272" s="2" t="str">
        <f>IF(exp!G279&lt;&gt;"",exp!G279,"")</f>
        <v/>
      </c>
      <c r="F272" s="2" t="str">
        <f>IF(exp!H279&lt;&gt;"",exp!H279,"")</f>
        <v/>
      </c>
      <c r="G272" s="2" t="str">
        <f>IF(exp!I279&lt;&gt;"",VLOOKUP(exp!I279,private!O:P,2,FALSE),"")</f>
        <v/>
      </c>
      <c r="H272" s="2" t="str">
        <f>IF(exp!J279&lt;&gt;"",exp!J279,"")</f>
        <v/>
      </c>
      <c r="I272" s="2" t="str">
        <f>IF(exp!K279&lt;&gt;"",exp!K279,"")</f>
        <v/>
      </c>
      <c r="J272" s="2" t="str">
        <f>IF(exp!L279&lt;&gt;"",exp!L279,"")</f>
        <v/>
      </c>
      <c r="K272" s="2" t="str">
        <f>IF(exp!M279&lt;&gt;"",exp!M279,"")</f>
        <v/>
      </c>
      <c r="L272" s="2" t="str">
        <f>IF(exp!N279&lt;&gt;"",exp!N279,"")</f>
        <v/>
      </c>
      <c r="M272" s="2" t="str">
        <f>IF(exp!O279&lt;&gt;"",exp!O279,"")</f>
        <v/>
      </c>
      <c r="N272" s="2" t="str">
        <f>IF(exp!P279&lt;&gt;"",exp!P279,"")</f>
        <v/>
      </c>
      <c r="O272" s="2" t="str">
        <f>IF(exp!Q279&lt;&gt;"",exp!Q279,"")</f>
        <v/>
      </c>
    </row>
    <row r="273" spans="1:15" x14ac:dyDescent="0.25">
      <c r="A273" s="2" t="str">
        <f>IF(exp!C280&lt;&gt;"",exp!B280,"")</f>
        <v/>
      </c>
      <c r="B273" s="2" t="str">
        <f>IF(exp!C280&lt;&gt;"",exp!C280,"")</f>
        <v/>
      </c>
      <c r="C273" s="2" t="str">
        <f>IF(exp!E280&lt;&gt;"",exp!E280,"")</f>
        <v/>
      </c>
      <c r="D273" s="38" t="str">
        <f>IF(exp!F280&lt;&gt;"",exp!F280,"")</f>
        <v/>
      </c>
      <c r="E273" s="2" t="str">
        <f>IF(exp!G280&lt;&gt;"",exp!G280,"")</f>
        <v/>
      </c>
      <c r="F273" s="2" t="str">
        <f>IF(exp!H280&lt;&gt;"",exp!H280,"")</f>
        <v/>
      </c>
      <c r="G273" s="2" t="str">
        <f>IF(exp!I280&lt;&gt;"",VLOOKUP(exp!I280,private!O:P,2,FALSE),"")</f>
        <v/>
      </c>
      <c r="H273" s="2" t="str">
        <f>IF(exp!J280&lt;&gt;"",exp!J280,"")</f>
        <v/>
      </c>
      <c r="I273" s="2" t="str">
        <f>IF(exp!K280&lt;&gt;"",exp!K280,"")</f>
        <v/>
      </c>
      <c r="J273" s="2" t="str">
        <f>IF(exp!L280&lt;&gt;"",exp!L280,"")</f>
        <v/>
      </c>
      <c r="K273" s="2" t="str">
        <f>IF(exp!M280&lt;&gt;"",exp!M280,"")</f>
        <v/>
      </c>
      <c r="L273" s="2" t="str">
        <f>IF(exp!N280&lt;&gt;"",exp!N280,"")</f>
        <v/>
      </c>
      <c r="M273" s="2" t="str">
        <f>IF(exp!O280&lt;&gt;"",exp!O280,"")</f>
        <v/>
      </c>
      <c r="N273" s="2" t="str">
        <f>IF(exp!P280&lt;&gt;"",exp!P280,"")</f>
        <v/>
      </c>
      <c r="O273" s="2" t="str">
        <f>IF(exp!Q280&lt;&gt;"",exp!Q280,"")</f>
        <v/>
      </c>
    </row>
    <row r="274" spans="1:15" x14ac:dyDescent="0.25">
      <c r="A274" s="2" t="str">
        <f>IF(exp!C281&lt;&gt;"",exp!B281,"")</f>
        <v/>
      </c>
      <c r="B274" s="2" t="str">
        <f>IF(exp!C281&lt;&gt;"",exp!C281,"")</f>
        <v/>
      </c>
      <c r="C274" s="2" t="str">
        <f>IF(exp!E281&lt;&gt;"",exp!E281,"")</f>
        <v/>
      </c>
      <c r="D274" s="38" t="str">
        <f>IF(exp!F281&lt;&gt;"",exp!F281,"")</f>
        <v/>
      </c>
      <c r="E274" s="2" t="str">
        <f>IF(exp!G281&lt;&gt;"",exp!G281,"")</f>
        <v/>
      </c>
      <c r="F274" s="2" t="str">
        <f>IF(exp!H281&lt;&gt;"",exp!H281,"")</f>
        <v/>
      </c>
      <c r="G274" s="2" t="str">
        <f>IF(exp!I281&lt;&gt;"",VLOOKUP(exp!I281,private!O:P,2,FALSE),"")</f>
        <v/>
      </c>
      <c r="H274" s="2" t="str">
        <f>IF(exp!J281&lt;&gt;"",exp!J281,"")</f>
        <v/>
      </c>
      <c r="I274" s="2" t="str">
        <f>IF(exp!K281&lt;&gt;"",exp!K281,"")</f>
        <v/>
      </c>
      <c r="J274" s="2" t="str">
        <f>IF(exp!L281&lt;&gt;"",exp!L281,"")</f>
        <v/>
      </c>
      <c r="K274" s="2" t="str">
        <f>IF(exp!M281&lt;&gt;"",exp!M281,"")</f>
        <v/>
      </c>
      <c r="L274" s="2" t="str">
        <f>IF(exp!N281&lt;&gt;"",exp!N281,"")</f>
        <v/>
      </c>
      <c r="M274" s="2" t="str">
        <f>IF(exp!O281&lt;&gt;"",exp!O281,"")</f>
        <v/>
      </c>
      <c r="N274" s="2" t="str">
        <f>IF(exp!P281&lt;&gt;"",exp!P281,"")</f>
        <v/>
      </c>
      <c r="O274" s="2" t="str">
        <f>IF(exp!Q281&lt;&gt;"",exp!Q281,"")</f>
        <v/>
      </c>
    </row>
    <row r="275" spans="1:15" x14ac:dyDescent="0.25">
      <c r="A275" s="2" t="str">
        <f>IF(exp!C282&lt;&gt;"",exp!B282,"")</f>
        <v/>
      </c>
      <c r="B275" s="2" t="str">
        <f>IF(exp!C282&lt;&gt;"",exp!C282,"")</f>
        <v/>
      </c>
      <c r="C275" s="2" t="str">
        <f>IF(exp!E282&lt;&gt;"",exp!E282,"")</f>
        <v/>
      </c>
      <c r="D275" s="38" t="str">
        <f>IF(exp!F282&lt;&gt;"",exp!F282,"")</f>
        <v/>
      </c>
      <c r="E275" s="2" t="str">
        <f>IF(exp!G282&lt;&gt;"",exp!G282,"")</f>
        <v/>
      </c>
      <c r="F275" s="2" t="str">
        <f>IF(exp!H282&lt;&gt;"",exp!H282,"")</f>
        <v/>
      </c>
      <c r="G275" s="2" t="str">
        <f>IF(exp!I282&lt;&gt;"",VLOOKUP(exp!I282,private!O:P,2,FALSE),"")</f>
        <v/>
      </c>
      <c r="H275" s="2" t="str">
        <f>IF(exp!J282&lt;&gt;"",exp!J282,"")</f>
        <v/>
      </c>
      <c r="I275" s="2" t="str">
        <f>IF(exp!K282&lt;&gt;"",exp!K282,"")</f>
        <v/>
      </c>
      <c r="J275" s="2" t="str">
        <f>IF(exp!L282&lt;&gt;"",exp!L282,"")</f>
        <v/>
      </c>
      <c r="K275" s="2" t="str">
        <f>IF(exp!M282&lt;&gt;"",exp!M282,"")</f>
        <v/>
      </c>
      <c r="L275" s="2" t="str">
        <f>IF(exp!N282&lt;&gt;"",exp!N282,"")</f>
        <v/>
      </c>
      <c r="M275" s="2" t="str">
        <f>IF(exp!O282&lt;&gt;"",exp!O282,"")</f>
        <v/>
      </c>
      <c r="N275" s="2" t="str">
        <f>IF(exp!P282&lt;&gt;"",exp!P282,"")</f>
        <v/>
      </c>
      <c r="O275" s="2" t="str">
        <f>IF(exp!Q282&lt;&gt;"",exp!Q282,"")</f>
        <v/>
      </c>
    </row>
    <row r="276" spans="1:15" x14ac:dyDescent="0.25">
      <c r="A276" s="2" t="str">
        <f>IF(exp!C283&lt;&gt;"",exp!B283,"")</f>
        <v/>
      </c>
      <c r="B276" s="2" t="str">
        <f>IF(exp!C283&lt;&gt;"",exp!C283,"")</f>
        <v/>
      </c>
      <c r="C276" s="2" t="str">
        <f>IF(exp!E283&lt;&gt;"",exp!E283,"")</f>
        <v/>
      </c>
      <c r="D276" s="38" t="str">
        <f>IF(exp!F283&lt;&gt;"",exp!F283,"")</f>
        <v/>
      </c>
      <c r="E276" s="2" t="str">
        <f>IF(exp!G283&lt;&gt;"",exp!G283,"")</f>
        <v/>
      </c>
      <c r="F276" s="2" t="str">
        <f>IF(exp!H283&lt;&gt;"",exp!H283,"")</f>
        <v/>
      </c>
      <c r="G276" s="2" t="str">
        <f>IF(exp!I283&lt;&gt;"",VLOOKUP(exp!I283,private!O:P,2,FALSE),"")</f>
        <v/>
      </c>
      <c r="H276" s="2" t="str">
        <f>IF(exp!J283&lt;&gt;"",exp!J283,"")</f>
        <v/>
      </c>
      <c r="I276" s="2" t="str">
        <f>IF(exp!K283&lt;&gt;"",exp!K283,"")</f>
        <v/>
      </c>
      <c r="J276" s="2" t="str">
        <f>IF(exp!L283&lt;&gt;"",exp!L283,"")</f>
        <v/>
      </c>
      <c r="K276" s="2" t="str">
        <f>IF(exp!M283&lt;&gt;"",exp!M283,"")</f>
        <v/>
      </c>
      <c r="L276" s="2" t="str">
        <f>IF(exp!N283&lt;&gt;"",exp!N283,"")</f>
        <v/>
      </c>
      <c r="M276" s="2" t="str">
        <f>IF(exp!O283&lt;&gt;"",exp!O283,"")</f>
        <v/>
      </c>
      <c r="N276" s="2" t="str">
        <f>IF(exp!P283&lt;&gt;"",exp!P283,"")</f>
        <v/>
      </c>
      <c r="O276" s="2" t="str">
        <f>IF(exp!Q283&lt;&gt;"",exp!Q283,"")</f>
        <v/>
      </c>
    </row>
    <row r="277" spans="1:15" x14ac:dyDescent="0.25">
      <c r="A277" s="2" t="str">
        <f>IF(exp!C284&lt;&gt;"",exp!B284,"")</f>
        <v/>
      </c>
      <c r="B277" s="2" t="str">
        <f>IF(exp!C284&lt;&gt;"",exp!C284,"")</f>
        <v/>
      </c>
      <c r="C277" s="2" t="str">
        <f>IF(exp!E284&lt;&gt;"",exp!E284,"")</f>
        <v/>
      </c>
      <c r="D277" s="38" t="str">
        <f>IF(exp!F284&lt;&gt;"",exp!F284,"")</f>
        <v/>
      </c>
      <c r="E277" s="2" t="str">
        <f>IF(exp!G284&lt;&gt;"",exp!G284,"")</f>
        <v/>
      </c>
      <c r="F277" s="2" t="str">
        <f>IF(exp!H284&lt;&gt;"",exp!H284,"")</f>
        <v/>
      </c>
      <c r="G277" s="2" t="str">
        <f>IF(exp!I284&lt;&gt;"",VLOOKUP(exp!I284,private!O:P,2,FALSE),"")</f>
        <v/>
      </c>
      <c r="H277" s="2" t="str">
        <f>IF(exp!J284&lt;&gt;"",exp!J284,"")</f>
        <v/>
      </c>
      <c r="I277" s="2" t="str">
        <f>IF(exp!K284&lt;&gt;"",exp!K284,"")</f>
        <v/>
      </c>
      <c r="J277" s="2" t="str">
        <f>IF(exp!L284&lt;&gt;"",exp!L284,"")</f>
        <v/>
      </c>
      <c r="K277" s="2" t="str">
        <f>IF(exp!M284&lt;&gt;"",exp!M284,"")</f>
        <v/>
      </c>
      <c r="L277" s="2" t="str">
        <f>IF(exp!N284&lt;&gt;"",exp!N284,"")</f>
        <v/>
      </c>
      <c r="M277" s="2" t="str">
        <f>IF(exp!O284&lt;&gt;"",exp!O284,"")</f>
        <v/>
      </c>
      <c r="N277" s="2" t="str">
        <f>IF(exp!P284&lt;&gt;"",exp!P284,"")</f>
        <v/>
      </c>
      <c r="O277" s="2" t="str">
        <f>IF(exp!Q284&lt;&gt;"",exp!Q284,"")</f>
        <v/>
      </c>
    </row>
    <row r="278" spans="1:15" x14ac:dyDescent="0.25">
      <c r="A278" s="2" t="str">
        <f>IF(exp!C285&lt;&gt;"",exp!B285,"")</f>
        <v/>
      </c>
      <c r="B278" s="2" t="str">
        <f>IF(exp!C285&lt;&gt;"",exp!C285,"")</f>
        <v/>
      </c>
      <c r="C278" s="2" t="str">
        <f>IF(exp!E285&lt;&gt;"",exp!E285,"")</f>
        <v/>
      </c>
      <c r="D278" s="38" t="str">
        <f>IF(exp!F285&lt;&gt;"",exp!F285,"")</f>
        <v/>
      </c>
      <c r="E278" s="2" t="str">
        <f>IF(exp!G285&lt;&gt;"",exp!G285,"")</f>
        <v/>
      </c>
      <c r="F278" s="2" t="str">
        <f>IF(exp!H285&lt;&gt;"",exp!H285,"")</f>
        <v/>
      </c>
      <c r="G278" s="2" t="str">
        <f>IF(exp!I285&lt;&gt;"",VLOOKUP(exp!I285,private!O:P,2,FALSE),"")</f>
        <v/>
      </c>
      <c r="H278" s="2" t="str">
        <f>IF(exp!J285&lt;&gt;"",exp!J285,"")</f>
        <v/>
      </c>
      <c r="I278" s="2" t="str">
        <f>IF(exp!K285&lt;&gt;"",exp!K285,"")</f>
        <v/>
      </c>
      <c r="J278" s="2" t="str">
        <f>IF(exp!L285&lt;&gt;"",exp!L285,"")</f>
        <v/>
      </c>
      <c r="K278" s="2" t="str">
        <f>IF(exp!M285&lt;&gt;"",exp!M285,"")</f>
        <v/>
      </c>
      <c r="L278" s="2" t="str">
        <f>IF(exp!N285&lt;&gt;"",exp!N285,"")</f>
        <v/>
      </c>
      <c r="M278" s="2" t="str">
        <f>IF(exp!O285&lt;&gt;"",exp!O285,"")</f>
        <v/>
      </c>
      <c r="N278" s="2" t="str">
        <f>IF(exp!P285&lt;&gt;"",exp!P285,"")</f>
        <v/>
      </c>
      <c r="O278" s="2" t="str">
        <f>IF(exp!Q285&lt;&gt;"",exp!Q285,"")</f>
        <v/>
      </c>
    </row>
    <row r="279" spans="1:15" x14ac:dyDescent="0.25">
      <c r="A279" s="2" t="str">
        <f>IF(exp!C286&lt;&gt;"",exp!B286,"")</f>
        <v/>
      </c>
      <c r="B279" s="2" t="str">
        <f>IF(exp!C286&lt;&gt;"",exp!C286,"")</f>
        <v/>
      </c>
      <c r="C279" s="2" t="str">
        <f>IF(exp!E286&lt;&gt;"",exp!E286,"")</f>
        <v/>
      </c>
      <c r="D279" s="38" t="str">
        <f>IF(exp!F286&lt;&gt;"",exp!F286,"")</f>
        <v/>
      </c>
      <c r="E279" s="2" t="str">
        <f>IF(exp!G286&lt;&gt;"",exp!G286,"")</f>
        <v/>
      </c>
      <c r="F279" s="2" t="str">
        <f>IF(exp!H286&lt;&gt;"",exp!H286,"")</f>
        <v/>
      </c>
      <c r="G279" s="2" t="str">
        <f>IF(exp!I286&lt;&gt;"",VLOOKUP(exp!I286,private!O:P,2,FALSE),"")</f>
        <v/>
      </c>
      <c r="H279" s="2" t="str">
        <f>IF(exp!J286&lt;&gt;"",exp!J286,"")</f>
        <v/>
      </c>
      <c r="I279" s="2" t="str">
        <f>IF(exp!K286&lt;&gt;"",exp!K286,"")</f>
        <v/>
      </c>
      <c r="J279" s="2" t="str">
        <f>IF(exp!L286&lt;&gt;"",exp!L286,"")</f>
        <v/>
      </c>
      <c r="K279" s="2" t="str">
        <f>IF(exp!M286&lt;&gt;"",exp!M286,"")</f>
        <v/>
      </c>
      <c r="L279" s="2" t="str">
        <f>IF(exp!N286&lt;&gt;"",exp!N286,"")</f>
        <v/>
      </c>
      <c r="M279" s="2" t="str">
        <f>IF(exp!O286&lt;&gt;"",exp!O286,"")</f>
        <v/>
      </c>
      <c r="N279" s="2" t="str">
        <f>IF(exp!P286&lt;&gt;"",exp!P286,"")</f>
        <v/>
      </c>
      <c r="O279" s="2" t="str">
        <f>IF(exp!Q286&lt;&gt;"",exp!Q286,"")</f>
        <v/>
      </c>
    </row>
    <row r="280" spans="1:15" x14ac:dyDescent="0.25">
      <c r="A280" s="2" t="str">
        <f>IF(exp!C287&lt;&gt;"",exp!B287,"")</f>
        <v/>
      </c>
      <c r="B280" s="2" t="str">
        <f>IF(exp!C287&lt;&gt;"",exp!C287,"")</f>
        <v/>
      </c>
      <c r="C280" s="2" t="str">
        <f>IF(exp!E287&lt;&gt;"",exp!E287,"")</f>
        <v/>
      </c>
      <c r="D280" s="38" t="str">
        <f>IF(exp!F287&lt;&gt;"",exp!F287,"")</f>
        <v/>
      </c>
      <c r="E280" s="2" t="str">
        <f>IF(exp!G287&lt;&gt;"",exp!G287,"")</f>
        <v/>
      </c>
      <c r="F280" s="2" t="str">
        <f>IF(exp!H287&lt;&gt;"",exp!H287,"")</f>
        <v/>
      </c>
      <c r="G280" s="2" t="str">
        <f>IF(exp!I287&lt;&gt;"",VLOOKUP(exp!I287,private!O:P,2,FALSE),"")</f>
        <v/>
      </c>
      <c r="H280" s="2" t="str">
        <f>IF(exp!J287&lt;&gt;"",exp!J287,"")</f>
        <v/>
      </c>
      <c r="I280" s="2" t="str">
        <f>IF(exp!K287&lt;&gt;"",exp!K287,"")</f>
        <v/>
      </c>
      <c r="J280" s="2" t="str">
        <f>IF(exp!L287&lt;&gt;"",exp!L287,"")</f>
        <v/>
      </c>
      <c r="K280" s="2" t="str">
        <f>IF(exp!M287&lt;&gt;"",exp!M287,"")</f>
        <v/>
      </c>
      <c r="L280" s="2" t="str">
        <f>IF(exp!N287&lt;&gt;"",exp!N287,"")</f>
        <v/>
      </c>
      <c r="M280" s="2" t="str">
        <f>IF(exp!O287&lt;&gt;"",exp!O287,"")</f>
        <v/>
      </c>
      <c r="N280" s="2" t="str">
        <f>IF(exp!P287&lt;&gt;"",exp!P287,"")</f>
        <v/>
      </c>
      <c r="O280" s="2" t="str">
        <f>IF(exp!Q287&lt;&gt;"",exp!Q287,"")</f>
        <v/>
      </c>
    </row>
    <row r="281" spans="1:15" x14ac:dyDescent="0.25">
      <c r="A281" s="2" t="str">
        <f>IF(exp!C288&lt;&gt;"",exp!B288,"")</f>
        <v/>
      </c>
      <c r="B281" s="2" t="str">
        <f>IF(exp!C288&lt;&gt;"",exp!C288,"")</f>
        <v/>
      </c>
      <c r="C281" s="2" t="str">
        <f>IF(exp!E288&lt;&gt;"",exp!E288,"")</f>
        <v/>
      </c>
      <c r="D281" s="38" t="str">
        <f>IF(exp!F288&lt;&gt;"",exp!F288,"")</f>
        <v/>
      </c>
      <c r="E281" s="2" t="str">
        <f>IF(exp!G288&lt;&gt;"",exp!G288,"")</f>
        <v/>
      </c>
      <c r="F281" s="2" t="str">
        <f>IF(exp!H288&lt;&gt;"",exp!H288,"")</f>
        <v/>
      </c>
      <c r="G281" s="2" t="str">
        <f>IF(exp!I288&lt;&gt;"",VLOOKUP(exp!I288,private!O:P,2,FALSE),"")</f>
        <v/>
      </c>
      <c r="H281" s="2" t="str">
        <f>IF(exp!J288&lt;&gt;"",exp!J288,"")</f>
        <v/>
      </c>
      <c r="I281" s="2" t="str">
        <f>IF(exp!K288&lt;&gt;"",exp!K288,"")</f>
        <v/>
      </c>
      <c r="J281" s="2" t="str">
        <f>IF(exp!L288&lt;&gt;"",exp!L288,"")</f>
        <v/>
      </c>
      <c r="K281" s="2" t="str">
        <f>IF(exp!M288&lt;&gt;"",exp!M288,"")</f>
        <v/>
      </c>
      <c r="L281" s="2" t="str">
        <f>IF(exp!N288&lt;&gt;"",exp!N288,"")</f>
        <v/>
      </c>
      <c r="M281" s="2" t="str">
        <f>IF(exp!O288&lt;&gt;"",exp!O288,"")</f>
        <v/>
      </c>
      <c r="N281" s="2" t="str">
        <f>IF(exp!P288&lt;&gt;"",exp!P288,"")</f>
        <v/>
      </c>
      <c r="O281" s="2" t="str">
        <f>IF(exp!Q288&lt;&gt;"",exp!Q288,"")</f>
        <v/>
      </c>
    </row>
    <row r="282" spans="1:15" x14ac:dyDescent="0.25">
      <c r="A282" s="2" t="str">
        <f>IF(exp!C289&lt;&gt;"",exp!B289,"")</f>
        <v/>
      </c>
      <c r="B282" s="2" t="str">
        <f>IF(exp!C289&lt;&gt;"",exp!C289,"")</f>
        <v/>
      </c>
      <c r="C282" s="2" t="str">
        <f>IF(exp!E289&lt;&gt;"",exp!E289,"")</f>
        <v/>
      </c>
      <c r="D282" s="38" t="str">
        <f>IF(exp!F289&lt;&gt;"",exp!F289,"")</f>
        <v/>
      </c>
      <c r="E282" s="2" t="str">
        <f>IF(exp!G289&lt;&gt;"",exp!G289,"")</f>
        <v/>
      </c>
      <c r="F282" s="2" t="str">
        <f>IF(exp!H289&lt;&gt;"",exp!H289,"")</f>
        <v/>
      </c>
      <c r="G282" s="2" t="str">
        <f>IF(exp!I289&lt;&gt;"",VLOOKUP(exp!I289,private!O:P,2,FALSE),"")</f>
        <v/>
      </c>
      <c r="H282" s="2" t="str">
        <f>IF(exp!J289&lt;&gt;"",exp!J289,"")</f>
        <v/>
      </c>
      <c r="I282" s="2" t="str">
        <f>IF(exp!K289&lt;&gt;"",exp!K289,"")</f>
        <v/>
      </c>
      <c r="J282" s="2" t="str">
        <f>IF(exp!L289&lt;&gt;"",exp!L289,"")</f>
        <v/>
      </c>
      <c r="K282" s="2" t="str">
        <f>IF(exp!M289&lt;&gt;"",exp!M289,"")</f>
        <v/>
      </c>
      <c r="L282" s="2" t="str">
        <f>IF(exp!N289&lt;&gt;"",exp!N289,"")</f>
        <v/>
      </c>
      <c r="M282" s="2" t="str">
        <f>IF(exp!O289&lt;&gt;"",exp!O289,"")</f>
        <v/>
      </c>
      <c r="N282" s="2" t="str">
        <f>IF(exp!P289&lt;&gt;"",exp!P289,"")</f>
        <v/>
      </c>
      <c r="O282" s="2" t="str">
        <f>IF(exp!Q289&lt;&gt;"",exp!Q289,"")</f>
        <v/>
      </c>
    </row>
    <row r="283" spans="1:15" x14ac:dyDescent="0.25">
      <c r="A283" s="2" t="str">
        <f>IF(exp!C290&lt;&gt;"",exp!B290,"")</f>
        <v/>
      </c>
      <c r="B283" s="2" t="str">
        <f>IF(exp!C290&lt;&gt;"",exp!C290,"")</f>
        <v/>
      </c>
      <c r="C283" s="2" t="str">
        <f>IF(exp!E290&lt;&gt;"",exp!E290,"")</f>
        <v/>
      </c>
      <c r="D283" s="38" t="str">
        <f>IF(exp!F290&lt;&gt;"",exp!F290,"")</f>
        <v/>
      </c>
      <c r="E283" s="2" t="str">
        <f>IF(exp!G290&lt;&gt;"",exp!G290,"")</f>
        <v/>
      </c>
      <c r="F283" s="2" t="str">
        <f>IF(exp!H290&lt;&gt;"",exp!H290,"")</f>
        <v/>
      </c>
      <c r="G283" s="2" t="str">
        <f>IF(exp!I290&lt;&gt;"",VLOOKUP(exp!I290,private!O:P,2,FALSE),"")</f>
        <v/>
      </c>
      <c r="H283" s="2" t="str">
        <f>IF(exp!J290&lt;&gt;"",exp!J290,"")</f>
        <v/>
      </c>
      <c r="I283" s="2" t="str">
        <f>IF(exp!K290&lt;&gt;"",exp!K290,"")</f>
        <v/>
      </c>
      <c r="J283" s="2" t="str">
        <f>IF(exp!L290&lt;&gt;"",exp!L290,"")</f>
        <v/>
      </c>
      <c r="K283" s="2" t="str">
        <f>IF(exp!M290&lt;&gt;"",exp!M290,"")</f>
        <v/>
      </c>
      <c r="L283" s="2" t="str">
        <f>IF(exp!N290&lt;&gt;"",exp!N290,"")</f>
        <v/>
      </c>
      <c r="M283" s="2" t="str">
        <f>IF(exp!O290&lt;&gt;"",exp!O290,"")</f>
        <v/>
      </c>
      <c r="N283" s="2" t="str">
        <f>IF(exp!P290&lt;&gt;"",exp!P290,"")</f>
        <v/>
      </c>
      <c r="O283" s="2" t="str">
        <f>IF(exp!Q290&lt;&gt;"",exp!Q290,"")</f>
        <v/>
      </c>
    </row>
    <row r="284" spans="1:15" x14ac:dyDescent="0.25">
      <c r="A284" s="2" t="str">
        <f>IF(exp!C291&lt;&gt;"",exp!B291,"")</f>
        <v/>
      </c>
      <c r="B284" s="2" t="str">
        <f>IF(exp!C291&lt;&gt;"",exp!C291,"")</f>
        <v/>
      </c>
      <c r="C284" s="2" t="str">
        <f>IF(exp!E291&lt;&gt;"",exp!E291,"")</f>
        <v/>
      </c>
      <c r="D284" s="38" t="str">
        <f>IF(exp!F291&lt;&gt;"",exp!F291,"")</f>
        <v/>
      </c>
      <c r="E284" s="2" t="str">
        <f>IF(exp!G291&lt;&gt;"",exp!G291,"")</f>
        <v/>
      </c>
      <c r="F284" s="2" t="str">
        <f>IF(exp!H291&lt;&gt;"",exp!H291,"")</f>
        <v/>
      </c>
      <c r="G284" s="2" t="str">
        <f>IF(exp!I291&lt;&gt;"",VLOOKUP(exp!I291,private!O:P,2,FALSE),"")</f>
        <v/>
      </c>
      <c r="H284" s="2" t="str">
        <f>IF(exp!J291&lt;&gt;"",exp!J291,"")</f>
        <v/>
      </c>
      <c r="I284" s="2" t="str">
        <f>IF(exp!K291&lt;&gt;"",exp!K291,"")</f>
        <v/>
      </c>
      <c r="J284" s="2" t="str">
        <f>IF(exp!L291&lt;&gt;"",exp!L291,"")</f>
        <v/>
      </c>
      <c r="K284" s="2" t="str">
        <f>IF(exp!M291&lt;&gt;"",exp!M291,"")</f>
        <v/>
      </c>
      <c r="L284" s="2" t="str">
        <f>IF(exp!N291&lt;&gt;"",exp!N291,"")</f>
        <v/>
      </c>
      <c r="M284" s="2" t="str">
        <f>IF(exp!O291&lt;&gt;"",exp!O291,"")</f>
        <v/>
      </c>
      <c r="N284" s="2" t="str">
        <f>IF(exp!P291&lt;&gt;"",exp!P291,"")</f>
        <v/>
      </c>
      <c r="O284" s="2" t="str">
        <f>IF(exp!Q291&lt;&gt;"",exp!Q291,"")</f>
        <v/>
      </c>
    </row>
    <row r="285" spans="1:15" x14ac:dyDescent="0.25">
      <c r="A285" s="2" t="str">
        <f>IF(exp!C292&lt;&gt;"",exp!B292,"")</f>
        <v/>
      </c>
      <c r="B285" s="2" t="str">
        <f>IF(exp!C292&lt;&gt;"",exp!C292,"")</f>
        <v/>
      </c>
      <c r="C285" s="2" t="str">
        <f>IF(exp!E292&lt;&gt;"",exp!E292,"")</f>
        <v/>
      </c>
      <c r="D285" s="38" t="str">
        <f>IF(exp!F292&lt;&gt;"",exp!F292,"")</f>
        <v/>
      </c>
      <c r="E285" s="2" t="str">
        <f>IF(exp!G292&lt;&gt;"",exp!G292,"")</f>
        <v/>
      </c>
      <c r="F285" s="2" t="str">
        <f>IF(exp!H292&lt;&gt;"",exp!H292,"")</f>
        <v/>
      </c>
      <c r="G285" s="2" t="str">
        <f>IF(exp!I292&lt;&gt;"",VLOOKUP(exp!I292,private!O:P,2,FALSE),"")</f>
        <v/>
      </c>
      <c r="H285" s="2" t="str">
        <f>IF(exp!J292&lt;&gt;"",exp!J292,"")</f>
        <v/>
      </c>
      <c r="I285" s="2" t="str">
        <f>IF(exp!K292&lt;&gt;"",exp!K292,"")</f>
        <v/>
      </c>
      <c r="J285" s="2" t="str">
        <f>IF(exp!L292&lt;&gt;"",exp!L292,"")</f>
        <v/>
      </c>
      <c r="K285" s="2" t="str">
        <f>IF(exp!M292&lt;&gt;"",exp!M292,"")</f>
        <v/>
      </c>
      <c r="L285" s="2" t="str">
        <f>IF(exp!N292&lt;&gt;"",exp!N292,"")</f>
        <v/>
      </c>
      <c r="M285" s="2" t="str">
        <f>IF(exp!O292&lt;&gt;"",exp!O292,"")</f>
        <v/>
      </c>
      <c r="N285" s="2" t="str">
        <f>IF(exp!P292&lt;&gt;"",exp!P292,"")</f>
        <v/>
      </c>
      <c r="O285" s="2" t="str">
        <f>IF(exp!Q292&lt;&gt;"",exp!Q292,"")</f>
        <v/>
      </c>
    </row>
    <row r="286" spans="1:15" x14ac:dyDescent="0.25">
      <c r="A286" s="2" t="str">
        <f>IF(exp!C293&lt;&gt;"",exp!B293,"")</f>
        <v/>
      </c>
      <c r="B286" s="2" t="str">
        <f>IF(exp!C293&lt;&gt;"",exp!C293,"")</f>
        <v/>
      </c>
      <c r="C286" s="2" t="str">
        <f>IF(exp!E293&lt;&gt;"",exp!E293,"")</f>
        <v/>
      </c>
      <c r="D286" s="38" t="str">
        <f>IF(exp!F293&lt;&gt;"",exp!F293,"")</f>
        <v/>
      </c>
      <c r="E286" s="2" t="str">
        <f>IF(exp!G293&lt;&gt;"",exp!G293,"")</f>
        <v/>
      </c>
      <c r="F286" s="2" t="str">
        <f>IF(exp!H293&lt;&gt;"",exp!H293,"")</f>
        <v/>
      </c>
      <c r="G286" s="2" t="str">
        <f>IF(exp!I293&lt;&gt;"",VLOOKUP(exp!I293,private!O:P,2,FALSE),"")</f>
        <v/>
      </c>
      <c r="H286" s="2" t="str">
        <f>IF(exp!J293&lt;&gt;"",exp!J293,"")</f>
        <v/>
      </c>
      <c r="I286" s="2" t="str">
        <f>IF(exp!K293&lt;&gt;"",exp!K293,"")</f>
        <v/>
      </c>
      <c r="J286" s="2" t="str">
        <f>IF(exp!L293&lt;&gt;"",exp!L293,"")</f>
        <v/>
      </c>
      <c r="K286" s="2" t="str">
        <f>IF(exp!M293&lt;&gt;"",exp!M293,"")</f>
        <v/>
      </c>
      <c r="L286" s="2" t="str">
        <f>IF(exp!N293&lt;&gt;"",exp!N293,"")</f>
        <v/>
      </c>
      <c r="M286" s="2" t="str">
        <f>IF(exp!O293&lt;&gt;"",exp!O293,"")</f>
        <v/>
      </c>
      <c r="N286" s="2" t="str">
        <f>IF(exp!P293&lt;&gt;"",exp!P293,"")</f>
        <v/>
      </c>
      <c r="O286" s="2" t="str">
        <f>IF(exp!Q293&lt;&gt;"",exp!Q293,"")</f>
        <v/>
      </c>
    </row>
    <row r="287" spans="1:15" x14ac:dyDescent="0.25">
      <c r="A287" s="2" t="str">
        <f>IF(exp!C294&lt;&gt;"",exp!B294,"")</f>
        <v/>
      </c>
      <c r="B287" s="2" t="str">
        <f>IF(exp!C294&lt;&gt;"",exp!C294,"")</f>
        <v/>
      </c>
      <c r="C287" s="2" t="str">
        <f>IF(exp!E294&lt;&gt;"",exp!E294,"")</f>
        <v/>
      </c>
      <c r="D287" s="38" t="str">
        <f>IF(exp!F294&lt;&gt;"",exp!F294,"")</f>
        <v/>
      </c>
      <c r="E287" s="2" t="str">
        <f>IF(exp!G294&lt;&gt;"",exp!G294,"")</f>
        <v/>
      </c>
      <c r="F287" s="2" t="str">
        <f>IF(exp!H294&lt;&gt;"",exp!H294,"")</f>
        <v/>
      </c>
      <c r="G287" s="2" t="str">
        <f>IF(exp!I294&lt;&gt;"",VLOOKUP(exp!I294,private!O:P,2,FALSE),"")</f>
        <v/>
      </c>
      <c r="H287" s="2" t="str">
        <f>IF(exp!J294&lt;&gt;"",exp!J294,"")</f>
        <v/>
      </c>
      <c r="I287" s="2" t="str">
        <f>IF(exp!K294&lt;&gt;"",exp!K294,"")</f>
        <v/>
      </c>
      <c r="J287" s="2" t="str">
        <f>IF(exp!L294&lt;&gt;"",exp!L294,"")</f>
        <v/>
      </c>
      <c r="K287" s="2" t="str">
        <f>IF(exp!M294&lt;&gt;"",exp!M294,"")</f>
        <v/>
      </c>
      <c r="L287" s="2" t="str">
        <f>IF(exp!N294&lt;&gt;"",exp!N294,"")</f>
        <v/>
      </c>
      <c r="M287" s="2" t="str">
        <f>IF(exp!O294&lt;&gt;"",exp!O294,"")</f>
        <v/>
      </c>
      <c r="N287" s="2" t="str">
        <f>IF(exp!P294&lt;&gt;"",exp!P294,"")</f>
        <v/>
      </c>
      <c r="O287" s="2" t="str">
        <f>IF(exp!Q294&lt;&gt;"",exp!Q294,"")</f>
        <v/>
      </c>
    </row>
    <row r="288" spans="1:15" x14ac:dyDescent="0.25">
      <c r="A288" s="2" t="str">
        <f>IF(exp!C295&lt;&gt;"",exp!B295,"")</f>
        <v/>
      </c>
      <c r="B288" s="2" t="str">
        <f>IF(exp!C295&lt;&gt;"",exp!C295,"")</f>
        <v/>
      </c>
      <c r="C288" s="2" t="str">
        <f>IF(exp!E295&lt;&gt;"",exp!E295,"")</f>
        <v/>
      </c>
      <c r="D288" s="38" t="str">
        <f>IF(exp!F295&lt;&gt;"",exp!F295,"")</f>
        <v/>
      </c>
      <c r="E288" s="2" t="str">
        <f>IF(exp!G295&lt;&gt;"",exp!G295,"")</f>
        <v/>
      </c>
      <c r="F288" s="2" t="str">
        <f>IF(exp!H295&lt;&gt;"",exp!H295,"")</f>
        <v/>
      </c>
      <c r="G288" s="2" t="str">
        <f>IF(exp!I295&lt;&gt;"",VLOOKUP(exp!I295,private!O:P,2,FALSE),"")</f>
        <v/>
      </c>
      <c r="H288" s="2" t="str">
        <f>IF(exp!J295&lt;&gt;"",exp!J295,"")</f>
        <v/>
      </c>
      <c r="I288" s="2" t="str">
        <f>IF(exp!K295&lt;&gt;"",exp!K295,"")</f>
        <v/>
      </c>
      <c r="J288" s="2" t="str">
        <f>IF(exp!L295&lt;&gt;"",exp!L295,"")</f>
        <v/>
      </c>
      <c r="K288" s="2" t="str">
        <f>IF(exp!M295&lt;&gt;"",exp!M295,"")</f>
        <v/>
      </c>
      <c r="L288" s="2" t="str">
        <f>IF(exp!N295&lt;&gt;"",exp!N295,"")</f>
        <v/>
      </c>
      <c r="M288" s="2" t="str">
        <f>IF(exp!O295&lt;&gt;"",exp!O295,"")</f>
        <v/>
      </c>
      <c r="N288" s="2" t="str">
        <f>IF(exp!P295&lt;&gt;"",exp!P295,"")</f>
        <v/>
      </c>
      <c r="O288" s="2" t="str">
        <f>IF(exp!Q295&lt;&gt;"",exp!Q295,"")</f>
        <v/>
      </c>
    </row>
    <row r="289" spans="1:15" x14ac:dyDescent="0.25">
      <c r="A289" s="2" t="str">
        <f>IF(exp!C296&lt;&gt;"",exp!B296,"")</f>
        <v/>
      </c>
      <c r="B289" s="2" t="str">
        <f>IF(exp!C296&lt;&gt;"",exp!C296,"")</f>
        <v/>
      </c>
      <c r="C289" s="2" t="str">
        <f>IF(exp!E296&lt;&gt;"",exp!E296,"")</f>
        <v/>
      </c>
      <c r="D289" s="38" t="str">
        <f>IF(exp!F296&lt;&gt;"",exp!F296,"")</f>
        <v/>
      </c>
      <c r="E289" s="2" t="str">
        <f>IF(exp!G296&lt;&gt;"",exp!G296,"")</f>
        <v/>
      </c>
      <c r="F289" s="2" t="str">
        <f>IF(exp!H296&lt;&gt;"",exp!H296,"")</f>
        <v/>
      </c>
      <c r="G289" s="2" t="str">
        <f>IF(exp!I296&lt;&gt;"",VLOOKUP(exp!I296,private!O:P,2,FALSE),"")</f>
        <v/>
      </c>
      <c r="H289" s="2" t="str">
        <f>IF(exp!J296&lt;&gt;"",exp!J296,"")</f>
        <v/>
      </c>
      <c r="I289" s="2" t="str">
        <f>IF(exp!K296&lt;&gt;"",exp!K296,"")</f>
        <v/>
      </c>
      <c r="J289" s="2" t="str">
        <f>IF(exp!L296&lt;&gt;"",exp!L296,"")</f>
        <v/>
      </c>
      <c r="K289" s="2" t="str">
        <f>IF(exp!M296&lt;&gt;"",exp!M296,"")</f>
        <v/>
      </c>
      <c r="L289" s="2" t="str">
        <f>IF(exp!N296&lt;&gt;"",exp!N296,"")</f>
        <v/>
      </c>
      <c r="M289" s="2" t="str">
        <f>IF(exp!O296&lt;&gt;"",exp!O296,"")</f>
        <v/>
      </c>
      <c r="N289" s="2" t="str">
        <f>IF(exp!P296&lt;&gt;"",exp!P296,"")</f>
        <v/>
      </c>
      <c r="O289" s="2" t="str">
        <f>IF(exp!Q296&lt;&gt;"",exp!Q296,"")</f>
        <v/>
      </c>
    </row>
    <row r="290" spans="1:15" x14ac:dyDescent="0.25">
      <c r="A290" s="2" t="str">
        <f>IF(exp!C297&lt;&gt;"",exp!B297,"")</f>
        <v/>
      </c>
      <c r="B290" s="2" t="str">
        <f>IF(exp!C297&lt;&gt;"",exp!C297,"")</f>
        <v/>
      </c>
      <c r="C290" s="2" t="str">
        <f>IF(exp!E297&lt;&gt;"",exp!E297,"")</f>
        <v/>
      </c>
      <c r="D290" s="38" t="str">
        <f>IF(exp!F297&lt;&gt;"",exp!F297,"")</f>
        <v/>
      </c>
      <c r="E290" s="2" t="str">
        <f>IF(exp!G297&lt;&gt;"",exp!G297,"")</f>
        <v/>
      </c>
      <c r="F290" s="2" t="str">
        <f>IF(exp!H297&lt;&gt;"",exp!H297,"")</f>
        <v/>
      </c>
      <c r="G290" s="2" t="str">
        <f>IF(exp!I297&lt;&gt;"",VLOOKUP(exp!I297,private!O:P,2,FALSE),"")</f>
        <v/>
      </c>
      <c r="H290" s="2" t="str">
        <f>IF(exp!J297&lt;&gt;"",exp!J297,"")</f>
        <v/>
      </c>
      <c r="I290" s="2" t="str">
        <f>IF(exp!K297&lt;&gt;"",exp!K297,"")</f>
        <v/>
      </c>
      <c r="J290" s="2" t="str">
        <f>IF(exp!L297&lt;&gt;"",exp!L297,"")</f>
        <v/>
      </c>
      <c r="K290" s="2" t="str">
        <f>IF(exp!M297&lt;&gt;"",exp!M297,"")</f>
        <v/>
      </c>
      <c r="L290" s="2" t="str">
        <f>IF(exp!N297&lt;&gt;"",exp!N297,"")</f>
        <v/>
      </c>
      <c r="M290" s="2" t="str">
        <f>IF(exp!O297&lt;&gt;"",exp!O297,"")</f>
        <v/>
      </c>
      <c r="N290" s="2" t="str">
        <f>IF(exp!P297&lt;&gt;"",exp!P297,"")</f>
        <v/>
      </c>
      <c r="O290" s="2" t="str">
        <f>IF(exp!Q297&lt;&gt;"",exp!Q297,"")</f>
        <v/>
      </c>
    </row>
    <row r="291" spans="1:15" x14ac:dyDescent="0.25">
      <c r="A291" s="2" t="str">
        <f>IF(exp!C298&lt;&gt;"",exp!B298,"")</f>
        <v/>
      </c>
      <c r="B291" s="2" t="str">
        <f>IF(exp!C298&lt;&gt;"",exp!C298,"")</f>
        <v/>
      </c>
      <c r="C291" s="2" t="str">
        <f>IF(exp!E298&lt;&gt;"",exp!E298,"")</f>
        <v/>
      </c>
      <c r="D291" s="38" t="str">
        <f>IF(exp!F298&lt;&gt;"",exp!F298,"")</f>
        <v/>
      </c>
      <c r="E291" s="2" t="str">
        <f>IF(exp!G298&lt;&gt;"",exp!G298,"")</f>
        <v/>
      </c>
      <c r="F291" s="2" t="str">
        <f>IF(exp!H298&lt;&gt;"",exp!H298,"")</f>
        <v/>
      </c>
      <c r="G291" s="2" t="str">
        <f>IF(exp!I298&lt;&gt;"",VLOOKUP(exp!I298,private!O:P,2,FALSE),"")</f>
        <v/>
      </c>
      <c r="H291" s="2" t="str">
        <f>IF(exp!J298&lt;&gt;"",exp!J298,"")</f>
        <v/>
      </c>
      <c r="I291" s="2" t="str">
        <f>IF(exp!K298&lt;&gt;"",exp!K298,"")</f>
        <v/>
      </c>
      <c r="J291" s="2" t="str">
        <f>IF(exp!L298&lt;&gt;"",exp!L298,"")</f>
        <v/>
      </c>
      <c r="K291" s="2" t="str">
        <f>IF(exp!M298&lt;&gt;"",exp!M298,"")</f>
        <v/>
      </c>
      <c r="L291" s="2" t="str">
        <f>IF(exp!N298&lt;&gt;"",exp!N298,"")</f>
        <v/>
      </c>
      <c r="M291" s="2" t="str">
        <f>IF(exp!O298&lt;&gt;"",exp!O298,"")</f>
        <v/>
      </c>
      <c r="N291" s="2" t="str">
        <f>IF(exp!P298&lt;&gt;"",exp!P298,"")</f>
        <v/>
      </c>
      <c r="O291" s="2" t="str">
        <f>IF(exp!Q298&lt;&gt;"",exp!Q298,"")</f>
        <v/>
      </c>
    </row>
    <row r="292" spans="1:15" x14ac:dyDescent="0.25">
      <c r="A292" s="2" t="str">
        <f>IF(exp!C299&lt;&gt;"",exp!B299,"")</f>
        <v/>
      </c>
      <c r="B292" s="2" t="str">
        <f>IF(exp!C299&lt;&gt;"",exp!C299,"")</f>
        <v/>
      </c>
      <c r="C292" s="2" t="str">
        <f>IF(exp!E299&lt;&gt;"",exp!E299,"")</f>
        <v/>
      </c>
      <c r="D292" s="38" t="str">
        <f>IF(exp!F299&lt;&gt;"",exp!F299,"")</f>
        <v/>
      </c>
      <c r="E292" s="2" t="str">
        <f>IF(exp!G299&lt;&gt;"",exp!G299,"")</f>
        <v/>
      </c>
      <c r="F292" s="2" t="str">
        <f>IF(exp!H299&lt;&gt;"",exp!H299,"")</f>
        <v/>
      </c>
      <c r="G292" s="2" t="str">
        <f>IF(exp!I299&lt;&gt;"",VLOOKUP(exp!I299,private!O:P,2,FALSE),"")</f>
        <v/>
      </c>
      <c r="H292" s="2" t="str">
        <f>IF(exp!J299&lt;&gt;"",exp!J299,"")</f>
        <v/>
      </c>
      <c r="I292" s="2" t="str">
        <f>IF(exp!K299&lt;&gt;"",exp!K299,"")</f>
        <v/>
      </c>
      <c r="J292" s="2" t="str">
        <f>IF(exp!L299&lt;&gt;"",exp!L299,"")</f>
        <v/>
      </c>
      <c r="K292" s="2" t="str">
        <f>IF(exp!M299&lt;&gt;"",exp!M299,"")</f>
        <v/>
      </c>
      <c r="L292" s="2" t="str">
        <f>IF(exp!N299&lt;&gt;"",exp!N299,"")</f>
        <v/>
      </c>
      <c r="M292" s="2" t="str">
        <f>IF(exp!O299&lt;&gt;"",exp!O299,"")</f>
        <v/>
      </c>
      <c r="N292" s="2" t="str">
        <f>IF(exp!P299&lt;&gt;"",exp!P299,"")</f>
        <v/>
      </c>
      <c r="O292" s="2" t="str">
        <f>IF(exp!Q299&lt;&gt;"",exp!Q299,"")</f>
        <v/>
      </c>
    </row>
    <row r="293" spans="1:15" x14ac:dyDescent="0.25">
      <c r="A293" s="2" t="str">
        <f>IF(exp!C300&lt;&gt;"",exp!B300,"")</f>
        <v/>
      </c>
      <c r="B293" s="2" t="str">
        <f>IF(exp!C300&lt;&gt;"",exp!C300,"")</f>
        <v/>
      </c>
      <c r="C293" s="2" t="str">
        <f>IF(exp!E300&lt;&gt;"",exp!E300,"")</f>
        <v/>
      </c>
      <c r="D293" s="38" t="str">
        <f>IF(exp!F300&lt;&gt;"",exp!F300,"")</f>
        <v/>
      </c>
      <c r="E293" s="2" t="str">
        <f>IF(exp!G300&lt;&gt;"",exp!G300,"")</f>
        <v/>
      </c>
      <c r="F293" s="2" t="str">
        <f>IF(exp!H300&lt;&gt;"",exp!H300,"")</f>
        <v/>
      </c>
      <c r="G293" s="2" t="str">
        <f>IF(exp!I300&lt;&gt;"",VLOOKUP(exp!I300,private!O:P,2,FALSE),"")</f>
        <v/>
      </c>
      <c r="H293" s="2" t="str">
        <f>IF(exp!J300&lt;&gt;"",exp!J300,"")</f>
        <v/>
      </c>
      <c r="I293" s="2" t="str">
        <f>IF(exp!K300&lt;&gt;"",exp!K300,"")</f>
        <v/>
      </c>
      <c r="J293" s="2" t="str">
        <f>IF(exp!L300&lt;&gt;"",exp!L300,"")</f>
        <v/>
      </c>
      <c r="K293" s="2" t="str">
        <f>IF(exp!M300&lt;&gt;"",exp!M300,"")</f>
        <v/>
      </c>
      <c r="L293" s="2" t="str">
        <f>IF(exp!N300&lt;&gt;"",exp!N300,"")</f>
        <v/>
      </c>
      <c r="M293" s="2" t="str">
        <f>IF(exp!O300&lt;&gt;"",exp!O300,"")</f>
        <v/>
      </c>
      <c r="N293" s="2" t="str">
        <f>IF(exp!P300&lt;&gt;"",exp!P300,"")</f>
        <v/>
      </c>
      <c r="O293" s="2" t="str">
        <f>IF(exp!Q300&lt;&gt;"",exp!Q300,"")</f>
        <v/>
      </c>
    </row>
    <row r="294" spans="1:15" x14ac:dyDescent="0.25">
      <c r="A294" s="2" t="str">
        <f>IF(exp!C301&lt;&gt;"",exp!B301,"")</f>
        <v/>
      </c>
      <c r="B294" s="2" t="str">
        <f>IF(exp!C301&lt;&gt;"",exp!C301,"")</f>
        <v/>
      </c>
      <c r="C294" s="2" t="str">
        <f>IF(exp!E301&lt;&gt;"",exp!E301,"")</f>
        <v/>
      </c>
      <c r="D294" s="38" t="str">
        <f>IF(exp!F301&lt;&gt;"",exp!F301,"")</f>
        <v/>
      </c>
      <c r="E294" s="2" t="str">
        <f>IF(exp!G301&lt;&gt;"",exp!G301,"")</f>
        <v/>
      </c>
      <c r="F294" s="2" t="str">
        <f>IF(exp!H301&lt;&gt;"",exp!H301,"")</f>
        <v/>
      </c>
      <c r="G294" s="2" t="str">
        <f>IF(exp!I301&lt;&gt;"",VLOOKUP(exp!I301,private!O:P,2,FALSE),"")</f>
        <v/>
      </c>
      <c r="H294" s="2" t="str">
        <f>IF(exp!J301&lt;&gt;"",exp!J301,"")</f>
        <v/>
      </c>
      <c r="I294" s="2" t="str">
        <f>IF(exp!K301&lt;&gt;"",exp!K301,"")</f>
        <v/>
      </c>
      <c r="J294" s="2" t="str">
        <f>IF(exp!L301&lt;&gt;"",exp!L301,"")</f>
        <v/>
      </c>
      <c r="K294" s="2" t="str">
        <f>IF(exp!M301&lt;&gt;"",exp!M301,"")</f>
        <v/>
      </c>
      <c r="L294" s="2" t="str">
        <f>IF(exp!N301&lt;&gt;"",exp!N301,"")</f>
        <v/>
      </c>
      <c r="M294" s="2" t="str">
        <f>IF(exp!O301&lt;&gt;"",exp!O301,"")</f>
        <v/>
      </c>
      <c r="N294" s="2" t="str">
        <f>IF(exp!P301&lt;&gt;"",exp!P301,"")</f>
        <v/>
      </c>
      <c r="O294" s="2" t="str">
        <f>IF(exp!Q301&lt;&gt;"",exp!Q301,"")</f>
        <v/>
      </c>
    </row>
    <row r="295" spans="1:15" x14ac:dyDescent="0.25">
      <c r="A295" s="2" t="str">
        <f>IF(exp!C302&lt;&gt;"",exp!B302,"")</f>
        <v/>
      </c>
      <c r="B295" s="2" t="str">
        <f>IF(exp!C302&lt;&gt;"",exp!C302,"")</f>
        <v/>
      </c>
      <c r="C295" s="2" t="str">
        <f>IF(exp!E302&lt;&gt;"",exp!E302,"")</f>
        <v/>
      </c>
      <c r="D295" s="38" t="str">
        <f>IF(exp!F302&lt;&gt;"",exp!F302,"")</f>
        <v/>
      </c>
      <c r="E295" s="2" t="str">
        <f>IF(exp!G302&lt;&gt;"",exp!G302,"")</f>
        <v/>
      </c>
      <c r="F295" s="2" t="str">
        <f>IF(exp!H302&lt;&gt;"",exp!H302,"")</f>
        <v/>
      </c>
      <c r="G295" s="2" t="str">
        <f>IF(exp!I302&lt;&gt;"",VLOOKUP(exp!I302,private!O:P,2,FALSE),"")</f>
        <v/>
      </c>
      <c r="H295" s="2" t="str">
        <f>IF(exp!J302&lt;&gt;"",exp!J302,"")</f>
        <v/>
      </c>
      <c r="I295" s="2" t="str">
        <f>IF(exp!K302&lt;&gt;"",exp!K302,"")</f>
        <v/>
      </c>
      <c r="J295" s="2" t="str">
        <f>IF(exp!L302&lt;&gt;"",exp!L302,"")</f>
        <v/>
      </c>
      <c r="K295" s="2" t="str">
        <f>IF(exp!M302&lt;&gt;"",exp!M302,"")</f>
        <v/>
      </c>
      <c r="L295" s="2" t="str">
        <f>IF(exp!N302&lt;&gt;"",exp!N302,"")</f>
        <v/>
      </c>
      <c r="M295" s="2" t="str">
        <f>IF(exp!O302&lt;&gt;"",exp!O302,"")</f>
        <v/>
      </c>
      <c r="N295" s="2" t="str">
        <f>IF(exp!P302&lt;&gt;"",exp!P302,"")</f>
        <v/>
      </c>
      <c r="O295" s="2" t="str">
        <f>IF(exp!Q302&lt;&gt;"",exp!Q302,"")</f>
        <v/>
      </c>
    </row>
    <row r="296" spans="1:15" x14ac:dyDescent="0.25">
      <c r="A296" s="2" t="str">
        <f>IF(exp!C303&lt;&gt;"",exp!B303,"")</f>
        <v/>
      </c>
      <c r="B296" s="2" t="str">
        <f>IF(exp!C303&lt;&gt;"",exp!C303,"")</f>
        <v/>
      </c>
      <c r="C296" s="2" t="str">
        <f>IF(exp!E303&lt;&gt;"",exp!E303,"")</f>
        <v/>
      </c>
      <c r="D296" s="38" t="str">
        <f>IF(exp!F303&lt;&gt;"",exp!F303,"")</f>
        <v/>
      </c>
      <c r="E296" s="2" t="str">
        <f>IF(exp!G303&lt;&gt;"",exp!G303,"")</f>
        <v/>
      </c>
      <c r="F296" s="2" t="str">
        <f>IF(exp!H303&lt;&gt;"",exp!H303,"")</f>
        <v/>
      </c>
      <c r="G296" s="2" t="str">
        <f>IF(exp!I303&lt;&gt;"",VLOOKUP(exp!I303,private!O:P,2,FALSE),"")</f>
        <v/>
      </c>
      <c r="H296" s="2" t="str">
        <f>IF(exp!J303&lt;&gt;"",exp!J303,"")</f>
        <v/>
      </c>
      <c r="I296" s="2" t="str">
        <f>IF(exp!K303&lt;&gt;"",exp!K303,"")</f>
        <v/>
      </c>
      <c r="J296" s="2" t="str">
        <f>IF(exp!L303&lt;&gt;"",exp!L303,"")</f>
        <v/>
      </c>
      <c r="K296" s="2" t="str">
        <f>IF(exp!M303&lt;&gt;"",exp!M303,"")</f>
        <v/>
      </c>
      <c r="L296" s="2" t="str">
        <f>IF(exp!N303&lt;&gt;"",exp!N303,"")</f>
        <v/>
      </c>
      <c r="M296" s="2" t="str">
        <f>IF(exp!O303&lt;&gt;"",exp!O303,"")</f>
        <v/>
      </c>
      <c r="N296" s="2" t="str">
        <f>IF(exp!P303&lt;&gt;"",exp!P303,"")</f>
        <v/>
      </c>
      <c r="O296" s="2" t="str">
        <f>IF(exp!Q303&lt;&gt;"",exp!Q303,"")</f>
        <v/>
      </c>
    </row>
    <row r="297" spans="1:15" x14ac:dyDescent="0.25">
      <c r="A297" s="2" t="str">
        <f>IF(exp!C304&lt;&gt;"",exp!B304,"")</f>
        <v/>
      </c>
      <c r="B297" s="2" t="str">
        <f>IF(exp!C304&lt;&gt;"",exp!C304,"")</f>
        <v/>
      </c>
      <c r="C297" s="2" t="str">
        <f>IF(exp!E304&lt;&gt;"",exp!E304,"")</f>
        <v/>
      </c>
      <c r="D297" s="38" t="str">
        <f>IF(exp!F304&lt;&gt;"",exp!F304,"")</f>
        <v/>
      </c>
      <c r="E297" s="2" t="str">
        <f>IF(exp!G304&lt;&gt;"",exp!G304,"")</f>
        <v/>
      </c>
      <c r="F297" s="2" t="str">
        <f>IF(exp!H304&lt;&gt;"",exp!H304,"")</f>
        <v/>
      </c>
      <c r="G297" s="2" t="str">
        <f>IF(exp!I304&lt;&gt;"",VLOOKUP(exp!I304,private!O:P,2,FALSE),"")</f>
        <v/>
      </c>
      <c r="H297" s="2" t="str">
        <f>IF(exp!J304&lt;&gt;"",exp!J304,"")</f>
        <v/>
      </c>
      <c r="I297" s="2" t="str">
        <f>IF(exp!K304&lt;&gt;"",exp!K304,"")</f>
        <v/>
      </c>
      <c r="J297" s="2" t="str">
        <f>IF(exp!L304&lt;&gt;"",exp!L304,"")</f>
        <v/>
      </c>
      <c r="K297" s="2" t="str">
        <f>IF(exp!M304&lt;&gt;"",exp!M304,"")</f>
        <v/>
      </c>
      <c r="L297" s="2" t="str">
        <f>IF(exp!N304&lt;&gt;"",exp!N304,"")</f>
        <v/>
      </c>
      <c r="M297" s="2" t="str">
        <f>IF(exp!O304&lt;&gt;"",exp!O304,"")</f>
        <v/>
      </c>
      <c r="N297" s="2" t="str">
        <f>IF(exp!P304&lt;&gt;"",exp!P304,"")</f>
        <v/>
      </c>
      <c r="O297" s="2" t="str">
        <f>IF(exp!Q304&lt;&gt;"",exp!Q304,"")</f>
        <v/>
      </c>
    </row>
    <row r="298" spans="1:15" x14ac:dyDescent="0.25">
      <c r="A298" s="2" t="str">
        <f>IF(exp!C305&lt;&gt;"",exp!B305,"")</f>
        <v/>
      </c>
      <c r="B298" s="2" t="str">
        <f>IF(exp!C305&lt;&gt;"",exp!C305,"")</f>
        <v/>
      </c>
      <c r="C298" s="2" t="str">
        <f>IF(exp!E305&lt;&gt;"",exp!E305,"")</f>
        <v/>
      </c>
      <c r="D298" s="38" t="str">
        <f>IF(exp!F305&lt;&gt;"",exp!F305,"")</f>
        <v/>
      </c>
      <c r="E298" s="2" t="str">
        <f>IF(exp!G305&lt;&gt;"",exp!G305,"")</f>
        <v/>
      </c>
      <c r="F298" s="2" t="str">
        <f>IF(exp!H305&lt;&gt;"",exp!H305,"")</f>
        <v/>
      </c>
      <c r="G298" s="2" t="str">
        <f>IF(exp!I305&lt;&gt;"",VLOOKUP(exp!I305,private!O:P,2,FALSE),"")</f>
        <v/>
      </c>
      <c r="H298" s="2" t="str">
        <f>IF(exp!J305&lt;&gt;"",exp!J305,"")</f>
        <v/>
      </c>
      <c r="I298" s="2" t="str">
        <f>IF(exp!K305&lt;&gt;"",exp!K305,"")</f>
        <v/>
      </c>
      <c r="J298" s="2" t="str">
        <f>IF(exp!L305&lt;&gt;"",exp!L305,"")</f>
        <v/>
      </c>
      <c r="K298" s="2" t="str">
        <f>IF(exp!M305&lt;&gt;"",exp!M305,"")</f>
        <v/>
      </c>
      <c r="L298" s="2" t="str">
        <f>IF(exp!N305&lt;&gt;"",exp!N305,"")</f>
        <v/>
      </c>
      <c r="M298" s="2" t="str">
        <f>IF(exp!O305&lt;&gt;"",exp!O305,"")</f>
        <v/>
      </c>
      <c r="N298" s="2" t="str">
        <f>IF(exp!P305&lt;&gt;"",exp!P305,"")</f>
        <v/>
      </c>
      <c r="O298" s="2" t="str">
        <f>IF(exp!Q305&lt;&gt;"",exp!Q305,"")</f>
        <v/>
      </c>
    </row>
    <row r="299" spans="1:15" x14ac:dyDescent="0.25">
      <c r="A299" s="2" t="str">
        <f>IF(exp!C306&lt;&gt;"",exp!B306,"")</f>
        <v/>
      </c>
      <c r="B299" s="2" t="str">
        <f>IF(exp!C306&lt;&gt;"",exp!C306,"")</f>
        <v/>
      </c>
      <c r="C299" s="2" t="str">
        <f>IF(exp!E306&lt;&gt;"",exp!E306,"")</f>
        <v/>
      </c>
      <c r="D299" s="38" t="str">
        <f>IF(exp!F306&lt;&gt;"",exp!F306,"")</f>
        <v/>
      </c>
      <c r="E299" s="2" t="str">
        <f>IF(exp!G306&lt;&gt;"",exp!G306,"")</f>
        <v/>
      </c>
      <c r="F299" s="2" t="str">
        <f>IF(exp!H306&lt;&gt;"",exp!H306,"")</f>
        <v/>
      </c>
      <c r="G299" s="2" t="str">
        <f>IF(exp!I306&lt;&gt;"",VLOOKUP(exp!I306,private!O:P,2,FALSE),"")</f>
        <v/>
      </c>
      <c r="H299" s="2" t="str">
        <f>IF(exp!J306&lt;&gt;"",exp!J306,"")</f>
        <v/>
      </c>
      <c r="I299" s="2" t="str">
        <f>IF(exp!K306&lt;&gt;"",exp!K306,"")</f>
        <v/>
      </c>
      <c r="J299" s="2" t="str">
        <f>IF(exp!L306&lt;&gt;"",exp!L306,"")</f>
        <v/>
      </c>
      <c r="K299" s="2" t="str">
        <f>IF(exp!M306&lt;&gt;"",exp!M306,"")</f>
        <v/>
      </c>
      <c r="L299" s="2" t="str">
        <f>IF(exp!N306&lt;&gt;"",exp!N306,"")</f>
        <v/>
      </c>
      <c r="M299" s="2" t="str">
        <f>IF(exp!O306&lt;&gt;"",exp!O306,"")</f>
        <v/>
      </c>
      <c r="N299" s="2" t="str">
        <f>IF(exp!P306&lt;&gt;"",exp!P306,"")</f>
        <v/>
      </c>
      <c r="O299" s="2" t="str">
        <f>IF(exp!Q306&lt;&gt;"",exp!Q306,"")</f>
        <v/>
      </c>
    </row>
    <row r="300" spans="1:15" x14ac:dyDescent="0.25">
      <c r="A300" s="2" t="str">
        <f>IF(exp!C307&lt;&gt;"",exp!B307,"")</f>
        <v/>
      </c>
      <c r="B300" s="2" t="str">
        <f>IF(exp!C307&lt;&gt;"",exp!C307,"")</f>
        <v/>
      </c>
      <c r="C300" s="2" t="str">
        <f>IF(exp!E307&lt;&gt;"",exp!E307,"")</f>
        <v/>
      </c>
      <c r="D300" s="38" t="str">
        <f>IF(exp!F307&lt;&gt;"",exp!F307,"")</f>
        <v/>
      </c>
      <c r="E300" s="2" t="str">
        <f>IF(exp!G307&lt;&gt;"",exp!G307,"")</f>
        <v/>
      </c>
      <c r="F300" s="2" t="str">
        <f>IF(exp!H307&lt;&gt;"",exp!H307,"")</f>
        <v/>
      </c>
      <c r="G300" s="2" t="str">
        <f>IF(exp!I307&lt;&gt;"",VLOOKUP(exp!I307,private!O:P,2,FALSE),"")</f>
        <v/>
      </c>
      <c r="H300" s="2" t="str">
        <f>IF(exp!J307&lt;&gt;"",exp!J307,"")</f>
        <v/>
      </c>
      <c r="I300" s="2" t="str">
        <f>IF(exp!K307&lt;&gt;"",exp!K307,"")</f>
        <v/>
      </c>
      <c r="J300" s="2" t="str">
        <f>IF(exp!L307&lt;&gt;"",exp!L307,"")</f>
        <v/>
      </c>
      <c r="K300" s="2" t="str">
        <f>IF(exp!M307&lt;&gt;"",exp!M307,"")</f>
        <v/>
      </c>
      <c r="L300" s="2" t="str">
        <f>IF(exp!N307&lt;&gt;"",exp!N307,"")</f>
        <v/>
      </c>
      <c r="M300" s="2" t="str">
        <f>IF(exp!O307&lt;&gt;"",exp!O307,"")</f>
        <v/>
      </c>
      <c r="N300" s="2" t="str">
        <f>IF(exp!P307&lt;&gt;"",exp!P307,"")</f>
        <v/>
      </c>
      <c r="O300" s="2" t="str">
        <f>IF(exp!Q307&lt;&gt;"",exp!Q307,"")</f>
        <v/>
      </c>
    </row>
    <row r="301" spans="1:15" x14ac:dyDescent="0.25">
      <c r="A301" s="2" t="str">
        <f>IF(exp!C308&lt;&gt;"",exp!B308,"")</f>
        <v/>
      </c>
      <c r="B301" s="2" t="str">
        <f>IF(exp!C308&lt;&gt;"",exp!C308,"")</f>
        <v/>
      </c>
      <c r="C301" s="2" t="str">
        <f>IF(exp!E308&lt;&gt;"",exp!E308,"")</f>
        <v/>
      </c>
      <c r="D301" s="38" t="str">
        <f>IF(exp!F308&lt;&gt;"",exp!F308,"")</f>
        <v/>
      </c>
      <c r="E301" s="2" t="str">
        <f>IF(exp!G308&lt;&gt;"",exp!G308,"")</f>
        <v/>
      </c>
      <c r="F301" s="2" t="str">
        <f>IF(exp!H308&lt;&gt;"",exp!H308,"")</f>
        <v/>
      </c>
      <c r="G301" s="2" t="str">
        <f>IF(exp!I308&lt;&gt;"",VLOOKUP(exp!I308,private!O:P,2,FALSE),"")</f>
        <v/>
      </c>
      <c r="H301" s="2" t="str">
        <f>IF(exp!J308&lt;&gt;"",exp!J308,"")</f>
        <v/>
      </c>
      <c r="I301" s="2" t="str">
        <f>IF(exp!K308&lt;&gt;"",exp!K308,"")</f>
        <v/>
      </c>
      <c r="J301" s="2" t="str">
        <f>IF(exp!L308&lt;&gt;"",exp!L308,"")</f>
        <v/>
      </c>
      <c r="K301" s="2" t="str">
        <f>IF(exp!M308&lt;&gt;"",exp!M308,"")</f>
        <v/>
      </c>
      <c r="L301" s="2" t="str">
        <f>IF(exp!N308&lt;&gt;"",exp!N308,"")</f>
        <v/>
      </c>
      <c r="M301" s="2" t="str">
        <f>IF(exp!O308&lt;&gt;"",exp!O308,"")</f>
        <v/>
      </c>
      <c r="N301" s="2" t="str">
        <f>IF(exp!P308&lt;&gt;"",exp!P308,"")</f>
        <v/>
      </c>
      <c r="O301" s="2" t="str">
        <f>IF(exp!Q308&lt;&gt;"",exp!Q308,"")</f>
        <v/>
      </c>
    </row>
    <row r="302" spans="1:15" x14ac:dyDescent="0.25">
      <c r="A302" s="2" t="str">
        <f>IF(exp!C309&lt;&gt;"",exp!B309,"")</f>
        <v/>
      </c>
      <c r="B302" s="2" t="str">
        <f>IF(exp!C309&lt;&gt;"",exp!C309,"")</f>
        <v/>
      </c>
      <c r="C302" s="2" t="str">
        <f>IF(exp!E309&lt;&gt;"",exp!E309,"")</f>
        <v/>
      </c>
      <c r="D302" s="38" t="str">
        <f>IF(exp!F309&lt;&gt;"",exp!F309,"")</f>
        <v/>
      </c>
      <c r="E302" s="2" t="str">
        <f>IF(exp!G309&lt;&gt;"",exp!G309,"")</f>
        <v/>
      </c>
      <c r="F302" s="2" t="str">
        <f>IF(exp!H309&lt;&gt;"",exp!H309,"")</f>
        <v/>
      </c>
      <c r="G302" s="2" t="str">
        <f>IF(exp!I309&lt;&gt;"",VLOOKUP(exp!I309,private!O:P,2,FALSE),"")</f>
        <v/>
      </c>
      <c r="H302" s="2" t="str">
        <f>IF(exp!J309&lt;&gt;"",exp!J309,"")</f>
        <v/>
      </c>
      <c r="I302" s="2" t="str">
        <f>IF(exp!K309&lt;&gt;"",exp!K309,"")</f>
        <v/>
      </c>
      <c r="J302" s="2" t="str">
        <f>IF(exp!L309&lt;&gt;"",exp!L309,"")</f>
        <v/>
      </c>
      <c r="K302" s="2" t="str">
        <f>IF(exp!M309&lt;&gt;"",exp!M309,"")</f>
        <v/>
      </c>
      <c r="L302" s="2" t="str">
        <f>IF(exp!N309&lt;&gt;"",exp!N309,"")</f>
        <v/>
      </c>
      <c r="M302" s="2" t="str">
        <f>IF(exp!O309&lt;&gt;"",exp!O309,"")</f>
        <v/>
      </c>
      <c r="N302" s="2" t="str">
        <f>IF(exp!P309&lt;&gt;"",exp!P309,"")</f>
        <v/>
      </c>
      <c r="O302" s="2" t="str">
        <f>IF(exp!Q309&lt;&gt;"",exp!Q309,"")</f>
        <v/>
      </c>
    </row>
    <row r="303" spans="1:15" x14ac:dyDescent="0.25">
      <c r="A303" s="2" t="str">
        <f>IF(exp!C310&lt;&gt;"",exp!B310,"")</f>
        <v/>
      </c>
      <c r="B303" s="2" t="str">
        <f>IF(exp!C310&lt;&gt;"",exp!C310,"")</f>
        <v/>
      </c>
      <c r="C303" s="2" t="str">
        <f>IF(exp!E310&lt;&gt;"",exp!E310,"")</f>
        <v/>
      </c>
      <c r="D303" s="38" t="str">
        <f>IF(exp!F310&lt;&gt;"",exp!F310,"")</f>
        <v/>
      </c>
      <c r="E303" s="2" t="str">
        <f>IF(exp!G310&lt;&gt;"",exp!G310,"")</f>
        <v/>
      </c>
      <c r="F303" s="2" t="str">
        <f>IF(exp!H310&lt;&gt;"",exp!H310,"")</f>
        <v/>
      </c>
      <c r="G303" s="2" t="str">
        <f>IF(exp!I310&lt;&gt;"",VLOOKUP(exp!I310,private!O:P,2,FALSE),"")</f>
        <v/>
      </c>
      <c r="H303" s="2" t="str">
        <f>IF(exp!J310&lt;&gt;"",exp!J310,"")</f>
        <v/>
      </c>
      <c r="I303" s="2" t="str">
        <f>IF(exp!K310&lt;&gt;"",exp!K310,"")</f>
        <v/>
      </c>
      <c r="J303" s="2" t="str">
        <f>IF(exp!L310&lt;&gt;"",exp!L310,"")</f>
        <v/>
      </c>
      <c r="K303" s="2" t="str">
        <f>IF(exp!M310&lt;&gt;"",exp!M310,"")</f>
        <v/>
      </c>
      <c r="L303" s="2" t="str">
        <f>IF(exp!N310&lt;&gt;"",exp!N310,"")</f>
        <v/>
      </c>
      <c r="M303" s="2" t="str">
        <f>IF(exp!O310&lt;&gt;"",exp!O310,"")</f>
        <v/>
      </c>
      <c r="N303" s="2" t="str">
        <f>IF(exp!P310&lt;&gt;"",exp!P310,"")</f>
        <v/>
      </c>
      <c r="O303" s="2" t="str">
        <f>IF(exp!Q310&lt;&gt;"",exp!Q310,"")</f>
        <v/>
      </c>
    </row>
    <row r="304" spans="1:15" x14ac:dyDescent="0.25">
      <c r="A304" s="2" t="str">
        <f>IF(exp!C311&lt;&gt;"",exp!B311,"")</f>
        <v/>
      </c>
      <c r="B304" s="2" t="str">
        <f>IF(exp!C311&lt;&gt;"",exp!C311,"")</f>
        <v/>
      </c>
      <c r="C304" s="2" t="str">
        <f>IF(exp!E311&lt;&gt;"",exp!E311,"")</f>
        <v/>
      </c>
      <c r="D304" s="38" t="str">
        <f>IF(exp!F311&lt;&gt;"",exp!F311,"")</f>
        <v/>
      </c>
      <c r="E304" s="2" t="str">
        <f>IF(exp!G311&lt;&gt;"",exp!G311,"")</f>
        <v/>
      </c>
      <c r="F304" s="2" t="str">
        <f>IF(exp!H311&lt;&gt;"",exp!H311,"")</f>
        <v/>
      </c>
      <c r="G304" s="2" t="str">
        <f>IF(exp!I311&lt;&gt;"",VLOOKUP(exp!I311,private!O:P,2,FALSE),"")</f>
        <v/>
      </c>
      <c r="H304" s="2" t="str">
        <f>IF(exp!J311&lt;&gt;"",exp!J311,"")</f>
        <v/>
      </c>
      <c r="I304" s="2" t="str">
        <f>IF(exp!K311&lt;&gt;"",exp!K311,"")</f>
        <v/>
      </c>
      <c r="J304" s="2" t="str">
        <f>IF(exp!L311&lt;&gt;"",exp!L311,"")</f>
        <v/>
      </c>
      <c r="K304" s="2" t="str">
        <f>IF(exp!M311&lt;&gt;"",exp!M311,"")</f>
        <v/>
      </c>
      <c r="L304" s="2" t="str">
        <f>IF(exp!N311&lt;&gt;"",exp!N311,"")</f>
        <v/>
      </c>
      <c r="M304" s="2" t="str">
        <f>IF(exp!O311&lt;&gt;"",exp!O311,"")</f>
        <v/>
      </c>
      <c r="N304" s="2" t="str">
        <f>IF(exp!P311&lt;&gt;"",exp!P311,"")</f>
        <v/>
      </c>
      <c r="O304" s="2" t="str">
        <f>IF(exp!Q311&lt;&gt;"",exp!Q311,"")</f>
        <v/>
      </c>
    </row>
    <row r="305" spans="1:15" x14ac:dyDescent="0.25">
      <c r="A305" s="2" t="str">
        <f>IF(exp!C312&lt;&gt;"",exp!B312,"")</f>
        <v/>
      </c>
      <c r="B305" s="2" t="str">
        <f>IF(exp!C312&lt;&gt;"",exp!C312,"")</f>
        <v/>
      </c>
      <c r="C305" s="2" t="str">
        <f>IF(exp!E312&lt;&gt;"",exp!E312,"")</f>
        <v/>
      </c>
      <c r="D305" s="38" t="str">
        <f>IF(exp!F312&lt;&gt;"",exp!F312,"")</f>
        <v/>
      </c>
      <c r="E305" s="2" t="str">
        <f>IF(exp!G312&lt;&gt;"",exp!G312,"")</f>
        <v/>
      </c>
      <c r="F305" s="2" t="str">
        <f>IF(exp!H312&lt;&gt;"",exp!H312,"")</f>
        <v/>
      </c>
      <c r="G305" s="2" t="str">
        <f>IF(exp!I312&lt;&gt;"",VLOOKUP(exp!I312,private!O:P,2,FALSE),"")</f>
        <v/>
      </c>
      <c r="H305" s="2" t="str">
        <f>IF(exp!J312&lt;&gt;"",exp!J312,"")</f>
        <v/>
      </c>
      <c r="I305" s="2" t="str">
        <f>IF(exp!K312&lt;&gt;"",exp!K312,"")</f>
        <v/>
      </c>
      <c r="J305" s="2" t="str">
        <f>IF(exp!L312&lt;&gt;"",exp!L312,"")</f>
        <v/>
      </c>
      <c r="K305" s="2" t="str">
        <f>IF(exp!M312&lt;&gt;"",exp!M312,"")</f>
        <v/>
      </c>
      <c r="L305" s="2" t="str">
        <f>IF(exp!N312&lt;&gt;"",exp!N312,"")</f>
        <v/>
      </c>
      <c r="M305" s="2" t="str">
        <f>IF(exp!O312&lt;&gt;"",exp!O312,"")</f>
        <v/>
      </c>
      <c r="N305" s="2" t="str">
        <f>IF(exp!P312&lt;&gt;"",exp!P312,"")</f>
        <v/>
      </c>
      <c r="O305" s="2" t="str">
        <f>IF(exp!Q312&lt;&gt;"",exp!Q312,"")</f>
        <v/>
      </c>
    </row>
    <row r="306" spans="1:15" x14ac:dyDescent="0.25">
      <c r="A306" s="2" t="str">
        <f>IF(exp!C313&lt;&gt;"",exp!B313,"")</f>
        <v/>
      </c>
      <c r="B306" s="2" t="str">
        <f>IF(exp!C313&lt;&gt;"",exp!C313,"")</f>
        <v/>
      </c>
      <c r="C306" s="2" t="str">
        <f>IF(exp!E313&lt;&gt;"",exp!E313,"")</f>
        <v/>
      </c>
      <c r="D306" s="38" t="str">
        <f>IF(exp!F313&lt;&gt;"",exp!F313,"")</f>
        <v/>
      </c>
      <c r="E306" s="2" t="str">
        <f>IF(exp!G313&lt;&gt;"",exp!G313,"")</f>
        <v/>
      </c>
      <c r="F306" s="2" t="str">
        <f>IF(exp!H313&lt;&gt;"",exp!H313,"")</f>
        <v/>
      </c>
      <c r="G306" s="2" t="str">
        <f>IF(exp!I313&lt;&gt;"",VLOOKUP(exp!I313,private!O:P,2,FALSE),"")</f>
        <v/>
      </c>
      <c r="H306" s="2" t="str">
        <f>IF(exp!J313&lt;&gt;"",exp!J313,"")</f>
        <v/>
      </c>
      <c r="I306" s="2" t="str">
        <f>IF(exp!K313&lt;&gt;"",exp!K313,"")</f>
        <v/>
      </c>
      <c r="J306" s="2" t="str">
        <f>IF(exp!L313&lt;&gt;"",exp!L313,"")</f>
        <v/>
      </c>
      <c r="K306" s="2" t="str">
        <f>IF(exp!M313&lt;&gt;"",exp!M313,"")</f>
        <v/>
      </c>
      <c r="L306" s="2" t="str">
        <f>IF(exp!N313&lt;&gt;"",exp!N313,"")</f>
        <v/>
      </c>
      <c r="M306" s="2" t="str">
        <f>IF(exp!O313&lt;&gt;"",exp!O313,"")</f>
        <v/>
      </c>
      <c r="N306" s="2" t="str">
        <f>IF(exp!P313&lt;&gt;"",exp!P313,"")</f>
        <v/>
      </c>
      <c r="O306" s="2" t="str">
        <f>IF(exp!Q313&lt;&gt;"",exp!Q313,"")</f>
        <v/>
      </c>
    </row>
    <row r="307" spans="1:15" x14ac:dyDescent="0.25">
      <c r="A307" s="2" t="str">
        <f>IF(exp!C314&lt;&gt;"",exp!B314,"")</f>
        <v/>
      </c>
      <c r="B307" s="2" t="str">
        <f>IF(exp!C314&lt;&gt;"",exp!C314,"")</f>
        <v/>
      </c>
      <c r="C307" s="2" t="str">
        <f>IF(exp!E314&lt;&gt;"",exp!E314,"")</f>
        <v/>
      </c>
      <c r="D307" s="38" t="str">
        <f>IF(exp!F314&lt;&gt;"",exp!F314,"")</f>
        <v/>
      </c>
      <c r="E307" s="2" t="str">
        <f>IF(exp!G314&lt;&gt;"",exp!G314,"")</f>
        <v/>
      </c>
      <c r="F307" s="2" t="str">
        <f>IF(exp!H314&lt;&gt;"",exp!H314,"")</f>
        <v/>
      </c>
      <c r="G307" s="2" t="str">
        <f>IF(exp!I314&lt;&gt;"",VLOOKUP(exp!I314,private!O:P,2,FALSE),"")</f>
        <v/>
      </c>
      <c r="H307" s="2" t="str">
        <f>IF(exp!J314&lt;&gt;"",exp!J314,"")</f>
        <v/>
      </c>
      <c r="I307" s="2" t="str">
        <f>IF(exp!K314&lt;&gt;"",exp!K314,"")</f>
        <v/>
      </c>
      <c r="J307" s="2" t="str">
        <f>IF(exp!L314&lt;&gt;"",exp!L314,"")</f>
        <v/>
      </c>
      <c r="K307" s="2" t="str">
        <f>IF(exp!M314&lt;&gt;"",exp!M314,"")</f>
        <v/>
      </c>
      <c r="L307" s="2" t="str">
        <f>IF(exp!N314&lt;&gt;"",exp!N314,"")</f>
        <v/>
      </c>
      <c r="M307" s="2" t="str">
        <f>IF(exp!O314&lt;&gt;"",exp!O314,"")</f>
        <v/>
      </c>
      <c r="N307" s="2" t="str">
        <f>IF(exp!P314&lt;&gt;"",exp!P314,"")</f>
        <v/>
      </c>
      <c r="O307" s="2" t="str">
        <f>IF(exp!Q314&lt;&gt;"",exp!Q314,"")</f>
        <v/>
      </c>
    </row>
    <row r="308" spans="1:15" x14ac:dyDescent="0.25">
      <c r="A308" s="2" t="str">
        <f>IF(exp!C315&lt;&gt;"",exp!B315,"")</f>
        <v/>
      </c>
      <c r="B308" s="2" t="str">
        <f>IF(exp!C315&lt;&gt;"",exp!C315,"")</f>
        <v/>
      </c>
      <c r="C308" s="2" t="str">
        <f>IF(exp!E315&lt;&gt;"",exp!E315,"")</f>
        <v/>
      </c>
      <c r="D308" s="38" t="str">
        <f>IF(exp!F315&lt;&gt;"",exp!F315,"")</f>
        <v/>
      </c>
      <c r="E308" s="2" t="str">
        <f>IF(exp!G315&lt;&gt;"",exp!G315,"")</f>
        <v/>
      </c>
      <c r="F308" s="2" t="str">
        <f>IF(exp!H315&lt;&gt;"",exp!H315,"")</f>
        <v/>
      </c>
      <c r="G308" s="2" t="str">
        <f>IF(exp!I315&lt;&gt;"",VLOOKUP(exp!I315,private!O:P,2,FALSE),"")</f>
        <v/>
      </c>
      <c r="H308" s="2" t="str">
        <f>IF(exp!J315&lt;&gt;"",exp!J315,"")</f>
        <v/>
      </c>
      <c r="I308" s="2" t="str">
        <f>IF(exp!K315&lt;&gt;"",exp!K315,"")</f>
        <v/>
      </c>
      <c r="J308" s="2" t="str">
        <f>IF(exp!L315&lt;&gt;"",exp!L315,"")</f>
        <v/>
      </c>
      <c r="K308" s="2" t="str">
        <f>IF(exp!M315&lt;&gt;"",exp!M315,"")</f>
        <v/>
      </c>
      <c r="L308" s="2" t="str">
        <f>IF(exp!N315&lt;&gt;"",exp!N315,"")</f>
        <v/>
      </c>
      <c r="M308" s="2" t="str">
        <f>IF(exp!O315&lt;&gt;"",exp!O315,"")</f>
        <v/>
      </c>
      <c r="N308" s="2" t="str">
        <f>IF(exp!P315&lt;&gt;"",exp!P315,"")</f>
        <v/>
      </c>
      <c r="O308" s="2" t="str">
        <f>IF(exp!Q315&lt;&gt;"",exp!Q315,"")</f>
        <v/>
      </c>
    </row>
    <row r="309" spans="1:15" x14ac:dyDescent="0.25">
      <c r="A309" s="2" t="str">
        <f>IF(exp!C316&lt;&gt;"",exp!B316,"")</f>
        <v/>
      </c>
      <c r="B309" s="2" t="str">
        <f>IF(exp!C316&lt;&gt;"",exp!C316,"")</f>
        <v/>
      </c>
      <c r="C309" s="2" t="str">
        <f>IF(exp!E316&lt;&gt;"",exp!E316,"")</f>
        <v/>
      </c>
      <c r="D309" s="38" t="str">
        <f>IF(exp!F316&lt;&gt;"",exp!F316,"")</f>
        <v/>
      </c>
      <c r="E309" s="2" t="str">
        <f>IF(exp!G316&lt;&gt;"",exp!G316,"")</f>
        <v/>
      </c>
      <c r="F309" s="2" t="str">
        <f>IF(exp!H316&lt;&gt;"",exp!H316,"")</f>
        <v/>
      </c>
      <c r="G309" s="2" t="str">
        <f>IF(exp!I316&lt;&gt;"",VLOOKUP(exp!I316,private!O:P,2,FALSE),"")</f>
        <v/>
      </c>
      <c r="H309" s="2" t="str">
        <f>IF(exp!J316&lt;&gt;"",exp!J316,"")</f>
        <v/>
      </c>
      <c r="I309" s="2" t="str">
        <f>IF(exp!K316&lt;&gt;"",exp!K316,"")</f>
        <v/>
      </c>
      <c r="J309" s="2" t="str">
        <f>IF(exp!L316&lt;&gt;"",exp!L316,"")</f>
        <v/>
      </c>
      <c r="K309" s="2" t="str">
        <f>IF(exp!M316&lt;&gt;"",exp!M316,"")</f>
        <v/>
      </c>
      <c r="L309" s="2" t="str">
        <f>IF(exp!N316&lt;&gt;"",exp!N316,"")</f>
        <v/>
      </c>
      <c r="M309" s="2" t="str">
        <f>IF(exp!O316&lt;&gt;"",exp!O316,"")</f>
        <v/>
      </c>
      <c r="N309" s="2" t="str">
        <f>IF(exp!P316&lt;&gt;"",exp!P316,"")</f>
        <v/>
      </c>
      <c r="O309" s="2" t="str">
        <f>IF(exp!Q316&lt;&gt;"",exp!Q316,"")</f>
        <v/>
      </c>
    </row>
    <row r="310" spans="1:15" x14ac:dyDescent="0.25">
      <c r="A310" s="2" t="str">
        <f>IF(exp!C317&lt;&gt;"",exp!B317,"")</f>
        <v/>
      </c>
      <c r="B310" s="2" t="str">
        <f>IF(exp!C317&lt;&gt;"",exp!C317,"")</f>
        <v/>
      </c>
      <c r="C310" s="2" t="str">
        <f>IF(exp!E317&lt;&gt;"",exp!E317,"")</f>
        <v/>
      </c>
      <c r="D310" s="38" t="str">
        <f>IF(exp!F317&lt;&gt;"",exp!F317,"")</f>
        <v/>
      </c>
      <c r="E310" s="2" t="str">
        <f>IF(exp!G317&lt;&gt;"",exp!G317,"")</f>
        <v/>
      </c>
      <c r="F310" s="2" t="str">
        <f>IF(exp!H317&lt;&gt;"",exp!H317,"")</f>
        <v/>
      </c>
      <c r="G310" s="2" t="str">
        <f>IF(exp!I317&lt;&gt;"",VLOOKUP(exp!I317,private!O:P,2,FALSE),"")</f>
        <v/>
      </c>
      <c r="H310" s="2" t="str">
        <f>IF(exp!J317&lt;&gt;"",exp!J317,"")</f>
        <v/>
      </c>
      <c r="I310" s="2" t="str">
        <f>IF(exp!K317&lt;&gt;"",exp!K317,"")</f>
        <v/>
      </c>
      <c r="J310" s="2" t="str">
        <f>IF(exp!L317&lt;&gt;"",exp!L317,"")</f>
        <v/>
      </c>
      <c r="K310" s="2" t="str">
        <f>IF(exp!M317&lt;&gt;"",exp!M317,"")</f>
        <v/>
      </c>
      <c r="L310" s="2" t="str">
        <f>IF(exp!N317&lt;&gt;"",exp!N317,"")</f>
        <v/>
      </c>
      <c r="M310" s="2" t="str">
        <f>IF(exp!O317&lt;&gt;"",exp!O317,"")</f>
        <v/>
      </c>
      <c r="N310" s="2" t="str">
        <f>IF(exp!P317&lt;&gt;"",exp!P317,"")</f>
        <v/>
      </c>
      <c r="O310" s="2" t="str">
        <f>IF(exp!Q317&lt;&gt;"",exp!Q317,"")</f>
        <v/>
      </c>
    </row>
    <row r="311" spans="1:15" x14ac:dyDescent="0.25">
      <c r="A311" s="2" t="str">
        <f>IF(exp!C318&lt;&gt;"",exp!B318,"")</f>
        <v/>
      </c>
      <c r="B311" s="2" t="str">
        <f>IF(exp!C318&lt;&gt;"",exp!C318,"")</f>
        <v/>
      </c>
      <c r="C311" s="2" t="str">
        <f>IF(exp!E318&lt;&gt;"",exp!E318,"")</f>
        <v/>
      </c>
      <c r="D311" s="38" t="str">
        <f>IF(exp!F318&lt;&gt;"",exp!F318,"")</f>
        <v/>
      </c>
      <c r="E311" s="2" t="str">
        <f>IF(exp!G318&lt;&gt;"",exp!G318,"")</f>
        <v/>
      </c>
      <c r="F311" s="2" t="str">
        <f>IF(exp!H318&lt;&gt;"",exp!H318,"")</f>
        <v/>
      </c>
      <c r="G311" s="2" t="str">
        <f>IF(exp!I318&lt;&gt;"",VLOOKUP(exp!I318,private!O:P,2,FALSE),"")</f>
        <v/>
      </c>
      <c r="H311" s="2" t="str">
        <f>IF(exp!J318&lt;&gt;"",exp!J318,"")</f>
        <v/>
      </c>
      <c r="I311" s="2" t="str">
        <f>IF(exp!K318&lt;&gt;"",exp!K318,"")</f>
        <v/>
      </c>
      <c r="J311" s="2" t="str">
        <f>IF(exp!L318&lt;&gt;"",exp!L318,"")</f>
        <v/>
      </c>
      <c r="K311" s="2" t="str">
        <f>IF(exp!M318&lt;&gt;"",exp!M318,"")</f>
        <v/>
      </c>
      <c r="L311" s="2" t="str">
        <f>IF(exp!N318&lt;&gt;"",exp!N318,"")</f>
        <v/>
      </c>
      <c r="M311" s="2" t="str">
        <f>IF(exp!O318&lt;&gt;"",exp!O318,"")</f>
        <v/>
      </c>
      <c r="N311" s="2" t="str">
        <f>IF(exp!P318&lt;&gt;"",exp!P318,"")</f>
        <v/>
      </c>
      <c r="O311" s="2" t="str">
        <f>IF(exp!Q318&lt;&gt;"",exp!Q318,"")</f>
        <v/>
      </c>
    </row>
    <row r="312" spans="1:15" x14ac:dyDescent="0.25">
      <c r="A312" s="2" t="str">
        <f>IF(exp!C319&lt;&gt;"",exp!B319,"")</f>
        <v/>
      </c>
      <c r="B312" s="2" t="str">
        <f>IF(exp!C319&lt;&gt;"",exp!C319,"")</f>
        <v/>
      </c>
      <c r="C312" s="2" t="str">
        <f>IF(exp!E319&lt;&gt;"",exp!E319,"")</f>
        <v/>
      </c>
      <c r="D312" s="38" t="str">
        <f>IF(exp!F319&lt;&gt;"",exp!F319,"")</f>
        <v/>
      </c>
      <c r="E312" s="2" t="str">
        <f>IF(exp!G319&lt;&gt;"",exp!G319,"")</f>
        <v/>
      </c>
      <c r="F312" s="2" t="str">
        <f>IF(exp!H319&lt;&gt;"",exp!H319,"")</f>
        <v/>
      </c>
      <c r="G312" s="2" t="str">
        <f>IF(exp!I319&lt;&gt;"",VLOOKUP(exp!I319,private!O:P,2,FALSE),"")</f>
        <v/>
      </c>
      <c r="H312" s="2" t="str">
        <f>IF(exp!J319&lt;&gt;"",exp!J319,"")</f>
        <v/>
      </c>
      <c r="I312" s="2" t="str">
        <f>IF(exp!K319&lt;&gt;"",exp!K319,"")</f>
        <v/>
      </c>
      <c r="J312" s="2" t="str">
        <f>IF(exp!L319&lt;&gt;"",exp!L319,"")</f>
        <v/>
      </c>
      <c r="K312" s="2" t="str">
        <f>IF(exp!M319&lt;&gt;"",exp!M319,"")</f>
        <v/>
      </c>
      <c r="L312" s="2" t="str">
        <f>IF(exp!N319&lt;&gt;"",exp!N319,"")</f>
        <v/>
      </c>
      <c r="M312" s="2" t="str">
        <f>IF(exp!O319&lt;&gt;"",exp!O319,"")</f>
        <v/>
      </c>
      <c r="N312" s="2" t="str">
        <f>IF(exp!P319&lt;&gt;"",exp!P319,"")</f>
        <v/>
      </c>
      <c r="O312" s="2" t="str">
        <f>IF(exp!Q319&lt;&gt;"",exp!Q319,"")</f>
        <v/>
      </c>
    </row>
    <row r="313" spans="1:15" x14ac:dyDescent="0.25">
      <c r="A313" s="2" t="str">
        <f>IF(exp!C320&lt;&gt;"",exp!B320,"")</f>
        <v/>
      </c>
      <c r="B313" s="2" t="str">
        <f>IF(exp!C320&lt;&gt;"",exp!C320,"")</f>
        <v/>
      </c>
      <c r="C313" s="2" t="str">
        <f>IF(exp!E320&lt;&gt;"",exp!E320,"")</f>
        <v/>
      </c>
      <c r="D313" s="38" t="str">
        <f>IF(exp!F320&lt;&gt;"",exp!F320,"")</f>
        <v/>
      </c>
      <c r="E313" s="2" t="str">
        <f>IF(exp!G320&lt;&gt;"",exp!G320,"")</f>
        <v/>
      </c>
      <c r="F313" s="2" t="str">
        <f>IF(exp!H320&lt;&gt;"",exp!H320,"")</f>
        <v/>
      </c>
      <c r="G313" s="2" t="str">
        <f>IF(exp!I320&lt;&gt;"",VLOOKUP(exp!I320,private!O:P,2,FALSE),"")</f>
        <v/>
      </c>
      <c r="H313" s="2" t="str">
        <f>IF(exp!J320&lt;&gt;"",exp!J320,"")</f>
        <v/>
      </c>
      <c r="I313" s="2" t="str">
        <f>IF(exp!K320&lt;&gt;"",exp!K320,"")</f>
        <v/>
      </c>
      <c r="J313" s="2" t="str">
        <f>IF(exp!L320&lt;&gt;"",exp!L320,"")</f>
        <v/>
      </c>
      <c r="K313" s="2" t="str">
        <f>IF(exp!M320&lt;&gt;"",exp!M320,"")</f>
        <v/>
      </c>
      <c r="L313" s="2" t="str">
        <f>IF(exp!N320&lt;&gt;"",exp!N320,"")</f>
        <v/>
      </c>
      <c r="M313" s="2" t="str">
        <f>IF(exp!O320&lt;&gt;"",exp!O320,"")</f>
        <v/>
      </c>
      <c r="N313" s="2" t="str">
        <f>IF(exp!P320&lt;&gt;"",exp!P320,"")</f>
        <v/>
      </c>
      <c r="O313" s="2" t="str">
        <f>IF(exp!Q320&lt;&gt;"",exp!Q320,"")</f>
        <v/>
      </c>
    </row>
    <row r="314" spans="1:15" x14ac:dyDescent="0.25">
      <c r="A314" s="2" t="str">
        <f>IF(exp!C321&lt;&gt;"",exp!B321,"")</f>
        <v/>
      </c>
      <c r="B314" s="2" t="str">
        <f>IF(exp!C321&lt;&gt;"",exp!C321,"")</f>
        <v/>
      </c>
      <c r="C314" s="2" t="str">
        <f>IF(exp!E321&lt;&gt;"",exp!E321,"")</f>
        <v/>
      </c>
      <c r="D314" s="38" t="str">
        <f>IF(exp!F321&lt;&gt;"",exp!F321,"")</f>
        <v/>
      </c>
      <c r="E314" s="2" t="str">
        <f>IF(exp!G321&lt;&gt;"",exp!G321,"")</f>
        <v/>
      </c>
      <c r="F314" s="2" t="str">
        <f>IF(exp!H321&lt;&gt;"",exp!H321,"")</f>
        <v/>
      </c>
      <c r="G314" s="2" t="str">
        <f>IF(exp!I321&lt;&gt;"",VLOOKUP(exp!I321,private!O:P,2,FALSE),"")</f>
        <v/>
      </c>
      <c r="H314" s="2" t="str">
        <f>IF(exp!J321&lt;&gt;"",exp!J321,"")</f>
        <v/>
      </c>
      <c r="I314" s="2" t="str">
        <f>IF(exp!K321&lt;&gt;"",exp!K321,"")</f>
        <v/>
      </c>
      <c r="J314" s="2" t="str">
        <f>IF(exp!L321&lt;&gt;"",exp!L321,"")</f>
        <v/>
      </c>
      <c r="K314" s="2" t="str">
        <f>IF(exp!M321&lt;&gt;"",exp!M321,"")</f>
        <v/>
      </c>
      <c r="L314" s="2" t="str">
        <f>IF(exp!N321&lt;&gt;"",exp!N321,"")</f>
        <v/>
      </c>
      <c r="M314" s="2" t="str">
        <f>IF(exp!O321&lt;&gt;"",exp!O321,"")</f>
        <v/>
      </c>
      <c r="N314" s="2" t="str">
        <f>IF(exp!P321&lt;&gt;"",exp!P321,"")</f>
        <v/>
      </c>
      <c r="O314" s="2" t="str">
        <f>IF(exp!Q321&lt;&gt;"",exp!Q321,"")</f>
        <v/>
      </c>
    </row>
    <row r="315" spans="1:15" x14ac:dyDescent="0.25">
      <c r="A315" s="2" t="str">
        <f>IF(exp!C322&lt;&gt;"",exp!B322,"")</f>
        <v/>
      </c>
      <c r="B315" s="2" t="str">
        <f>IF(exp!C322&lt;&gt;"",exp!C322,"")</f>
        <v/>
      </c>
      <c r="C315" s="2" t="str">
        <f>IF(exp!E322&lt;&gt;"",exp!E322,"")</f>
        <v/>
      </c>
      <c r="D315" s="38" t="str">
        <f>IF(exp!F322&lt;&gt;"",exp!F322,"")</f>
        <v/>
      </c>
      <c r="E315" s="2" t="str">
        <f>IF(exp!G322&lt;&gt;"",exp!G322,"")</f>
        <v/>
      </c>
      <c r="F315" s="2" t="str">
        <f>IF(exp!H322&lt;&gt;"",exp!H322,"")</f>
        <v/>
      </c>
      <c r="G315" s="2" t="str">
        <f>IF(exp!I322&lt;&gt;"",VLOOKUP(exp!I322,private!O:P,2,FALSE),"")</f>
        <v/>
      </c>
      <c r="H315" s="2" t="str">
        <f>IF(exp!J322&lt;&gt;"",exp!J322,"")</f>
        <v/>
      </c>
      <c r="I315" s="2" t="str">
        <f>IF(exp!K322&lt;&gt;"",exp!K322,"")</f>
        <v/>
      </c>
      <c r="J315" s="2" t="str">
        <f>IF(exp!L322&lt;&gt;"",exp!L322,"")</f>
        <v/>
      </c>
      <c r="K315" s="2" t="str">
        <f>IF(exp!M322&lt;&gt;"",exp!M322,"")</f>
        <v/>
      </c>
      <c r="L315" s="2" t="str">
        <f>IF(exp!N322&lt;&gt;"",exp!N322,"")</f>
        <v/>
      </c>
      <c r="M315" s="2" t="str">
        <f>IF(exp!O322&lt;&gt;"",exp!O322,"")</f>
        <v/>
      </c>
      <c r="N315" s="2" t="str">
        <f>IF(exp!P322&lt;&gt;"",exp!P322,"")</f>
        <v/>
      </c>
      <c r="O315" s="2" t="str">
        <f>IF(exp!Q322&lt;&gt;"",exp!Q322,"")</f>
        <v/>
      </c>
    </row>
    <row r="316" spans="1:15" x14ac:dyDescent="0.25">
      <c r="A316" s="2" t="str">
        <f>IF(exp!C323&lt;&gt;"",exp!B323,"")</f>
        <v/>
      </c>
      <c r="B316" s="2" t="str">
        <f>IF(exp!C323&lt;&gt;"",exp!C323,"")</f>
        <v/>
      </c>
      <c r="C316" s="2" t="str">
        <f>IF(exp!E323&lt;&gt;"",exp!E323,"")</f>
        <v/>
      </c>
      <c r="D316" s="38" t="str">
        <f>IF(exp!F323&lt;&gt;"",exp!F323,"")</f>
        <v/>
      </c>
      <c r="E316" s="2" t="str">
        <f>IF(exp!G323&lt;&gt;"",exp!G323,"")</f>
        <v/>
      </c>
      <c r="F316" s="2" t="str">
        <f>IF(exp!H323&lt;&gt;"",exp!H323,"")</f>
        <v/>
      </c>
      <c r="G316" s="2" t="str">
        <f>IF(exp!I323&lt;&gt;"",VLOOKUP(exp!I323,private!O:P,2,FALSE),"")</f>
        <v/>
      </c>
      <c r="H316" s="2" t="str">
        <f>IF(exp!J323&lt;&gt;"",exp!J323,"")</f>
        <v/>
      </c>
      <c r="I316" s="2" t="str">
        <f>IF(exp!K323&lt;&gt;"",exp!K323,"")</f>
        <v/>
      </c>
      <c r="J316" s="2" t="str">
        <f>IF(exp!L323&lt;&gt;"",exp!L323,"")</f>
        <v/>
      </c>
      <c r="K316" s="2" t="str">
        <f>IF(exp!M323&lt;&gt;"",exp!M323,"")</f>
        <v/>
      </c>
      <c r="L316" s="2" t="str">
        <f>IF(exp!N323&lt;&gt;"",exp!N323,"")</f>
        <v/>
      </c>
      <c r="M316" s="2" t="str">
        <f>IF(exp!O323&lt;&gt;"",exp!O323,"")</f>
        <v/>
      </c>
      <c r="N316" s="2" t="str">
        <f>IF(exp!P323&lt;&gt;"",exp!P323,"")</f>
        <v/>
      </c>
      <c r="O316" s="2" t="str">
        <f>IF(exp!Q323&lt;&gt;"",exp!Q323,"")</f>
        <v/>
      </c>
    </row>
    <row r="317" spans="1:15" x14ac:dyDescent="0.25">
      <c r="A317" s="2" t="str">
        <f>IF(exp!C324&lt;&gt;"",exp!B324,"")</f>
        <v/>
      </c>
      <c r="B317" s="2" t="str">
        <f>IF(exp!C324&lt;&gt;"",exp!C324,"")</f>
        <v/>
      </c>
      <c r="C317" s="2" t="str">
        <f>IF(exp!E324&lt;&gt;"",exp!E324,"")</f>
        <v/>
      </c>
      <c r="D317" s="38" t="str">
        <f>IF(exp!F324&lt;&gt;"",exp!F324,"")</f>
        <v/>
      </c>
      <c r="E317" s="2" t="str">
        <f>IF(exp!G324&lt;&gt;"",exp!G324,"")</f>
        <v/>
      </c>
      <c r="F317" s="2" t="str">
        <f>IF(exp!H324&lt;&gt;"",exp!H324,"")</f>
        <v/>
      </c>
      <c r="G317" s="2" t="str">
        <f>IF(exp!I324&lt;&gt;"",VLOOKUP(exp!I324,private!O:P,2,FALSE),"")</f>
        <v/>
      </c>
      <c r="H317" s="2" t="str">
        <f>IF(exp!J324&lt;&gt;"",exp!J324,"")</f>
        <v/>
      </c>
      <c r="I317" s="2" t="str">
        <f>IF(exp!K324&lt;&gt;"",exp!K324,"")</f>
        <v/>
      </c>
      <c r="J317" s="2" t="str">
        <f>IF(exp!L324&lt;&gt;"",exp!L324,"")</f>
        <v/>
      </c>
      <c r="K317" s="2" t="str">
        <f>IF(exp!M324&lt;&gt;"",exp!M324,"")</f>
        <v/>
      </c>
      <c r="L317" s="2" t="str">
        <f>IF(exp!N324&lt;&gt;"",exp!N324,"")</f>
        <v/>
      </c>
      <c r="M317" s="2" t="str">
        <f>IF(exp!O324&lt;&gt;"",exp!O324,"")</f>
        <v/>
      </c>
      <c r="N317" s="2" t="str">
        <f>IF(exp!P324&lt;&gt;"",exp!P324,"")</f>
        <v/>
      </c>
      <c r="O317" s="2" t="str">
        <f>IF(exp!Q324&lt;&gt;"",exp!Q324,"")</f>
        <v/>
      </c>
    </row>
    <row r="318" spans="1:15" x14ac:dyDescent="0.25">
      <c r="A318" s="2" t="str">
        <f>IF(exp!C325&lt;&gt;"",exp!B325,"")</f>
        <v/>
      </c>
      <c r="B318" s="2" t="str">
        <f>IF(exp!C325&lt;&gt;"",exp!C325,"")</f>
        <v/>
      </c>
      <c r="C318" s="2" t="str">
        <f>IF(exp!E325&lt;&gt;"",exp!E325,"")</f>
        <v/>
      </c>
      <c r="D318" s="38" t="str">
        <f>IF(exp!F325&lt;&gt;"",exp!F325,"")</f>
        <v/>
      </c>
      <c r="E318" s="2" t="str">
        <f>IF(exp!G325&lt;&gt;"",exp!G325,"")</f>
        <v/>
      </c>
      <c r="F318" s="2" t="str">
        <f>IF(exp!H325&lt;&gt;"",exp!H325,"")</f>
        <v/>
      </c>
      <c r="G318" s="2" t="str">
        <f>IF(exp!I325&lt;&gt;"",VLOOKUP(exp!I325,private!O:P,2,FALSE),"")</f>
        <v/>
      </c>
      <c r="H318" s="2" t="str">
        <f>IF(exp!J325&lt;&gt;"",exp!J325,"")</f>
        <v/>
      </c>
      <c r="I318" s="2" t="str">
        <f>IF(exp!K325&lt;&gt;"",exp!K325,"")</f>
        <v/>
      </c>
      <c r="J318" s="2" t="str">
        <f>IF(exp!L325&lt;&gt;"",exp!L325,"")</f>
        <v/>
      </c>
      <c r="K318" s="2" t="str">
        <f>IF(exp!M325&lt;&gt;"",exp!M325,"")</f>
        <v/>
      </c>
      <c r="L318" s="2" t="str">
        <f>IF(exp!N325&lt;&gt;"",exp!N325,"")</f>
        <v/>
      </c>
      <c r="M318" s="2" t="str">
        <f>IF(exp!O325&lt;&gt;"",exp!O325,"")</f>
        <v/>
      </c>
      <c r="N318" s="2" t="str">
        <f>IF(exp!P325&lt;&gt;"",exp!P325,"")</f>
        <v/>
      </c>
      <c r="O318" s="2" t="str">
        <f>IF(exp!Q325&lt;&gt;"",exp!Q325,"")</f>
        <v/>
      </c>
    </row>
    <row r="319" spans="1:15" x14ac:dyDescent="0.25">
      <c r="A319" s="2" t="str">
        <f>IF(exp!C326&lt;&gt;"",exp!B326,"")</f>
        <v/>
      </c>
      <c r="B319" s="2" t="str">
        <f>IF(exp!C326&lt;&gt;"",exp!C326,"")</f>
        <v/>
      </c>
      <c r="C319" s="2" t="str">
        <f>IF(exp!E326&lt;&gt;"",exp!E326,"")</f>
        <v/>
      </c>
      <c r="D319" s="38" t="str">
        <f>IF(exp!F326&lt;&gt;"",exp!F326,"")</f>
        <v/>
      </c>
      <c r="E319" s="2" t="str">
        <f>IF(exp!G326&lt;&gt;"",exp!G326,"")</f>
        <v/>
      </c>
      <c r="F319" s="2" t="str">
        <f>IF(exp!H326&lt;&gt;"",exp!H326,"")</f>
        <v/>
      </c>
      <c r="G319" s="2" t="str">
        <f>IF(exp!I326&lt;&gt;"",VLOOKUP(exp!I326,private!O:P,2,FALSE),"")</f>
        <v/>
      </c>
      <c r="H319" s="2" t="str">
        <f>IF(exp!J326&lt;&gt;"",exp!J326,"")</f>
        <v/>
      </c>
      <c r="I319" s="2" t="str">
        <f>IF(exp!K326&lt;&gt;"",exp!K326,"")</f>
        <v/>
      </c>
      <c r="J319" s="2" t="str">
        <f>IF(exp!L326&lt;&gt;"",exp!L326,"")</f>
        <v/>
      </c>
      <c r="K319" s="2" t="str">
        <f>IF(exp!M326&lt;&gt;"",exp!M326,"")</f>
        <v/>
      </c>
      <c r="L319" s="2" t="str">
        <f>IF(exp!N326&lt;&gt;"",exp!N326,"")</f>
        <v/>
      </c>
      <c r="M319" s="2" t="str">
        <f>IF(exp!O326&lt;&gt;"",exp!O326,"")</f>
        <v/>
      </c>
      <c r="N319" s="2" t="str">
        <f>IF(exp!P326&lt;&gt;"",exp!P326,"")</f>
        <v/>
      </c>
      <c r="O319" s="2" t="str">
        <f>IF(exp!Q326&lt;&gt;"",exp!Q326,"")</f>
        <v/>
      </c>
    </row>
    <row r="320" spans="1:15" x14ac:dyDescent="0.25">
      <c r="A320" s="2" t="str">
        <f>IF(exp!C327&lt;&gt;"",exp!B327,"")</f>
        <v/>
      </c>
      <c r="B320" s="2" t="str">
        <f>IF(exp!C327&lt;&gt;"",exp!C327,"")</f>
        <v/>
      </c>
      <c r="C320" s="2" t="str">
        <f>IF(exp!E327&lt;&gt;"",exp!E327,"")</f>
        <v/>
      </c>
      <c r="D320" s="38" t="str">
        <f>IF(exp!F327&lt;&gt;"",exp!F327,"")</f>
        <v/>
      </c>
      <c r="E320" s="2" t="str">
        <f>IF(exp!G327&lt;&gt;"",exp!G327,"")</f>
        <v/>
      </c>
      <c r="F320" s="2" t="str">
        <f>IF(exp!H327&lt;&gt;"",exp!H327,"")</f>
        <v/>
      </c>
      <c r="G320" s="2" t="str">
        <f>IF(exp!I327&lt;&gt;"",VLOOKUP(exp!I327,private!O:P,2,FALSE),"")</f>
        <v/>
      </c>
      <c r="H320" s="2" t="str">
        <f>IF(exp!J327&lt;&gt;"",exp!J327,"")</f>
        <v/>
      </c>
      <c r="I320" s="2" t="str">
        <f>IF(exp!K327&lt;&gt;"",exp!K327,"")</f>
        <v/>
      </c>
      <c r="J320" s="2" t="str">
        <f>IF(exp!L327&lt;&gt;"",exp!L327,"")</f>
        <v/>
      </c>
      <c r="K320" s="2" t="str">
        <f>IF(exp!M327&lt;&gt;"",exp!M327,"")</f>
        <v/>
      </c>
      <c r="L320" s="2" t="str">
        <f>IF(exp!N327&lt;&gt;"",exp!N327,"")</f>
        <v/>
      </c>
      <c r="M320" s="2" t="str">
        <f>IF(exp!O327&lt;&gt;"",exp!O327,"")</f>
        <v/>
      </c>
      <c r="N320" s="2" t="str">
        <f>IF(exp!P327&lt;&gt;"",exp!P327,"")</f>
        <v/>
      </c>
      <c r="O320" s="2" t="str">
        <f>IF(exp!Q327&lt;&gt;"",exp!Q327,"")</f>
        <v/>
      </c>
    </row>
    <row r="321" spans="1:15" x14ac:dyDescent="0.25">
      <c r="A321" s="2" t="str">
        <f>IF(exp!C328&lt;&gt;"",exp!B328,"")</f>
        <v/>
      </c>
      <c r="B321" s="2" t="str">
        <f>IF(exp!C328&lt;&gt;"",exp!C328,"")</f>
        <v/>
      </c>
      <c r="C321" s="2" t="str">
        <f>IF(exp!E328&lt;&gt;"",exp!E328,"")</f>
        <v/>
      </c>
      <c r="D321" s="38" t="str">
        <f>IF(exp!F328&lt;&gt;"",exp!F328,"")</f>
        <v/>
      </c>
      <c r="E321" s="2" t="str">
        <f>IF(exp!G328&lt;&gt;"",exp!G328,"")</f>
        <v/>
      </c>
      <c r="F321" s="2" t="str">
        <f>IF(exp!H328&lt;&gt;"",exp!H328,"")</f>
        <v/>
      </c>
      <c r="G321" s="2" t="str">
        <f>IF(exp!I328&lt;&gt;"",VLOOKUP(exp!I328,private!O:P,2,FALSE),"")</f>
        <v/>
      </c>
      <c r="H321" s="2" t="str">
        <f>IF(exp!J328&lt;&gt;"",exp!J328,"")</f>
        <v/>
      </c>
      <c r="I321" s="2" t="str">
        <f>IF(exp!K328&lt;&gt;"",exp!K328,"")</f>
        <v/>
      </c>
      <c r="J321" s="2" t="str">
        <f>IF(exp!L328&lt;&gt;"",exp!L328,"")</f>
        <v/>
      </c>
      <c r="K321" s="2" t="str">
        <f>IF(exp!M328&lt;&gt;"",exp!M328,"")</f>
        <v/>
      </c>
      <c r="L321" s="2" t="str">
        <f>IF(exp!N328&lt;&gt;"",exp!N328,"")</f>
        <v/>
      </c>
      <c r="M321" s="2" t="str">
        <f>IF(exp!O328&lt;&gt;"",exp!O328,"")</f>
        <v/>
      </c>
      <c r="N321" s="2" t="str">
        <f>IF(exp!P328&lt;&gt;"",exp!P328,"")</f>
        <v/>
      </c>
      <c r="O321" s="2" t="str">
        <f>IF(exp!Q328&lt;&gt;"",exp!Q328,"")</f>
        <v/>
      </c>
    </row>
    <row r="322" spans="1:15" x14ac:dyDescent="0.25">
      <c r="A322" s="2" t="str">
        <f>IF(exp!C329&lt;&gt;"",exp!B329,"")</f>
        <v/>
      </c>
      <c r="B322" s="2" t="str">
        <f>IF(exp!C329&lt;&gt;"",exp!C329,"")</f>
        <v/>
      </c>
      <c r="C322" s="2" t="str">
        <f>IF(exp!E329&lt;&gt;"",exp!E329,"")</f>
        <v/>
      </c>
      <c r="D322" s="38" t="str">
        <f>IF(exp!F329&lt;&gt;"",exp!F329,"")</f>
        <v/>
      </c>
      <c r="E322" s="2" t="str">
        <f>IF(exp!G329&lt;&gt;"",exp!G329,"")</f>
        <v/>
      </c>
      <c r="F322" s="2" t="str">
        <f>IF(exp!H329&lt;&gt;"",exp!H329,"")</f>
        <v/>
      </c>
      <c r="G322" s="2" t="str">
        <f>IF(exp!I329&lt;&gt;"",VLOOKUP(exp!I329,private!O:P,2,FALSE),"")</f>
        <v/>
      </c>
      <c r="H322" s="2" t="str">
        <f>IF(exp!J329&lt;&gt;"",exp!J329,"")</f>
        <v/>
      </c>
      <c r="I322" s="2" t="str">
        <f>IF(exp!K329&lt;&gt;"",exp!K329,"")</f>
        <v/>
      </c>
      <c r="J322" s="2" t="str">
        <f>IF(exp!L329&lt;&gt;"",exp!L329,"")</f>
        <v/>
      </c>
      <c r="K322" s="2" t="str">
        <f>IF(exp!M329&lt;&gt;"",exp!M329,"")</f>
        <v/>
      </c>
      <c r="L322" s="2" t="str">
        <f>IF(exp!N329&lt;&gt;"",exp!N329,"")</f>
        <v/>
      </c>
      <c r="M322" s="2" t="str">
        <f>IF(exp!O329&lt;&gt;"",exp!O329,"")</f>
        <v/>
      </c>
      <c r="N322" s="2" t="str">
        <f>IF(exp!P329&lt;&gt;"",exp!P329,"")</f>
        <v/>
      </c>
      <c r="O322" s="2" t="str">
        <f>IF(exp!Q329&lt;&gt;"",exp!Q329,"")</f>
        <v/>
      </c>
    </row>
    <row r="323" spans="1:15" x14ac:dyDescent="0.25">
      <c r="A323" s="2" t="str">
        <f>IF(exp!C330&lt;&gt;"",exp!B330,"")</f>
        <v/>
      </c>
      <c r="B323" s="2" t="str">
        <f>IF(exp!C330&lt;&gt;"",exp!C330,"")</f>
        <v/>
      </c>
      <c r="C323" s="2" t="str">
        <f>IF(exp!E330&lt;&gt;"",exp!E330,"")</f>
        <v/>
      </c>
      <c r="D323" s="38" t="str">
        <f>IF(exp!F330&lt;&gt;"",exp!F330,"")</f>
        <v/>
      </c>
      <c r="E323" s="2" t="str">
        <f>IF(exp!G330&lt;&gt;"",exp!G330,"")</f>
        <v/>
      </c>
      <c r="F323" s="2" t="str">
        <f>IF(exp!H330&lt;&gt;"",exp!H330,"")</f>
        <v/>
      </c>
      <c r="G323" s="2" t="str">
        <f>IF(exp!I330&lt;&gt;"",VLOOKUP(exp!I330,private!O:P,2,FALSE),"")</f>
        <v/>
      </c>
      <c r="H323" s="2" t="str">
        <f>IF(exp!J330&lt;&gt;"",exp!J330,"")</f>
        <v/>
      </c>
      <c r="I323" s="2" t="str">
        <f>IF(exp!K330&lt;&gt;"",exp!K330,"")</f>
        <v/>
      </c>
      <c r="J323" s="2" t="str">
        <f>IF(exp!L330&lt;&gt;"",exp!L330,"")</f>
        <v/>
      </c>
      <c r="K323" s="2" t="str">
        <f>IF(exp!M330&lt;&gt;"",exp!M330,"")</f>
        <v/>
      </c>
      <c r="L323" s="2" t="str">
        <f>IF(exp!N330&lt;&gt;"",exp!N330,"")</f>
        <v/>
      </c>
      <c r="M323" s="2" t="str">
        <f>IF(exp!O330&lt;&gt;"",exp!O330,"")</f>
        <v/>
      </c>
      <c r="N323" s="2" t="str">
        <f>IF(exp!P330&lt;&gt;"",exp!P330,"")</f>
        <v/>
      </c>
      <c r="O323" s="2" t="str">
        <f>IF(exp!Q330&lt;&gt;"",exp!Q330,"")</f>
        <v/>
      </c>
    </row>
    <row r="324" spans="1:15" x14ac:dyDescent="0.25">
      <c r="A324" s="2" t="str">
        <f>IF(exp!C331&lt;&gt;"",exp!B331,"")</f>
        <v/>
      </c>
      <c r="B324" s="2" t="str">
        <f>IF(exp!C331&lt;&gt;"",exp!C331,"")</f>
        <v/>
      </c>
      <c r="C324" s="2" t="str">
        <f>IF(exp!E331&lt;&gt;"",exp!E331,"")</f>
        <v/>
      </c>
      <c r="D324" s="38" t="str">
        <f>IF(exp!F331&lt;&gt;"",exp!F331,"")</f>
        <v/>
      </c>
      <c r="E324" s="2" t="str">
        <f>IF(exp!G331&lt;&gt;"",exp!G331,"")</f>
        <v/>
      </c>
      <c r="F324" s="2" t="str">
        <f>IF(exp!H331&lt;&gt;"",exp!H331,"")</f>
        <v/>
      </c>
      <c r="G324" s="2" t="str">
        <f>IF(exp!I331&lt;&gt;"",VLOOKUP(exp!I331,private!O:P,2,FALSE),"")</f>
        <v/>
      </c>
      <c r="H324" s="2" t="str">
        <f>IF(exp!J331&lt;&gt;"",exp!J331,"")</f>
        <v/>
      </c>
      <c r="I324" s="2" t="str">
        <f>IF(exp!K331&lt;&gt;"",exp!K331,"")</f>
        <v/>
      </c>
      <c r="J324" s="2" t="str">
        <f>IF(exp!L331&lt;&gt;"",exp!L331,"")</f>
        <v/>
      </c>
      <c r="K324" s="2" t="str">
        <f>IF(exp!M331&lt;&gt;"",exp!M331,"")</f>
        <v/>
      </c>
      <c r="L324" s="2" t="str">
        <f>IF(exp!N331&lt;&gt;"",exp!N331,"")</f>
        <v/>
      </c>
      <c r="M324" s="2" t="str">
        <f>IF(exp!O331&lt;&gt;"",exp!O331,"")</f>
        <v/>
      </c>
      <c r="N324" s="2" t="str">
        <f>IF(exp!P331&lt;&gt;"",exp!P331,"")</f>
        <v/>
      </c>
      <c r="O324" s="2" t="str">
        <f>IF(exp!Q331&lt;&gt;"",exp!Q331,"")</f>
        <v/>
      </c>
    </row>
    <row r="325" spans="1:15" x14ac:dyDescent="0.25">
      <c r="A325" s="2" t="str">
        <f>IF(exp!C332&lt;&gt;"",exp!B332,"")</f>
        <v/>
      </c>
      <c r="B325" s="2" t="str">
        <f>IF(exp!C332&lt;&gt;"",exp!C332,"")</f>
        <v/>
      </c>
      <c r="C325" s="2" t="str">
        <f>IF(exp!E332&lt;&gt;"",exp!E332,"")</f>
        <v/>
      </c>
      <c r="D325" s="38" t="str">
        <f>IF(exp!F332&lt;&gt;"",exp!F332,"")</f>
        <v/>
      </c>
      <c r="E325" s="2" t="str">
        <f>IF(exp!G332&lt;&gt;"",exp!G332,"")</f>
        <v/>
      </c>
      <c r="F325" s="2" t="str">
        <f>IF(exp!H332&lt;&gt;"",exp!H332,"")</f>
        <v/>
      </c>
      <c r="G325" s="2" t="str">
        <f>IF(exp!I332&lt;&gt;"",VLOOKUP(exp!I332,private!O:P,2,FALSE),"")</f>
        <v/>
      </c>
      <c r="H325" s="2" t="str">
        <f>IF(exp!J332&lt;&gt;"",exp!J332,"")</f>
        <v/>
      </c>
      <c r="I325" s="2" t="str">
        <f>IF(exp!K332&lt;&gt;"",exp!K332,"")</f>
        <v/>
      </c>
      <c r="J325" s="2" t="str">
        <f>IF(exp!L332&lt;&gt;"",exp!L332,"")</f>
        <v/>
      </c>
      <c r="K325" s="2" t="str">
        <f>IF(exp!M332&lt;&gt;"",exp!M332,"")</f>
        <v/>
      </c>
      <c r="L325" s="2" t="str">
        <f>IF(exp!N332&lt;&gt;"",exp!N332,"")</f>
        <v/>
      </c>
      <c r="M325" s="2" t="str">
        <f>IF(exp!O332&lt;&gt;"",exp!O332,"")</f>
        <v/>
      </c>
      <c r="N325" s="2" t="str">
        <f>IF(exp!P332&lt;&gt;"",exp!P332,"")</f>
        <v/>
      </c>
      <c r="O325" s="2" t="str">
        <f>IF(exp!Q332&lt;&gt;"",exp!Q332,"")</f>
        <v/>
      </c>
    </row>
    <row r="326" spans="1:15" x14ac:dyDescent="0.25">
      <c r="A326" s="2" t="str">
        <f>IF(exp!C333&lt;&gt;"",exp!B333,"")</f>
        <v/>
      </c>
      <c r="B326" s="2" t="str">
        <f>IF(exp!C333&lt;&gt;"",exp!C333,"")</f>
        <v/>
      </c>
      <c r="C326" s="2" t="str">
        <f>IF(exp!E333&lt;&gt;"",exp!E333,"")</f>
        <v/>
      </c>
      <c r="D326" s="38" t="str">
        <f>IF(exp!F333&lt;&gt;"",exp!F333,"")</f>
        <v/>
      </c>
      <c r="E326" s="2" t="str">
        <f>IF(exp!G333&lt;&gt;"",exp!G333,"")</f>
        <v/>
      </c>
      <c r="F326" s="2" t="str">
        <f>IF(exp!H333&lt;&gt;"",exp!H333,"")</f>
        <v/>
      </c>
      <c r="G326" s="2" t="str">
        <f>IF(exp!I333&lt;&gt;"",VLOOKUP(exp!I333,private!O:P,2,FALSE),"")</f>
        <v/>
      </c>
      <c r="H326" s="2" t="str">
        <f>IF(exp!J333&lt;&gt;"",exp!J333,"")</f>
        <v/>
      </c>
      <c r="I326" s="2" t="str">
        <f>IF(exp!K333&lt;&gt;"",exp!K333,"")</f>
        <v/>
      </c>
      <c r="J326" s="2" t="str">
        <f>IF(exp!L333&lt;&gt;"",exp!L333,"")</f>
        <v/>
      </c>
      <c r="K326" s="2" t="str">
        <f>IF(exp!M333&lt;&gt;"",exp!M333,"")</f>
        <v/>
      </c>
      <c r="L326" s="2" t="str">
        <f>IF(exp!N333&lt;&gt;"",exp!N333,"")</f>
        <v/>
      </c>
      <c r="M326" s="2" t="str">
        <f>IF(exp!O333&lt;&gt;"",exp!O333,"")</f>
        <v/>
      </c>
      <c r="N326" s="2" t="str">
        <f>IF(exp!P333&lt;&gt;"",exp!P333,"")</f>
        <v/>
      </c>
      <c r="O326" s="2" t="str">
        <f>IF(exp!Q333&lt;&gt;"",exp!Q333,"")</f>
        <v/>
      </c>
    </row>
    <row r="327" spans="1:15" x14ac:dyDescent="0.25">
      <c r="A327" s="2" t="str">
        <f>IF(exp!C334&lt;&gt;"",exp!B334,"")</f>
        <v/>
      </c>
      <c r="B327" s="2" t="str">
        <f>IF(exp!C334&lt;&gt;"",exp!C334,"")</f>
        <v/>
      </c>
      <c r="C327" s="2" t="str">
        <f>IF(exp!E334&lt;&gt;"",exp!E334,"")</f>
        <v/>
      </c>
      <c r="D327" s="38" t="str">
        <f>IF(exp!F334&lt;&gt;"",exp!F334,"")</f>
        <v/>
      </c>
      <c r="E327" s="2" t="str">
        <f>IF(exp!G334&lt;&gt;"",exp!G334,"")</f>
        <v/>
      </c>
      <c r="F327" s="2" t="str">
        <f>IF(exp!H334&lt;&gt;"",exp!H334,"")</f>
        <v/>
      </c>
      <c r="G327" s="2" t="str">
        <f>IF(exp!I334&lt;&gt;"",VLOOKUP(exp!I334,private!O:P,2,FALSE),"")</f>
        <v/>
      </c>
      <c r="H327" s="2" t="str">
        <f>IF(exp!J334&lt;&gt;"",exp!J334,"")</f>
        <v/>
      </c>
      <c r="I327" s="2" t="str">
        <f>IF(exp!K334&lt;&gt;"",exp!K334,"")</f>
        <v/>
      </c>
      <c r="J327" s="2" t="str">
        <f>IF(exp!L334&lt;&gt;"",exp!L334,"")</f>
        <v/>
      </c>
      <c r="K327" s="2" t="str">
        <f>IF(exp!M334&lt;&gt;"",exp!M334,"")</f>
        <v/>
      </c>
      <c r="L327" s="2" t="str">
        <f>IF(exp!N334&lt;&gt;"",exp!N334,"")</f>
        <v/>
      </c>
      <c r="M327" s="2" t="str">
        <f>IF(exp!O334&lt;&gt;"",exp!O334,"")</f>
        <v/>
      </c>
      <c r="N327" s="2" t="str">
        <f>IF(exp!P334&lt;&gt;"",exp!P334,"")</f>
        <v/>
      </c>
      <c r="O327" s="2" t="str">
        <f>IF(exp!Q334&lt;&gt;"",exp!Q334,"")</f>
        <v/>
      </c>
    </row>
    <row r="328" spans="1:15" x14ac:dyDescent="0.25">
      <c r="A328" s="2" t="str">
        <f>IF(exp!C335&lt;&gt;"",exp!B335,"")</f>
        <v/>
      </c>
      <c r="B328" s="2" t="str">
        <f>IF(exp!C335&lt;&gt;"",exp!C335,"")</f>
        <v/>
      </c>
      <c r="C328" s="2" t="str">
        <f>IF(exp!E335&lt;&gt;"",exp!E335,"")</f>
        <v/>
      </c>
      <c r="D328" s="38" t="str">
        <f>IF(exp!F335&lt;&gt;"",exp!F335,"")</f>
        <v/>
      </c>
      <c r="E328" s="2" t="str">
        <f>IF(exp!G335&lt;&gt;"",exp!G335,"")</f>
        <v/>
      </c>
      <c r="F328" s="2" t="str">
        <f>IF(exp!H335&lt;&gt;"",exp!H335,"")</f>
        <v/>
      </c>
      <c r="G328" s="2" t="str">
        <f>IF(exp!I335&lt;&gt;"",VLOOKUP(exp!I335,private!O:P,2,FALSE),"")</f>
        <v/>
      </c>
      <c r="H328" s="2" t="str">
        <f>IF(exp!J335&lt;&gt;"",exp!J335,"")</f>
        <v/>
      </c>
      <c r="I328" s="2" t="str">
        <f>IF(exp!K335&lt;&gt;"",exp!K335,"")</f>
        <v/>
      </c>
      <c r="J328" s="2" t="str">
        <f>IF(exp!L335&lt;&gt;"",exp!L335,"")</f>
        <v/>
      </c>
      <c r="K328" s="2" t="str">
        <f>IF(exp!M335&lt;&gt;"",exp!M335,"")</f>
        <v/>
      </c>
      <c r="L328" s="2" t="str">
        <f>IF(exp!N335&lt;&gt;"",exp!N335,"")</f>
        <v/>
      </c>
      <c r="M328" s="2" t="str">
        <f>IF(exp!O335&lt;&gt;"",exp!O335,"")</f>
        <v/>
      </c>
      <c r="N328" s="2" t="str">
        <f>IF(exp!P335&lt;&gt;"",exp!P335,"")</f>
        <v/>
      </c>
      <c r="O328" s="2" t="str">
        <f>IF(exp!Q335&lt;&gt;"",exp!Q335,"")</f>
        <v/>
      </c>
    </row>
    <row r="329" spans="1:15" x14ac:dyDescent="0.25">
      <c r="A329" s="2" t="str">
        <f>IF(exp!C336&lt;&gt;"",exp!B336,"")</f>
        <v/>
      </c>
      <c r="B329" s="2" t="str">
        <f>IF(exp!C336&lt;&gt;"",exp!C336,"")</f>
        <v/>
      </c>
      <c r="C329" s="2" t="str">
        <f>IF(exp!E336&lt;&gt;"",exp!E336,"")</f>
        <v/>
      </c>
      <c r="D329" s="38" t="str">
        <f>IF(exp!F336&lt;&gt;"",exp!F336,"")</f>
        <v/>
      </c>
      <c r="E329" s="2" t="str">
        <f>IF(exp!G336&lt;&gt;"",exp!G336,"")</f>
        <v/>
      </c>
      <c r="F329" s="2" t="str">
        <f>IF(exp!H336&lt;&gt;"",exp!H336,"")</f>
        <v/>
      </c>
      <c r="G329" s="2" t="str">
        <f>IF(exp!I336&lt;&gt;"",VLOOKUP(exp!I336,private!O:P,2,FALSE),"")</f>
        <v/>
      </c>
      <c r="H329" s="2" t="str">
        <f>IF(exp!J336&lt;&gt;"",exp!J336,"")</f>
        <v/>
      </c>
      <c r="I329" s="2" t="str">
        <f>IF(exp!K336&lt;&gt;"",exp!K336,"")</f>
        <v/>
      </c>
      <c r="J329" s="2" t="str">
        <f>IF(exp!L336&lt;&gt;"",exp!L336,"")</f>
        <v/>
      </c>
      <c r="K329" s="2" t="str">
        <f>IF(exp!M336&lt;&gt;"",exp!M336,"")</f>
        <v/>
      </c>
      <c r="L329" s="2" t="str">
        <f>IF(exp!N336&lt;&gt;"",exp!N336,"")</f>
        <v/>
      </c>
      <c r="M329" s="2" t="str">
        <f>IF(exp!O336&lt;&gt;"",exp!O336,"")</f>
        <v/>
      </c>
      <c r="N329" s="2" t="str">
        <f>IF(exp!P336&lt;&gt;"",exp!P336,"")</f>
        <v/>
      </c>
      <c r="O329" s="2" t="str">
        <f>IF(exp!Q336&lt;&gt;"",exp!Q336,"")</f>
        <v/>
      </c>
    </row>
    <row r="330" spans="1:15" x14ac:dyDescent="0.25">
      <c r="A330" s="2" t="str">
        <f>IF(exp!C337&lt;&gt;"",exp!B337,"")</f>
        <v/>
      </c>
      <c r="B330" s="2" t="str">
        <f>IF(exp!C337&lt;&gt;"",exp!C337,"")</f>
        <v/>
      </c>
      <c r="C330" s="2" t="str">
        <f>IF(exp!E337&lt;&gt;"",exp!E337,"")</f>
        <v/>
      </c>
      <c r="D330" s="38" t="str">
        <f>IF(exp!F337&lt;&gt;"",exp!F337,"")</f>
        <v/>
      </c>
      <c r="E330" s="2" t="str">
        <f>IF(exp!G337&lt;&gt;"",exp!G337,"")</f>
        <v/>
      </c>
      <c r="F330" s="2" t="str">
        <f>IF(exp!H337&lt;&gt;"",exp!H337,"")</f>
        <v/>
      </c>
      <c r="G330" s="2" t="str">
        <f>IF(exp!I337&lt;&gt;"",VLOOKUP(exp!I337,private!O:P,2,FALSE),"")</f>
        <v/>
      </c>
      <c r="H330" s="2" t="str">
        <f>IF(exp!J337&lt;&gt;"",exp!J337,"")</f>
        <v/>
      </c>
      <c r="I330" s="2" t="str">
        <f>IF(exp!K337&lt;&gt;"",exp!K337,"")</f>
        <v/>
      </c>
      <c r="J330" s="2" t="str">
        <f>IF(exp!L337&lt;&gt;"",exp!L337,"")</f>
        <v/>
      </c>
      <c r="K330" s="2" t="str">
        <f>IF(exp!M337&lt;&gt;"",exp!M337,"")</f>
        <v/>
      </c>
      <c r="L330" s="2" t="str">
        <f>IF(exp!N337&lt;&gt;"",exp!N337,"")</f>
        <v/>
      </c>
      <c r="M330" s="2" t="str">
        <f>IF(exp!O337&lt;&gt;"",exp!O337,"")</f>
        <v/>
      </c>
      <c r="N330" s="2" t="str">
        <f>IF(exp!P337&lt;&gt;"",exp!P337,"")</f>
        <v/>
      </c>
      <c r="O330" s="2" t="str">
        <f>IF(exp!Q337&lt;&gt;"",exp!Q337,"")</f>
        <v/>
      </c>
    </row>
    <row r="331" spans="1:15" x14ac:dyDescent="0.25">
      <c r="A331" s="2" t="str">
        <f>IF(exp!C338&lt;&gt;"",exp!B338,"")</f>
        <v/>
      </c>
      <c r="B331" s="2" t="str">
        <f>IF(exp!C338&lt;&gt;"",exp!C338,"")</f>
        <v/>
      </c>
      <c r="C331" s="2" t="str">
        <f>IF(exp!E338&lt;&gt;"",exp!E338,"")</f>
        <v/>
      </c>
      <c r="D331" s="38" t="str">
        <f>IF(exp!F338&lt;&gt;"",exp!F338,"")</f>
        <v/>
      </c>
      <c r="E331" s="2" t="str">
        <f>IF(exp!G338&lt;&gt;"",exp!G338,"")</f>
        <v/>
      </c>
      <c r="F331" s="2" t="str">
        <f>IF(exp!H338&lt;&gt;"",exp!H338,"")</f>
        <v/>
      </c>
      <c r="G331" s="2" t="str">
        <f>IF(exp!I338&lt;&gt;"",VLOOKUP(exp!I338,private!O:P,2,FALSE),"")</f>
        <v/>
      </c>
      <c r="H331" s="2" t="str">
        <f>IF(exp!J338&lt;&gt;"",exp!J338,"")</f>
        <v/>
      </c>
      <c r="I331" s="2" t="str">
        <f>IF(exp!K338&lt;&gt;"",exp!K338,"")</f>
        <v/>
      </c>
      <c r="J331" s="2" t="str">
        <f>IF(exp!L338&lt;&gt;"",exp!L338,"")</f>
        <v/>
      </c>
      <c r="K331" s="2" t="str">
        <f>IF(exp!M338&lt;&gt;"",exp!M338,"")</f>
        <v/>
      </c>
      <c r="L331" s="2" t="str">
        <f>IF(exp!N338&lt;&gt;"",exp!N338,"")</f>
        <v/>
      </c>
      <c r="M331" s="2" t="str">
        <f>IF(exp!O338&lt;&gt;"",exp!O338,"")</f>
        <v/>
      </c>
      <c r="N331" s="2" t="str">
        <f>IF(exp!P338&lt;&gt;"",exp!P338,"")</f>
        <v/>
      </c>
      <c r="O331" s="2" t="str">
        <f>IF(exp!Q338&lt;&gt;"",exp!Q338,"")</f>
        <v/>
      </c>
    </row>
    <row r="332" spans="1:15" x14ac:dyDescent="0.25">
      <c r="A332" s="2" t="str">
        <f>IF(exp!C339&lt;&gt;"",exp!B339,"")</f>
        <v/>
      </c>
      <c r="B332" s="2" t="str">
        <f>IF(exp!C339&lt;&gt;"",exp!C339,"")</f>
        <v/>
      </c>
      <c r="C332" s="2" t="str">
        <f>IF(exp!E339&lt;&gt;"",exp!E339,"")</f>
        <v/>
      </c>
      <c r="D332" s="38" t="str">
        <f>IF(exp!F339&lt;&gt;"",exp!F339,"")</f>
        <v/>
      </c>
      <c r="E332" s="2" t="str">
        <f>IF(exp!G339&lt;&gt;"",exp!G339,"")</f>
        <v/>
      </c>
      <c r="F332" s="2" t="str">
        <f>IF(exp!H339&lt;&gt;"",exp!H339,"")</f>
        <v/>
      </c>
      <c r="G332" s="2" t="str">
        <f>IF(exp!I339&lt;&gt;"",VLOOKUP(exp!I339,private!O:P,2,FALSE),"")</f>
        <v/>
      </c>
      <c r="H332" s="2" t="str">
        <f>IF(exp!J339&lt;&gt;"",exp!J339,"")</f>
        <v/>
      </c>
      <c r="I332" s="2" t="str">
        <f>IF(exp!K339&lt;&gt;"",exp!K339,"")</f>
        <v/>
      </c>
      <c r="J332" s="2" t="str">
        <f>IF(exp!L339&lt;&gt;"",exp!L339,"")</f>
        <v/>
      </c>
      <c r="K332" s="2" t="str">
        <f>IF(exp!M339&lt;&gt;"",exp!M339,"")</f>
        <v/>
      </c>
      <c r="L332" s="2" t="str">
        <f>IF(exp!N339&lt;&gt;"",exp!N339,"")</f>
        <v/>
      </c>
      <c r="M332" s="2" t="str">
        <f>IF(exp!O339&lt;&gt;"",exp!O339,"")</f>
        <v/>
      </c>
      <c r="N332" s="2" t="str">
        <f>IF(exp!P339&lt;&gt;"",exp!P339,"")</f>
        <v/>
      </c>
      <c r="O332" s="2" t="str">
        <f>IF(exp!Q339&lt;&gt;"",exp!Q339,"")</f>
        <v/>
      </c>
    </row>
    <row r="333" spans="1:15" x14ac:dyDescent="0.25">
      <c r="A333" s="2" t="str">
        <f>IF(exp!C340&lt;&gt;"",exp!B340,"")</f>
        <v/>
      </c>
      <c r="B333" s="2" t="str">
        <f>IF(exp!C340&lt;&gt;"",exp!C340,"")</f>
        <v/>
      </c>
      <c r="C333" s="2" t="str">
        <f>IF(exp!E340&lt;&gt;"",exp!E340,"")</f>
        <v/>
      </c>
      <c r="D333" s="38" t="str">
        <f>IF(exp!F340&lt;&gt;"",exp!F340,"")</f>
        <v/>
      </c>
      <c r="E333" s="2" t="str">
        <f>IF(exp!G340&lt;&gt;"",exp!G340,"")</f>
        <v/>
      </c>
      <c r="F333" s="2" t="str">
        <f>IF(exp!H340&lt;&gt;"",exp!H340,"")</f>
        <v/>
      </c>
      <c r="G333" s="2" t="str">
        <f>IF(exp!I340&lt;&gt;"",VLOOKUP(exp!I340,private!O:P,2,FALSE),"")</f>
        <v/>
      </c>
      <c r="H333" s="2" t="str">
        <f>IF(exp!J340&lt;&gt;"",exp!J340,"")</f>
        <v/>
      </c>
      <c r="I333" s="2" t="str">
        <f>IF(exp!K340&lt;&gt;"",exp!K340,"")</f>
        <v/>
      </c>
      <c r="J333" s="2" t="str">
        <f>IF(exp!L340&lt;&gt;"",exp!L340,"")</f>
        <v/>
      </c>
      <c r="K333" s="2" t="str">
        <f>IF(exp!M340&lt;&gt;"",exp!M340,"")</f>
        <v/>
      </c>
      <c r="L333" s="2" t="str">
        <f>IF(exp!N340&lt;&gt;"",exp!N340,"")</f>
        <v/>
      </c>
      <c r="M333" s="2" t="str">
        <f>IF(exp!O340&lt;&gt;"",exp!O340,"")</f>
        <v/>
      </c>
      <c r="N333" s="2" t="str">
        <f>IF(exp!P340&lt;&gt;"",exp!P340,"")</f>
        <v/>
      </c>
      <c r="O333" s="2" t="str">
        <f>IF(exp!Q340&lt;&gt;"",exp!Q340,"")</f>
        <v/>
      </c>
    </row>
    <row r="334" spans="1:15" x14ac:dyDescent="0.25">
      <c r="A334" s="2" t="str">
        <f>IF(exp!C341&lt;&gt;"",exp!B341,"")</f>
        <v/>
      </c>
      <c r="B334" s="2" t="str">
        <f>IF(exp!C341&lt;&gt;"",exp!C341,"")</f>
        <v/>
      </c>
      <c r="C334" s="2" t="str">
        <f>IF(exp!E341&lt;&gt;"",exp!E341,"")</f>
        <v/>
      </c>
      <c r="D334" s="38" t="str">
        <f>IF(exp!F341&lt;&gt;"",exp!F341,"")</f>
        <v/>
      </c>
      <c r="E334" s="2" t="str">
        <f>IF(exp!G341&lt;&gt;"",exp!G341,"")</f>
        <v/>
      </c>
      <c r="F334" s="2" t="str">
        <f>IF(exp!H341&lt;&gt;"",exp!H341,"")</f>
        <v/>
      </c>
      <c r="G334" s="2" t="str">
        <f>IF(exp!I341&lt;&gt;"",VLOOKUP(exp!I341,private!O:P,2,FALSE),"")</f>
        <v/>
      </c>
      <c r="H334" s="2" t="str">
        <f>IF(exp!J341&lt;&gt;"",exp!J341,"")</f>
        <v/>
      </c>
      <c r="I334" s="2" t="str">
        <f>IF(exp!K341&lt;&gt;"",exp!K341,"")</f>
        <v/>
      </c>
      <c r="J334" s="2" t="str">
        <f>IF(exp!L341&lt;&gt;"",exp!L341,"")</f>
        <v/>
      </c>
      <c r="K334" s="2" t="str">
        <f>IF(exp!M341&lt;&gt;"",exp!M341,"")</f>
        <v/>
      </c>
      <c r="L334" s="2" t="str">
        <f>IF(exp!N341&lt;&gt;"",exp!N341,"")</f>
        <v/>
      </c>
      <c r="M334" s="2" t="str">
        <f>IF(exp!O341&lt;&gt;"",exp!O341,"")</f>
        <v/>
      </c>
      <c r="N334" s="2" t="str">
        <f>IF(exp!P341&lt;&gt;"",exp!P341,"")</f>
        <v/>
      </c>
      <c r="O334" s="2" t="str">
        <f>IF(exp!Q341&lt;&gt;"",exp!Q341,"")</f>
        <v/>
      </c>
    </row>
    <row r="335" spans="1:15" x14ac:dyDescent="0.25">
      <c r="A335" s="2" t="str">
        <f>IF(exp!C342&lt;&gt;"",exp!B342,"")</f>
        <v/>
      </c>
      <c r="B335" s="2" t="str">
        <f>IF(exp!C342&lt;&gt;"",exp!C342,"")</f>
        <v/>
      </c>
      <c r="C335" s="2" t="str">
        <f>IF(exp!E342&lt;&gt;"",exp!E342,"")</f>
        <v/>
      </c>
      <c r="D335" s="38" t="str">
        <f>IF(exp!F342&lt;&gt;"",exp!F342,"")</f>
        <v/>
      </c>
      <c r="E335" s="2" t="str">
        <f>IF(exp!G342&lt;&gt;"",exp!G342,"")</f>
        <v/>
      </c>
      <c r="F335" s="2" t="str">
        <f>IF(exp!H342&lt;&gt;"",exp!H342,"")</f>
        <v/>
      </c>
      <c r="G335" s="2" t="str">
        <f>IF(exp!I342&lt;&gt;"",VLOOKUP(exp!I342,private!O:P,2,FALSE),"")</f>
        <v/>
      </c>
      <c r="H335" s="2" t="str">
        <f>IF(exp!J342&lt;&gt;"",exp!J342,"")</f>
        <v/>
      </c>
      <c r="I335" s="2" t="str">
        <f>IF(exp!K342&lt;&gt;"",exp!K342,"")</f>
        <v/>
      </c>
      <c r="J335" s="2" t="str">
        <f>IF(exp!L342&lt;&gt;"",exp!L342,"")</f>
        <v/>
      </c>
      <c r="K335" s="2" t="str">
        <f>IF(exp!M342&lt;&gt;"",exp!M342,"")</f>
        <v/>
      </c>
      <c r="L335" s="2" t="str">
        <f>IF(exp!N342&lt;&gt;"",exp!N342,"")</f>
        <v/>
      </c>
      <c r="M335" s="2" t="str">
        <f>IF(exp!O342&lt;&gt;"",exp!O342,"")</f>
        <v/>
      </c>
      <c r="N335" s="2" t="str">
        <f>IF(exp!P342&lt;&gt;"",exp!P342,"")</f>
        <v/>
      </c>
      <c r="O335" s="2" t="str">
        <f>IF(exp!Q342&lt;&gt;"",exp!Q342,"")</f>
        <v/>
      </c>
    </row>
    <row r="336" spans="1:15" x14ac:dyDescent="0.25">
      <c r="A336" s="2" t="str">
        <f>IF(exp!C343&lt;&gt;"",exp!B343,"")</f>
        <v/>
      </c>
      <c r="B336" s="2" t="str">
        <f>IF(exp!C343&lt;&gt;"",exp!C343,"")</f>
        <v/>
      </c>
      <c r="C336" s="2" t="str">
        <f>IF(exp!E343&lt;&gt;"",exp!E343,"")</f>
        <v/>
      </c>
      <c r="D336" s="38" t="str">
        <f>IF(exp!F343&lt;&gt;"",exp!F343,"")</f>
        <v/>
      </c>
      <c r="E336" s="2" t="str">
        <f>IF(exp!G343&lt;&gt;"",exp!G343,"")</f>
        <v/>
      </c>
      <c r="F336" s="2" t="str">
        <f>IF(exp!H343&lt;&gt;"",exp!H343,"")</f>
        <v/>
      </c>
      <c r="G336" s="2" t="str">
        <f>IF(exp!I343&lt;&gt;"",VLOOKUP(exp!I343,private!O:P,2,FALSE),"")</f>
        <v/>
      </c>
      <c r="H336" s="2" t="str">
        <f>IF(exp!J343&lt;&gt;"",exp!J343,"")</f>
        <v/>
      </c>
      <c r="I336" s="2" t="str">
        <f>IF(exp!K343&lt;&gt;"",exp!K343,"")</f>
        <v/>
      </c>
      <c r="J336" s="2" t="str">
        <f>IF(exp!L343&lt;&gt;"",exp!L343,"")</f>
        <v/>
      </c>
      <c r="K336" s="2" t="str">
        <f>IF(exp!M343&lt;&gt;"",exp!M343,"")</f>
        <v/>
      </c>
      <c r="L336" s="2" t="str">
        <f>IF(exp!N343&lt;&gt;"",exp!N343,"")</f>
        <v/>
      </c>
      <c r="M336" s="2" t="str">
        <f>IF(exp!O343&lt;&gt;"",exp!O343,"")</f>
        <v/>
      </c>
      <c r="N336" s="2" t="str">
        <f>IF(exp!P343&lt;&gt;"",exp!P343,"")</f>
        <v/>
      </c>
      <c r="O336" s="2" t="str">
        <f>IF(exp!Q343&lt;&gt;"",exp!Q343,"")</f>
        <v/>
      </c>
    </row>
    <row r="337" spans="1:15" x14ac:dyDescent="0.25">
      <c r="A337" s="2" t="str">
        <f>IF(exp!C344&lt;&gt;"",exp!B344,"")</f>
        <v/>
      </c>
      <c r="B337" s="2" t="str">
        <f>IF(exp!C344&lt;&gt;"",exp!C344,"")</f>
        <v/>
      </c>
      <c r="C337" s="2" t="str">
        <f>IF(exp!E344&lt;&gt;"",exp!E344,"")</f>
        <v/>
      </c>
      <c r="D337" s="38" t="str">
        <f>IF(exp!F344&lt;&gt;"",exp!F344,"")</f>
        <v/>
      </c>
      <c r="E337" s="2" t="str">
        <f>IF(exp!G344&lt;&gt;"",exp!G344,"")</f>
        <v/>
      </c>
      <c r="F337" s="2" t="str">
        <f>IF(exp!H344&lt;&gt;"",exp!H344,"")</f>
        <v/>
      </c>
      <c r="G337" s="2" t="str">
        <f>IF(exp!I344&lt;&gt;"",VLOOKUP(exp!I344,private!O:P,2,FALSE),"")</f>
        <v/>
      </c>
      <c r="H337" s="2" t="str">
        <f>IF(exp!J344&lt;&gt;"",exp!J344,"")</f>
        <v/>
      </c>
      <c r="I337" s="2" t="str">
        <f>IF(exp!K344&lt;&gt;"",exp!K344,"")</f>
        <v/>
      </c>
      <c r="J337" s="2" t="str">
        <f>IF(exp!L344&lt;&gt;"",exp!L344,"")</f>
        <v/>
      </c>
      <c r="K337" s="2" t="str">
        <f>IF(exp!M344&lt;&gt;"",exp!M344,"")</f>
        <v/>
      </c>
      <c r="L337" s="2" t="str">
        <f>IF(exp!N344&lt;&gt;"",exp!N344,"")</f>
        <v/>
      </c>
      <c r="M337" s="2" t="str">
        <f>IF(exp!O344&lt;&gt;"",exp!O344,"")</f>
        <v/>
      </c>
      <c r="N337" s="2" t="str">
        <f>IF(exp!P344&lt;&gt;"",exp!P344,"")</f>
        <v/>
      </c>
      <c r="O337" s="2" t="str">
        <f>IF(exp!Q344&lt;&gt;"",exp!Q344,"")</f>
        <v/>
      </c>
    </row>
    <row r="338" spans="1:15" x14ac:dyDescent="0.25">
      <c r="A338" s="2" t="str">
        <f>IF(exp!C345&lt;&gt;"",exp!B345,"")</f>
        <v/>
      </c>
      <c r="B338" s="2" t="str">
        <f>IF(exp!C345&lt;&gt;"",exp!C345,"")</f>
        <v/>
      </c>
      <c r="C338" s="2" t="str">
        <f>IF(exp!E345&lt;&gt;"",exp!E345,"")</f>
        <v/>
      </c>
      <c r="D338" s="38" t="str">
        <f>IF(exp!F345&lt;&gt;"",exp!F345,"")</f>
        <v/>
      </c>
      <c r="E338" s="2" t="str">
        <f>IF(exp!G345&lt;&gt;"",exp!G345,"")</f>
        <v/>
      </c>
      <c r="F338" s="2" t="str">
        <f>IF(exp!H345&lt;&gt;"",exp!H345,"")</f>
        <v/>
      </c>
      <c r="G338" s="2" t="str">
        <f>IF(exp!I345&lt;&gt;"",VLOOKUP(exp!I345,private!O:P,2,FALSE),"")</f>
        <v/>
      </c>
      <c r="H338" s="2" t="str">
        <f>IF(exp!J345&lt;&gt;"",exp!J345,"")</f>
        <v/>
      </c>
      <c r="I338" s="2" t="str">
        <f>IF(exp!K345&lt;&gt;"",exp!K345,"")</f>
        <v/>
      </c>
      <c r="J338" s="2" t="str">
        <f>IF(exp!L345&lt;&gt;"",exp!L345,"")</f>
        <v/>
      </c>
      <c r="K338" s="2" t="str">
        <f>IF(exp!M345&lt;&gt;"",exp!M345,"")</f>
        <v/>
      </c>
      <c r="L338" s="2" t="str">
        <f>IF(exp!N345&lt;&gt;"",exp!N345,"")</f>
        <v/>
      </c>
      <c r="M338" s="2" t="str">
        <f>IF(exp!O345&lt;&gt;"",exp!O345,"")</f>
        <v/>
      </c>
      <c r="N338" s="2" t="str">
        <f>IF(exp!P345&lt;&gt;"",exp!P345,"")</f>
        <v/>
      </c>
      <c r="O338" s="2" t="str">
        <f>IF(exp!Q345&lt;&gt;"",exp!Q345,"")</f>
        <v/>
      </c>
    </row>
    <row r="339" spans="1:15" x14ac:dyDescent="0.25">
      <c r="A339" s="2" t="str">
        <f>IF(exp!C346&lt;&gt;"",exp!B346,"")</f>
        <v/>
      </c>
      <c r="B339" s="2" t="str">
        <f>IF(exp!C346&lt;&gt;"",exp!C346,"")</f>
        <v/>
      </c>
      <c r="C339" s="2" t="str">
        <f>IF(exp!E346&lt;&gt;"",exp!E346,"")</f>
        <v/>
      </c>
      <c r="D339" s="38" t="str">
        <f>IF(exp!F346&lt;&gt;"",exp!F346,"")</f>
        <v/>
      </c>
      <c r="E339" s="2" t="str">
        <f>IF(exp!G346&lt;&gt;"",exp!G346,"")</f>
        <v/>
      </c>
      <c r="F339" s="2" t="str">
        <f>IF(exp!H346&lt;&gt;"",exp!H346,"")</f>
        <v/>
      </c>
      <c r="G339" s="2" t="str">
        <f>IF(exp!I346&lt;&gt;"",VLOOKUP(exp!I346,private!O:P,2,FALSE),"")</f>
        <v/>
      </c>
      <c r="H339" s="2" t="str">
        <f>IF(exp!J346&lt;&gt;"",exp!J346,"")</f>
        <v/>
      </c>
      <c r="I339" s="2" t="str">
        <f>IF(exp!K346&lt;&gt;"",exp!K346,"")</f>
        <v/>
      </c>
      <c r="J339" s="2" t="str">
        <f>IF(exp!L346&lt;&gt;"",exp!L346,"")</f>
        <v/>
      </c>
      <c r="K339" s="2" t="str">
        <f>IF(exp!M346&lt;&gt;"",exp!M346,"")</f>
        <v/>
      </c>
      <c r="L339" s="2" t="str">
        <f>IF(exp!N346&lt;&gt;"",exp!N346,"")</f>
        <v/>
      </c>
      <c r="M339" s="2" t="str">
        <f>IF(exp!O346&lt;&gt;"",exp!O346,"")</f>
        <v/>
      </c>
      <c r="N339" s="2" t="str">
        <f>IF(exp!P346&lt;&gt;"",exp!P346,"")</f>
        <v/>
      </c>
      <c r="O339" s="2" t="str">
        <f>IF(exp!Q346&lt;&gt;"",exp!Q346,"")</f>
        <v/>
      </c>
    </row>
    <row r="340" spans="1:15" x14ac:dyDescent="0.25">
      <c r="A340" s="2" t="str">
        <f>IF(exp!C347&lt;&gt;"",exp!B347,"")</f>
        <v/>
      </c>
      <c r="B340" s="2" t="str">
        <f>IF(exp!C347&lt;&gt;"",exp!C347,"")</f>
        <v/>
      </c>
      <c r="C340" s="2" t="str">
        <f>IF(exp!E347&lt;&gt;"",exp!E347,"")</f>
        <v/>
      </c>
      <c r="D340" s="38" t="str">
        <f>IF(exp!F347&lt;&gt;"",exp!F347,"")</f>
        <v/>
      </c>
      <c r="E340" s="2" t="str">
        <f>IF(exp!G347&lt;&gt;"",exp!G347,"")</f>
        <v/>
      </c>
      <c r="F340" s="2" t="str">
        <f>IF(exp!H347&lt;&gt;"",exp!H347,"")</f>
        <v/>
      </c>
      <c r="G340" s="2" t="str">
        <f>IF(exp!I347&lt;&gt;"",VLOOKUP(exp!I347,private!O:P,2,FALSE),"")</f>
        <v/>
      </c>
      <c r="H340" s="2" t="str">
        <f>IF(exp!J347&lt;&gt;"",exp!J347,"")</f>
        <v/>
      </c>
      <c r="I340" s="2" t="str">
        <f>IF(exp!K347&lt;&gt;"",exp!K347,"")</f>
        <v/>
      </c>
      <c r="J340" s="2" t="str">
        <f>IF(exp!L347&lt;&gt;"",exp!L347,"")</f>
        <v/>
      </c>
      <c r="K340" s="2" t="str">
        <f>IF(exp!M347&lt;&gt;"",exp!M347,"")</f>
        <v/>
      </c>
      <c r="L340" s="2" t="str">
        <f>IF(exp!N347&lt;&gt;"",exp!N347,"")</f>
        <v/>
      </c>
      <c r="M340" s="2" t="str">
        <f>IF(exp!O347&lt;&gt;"",exp!O347,"")</f>
        <v/>
      </c>
      <c r="N340" s="2" t="str">
        <f>IF(exp!P347&lt;&gt;"",exp!P347,"")</f>
        <v/>
      </c>
      <c r="O340" s="2" t="str">
        <f>IF(exp!Q347&lt;&gt;"",exp!Q347,"")</f>
        <v/>
      </c>
    </row>
    <row r="341" spans="1:15" x14ac:dyDescent="0.25">
      <c r="A341" s="2" t="str">
        <f>IF(exp!C348&lt;&gt;"",exp!B348,"")</f>
        <v/>
      </c>
      <c r="B341" s="2" t="str">
        <f>IF(exp!C348&lt;&gt;"",exp!C348,"")</f>
        <v/>
      </c>
      <c r="C341" s="2" t="str">
        <f>IF(exp!E348&lt;&gt;"",exp!E348,"")</f>
        <v/>
      </c>
      <c r="D341" s="38" t="str">
        <f>IF(exp!F348&lt;&gt;"",exp!F348,"")</f>
        <v/>
      </c>
      <c r="E341" s="2" t="str">
        <f>IF(exp!G348&lt;&gt;"",exp!G348,"")</f>
        <v/>
      </c>
      <c r="F341" s="2" t="str">
        <f>IF(exp!H348&lt;&gt;"",exp!H348,"")</f>
        <v/>
      </c>
      <c r="G341" s="2" t="str">
        <f>IF(exp!I348&lt;&gt;"",VLOOKUP(exp!I348,private!O:P,2,FALSE),"")</f>
        <v/>
      </c>
      <c r="H341" s="2" t="str">
        <f>IF(exp!J348&lt;&gt;"",exp!J348,"")</f>
        <v/>
      </c>
      <c r="I341" s="2" t="str">
        <f>IF(exp!K348&lt;&gt;"",exp!K348,"")</f>
        <v/>
      </c>
      <c r="J341" s="2" t="str">
        <f>IF(exp!L348&lt;&gt;"",exp!L348,"")</f>
        <v/>
      </c>
      <c r="K341" s="2" t="str">
        <f>IF(exp!M348&lt;&gt;"",exp!M348,"")</f>
        <v/>
      </c>
      <c r="L341" s="2" t="str">
        <f>IF(exp!N348&lt;&gt;"",exp!N348,"")</f>
        <v/>
      </c>
      <c r="M341" s="2" t="str">
        <f>IF(exp!O348&lt;&gt;"",exp!O348,"")</f>
        <v/>
      </c>
      <c r="N341" s="2" t="str">
        <f>IF(exp!P348&lt;&gt;"",exp!P348,"")</f>
        <v/>
      </c>
      <c r="O341" s="2" t="str">
        <f>IF(exp!Q348&lt;&gt;"",exp!Q348,"")</f>
        <v/>
      </c>
    </row>
    <row r="342" spans="1:15" x14ac:dyDescent="0.25">
      <c r="A342" s="2" t="str">
        <f>IF(exp!C349&lt;&gt;"",exp!B349,"")</f>
        <v/>
      </c>
      <c r="B342" s="2" t="str">
        <f>IF(exp!C349&lt;&gt;"",exp!C349,"")</f>
        <v/>
      </c>
      <c r="C342" s="2" t="str">
        <f>IF(exp!E349&lt;&gt;"",exp!E349,"")</f>
        <v/>
      </c>
      <c r="D342" s="38" t="str">
        <f>IF(exp!F349&lt;&gt;"",exp!F349,"")</f>
        <v/>
      </c>
      <c r="E342" s="2" t="str">
        <f>IF(exp!G349&lt;&gt;"",exp!G349,"")</f>
        <v/>
      </c>
      <c r="F342" s="2" t="str">
        <f>IF(exp!H349&lt;&gt;"",exp!H349,"")</f>
        <v/>
      </c>
      <c r="G342" s="2" t="str">
        <f>IF(exp!I349&lt;&gt;"",VLOOKUP(exp!I349,private!O:P,2,FALSE),"")</f>
        <v/>
      </c>
      <c r="H342" s="2" t="str">
        <f>IF(exp!J349&lt;&gt;"",exp!J349,"")</f>
        <v/>
      </c>
      <c r="I342" s="2" t="str">
        <f>IF(exp!K349&lt;&gt;"",exp!K349,"")</f>
        <v/>
      </c>
      <c r="J342" s="2" t="str">
        <f>IF(exp!L349&lt;&gt;"",exp!L349,"")</f>
        <v/>
      </c>
      <c r="K342" s="2" t="str">
        <f>IF(exp!M349&lt;&gt;"",exp!M349,"")</f>
        <v/>
      </c>
      <c r="L342" s="2" t="str">
        <f>IF(exp!N349&lt;&gt;"",exp!N349,"")</f>
        <v/>
      </c>
      <c r="M342" s="2" t="str">
        <f>IF(exp!O349&lt;&gt;"",exp!O349,"")</f>
        <v/>
      </c>
      <c r="N342" s="2" t="str">
        <f>IF(exp!P349&lt;&gt;"",exp!P349,"")</f>
        <v/>
      </c>
      <c r="O342" s="2" t="str">
        <f>IF(exp!Q349&lt;&gt;"",exp!Q349,"")</f>
        <v/>
      </c>
    </row>
    <row r="343" spans="1:15" x14ac:dyDescent="0.25">
      <c r="A343" s="2" t="str">
        <f>IF(exp!C350&lt;&gt;"",exp!B350,"")</f>
        <v/>
      </c>
      <c r="B343" s="2" t="str">
        <f>IF(exp!C350&lt;&gt;"",exp!C350,"")</f>
        <v/>
      </c>
      <c r="C343" s="2" t="str">
        <f>IF(exp!E350&lt;&gt;"",exp!E350,"")</f>
        <v/>
      </c>
      <c r="D343" s="38" t="str">
        <f>IF(exp!F350&lt;&gt;"",exp!F350,"")</f>
        <v/>
      </c>
      <c r="E343" s="2" t="str">
        <f>IF(exp!G350&lt;&gt;"",exp!G350,"")</f>
        <v/>
      </c>
      <c r="F343" s="2" t="str">
        <f>IF(exp!H350&lt;&gt;"",exp!H350,"")</f>
        <v/>
      </c>
      <c r="G343" s="2" t="str">
        <f>IF(exp!I350&lt;&gt;"",VLOOKUP(exp!I350,private!O:P,2,FALSE),"")</f>
        <v/>
      </c>
      <c r="H343" s="2" t="str">
        <f>IF(exp!J350&lt;&gt;"",exp!J350,"")</f>
        <v/>
      </c>
      <c r="I343" s="2" t="str">
        <f>IF(exp!K350&lt;&gt;"",exp!K350,"")</f>
        <v/>
      </c>
      <c r="J343" s="2" t="str">
        <f>IF(exp!L350&lt;&gt;"",exp!L350,"")</f>
        <v/>
      </c>
      <c r="K343" s="2" t="str">
        <f>IF(exp!M350&lt;&gt;"",exp!M350,"")</f>
        <v/>
      </c>
      <c r="L343" s="2" t="str">
        <f>IF(exp!N350&lt;&gt;"",exp!N350,"")</f>
        <v/>
      </c>
      <c r="M343" s="2" t="str">
        <f>IF(exp!O350&lt;&gt;"",exp!O350,"")</f>
        <v/>
      </c>
      <c r="N343" s="2" t="str">
        <f>IF(exp!P350&lt;&gt;"",exp!P350,"")</f>
        <v/>
      </c>
      <c r="O343" s="2" t="str">
        <f>IF(exp!Q350&lt;&gt;"",exp!Q350,"")</f>
        <v/>
      </c>
    </row>
    <row r="344" spans="1:15" x14ac:dyDescent="0.25">
      <c r="A344" s="2" t="str">
        <f>IF(exp!C351&lt;&gt;"",exp!B351,"")</f>
        <v/>
      </c>
      <c r="B344" s="2" t="str">
        <f>IF(exp!C351&lt;&gt;"",exp!C351,"")</f>
        <v/>
      </c>
      <c r="C344" s="2" t="str">
        <f>IF(exp!E351&lt;&gt;"",exp!E351,"")</f>
        <v/>
      </c>
      <c r="D344" s="38" t="str">
        <f>IF(exp!F351&lt;&gt;"",exp!F351,"")</f>
        <v/>
      </c>
      <c r="E344" s="2" t="str">
        <f>IF(exp!G351&lt;&gt;"",exp!G351,"")</f>
        <v/>
      </c>
      <c r="F344" s="2" t="str">
        <f>IF(exp!H351&lt;&gt;"",exp!H351,"")</f>
        <v/>
      </c>
      <c r="G344" s="2" t="str">
        <f>IF(exp!I351&lt;&gt;"",VLOOKUP(exp!I351,private!O:P,2,FALSE),"")</f>
        <v/>
      </c>
      <c r="H344" s="2" t="str">
        <f>IF(exp!J351&lt;&gt;"",exp!J351,"")</f>
        <v/>
      </c>
      <c r="I344" s="2" t="str">
        <f>IF(exp!K351&lt;&gt;"",exp!K351,"")</f>
        <v/>
      </c>
      <c r="J344" s="2" t="str">
        <f>IF(exp!L351&lt;&gt;"",exp!L351,"")</f>
        <v/>
      </c>
      <c r="K344" s="2" t="str">
        <f>IF(exp!M351&lt;&gt;"",exp!M351,"")</f>
        <v/>
      </c>
      <c r="L344" s="2" t="str">
        <f>IF(exp!N351&lt;&gt;"",exp!N351,"")</f>
        <v/>
      </c>
      <c r="M344" s="2" t="str">
        <f>IF(exp!O351&lt;&gt;"",exp!O351,"")</f>
        <v/>
      </c>
      <c r="N344" s="2" t="str">
        <f>IF(exp!P351&lt;&gt;"",exp!P351,"")</f>
        <v/>
      </c>
      <c r="O344" s="2" t="str">
        <f>IF(exp!Q351&lt;&gt;"",exp!Q351,"")</f>
        <v/>
      </c>
    </row>
    <row r="345" spans="1:15" x14ac:dyDescent="0.25">
      <c r="A345" s="2" t="str">
        <f>IF(exp!C352&lt;&gt;"",exp!B352,"")</f>
        <v/>
      </c>
      <c r="B345" s="2" t="str">
        <f>IF(exp!C352&lt;&gt;"",exp!C352,"")</f>
        <v/>
      </c>
      <c r="C345" s="2" t="str">
        <f>IF(exp!E352&lt;&gt;"",exp!E352,"")</f>
        <v/>
      </c>
      <c r="D345" s="38" t="str">
        <f>IF(exp!F352&lt;&gt;"",exp!F352,"")</f>
        <v/>
      </c>
      <c r="E345" s="2" t="str">
        <f>IF(exp!G352&lt;&gt;"",exp!G352,"")</f>
        <v/>
      </c>
      <c r="F345" s="2" t="str">
        <f>IF(exp!H352&lt;&gt;"",exp!H352,"")</f>
        <v/>
      </c>
      <c r="G345" s="2" t="str">
        <f>IF(exp!I352&lt;&gt;"",VLOOKUP(exp!I352,private!O:P,2,FALSE),"")</f>
        <v/>
      </c>
      <c r="H345" s="2" t="str">
        <f>IF(exp!J352&lt;&gt;"",exp!J352,"")</f>
        <v/>
      </c>
      <c r="I345" s="2" t="str">
        <f>IF(exp!K352&lt;&gt;"",exp!K352,"")</f>
        <v/>
      </c>
      <c r="J345" s="2" t="str">
        <f>IF(exp!L352&lt;&gt;"",exp!L352,"")</f>
        <v/>
      </c>
      <c r="K345" s="2" t="str">
        <f>IF(exp!M352&lt;&gt;"",exp!M352,"")</f>
        <v/>
      </c>
      <c r="L345" s="2" t="str">
        <f>IF(exp!N352&lt;&gt;"",exp!N352,"")</f>
        <v/>
      </c>
      <c r="M345" s="2" t="str">
        <f>IF(exp!O352&lt;&gt;"",exp!O352,"")</f>
        <v/>
      </c>
      <c r="N345" s="2" t="str">
        <f>IF(exp!P352&lt;&gt;"",exp!P352,"")</f>
        <v/>
      </c>
      <c r="O345" s="2" t="str">
        <f>IF(exp!Q352&lt;&gt;"",exp!Q352,"")</f>
        <v/>
      </c>
    </row>
    <row r="346" spans="1:15" x14ac:dyDescent="0.25">
      <c r="A346" s="2" t="str">
        <f>IF(exp!C353&lt;&gt;"",exp!B353,"")</f>
        <v/>
      </c>
      <c r="B346" s="2" t="str">
        <f>IF(exp!C353&lt;&gt;"",exp!C353,"")</f>
        <v/>
      </c>
      <c r="C346" s="2" t="str">
        <f>IF(exp!E353&lt;&gt;"",exp!E353,"")</f>
        <v/>
      </c>
      <c r="D346" s="38" t="str">
        <f>IF(exp!F353&lt;&gt;"",exp!F353,"")</f>
        <v/>
      </c>
      <c r="E346" s="2" t="str">
        <f>IF(exp!G353&lt;&gt;"",exp!G353,"")</f>
        <v/>
      </c>
      <c r="F346" s="2" t="str">
        <f>IF(exp!H353&lt;&gt;"",exp!H353,"")</f>
        <v/>
      </c>
      <c r="G346" s="2" t="str">
        <f>IF(exp!I353&lt;&gt;"",VLOOKUP(exp!I353,private!O:P,2,FALSE),"")</f>
        <v/>
      </c>
      <c r="H346" s="2" t="str">
        <f>IF(exp!J353&lt;&gt;"",exp!J353,"")</f>
        <v/>
      </c>
      <c r="I346" s="2" t="str">
        <f>IF(exp!K353&lt;&gt;"",exp!K353,"")</f>
        <v/>
      </c>
      <c r="J346" s="2" t="str">
        <f>IF(exp!L353&lt;&gt;"",exp!L353,"")</f>
        <v/>
      </c>
      <c r="K346" s="2" t="str">
        <f>IF(exp!M353&lt;&gt;"",exp!M353,"")</f>
        <v/>
      </c>
      <c r="L346" s="2" t="str">
        <f>IF(exp!N353&lt;&gt;"",exp!N353,"")</f>
        <v/>
      </c>
      <c r="M346" s="2" t="str">
        <f>IF(exp!O353&lt;&gt;"",exp!O353,"")</f>
        <v/>
      </c>
      <c r="N346" s="2" t="str">
        <f>IF(exp!P353&lt;&gt;"",exp!P353,"")</f>
        <v/>
      </c>
      <c r="O346" s="2" t="str">
        <f>IF(exp!Q353&lt;&gt;"",exp!Q353,"")</f>
        <v/>
      </c>
    </row>
    <row r="347" spans="1:15" x14ac:dyDescent="0.25">
      <c r="A347" s="2" t="str">
        <f>IF(exp!C354&lt;&gt;"",exp!B354,"")</f>
        <v/>
      </c>
      <c r="B347" s="2" t="str">
        <f>IF(exp!C354&lt;&gt;"",exp!C354,"")</f>
        <v/>
      </c>
      <c r="C347" s="2" t="str">
        <f>IF(exp!E354&lt;&gt;"",exp!E354,"")</f>
        <v/>
      </c>
      <c r="D347" s="38" t="str">
        <f>IF(exp!F354&lt;&gt;"",exp!F354,"")</f>
        <v/>
      </c>
      <c r="E347" s="2" t="str">
        <f>IF(exp!G354&lt;&gt;"",exp!G354,"")</f>
        <v/>
      </c>
      <c r="F347" s="2" t="str">
        <f>IF(exp!H354&lt;&gt;"",exp!H354,"")</f>
        <v/>
      </c>
      <c r="G347" s="2" t="str">
        <f>IF(exp!I354&lt;&gt;"",VLOOKUP(exp!I354,private!O:P,2,FALSE),"")</f>
        <v/>
      </c>
      <c r="H347" s="2" t="str">
        <f>IF(exp!J354&lt;&gt;"",exp!J354,"")</f>
        <v/>
      </c>
      <c r="I347" s="2" t="str">
        <f>IF(exp!K354&lt;&gt;"",exp!K354,"")</f>
        <v/>
      </c>
      <c r="J347" s="2" t="str">
        <f>IF(exp!L354&lt;&gt;"",exp!L354,"")</f>
        <v/>
      </c>
      <c r="K347" s="2" t="str">
        <f>IF(exp!M354&lt;&gt;"",exp!M354,"")</f>
        <v/>
      </c>
      <c r="L347" s="2" t="str">
        <f>IF(exp!N354&lt;&gt;"",exp!N354,"")</f>
        <v/>
      </c>
      <c r="M347" s="2" t="str">
        <f>IF(exp!O354&lt;&gt;"",exp!O354,"")</f>
        <v/>
      </c>
      <c r="N347" s="2" t="str">
        <f>IF(exp!P354&lt;&gt;"",exp!P354,"")</f>
        <v/>
      </c>
      <c r="O347" s="2" t="str">
        <f>IF(exp!Q354&lt;&gt;"",exp!Q354,"")</f>
        <v/>
      </c>
    </row>
    <row r="348" spans="1:15" x14ac:dyDescent="0.25">
      <c r="A348" s="2" t="str">
        <f>IF(exp!C355&lt;&gt;"",exp!B355,"")</f>
        <v/>
      </c>
      <c r="B348" s="2" t="str">
        <f>IF(exp!C355&lt;&gt;"",exp!C355,"")</f>
        <v/>
      </c>
      <c r="C348" s="2" t="str">
        <f>IF(exp!E355&lt;&gt;"",exp!E355,"")</f>
        <v/>
      </c>
      <c r="D348" s="38" t="str">
        <f>IF(exp!F355&lt;&gt;"",exp!F355,"")</f>
        <v/>
      </c>
      <c r="E348" s="2" t="str">
        <f>IF(exp!G355&lt;&gt;"",exp!G355,"")</f>
        <v/>
      </c>
      <c r="F348" s="2" t="str">
        <f>IF(exp!H355&lt;&gt;"",exp!H355,"")</f>
        <v/>
      </c>
      <c r="G348" s="2" t="str">
        <f>IF(exp!I355&lt;&gt;"",VLOOKUP(exp!I355,private!O:P,2,FALSE),"")</f>
        <v/>
      </c>
      <c r="H348" s="2" t="str">
        <f>IF(exp!J355&lt;&gt;"",exp!J355,"")</f>
        <v/>
      </c>
      <c r="I348" s="2" t="str">
        <f>IF(exp!K355&lt;&gt;"",exp!K355,"")</f>
        <v/>
      </c>
      <c r="J348" s="2" t="str">
        <f>IF(exp!L355&lt;&gt;"",exp!L355,"")</f>
        <v/>
      </c>
      <c r="K348" s="2" t="str">
        <f>IF(exp!M355&lt;&gt;"",exp!M355,"")</f>
        <v/>
      </c>
      <c r="L348" s="2" t="str">
        <f>IF(exp!N355&lt;&gt;"",exp!N355,"")</f>
        <v/>
      </c>
      <c r="M348" s="2" t="str">
        <f>IF(exp!O355&lt;&gt;"",exp!O355,"")</f>
        <v/>
      </c>
      <c r="N348" s="2" t="str">
        <f>IF(exp!P355&lt;&gt;"",exp!P355,"")</f>
        <v/>
      </c>
      <c r="O348" s="2" t="str">
        <f>IF(exp!Q355&lt;&gt;"",exp!Q355,"")</f>
        <v/>
      </c>
    </row>
    <row r="349" spans="1:15" x14ac:dyDescent="0.25">
      <c r="A349" s="2" t="str">
        <f>IF(exp!C356&lt;&gt;"",exp!B356,"")</f>
        <v/>
      </c>
      <c r="B349" s="2" t="str">
        <f>IF(exp!C356&lt;&gt;"",exp!C356,"")</f>
        <v/>
      </c>
      <c r="C349" s="2" t="str">
        <f>IF(exp!E356&lt;&gt;"",exp!E356,"")</f>
        <v/>
      </c>
      <c r="D349" s="38" t="str">
        <f>IF(exp!F356&lt;&gt;"",exp!F356,"")</f>
        <v/>
      </c>
      <c r="E349" s="2" t="str">
        <f>IF(exp!G356&lt;&gt;"",exp!G356,"")</f>
        <v/>
      </c>
      <c r="F349" s="2" t="str">
        <f>IF(exp!H356&lt;&gt;"",exp!H356,"")</f>
        <v/>
      </c>
      <c r="G349" s="2" t="str">
        <f>IF(exp!I356&lt;&gt;"",VLOOKUP(exp!I356,private!O:P,2,FALSE),"")</f>
        <v/>
      </c>
      <c r="H349" s="2" t="str">
        <f>IF(exp!J356&lt;&gt;"",exp!J356,"")</f>
        <v/>
      </c>
      <c r="I349" s="2" t="str">
        <f>IF(exp!K356&lt;&gt;"",exp!K356,"")</f>
        <v/>
      </c>
      <c r="J349" s="2" t="str">
        <f>IF(exp!L356&lt;&gt;"",exp!L356,"")</f>
        <v/>
      </c>
      <c r="K349" s="2" t="str">
        <f>IF(exp!M356&lt;&gt;"",exp!M356,"")</f>
        <v/>
      </c>
      <c r="L349" s="2" t="str">
        <f>IF(exp!N356&lt;&gt;"",exp!N356,"")</f>
        <v/>
      </c>
      <c r="M349" s="2" t="str">
        <f>IF(exp!O356&lt;&gt;"",exp!O356,"")</f>
        <v/>
      </c>
      <c r="N349" s="2" t="str">
        <f>IF(exp!P356&lt;&gt;"",exp!P356,"")</f>
        <v/>
      </c>
      <c r="O349" s="2" t="str">
        <f>IF(exp!Q356&lt;&gt;"",exp!Q356,"")</f>
        <v/>
      </c>
    </row>
    <row r="350" spans="1:15" x14ac:dyDescent="0.25">
      <c r="A350" s="2" t="str">
        <f>IF(exp!C357&lt;&gt;"",exp!B357,"")</f>
        <v/>
      </c>
      <c r="B350" s="2" t="str">
        <f>IF(exp!C357&lt;&gt;"",exp!C357,"")</f>
        <v/>
      </c>
      <c r="C350" s="2" t="str">
        <f>IF(exp!E357&lt;&gt;"",exp!E357,"")</f>
        <v/>
      </c>
      <c r="D350" s="38" t="str">
        <f>IF(exp!F357&lt;&gt;"",exp!F357,"")</f>
        <v/>
      </c>
      <c r="E350" s="2" t="str">
        <f>IF(exp!G357&lt;&gt;"",exp!G357,"")</f>
        <v/>
      </c>
      <c r="F350" s="2" t="str">
        <f>IF(exp!H357&lt;&gt;"",exp!H357,"")</f>
        <v/>
      </c>
      <c r="G350" s="2" t="str">
        <f>IF(exp!I357&lt;&gt;"",VLOOKUP(exp!I357,private!O:P,2,FALSE),"")</f>
        <v/>
      </c>
      <c r="H350" s="2" t="str">
        <f>IF(exp!J357&lt;&gt;"",exp!J357,"")</f>
        <v/>
      </c>
      <c r="I350" s="2" t="str">
        <f>IF(exp!K357&lt;&gt;"",exp!K357,"")</f>
        <v/>
      </c>
      <c r="J350" s="2" t="str">
        <f>IF(exp!L357&lt;&gt;"",exp!L357,"")</f>
        <v/>
      </c>
      <c r="K350" s="2" t="str">
        <f>IF(exp!M357&lt;&gt;"",exp!M357,"")</f>
        <v/>
      </c>
      <c r="L350" s="2" t="str">
        <f>IF(exp!N357&lt;&gt;"",exp!N357,"")</f>
        <v/>
      </c>
      <c r="M350" s="2" t="str">
        <f>IF(exp!O357&lt;&gt;"",exp!O357,"")</f>
        <v/>
      </c>
      <c r="N350" s="2" t="str">
        <f>IF(exp!P357&lt;&gt;"",exp!P357,"")</f>
        <v/>
      </c>
      <c r="O350" s="2" t="str">
        <f>IF(exp!Q357&lt;&gt;"",exp!Q357,"")</f>
        <v/>
      </c>
    </row>
    <row r="351" spans="1:15" x14ac:dyDescent="0.25">
      <c r="A351" s="2" t="str">
        <f>IF(exp!C358&lt;&gt;"",exp!B358,"")</f>
        <v/>
      </c>
      <c r="B351" s="2" t="str">
        <f>IF(exp!C358&lt;&gt;"",exp!C358,"")</f>
        <v/>
      </c>
      <c r="C351" s="2" t="str">
        <f>IF(exp!E358&lt;&gt;"",exp!E358,"")</f>
        <v/>
      </c>
      <c r="D351" s="38" t="str">
        <f>IF(exp!F358&lt;&gt;"",exp!F358,"")</f>
        <v/>
      </c>
      <c r="E351" s="2" t="str">
        <f>IF(exp!G358&lt;&gt;"",exp!G358,"")</f>
        <v/>
      </c>
      <c r="F351" s="2" t="str">
        <f>IF(exp!H358&lt;&gt;"",exp!H358,"")</f>
        <v/>
      </c>
      <c r="G351" s="2" t="str">
        <f>IF(exp!I358&lt;&gt;"",VLOOKUP(exp!I358,private!O:P,2,FALSE),"")</f>
        <v/>
      </c>
      <c r="H351" s="2" t="str">
        <f>IF(exp!J358&lt;&gt;"",exp!J358,"")</f>
        <v/>
      </c>
      <c r="I351" s="2" t="str">
        <f>IF(exp!K358&lt;&gt;"",exp!K358,"")</f>
        <v/>
      </c>
      <c r="J351" s="2" t="str">
        <f>IF(exp!L358&lt;&gt;"",exp!L358,"")</f>
        <v/>
      </c>
      <c r="K351" s="2" t="str">
        <f>IF(exp!M358&lt;&gt;"",exp!M358,"")</f>
        <v/>
      </c>
      <c r="L351" s="2" t="str">
        <f>IF(exp!N358&lt;&gt;"",exp!N358,"")</f>
        <v/>
      </c>
      <c r="M351" s="2" t="str">
        <f>IF(exp!O358&lt;&gt;"",exp!O358,"")</f>
        <v/>
      </c>
      <c r="N351" s="2" t="str">
        <f>IF(exp!P358&lt;&gt;"",exp!P358,"")</f>
        <v/>
      </c>
      <c r="O351" s="2" t="str">
        <f>IF(exp!Q358&lt;&gt;"",exp!Q358,"")</f>
        <v/>
      </c>
    </row>
    <row r="352" spans="1:15" x14ac:dyDescent="0.25">
      <c r="A352" s="2" t="str">
        <f>IF(exp!C359&lt;&gt;"",exp!B359,"")</f>
        <v/>
      </c>
      <c r="B352" s="2" t="str">
        <f>IF(exp!C359&lt;&gt;"",exp!C359,"")</f>
        <v/>
      </c>
      <c r="C352" s="2" t="str">
        <f>IF(exp!E359&lt;&gt;"",exp!E359,"")</f>
        <v/>
      </c>
      <c r="D352" s="38" t="str">
        <f>IF(exp!F359&lt;&gt;"",exp!F359,"")</f>
        <v/>
      </c>
      <c r="E352" s="2" t="str">
        <f>IF(exp!G359&lt;&gt;"",exp!G359,"")</f>
        <v/>
      </c>
      <c r="F352" s="2" t="str">
        <f>IF(exp!H359&lt;&gt;"",exp!H359,"")</f>
        <v/>
      </c>
      <c r="G352" s="2" t="str">
        <f>IF(exp!I359&lt;&gt;"",VLOOKUP(exp!I359,private!O:P,2,FALSE),"")</f>
        <v/>
      </c>
      <c r="H352" s="2" t="str">
        <f>IF(exp!J359&lt;&gt;"",exp!J359,"")</f>
        <v/>
      </c>
      <c r="I352" s="2" t="str">
        <f>IF(exp!K359&lt;&gt;"",exp!K359,"")</f>
        <v/>
      </c>
      <c r="J352" s="2" t="str">
        <f>IF(exp!L359&lt;&gt;"",exp!L359,"")</f>
        <v/>
      </c>
      <c r="K352" s="2" t="str">
        <f>IF(exp!M359&lt;&gt;"",exp!M359,"")</f>
        <v/>
      </c>
      <c r="L352" s="2" t="str">
        <f>IF(exp!N359&lt;&gt;"",exp!N359,"")</f>
        <v/>
      </c>
      <c r="M352" s="2" t="str">
        <f>IF(exp!O359&lt;&gt;"",exp!O359,"")</f>
        <v/>
      </c>
      <c r="N352" s="2" t="str">
        <f>IF(exp!P359&lt;&gt;"",exp!P359,"")</f>
        <v/>
      </c>
      <c r="O352" s="2" t="str">
        <f>IF(exp!Q359&lt;&gt;"",exp!Q359,"")</f>
        <v/>
      </c>
    </row>
    <row r="353" spans="1:15" x14ac:dyDescent="0.25">
      <c r="A353" s="2" t="str">
        <f>IF(exp!C360&lt;&gt;"",exp!B360,"")</f>
        <v/>
      </c>
      <c r="B353" s="2" t="str">
        <f>IF(exp!C360&lt;&gt;"",exp!C360,"")</f>
        <v/>
      </c>
      <c r="C353" s="2" t="str">
        <f>IF(exp!E360&lt;&gt;"",exp!E360,"")</f>
        <v/>
      </c>
      <c r="D353" s="38" t="str">
        <f>IF(exp!F360&lt;&gt;"",exp!F360,"")</f>
        <v/>
      </c>
      <c r="E353" s="2" t="str">
        <f>IF(exp!G360&lt;&gt;"",exp!G360,"")</f>
        <v/>
      </c>
      <c r="F353" s="2" t="str">
        <f>IF(exp!H360&lt;&gt;"",exp!H360,"")</f>
        <v/>
      </c>
      <c r="G353" s="2" t="str">
        <f>IF(exp!I360&lt;&gt;"",VLOOKUP(exp!I360,private!O:P,2,FALSE),"")</f>
        <v/>
      </c>
      <c r="H353" s="2" t="str">
        <f>IF(exp!J360&lt;&gt;"",exp!J360,"")</f>
        <v/>
      </c>
      <c r="I353" s="2" t="str">
        <f>IF(exp!K360&lt;&gt;"",exp!K360,"")</f>
        <v/>
      </c>
      <c r="J353" s="2" t="str">
        <f>IF(exp!L360&lt;&gt;"",exp!L360,"")</f>
        <v/>
      </c>
      <c r="K353" s="2" t="str">
        <f>IF(exp!M360&lt;&gt;"",exp!M360,"")</f>
        <v/>
      </c>
      <c r="L353" s="2" t="str">
        <f>IF(exp!N360&lt;&gt;"",exp!N360,"")</f>
        <v/>
      </c>
      <c r="M353" s="2" t="str">
        <f>IF(exp!O360&lt;&gt;"",exp!O360,"")</f>
        <v/>
      </c>
      <c r="N353" s="2" t="str">
        <f>IF(exp!P360&lt;&gt;"",exp!P360,"")</f>
        <v/>
      </c>
      <c r="O353" s="2" t="str">
        <f>IF(exp!Q360&lt;&gt;"",exp!Q360,"")</f>
        <v/>
      </c>
    </row>
    <row r="354" spans="1:15" x14ac:dyDescent="0.25">
      <c r="A354" s="2" t="str">
        <f>IF(exp!C361&lt;&gt;"",exp!B361,"")</f>
        <v/>
      </c>
      <c r="B354" s="2" t="str">
        <f>IF(exp!C361&lt;&gt;"",exp!C361,"")</f>
        <v/>
      </c>
      <c r="C354" s="2" t="str">
        <f>IF(exp!E361&lt;&gt;"",exp!E361,"")</f>
        <v/>
      </c>
      <c r="D354" s="38" t="str">
        <f>IF(exp!F361&lt;&gt;"",exp!F361,"")</f>
        <v/>
      </c>
      <c r="E354" s="2" t="str">
        <f>IF(exp!G361&lt;&gt;"",exp!G361,"")</f>
        <v/>
      </c>
      <c r="F354" s="2" t="str">
        <f>IF(exp!H361&lt;&gt;"",exp!H361,"")</f>
        <v/>
      </c>
      <c r="G354" s="2" t="str">
        <f>IF(exp!I361&lt;&gt;"",VLOOKUP(exp!I361,private!O:P,2,FALSE),"")</f>
        <v/>
      </c>
      <c r="H354" s="2" t="str">
        <f>IF(exp!J361&lt;&gt;"",exp!J361,"")</f>
        <v/>
      </c>
      <c r="I354" s="2" t="str">
        <f>IF(exp!K361&lt;&gt;"",exp!K361,"")</f>
        <v/>
      </c>
      <c r="J354" s="2" t="str">
        <f>IF(exp!L361&lt;&gt;"",exp!L361,"")</f>
        <v/>
      </c>
      <c r="K354" s="2" t="str">
        <f>IF(exp!M361&lt;&gt;"",exp!M361,"")</f>
        <v/>
      </c>
      <c r="L354" s="2" t="str">
        <f>IF(exp!N361&lt;&gt;"",exp!N361,"")</f>
        <v/>
      </c>
      <c r="M354" s="2" t="str">
        <f>IF(exp!O361&lt;&gt;"",exp!O361,"")</f>
        <v/>
      </c>
      <c r="N354" s="2" t="str">
        <f>IF(exp!P361&lt;&gt;"",exp!P361,"")</f>
        <v/>
      </c>
      <c r="O354" s="2" t="str">
        <f>IF(exp!Q361&lt;&gt;"",exp!Q361,"")</f>
        <v/>
      </c>
    </row>
    <row r="355" spans="1:15" x14ac:dyDescent="0.25">
      <c r="A355" s="2" t="str">
        <f>IF(exp!C362&lt;&gt;"",exp!B362,"")</f>
        <v/>
      </c>
      <c r="B355" s="2" t="str">
        <f>IF(exp!C362&lt;&gt;"",exp!C362,"")</f>
        <v/>
      </c>
      <c r="C355" s="2" t="str">
        <f>IF(exp!E362&lt;&gt;"",exp!E362,"")</f>
        <v/>
      </c>
      <c r="D355" s="38" t="str">
        <f>IF(exp!F362&lt;&gt;"",exp!F362,"")</f>
        <v/>
      </c>
      <c r="E355" s="2" t="str">
        <f>IF(exp!G362&lt;&gt;"",exp!G362,"")</f>
        <v/>
      </c>
      <c r="F355" s="2" t="str">
        <f>IF(exp!H362&lt;&gt;"",exp!H362,"")</f>
        <v/>
      </c>
      <c r="G355" s="2" t="str">
        <f>IF(exp!I362&lt;&gt;"",VLOOKUP(exp!I362,private!O:P,2,FALSE),"")</f>
        <v/>
      </c>
      <c r="H355" s="2" t="str">
        <f>IF(exp!J362&lt;&gt;"",exp!J362,"")</f>
        <v/>
      </c>
      <c r="I355" s="2" t="str">
        <f>IF(exp!K362&lt;&gt;"",exp!K362,"")</f>
        <v/>
      </c>
      <c r="J355" s="2" t="str">
        <f>IF(exp!L362&lt;&gt;"",exp!L362,"")</f>
        <v/>
      </c>
      <c r="K355" s="2" t="str">
        <f>IF(exp!M362&lt;&gt;"",exp!M362,"")</f>
        <v/>
      </c>
      <c r="L355" s="2" t="str">
        <f>IF(exp!N362&lt;&gt;"",exp!N362,"")</f>
        <v/>
      </c>
      <c r="M355" s="2" t="str">
        <f>IF(exp!O362&lt;&gt;"",exp!O362,"")</f>
        <v/>
      </c>
      <c r="N355" s="2" t="str">
        <f>IF(exp!P362&lt;&gt;"",exp!P362,"")</f>
        <v/>
      </c>
      <c r="O355" s="2" t="str">
        <f>IF(exp!Q362&lt;&gt;"",exp!Q362,"")</f>
        <v/>
      </c>
    </row>
    <row r="356" spans="1:15" x14ac:dyDescent="0.25">
      <c r="A356" s="2" t="str">
        <f>IF(exp!C363&lt;&gt;"",exp!B363,"")</f>
        <v/>
      </c>
      <c r="B356" s="2" t="str">
        <f>IF(exp!C363&lt;&gt;"",exp!C363,"")</f>
        <v/>
      </c>
      <c r="C356" s="2" t="str">
        <f>IF(exp!E363&lt;&gt;"",exp!E363,"")</f>
        <v/>
      </c>
      <c r="D356" s="38" t="str">
        <f>IF(exp!F363&lt;&gt;"",exp!F363,"")</f>
        <v/>
      </c>
      <c r="E356" s="2" t="str">
        <f>IF(exp!G363&lt;&gt;"",exp!G363,"")</f>
        <v/>
      </c>
      <c r="F356" s="2" t="str">
        <f>IF(exp!H363&lt;&gt;"",exp!H363,"")</f>
        <v/>
      </c>
      <c r="G356" s="2" t="str">
        <f>IF(exp!I363&lt;&gt;"",VLOOKUP(exp!I363,private!O:P,2,FALSE),"")</f>
        <v/>
      </c>
      <c r="H356" s="2" t="str">
        <f>IF(exp!J363&lt;&gt;"",exp!J363,"")</f>
        <v/>
      </c>
      <c r="I356" s="2" t="str">
        <f>IF(exp!K363&lt;&gt;"",exp!K363,"")</f>
        <v/>
      </c>
      <c r="J356" s="2" t="str">
        <f>IF(exp!L363&lt;&gt;"",exp!L363,"")</f>
        <v/>
      </c>
      <c r="K356" s="2" t="str">
        <f>IF(exp!M363&lt;&gt;"",exp!M363,"")</f>
        <v/>
      </c>
      <c r="L356" s="2" t="str">
        <f>IF(exp!N363&lt;&gt;"",exp!N363,"")</f>
        <v/>
      </c>
      <c r="M356" s="2" t="str">
        <f>IF(exp!O363&lt;&gt;"",exp!O363,"")</f>
        <v/>
      </c>
      <c r="N356" s="2" t="str">
        <f>IF(exp!P363&lt;&gt;"",exp!P363,"")</f>
        <v/>
      </c>
      <c r="O356" s="2" t="str">
        <f>IF(exp!Q363&lt;&gt;"",exp!Q363,"")</f>
        <v/>
      </c>
    </row>
    <row r="357" spans="1:15" x14ac:dyDescent="0.25">
      <c r="A357" s="2" t="str">
        <f>IF(exp!C364&lt;&gt;"",exp!B364,"")</f>
        <v/>
      </c>
      <c r="B357" s="2" t="str">
        <f>IF(exp!C364&lt;&gt;"",exp!C364,"")</f>
        <v/>
      </c>
      <c r="C357" s="2" t="str">
        <f>IF(exp!E364&lt;&gt;"",exp!E364,"")</f>
        <v/>
      </c>
      <c r="D357" s="38" t="str">
        <f>IF(exp!F364&lt;&gt;"",exp!F364,"")</f>
        <v/>
      </c>
      <c r="E357" s="2" t="str">
        <f>IF(exp!G364&lt;&gt;"",exp!G364,"")</f>
        <v/>
      </c>
      <c r="F357" s="2" t="str">
        <f>IF(exp!H364&lt;&gt;"",exp!H364,"")</f>
        <v/>
      </c>
      <c r="G357" s="2" t="str">
        <f>IF(exp!I364&lt;&gt;"",VLOOKUP(exp!I364,private!O:P,2,FALSE),"")</f>
        <v/>
      </c>
      <c r="H357" s="2" t="str">
        <f>IF(exp!J364&lt;&gt;"",exp!J364,"")</f>
        <v/>
      </c>
      <c r="I357" s="2" t="str">
        <f>IF(exp!K364&lt;&gt;"",exp!K364,"")</f>
        <v/>
      </c>
      <c r="J357" s="2" t="str">
        <f>IF(exp!L364&lt;&gt;"",exp!L364,"")</f>
        <v/>
      </c>
      <c r="K357" s="2" t="str">
        <f>IF(exp!M364&lt;&gt;"",exp!M364,"")</f>
        <v/>
      </c>
      <c r="L357" s="2" t="str">
        <f>IF(exp!N364&lt;&gt;"",exp!N364,"")</f>
        <v/>
      </c>
      <c r="M357" s="2" t="str">
        <f>IF(exp!O364&lt;&gt;"",exp!O364,"")</f>
        <v/>
      </c>
      <c r="N357" s="2" t="str">
        <f>IF(exp!P364&lt;&gt;"",exp!P364,"")</f>
        <v/>
      </c>
      <c r="O357" s="2" t="str">
        <f>IF(exp!Q364&lt;&gt;"",exp!Q364,"")</f>
        <v/>
      </c>
    </row>
    <row r="358" spans="1:15" x14ac:dyDescent="0.25">
      <c r="A358" s="2" t="str">
        <f>IF(exp!C365&lt;&gt;"",exp!B365,"")</f>
        <v/>
      </c>
      <c r="B358" s="2" t="str">
        <f>IF(exp!C365&lt;&gt;"",exp!C365,"")</f>
        <v/>
      </c>
      <c r="C358" s="2" t="str">
        <f>IF(exp!E365&lt;&gt;"",exp!E365,"")</f>
        <v/>
      </c>
      <c r="D358" s="38" t="str">
        <f>IF(exp!F365&lt;&gt;"",exp!F365,"")</f>
        <v/>
      </c>
      <c r="E358" s="2" t="str">
        <f>IF(exp!G365&lt;&gt;"",exp!G365,"")</f>
        <v/>
      </c>
      <c r="F358" s="2" t="str">
        <f>IF(exp!H365&lt;&gt;"",exp!H365,"")</f>
        <v/>
      </c>
      <c r="G358" s="2" t="str">
        <f>IF(exp!I365&lt;&gt;"",VLOOKUP(exp!I365,private!O:P,2,FALSE),"")</f>
        <v/>
      </c>
      <c r="H358" s="2" t="str">
        <f>IF(exp!J365&lt;&gt;"",exp!J365,"")</f>
        <v/>
      </c>
      <c r="I358" s="2" t="str">
        <f>IF(exp!K365&lt;&gt;"",exp!K365,"")</f>
        <v/>
      </c>
      <c r="J358" s="2" t="str">
        <f>IF(exp!L365&lt;&gt;"",exp!L365,"")</f>
        <v/>
      </c>
      <c r="K358" s="2" t="str">
        <f>IF(exp!M365&lt;&gt;"",exp!M365,"")</f>
        <v/>
      </c>
      <c r="L358" s="2" t="str">
        <f>IF(exp!N365&lt;&gt;"",exp!N365,"")</f>
        <v/>
      </c>
      <c r="M358" s="2" t="str">
        <f>IF(exp!O365&lt;&gt;"",exp!O365,"")</f>
        <v/>
      </c>
      <c r="N358" s="2" t="str">
        <f>IF(exp!P365&lt;&gt;"",exp!P365,"")</f>
        <v/>
      </c>
      <c r="O358" s="2" t="str">
        <f>IF(exp!Q365&lt;&gt;"",exp!Q365,"")</f>
        <v/>
      </c>
    </row>
    <row r="359" spans="1:15" x14ac:dyDescent="0.25">
      <c r="A359" s="2" t="str">
        <f>IF(exp!C366&lt;&gt;"",exp!B366,"")</f>
        <v/>
      </c>
      <c r="B359" s="2" t="str">
        <f>IF(exp!C366&lt;&gt;"",exp!C366,"")</f>
        <v/>
      </c>
      <c r="C359" s="2" t="str">
        <f>IF(exp!E366&lt;&gt;"",exp!E366,"")</f>
        <v/>
      </c>
      <c r="D359" s="38" t="str">
        <f>IF(exp!F366&lt;&gt;"",exp!F366,"")</f>
        <v/>
      </c>
      <c r="E359" s="2" t="str">
        <f>IF(exp!G366&lt;&gt;"",exp!G366,"")</f>
        <v/>
      </c>
      <c r="F359" s="2" t="str">
        <f>IF(exp!H366&lt;&gt;"",exp!H366,"")</f>
        <v/>
      </c>
      <c r="G359" s="2" t="str">
        <f>IF(exp!I366&lt;&gt;"",VLOOKUP(exp!I366,private!O:P,2,FALSE),"")</f>
        <v/>
      </c>
      <c r="H359" s="2" t="str">
        <f>IF(exp!J366&lt;&gt;"",exp!J366,"")</f>
        <v/>
      </c>
      <c r="I359" s="2" t="str">
        <f>IF(exp!K366&lt;&gt;"",exp!K366,"")</f>
        <v/>
      </c>
      <c r="J359" s="2" t="str">
        <f>IF(exp!L366&lt;&gt;"",exp!L366,"")</f>
        <v/>
      </c>
      <c r="K359" s="2" t="str">
        <f>IF(exp!M366&lt;&gt;"",exp!M366,"")</f>
        <v/>
      </c>
      <c r="L359" s="2" t="str">
        <f>IF(exp!N366&lt;&gt;"",exp!N366,"")</f>
        <v/>
      </c>
      <c r="M359" s="2" t="str">
        <f>IF(exp!O366&lt;&gt;"",exp!O366,"")</f>
        <v/>
      </c>
      <c r="N359" s="2" t="str">
        <f>IF(exp!P366&lt;&gt;"",exp!P366,"")</f>
        <v/>
      </c>
      <c r="O359" s="2" t="str">
        <f>IF(exp!Q366&lt;&gt;"",exp!Q366,"")</f>
        <v/>
      </c>
    </row>
    <row r="360" spans="1:15" x14ac:dyDescent="0.25">
      <c r="A360" s="2" t="str">
        <f>IF(exp!C367&lt;&gt;"",exp!B367,"")</f>
        <v/>
      </c>
      <c r="B360" s="2" t="str">
        <f>IF(exp!C367&lt;&gt;"",exp!C367,"")</f>
        <v/>
      </c>
      <c r="C360" s="2" t="str">
        <f>IF(exp!E367&lt;&gt;"",exp!E367,"")</f>
        <v/>
      </c>
      <c r="D360" s="38" t="str">
        <f>IF(exp!F367&lt;&gt;"",exp!F367,"")</f>
        <v/>
      </c>
      <c r="E360" s="2" t="str">
        <f>IF(exp!G367&lt;&gt;"",exp!G367,"")</f>
        <v/>
      </c>
      <c r="F360" s="2" t="str">
        <f>IF(exp!H367&lt;&gt;"",exp!H367,"")</f>
        <v/>
      </c>
      <c r="G360" s="2" t="str">
        <f>IF(exp!I367&lt;&gt;"",VLOOKUP(exp!I367,private!O:P,2,FALSE),"")</f>
        <v/>
      </c>
      <c r="H360" s="2" t="str">
        <f>IF(exp!J367&lt;&gt;"",exp!J367,"")</f>
        <v/>
      </c>
      <c r="I360" s="2" t="str">
        <f>IF(exp!K367&lt;&gt;"",exp!K367,"")</f>
        <v/>
      </c>
      <c r="J360" s="2" t="str">
        <f>IF(exp!L367&lt;&gt;"",exp!L367,"")</f>
        <v/>
      </c>
      <c r="K360" s="2" t="str">
        <f>IF(exp!M367&lt;&gt;"",exp!M367,"")</f>
        <v/>
      </c>
      <c r="L360" s="2" t="str">
        <f>IF(exp!N367&lt;&gt;"",exp!N367,"")</f>
        <v/>
      </c>
      <c r="M360" s="2" t="str">
        <f>IF(exp!O367&lt;&gt;"",exp!O367,"")</f>
        <v/>
      </c>
      <c r="N360" s="2" t="str">
        <f>IF(exp!P367&lt;&gt;"",exp!P367,"")</f>
        <v/>
      </c>
      <c r="O360" s="2" t="str">
        <f>IF(exp!Q367&lt;&gt;"",exp!Q367,"")</f>
        <v/>
      </c>
    </row>
    <row r="361" spans="1:15" x14ac:dyDescent="0.25">
      <c r="A361" s="2" t="str">
        <f>IF(exp!C368&lt;&gt;"",exp!B368,"")</f>
        <v/>
      </c>
      <c r="B361" s="2" t="str">
        <f>IF(exp!C368&lt;&gt;"",exp!C368,"")</f>
        <v/>
      </c>
      <c r="C361" s="2" t="str">
        <f>IF(exp!E368&lt;&gt;"",exp!E368,"")</f>
        <v/>
      </c>
      <c r="D361" s="38" t="str">
        <f>IF(exp!F368&lt;&gt;"",exp!F368,"")</f>
        <v/>
      </c>
      <c r="E361" s="2" t="str">
        <f>IF(exp!G368&lt;&gt;"",exp!G368,"")</f>
        <v/>
      </c>
      <c r="F361" s="2" t="str">
        <f>IF(exp!H368&lt;&gt;"",exp!H368,"")</f>
        <v/>
      </c>
      <c r="G361" s="2" t="str">
        <f>IF(exp!I368&lt;&gt;"",VLOOKUP(exp!I368,private!O:P,2,FALSE),"")</f>
        <v/>
      </c>
      <c r="H361" s="2" t="str">
        <f>IF(exp!J368&lt;&gt;"",exp!J368,"")</f>
        <v/>
      </c>
      <c r="I361" s="2" t="str">
        <f>IF(exp!K368&lt;&gt;"",exp!K368,"")</f>
        <v/>
      </c>
      <c r="J361" s="2" t="str">
        <f>IF(exp!L368&lt;&gt;"",exp!L368,"")</f>
        <v/>
      </c>
      <c r="K361" s="2" t="str">
        <f>IF(exp!M368&lt;&gt;"",exp!M368,"")</f>
        <v/>
      </c>
      <c r="L361" s="2" t="str">
        <f>IF(exp!N368&lt;&gt;"",exp!N368,"")</f>
        <v/>
      </c>
      <c r="M361" s="2" t="str">
        <f>IF(exp!O368&lt;&gt;"",exp!O368,"")</f>
        <v/>
      </c>
      <c r="N361" s="2" t="str">
        <f>IF(exp!P368&lt;&gt;"",exp!P368,"")</f>
        <v/>
      </c>
      <c r="O361" s="2" t="str">
        <f>IF(exp!Q368&lt;&gt;"",exp!Q368,"")</f>
        <v/>
      </c>
    </row>
    <row r="362" spans="1:15" x14ac:dyDescent="0.25">
      <c r="A362" s="2" t="str">
        <f>IF(exp!C369&lt;&gt;"",exp!B369,"")</f>
        <v/>
      </c>
      <c r="B362" s="2" t="str">
        <f>IF(exp!C369&lt;&gt;"",exp!C369,"")</f>
        <v/>
      </c>
      <c r="C362" s="2" t="str">
        <f>IF(exp!E369&lt;&gt;"",exp!E369,"")</f>
        <v/>
      </c>
      <c r="D362" s="38" t="str">
        <f>IF(exp!F369&lt;&gt;"",exp!F369,"")</f>
        <v/>
      </c>
      <c r="E362" s="2" t="str">
        <f>IF(exp!G369&lt;&gt;"",exp!G369,"")</f>
        <v/>
      </c>
      <c r="F362" s="2" t="str">
        <f>IF(exp!H369&lt;&gt;"",exp!H369,"")</f>
        <v/>
      </c>
      <c r="G362" s="2" t="str">
        <f>IF(exp!I369&lt;&gt;"",VLOOKUP(exp!I369,private!O:P,2,FALSE),"")</f>
        <v/>
      </c>
      <c r="H362" s="2" t="str">
        <f>IF(exp!J369&lt;&gt;"",exp!J369,"")</f>
        <v/>
      </c>
      <c r="I362" s="2" t="str">
        <f>IF(exp!K369&lt;&gt;"",exp!K369,"")</f>
        <v/>
      </c>
      <c r="J362" s="2" t="str">
        <f>IF(exp!L369&lt;&gt;"",exp!L369,"")</f>
        <v/>
      </c>
      <c r="K362" s="2" t="str">
        <f>IF(exp!M369&lt;&gt;"",exp!M369,"")</f>
        <v/>
      </c>
      <c r="L362" s="2" t="str">
        <f>IF(exp!N369&lt;&gt;"",exp!N369,"")</f>
        <v/>
      </c>
      <c r="M362" s="2" t="str">
        <f>IF(exp!O369&lt;&gt;"",exp!O369,"")</f>
        <v/>
      </c>
      <c r="N362" s="2" t="str">
        <f>IF(exp!P369&lt;&gt;"",exp!P369,"")</f>
        <v/>
      </c>
      <c r="O362" s="2" t="str">
        <f>IF(exp!Q369&lt;&gt;"",exp!Q369,"")</f>
        <v/>
      </c>
    </row>
    <row r="363" spans="1:15" x14ac:dyDescent="0.25">
      <c r="A363" s="2" t="str">
        <f>IF(exp!C370&lt;&gt;"",exp!B370,"")</f>
        <v/>
      </c>
      <c r="B363" s="2" t="str">
        <f>IF(exp!C370&lt;&gt;"",exp!C370,"")</f>
        <v/>
      </c>
      <c r="C363" s="2" t="str">
        <f>IF(exp!E370&lt;&gt;"",exp!E370,"")</f>
        <v/>
      </c>
      <c r="D363" s="38" t="str">
        <f>IF(exp!F370&lt;&gt;"",exp!F370,"")</f>
        <v/>
      </c>
      <c r="E363" s="2" t="str">
        <f>IF(exp!G370&lt;&gt;"",exp!G370,"")</f>
        <v/>
      </c>
      <c r="F363" s="2" t="str">
        <f>IF(exp!H370&lt;&gt;"",exp!H370,"")</f>
        <v/>
      </c>
      <c r="G363" s="2" t="str">
        <f>IF(exp!I370&lt;&gt;"",VLOOKUP(exp!I370,private!O:P,2,FALSE),"")</f>
        <v/>
      </c>
      <c r="H363" s="2" t="str">
        <f>IF(exp!J370&lt;&gt;"",exp!J370,"")</f>
        <v/>
      </c>
      <c r="I363" s="2" t="str">
        <f>IF(exp!K370&lt;&gt;"",exp!K370,"")</f>
        <v/>
      </c>
      <c r="J363" s="2" t="str">
        <f>IF(exp!L370&lt;&gt;"",exp!L370,"")</f>
        <v/>
      </c>
      <c r="K363" s="2" t="str">
        <f>IF(exp!M370&lt;&gt;"",exp!M370,"")</f>
        <v/>
      </c>
      <c r="L363" s="2" t="str">
        <f>IF(exp!N370&lt;&gt;"",exp!N370,"")</f>
        <v/>
      </c>
      <c r="M363" s="2" t="str">
        <f>IF(exp!O370&lt;&gt;"",exp!O370,"")</f>
        <v/>
      </c>
      <c r="N363" s="2" t="str">
        <f>IF(exp!P370&lt;&gt;"",exp!P370,"")</f>
        <v/>
      </c>
      <c r="O363" s="2" t="str">
        <f>IF(exp!Q370&lt;&gt;"",exp!Q370,"")</f>
        <v/>
      </c>
    </row>
    <row r="364" spans="1:15" x14ac:dyDescent="0.25">
      <c r="A364" s="2" t="str">
        <f>IF(exp!C371&lt;&gt;"",exp!B371,"")</f>
        <v/>
      </c>
      <c r="B364" s="2" t="str">
        <f>IF(exp!C371&lt;&gt;"",exp!C371,"")</f>
        <v/>
      </c>
      <c r="C364" s="2" t="str">
        <f>IF(exp!E371&lt;&gt;"",exp!E371,"")</f>
        <v/>
      </c>
      <c r="D364" s="38" t="str">
        <f>IF(exp!F371&lt;&gt;"",exp!F371,"")</f>
        <v/>
      </c>
      <c r="E364" s="2" t="str">
        <f>IF(exp!G371&lt;&gt;"",exp!G371,"")</f>
        <v/>
      </c>
      <c r="F364" s="2" t="str">
        <f>IF(exp!H371&lt;&gt;"",exp!H371,"")</f>
        <v/>
      </c>
      <c r="G364" s="2" t="str">
        <f>IF(exp!I371&lt;&gt;"",VLOOKUP(exp!I371,private!O:P,2,FALSE),"")</f>
        <v/>
      </c>
      <c r="H364" s="2" t="str">
        <f>IF(exp!J371&lt;&gt;"",exp!J371,"")</f>
        <v/>
      </c>
      <c r="I364" s="2" t="str">
        <f>IF(exp!K371&lt;&gt;"",exp!K371,"")</f>
        <v/>
      </c>
      <c r="J364" s="2" t="str">
        <f>IF(exp!L371&lt;&gt;"",exp!L371,"")</f>
        <v/>
      </c>
      <c r="K364" s="2" t="str">
        <f>IF(exp!M371&lt;&gt;"",exp!M371,"")</f>
        <v/>
      </c>
      <c r="L364" s="2" t="str">
        <f>IF(exp!N371&lt;&gt;"",exp!N371,"")</f>
        <v/>
      </c>
      <c r="M364" s="2" t="str">
        <f>IF(exp!O371&lt;&gt;"",exp!O371,"")</f>
        <v/>
      </c>
      <c r="N364" s="2" t="str">
        <f>IF(exp!P371&lt;&gt;"",exp!P371,"")</f>
        <v/>
      </c>
      <c r="O364" s="2" t="str">
        <f>IF(exp!Q371&lt;&gt;"",exp!Q371,"")</f>
        <v/>
      </c>
    </row>
    <row r="365" spans="1:15" x14ac:dyDescent="0.25">
      <c r="A365" s="2" t="str">
        <f>IF(exp!C372&lt;&gt;"",exp!B372,"")</f>
        <v/>
      </c>
      <c r="B365" s="2" t="str">
        <f>IF(exp!C372&lt;&gt;"",exp!C372,"")</f>
        <v/>
      </c>
      <c r="C365" s="2" t="str">
        <f>IF(exp!E372&lt;&gt;"",exp!E372,"")</f>
        <v/>
      </c>
      <c r="D365" s="38" t="str">
        <f>IF(exp!F372&lt;&gt;"",exp!F372,"")</f>
        <v/>
      </c>
      <c r="E365" s="2" t="str">
        <f>IF(exp!G372&lt;&gt;"",exp!G372,"")</f>
        <v/>
      </c>
      <c r="F365" s="2" t="str">
        <f>IF(exp!H372&lt;&gt;"",exp!H372,"")</f>
        <v/>
      </c>
      <c r="G365" s="2" t="str">
        <f>IF(exp!I372&lt;&gt;"",VLOOKUP(exp!I372,private!O:P,2,FALSE),"")</f>
        <v/>
      </c>
      <c r="H365" s="2" t="str">
        <f>IF(exp!J372&lt;&gt;"",exp!J372,"")</f>
        <v/>
      </c>
      <c r="I365" s="2" t="str">
        <f>IF(exp!K372&lt;&gt;"",exp!K372,"")</f>
        <v/>
      </c>
      <c r="J365" s="2" t="str">
        <f>IF(exp!L372&lt;&gt;"",exp!L372,"")</f>
        <v/>
      </c>
      <c r="K365" s="2" t="str">
        <f>IF(exp!M372&lt;&gt;"",exp!M372,"")</f>
        <v/>
      </c>
      <c r="L365" s="2" t="str">
        <f>IF(exp!N372&lt;&gt;"",exp!N372,"")</f>
        <v/>
      </c>
      <c r="M365" s="2" t="str">
        <f>IF(exp!O372&lt;&gt;"",exp!O372,"")</f>
        <v/>
      </c>
      <c r="N365" s="2" t="str">
        <f>IF(exp!P372&lt;&gt;"",exp!P372,"")</f>
        <v/>
      </c>
      <c r="O365" s="2" t="str">
        <f>IF(exp!Q372&lt;&gt;"",exp!Q372,"")</f>
        <v/>
      </c>
    </row>
    <row r="366" spans="1:15" x14ac:dyDescent="0.25">
      <c r="A366" s="2" t="str">
        <f>IF(exp!C373&lt;&gt;"",exp!B373,"")</f>
        <v/>
      </c>
      <c r="B366" s="2" t="str">
        <f>IF(exp!C373&lt;&gt;"",exp!C373,"")</f>
        <v/>
      </c>
      <c r="C366" s="2" t="str">
        <f>IF(exp!E373&lt;&gt;"",exp!E373,"")</f>
        <v/>
      </c>
      <c r="D366" s="38" t="str">
        <f>IF(exp!F373&lt;&gt;"",exp!F373,"")</f>
        <v/>
      </c>
      <c r="E366" s="2" t="str">
        <f>IF(exp!G373&lt;&gt;"",exp!G373,"")</f>
        <v/>
      </c>
      <c r="F366" s="2" t="str">
        <f>IF(exp!H373&lt;&gt;"",exp!H373,"")</f>
        <v/>
      </c>
      <c r="G366" s="2" t="str">
        <f>IF(exp!I373&lt;&gt;"",VLOOKUP(exp!I373,private!O:P,2,FALSE),"")</f>
        <v/>
      </c>
      <c r="H366" s="2" t="str">
        <f>IF(exp!J373&lt;&gt;"",exp!J373,"")</f>
        <v/>
      </c>
      <c r="I366" s="2" t="str">
        <f>IF(exp!K373&lt;&gt;"",exp!K373,"")</f>
        <v/>
      </c>
      <c r="J366" s="2" t="str">
        <f>IF(exp!L373&lt;&gt;"",exp!L373,"")</f>
        <v/>
      </c>
      <c r="K366" s="2" t="str">
        <f>IF(exp!M373&lt;&gt;"",exp!M373,"")</f>
        <v/>
      </c>
      <c r="L366" s="2" t="str">
        <f>IF(exp!N373&lt;&gt;"",exp!N373,"")</f>
        <v/>
      </c>
      <c r="M366" s="2" t="str">
        <f>IF(exp!O373&lt;&gt;"",exp!O373,"")</f>
        <v/>
      </c>
      <c r="N366" s="2" t="str">
        <f>IF(exp!P373&lt;&gt;"",exp!P373,"")</f>
        <v/>
      </c>
      <c r="O366" s="2" t="str">
        <f>IF(exp!Q373&lt;&gt;"",exp!Q373,"")</f>
        <v/>
      </c>
    </row>
    <row r="367" spans="1:15" x14ac:dyDescent="0.25">
      <c r="A367" s="2" t="str">
        <f>IF(exp!C374&lt;&gt;"",exp!B374,"")</f>
        <v/>
      </c>
      <c r="B367" s="2" t="str">
        <f>IF(exp!C374&lt;&gt;"",exp!C374,"")</f>
        <v/>
      </c>
      <c r="C367" s="2" t="str">
        <f>IF(exp!E374&lt;&gt;"",exp!E374,"")</f>
        <v/>
      </c>
      <c r="D367" s="38" t="str">
        <f>IF(exp!F374&lt;&gt;"",exp!F374,"")</f>
        <v/>
      </c>
      <c r="E367" s="2" t="str">
        <f>IF(exp!G374&lt;&gt;"",exp!G374,"")</f>
        <v/>
      </c>
      <c r="F367" s="2" t="str">
        <f>IF(exp!H374&lt;&gt;"",exp!H374,"")</f>
        <v/>
      </c>
      <c r="G367" s="2" t="str">
        <f>IF(exp!I374&lt;&gt;"",VLOOKUP(exp!I374,private!O:P,2,FALSE),"")</f>
        <v/>
      </c>
      <c r="H367" s="2" t="str">
        <f>IF(exp!J374&lt;&gt;"",exp!J374,"")</f>
        <v/>
      </c>
      <c r="I367" s="2" t="str">
        <f>IF(exp!K374&lt;&gt;"",exp!K374,"")</f>
        <v/>
      </c>
      <c r="J367" s="2" t="str">
        <f>IF(exp!L374&lt;&gt;"",exp!L374,"")</f>
        <v/>
      </c>
      <c r="K367" s="2" t="str">
        <f>IF(exp!M374&lt;&gt;"",exp!M374,"")</f>
        <v/>
      </c>
      <c r="L367" s="2" t="str">
        <f>IF(exp!N374&lt;&gt;"",exp!N374,"")</f>
        <v/>
      </c>
      <c r="M367" s="2" t="str">
        <f>IF(exp!O374&lt;&gt;"",exp!O374,"")</f>
        <v/>
      </c>
      <c r="N367" s="2" t="str">
        <f>IF(exp!P374&lt;&gt;"",exp!P374,"")</f>
        <v/>
      </c>
      <c r="O367" s="2" t="str">
        <f>IF(exp!Q374&lt;&gt;"",exp!Q374,"")</f>
        <v/>
      </c>
    </row>
    <row r="368" spans="1:15" x14ac:dyDescent="0.25">
      <c r="A368" s="2" t="str">
        <f>IF(exp!C375&lt;&gt;"",exp!B375,"")</f>
        <v/>
      </c>
      <c r="B368" s="2" t="str">
        <f>IF(exp!C375&lt;&gt;"",exp!C375,"")</f>
        <v/>
      </c>
      <c r="C368" s="2" t="str">
        <f>IF(exp!E375&lt;&gt;"",exp!E375,"")</f>
        <v/>
      </c>
      <c r="D368" s="38" t="str">
        <f>IF(exp!F375&lt;&gt;"",exp!F375,"")</f>
        <v/>
      </c>
      <c r="E368" s="2" t="str">
        <f>IF(exp!G375&lt;&gt;"",exp!G375,"")</f>
        <v/>
      </c>
      <c r="F368" s="2" t="str">
        <f>IF(exp!H375&lt;&gt;"",exp!H375,"")</f>
        <v/>
      </c>
      <c r="G368" s="2" t="str">
        <f>IF(exp!I375&lt;&gt;"",VLOOKUP(exp!I375,private!O:P,2,FALSE),"")</f>
        <v/>
      </c>
      <c r="H368" s="2" t="str">
        <f>IF(exp!J375&lt;&gt;"",exp!J375,"")</f>
        <v/>
      </c>
      <c r="I368" s="2" t="str">
        <f>IF(exp!K375&lt;&gt;"",exp!K375,"")</f>
        <v/>
      </c>
      <c r="J368" s="2" t="str">
        <f>IF(exp!L375&lt;&gt;"",exp!L375,"")</f>
        <v/>
      </c>
      <c r="K368" s="2" t="str">
        <f>IF(exp!M375&lt;&gt;"",exp!M375,"")</f>
        <v/>
      </c>
      <c r="L368" s="2" t="str">
        <f>IF(exp!N375&lt;&gt;"",exp!N375,"")</f>
        <v/>
      </c>
      <c r="M368" s="2" t="str">
        <f>IF(exp!O375&lt;&gt;"",exp!O375,"")</f>
        <v/>
      </c>
      <c r="N368" s="2" t="str">
        <f>IF(exp!P375&lt;&gt;"",exp!P375,"")</f>
        <v/>
      </c>
      <c r="O368" s="2" t="str">
        <f>IF(exp!Q375&lt;&gt;"",exp!Q375,"")</f>
        <v/>
      </c>
    </row>
    <row r="369" spans="1:15" x14ac:dyDescent="0.25">
      <c r="A369" s="2" t="str">
        <f>IF(exp!C376&lt;&gt;"",exp!B376,"")</f>
        <v/>
      </c>
      <c r="B369" s="2" t="str">
        <f>IF(exp!C376&lt;&gt;"",exp!C376,"")</f>
        <v/>
      </c>
      <c r="C369" s="2" t="str">
        <f>IF(exp!E376&lt;&gt;"",exp!E376,"")</f>
        <v/>
      </c>
      <c r="D369" s="38" t="str">
        <f>IF(exp!F376&lt;&gt;"",exp!F376,"")</f>
        <v/>
      </c>
      <c r="E369" s="2" t="str">
        <f>IF(exp!G376&lt;&gt;"",exp!G376,"")</f>
        <v/>
      </c>
      <c r="F369" s="2" t="str">
        <f>IF(exp!H376&lt;&gt;"",exp!H376,"")</f>
        <v/>
      </c>
      <c r="G369" s="2" t="str">
        <f>IF(exp!I376&lt;&gt;"",VLOOKUP(exp!I376,private!O:P,2,FALSE),"")</f>
        <v/>
      </c>
      <c r="H369" s="2" t="str">
        <f>IF(exp!J376&lt;&gt;"",exp!J376,"")</f>
        <v/>
      </c>
      <c r="I369" s="2" t="str">
        <f>IF(exp!K376&lt;&gt;"",exp!K376,"")</f>
        <v/>
      </c>
      <c r="J369" s="2" t="str">
        <f>IF(exp!L376&lt;&gt;"",exp!L376,"")</f>
        <v/>
      </c>
      <c r="K369" s="2" t="str">
        <f>IF(exp!M376&lt;&gt;"",exp!M376,"")</f>
        <v/>
      </c>
      <c r="L369" s="2" t="str">
        <f>IF(exp!N376&lt;&gt;"",exp!N376,"")</f>
        <v/>
      </c>
      <c r="M369" s="2" t="str">
        <f>IF(exp!O376&lt;&gt;"",exp!O376,"")</f>
        <v/>
      </c>
      <c r="N369" s="2" t="str">
        <f>IF(exp!P376&lt;&gt;"",exp!P376,"")</f>
        <v/>
      </c>
      <c r="O369" s="2" t="str">
        <f>IF(exp!Q376&lt;&gt;"",exp!Q376,"")</f>
        <v/>
      </c>
    </row>
    <row r="370" spans="1:15" x14ac:dyDescent="0.25">
      <c r="A370" s="2" t="str">
        <f>IF(exp!C377&lt;&gt;"",exp!B377,"")</f>
        <v/>
      </c>
      <c r="B370" s="2" t="str">
        <f>IF(exp!C377&lt;&gt;"",exp!C377,"")</f>
        <v/>
      </c>
      <c r="C370" s="2" t="str">
        <f>IF(exp!E377&lt;&gt;"",exp!E377,"")</f>
        <v/>
      </c>
      <c r="D370" s="38" t="str">
        <f>IF(exp!F377&lt;&gt;"",exp!F377,"")</f>
        <v/>
      </c>
      <c r="E370" s="2" t="str">
        <f>IF(exp!G377&lt;&gt;"",exp!G377,"")</f>
        <v/>
      </c>
      <c r="F370" s="2" t="str">
        <f>IF(exp!H377&lt;&gt;"",exp!H377,"")</f>
        <v/>
      </c>
      <c r="G370" s="2" t="str">
        <f>IF(exp!I377&lt;&gt;"",VLOOKUP(exp!I377,private!O:P,2,FALSE),"")</f>
        <v/>
      </c>
      <c r="H370" s="2" t="str">
        <f>IF(exp!J377&lt;&gt;"",exp!J377,"")</f>
        <v/>
      </c>
      <c r="I370" s="2" t="str">
        <f>IF(exp!K377&lt;&gt;"",exp!K377,"")</f>
        <v/>
      </c>
      <c r="J370" s="2" t="str">
        <f>IF(exp!L377&lt;&gt;"",exp!L377,"")</f>
        <v/>
      </c>
      <c r="K370" s="2" t="str">
        <f>IF(exp!M377&lt;&gt;"",exp!M377,"")</f>
        <v/>
      </c>
      <c r="L370" s="2" t="str">
        <f>IF(exp!N377&lt;&gt;"",exp!N377,"")</f>
        <v/>
      </c>
      <c r="M370" s="2" t="str">
        <f>IF(exp!O377&lt;&gt;"",exp!O377,"")</f>
        <v/>
      </c>
      <c r="N370" s="2" t="str">
        <f>IF(exp!P377&lt;&gt;"",exp!P377,"")</f>
        <v/>
      </c>
      <c r="O370" s="2" t="str">
        <f>IF(exp!Q377&lt;&gt;"",exp!Q377,"")</f>
        <v/>
      </c>
    </row>
    <row r="371" spans="1:15" x14ac:dyDescent="0.25">
      <c r="A371" s="2" t="str">
        <f>IF(exp!C378&lt;&gt;"",exp!B378,"")</f>
        <v/>
      </c>
      <c r="B371" s="2" t="str">
        <f>IF(exp!C378&lt;&gt;"",exp!C378,"")</f>
        <v/>
      </c>
      <c r="C371" s="2" t="str">
        <f>IF(exp!E378&lt;&gt;"",exp!E378,"")</f>
        <v/>
      </c>
      <c r="D371" s="38" t="str">
        <f>IF(exp!F378&lt;&gt;"",exp!F378,"")</f>
        <v/>
      </c>
      <c r="E371" s="2" t="str">
        <f>IF(exp!G378&lt;&gt;"",exp!G378,"")</f>
        <v/>
      </c>
      <c r="F371" s="2" t="str">
        <f>IF(exp!H378&lt;&gt;"",exp!H378,"")</f>
        <v/>
      </c>
      <c r="G371" s="2" t="str">
        <f>IF(exp!I378&lt;&gt;"",VLOOKUP(exp!I378,private!O:P,2,FALSE),"")</f>
        <v/>
      </c>
      <c r="H371" s="2" t="str">
        <f>IF(exp!J378&lt;&gt;"",exp!J378,"")</f>
        <v/>
      </c>
      <c r="I371" s="2" t="str">
        <f>IF(exp!K378&lt;&gt;"",exp!K378,"")</f>
        <v/>
      </c>
      <c r="J371" s="2" t="str">
        <f>IF(exp!L378&lt;&gt;"",exp!L378,"")</f>
        <v/>
      </c>
      <c r="K371" s="2" t="str">
        <f>IF(exp!M378&lt;&gt;"",exp!M378,"")</f>
        <v/>
      </c>
      <c r="L371" s="2" t="str">
        <f>IF(exp!N378&lt;&gt;"",exp!N378,"")</f>
        <v/>
      </c>
      <c r="M371" s="2" t="str">
        <f>IF(exp!O378&lt;&gt;"",exp!O378,"")</f>
        <v/>
      </c>
      <c r="N371" s="2" t="str">
        <f>IF(exp!P378&lt;&gt;"",exp!P378,"")</f>
        <v/>
      </c>
      <c r="O371" s="2" t="str">
        <f>IF(exp!Q378&lt;&gt;"",exp!Q378,"")</f>
        <v/>
      </c>
    </row>
    <row r="372" spans="1:15" x14ac:dyDescent="0.25">
      <c r="A372" s="2" t="str">
        <f>IF(exp!C379&lt;&gt;"",exp!B379,"")</f>
        <v/>
      </c>
      <c r="B372" s="2" t="str">
        <f>IF(exp!C379&lt;&gt;"",exp!C379,"")</f>
        <v/>
      </c>
      <c r="C372" s="2" t="str">
        <f>IF(exp!E379&lt;&gt;"",exp!E379,"")</f>
        <v/>
      </c>
      <c r="D372" s="38" t="str">
        <f>IF(exp!F379&lt;&gt;"",exp!F379,"")</f>
        <v/>
      </c>
      <c r="E372" s="2" t="str">
        <f>IF(exp!G379&lt;&gt;"",exp!G379,"")</f>
        <v/>
      </c>
      <c r="F372" s="2" t="str">
        <f>IF(exp!H379&lt;&gt;"",exp!H379,"")</f>
        <v/>
      </c>
      <c r="G372" s="2" t="str">
        <f>IF(exp!I379&lt;&gt;"",VLOOKUP(exp!I379,private!O:P,2,FALSE),"")</f>
        <v/>
      </c>
      <c r="H372" s="2" t="str">
        <f>IF(exp!J379&lt;&gt;"",exp!J379,"")</f>
        <v/>
      </c>
      <c r="I372" s="2" t="str">
        <f>IF(exp!K379&lt;&gt;"",exp!K379,"")</f>
        <v/>
      </c>
      <c r="J372" s="2" t="str">
        <f>IF(exp!L379&lt;&gt;"",exp!L379,"")</f>
        <v/>
      </c>
      <c r="K372" s="2" t="str">
        <f>IF(exp!M379&lt;&gt;"",exp!M379,"")</f>
        <v/>
      </c>
      <c r="L372" s="2" t="str">
        <f>IF(exp!N379&lt;&gt;"",exp!N379,"")</f>
        <v/>
      </c>
      <c r="M372" s="2" t="str">
        <f>IF(exp!O379&lt;&gt;"",exp!O379,"")</f>
        <v/>
      </c>
      <c r="N372" s="2" t="str">
        <f>IF(exp!P379&lt;&gt;"",exp!P379,"")</f>
        <v/>
      </c>
      <c r="O372" s="2" t="str">
        <f>IF(exp!Q379&lt;&gt;"",exp!Q379,"")</f>
        <v/>
      </c>
    </row>
    <row r="373" spans="1:15" x14ac:dyDescent="0.25">
      <c r="A373" s="2" t="str">
        <f>IF(exp!C380&lt;&gt;"",exp!B380,"")</f>
        <v/>
      </c>
      <c r="B373" s="2" t="str">
        <f>IF(exp!C380&lt;&gt;"",exp!C380,"")</f>
        <v/>
      </c>
      <c r="C373" s="2" t="str">
        <f>IF(exp!E380&lt;&gt;"",exp!E380,"")</f>
        <v/>
      </c>
      <c r="D373" s="38" t="str">
        <f>IF(exp!F380&lt;&gt;"",exp!F380,"")</f>
        <v/>
      </c>
      <c r="E373" s="2" t="str">
        <f>IF(exp!G380&lt;&gt;"",exp!G380,"")</f>
        <v/>
      </c>
      <c r="F373" s="2" t="str">
        <f>IF(exp!H380&lt;&gt;"",exp!H380,"")</f>
        <v/>
      </c>
      <c r="G373" s="2" t="str">
        <f>IF(exp!I380&lt;&gt;"",VLOOKUP(exp!I380,private!O:P,2,FALSE),"")</f>
        <v/>
      </c>
      <c r="H373" s="2" t="str">
        <f>IF(exp!J380&lt;&gt;"",exp!J380,"")</f>
        <v/>
      </c>
      <c r="I373" s="2" t="str">
        <f>IF(exp!K380&lt;&gt;"",exp!K380,"")</f>
        <v/>
      </c>
      <c r="J373" s="2" t="str">
        <f>IF(exp!L380&lt;&gt;"",exp!L380,"")</f>
        <v/>
      </c>
      <c r="K373" s="2" t="str">
        <f>IF(exp!M380&lt;&gt;"",exp!M380,"")</f>
        <v/>
      </c>
      <c r="L373" s="2" t="str">
        <f>IF(exp!N380&lt;&gt;"",exp!N380,"")</f>
        <v/>
      </c>
      <c r="M373" s="2" t="str">
        <f>IF(exp!O380&lt;&gt;"",exp!O380,"")</f>
        <v/>
      </c>
      <c r="N373" s="2" t="str">
        <f>IF(exp!P380&lt;&gt;"",exp!P380,"")</f>
        <v/>
      </c>
      <c r="O373" s="2" t="str">
        <f>IF(exp!Q380&lt;&gt;"",exp!Q380,"")</f>
        <v/>
      </c>
    </row>
    <row r="374" spans="1:15" x14ac:dyDescent="0.25">
      <c r="A374" s="2" t="str">
        <f>IF(exp!C381&lt;&gt;"",exp!B381,"")</f>
        <v/>
      </c>
      <c r="B374" s="2" t="str">
        <f>IF(exp!C381&lt;&gt;"",exp!C381,"")</f>
        <v/>
      </c>
      <c r="C374" s="2" t="str">
        <f>IF(exp!E381&lt;&gt;"",exp!E381,"")</f>
        <v/>
      </c>
      <c r="D374" s="38" t="str">
        <f>IF(exp!F381&lt;&gt;"",exp!F381,"")</f>
        <v/>
      </c>
      <c r="E374" s="2" t="str">
        <f>IF(exp!G381&lt;&gt;"",exp!G381,"")</f>
        <v/>
      </c>
      <c r="F374" s="2" t="str">
        <f>IF(exp!H381&lt;&gt;"",exp!H381,"")</f>
        <v/>
      </c>
      <c r="G374" s="2" t="str">
        <f>IF(exp!I381&lt;&gt;"",VLOOKUP(exp!I381,private!O:P,2,FALSE),"")</f>
        <v/>
      </c>
      <c r="H374" s="2" t="str">
        <f>IF(exp!J381&lt;&gt;"",exp!J381,"")</f>
        <v/>
      </c>
      <c r="I374" s="2" t="str">
        <f>IF(exp!K381&lt;&gt;"",exp!K381,"")</f>
        <v/>
      </c>
      <c r="J374" s="2" t="str">
        <f>IF(exp!L381&lt;&gt;"",exp!L381,"")</f>
        <v/>
      </c>
      <c r="K374" s="2" t="str">
        <f>IF(exp!M381&lt;&gt;"",exp!M381,"")</f>
        <v/>
      </c>
      <c r="L374" s="2" t="str">
        <f>IF(exp!N381&lt;&gt;"",exp!N381,"")</f>
        <v/>
      </c>
      <c r="M374" s="2" t="str">
        <f>IF(exp!O381&lt;&gt;"",exp!O381,"")</f>
        <v/>
      </c>
      <c r="N374" s="2" t="str">
        <f>IF(exp!P381&lt;&gt;"",exp!P381,"")</f>
        <v/>
      </c>
      <c r="O374" s="2" t="str">
        <f>IF(exp!Q381&lt;&gt;"",exp!Q381,"")</f>
        <v/>
      </c>
    </row>
    <row r="375" spans="1:15" x14ac:dyDescent="0.25">
      <c r="A375" s="2" t="str">
        <f>IF(exp!C382&lt;&gt;"",exp!B382,"")</f>
        <v/>
      </c>
      <c r="B375" s="2" t="str">
        <f>IF(exp!C382&lt;&gt;"",exp!C382,"")</f>
        <v/>
      </c>
      <c r="C375" s="2" t="str">
        <f>IF(exp!E382&lt;&gt;"",exp!E382,"")</f>
        <v/>
      </c>
      <c r="D375" s="38" t="str">
        <f>IF(exp!F382&lt;&gt;"",exp!F382,"")</f>
        <v/>
      </c>
      <c r="E375" s="2" t="str">
        <f>IF(exp!G382&lt;&gt;"",exp!G382,"")</f>
        <v/>
      </c>
      <c r="F375" s="2" t="str">
        <f>IF(exp!H382&lt;&gt;"",exp!H382,"")</f>
        <v/>
      </c>
      <c r="G375" s="2" t="str">
        <f>IF(exp!I382&lt;&gt;"",VLOOKUP(exp!I382,private!O:P,2,FALSE),"")</f>
        <v/>
      </c>
      <c r="H375" s="2" t="str">
        <f>IF(exp!J382&lt;&gt;"",exp!J382,"")</f>
        <v/>
      </c>
      <c r="I375" s="2" t="str">
        <f>IF(exp!K382&lt;&gt;"",exp!K382,"")</f>
        <v/>
      </c>
      <c r="J375" s="2" t="str">
        <f>IF(exp!L382&lt;&gt;"",exp!L382,"")</f>
        <v/>
      </c>
      <c r="K375" s="2" t="str">
        <f>IF(exp!M382&lt;&gt;"",exp!M382,"")</f>
        <v/>
      </c>
      <c r="L375" s="2" t="str">
        <f>IF(exp!N382&lt;&gt;"",exp!N382,"")</f>
        <v/>
      </c>
      <c r="M375" s="2" t="str">
        <f>IF(exp!O382&lt;&gt;"",exp!O382,"")</f>
        <v/>
      </c>
      <c r="N375" s="2" t="str">
        <f>IF(exp!P382&lt;&gt;"",exp!P382,"")</f>
        <v/>
      </c>
      <c r="O375" s="2" t="str">
        <f>IF(exp!Q382&lt;&gt;"",exp!Q382,"")</f>
        <v/>
      </c>
    </row>
    <row r="376" spans="1:15" x14ac:dyDescent="0.25">
      <c r="A376" s="2" t="str">
        <f>IF(exp!C383&lt;&gt;"",exp!B383,"")</f>
        <v/>
      </c>
      <c r="B376" s="2" t="str">
        <f>IF(exp!C383&lt;&gt;"",exp!C383,"")</f>
        <v/>
      </c>
      <c r="C376" s="2" t="str">
        <f>IF(exp!E383&lt;&gt;"",exp!E383,"")</f>
        <v/>
      </c>
      <c r="D376" s="38" t="str">
        <f>IF(exp!F383&lt;&gt;"",exp!F383,"")</f>
        <v/>
      </c>
      <c r="E376" s="2" t="str">
        <f>IF(exp!G383&lt;&gt;"",exp!G383,"")</f>
        <v/>
      </c>
      <c r="F376" s="2" t="str">
        <f>IF(exp!H383&lt;&gt;"",exp!H383,"")</f>
        <v/>
      </c>
      <c r="G376" s="2" t="str">
        <f>IF(exp!I383&lt;&gt;"",VLOOKUP(exp!I383,private!O:P,2,FALSE),"")</f>
        <v/>
      </c>
      <c r="H376" s="2" t="str">
        <f>IF(exp!J383&lt;&gt;"",exp!J383,"")</f>
        <v/>
      </c>
      <c r="I376" s="2" t="str">
        <f>IF(exp!K383&lt;&gt;"",exp!K383,"")</f>
        <v/>
      </c>
      <c r="J376" s="2" t="str">
        <f>IF(exp!L383&lt;&gt;"",exp!L383,"")</f>
        <v/>
      </c>
      <c r="K376" s="2" t="str">
        <f>IF(exp!M383&lt;&gt;"",exp!M383,"")</f>
        <v/>
      </c>
      <c r="L376" s="2" t="str">
        <f>IF(exp!N383&lt;&gt;"",exp!N383,"")</f>
        <v/>
      </c>
      <c r="M376" s="2" t="str">
        <f>IF(exp!O383&lt;&gt;"",exp!O383,"")</f>
        <v/>
      </c>
      <c r="N376" s="2" t="str">
        <f>IF(exp!P383&lt;&gt;"",exp!P383,"")</f>
        <v/>
      </c>
      <c r="O376" s="2" t="str">
        <f>IF(exp!Q383&lt;&gt;"",exp!Q383,"")</f>
        <v/>
      </c>
    </row>
    <row r="377" spans="1:15" x14ac:dyDescent="0.25">
      <c r="A377" s="2" t="str">
        <f>IF(exp!C384&lt;&gt;"",exp!B384,"")</f>
        <v/>
      </c>
      <c r="B377" s="2" t="str">
        <f>IF(exp!C384&lt;&gt;"",exp!C384,"")</f>
        <v/>
      </c>
      <c r="C377" s="2" t="str">
        <f>IF(exp!E384&lt;&gt;"",exp!E384,"")</f>
        <v/>
      </c>
      <c r="D377" s="38" t="str">
        <f>IF(exp!F384&lt;&gt;"",exp!F384,"")</f>
        <v/>
      </c>
      <c r="E377" s="2" t="str">
        <f>IF(exp!G384&lt;&gt;"",exp!G384,"")</f>
        <v/>
      </c>
      <c r="F377" s="2" t="str">
        <f>IF(exp!H384&lt;&gt;"",exp!H384,"")</f>
        <v/>
      </c>
      <c r="G377" s="2" t="str">
        <f>IF(exp!I384&lt;&gt;"",VLOOKUP(exp!I384,private!O:P,2,FALSE),"")</f>
        <v/>
      </c>
      <c r="H377" s="2" t="str">
        <f>IF(exp!J384&lt;&gt;"",exp!J384,"")</f>
        <v/>
      </c>
      <c r="I377" s="2" t="str">
        <f>IF(exp!K384&lt;&gt;"",exp!K384,"")</f>
        <v/>
      </c>
      <c r="J377" s="2" t="str">
        <f>IF(exp!L384&lt;&gt;"",exp!L384,"")</f>
        <v/>
      </c>
      <c r="K377" s="2" t="str">
        <f>IF(exp!M384&lt;&gt;"",exp!M384,"")</f>
        <v/>
      </c>
      <c r="L377" s="2" t="str">
        <f>IF(exp!N384&lt;&gt;"",exp!N384,"")</f>
        <v/>
      </c>
      <c r="M377" s="2" t="str">
        <f>IF(exp!O384&lt;&gt;"",exp!O384,"")</f>
        <v/>
      </c>
      <c r="N377" s="2" t="str">
        <f>IF(exp!P384&lt;&gt;"",exp!P384,"")</f>
        <v/>
      </c>
      <c r="O377" s="2" t="str">
        <f>IF(exp!Q384&lt;&gt;"",exp!Q384,"")</f>
        <v/>
      </c>
    </row>
    <row r="378" spans="1:15" x14ac:dyDescent="0.25">
      <c r="A378" s="2" t="str">
        <f>IF(exp!C385&lt;&gt;"",exp!B385,"")</f>
        <v/>
      </c>
      <c r="B378" s="2" t="str">
        <f>IF(exp!C385&lt;&gt;"",exp!C385,"")</f>
        <v/>
      </c>
      <c r="C378" s="2" t="str">
        <f>IF(exp!E385&lt;&gt;"",exp!E385,"")</f>
        <v/>
      </c>
      <c r="D378" s="38" t="str">
        <f>IF(exp!F385&lt;&gt;"",exp!F385,"")</f>
        <v/>
      </c>
      <c r="E378" s="2" t="str">
        <f>IF(exp!G385&lt;&gt;"",exp!G385,"")</f>
        <v/>
      </c>
      <c r="F378" s="2" t="str">
        <f>IF(exp!H385&lt;&gt;"",exp!H385,"")</f>
        <v/>
      </c>
      <c r="G378" s="2" t="str">
        <f>IF(exp!I385&lt;&gt;"",VLOOKUP(exp!I385,private!O:P,2,FALSE),"")</f>
        <v/>
      </c>
      <c r="H378" s="2" t="str">
        <f>IF(exp!J385&lt;&gt;"",exp!J385,"")</f>
        <v/>
      </c>
      <c r="I378" s="2" t="str">
        <f>IF(exp!K385&lt;&gt;"",exp!K385,"")</f>
        <v/>
      </c>
      <c r="J378" s="2" t="str">
        <f>IF(exp!L385&lt;&gt;"",exp!L385,"")</f>
        <v/>
      </c>
      <c r="K378" s="2" t="str">
        <f>IF(exp!M385&lt;&gt;"",exp!M385,"")</f>
        <v/>
      </c>
      <c r="L378" s="2" t="str">
        <f>IF(exp!N385&lt;&gt;"",exp!N385,"")</f>
        <v/>
      </c>
      <c r="M378" s="2" t="str">
        <f>IF(exp!O385&lt;&gt;"",exp!O385,"")</f>
        <v/>
      </c>
      <c r="N378" s="2" t="str">
        <f>IF(exp!P385&lt;&gt;"",exp!P385,"")</f>
        <v/>
      </c>
      <c r="O378" s="2" t="str">
        <f>IF(exp!Q385&lt;&gt;"",exp!Q385,"")</f>
        <v/>
      </c>
    </row>
    <row r="379" spans="1:15" x14ac:dyDescent="0.25">
      <c r="A379" s="2" t="str">
        <f>IF(exp!C386&lt;&gt;"",exp!B386,"")</f>
        <v/>
      </c>
      <c r="B379" s="2" t="str">
        <f>IF(exp!C386&lt;&gt;"",exp!C386,"")</f>
        <v/>
      </c>
      <c r="C379" s="2" t="str">
        <f>IF(exp!E386&lt;&gt;"",exp!E386,"")</f>
        <v/>
      </c>
      <c r="D379" s="38" t="str">
        <f>IF(exp!F386&lt;&gt;"",exp!F386,"")</f>
        <v/>
      </c>
      <c r="E379" s="2" t="str">
        <f>IF(exp!G386&lt;&gt;"",exp!G386,"")</f>
        <v/>
      </c>
      <c r="F379" s="2" t="str">
        <f>IF(exp!H386&lt;&gt;"",exp!H386,"")</f>
        <v/>
      </c>
      <c r="G379" s="2" t="str">
        <f>IF(exp!I386&lt;&gt;"",VLOOKUP(exp!I386,private!O:P,2,FALSE),"")</f>
        <v/>
      </c>
      <c r="H379" s="2" t="str">
        <f>IF(exp!J386&lt;&gt;"",exp!J386,"")</f>
        <v/>
      </c>
      <c r="I379" s="2" t="str">
        <f>IF(exp!K386&lt;&gt;"",exp!K386,"")</f>
        <v/>
      </c>
      <c r="J379" s="2" t="str">
        <f>IF(exp!L386&lt;&gt;"",exp!L386,"")</f>
        <v/>
      </c>
      <c r="K379" s="2" t="str">
        <f>IF(exp!M386&lt;&gt;"",exp!M386,"")</f>
        <v/>
      </c>
      <c r="L379" s="2" t="str">
        <f>IF(exp!N386&lt;&gt;"",exp!N386,"")</f>
        <v/>
      </c>
      <c r="M379" s="2" t="str">
        <f>IF(exp!O386&lt;&gt;"",exp!O386,"")</f>
        <v/>
      </c>
      <c r="N379" s="2" t="str">
        <f>IF(exp!P386&lt;&gt;"",exp!P386,"")</f>
        <v/>
      </c>
      <c r="O379" s="2" t="str">
        <f>IF(exp!Q386&lt;&gt;"",exp!Q386,"")</f>
        <v/>
      </c>
    </row>
    <row r="380" spans="1:15" x14ac:dyDescent="0.25">
      <c r="A380" s="2" t="str">
        <f>IF(exp!C387&lt;&gt;"",exp!B387,"")</f>
        <v/>
      </c>
      <c r="B380" s="2" t="str">
        <f>IF(exp!C387&lt;&gt;"",exp!C387,"")</f>
        <v/>
      </c>
      <c r="C380" s="2" t="str">
        <f>IF(exp!E387&lt;&gt;"",exp!E387,"")</f>
        <v/>
      </c>
      <c r="D380" s="38" t="str">
        <f>IF(exp!F387&lt;&gt;"",exp!F387,"")</f>
        <v/>
      </c>
      <c r="E380" s="2" t="str">
        <f>IF(exp!G387&lt;&gt;"",exp!G387,"")</f>
        <v/>
      </c>
      <c r="F380" s="2" t="str">
        <f>IF(exp!H387&lt;&gt;"",exp!H387,"")</f>
        <v/>
      </c>
      <c r="G380" s="2" t="str">
        <f>IF(exp!I387&lt;&gt;"",VLOOKUP(exp!I387,private!O:P,2,FALSE),"")</f>
        <v/>
      </c>
      <c r="H380" s="2" t="str">
        <f>IF(exp!J387&lt;&gt;"",exp!J387,"")</f>
        <v/>
      </c>
      <c r="I380" s="2" t="str">
        <f>IF(exp!K387&lt;&gt;"",exp!K387,"")</f>
        <v/>
      </c>
      <c r="J380" s="2" t="str">
        <f>IF(exp!L387&lt;&gt;"",exp!L387,"")</f>
        <v/>
      </c>
      <c r="K380" s="2" t="str">
        <f>IF(exp!M387&lt;&gt;"",exp!M387,"")</f>
        <v/>
      </c>
      <c r="L380" s="2" t="str">
        <f>IF(exp!N387&lt;&gt;"",exp!N387,"")</f>
        <v/>
      </c>
      <c r="M380" s="2" t="str">
        <f>IF(exp!O387&lt;&gt;"",exp!O387,"")</f>
        <v/>
      </c>
      <c r="N380" s="2" t="str">
        <f>IF(exp!P387&lt;&gt;"",exp!P387,"")</f>
        <v/>
      </c>
      <c r="O380" s="2" t="str">
        <f>IF(exp!Q387&lt;&gt;"",exp!Q387,"")</f>
        <v/>
      </c>
    </row>
    <row r="381" spans="1:15" x14ac:dyDescent="0.25">
      <c r="A381" s="2" t="str">
        <f>IF(exp!C388&lt;&gt;"",exp!B388,"")</f>
        <v/>
      </c>
      <c r="B381" s="2" t="str">
        <f>IF(exp!C388&lt;&gt;"",exp!C388,"")</f>
        <v/>
      </c>
      <c r="C381" s="2" t="str">
        <f>IF(exp!E388&lt;&gt;"",exp!E388,"")</f>
        <v/>
      </c>
      <c r="D381" s="38" t="str">
        <f>IF(exp!F388&lt;&gt;"",exp!F388,"")</f>
        <v/>
      </c>
      <c r="E381" s="2" t="str">
        <f>IF(exp!G388&lt;&gt;"",exp!G388,"")</f>
        <v/>
      </c>
      <c r="F381" s="2" t="str">
        <f>IF(exp!H388&lt;&gt;"",exp!H388,"")</f>
        <v/>
      </c>
      <c r="G381" s="2" t="str">
        <f>IF(exp!I388&lt;&gt;"",VLOOKUP(exp!I388,private!O:P,2,FALSE),"")</f>
        <v/>
      </c>
      <c r="H381" s="2" t="str">
        <f>IF(exp!J388&lt;&gt;"",exp!J388,"")</f>
        <v/>
      </c>
      <c r="I381" s="2" t="str">
        <f>IF(exp!K388&lt;&gt;"",exp!K388,"")</f>
        <v/>
      </c>
      <c r="J381" s="2" t="str">
        <f>IF(exp!L388&lt;&gt;"",exp!L388,"")</f>
        <v/>
      </c>
      <c r="K381" s="2" t="str">
        <f>IF(exp!M388&lt;&gt;"",exp!M388,"")</f>
        <v/>
      </c>
      <c r="L381" s="2" t="str">
        <f>IF(exp!N388&lt;&gt;"",exp!N388,"")</f>
        <v/>
      </c>
      <c r="M381" s="2" t="str">
        <f>IF(exp!O388&lt;&gt;"",exp!O388,"")</f>
        <v/>
      </c>
      <c r="N381" s="2" t="str">
        <f>IF(exp!P388&lt;&gt;"",exp!P388,"")</f>
        <v/>
      </c>
      <c r="O381" s="2" t="str">
        <f>IF(exp!Q388&lt;&gt;"",exp!Q388,"")</f>
        <v/>
      </c>
    </row>
    <row r="382" spans="1:15" x14ac:dyDescent="0.25">
      <c r="A382" s="2" t="str">
        <f>IF(exp!C389&lt;&gt;"",exp!B389,"")</f>
        <v/>
      </c>
      <c r="B382" s="2" t="str">
        <f>IF(exp!C389&lt;&gt;"",exp!C389,"")</f>
        <v/>
      </c>
      <c r="C382" s="2" t="str">
        <f>IF(exp!E389&lt;&gt;"",exp!E389,"")</f>
        <v/>
      </c>
      <c r="D382" s="38" t="str">
        <f>IF(exp!F389&lt;&gt;"",exp!F389,"")</f>
        <v/>
      </c>
      <c r="E382" s="2" t="str">
        <f>IF(exp!G389&lt;&gt;"",exp!G389,"")</f>
        <v/>
      </c>
      <c r="F382" s="2" t="str">
        <f>IF(exp!H389&lt;&gt;"",exp!H389,"")</f>
        <v/>
      </c>
      <c r="G382" s="2" t="str">
        <f>IF(exp!I389&lt;&gt;"",VLOOKUP(exp!I389,private!O:P,2,FALSE),"")</f>
        <v/>
      </c>
      <c r="H382" s="2" t="str">
        <f>IF(exp!J389&lt;&gt;"",exp!J389,"")</f>
        <v/>
      </c>
      <c r="I382" s="2" t="str">
        <f>IF(exp!K389&lt;&gt;"",exp!K389,"")</f>
        <v/>
      </c>
      <c r="J382" s="2" t="str">
        <f>IF(exp!L389&lt;&gt;"",exp!L389,"")</f>
        <v/>
      </c>
      <c r="K382" s="2" t="str">
        <f>IF(exp!M389&lt;&gt;"",exp!M389,"")</f>
        <v/>
      </c>
      <c r="L382" s="2" t="str">
        <f>IF(exp!N389&lt;&gt;"",exp!N389,"")</f>
        <v/>
      </c>
      <c r="M382" s="2" t="str">
        <f>IF(exp!O389&lt;&gt;"",exp!O389,"")</f>
        <v/>
      </c>
      <c r="N382" s="2" t="str">
        <f>IF(exp!P389&lt;&gt;"",exp!P389,"")</f>
        <v/>
      </c>
      <c r="O382" s="2" t="str">
        <f>IF(exp!Q389&lt;&gt;"",exp!Q389,"")</f>
        <v/>
      </c>
    </row>
    <row r="383" spans="1:15" x14ac:dyDescent="0.25">
      <c r="A383" s="2" t="str">
        <f>IF(exp!C390&lt;&gt;"",exp!B390,"")</f>
        <v/>
      </c>
      <c r="B383" s="2" t="str">
        <f>IF(exp!C390&lt;&gt;"",exp!C390,"")</f>
        <v/>
      </c>
      <c r="C383" s="2" t="str">
        <f>IF(exp!E390&lt;&gt;"",exp!E390,"")</f>
        <v/>
      </c>
      <c r="D383" s="38" t="str">
        <f>IF(exp!F390&lt;&gt;"",exp!F390,"")</f>
        <v/>
      </c>
      <c r="E383" s="2" t="str">
        <f>IF(exp!G390&lt;&gt;"",exp!G390,"")</f>
        <v/>
      </c>
      <c r="F383" s="2" t="str">
        <f>IF(exp!H390&lt;&gt;"",exp!H390,"")</f>
        <v/>
      </c>
      <c r="G383" s="2" t="str">
        <f>IF(exp!I390&lt;&gt;"",VLOOKUP(exp!I390,private!O:P,2,FALSE),"")</f>
        <v/>
      </c>
      <c r="H383" s="2" t="str">
        <f>IF(exp!J390&lt;&gt;"",exp!J390,"")</f>
        <v/>
      </c>
      <c r="I383" s="2" t="str">
        <f>IF(exp!K390&lt;&gt;"",exp!K390,"")</f>
        <v/>
      </c>
      <c r="J383" s="2" t="str">
        <f>IF(exp!L390&lt;&gt;"",exp!L390,"")</f>
        <v/>
      </c>
      <c r="K383" s="2" t="str">
        <f>IF(exp!M390&lt;&gt;"",exp!M390,"")</f>
        <v/>
      </c>
      <c r="L383" s="2" t="str">
        <f>IF(exp!N390&lt;&gt;"",exp!N390,"")</f>
        <v/>
      </c>
      <c r="M383" s="2" t="str">
        <f>IF(exp!O390&lt;&gt;"",exp!O390,"")</f>
        <v/>
      </c>
      <c r="N383" s="2" t="str">
        <f>IF(exp!P390&lt;&gt;"",exp!P390,"")</f>
        <v/>
      </c>
      <c r="O383" s="2" t="str">
        <f>IF(exp!Q390&lt;&gt;"",exp!Q390,"")</f>
        <v/>
      </c>
    </row>
    <row r="384" spans="1:15" x14ac:dyDescent="0.25">
      <c r="A384" s="2" t="str">
        <f>IF(exp!C391&lt;&gt;"",exp!B391,"")</f>
        <v/>
      </c>
      <c r="B384" s="2" t="str">
        <f>IF(exp!C391&lt;&gt;"",exp!C391,"")</f>
        <v/>
      </c>
      <c r="C384" s="2" t="str">
        <f>IF(exp!E391&lt;&gt;"",exp!E391,"")</f>
        <v/>
      </c>
      <c r="D384" s="38" t="str">
        <f>IF(exp!F391&lt;&gt;"",exp!F391,"")</f>
        <v/>
      </c>
      <c r="E384" s="2" t="str">
        <f>IF(exp!G391&lt;&gt;"",exp!G391,"")</f>
        <v/>
      </c>
      <c r="F384" s="2" t="str">
        <f>IF(exp!H391&lt;&gt;"",exp!H391,"")</f>
        <v/>
      </c>
      <c r="G384" s="2" t="str">
        <f>IF(exp!I391&lt;&gt;"",VLOOKUP(exp!I391,private!O:P,2,FALSE),"")</f>
        <v/>
      </c>
      <c r="H384" s="2" t="str">
        <f>IF(exp!J391&lt;&gt;"",exp!J391,"")</f>
        <v/>
      </c>
      <c r="I384" s="2" t="str">
        <f>IF(exp!K391&lt;&gt;"",exp!K391,"")</f>
        <v/>
      </c>
      <c r="J384" s="2" t="str">
        <f>IF(exp!L391&lt;&gt;"",exp!L391,"")</f>
        <v/>
      </c>
      <c r="K384" s="2" t="str">
        <f>IF(exp!M391&lt;&gt;"",exp!M391,"")</f>
        <v/>
      </c>
      <c r="L384" s="2" t="str">
        <f>IF(exp!N391&lt;&gt;"",exp!N391,"")</f>
        <v/>
      </c>
      <c r="M384" s="2" t="str">
        <f>IF(exp!O391&lt;&gt;"",exp!O391,"")</f>
        <v/>
      </c>
      <c r="N384" s="2" t="str">
        <f>IF(exp!P391&lt;&gt;"",exp!P391,"")</f>
        <v/>
      </c>
      <c r="O384" s="2" t="str">
        <f>IF(exp!Q391&lt;&gt;"",exp!Q391,"")</f>
        <v/>
      </c>
    </row>
    <row r="385" spans="1:15" x14ac:dyDescent="0.25">
      <c r="A385" s="2" t="str">
        <f>IF(exp!C392&lt;&gt;"",exp!B392,"")</f>
        <v/>
      </c>
      <c r="B385" s="2" t="str">
        <f>IF(exp!C392&lt;&gt;"",exp!C392,"")</f>
        <v/>
      </c>
      <c r="C385" s="2" t="str">
        <f>IF(exp!E392&lt;&gt;"",exp!E392,"")</f>
        <v/>
      </c>
      <c r="D385" s="38" t="str">
        <f>IF(exp!F392&lt;&gt;"",exp!F392,"")</f>
        <v/>
      </c>
      <c r="E385" s="2" t="str">
        <f>IF(exp!G392&lt;&gt;"",exp!G392,"")</f>
        <v/>
      </c>
      <c r="F385" s="2" t="str">
        <f>IF(exp!H392&lt;&gt;"",exp!H392,"")</f>
        <v/>
      </c>
      <c r="G385" s="2" t="str">
        <f>IF(exp!I392&lt;&gt;"",VLOOKUP(exp!I392,private!O:P,2,FALSE),"")</f>
        <v/>
      </c>
      <c r="H385" s="2" t="str">
        <f>IF(exp!J392&lt;&gt;"",exp!J392,"")</f>
        <v/>
      </c>
      <c r="I385" s="2" t="str">
        <f>IF(exp!K392&lt;&gt;"",exp!K392,"")</f>
        <v/>
      </c>
      <c r="J385" s="2" t="str">
        <f>IF(exp!L392&lt;&gt;"",exp!L392,"")</f>
        <v/>
      </c>
      <c r="K385" s="2" t="str">
        <f>IF(exp!M392&lt;&gt;"",exp!M392,"")</f>
        <v/>
      </c>
      <c r="L385" s="2" t="str">
        <f>IF(exp!N392&lt;&gt;"",exp!N392,"")</f>
        <v/>
      </c>
      <c r="M385" s="2" t="str">
        <f>IF(exp!O392&lt;&gt;"",exp!O392,"")</f>
        <v/>
      </c>
      <c r="N385" s="2" t="str">
        <f>IF(exp!P392&lt;&gt;"",exp!P392,"")</f>
        <v/>
      </c>
      <c r="O385" s="2" t="str">
        <f>IF(exp!Q392&lt;&gt;"",exp!Q392,"")</f>
        <v/>
      </c>
    </row>
    <row r="386" spans="1:15" x14ac:dyDescent="0.25">
      <c r="A386" s="2" t="str">
        <f>IF(exp!C393&lt;&gt;"",exp!B393,"")</f>
        <v/>
      </c>
      <c r="B386" s="2" t="str">
        <f>IF(exp!C393&lt;&gt;"",exp!C393,"")</f>
        <v/>
      </c>
      <c r="C386" s="2" t="str">
        <f>IF(exp!E393&lt;&gt;"",exp!E393,"")</f>
        <v/>
      </c>
      <c r="D386" s="38" t="str">
        <f>IF(exp!F393&lt;&gt;"",exp!F393,"")</f>
        <v/>
      </c>
      <c r="E386" s="2" t="str">
        <f>IF(exp!G393&lt;&gt;"",exp!G393,"")</f>
        <v/>
      </c>
      <c r="F386" s="2" t="str">
        <f>IF(exp!H393&lt;&gt;"",exp!H393,"")</f>
        <v/>
      </c>
      <c r="G386" s="2" t="str">
        <f>IF(exp!I393&lt;&gt;"",VLOOKUP(exp!I393,private!O:P,2,FALSE),"")</f>
        <v/>
      </c>
      <c r="H386" s="2" t="str">
        <f>IF(exp!J393&lt;&gt;"",exp!J393,"")</f>
        <v/>
      </c>
      <c r="I386" s="2" t="str">
        <f>IF(exp!K393&lt;&gt;"",exp!K393,"")</f>
        <v/>
      </c>
      <c r="J386" s="2" t="str">
        <f>IF(exp!L393&lt;&gt;"",exp!L393,"")</f>
        <v/>
      </c>
      <c r="K386" s="2" t="str">
        <f>IF(exp!M393&lt;&gt;"",exp!M393,"")</f>
        <v/>
      </c>
      <c r="L386" s="2" t="str">
        <f>IF(exp!N393&lt;&gt;"",exp!N393,"")</f>
        <v/>
      </c>
      <c r="M386" s="2" t="str">
        <f>IF(exp!O393&lt;&gt;"",exp!O393,"")</f>
        <v/>
      </c>
      <c r="N386" s="2" t="str">
        <f>IF(exp!P393&lt;&gt;"",exp!P393,"")</f>
        <v/>
      </c>
      <c r="O386" s="2" t="str">
        <f>IF(exp!Q393&lt;&gt;"",exp!Q393,"")</f>
        <v/>
      </c>
    </row>
    <row r="387" spans="1:15" x14ac:dyDescent="0.25">
      <c r="A387" s="2" t="str">
        <f>IF(exp!C394&lt;&gt;"",exp!B394,"")</f>
        <v/>
      </c>
      <c r="B387" s="2" t="str">
        <f>IF(exp!C394&lt;&gt;"",exp!C394,"")</f>
        <v/>
      </c>
      <c r="C387" s="2" t="str">
        <f>IF(exp!E394&lt;&gt;"",exp!E394,"")</f>
        <v/>
      </c>
      <c r="D387" s="38" t="str">
        <f>IF(exp!F394&lt;&gt;"",exp!F394,"")</f>
        <v/>
      </c>
      <c r="E387" s="2" t="str">
        <f>IF(exp!G394&lt;&gt;"",exp!G394,"")</f>
        <v/>
      </c>
      <c r="F387" s="2" t="str">
        <f>IF(exp!H394&lt;&gt;"",exp!H394,"")</f>
        <v/>
      </c>
      <c r="G387" s="2" t="str">
        <f>IF(exp!I394&lt;&gt;"",VLOOKUP(exp!I394,private!O:P,2,FALSE),"")</f>
        <v/>
      </c>
      <c r="H387" s="2" t="str">
        <f>IF(exp!J394&lt;&gt;"",exp!J394,"")</f>
        <v/>
      </c>
      <c r="I387" s="2" t="str">
        <f>IF(exp!K394&lt;&gt;"",exp!K394,"")</f>
        <v/>
      </c>
      <c r="J387" s="2" t="str">
        <f>IF(exp!L394&lt;&gt;"",exp!L394,"")</f>
        <v/>
      </c>
      <c r="K387" s="2" t="str">
        <f>IF(exp!M394&lt;&gt;"",exp!M394,"")</f>
        <v/>
      </c>
      <c r="L387" s="2" t="str">
        <f>IF(exp!N394&lt;&gt;"",exp!N394,"")</f>
        <v/>
      </c>
      <c r="M387" s="2" t="str">
        <f>IF(exp!O394&lt;&gt;"",exp!O394,"")</f>
        <v/>
      </c>
      <c r="N387" s="2" t="str">
        <f>IF(exp!P394&lt;&gt;"",exp!P394,"")</f>
        <v/>
      </c>
      <c r="O387" s="2" t="str">
        <f>IF(exp!Q394&lt;&gt;"",exp!Q394,"")</f>
        <v/>
      </c>
    </row>
    <row r="388" spans="1:15" x14ac:dyDescent="0.25">
      <c r="A388" s="2" t="str">
        <f>IF(exp!C395&lt;&gt;"",exp!B395,"")</f>
        <v/>
      </c>
      <c r="B388" s="2" t="str">
        <f>IF(exp!C395&lt;&gt;"",exp!C395,"")</f>
        <v/>
      </c>
      <c r="C388" s="2" t="str">
        <f>IF(exp!E395&lt;&gt;"",exp!E395,"")</f>
        <v/>
      </c>
      <c r="D388" s="38" t="str">
        <f>IF(exp!F395&lt;&gt;"",exp!F395,"")</f>
        <v/>
      </c>
      <c r="E388" s="2" t="str">
        <f>IF(exp!G395&lt;&gt;"",exp!G395,"")</f>
        <v/>
      </c>
      <c r="F388" s="2" t="str">
        <f>IF(exp!H395&lt;&gt;"",exp!H395,"")</f>
        <v/>
      </c>
      <c r="G388" s="2" t="str">
        <f>IF(exp!I395&lt;&gt;"",VLOOKUP(exp!I395,private!O:P,2,FALSE),"")</f>
        <v/>
      </c>
      <c r="H388" s="2" t="str">
        <f>IF(exp!J395&lt;&gt;"",exp!J395,"")</f>
        <v/>
      </c>
      <c r="I388" s="2" t="str">
        <f>IF(exp!K395&lt;&gt;"",exp!K395,"")</f>
        <v/>
      </c>
      <c r="J388" s="2" t="str">
        <f>IF(exp!L395&lt;&gt;"",exp!L395,"")</f>
        <v/>
      </c>
      <c r="K388" s="2" t="str">
        <f>IF(exp!M395&lt;&gt;"",exp!M395,"")</f>
        <v/>
      </c>
      <c r="L388" s="2" t="str">
        <f>IF(exp!N395&lt;&gt;"",exp!N395,"")</f>
        <v/>
      </c>
      <c r="M388" s="2" t="str">
        <f>IF(exp!O395&lt;&gt;"",exp!O395,"")</f>
        <v/>
      </c>
      <c r="N388" s="2" t="str">
        <f>IF(exp!P395&lt;&gt;"",exp!P395,"")</f>
        <v/>
      </c>
      <c r="O388" s="2" t="str">
        <f>IF(exp!Q395&lt;&gt;"",exp!Q395,"")</f>
        <v/>
      </c>
    </row>
    <row r="389" spans="1:15" x14ac:dyDescent="0.25">
      <c r="A389" s="2" t="str">
        <f>IF(exp!C396&lt;&gt;"",exp!B396,"")</f>
        <v/>
      </c>
      <c r="B389" s="2" t="str">
        <f>IF(exp!C396&lt;&gt;"",exp!C396,"")</f>
        <v/>
      </c>
      <c r="C389" s="2" t="str">
        <f>IF(exp!E396&lt;&gt;"",exp!E396,"")</f>
        <v/>
      </c>
      <c r="D389" s="38" t="str">
        <f>IF(exp!F396&lt;&gt;"",exp!F396,"")</f>
        <v/>
      </c>
      <c r="E389" s="2" t="str">
        <f>IF(exp!G396&lt;&gt;"",exp!G396,"")</f>
        <v/>
      </c>
      <c r="F389" s="2" t="str">
        <f>IF(exp!H396&lt;&gt;"",exp!H396,"")</f>
        <v/>
      </c>
      <c r="G389" s="2" t="str">
        <f>IF(exp!I396&lt;&gt;"",VLOOKUP(exp!I396,private!O:P,2,FALSE),"")</f>
        <v/>
      </c>
      <c r="H389" s="2" t="str">
        <f>IF(exp!J396&lt;&gt;"",exp!J396,"")</f>
        <v/>
      </c>
      <c r="I389" s="2" t="str">
        <f>IF(exp!K396&lt;&gt;"",exp!K396,"")</f>
        <v/>
      </c>
      <c r="J389" s="2" t="str">
        <f>IF(exp!L396&lt;&gt;"",exp!L396,"")</f>
        <v/>
      </c>
      <c r="K389" s="2" t="str">
        <f>IF(exp!M396&lt;&gt;"",exp!M396,"")</f>
        <v/>
      </c>
      <c r="L389" s="2" t="str">
        <f>IF(exp!N396&lt;&gt;"",exp!N396,"")</f>
        <v/>
      </c>
      <c r="M389" s="2" t="str">
        <f>IF(exp!O396&lt;&gt;"",exp!O396,"")</f>
        <v/>
      </c>
      <c r="N389" s="2" t="str">
        <f>IF(exp!P396&lt;&gt;"",exp!P396,"")</f>
        <v/>
      </c>
      <c r="O389" s="2" t="str">
        <f>IF(exp!Q396&lt;&gt;"",exp!Q396,"")</f>
        <v/>
      </c>
    </row>
    <row r="390" spans="1:15" x14ac:dyDescent="0.25">
      <c r="A390" s="2" t="str">
        <f>IF(exp!C397&lt;&gt;"",exp!B397,"")</f>
        <v/>
      </c>
      <c r="B390" s="2" t="str">
        <f>IF(exp!C397&lt;&gt;"",exp!C397,"")</f>
        <v/>
      </c>
      <c r="C390" s="2" t="str">
        <f>IF(exp!E397&lt;&gt;"",exp!E397,"")</f>
        <v/>
      </c>
      <c r="D390" s="38" t="str">
        <f>IF(exp!F397&lt;&gt;"",exp!F397,"")</f>
        <v/>
      </c>
      <c r="E390" s="2" t="str">
        <f>IF(exp!G397&lt;&gt;"",exp!G397,"")</f>
        <v/>
      </c>
      <c r="F390" s="2" t="str">
        <f>IF(exp!H397&lt;&gt;"",exp!H397,"")</f>
        <v/>
      </c>
      <c r="G390" s="2" t="str">
        <f>IF(exp!I397&lt;&gt;"",VLOOKUP(exp!I397,private!O:P,2,FALSE),"")</f>
        <v/>
      </c>
      <c r="H390" s="2" t="str">
        <f>IF(exp!J397&lt;&gt;"",exp!J397,"")</f>
        <v/>
      </c>
      <c r="I390" s="2" t="str">
        <f>IF(exp!K397&lt;&gt;"",exp!K397,"")</f>
        <v/>
      </c>
      <c r="J390" s="2" t="str">
        <f>IF(exp!L397&lt;&gt;"",exp!L397,"")</f>
        <v/>
      </c>
      <c r="K390" s="2" t="str">
        <f>IF(exp!M397&lt;&gt;"",exp!M397,"")</f>
        <v/>
      </c>
      <c r="L390" s="2" t="str">
        <f>IF(exp!N397&lt;&gt;"",exp!N397,"")</f>
        <v/>
      </c>
      <c r="M390" s="2" t="str">
        <f>IF(exp!O397&lt;&gt;"",exp!O397,"")</f>
        <v/>
      </c>
      <c r="N390" s="2" t="str">
        <f>IF(exp!P397&lt;&gt;"",exp!P397,"")</f>
        <v/>
      </c>
      <c r="O390" s="2" t="str">
        <f>IF(exp!Q397&lt;&gt;"",exp!Q397,"")</f>
        <v/>
      </c>
    </row>
    <row r="391" spans="1:15" x14ac:dyDescent="0.25">
      <c r="A391" s="2" t="str">
        <f>IF(exp!C398&lt;&gt;"",exp!B398,"")</f>
        <v/>
      </c>
      <c r="B391" s="2" t="str">
        <f>IF(exp!C398&lt;&gt;"",exp!C398,"")</f>
        <v/>
      </c>
      <c r="C391" s="2" t="str">
        <f>IF(exp!E398&lt;&gt;"",exp!E398,"")</f>
        <v/>
      </c>
      <c r="D391" s="38" t="str">
        <f>IF(exp!F398&lt;&gt;"",exp!F398,"")</f>
        <v/>
      </c>
      <c r="E391" s="2" t="str">
        <f>IF(exp!G398&lt;&gt;"",exp!G398,"")</f>
        <v/>
      </c>
      <c r="F391" s="2" t="str">
        <f>IF(exp!H398&lt;&gt;"",exp!H398,"")</f>
        <v/>
      </c>
      <c r="G391" s="2" t="str">
        <f>IF(exp!I398&lt;&gt;"",VLOOKUP(exp!I398,private!O:P,2,FALSE),"")</f>
        <v/>
      </c>
      <c r="H391" s="2" t="str">
        <f>IF(exp!J398&lt;&gt;"",exp!J398,"")</f>
        <v/>
      </c>
      <c r="I391" s="2" t="str">
        <f>IF(exp!K398&lt;&gt;"",exp!K398,"")</f>
        <v/>
      </c>
      <c r="J391" s="2" t="str">
        <f>IF(exp!L398&lt;&gt;"",exp!L398,"")</f>
        <v/>
      </c>
      <c r="K391" s="2" t="str">
        <f>IF(exp!M398&lt;&gt;"",exp!M398,"")</f>
        <v/>
      </c>
      <c r="L391" s="2" t="str">
        <f>IF(exp!N398&lt;&gt;"",exp!N398,"")</f>
        <v/>
      </c>
      <c r="M391" s="2" t="str">
        <f>IF(exp!O398&lt;&gt;"",exp!O398,"")</f>
        <v/>
      </c>
      <c r="N391" s="2" t="str">
        <f>IF(exp!P398&lt;&gt;"",exp!P398,"")</f>
        <v/>
      </c>
      <c r="O391" s="2" t="str">
        <f>IF(exp!Q398&lt;&gt;"",exp!Q398,"")</f>
        <v/>
      </c>
    </row>
    <row r="392" spans="1:15" x14ac:dyDescent="0.25">
      <c r="A392" s="2" t="str">
        <f>IF(exp!C399&lt;&gt;"",exp!B399,"")</f>
        <v/>
      </c>
      <c r="B392" s="2" t="str">
        <f>IF(exp!C399&lt;&gt;"",exp!C399,"")</f>
        <v/>
      </c>
      <c r="C392" s="2" t="str">
        <f>IF(exp!E399&lt;&gt;"",exp!E399,"")</f>
        <v/>
      </c>
      <c r="D392" s="38" t="str">
        <f>IF(exp!F399&lt;&gt;"",exp!F399,"")</f>
        <v/>
      </c>
      <c r="E392" s="2" t="str">
        <f>IF(exp!G399&lt;&gt;"",exp!G399,"")</f>
        <v/>
      </c>
      <c r="F392" s="2" t="str">
        <f>IF(exp!H399&lt;&gt;"",exp!H399,"")</f>
        <v/>
      </c>
      <c r="G392" s="2" t="str">
        <f>IF(exp!I399&lt;&gt;"",VLOOKUP(exp!I399,private!O:P,2,FALSE),"")</f>
        <v/>
      </c>
      <c r="H392" s="2" t="str">
        <f>IF(exp!J399&lt;&gt;"",exp!J399,"")</f>
        <v/>
      </c>
      <c r="I392" s="2" t="str">
        <f>IF(exp!K399&lt;&gt;"",exp!K399,"")</f>
        <v/>
      </c>
      <c r="J392" s="2" t="str">
        <f>IF(exp!L399&lt;&gt;"",exp!L399,"")</f>
        <v/>
      </c>
      <c r="K392" s="2" t="str">
        <f>IF(exp!M399&lt;&gt;"",exp!M399,"")</f>
        <v/>
      </c>
      <c r="L392" s="2" t="str">
        <f>IF(exp!N399&lt;&gt;"",exp!N399,"")</f>
        <v/>
      </c>
      <c r="M392" s="2" t="str">
        <f>IF(exp!O399&lt;&gt;"",exp!O399,"")</f>
        <v/>
      </c>
      <c r="N392" s="2" t="str">
        <f>IF(exp!P399&lt;&gt;"",exp!P399,"")</f>
        <v/>
      </c>
      <c r="O392" s="2" t="str">
        <f>IF(exp!Q399&lt;&gt;"",exp!Q399,"")</f>
        <v/>
      </c>
    </row>
    <row r="393" spans="1:15" x14ac:dyDescent="0.25">
      <c r="A393" s="2" t="str">
        <f>IF(exp!C400&lt;&gt;"",exp!B400,"")</f>
        <v/>
      </c>
      <c r="B393" s="2" t="str">
        <f>IF(exp!C400&lt;&gt;"",exp!C400,"")</f>
        <v/>
      </c>
      <c r="C393" s="2" t="str">
        <f>IF(exp!E400&lt;&gt;"",exp!E400,"")</f>
        <v/>
      </c>
      <c r="D393" s="38" t="str">
        <f>IF(exp!F400&lt;&gt;"",exp!F400,"")</f>
        <v/>
      </c>
      <c r="E393" s="2" t="str">
        <f>IF(exp!G400&lt;&gt;"",exp!G400,"")</f>
        <v/>
      </c>
      <c r="F393" s="2" t="str">
        <f>IF(exp!H400&lt;&gt;"",exp!H400,"")</f>
        <v/>
      </c>
      <c r="G393" s="2" t="str">
        <f>IF(exp!I400&lt;&gt;"",VLOOKUP(exp!I400,private!O:P,2,FALSE),"")</f>
        <v/>
      </c>
      <c r="H393" s="2" t="str">
        <f>IF(exp!J400&lt;&gt;"",exp!J400,"")</f>
        <v/>
      </c>
      <c r="I393" s="2" t="str">
        <f>IF(exp!K400&lt;&gt;"",exp!K400,"")</f>
        <v/>
      </c>
      <c r="J393" s="2" t="str">
        <f>IF(exp!L400&lt;&gt;"",exp!L400,"")</f>
        <v/>
      </c>
      <c r="K393" s="2" t="str">
        <f>IF(exp!M400&lt;&gt;"",exp!M400,"")</f>
        <v/>
      </c>
      <c r="L393" s="2" t="str">
        <f>IF(exp!N400&lt;&gt;"",exp!N400,"")</f>
        <v/>
      </c>
      <c r="M393" s="2" t="str">
        <f>IF(exp!O400&lt;&gt;"",exp!O400,"")</f>
        <v/>
      </c>
      <c r="N393" s="2" t="str">
        <f>IF(exp!P400&lt;&gt;"",exp!P400,"")</f>
        <v/>
      </c>
      <c r="O393" s="2" t="str">
        <f>IF(exp!Q400&lt;&gt;"",exp!Q400,"")</f>
        <v/>
      </c>
    </row>
    <row r="394" spans="1:15" x14ac:dyDescent="0.25">
      <c r="A394" s="2" t="str">
        <f>IF(exp!C401&lt;&gt;"",exp!B401,"")</f>
        <v/>
      </c>
      <c r="B394" s="2" t="str">
        <f>IF(exp!C401&lt;&gt;"",exp!C401,"")</f>
        <v/>
      </c>
      <c r="C394" s="2" t="str">
        <f>IF(exp!E401&lt;&gt;"",exp!E401,"")</f>
        <v/>
      </c>
      <c r="D394" s="38" t="str">
        <f>IF(exp!F401&lt;&gt;"",exp!F401,"")</f>
        <v/>
      </c>
      <c r="E394" s="2" t="str">
        <f>IF(exp!G401&lt;&gt;"",exp!G401,"")</f>
        <v/>
      </c>
      <c r="F394" s="2" t="str">
        <f>IF(exp!H401&lt;&gt;"",exp!H401,"")</f>
        <v/>
      </c>
      <c r="G394" s="2" t="str">
        <f>IF(exp!I401&lt;&gt;"",VLOOKUP(exp!I401,private!O:P,2,FALSE),"")</f>
        <v/>
      </c>
      <c r="H394" s="2" t="str">
        <f>IF(exp!J401&lt;&gt;"",exp!J401,"")</f>
        <v/>
      </c>
      <c r="I394" s="2" t="str">
        <f>IF(exp!K401&lt;&gt;"",exp!K401,"")</f>
        <v/>
      </c>
      <c r="J394" s="2" t="str">
        <f>IF(exp!L401&lt;&gt;"",exp!L401,"")</f>
        <v/>
      </c>
      <c r="K394" s="2" t="str">
        <f>IF(exp!M401&lt;&gt;"",exp!M401,"")</f>
        <v/>
      </c>
      <c r="L394" s="2" t="str">
        <f>IF(exp!N401&lt;&gt;"",exp!N401,"")</f>
        <v/>
      </c>
      <c r="M394" s="2" t="str">
        <f>IF(exp!O401&lt;&gt;"",exp!O401,"")</f>
        <v/>
      </c>
      <c r="N394" s="2" t="str">
        <f>IF(exp!P401&lt;&gt;"",exp!P401,"")</f>
        <v/>
      </c>
      <c r="O394" s="2" t="str">
        <f>IF(exp!Q401&lt;&gt;"",exp!Q401,"")</f>
        <v/>
      </c>
    </row>
    <row r="395" spans="1:15" x14ac:dyDescent="0.25">
      <c r="A395" s="2" t="str">
        <f>IF(exp!C402&lt;&gt;"",exp!B402,"")</f>
        <v/>
      </c>
      <c r="B395" s="2" t="str">
        <f>IF(exp!C402&lt;&gt;"",exp!C402,"")</f>
        <v/>
      </c>
      <c r="C395" s="2" t="str">
        <f>IF(exp!E402&lt;&gt;"",exp!E402,"")</f>
        <v/>
      </c>
      <c r="D395" s="38" t="str">
        <f>IF(exp!F402&lt;&gt;"",exp!F402,"")</f>
        <v/>
      </c>
      <c r="E395" s="2" t="str">
        <f>IF(exp!G402&lt;&gt;"",exp!G402,"")</f>
        <v/>
      </c>
      <c r="F395" s="2" t="str">
        <f>IF(exp!H402&lt;&gt;"",exp!H402,"")</f>
        <v/>
      </c>
      <c r="G395" s="2" t="str">
        <f>IF(exp!I402&lt;&gt;"",VLOOKUP(exp!I402,private!O:P,2,FALSE),"")</f>
        <v/>
      </c>
      <c r="H395" s="2" t="str">
        <f>IF(exp!J402&lt;&gt;"",exp!J402,"")</f>
        <v/>
      </c>
      <c r="I395" s="2" t="str">
        <f>IF(exp!K402&lt;&gt;"",exp!K402,"")</f>
        <v/>
      </c>
      <c r="J395" s="2" t="str">
        <f>IF(exp!L402&lt;&gt;"",exp!L402,"")</f>
        <v/>
      </c>
      <c r="K395" s="2" t="str">
        <f>IF(exp!M402&lt;&gt;"",exp!M402,"")</f>
        <v/>
      </c>
      <c r="L395" s="2" t="str">
        <f>IF(exp!N402&lt;&gt;"",exp!N402,"")</f>
        <v/>
      </c>
      <c r="M395" s="2" t="str">
        <f>IF(exp!O402&lt;&gt;"",exp!O402,"")</f>
        <v/>
      </c>
      <c r="N395" s="2" t="str">
        <f>IF(exp!P402&lt;&gt;"",exp!P402,"")</f>
        <v/>
      </c>
      <c r="O395" s="2" t="str">
        <f>IF(exp!Q402&lt;&gt;"",exp!Q402,"")</f>
        <v/>
      </c>
    </row>
    <row r="396" spans="1:15" x14ac:dyDescent="0.25">
      <c r="A396" s="2" t="str">
        <f>IF(exp!C403&lt;&gt;"",exp!B403,"")</f>
        <v/>
      </c>
      <c r="B396" s="2" t="str">
        <f>IF(exp!C403&lt;&gt;"",exp!C403,"")</f>
        <v/>
      </c>
      <c r="C396" s="2" t="str">
        <f>IF(exp!E403&lt;&gt;"",exp!E403,"")</f>
        <v/>
      </c>
      <c r="D396" s="38" t="str">
        <f>IF(exp!F403&lt;&gt;"",exp!F403,"")</f>
        <v/>
      </c>
      <c r="E396" s="2" t="str">
        <f>IF(exp!G403&lt;&gt;"",exp!G403,"")</f>
        <v/>
      </c>
      <c r="F396" s="2" t="str">
        <f>IF(exp!H403&lt;&gt;"",exp!H403,"")</f>
        <v/>
      </c>
      <c r="G396" s="2" t="str">
        <f>IF(exp!I403&lt;&gt;"",VLOOKUP(exp!I403,private!O:P,2,FALSE),"")</f>
        <v/>
      </c>
      <c r="H396" s="2" t="str">
        <f>IF(exp!J403&lt;&gt;"",exp!J403,"")</f>
        <v/>
      </c>
      <c r="I396" s="2" t="str">
        <f>IF(exp!K403&lt;&gt;"",exp!K403,"")</f>
        <v/>
      </c>
      <c r="J396" s="2" t="str">
        <f>IF(exp!L403&lt;&gt;"",exp!L403,"")</f>
        <v/>
      </c>
      <c r="K396" s="2" t="str">
        <f>IF(exp!M403&lt;&gt;"",exp!M403,"")</f>
        <v/>
      </c>
      <c r="L396" s="2" t="str">
        <f>IF(exp!N403&lt;&gt;"",exp!N403,"")</f>
        <v/>
      </c>
      <c r="M396" s="2" t="str">
        <f>IF(exp!O403&lt;&gt;"",exp!O403,"")</f>
        <v/>
      </c>
      <c r="N396" s="2" t="str">
        <f>IF(exp!P403&lt;&gt;"",exp!P403,"")</f>
        <v/>
      </c>
      <c r="O396" s="2" t="str">
        <f>IF(exp!Q403&lt;&gt;"",exp!Q403,"")</f>
        <v/>
      </c>
    </row>
    <row r="397" spans="1:15" x14ac:dyDescent="0.25">
      <c r="A397" s="2" t="str">
        <f>IF(exp!C404&lt;&gt;"",exp!B404,"")</f>
        <v/>
      </c>
      <c r="B397" s="2" t="str">
        <f>IF(exp!C404&lt;&gt;"",exp!C404,"")</f>
        <v/>
      </c>
      <c r="C397" s="2" t="str">
        <f>IF(exp!E404&lt;&gt;"",exp!E404,"")</f>
        <v/>
      </c>
      <c r="D397" s="38" t="str">
        <f>IF(exp!F404&lt;&gt;"",exp!F404,"")</f>
        <v/>
      </c>
      <c r="E397" s="2" t="str">
        <f>IF(exp!G404&lt;&gt;"",exp!G404,"")</f>
        <v/>
      </c>
      <c r="F397" s="2" t="str">
        <f>IF(exp!H404&lt;&gt;"",exp!H404,"")</f>
        <v/>
      </c>
      <c r="G397" s="2" t="str">
        <f>IF(exp!I404&lt;&gt;"",VLOOKUP(exp!I404,private!O:P,2,FALSE),"")</f>
        <v/>
      </c>
      <c r="H397" s="2" t="str">
        <f>IF(exp!J404&lt;&gt;"",exp!J404,"")</f>
        <v/>
      </c>
      <c r="I397" s="2" t="str">
        <f>IF(exp!K404&lt;&gt;"",exp!K404,"")</f>
        <v/>
      </c>
      <c r="J397" s="2" t="str">
        <f>IF(exp!L404&lt;&gt;"",exp!L404,"")</f>
        <v/>
      </c>
      <c r="K397" s="2" t="str">
        <f>IF(exp!M404&lt;&gt;"",exp!M404,"")</f>
        <v/>
      </c>
      <c r="L397" s="2" t="str">
        <f>IF(exp!N404&lt;&gt;"",exp!N404,"")</f>
        <v/>
      </c>
      <c r="M397" s="2" t="str">
        <f>IF(exp!O404&lt;&gt;"",exp!O404,"")</f>
        <v/>
      </c>
      <c r="N397" s="2" t="str">
        <f>IF(exp!P404&lt;&gt;"",exp!P404,"")</f>
        <v/>
      </c>
      <c r="O397" s="2" t="str">
        <f>IF(exp!Q404&lt;&gt;"",exp!Q404,"")</f>
        <v/>
      </c>
    </row>
    <row r="398" spans="1:15" x14ac:dyDescent="0.25">
      <c r="A398" s="2" t="str">
        <f>IF(exp!C405&lt;&gt;"",exp!B405,"")</f>
        <v/>
      </c>
      <c r="B398" s="2" t="str">
        <f>IF(exp!C405&lt;&gt;"",exp!C405,"")</f>
        <v/>
      </c>
      <c r="C398" s="2" t="str">
        <f>IF(exp!E405&lt;&gt;"",exp!E405,"")</f>
        <v/>
      </c>
      <c r="D398" s="38" t="str">
        <f>IF(exp!F405&lt;&gt;"",exp!F405,"")</f>
        <v/>
      </c>
      <c r="E398" s="2" t="str">
        <f>IF(exp!G405&lt;&gt;"",exp!G405,"")</f>
        <v/>
      </c>
      <c r="F398" s="2" t="str">
        <f>IF(exp!H405&lt;&gt;"",exp!H405,"")</f>
        <v/>
      </c>
      <c r="G398" s="2" t="str">
        <f>IF(exp!I405&lt;&gt;"",VLOOKUP(exp!I405,private!O:P,2,FALSE),"")</f>
        <v/>
      </c>
      <c r="H398" s="2" t="str">
        <f>IF(exp!J405&lt;&gt;"",exp!J405,"")</f>
        <v/>
      </c>
      <c r="I398" s="2" t="str">
        <f>IF(exp!K405&lt;&gt;"",exp!K405,"")</f>
        <v/>
      </c>
      <c r="J398" s="2" t="str">
        <f>IF(exp!L405&lt;&gt;"",exp!L405,"")</f>
        <v/>
      </c>
      <c r="K398" s="2" t="str">
        <f>IF(exp!M405&lt;&gt;"",exp!M405,"")</f>
        <v/>
      </c>
      <c r="L398" s="2" t="str">
        <f>IF(exp!N405&lt;&gt;"",exp!N405,"")</f>
        <v/>
      </c>
      <c r="M398" s="2" t="str">
        <f>IF(exp!O405&lt;&gt;"",exp!O405,"")</f>
        <v/>
      </c>
      <c r="N398" s="2" t="str">
        <f>IF(exp!P405&lt;&gt;"",exp!P405,"")</f>
        <v/>
      </c>
      <c r="O398" s="2" t="str">
        <f>IF(exp!Q405&lt;&gt;"",exp!Q405,"")</f>
        <v/>
      </c>
    </row>
    <row r="399" spans="1:15" x14ac:dyDescent="0.25">
      <c r="A399" s="2" t="str">
        <f>IF(exp!C406&lt;&gt;"",exp!B406,"")</f>
        <v/>
      </c>
      <c r="B399" s="2" t="str">
        <f>IF(exp!C406&lt;&gt;"",exp!C406,"")</f>
        <v/>
      </c>
      <c r="C399" s="2" t="str">
        <f>IF(exp!E406&lt;&gt;"",exp!E406,"")</f>
        <v/>
      </c>
      <c r="D399" s="38" t="str">
        <f>IF(exp!F406&lt;&gt;"",exp!F406,"")</f>
        <v/>
      </c>
      <c r="E399" s="2" t="str">
        <f>IF(exp!G406&lt;&gt;"",exp!G406,"")</f>
        <v/>
      </c>
      <c r="F399" s="2" t="str">
        <f>IF(exp!H406&lt;&gt;"",exp!H406,"")</f>
        <v/>
      </c>
      <c r="G399" s="2" t="str">
        <f>IF(exp!I406&lt;&gt;"",VLOOKUP(exp!I406,private!O:P,2,FALSE),"")</f>
        <v/>
      </c>
      <c r="H399" s="2" t="str">
        <f>IF(exp!J406&lt;&gt;"",exp!J406,"")</f>
        <v/>
      </c>
      <c r="I399" s="2" t="str">
        <f>IF(exp!K406&lt;&gt;"",exp!K406,"")</f>
        <v/>
      </c>
      <c r="J399" s="2" t="str">
        <f>IF(exp!L406&lt;&gt;"",exp!L406,"")</f>
        <v/>
      </c>
      <c r="K399" s="2" t="str">
        <f>IF(exp!M406&lt;&gt;"",exp!M406,"")</f>
        <v/>
      </c>
      <c r="L399" s="2" t="str">
        <f>IF(exp!N406&lt;&gt;"",exp!N406,"")</f>
        <v/>
      </c>
      <c r="M399" s="2" t="str">
        <f>IF(exp!O406&lt;&gt;"",exp!O406,"")</f>
        <v/>
      </c>
      <c r="N399" s="2" t="str">
        <f>IF(exp!P406&lt;&gt;"",exp!P406,"")</f>
        <v/>
      </c>
      <c r="O399" s="2" t="str">
        <f>IF(exp!Q406&lt;&gt;"",exp!Q406,"")</f>
        <v/>
      </c>
    </row>
    <row r="400" spans="1:15" x14ac:dyDescent="0.25">
      <c r="A400" s="2" t="str">
        <f>IF(exp!C407&lt;&gt;"",exp!B407,"")</f>
        <v/>
      </c>
      <c r="B400" s="2" t="str">
        <f>IF(exp!C407&lt;&gt;"",exp!C407,"")</f>
        <v/>
      </c>
      <c r="C400" s="2" t="str">
        <f>IF(exp!E407&lt;&gt;"",exp!E407,"")</f>
        <v/>
      </c>
      <c r="D400" s="38" t="str">
        <f>IF(exp!F407&lt;&gt;"",exp!F407,"")</f>
        <v/>
      </c>
      <c r="E400" s="2" t="str">
        <f>IF(exp!G407&lt;&gt;"",exp!G407,"")</f>
        <v/>
      </c>
      <c r="F400" s="2" t="str">
        <f>IF(exp!H407&lt;&gt;"",exp!H407,"")</f>
        <v/>
      </c>
      <c r="G400" s="2" t="str">
        <f>IF(exp!I407&lt;&gt;"",VLOOKUP(exp!I407,private!O:P,2,FALSE),"")</f>
        <v/>
      </c>
      <c r="H400" s="2" t="str">
        <f>IF(exp!J407&lt;&gt;"",exp!J407,"")</f>
        <v/>
      </c>
      <c r="I400" s="2" t="str">
        <f>IF(exp!K407&lt;&gt;"",exp!K407,"")</f>
        <v/>
      </c>
      <c r="J400" s="2" t="str">
        <f>IF(exp!L407&lt;&gt;"",exp!L407,"")</f>
        <v/>
      </c>
      <c r="K400" s="2" t="str">
        <f>IF(exp!M407&lt;&gt;"",exp!M407,"")</f>
        <v/>
      </c>
      <c r="L400" s="2" t="str">
        <f>IF(exp!N407&lt;&gt;"",exp!N407,"")</f>
        <v/>
      </c>
      <c r="M400" s="2" t="str">
        <f>IF(exp!O407&lt;&gt;"",exp!O407,"")</f>
        <v/>
      </c>
      <c r="N400" s="2" t="str">
        <f>IF(exp!P407&lt;&gt;"",exp!P407,"")</f>
        <v/>
      </c>
      <c r="O400" s="2" t="str">
        <f>IF(exp!Q407&lt;&gt;"",exp!Q407,"")</f>
        <v/>
      </c>
    </row>
    <row r="401" spans="1:15" x14ac:dyDescent="0.25">
      <c r="A401" s="2" t="str">
        <f>IF(exp!C408&lt;&gt;"",exp!B408,"")</f>
        <v/>
      </c>
      <c r="B401" s="2" t="str">
        <f>IF(exp!C408&lt;&gt;"",exp!C408,"")</f>
        <v/>
      </c>
      <c r="C401" s="2" t="str">
        <f>IF(exp!E408&lt;&gt;"",exp!E408,"")</f>
        <v/>
      </c>
      <c r="D401" s="38" t="str">
        <f>IF(exp!F408&lt;&gt;"",exp!F408,"")</f>
        <v/>
      </c>
      <c r="E401" s="2" t="str">
        <f>IF(exp!G408&lt;&gt;"",exp!G408,"")</f>
        <v/>
      </c>
      <c r="F401" s="2" t="str">
        <f>IF(exp!H408&lt;&gt;"",exp!H408,"")</f>
        <v/>
      </c>
      <c r="G401" s="2" t="str">
        <f>IF(exp!I408&lt;&gt;"",VLOOKUP(exp!I408,private!O:P,2,FALSE),"")</f>
        <v/>
      </c>
      <c r="H401" s="2" t="str">
        <f>IF(exp!J408&lt;&gt;"",exp!J408,"")</f>
        <v/>
      </c>
      <c r="I401" s="2" t="str">
        <f>IF(exp!K408&lt;&gt;"",exp!K408,"")</f>
        <v/>
      </c>
      <c r="J401" s="2" t="str">
        <f>IF(exp!L408&lt;&gt;"",exp!L408,"")</f>
        <v/>
      </c>
      <c r="K401" s="2" t="str">
        <f>IF(exp!M408&lt;&gt;"",exp!M408,"")</f>
        <v/>
      </c>
      <c r="L401" s="2" t="str">
        <f>IF(exp!N408&lt;&gt;"",exp!N408,"")</f>
        <v/>
      </c>
      <c r="M401" s="2" t="str">
        <f>IF(exp!O408&lt;&gt;"",exp!O408,"")</f>
        <v/>
      </c>
      <c r="N401" s="2" t="str">
        <f>IF(exp!P408&lt;&gt;"",exp!P408,"")</f>
        <v/>
      </c>
      <c r="O401" s="2" t="str">
        <f>IF(exp!Q408&lt;&gt;"",exp!Q408,"")</f>
        <v/>
      </c>
    </row>
    <row r="402" spans="1:15" x14ac:dyDescent="0.25">
      <c r="A402" s="2" t="str">
        <f>IF(exp!C409&lt;&gt;"",exp!B409,"")</f>
        <v/>
      </c>
      <c r="B402" s="2" t="str">
        <f>IF(exp!C409&lt;&gt;"",exp!C409,"")</f>
        <v/>
      </c>
      <c r="C402" s="2" t="str">
        <f>IF(exp!E409&lt;&gt;"",exp!E409,"")</f>
        <v/>
      </c>
      <c r="D402" s="38" t="str">
        <f>IF(exp!F409&lt;&gt;"",exp!F409,"")</f>
        <v/>
      </c>
      <c r="E402" s="2" t="str">
        <f>IF(exp!G409&lt;&gt;"",exp!G409,"")</f>
        <v/>
      </c>
      <c r="F402" s="2" t="str">
        <f>IF(exp!H409&lt;&gt;"",exp!H409,"")</f>
        <v/>
      </c>
      <c r="G402" s="2" t="str">
        <f>IF(exp!I409&lt;&gt;"",VLOOKUP(exp!I409,private!O:P,2,FALSE),"")</f>
        <v/>
      </c>
      <c r="H402" s="2" t="str">
        <f>IF(exp!J409&lt;&gt;"",exp!J409,"")</f>
        <v/>
      </c>
      <c r="I402" s="2" t="str">
        <f>IF(exp!K409&lt;&gt;"",exp!K409,"")</f>
        <v/>
      </c>
      <c r="J402" s="2" t="str">
        <f>IF(exp!L409&lt;&gt;"",exp!L409,"")</f>
        <v/>
      </c>
      <c r="K402" s="2" t="str">
        <f>IF(exp!M409&lt;&gt;"",exp!M409,"")</f>
        <v/>
      </c>
      <c r="L402" s="2" t="str">
        <f>IF(exp!N409&lt;&gt;"",exp!N409,"")</f>
        <v/>
      </c>
      <c r="M402" s="2" t="str">
        <f>IF(exp!O409&lt;&gt;"",exp!O409,"")</f>
        <v/>
      </c>
      <c r="N402" s="2" t="str">
        <f>IF(exp!P409&lt;&gt;"",exp!P409,"")</f>
        <v/>
      </c>
      <c r="O402" s="2" t="str">
        <f>IF(exp!Q409&lt;&gt;"",exp!Q409,"")</f>
        <v/>
      </c>
    </row>
    <row r="403" spans="1:15" x14ac:dyDescent="0.25">
      <c r="A403" s="2" t="str">
        <f>IF(exp!C410&lt;&gt;"",exp!B410,"")</f>
        <v/>
      </c>
      <c r="B403" s="2" t="str">
        <f>IF(exp!C410&lt;&gt;"",exp!C410,"")</f>
        <v/>
      </c>
      <c r="C403" s="2" t="str">
        <f>IF(exp!E410&lt;&gt;"",exp!E410,"")</f>
        <v/>
      </c>
      <c r="D403" s="38" t="str">
        <f>IF(exp!F410&lt;&gt;"",exp!F410,"")</f>
        <v/>
      </c>
      <c r="E403" s="2" t="str">
        <f>IF(exp!G410&lt;&gt;"",exp!G410,"")</f>
        <v/>
      </c>
      <c r="F403" s="2" t="str">
        <f>IF(exp!H410&lt;&gt;"",exp!H410,"")</f>
        <v/>
      </c>
      <c r="G403" s="2" t="str">
        <f>IF(exp!I410&lt;&gt;"",VLOOKUP(exp!I410,private!O:P,2,FALSE),"")</f>
        <v/>
      </c>
      <c r="H403" s="2" t="str">
        <f>IF(exp!J410&lt;&gt;"",exp!J410,"")</f>
        <v/>
      </c>
      <c r="I403" s="2" t="str">
        <f>IF(exp!K410&lt;&gt;"",exp!K410,"")</f>
        <v/>
      </c>
      <c r="J403" s="2" t="str">
        <f>IF(exp!L410&lt;&gt;"",exp!L410,"")</f>
        <v/>
      </c>
      <c r="K403" s="2" t="str">
        <f>IF(exp!M410&lt;&gt;"",exp!M410,"")</f>
        <v/>
      </c>
      <c r="L403" s="2" t="str">
        <f>IF(exp!N410&lt;&gt;"",exp!N410,"")</f>
        <v/>
      </c>
      <c r="M403" s="2" t="str">
        <f>IF(exp!O410&lt;&gt;"",exp!O410,"")</f>
        <v/>
      </c>
      <c r="N403" s="2" t="str">
        <f>IF(exp!P410&lt;&gt;"",exp!P410,"")</f>
        <v/>
      </c>
      <c r="O403" s="2" t="str">
        <f>IF(exp!Q410&lt;&gt;"",exp!Q410,"")</f>
        <v/>
      </c>
    </row>
    <row r="404" spans="1:15" x14ac:dyDescent="0.25">
      <c r="A404" s="2" t="str">
        <f>IF(exp!C411&lt;&gt;"",exp!B411,"")</f>
        <v/>
      </c>
      <c r="B404" s="2" t="str">
        <f>IF(exp!C411&lt;&gt;"",exp!C411,"")</f>
        <v/>
      </c>
      <c r="C404" s="2" t="str">
        <f>IF(exp!E411&lt;&gt;"",exp!E411,"")</f>
        <v/>
      </c>
      <c r="D404" s="38" t="str">
        <f>IF(exp!F411&lt;&gt;"",exp!F411,"")</f>
        <v/>
      </c>
      <c r="E404" s="2" t="str">
        <f>IF(exp!G411&lt;&gt;"",exp!G411,"")</f>
        <v/>
      </c>
      <c r="F404" s="2" t="str">
        <f>IF(exp!H411&lt;&gt;"",exp!H411,"")</f>
        <v/>
      </c>
      <c r="G404" s="2" t="str">
        <f>IF(exp!I411&lt;&gt;"",VLOOKUP(exp!I411,private!O:P,2,FALSE),"")</f>
        <v/>
      </c>
      <c r="H404" s="2" t="str">
        <f>IF(exp!J411&lt;&gt;"",exp!J411,"")</f>
        <v/>
      </c>
      <c r="I404" s="2" t="str">
        <f>IF(exp!K411&lt;&gt;"",exp!K411,"")</f>
        <v/>
      </c>
      <c r="J404" s="2" t="str">
        <f>IF(exp!L411&lt;&gt;"",exp!L411,"")</f>
        <v/>
      </c>
      <c r="K404" s="2" t="str">
        <f>IF(exp!M411&lt;&gt;"",exp!M411,"")</f>
        <v/>
      </c>
      <c r="L404" s="2" t="str">
        <f>IF(exp!N411&lt;&gt;"",exp!N411,"")</f>
        <v/>
      </c>
      <c r="M404" s="2" t="str">
        <f>IF(exp!O411&lt;&gt;"",exp!O411,"")</f>
        <v/>
      </c>
      <c r="N404" s="2" t="str">
        <f>IF(exp!P411&lt;&gt;"",exp!P411,"")</f>
        <v/>
      </c>
      <c r="O404" s="2" t="str">
        <f>IF(exp!Q411&lt;&gt;"",exp!Q411,"")</f>
        <v/>
      </c>
    </row>
    <row r="405" spans="1:15" x14ac:dyDescent="0.25">
      <c r="A405" s="2" t="str">
        <f>IF(exp!C412&lt;&gt;"",exp!B412,"")</f>
        <v/>
      </c>
      <c r="B405" s="2" t="str">
        <f>IF(exp!C412&lt;&gt;"",exp!C412,"")</f>
        <v/>
      </c>
      <c r="C405" s="2" t="str">
        <f>IF(exp!E412&lt;&gt;"",exp!E412,"")</f>
        <v/>
      </c>
      <c r="D405" s="38" t="str">
        <f>IF(exp!F412&lt;&gt;"",exp!F412,"")</f>
        <v/>
      </c>
      <c r="E405" s="2" t="str">
        <f>IF(exp!G412&lt;&gt;"",exp!G412,"")</f>
        <v/>
      </c>
      <c r="F405" s="2" t="str">
        <f>IF(exp!H412&lt;&gt;"",exp!H412,"")</f>
        <v/>
      </c>
      <c r="G405" s="2" t="str">
        <f>IF(exp!I412&lt;&gt;"",VLOOKUP(exp!I412,private!O:P,2,FALSE),"")</f>
        <v/>
      </c>
      <c r="H405" s="2" t="str">
        <f>IF(exp!J412&lt;&gt;"",exp!J412,"")</f>
        <v/>
      </c>
      <c r="I405" s="2" t="str">
        <f>IF(exp!K412&lt;&gt;"",exp!K412,"")</f>
        <v/>
      </c>
      <c r="J405" s="2" t="str">
        <f>IF(exp!L412&lt;&gt;"",exp!L412,"")</f>
        <v/>
      </c>
      <c r="K405" s="2" t="str">
        <f>IF(exp!M412&lt;&gt;"",exp!M412,"")</f>
        <v/>
      </c>
      <c r="L405" s="2" t="str">
        <f>IF(exp!N412&lt;&gt;"",exp!N412,"")</f>
        <v/>
      </c>
      <c r="M405" s="2" t="str">
        <f>IF(exp!O412&lt;&gt;"",exp!O412,"")</f>
        <v/>
      </c>
      <c r="N405" s="2" t="str">
        <f>IF(exp!P412&lt;&gt;"",exp!P412,"")</f>
        <v/>
      </c>
      <c r="O405" s="2" t="str">
        <f>IF(exp!Q412&lt;&gt;"",exp!Q412,"")</f>
        <v/>
      </c>
    </row>
    <row r="406" spans="1:15" x14ac:dyDescent="0.25">
      <c r="A406" s="2" t="str">
        <f>IF(exp!C413&lt;&gt;"",exp!B413,"")</f>
        <v/>
      </c>
      <c r="B406" s="2" t="str">
        <f>IF(exp!C413&lt;&gt;"",exp!C413,"")</f>
        <v/>
      </c>
      <c r="C406" s="2" t="str">
        <f>IF(exp!E413&lt;&gt;"",exp!E413,"")</f>
        <v/>
      </c>
      <c r="D406" s="38" t="str">
        <f>IF(exp!F413&lt;&gt;"",exp!F413,"")</f>
        <v/>
      </c>
      <c r="E406" s="2" t="str">
        <f>IF(exp!G413&lt;&gt;"",exp!G413,"")</f>
        <v/>
      </c>
      <c r="F406" s="2" t="str">
        <f>IF(exp!H413&lt;&gt;"",exp!H413,"")</f>
        <v/>
      </c>
      <c r="G406" s="2" t="str">
        <f>IF(exp!I413&lt;&gt;"",VLOOKUP(exp!I413,private!O:P,2,FALSE),"")</f>
        <v/>
      </c>
      <c r="H406" s="2" t="str">
        <f>IF(exp!J413&lt;&gt;"",exp!J413,"")</f>
        <v/>
      </c>
      <c r="I406" s="2" t="str">
        <f>IF(exp!K413&lt;&gt;"",exp!K413,"")</f>
        <v/>
      </c>
      <c r="J406" s="2" t="str">
        <f>IF(exp!L413&lt;&gt;"",exp!L413,"")</f>
        <v/>
      </c>
      <c r="K406" s="2" t="str">
        <f>IF(exp!M413&lt;&gt;"",exp!M413,"")</f>
        <v/>
      </c>
      <c r="L406" s="2" t="str">
        <f>IF(exp!N413&lt;&gt;"",exp!N413,"")</f>
        <v/>
      </c>
      <c r="M406" s="2" t="str">
        <f>IF(exp!O413&lt;&gt;"",exp!O413,"")</f>
        <v/>
      </c>
      <c r="N406" s="2" t="str">
        <f>IF(exp!P413&lt;&gt;"",exp!P413,"")</f>
        <v/>
      </c>
      <c r="O406" s="2" t="str">
        <f>IF(exp!Q413&lt;&gt;"",exp!Q413,"")</f>
        <v/>
      </c>
    </row>
    <row r="407" spans="1:15" x14ac:dyDescent="0.25">
      <c r="A407" s="2" t="str">
        <f>IF(exp!C414&lt;&gt;"",exp!B414,"")</f>
        <v/>
      </c>
      <c r="B407" s="2" t="str">
        <f>IF(exp!C414&lt;&gt;"",exp!C414,"")</f>
        <v/>
      </c>
      <c r="C407" s="2" t="str">
        <f>IF(exp!E414&lt;&gt;"",exp!E414,"")</f>
        <v/>
      </c>
      <c r="D407" s="38" t="str">
        <f>IF(exp!F414&lt;&gt;"",exp!F414,"")</f>
        <v/>
      </c>
      <c r="E407" s="2" t="str">
        <f>IF(exp!G414&lt;&gt;"",exp!G414,"")</f>
        <v/>
      </c>
      <c r="F407" s="2" t="str">
        <f>IF(exp!H414&lt;&gt;"",exp!H414,"")</f>
        <v/>
      </c>
      <c r="G407" s="2" t="str">
        <f>IF(exp!I414&lt;&gt;"",VLOOKUP(exp!I414,private!O:P,2,FALSE),"")</f>
        <v/>
      </c>
      <c r="H407" s="2" t="str">
        <f>IF(exp!J414&lt;&gt;"",exp!J414,"")</f>
        <v/>
      </c>
      <c r="I407" s="2" t="str">
        <f>IF(exp!K414&lt;&gt;"",exp!K414,"")</f>
        <v/>
      </c>
      <c r="J407" s="2" t="str">
        <f>IF(exp!L414&lt;&gt;"",exp!L414,"")</f>
        <v/>
      </c>
      <c r="K407" s="2" t="str">
        <f>IF(exp!M414&lt;&gt;"",exp!M414,"")</f>
        <v/>
      </c>
      <c r="L407" s="2" t="str">
        <f>IF(exp!N414&lt;&gt;"",exp!N414,"")</f>
        <v/>
      </c>
      <c r="M407" s="2" t="str">
        <f>IF(exp!O414&lt;&gt;"",exp!O414,"")</f>
        <v/>
      </c>
      <c r="N407" s="2" t="str">
        <f>IF(exp!P414&lt;&gt;"",exp!P414,"")</f>
        <v/>
      </c>
      <c r="O407" s="2" t="str">
        <f>IF(exp!Q414&lt;&gt;"",exp!Q414,"")</f>
        <v/>
      </c>
    </row>
    <row r="408" spans="1:15" x14ac:dyDescent="0.25">
      <c r="A408" s="2" t="str">
        <f>IF(exp!C415&lt;&gt;"",exp!B415,"")</f>
        <v/>
      </c>
      <c r="B408" s="2" t="str">
        <f>IF(exp!C415&lt;&gt;"",exp!C415,"")</f>
        <v/>
      </c>
      <c r="C408" s="2" t="str">
        <f>IF(exp!E415&lt;&gt;"",exp!E415,"")</f>
        <v/>
      </c>
      <c r="D408" s="38" t="str">
        <f>IF(exp!F415&lt;&gt;"",exp!F415,"")</f>
        <v/>
      </c>
      <c r="E408" s="2" t="str">
        <f>IF(exp!G415&lt;&gt;"",exp!G415,"")</f>
        <v/>
      </c>
      <c r="F408" s="2" t="str">
        <f>IF(exp!H415&lt;&gt;"",exp!H415,"")</f>
        <v/>
      </c>
      <c r="G408" s="2" t="str">
        <f>IF(exp!I415&lt;&gt;"",VLOOKUP(exp!I415,private!O:P,2,FALSE),"")</f>
        <v/>
      </c>
      <c r="H408" s="2" t="str">
        <f>IF(exp!J415&lt;&gt;"",exp!J415,"")</f>
        <v/>
      </c>
      <c r="I408" s="2" t="str">
        <f>IF(exp!K415&lt;&gt;"",exp!K415,"")</f>
        <v/>
      </c>
      <c r="J408" s="2" t="str">
        <f>IF(exp!L415&lt;&gt;"",exp!L415,"")</f>
        <v/>
      </c>
      <c r="K408" s="2" t="str">
        <f>IF(exp!M415&lt;&gt;"",exp!M415,"")</f>
        <v/>
      </c>
      <c r="L408" s="2" t="str">
        <f>IF(exp!N415&lt;&gt;"",exp!N415,"")</f>
        <v/>
      </c>
      <c r="M408" s="2" t="str">
        <f>IF(exp!O415&lt;&gt;"",exp!O415,"")</f>
        <v/>
      </c>
      <c r="N408" s="2" t="str">
        <f>IF(exp!P415&lt;&gt;"",exp!P415,"")</f>
        <v/>
      </c>
      <c r="O408" s="2" t="str">
        <f>IF(exp!Q415&lt;&gt;"",exp!Q415,"")</f>
        <v/>
      </c>
    </row>
    <row r="409" spans="1:15" x14ac:dyDescent="0.25">
      <c r="A409" s="2" t="str">
        <f>IF(exp!C416&lt;&gt;"",exp!B416,"")</f>
        <v/>
      </c>
      <c r="B409" s="2" t="str">
        <f>IF(exp!C416&lt;&gt;"",exp!C416,"")</f>
        <v/>
      </c>
      <c r="C409" s="2" t="str">
        <f>IF(exp!E416&lt;&gt;"",exp!E416,"")</f>
        <v/>
      </c>
      <c r="D409" s="38" t="str">
        <f>IF(exp!F416&lt;&gt;"",exp!F416,"")</f>
        <v/>
      </c>
      <c r="E409" s="2" t="str">
        <f>IF(exp!G416&lt;&gt;"",exp!G416,"")</f>
        <v/>
      </c>
      <c r="F409" s="2" t="str">
        <f>IF(exp!H416&lt;&gt;"",exp!H416,"")</f>
        <v/>
      </c>
      <c r="G409" s="2" t="str">
        <f>IF(exp!I416&lt;&gt;"",VLOOKUP(exp!I416,private!O:P,2,FALSE),"")</f>
        <v/>
      </c>
      <c r="H409" s="2" t="str">
        <f>IF(exp!J416&lt;&gt;"",exp!J416,"")</f>
        <v/>
      </c>
      <c r="I409" s="2" t="str">
        <f>IF(exp!K416&lt;&gt;"",exp!K416,"")</f>
        <v/>
      </c>
      <c r="J409" s="2" t="str">
        <f>IF(exp!L416&lt;&gt;"",exp!L416,"")</f>
        <v/>
      </c>
      <c r="K409" s="2" t="str">
        <f>IF(exp!M416&lt;&gt;"",exp!M416,"")</f>
        <v/>
      </c>
      <c r="L409" s="2" t="str">
        <f>IF(exp!N416&lt;&gt;"",exp!N416,"")</f>
        <v/>
      </c>
      <c r="M409" s="2" t="str">
        <f>IF(exp!O416&lt;&gt;"",exp!O416,"")</f>
        <v/>
      </c>
      <c r="N409" s="2" t="str">
        <f>IF(exp!P416&lt;&gt;"",exp!P416,"")</f>
        <v/>
      </c>
      <c r="O409" s="2" t="str">
        <f>IF(exp!Q416&lt;&gt;"",exp!Q416,"")</f>
        <v/>
      </c>
    </row>
    <row r="410" spans="1:15" x14ac:dyDescent="0.25">
      <c r="A410" s="2" t="str">
        <f>IF(exp!C417&lt;&gt;"",exp!B417,"")</f>
        <v/>
      </c>
      <c r="B410" s="2" t="str">
        <f>IF(exp!C417&lt;&gt;"",exp!C417,"")</f>
        <v/>
      </c>
      <c r="C410" s="2" t="str">
        <f>IF(exp!E417&lt;&gt;"",exp!E417,"")</f>
        <v/>
      </c>
      <c r="D410" s="38" t="str">
        <f>IF(exp!F417&lt;&gt;"",exp!F417,"")</f>
        <v/>
      </c>
      <c r="E410" s="2" t="str">
        <f>IF(exp!G417&lt;&gt;"",exp!G417,"")</f>
        <v/>
      </c>
      <c r="F410" s="2" t="str">
        <f>IF(exp!H417&lt;&gt;"",exp!H417,"")</f>
        <v/>
      </c>
      <c r="G410" s="2" t="str">
        <f>IF(exp!I417&lt;&gt;"",VLOOKUP(exp!I417,private!O:P,2,FALSE),"")</f>
        <v/>
      </c>
      <c r="H410" s="2" t="str">
        <f>IF(exp!J417&lt;&gt;"",exp!J417,"")</f>
        <v/>
      </c>
      <c r="I410" s="2" t="str">
        <f>IF(exp!K417&lt;&gt;"",exp!K417,"")</f>
        <v/>
      </c>
      <c r="J410" s="2" t="str">
        <f>IF(exp!L417&lt;&gt;"",exp!L417,"")</f>
        <v/>
      </c>
      <c r="K410" s="2" t="str">
        <f>IF(exp!M417&lt;&gt;"",exp!M417,"")</f>
        <v/>
      </c>
      <c r="L410" s="2" t="str">
        <f>IF(exp!N417&lt;&gt;"",exp!N417,"")</f>
        <v/>
      </c>
      <c r="M410" s="2" t="str">
        <f>IF(exp!O417&lt;&gt;"",exp!O417,"")</f>
        <v/>
      </c>
      <c r="N410" s="2" t="str">
        <f>IF(exp!P417&lt;&gt;"",exp!P417,"")</f>
        <v/>
      </c>
      <c r="O410" s="2" t="str">
        <f>IF(exp!Q417&lt;&gt;"",exp!Q417,"")</f>
        <v/>
      </c>
    </row>
    <row r="411" spans="1:15" x14ac:dyDescent="0.25">
      <c r="A411" s="2" t="str">
        <f>IF(exp!C418&lt;&gt;"",exp!B418,"")</f>
        <v/>
      </c>
      <c r="B411" s="2" t="str">
        <f>IF(exp!C418&lt;&gt;"",exp!C418,"")</f>
        <v/>
      </c>
      <c r="C411" s="2" t="str">
        <f>IF(exp!E418&lt;&gt;"",exp!E418,"")</f>
        <v/>
      </c>
      <c r="D411" s="38" t="str">
        <f>IF(exp!F418&lt;&gt;"",exp!F418,"")</f>
        <v/>
      </c>
      <c r="E411" s="2" t="str">
        <f>IF(exp!G418&lt;&gt;"",exp!G418,"")</f>
        <v/>
      </c>
      <c r="F411" s="2" t="str">
        <f>IF(exp!H418&lt;&gt;"",exp!H418,"")</f>
        <v/>
      </c>
      <c r="G411" s="2" t="str">
        <f>IF(exp!I418&lt;&gt;"",VLOOKUP(exp!I418,private!O:P,2,FALSE),"")</f>
        <v/>
      </c>
      <c r="H411" s="2" t="str">
        <f>IF(exp!J418&lt;&gt;"",exp!J418,"")</f>
        <v/>
      </c>
      <c r="I411" s="2" t="str">
        <f>IF(exp!K418&lt;&gt;"",exp!K418,"")</f>
        <v/>
      </c>
      <c r="J411" s="2" t="str">
        <f>IF(exp!L418&lt;&gt;"",exp!L418,"")</f>
        <v/>
      </c>
      <c r="K411" s="2" t="str">
        <f>IF(exp!M418&lt;&gt;"",exp!M418,"")</f>
        <v/>
      </c>
      <c r="L411" s="2" t="str">
        <f>IF(exp!N418&lt;&gt;"",exp!N418,"")</f>
        <v/>
      </c>
      <c r="M411" s="2" t="str">
        <f>IF(exp!O418&lt;&gt;"",exp!O418,"")</f>
        <v/>
      </c>
      <c r="N411" s="2" t="str">
        <f>IF(exp!P418&lt;&gt;"",exp!P418,"")</f>
        <v/>
      </c>
      <c r="O411" s="2" t="str">
        <f>IF(exp!Q418&lt;&gt;"",exp!Q418,"")</f>
        <v/>
      </c>
    </row>
    <row r="412" spans="1:15" x14ac:dyDescent="0.25">
      <c r="A412" s="2" t="str">
        <f>IF(exp!C419&lt;&gt;"",exp!B419,"")</f>
        <v/>
      </c>
      <c r="B412" s="2" t="str">
        <f>IF(exp!C419&lt;&gt;"",exp!C419,"")</f>
        <v/>
      </c>
      <c r="C412" s="2" t="str">
        <f>IF(exp!E419&lt;&gt;"",exp!E419,"")</f>
        <v/>
      </c>
      <c r="D412" s="38" t="str">
        <f>IF(exp!F419&lt;&gt;"",exp!F419,"")</f>
        <v/>
      </c>
      <c r="E412" s="2" t="str">
        <f>IF(exp!G419&lt;&gt;"",exp!G419,"")</f>
        <v/>
      </c>
      <c r="F412" s="2" t="str">
        <f>IF(exp!H419&lt;&gt;"",exp!H419,"")</f>
        <v/>
      </c>
      <c r="G412" s="2" t="str">
        <f>IF(exp!I419&lt;&gt;"",VLOOKUP(exp!I419,private!O:P,2,FALSE),"")</f>
        <v/>
      </c>
      <c r="H412" s="2" t="str">
        <f>IF(exp!J419&lt;&gt;"",exp!J419,"")</f>
        <v/>
      </c>
      <c r="I412" s="2" t="str">
        <f>IF(exp!K419&lt;&gt;"",exp!K419,"")</f>
        <v/>
      </c>
      <c r="J412" s="2" t="str">
        <f>IF(exp!L419&lt;&gt;"",exp!L419,"")</f>
        <v/>
      </c>
      <c r="K412" s="2" t="str">
        <f>IF(exp!M419&lt;&gt;"",exp!M419,"")</f>
        <v/>
      </c>
      <c r="L412" s="2" t="str">
        <f>IF(exp!N419&lt;&gt;"",exp!N419,"")</f>
        <v/>
      </c>
      <c r="M412" s="2" t="str">
        <f>IF(exp!O419&lt;&gt;"",exp!O419,"")</f>
        <v/>
      </c>
      <c r="N412" s="2" t="str">
        <f>IF(exp!P419&lt;&gt;"",exp!P419,"")</f>
        <v/>
      </c>
      <c r="O412" s="2" t="str">
        <f>IF(exp!Q419&lt;&gt;"",exp!Q419,"")</f>
        <v/>
      </c>
    </row>
    <row r="413" spans="1:15" x14ac:dyDescent="0.25">
      <c r="A413" s="2" t="str">
        <f>IF(exp!C420&lt;&gt;"",exp!B420,"")</f>
        <v/>
      </c>
      <c r="B413" s="2" t="str">
        <f>IF(exp!C420&lt;&gt;"",exp!C420,"")</f>
        <v/>
      </c>
      <c r="C413" s="2" t="str">
        <f>IF(exp!E420&lt;&gt;"",exp!E420,"")</f>
        <v/>
      </c>
      <c r="D413" s="38" t="str">
        <f>IF(exp!F420&lt;&gt;"",exp!F420,"")</f>
        <v/>
      </c>
      <c r="E413" s="2" t="str">
        <f>IF(exp!G420&lt;&gt;"",exp!G420,"")</f>
        <v/>
      </c>
      <c r="F413" s="2" t="str">
        <f>IF(exp!H420&lt;&gt;"",exp!H420,"")</f>
        <v/>
      </c>
      <c r="G413" s="2" t="str">
        <f>IF(exp!I420&lt;&gt;"",VLOOKUP(exp!I420,private!O:P,2,FALSE),"")</f>
        <v/>
      </c>
      <c r="H413" s="2" t="str">
        <f>IF(exp!J420&lt;&gt;"",exp!J420,"")</f>
        <v/>
      </c>
      <c r="I413" s="2" t="str">
        <f>IF(exp!K420&lt;&gt;"",exp!K420,"")</f>
        <v/>
      </c>
      <c r="J413" s="2" t="str">
        <f>IF(exp!L420&lt;&gt;"",exp!L420,"")</f>
        <v/>
      </c>
      <c r="K413" s="2" t="str">
        <f>IF(exp!M420&lt;&gt;"",exp!M420,"")</f>
        <v/>
      </c>
      <c r="L413" s="2" t="str">
        <f>IF(exp!N420&lt;&gt;"",exp!N420,"")</f>
        <v/>
      </c>
      <c r="M413" s="2" t="str">
        <f>IF(exp!O420&lt;&gt;"",exp!O420,"")</f>
        <v/>
      </c>
      <c r="N413" s="2" t="str">
        <f>IF(exp!P420&lt;&gt;"",exp!P420,"")</f>
        <v/>
      </c>
      <c r="O413" s="2" t="str">
        <f>IF(exp!Q420&lt;&gt;"",exp!Q420,"")</f>
        <v/>
      </c>
    </row>
    <row r="414" spans="1:15" x14ac:dyDescent="0.25">
      <c r="A414" s="2" t="str">
        <f>IF(exp!C421&lt;&gt;"",exp!B421,"")</f>
        <v/>
      </c>
      <c r="B414" s="2" t="str">
        <f>IF(exp!C421&lt;&gt;"",exp!C421,"")</f>
        <v/>
      </c>
      <c r="C414" s="2" t="str">
        <f>IF(exp!E421&lt;&gt;"",exp!E421,"")</f>
        <v/>
      </c>
      <c r="D414" s="38" t="str">
        <f>IF(exp!F421&lt;&gt;"",exp!F421,"")</f>
        <v/>
      </c>
      <c r="E414" s="2" t="str">
        <f>IF(exp!G421&lt;&gt;"",exp!G421,"")</f>
        <v/>
      </c>
      <c r="F414" s="2" t="str">
        <f>IF(exp!H421&lt;&gt;"",exp!H421,"")</f>
        <v/>
      </c>
      <c r="G414" s="2" t="str">
        <f>IF(exp!I421&lt;&gt;"",VLOOKUP(exp!I421,private!O:P,2,FALSE),"")</f>
        <v/>
      </c>
      <c r="H414" s="2" t="str">
        <f>IF(exp!J421&lt;&gt;"",exp!J421,"")</f>
        <v/>
      </c>
      <c r="I414" s="2" t="str">
        <f>IF(exp!K421&lt;&gt;"",exp!K421,"")</f>
        <v/>
      </c>
      <c r="J414" s="2" t="str">
        <f>IF(exp!L421&lt;&gt;"",exp!L421,"")</f>
        <v/>
      </c>
      <c r="K414" s="2" t="str">
        <f>IF(exp!M421&lt;&gt;"",exp!M421,"")</f>
        <v/>
      </c>
      <c r="L414" s="2" t="str">
        <f>IF(exp!N421&lt;&gt;"",exp!N421,"")</f>
        <v/>
      </c>
      <c r="M414" s="2" t="str">
        <f>IF(exp!O421&lt;&gt;"",exp!O421,"")</f>
        <v/>
      </c>
      <c r="N414" s="2" t="str">
        <f>IF(exp!P421&lt;&gt;"",exp!P421,"")</f>
        <v/>
      </c>
      <c r="O414" s="2" t="str">
        <f>IF(exp!Q421&lt;&gt;"",exp!Q421,"")</f>
        <v/>
      </c>
    </row>
    <row r="415" spans="1:15" x14ac:dyDescent="0.25">
      <c r="A415" s="2" t="str">
        <f>IF(exp!C422&lt;&gt;"",exp!B422,"")</f>
        <v/>
      </c>
      <c r="B415" s="2" t="str">
        <f>IF(exp!C422&lt;&gt;"",exp!C422,"")</f>
        <v/>
      </c>
      <c r="C415" s="2" t="str">
        <f>IF(exp!E422&lt;&gt;"",exp!E422,"")</f>
        <v/>
      </c>
      <c r="D415" s="38" t="str">
        <f>IF(exp!F422&lt;&gt;"",exp!F422,"")</f>
        <v/>
      </c>
      <c r="E415" s="2" t="str">
        <f>IF(exp!G422&lt;&gt;"",exp!G422,"")</f>
        <v/>
      </c>
      <c r="F415" s="2" t="str">
        <f>IF(exp!H422&lt;&gt;"",exp!H422,"")</f>
        <v/>
      </c>
      <c r="G415" s="2" t="str">
        <f>IF(exp!I422&lt;&gt;"",VLOOKUP(exp!I422,private!O:P,2,FALSE),"")</f>
        <v/>
      </c>
      <c r="H415" s="2" t="str">
        <f>IF(exp!J422&lt;&gt;"",exp!J422,"")</f>
        <v/>
      </c>
      <c r="I415" s="2" t="str">
        <f>IF(exp!K422&lt;&gt;"",exp!K422,"")</f>
        <v/>
      </c>
      <c r="J415" s="2" t="str">
        <f>IF(exp!L422&lt;&gt;"",exp!L422,"")</f>
        <v/>
      </c>
      <c r="K415" s="2" t="str">
        <f>IF(exp!M422&lt;&gt;"",exp!M422,"")</f>
        <v/>
      </c>
      <c r="L415" s="2" t="str">
        <f>IF(exp!N422&lt;&gt;"",exp!N422,"")</f>
        <v/>
      </c>
      <c r="M415" s="2" t="str">
        <f>IF(exp!O422&lt;&gt;"",exp!O422,"")</f>
        <v/>
      </c>
      <c r="N415" s="2" t="str">
        <f>IF(exp!P422&lt;&gt;"",exp!P422,"")</f>
        <v/>
      </c>
      <c r="O415" s="2" t="str">
        <f>IF(exp!Q422&lt;&gt;"",exp!Q422,"")</f>
        <v/>
      </c>
    </row>
    <row r="416" spans="1:15" x14ac:dyDescent="0.25">
      <c r="A416" s="2" t="str">
        <f>IF(exp!C423&lt;&gt;"",exp!B423,"")</f>
        <v/>
      </c>
      <c r="B416" s="2" t="str">
        <f>IF(exp!C423&lt;&gt;"",exp!C423,"")</f>
        <v/>
      </c>
      <c r="C416" s="2" t="str">
        <f>IF(exp!E423&lt;&gt;"",exp!E423,"")</f>
        <v/>
      </c>
      <c r="D416" s="38" t="str">
        <f>IF(exp!F423&lt;&gt;"",exp!F423,"")</f>
        <v/>
      </c>
      <c r="E416" s="2" t="str">
        <f>IF(exp!G423&lt;&gt;"",exp!G423,"")</f>
        <v/>
      </c>
      <c r="F416" s="2" t="str">
        <f>IF(exp!H423&lt;&gt;"",exp!H423,"")</f>
        <v/>
      </c>
      <c r="G416" s="2" t="str">
        <f>IF(exp!I423&lt;&gt;"",VLOOKUP(exp!I423,private!O:P,2,FALSE),"")</f>
        <v/>
      </c>
      <c r="H416" s="2" t="str">
        <f>IF(exp!J423&lt;&gt;"",exp!J423,"")</f>
        <v/>
      </c>
      <c r="I416" s="2" t="str">
        <f>IF(exp!K423&lt;&gt;"",exp!K423,"")</f>
        <v/>
      </c>
      <c r="J416" s="2" t="str">
        <f>IF(exp!L423&lt;&gt;"",exp!L423,"")</f>
        <v/>
      </c>
      <c r="K416" s="2" t="str">
        <f>IF(exp!M423&lt;&gt;"",exp!M423,"")</f>
        <v/>
      </c>
      <c r="L416" s="2" t="str">
        <f>IF(exp!N423&lt;&gt;"",exp!N423,"")</f>
        <v/>
      </c>
      <c r="M416" s="2" t="str">
        <f>IF(exp!O423&lt;&gt;"",exp!O423,"")</f>
        <v/>
      </c>
      <c r="N416" s="2" t="str">
        <f>IF(exp!P423&lt;&gt;"",exp!P423,"")</f>
        <v/>
      </c>
      <c r="O416" s="2" t="str">
        <f>IF(exp!Q423&lt;&gt;"",exp!Q423,"")</f>
        <v/>
      </c>
    </row>
    <row r="417" spans="1:15" x14ac:dyDescent="0.25">
      <c r="A417" s="2" t="str">
        <f>IF(exp!C424&lt;&gt;"",exp!B424,"")</f>
        <v/>
      </c>
      <c r="B417" s="2" t="str">
        <f>IF(exp!C424&lt;&gt;"",exp!C424,"")</f>
        <v/>
      </c>
      <c r="C417" s="2" t="str">
        <f>IF(exp!E424&lt;&gt;"",exp!E424,"")</f>
        <v/>
      </c>
      <c r="D417" s="38" t="str">
        <f>IF(exp!F424&lt;&gt;"",exp!F424,"")</f>
        <v/>
      </c>
      <c r="E417" s="2" t="str">
        <f>IF(exp!G424&lt;&gt;"",exp!G424,"")</f>
        <v/>
      </c>
      <c r="F417" s="2" t="str">
        <f>IF(exp!H424&lt;&gt;"",exp!H424,"")</f>
        <v/>
      </c>
      <c r="G417" s="2" t="str">
        <f>IF(exp!I424&lt;&gt;"",VLOOKUP(exp!I424,private!O:P,2,FALSE),"")</f>
        <v/>
      </c>
      <c r="H417" s="2" t="str">
        <f>IF(exp!J424&lt;&gt;"",exp!J424,"")</f>
        <v/>
      </c>
      <c r="I417" s="2" t="str">
        <f>IF(exp!K424&lt;&gt;"",exp!K424,"")</f>
        <v/>
      </c>
      <c r="J417" s="2" t="str">
        <f>IF(exp!L424&lt;&gt;"",exp!L424,"")</f>
        <v/>
      </c>
      <c r="K417" s="2" t="str">
        <f>IF(exp!M424&lt;&gt;"",exp!M424,"")</f>
        <v/>
      </c>
      <c r="L417" s="2" t="str">
        <f>IF(exp!N424&lt;&gt;"",exp!N424,"")</f>
        <v/>
      </c>
      <c r="M417" s="2" t="str">
        <f>IF(exp!O424&lt;&gt;"",exp!O424,"")</f>
        <v/>
      </c>
      <c r="N417" s="2" t="str">
        <f>IF(exp!P424&lt;&gt;"",exp!P424,"")</f>
        <v/>
      </c>
      <c r="O417" s="2" t="str">
        <f>IF(exp!Q424&lt;&gt;"",exp!Q424,"")</f>
        <v/>
      </c>
    </row>
    <row r="418" spans="1:15" x14ac:dyDescent="0.25">
      <c r="A418" s="2" t="str">
        <f>IF(exp!C425&lt;&gt;"",exp!B425,"")</f>
        <v/>
      </c>
      <c r="B418" s="2" t="str">
        <f>IF(exp!C425&lt;&gt;"",exp!C425,"")</f>
        <v/>
      </c>
      <c r="C418" s="2" t="str">
        <f>IF(exp!E425&lt;&gt;"",exp!E425,"")</f>
        <v/>
      </c>
      <c r="D418" s="38" t="str">
        <f>IF(exp!F425&lt;&gt;"",exp!F425,"")</f>
        <v/>
      </c>
      <c r="E418" s="2" t="str">
        <f>IF(exp!G425&lt;&gt;"",exp!G425,"")</f>
        <v/>
      </c>
      <c r="F418" s="2" t="str">
        <f>IF(exp!H425&lt;&gt;"",exp!H425,"")</f>
        <v/>
      </c>
      <c r="G418" s="2" t="str">
        <f>IF(exp!I425&lt;&gt;"",VLOOKUP(exp!I425,private!O:P,2,FALSE),"")</f>
        <v/>
      </c>
      <c r="H418" s="2" t="str">
        <f>IF(exp!J425&lt;&gt;"",exp!J425,"")</f>
        <v/>
      </c>
      <c r="I418" s="2" t="str">
        <f>IF(exp!K425&lt;&gt;"",exp!K425,"")</f>
        <v/>
      </c>
      <c r="J418" s="2" t="str">
        <f>IF(exp!L425&lt;&gt;"",exp!L425,"")</f>
        <v/>
      </c>
      <c r="K418" s="2" t="str">
        <f>IF(exp!M425&lt;&gt;"",exp!M425,"")</f>
        <v/>
      </c>
      <c r="L418" s="2" t="str">
        <f>IF(exp!N425&lt;&gt;"",exp!N425,"")</f>
        <v/>
      </c>
      <c r="M418" s="2" t="str">
        <f>IF(exp!O425&lt;&gt;"",exp!O425,"")</f>
        <v/>
      </c>
      <c r="N418" s="2" t="str">
        <f>IF(exp!P425&lt;&gt;"",exp!P425,"")</f>
        <v/>
      </c>
      <c r="O418" s="2" t="str">
        <f>IF(exp!Q425&lt;&gt;"",exp!Q425,"")</f>
        <v/>
      </c>
    </row>
    <row r="419" spans="1:15" x14ac:dyDescent="0.25">
      <c r="A419" s="2" t="str">
        <f>IF(exp!C426&lt;&gt;"",exp!B426,"")</f>
        <v/>
      </c>
      <c r="B419" s="2" t="str">
        <f>IF(exp!C426&lt;&gt;"",exp!C426,"")</f>
        <v/>
      </c>
      <c r="C419" s="2" t="str">
        <f>IF(exp!E426&lt;&gt;"",exp!E426,"")</f>
        <v/>
      </c>
      <c r="D419" s="38" t="str">
        <f>IF(exp!F426&lt;&gt;"",exp!F426,"")</f>
        <v/>
      </c>
      <c r="E419" s="2" t="str">
        <f>IF(exp!G426&lt;&gt;"",exp!G426,"")</f>
        <v/>
      </c>
      <c r="F419" s="2" t="str">
        <f>IF(exp!H426&lt;&gt;"",exp!H426,"")</f>
        <v/>
      </c>
      <c r="G419" s="2" t="str">
        <f>IF(exp!I426&lt;&gt;"",VLOOKUP(exp!I426,private!O:P,2,FALSE),"")</f>
        <v/>
      </c>
      <c r="H419" s="2" t="str">
        <f>IF(exp!J426&lt;&gt;"",exp!J426,"")</f>
        <v/>
      </c>
      <c r="I419" s="2" t="str">
        <f>IF(exp!K426&lt;&gt;"",exp!K426,"")</f>
        <v/>
      </c>
      <c r="J419" s="2" t="str">
        <f>IF(exp!L426&lt;&gt;"",exp!L426,"")</f>
        <v/>
      </c>
      <c r="K419" s="2" t="str">
        <f>IF(exp!M426&lt;&gt;"",exp!M426,"")</f>
        <v/>
      </c>
      <c r="L419" s="2" t="str">
        <f>IF(exp!N426&lt;&gt;"",exp!N426,"")</f>
        <v/>
      </c>
      <c r="M419" s="2" t="str">
        <f>IF(exp!O426&lt;&gt;"",exp!O426,"")</f>
        <v/>
      </c>
      <c r="N419" s="2" t="str">
        <f>IF(exp!P426&lt;&gt;"",exp!P426,"")</f>
        <v/>
      </c>
      <c r="O419" s="2" t="str">
        <f>IF(exp!Q426&lt;&gt;"",exp!Q426,"")</f>
        <v/>
      </c>
    </row>
    <row r="420" spans="1:15" x14ac:dyDescent="0.25">
      <c r="A420" s="2" t="str">
        <f>IF(exp!C427&lt;&gt;"",exp!B427,"")</f>
        <v/>
      </c>
      <c r="B420" s="2" t="str">
        <f>IF(exp!C427&lt;&gt;"",exp!C427,"")</f>
        <v/>
      </c>
      <c r="C420" s="2" t="str">
        <f>IF(exp!E427&lt;&gt;"",exp!E427,"")</f>
        <v/>
      </c>
      <c r="D420" s="38" t="str">
        <f>IF(exp!F427&lt;&gt;"",exp!F427,"")</f>
        <v/>
      </c>
      <c r="E420" s="2" t="str">
        <f>IF(exp!G427&lt;&gt;"",exp!G427,"")</f>
        <v/>
      </c>
      <c r="F420" s="2" t="str">
        <f>IF(exp!H427&lt;&gt;"",exp!H427,"")</f>
        <v/>
      </c>
      <c r="G420" s="2" t="str">
        <f>IF(exp!I427&lt;&gt;"",VLOOKUP(exp!I427,private!O:P,2,FALSE),"")</f>
        <v/>
      </c>
      <c r="H420" s="2" t="str">
        <f>IF(exp!J427&lt;&gt;"",exp!J427,"")</f>
        <v/>
      </c>
      <c r="I420" s="2" t="str">
        <f>IF(exp!K427&lt;&gt;"",exp!K427,"")</f>
        <v/>
      </c>
      <c r="J420" s="2" t="str">
        <f>IF(exp!L427&lt;&gt;"",exp!L427,"")</f>
        <v/>
      </c>
      <c r="K420" s="2" t="str">
        <f>IF(exp!M427&lt;&gt;"",exp!M427,"")</f>
        <v/>
      </c>
      <c r="L420" s="2" t="str">
        <f>IF(exp!N427&lt;&gt;"",exp!N427,"")</f>
        <v/>
      </c>
      <c r="M420" s="2" t="str">
        <f>IF(exp!O427&lt;&gt;"",exp!O427,"")</f>
        <v/>
      </c>
      <c r="N420" s="2" t="str">
        <f>IF(exp!P427&lt;&gt;"",exp!P427,"")</f>
        <v/>
      </c>
      <c r="O420" s="2" t="str">
        <f>IF(exp!Q427&lt;&gt;"",exp!Q427,"")</f>
        <v/>
      </c>
    </row>
    <row r="421" spans="1:15" x14ac:dyDescent="0.25">
      <c r="A421" s="2" t="str">
        <f>IF(exp!C428&lt;&gt;"",exp!B428,"")</f>
        <v/>
      </c>
      <c r="B421" s="2" t="str">
        <f>IF(exp!C428&lt;&gt;"",exp!C428,"")</f>
        <v/>
      </c>
      <c r="C421" s="2" t="str">
        <f>IF(exp!E428&lt;&gt;"",exp!E428,"")</f>
        <v/>
      </c>
      <c r="D421" s="38" t="str">
        <f>IF(exp!F428&lt;&gt;"",exp!F428,"")</f>
        <v/>
      </c>
      <c r="E421" s="2" t="str">
        <f>IF(exp!G428&lt;&gt;"",exp!G428,"")</f>
        <v/>
      </c>
      <c r="F421" s="2" t="str">
        <f>IF(exp!H428&lt;&gt;"",exp!H428,"")</f>
        <v/>
      </c>
      <c r="G421" s="2" t="str">
        <f>IF(exp!I428&lt;&gt;"",VLOOKUP(exp!I428,private!O:P,2,FALSE),"")</f>
        <v/>
      </c>
      <c r="H421" s="2" t="str">
        <f>IF(exp!J428&lt;&gt;"",exp!J428,"")</f>
        <v/>
      </c>
      <c r="I421" s="2" t="str">
        <f>IF(exp!K428&lt;&gt;"",exp!K428,"")</f>
        <v/>
      </c>
      <c r="J421" s="2" t="str">
        <f>IF(exp!L428&lt;&gt;"",exp!L428,"")</f>
        <v/>
      </c>
      <c r="K421" s="2" t="str">
        <f>IF(exp!M428&lt;&gt;"",exp!M428,"")</f>
        <v/>
      </c>
      <c r="L421" s="2" t="str">
        <f>IF(exp!N428&lt;&gt;"",exp!N428,"")</f>
        <v/>
      </c>
      <c r="M421" s="2" t="str">
        <f>IF(exp!O428&lt;&gt;"",exp!O428,"")</f>
        <v/>
      </c>
      <c r="N421" s="2" t="str">
        <f>IF(exp!P428&lt;&gt;"",exp!P428,"")</f>
        <v/>
      </c>
      <c r="O421" s="2" t="str">
        <f>IF(exp!Q428&lt;&gt;"",exp!Q428,"")</f>
        <v/>
      </c>
    </row>
    <row r="422" spans="1:15" x14ac:dyDescent="0.25">
      <c r="A422" s="2" t="str">
        <f>IF(exp!C429&lt;&gt;"",exp!B429,"")</f>
        <v/>
      </c>
      <c r="B422" s="2" t="str">
        <f>IF(exp!C429&lt;&gt;"",exp!C429,"")</f>
        <v/>
      </c>
      <c r="C422" s="2" t="str">
        <f>IF(exp!E429&lt;&gt;"",exp!E429,"")</f>
        <v/>
      </c>
      <c r="D422" s="38" t="str">
        <f>IF(exp!F429&lt;&gt;"",exp!F429,"")</f>
        <v/>
      </c>
      <c r="E422" s="2" t="str">
        <f>IF(exp!G429&lt;&gt;"",exp!G429,"")</f>
        <v/>
      </c>
      <c r="F422" s="2" t="str">
        <f>IF(exp!H429&lt;&gt;"",exp!H429,"")</f>
        <v/>
      </c>
      <c r="G422" s="2" t="str">
        <f>IF(exp!I429&lt;&gt;"",VLOOKUP(exp!I429,private!O:P,2,FALSE),"")</f>
        <v/>
      </c>
      <c r="H422" s="2" t="str">
        <f>IF(exp!J429&lt;&gt;"",exp!J429,"")</f>
        <v/>
      </c>
      <c r="I422" s="2" t="str">
        <f>IF(exp!K429&lt;&gt;"",exp!K429,"")</f>
        <v/>
      </c>
      <c r="J422" s="2" t="str">
        <f>IF(exp!L429&lt;&gt;"",exp!L429,"")</f>
        <v/>
      </c>
      <c r="K422" s="2" t="str">
        <f>IF(exp!M429&lt;&gt;"",exp!M429,"")</f>
        <v/>
      </c>
      <c r="L422" s="2" t="str">
        <f>IF(exp!N429&lt;&gt;"",exp!N429,"")</f>
        <v/>
      </c>
      <c r="M422" s="2" t="str">
        <f>IF(exp!O429&lt;&gt;"",exp!O429,"")</f>
        <v/>
      </c>
      <c r="N422" s="2" t="str">
        <f>IF(exp!P429&lt;&gt;"",exp!P429,"")</f>
        <v/>
      </c>
      <c r="O422" s="2" t="str">
        <f>IF(exp!Q429&lt;&gt;"",exp!Q429,"")</f>
        <v/>
      </c>
    </row>
    <row r="423" spans="1:15" x14ac:dyDescent="0.25">
      <c r="A423" s="2" t="str">
        <f>IF(exp!C430&lt;&gt;"",exp!B430,"")</f>
        <v/>
      </c>
      <c r="B423" s="2" t="str">
        <f>IF(exp!C430&lt;&gt;"",exp!C430,"")</f>
        <v/>
      </c>
      <c r="C423" s="2" t="str">
        <f>IF(exp!E430&lt;&gt;"",exp!E430,"")</f>
        <v/>
      </c>
      <c r="D423" s="38" t="str">
        <f>IF(exp!F430&lt;&gt;"",exp!F430,"")</f>
        <v/>
      </c>
      <c r="E423" s="2" t="str">
        <f>IF(exp!G430&lt;&gt;"",exp!G430,"")</f>
        <v/>
      </c>
      <c r="F423" s="2" t="str">
        <f>IF(exp!H430&lt;&gt;"",exp!H430,"")</f>
        <v/>
      </c>
      <c r="G423" s="2" t="str">
        <f>IF(exp!I430&lt;&gt;"",VLOOKUP(exp!I430,private!O:P,2,FALSE),"")</f>
        <v/>
      </c>
      <c r="H423" s="2" t="str">
        <f>IF(exp!J430&lt;&gt;"",exp!J430,"")</f>
        <v/>
      </c>
      <c r="I423" s="2" t="str">
        <f>IF(exp!K430&lt;&gt;"",exp!K430,"")</f>
        <v/>
      </c>
      <c r="J423" s="2" t="str">
        <f>IF(exp!L430&lt;&gt;"",exp!L430,"")</f>
        <v/>
      </c>
      <c r="K423" s="2" t="str">
        <f>IF(exp!M430&lt;&gt;"",exp!M430,"")</f>
        <v/>
      </c>
      <c r="L423" s="2" t="str">
        <f>IF(exp!N430&lt;&gt;"",exp!N430,"")</f>
        <v/>
      </c>
      <c r="M423" s="2" t="str">
        <f>IF(exp!O430&lt;&gt;"",exp!O430,"")</f>
        <v/>
      </c>
      <c r="N423" s="2" t="str">
        <f>IF(exp!P430&lt;&gt;"",exp!P430,"")</f>
        <v/>
      </c>
      <c r="O423" s="2" t="str">
        <f>IF(exp!Q430&lt;&gt;"",exp!Q430,"")</f>
        <v/>
      </c>
    </row>
    <row r="424" spans="1:15" x14ac:dyDescent="0.25">
      <c r="A424" s="2" t="str">
        <f>IF(exp!C431&lt;&gt;"",exp!B431,"")</f>
        <v/>
      </c>
      <c r="B424" s="2" t="str">
        <f>IF(exp!C431&lt;&gt;"",exp!C431,"")</f>
        <v/>
      </c>
      <c r="C424" s="2" t="str">
        <f>IF(exp!E431&lt;&gt;"",exp!E431,"")</f>
        <v/>
      </c>
      <c r="D424" s="38" t="str">
        <f>IF(exp!F431&lt;&gt;"",exp!F431,"")</f>
        <v/>
      </c>
      <c r="E424" s="2" t="str">
        <f>IF(exp!G431&lt;&gt;"",exp!G431,"")</f>
        <v/>
      </c>
      <c r="F424" s="2" t="str">
        <f>IF(exp!H431&lt;&gt;"",exp!H431,"")</f>
        <v/>
      </c>
      <c r="G424" s="2" t="str">
        <f>IF(exp!I431&lt;&gt;"",VLOOKUP(exp!I431,private!O:P,2,FALSE),"")</f>
        <v/>
      </c>
      <c r="H424" s="2" t="str">
        <f>IF(exp!J431&lt;&gt;"",exp!J431,"")</f>
        <v/>
      </c>
      <c r="I424" s="2" t="str">
        <f>IF(exp!K431&lt;&gt;"",exp!K431,"")</f>
        <v/>
      </c>
      <c r="J424" s="2" t="str">
        <f>IF(exp!L431&lt;&gt;"",exp!L431,"")</f>
        <v/>
      </c>
      <c r="K424" s="2" t="str">
        <f>IF(exp!M431&lt;&gt;"",exp!M431,"")</f>
        <v/>
      </c>
      <c r="L424" s="2" t="str">
        <f>IF(exp!N431&lt;&gt;"",exp!N431,"")</f>
        <v/>
      </c>
      <c r="M424" s="2" t="str">
        <f>IF(exp!O431&lt;&gt;"",exp!O431,"")</f>
        <v/>
      </c>
      <c r="N424" s="2" t="str">
        <f>IF(exp!P431&lt;&gt;"",exp!P431,"")</f>
        <v/>
      </c>
      <c r="O424" s="2" t="str">
        <f>IF(exp!Q431&lt;&gt;"",exp!Q431,"")</f>
        <v/>
      </c>
    </row>
    <row r="425" spans="1:15" x14ac:dyDescent="0.25">
      <c r="A425" s="2" t="str">
        <f>IF(exp!C432&lt;&gt;"",exp!B432,"")</f>
        <v/>
      </c>
      <c r="B425" s="2" t="str">
        <f>IF(exp!C432&lt;&gt;"",exp!C432,"")</f>
        <v/>
      </c>
      <c r="C425" s="2" t="str">
        <f>IF(exp!E432&lt;&gt;"",exp!E432,"")</f>
        <v/>
      </c>
      <c r="D425" s="38" t="str">
        <f>IF(exp!F432&lt;&gt;"",exp!F432,"")</f>
        <v/>
      </c>
      <c r="E425" s="2" t="str">
        <f>IF(exp!G432&lt;&gt;"",exp!G432,"")</f>
        <v/>
      </c>
      <c r="F425" s="2" t="str">
        <f>IF(exp!H432&lt;&gt;"",exp!H432,"")</f>
        <v/>
      </c>
      <c r="G425" s="2" t="str">
        <f>IF(exp!I432&lt;&gt;"",VLOOKUP(exp!I432,private!O:P,2,FALSE),"")</f>
        <v/>
      </c>
      <c r="H425" s="2" t="str">
        <f>IF(exp!J432&lt;&gt;"",exp!J432,"")</f>
        <v/>
      </c>
      <c r="I425" s="2" t="str">
        <f>IF(exp!K432&lt;&gt;"",exp!K432,"")</f>
        <v/>
      </c>
      <c r="J425" s="2" t="str">
        <f>IF(exp!L432&lt;&gt;"",exp!L432,"")</f>
        <v/>
      </c>
      <c r="K425" s="2" t="str">
        <f>IF(exp!M432&lt;&gt;"",exp!M432,"")</f>
        <v/>
      </c>
      <c r="L425" s="2" t="str">
        <f>IF(exp!N432&lt;&gt;"",exp!N432,"")</f>
        <v/>
      </c>
      <c r="M425" s="2" t="str">
        <f>IF(exp!O432&lt;&gt;"",exp!O432,"")</f>
        <v/>
      </c>
      <c r="N425" s="2" t="str">
        <f>IF(exp!P432&lt;&gt;"",exp!P432,"")</f>
        <v/>
      </c>
      <c r="O425" s="2" t="str">
        <f>IF(exp!Q432&lt;&gt;"",exp!Q432,"")</f>
        <v/>
      </c>
    </row>
    <row r="426" spans="1:15" x14ac:dyDescent="0.25">
      <c r="A426" s="2" t="str">
        <f>IF(exp!C433&lt;&gt;"",exp!B433,"")</f>
        <v/>
      </c>
      <c r="B426" s="2" t="str">
        <f>IF(exp!C433&lt;&gt;"",exp!C433,"")</f>
        <v/>
      </c>
      <c r="C426" s="2" t="str">
        <f>IF(exp!E433&lt;&gt;"",exp!E433,"")</f>
        <v/>
      </c>
      <c r="D426" s="38" t="str">
        <f>IF(exp!F433&lt;&gt;"",exp!F433,"")</f>
        <v/>
      </c>
      <c r="E426" s="2" t="str">
        <f>IF(exp!G433&lt;&gt;"",exp!G433,"")</f>
        <v/>
      </c>
      <c r="F426" s="2" t="str">
        <f>IF(exp!H433&lt;&gt;"",exp!H433,"")</f>
        <v/>
      </c>
      <c r="G426" s="2" t="str">
        <f>IF(exp!I433&lt;&gt;"",VLOOKUP(exp!I433,private!O:P,2,FALSE),"")</f>
        <v/>
      </c>
      <c r="H426" s="2" t="str">
        <f>IF(exp!J433&lt;&gt;"",exp!J433,"")</f>
        <v/>
      </c>
      <c r="I426" s="2" t="str">
        <f>IF(exp!K433&lt;&gt;"",exp!K433,"")</f>
        <v/>
      </c>
      <c r="J426" s="2" t="str">
        <f>IF(exp!L433&lt;&gt;"",exp!L433,"")</f>
        <v/>
      </c>
      <c r="K426" s="2" t="str">
        <f>IF(exp!M433&lt;&gt;"",exp!M433,"")</f>
        <v/>
      </c>
      <c r="L426" s="2" t="str">
        <f>IF(exp!N433&lt;&gt;"",exp!N433,"")</f>
        <v/>
      </c>
      <c r="M426" s="2" t="str">
        <f>IF(exp!O433&lt;&gt;"",exp!O433,"")</f>
        <v/>
      </c>
      <c r="N426" s="2" t="str">
        <f>IF(exp!P433&lt;&gt;"",exp!P433,"")</f>
        <v/>
      </c>
      <c r="O426" s="2" t="str">
        <f>IF(exp!Q433&lt;&gt;"",exp!Q433,"")</f>
        <v/>
      </c>
    </row>
    <row r="427" spans="1:15" x14ac:dyDescent="0.25">
      <c r="A427" s="2" t="str">
        <f>IF(exp!C434&lt;&gt;"",exp!B434,"")</f>
        <v/>
      </c>
      <c r="B427" s="2" t="str">
        <f>IF(exp!C434&lt;&gt;"",exp!C434,"")</f>
        <v/>
      </c>
      <c r="C427" s="2" t="str">
        <f>IF(exp!E434&lt;&gt;"",exp!E434,"")</f>
        <v/>
      </c>
      <c r="D427" s="38" t="str">
        <f>IF(exp!F434&lt;&gt;"",exp!F434,"")</f>
        <v/>
      </c>
      <c r="E427" s="2" t="str">
        <f>IF(exp!G434&lt;&gt;"",exp!G434,"")</f>
        <v/>
      </c>
      <c r="F427" s="2" t="str">
        <f>IF(exp!H434&lt;&gt;"",exp!H434,"")</f>
        <v/>
      </c>
      <c r="G427" s="2" t="str">
        <f>IF(exp!I434&lt;&gt;"",VLOOKUP(exp!I434,private!O:P,2,FALSE),"")</f>
        <v/>
      </c>
      <c r="H427" s="2" t="str">
        <f>IF(exp!J434&lt;&gt;"",exp!J434,"")</f>
        <v/>
      </c>
      <c r="I427" s="2" t="str">
        <f>IF(exp!K434&lt;&gt;"",exp!K434,"")</f>
        <v/>
      </c>
      <c r="J427" s="2" t="str">
        <f>IF(exp!L434&lt;&gt;"",exp!L434,"")</f>
        <v/>
      </c>
      <c r="K427" s="2" t="str">
        <f>IF(exp!M434&lt;&gt;"",exp!M434,"")</f>
        <v/>
      </c>
      <c r="L427" s="2" t="str">
        <f>IF(exp!N434&lt;&gt;"",exp!N434,"")</f>
        <v/>
      </c>
      <c r="M427" s="2" t="str">
        <f>IF(exp!O434&lt;&gt;"",exp!O434,"")</f>
        <v/>
      </c>
      <c r="N427" s="2" t="str">
        <f>IF(exp!P434&lt;&gt;"",exp!P434,"")</f>
        <v/>
      </c>
      <c r="O427" s="2" t="str">
        <f>IF(exp!Q434&lt;&gt;"",exp!Q434,"")</f>
        <v/>
      </c>
    </row>
    <row r="428" spans="1:15" x14ac:dyDescent="0.25">
      <c r="A428" s="2" t="str">
        <f>IF(exp!C435&lt;&gt;"",exp!B435,"")</f>
        <v/>
      </c>
      <c r="B428" s="2" t="str">
        <f>IF(exp!C435&lt;&gt;"",exp!C435,"")</f>
        <v/>
      </c>
      <c r="C428" s="2" t="str">
        <f>IF(exp!E435&lt;&gt;"",exp!E435,"")</f>
        <v/>
      </c>
      <c r="D428" s="38" t="str">
        <f>IF(exp!F435&lt;&gt;"",exp!F435,"")</f>
        <v/>
      </c>
      <c r="E428" s="2" t="str">
        <f>IF(exp!G435&lt;&gt;"",exp!G435,"")</f>
        <v/>
      </c>
      <c r="F428" s="2" t="str">
        <f>IF(exp!H435&lt;&gt;"",exp!H435,"")</f>
        <v/>
      </c>
      <c r="G428" s="2" t="str">
        <f>IF(exp!I435&lt;&gt;"",VLOOKUP(exp!I435,private!O:P,2,FALSE),"")</f>
        <v/>
      </c>
      <c r="H428" s="2" t="str">
        <f>IF(exp!J435&lt;&gt;"",exp!J435,"")</f>
        <v/>
      </c>
      <c r="I428" s="2" t="str">
        <f>IF(exp!K435&lt;&gt;"",exp!K435,"")</f>
        <v/>
      </c>
      <c r="J428" s="2" t="str">
        <f>IF(exp!L435&lt;&gt;"",exp!L435,"")</f>
        <v/>
      </c>
      <c r="K428" s="2" t="str">
        <f>IF(exp!M435&lt;&gt;"",exp!M435,"")</f>
        <v/>
      </c>
      <c r="L428" s="2" t="str">
        <f>IF(exp!N435&lt;&gt;"",exp!N435,"")</f>
        <v/>
      </c>
      <c r="M428" s="2" t="str">
        <f>IF(exp!O435&lt;&gt;"",exp!O435,"")</f>
        <v/>
      </c>
      <c r="N428" s="2" t="str">
        <f>IF(exp!P435&lt;&gt;"",exp!P435,"")</f>
        <v/>
      </c>
      <c r="O428" s="2" t="str">
        <f>IF(exp!Q435&lt;&gt;"",exp!Q435,"")</f>
        <v/>
      </c>
    </row>
    <row r="429" spans="1:15" x14ac:dyDescent="0.25">
      <c r="A429" s="2" t="str">
        <f>IF(exp!C436&lt;&gt;"",exp!B436,"")</f>
        <v/>
      </c>
      <c r="B429" s="2" t="str">
        <f>IF(exp!C436&lt;&gt;"",exp!C436,"")</f>
        <v/>
      </c>
      <c r="C429" s="2" t="str">
        <f>IF(exp!E436&lt;&gt;"",exp!E436,"")</f>
        <v/>
      </c>
      <c r="D429" s="38" t="str">
        <f>IF(exp!F436&lt;&gt;"",exp!F436,"")</f>
        <v/>
      </c>
      <c r="E429" s="2" t="str">
        <f>IF(exp!G436&lt;&gt;"",exp!G436,"")</f>
        <v/>
      </c>
      <c r="F429" s="2" t="str">
        <f>IF(exp!H436&lt;&gt;"",exp!H436,"")</f>
        <v/>
      </c>
      <c r="G429" s="2" t="str">
        <f>IF(exp!I436&lt;&gt;"",VLOOKUP(exp!I436,private!O:P,2,FALSE),"")</f>
        <v/>
      </c>
      <c r="H429" s="2" t="str">
        <f>IF(exp!J436&lt;&gt;"",exp!J436,"")</f>
        <v/>
      </c>
      <c r="I429" s="2" t="str">
        <f>IF(exp!K436&lt;&gt;"",exp!K436,"")</f>
        <v/>
      </c>
      <c r="J429" s="2" t="str">
        <f>IF(exp!L436&lt;&gt;"",exp!L436,"")</f>
        <v/>
      </c>
      <c r="K429" s="2" t="str">
        <f>IF(exp!M436&lt;&gt;"",exp!M436,"")</f>
        <v/>
      </c>
      <c r="L429" s="2" t="str">
        <f>IF(exp!N436&lt;&gt;"",exp!N436,"")</f>
        <v/>
      </c>
      <c r="M429" s="2" t="str">
        <f>IF(exp!O436&lt;&gt;"",exp!O436,"")</f>
        <v/>
      </c>
      <c r="N429" s="2" t="str">
        <f>IF(exp!P436&lt;&gt;"",exp!P436,"")</f>
        <v/>
      </c>
      <c r="O429" s="2" t="str">
        <f>IF(exp!Q436&lt;&gt;"",exp!Q436,"")</f>
        <v/>
      </c>
    </row>
    <row r="430" spans="1:15" x14ac:dyDescent="0.25">
      <c r="A430" s="2" t="str">
        <f>IF(exp!C437&lt;&gt;"",exp!B437,"")</f>
        <v/>
      </c>
      <c r="B430" s="2" t="str">
        <f>IF(exp!C437&lt;&gt;"",exp!C437,"")</f>
        <v/>
      </c>
      <c r="C430" s="2" t="str">
        <f>IF(exp!E437&lt;&gt;"",exp!E437,"")</f>
        <v/>
      </c>
      <c r="D430" s="38" t="str">
        <f>IF(exp!F437&lt;&gt;"",exp!F437,"")</f>
        <v/>
      </c>
      <c r="E430" s="2" t="str">
        <f>IF(exp!G437&lt;&gt;"",exp!G437,"")</f>
        <v/>
      </c>
      <c r="F430" s="2" t="str">
        <f>IF(exp!H437&lt;&gt;"",exp!H437,"")</f>
        <v/>
      </c>
      <c r="G430" s="2" t="str">
        <f>IF(exp!I437&lt;&gt;"",VLOOKUP(exp!I437,private!O:P,2,FALSE),"")</f>
        <v/>
      </c>
      <c r="H430" s="2" t="str">
        <f>IF(exp!J437&lt;&gt;"",exp!J437,"")</f>
        <v/>
      </c>
      <c r="I430" s="2" t="str">
        <f>IF(exp!K437&lt;&gt;"",exp!K437,"")</f>
        <v/>
      </c>
      <c r="J430" s="2" t="str">
        <f>IF(exp!L437&lt;&gt;"",exp!L437,"")</f>
        <v/>
      </c>
      <c r="K430" s="2" t="str">
        <f>IF(exp!M437&lt;&gt;"",exp!M437,"")</f>
        <v/>
      </c>
      <c r="L430" s="2" t="str">
        <f>IF(exp!N437&lt;&gt;"",exp!N437,"")</f>
        <v/>
      </c>
      <c r="M430" s="2" t="str">
        <f>IF(exp!O437&lt;&gt;"",exp!O437,"")</f>
        <v/>
      </c>
      <c r="N430" s="2" t="str">
        <f>IF(exp!P437&lt;&gt;"",exp!P437,"")</f>
        <v/>
      </c>
      <c r="O430" s="2" t="str">
        <f>IF(exp!Q437&lt;&gt;"",exp!Q437,"")</f>
        <v/>
      </c>
    </row>
    <row r="431" spans="1:15" x14ac:dyDescent="0.25">
      <c r="A431" s="2" t="str">
        <f>IF(exp!C438&lt;&gt;"",exp!B438,"")</f>
        <v/>
      </c>
      <c r="B431" s="2" t="str">
        <f>IF(exp!C438&lt;&gt;"",exp!C438,"")</f>
        <v/>
      </c>
      <c r="C431" s="2" t="str">
        <f>IF(exp!E438&lt;&gt;"",exp!E438,"")</f>
        <v/>
      </c>
      <c r="D431" s="38" t="str">
        <f>IF(exp!F438&lt;&gt;"",exp!F438,"")</f>
        <v/>
      </c>
      <c r="E431" s="2" t="str">
        <f>IF(exp!G438&lt;&gt;"",exp!G438,"")</f>
        <v/>
      </c>
      <c r="F431" s="2" t="str">
        <f>IF(exp!H438&lt;&gt;"",exp!H438,"")</f>
        <v/>
      </c>
      <c r="G431" s="2" t="str">
        <f>IF(exp!I438&lt;&gt;"",VLOOKUP(exp!I438,private!O:P,2,FALSE),"")</f>
        <v/>
      </c>
      <c r="H431" s="2" t="str">
        <f>IF(exp!J438&lt;&gt;"",exp!J438,"")</f>
        <v/>
      </c>
      <c r="I431" s="2" t="str">
        <f>IF(exp!K438&lt;&gt;"",exp!K438,"")</f>
        <v/>
      </c>
      <c r="J431" s="2" t="str">
        <f>IF(exp!L438&lt;&gt;"",exp!L438,"")</f>
        <v/>
      </c>
      <c r="K431" s="2" t="str">
        <f>IF(exp!M438&lt;&gt;"",exp!M438,"")</f>
        <v/>
      </c>
      <c r="L431" s="2" t="str">
        <f>IF(exp!N438&lt;&gt;"",exp!N438,"")</f>
        <v/>
      </c>
      <c r="M431" s="2" t="str">
        <f>IF(exp!O438&lt;&gt;"",exp!O438,"")</f>
        <v/>
      </c>
      <c r="N431" s="2" t="str">
        <f>IF(exp!P438&lt;&gt;"",exp!P438,"")</f>
        <v/>
      </c>
      <c r="O431" s="2" t="str">
        <f>IF(exp!Q438&lt;&gt;"",exp!Q438,"")</f>
        <v/>
      </c>
    </row>
    <row r="432" spans="1:15" x14ac:dyDescent="0.25">
      <c r="A432" s="2" t="str">
        <f>IF(exp!C439&lt;&gt;"",exp!B439,"")</f>
        <v/>
      </c>
      <c r="B432" s="2" t="str">
        <f>IF(exp!C439&lt;&gt;"",exp!C439,"")</f>
        <v/>
      </c>
      <c r="C432" s="2" t="str">
        <f>IF(exp!E439&lt;&gt;"",exp!E439,"")</f>
        <v/>
      </c>
      <c r="D432" s="38" t="str">
        <f>IF(exp!F439&lt;&gt;"",exp!F439,"")</f>
        <v/>
      </c>
      <c r="E432" s="2" t="str">
        <f>IF(exp!G439&lt;&gt;"",exp!G439,"")</f>
        <v/>
      </c>
      <c r="F432" s="2" t="str">
        <f>IF(exp!H439&lt;&gt;"",exp!H439,"")</f>
        <v/>
      </c>
      <c r="G432" s="2" t="str">
        <f>IF(exp!I439&lt;&gt;"",VLOOKUP(exp!I439,private!O:P,2,FALSE),"")</f>
        <v/>
      </c>
      <c r="H432" s="2" t="str">
        <f>IF(exp!J439&lt;&gt;"",exp!J439,"")</f>
        <v/>
      </c>
      <c r="I432" s="2" t="str">
        <f>IF(exp!K439&lt;&gt;"",exp!K439,"")</f>
        <v/>
      </c>
      <c r="J432" s="2" t="str">
        <f>IF(exp!L439&lt;&gt;"",exp!L439,"")</f>
        <v/>
      </c>
      <c r="K432" s="2" t="str">
        <f>IF(exp!M439&lt;&gt;"",exp!M439,"")</f>
        <v/>
      </c>
      <c r="L432" s="2" t="str">
        <f>IF(exp!N439&lt;&gt;"",exp!N439,"")</f>
        <v/>
      </c>
      <c r="M432" s="2" t="str">
        <f>IF(exp!O439&lt;&gt;"",exp!O439,"")</f>
        <v/>
      </c>
      <c r="N432" s="2" t="str">
        <f>IF(exp!P439&lt;&gt;"",exp!P439,"")</f>
        <v/>
      </c>
      <c r="O432" s="2" t="str">
        <f>IF(exp!Q439&lt;&gt;"",exp!Q439,"")</f>
        <v/>
      </c>
    </row>
    <row r="433" spans="1:15" x14ac:dyDescent="0.25">
      <c r="A433" s="2" t="str">
        <f>IF(exp!C440&lt;&gt;"",exp!B440,"")</f>
        <v/>
      </c>
      <c r="B433" s="2" t="str">
        <f>IF(exp!C440&lt;&gt;"",exp!C440,"")</f>
        <v/>
      </c>
      <c r="C433" s="2" t="str">
        <f>IF(exp!E440&lt;&gt;"",exp!E440,"")</f>
        <v/>
      </c>
      <c r="D433" s="38" t="str">
        <f>IF(exp!F440&lt;&gt;"",exp!F440,"")</f>
        <v/>
      </c>
      <c r="E433" s="2" t="str">
        <f>IF(exp!G440&lt;&gt;"",exp!G440,"")</f>
        <v/>
      </c>
      <c r="F433" s="2" t="str">
        <f>IF(exp!H440&lt;&gt;"",exp!H440,"")</f>
        <v/>
      </c>
      <c r="G433" s="2" t="str">
        <f>IF(exp!I440&lt;&gt;"",VLOOKUP(exp!I440,private!O:P,2,FALSE),"")</f>
        <v/>
      </c>
      <c r="H433" s="2" t="str">
        <f>IF(exp!J440&lt;&gt;"",exp!J440,"")</f>
        <v/>
      </c>
      <c r="I433" s="2" t="str">
        <f>IF(exp!K440&lt;&gt;"",exp!K440,"")</f>
        <v/>
      </c>
      <c r="J433" s="2" t="str">
        <f>IF(exp!L440&lt;&gt;"",exp!L440,"")</f>
        <v/>
      </c>
      <c r="K433" s="2" t="str">
        <f>IF(exp!M440&lt;&gt;"",exp!M440,"")</f>
        <v/>
      </c>
      <c r="L433" s="2" t="str">
        <f>IF(exp!N440&lt;&gt;"",exp!N440,"")</f>
        <v/>
      </c>
      <c r="M433" s="2" t="str">
        <f>IF(exp!O440&lt;&gt;"",exp!O440,"")</f>
        <v/>
      </c>
      <c r="N433" s="2" t="str">
        <f>IF(exp!P440&lt;&gt;"",exp!P440,"")</f>
        <v/>
      </c>
      <c r="O433" s="2" t="str">
        <f>IF(exp!Q440&lt;&gt;"",exp!Q440,"")</f>
        <v/>
      </c>
    </row>
    <row r="434" spans="1:15" x14ac:dyDescent="0.25">
      <c r="A434" s="2" t="str">
        <f>IF(exp!C441&lt;&gt;"",exp!B441,"")</f>
        <v/>
      </c>
      <c r="B434" s="2" t="str">
        <f>IF(exp!C441&lt;&gt;"",exp!C441,"")</f>
        <v/>
      </c>
      <c r="C434" s="2" t="str">
        <f>IF(exp!E441&lt;&gt;"",exp!E441,"")</f>
        <v/>
      </c>
      <c r="D434" s="38" t="str">
        <f>IF(exp!F441&lt;&gt;"",exp!F441,"")</f>
        <v/>
      </c>
      <c r="E434" s="2" t="str">
        <f>IF(exp!G441&lt;&gt;"",exp!G441,"")</f>
        <v/>
      </c>
      <c r="F434" s="2" t="str">
        <f>IF(exp!H441&lt;&gt;"",exp!H441,"")</f>
        <v/>
      </c>
      <c r="G434" s="2" t="str">
        <f>IF(exp!I441&lt;&gt;"",VLOOKUP(exp!I441,private!O:P,2,FALSE),"")</f>
        <v/>
      </c>
      <c r="H434" s="2" t="str">
        <f>IF(exp!J441&lt;&gt;"",exp!J441,"")</f>
        <v/>
      </c>
      <c r="I434" s="2" t="str">
        <f>IF(exp!K441&lt;&gt;"",exp!K441,"")</f>
        <v/>
      </c>
      <c r="J434" s="2" t="str">
        <f>IF(exp!L441&lt;&gt;"",exp!L441,"")</f>
        <v/>
      </c>
      <c r="K434" s="2" t="str">
        <f>IF(exp!M441&lt;&gt;"",exp!M441,"")</f>
        <v/>
      </c>
      <c r="L434" s="2" t="str">
        <f>IF(exp!N441&lt;&gt;"",exp!N441,"")</f>
        <v/>
      </c>
      <c r="M434" s="2" t="str">
        <f>IF(exp!O441&lt;&gt;"",exp!O441,"")</f>
        <v/>
      </c>
      <c r="N434" s="2" t="str">
        <f>IF(exp!P441&lt;&gt;"",exp!P441,"")</f>
        <v/>
      </c>
      <c r="O434" s="2" t="str">
        <f>IF(exp!Q441&lt;&gt;"",exp!Q441,"")</f>
        <v/>
      </c>
    </row>
    <row r="435" spans="1:15" x14ac:dyDescent="0.25">
      <c r="A435" s="2" t="str">
        <f>IF(exp!C442&lt;&gt;"",exp!B442,"")</f>
        <v/>
      </c>
      <c r="B435" s="2" t="str">
        <f>IF(exp!C442&lt;&gt;"",exp!C442,"")</f>
        <v/>
      </c>
      <c r="C435" s="2" t="str">
        <f>IF(exp!E442&lt;&gt;"",exp!E442,"")</f>
        <v/>
      </c>
      <c r="D435" s="38" t="str">
        <f>IF(exp!F442&lt;&gt;"",exp!F442,"")</f>
        <v/>
      </c>
      <c r="E435" s="2" t="str">
        <f>IF(exp!G442&lt;&gt;"",exp!G442,"")</f>
        <v/>
      </c>
      <c r="F435" s="2" t="str">
        <f>IF(exp!H442&lt;&gt;"",exp!H442,"")</f>
        <v/>
      </c>
      <c r="G435" s="2" t="str">
        <f>IF(exp!I442&lt;&gt;"",VLOOKUP(exp!I442,private!O:P,2,FALSE),"")</f>
        <v/>
      </c>
      <c r="H435" s="2" t="str">
        <f>IF(exp!J442&lt;&gt;"",exp!J442,"")</f>
        <v/>
      </c>
      <c r="I435" s="2" t="str">
        <f>IF(exp!K442&lt;&gt;"",exp!K442,"")</f>
        <v/>
      </c>
      <c r="J435" s="2" t="str">
        <f>IF(exp!L442&lt;&gt;"",exp!L442,"")</f>
        <v/>
      </c>
      <c r="K435" s="2" t="str">
        <f>IF(exp!M442&lt;&gt;"",exp!M442,"")</f>
        <v/>
      </c>
      <c r="L435" s="2" t="str">
        <f>IF(exp!N442&lt;&gt;"",exp!N442,"")</f>
        <v/>
      </c>
      <c r="M435" s="2" t="str">
        <f>IF(exp!O442&lt;&gt;"",exp!O442,"")</f>
        <v/>
      </c>
      <c r="N435" s="2" t="str">
        <f>IF(exp!P442&lt;&gt;"",exp!P442,"")</f>
        <v/>
      </c>
      <c r="O435" s="2" t="str">
        <f>IF(exp!Q442&lt;&gt;"",exp!Q442,"")</f>
        <v/>
      </c>
    </row>
    <row r="436" spans="1:15" x14ac:dyDescent="0.25">
      <c r="A436" s="2" t="str">
        <f>IF(exp!C443&lt;&gt;"",exp!B443,"")</f>
        <v/>
      </c>
      <c r="B436" s="2" t="str">
        <f>IF(exp!C443&lt;&gt;"",exp!C443,"")</f>
        <v/>
      </c>
      <c r="C436" s="2" t="str">
        <f>IF(exp!E443&lt;&gt;"",exp!E443,"")</f>
        <v/>
      </c>
      <c r="D436" s="38" t="str">
        <f>IF(exp!F443&lt;&gt;"",exp!F443,"")</f>
        <v/>
      </c>
      <c r="E436" s="2" t="str">
        <f>IF(exp!G443&lt;&gt;"",exp!G443,"")</f>
        <v/>
      </c>
      <c r="F436" s="2" t="str">
        <f>IF(exp!H443&lt;&gt;"",exp!H443,"")</f>
        <v/>
      </c>
      <c r="G436" s="2" t="str">
        <f>IF(exp!I443&lt;&gt;"",VLOOKUP(exp!I443,private!O:P,2,FALSE),"")</f>
        <v/>
      </c>
      <c r="H436" s="2" t="str">
        <f>IF(exp!J443&lt;&gt;"",exp!J443,"")</f>
        <v/>
      </c>
      <c r="I436" s="2" t="str">
        <f>IF(exp!K443&lt;&gt;"",exp!K443,"")</f>
        <v/>
      </c>
      <c r="J436" s="2" t="str">
        <f>IF(exp!L443&lt;&gt;"",exp!L443,"")</f>
        <v/>
      </c>
      <c r="K436" s="2" t="str">
        <f>IF(exp!M443&lt;&gt;"",exp!M443,"")</f>
        <v/>
      </c>
      <c r="L436" s="2" t="str">
        <f>IF(exp!N443&lt;&gt;"",exp!N443,"")</f>
        <v/>
      </c>
      <c r="M436" s="2" t="str">
        <f>IF(exp!O443&lt;&gt;"",exp!O443,"")</f>
        <v/>
      </c>
      <c r="N436" s="2" t="str">
        <f>IF(exp!P443&lt;&gt;"",exp!P443,"")</f>
        <v/>
      </c>
      <c r="O436" s="2" t="str">
        <f>IF(exp!Q443&lt;&gt;"",exp!Q443,"")</f>
        <v/>
      </c>
    </row>
    <row r="437" spans="1:15" x14ac:dyDescent="0.25">
      <c r="A437" s="2" t="str">
        <f>IF(exp!C444&lt;&gt;"",exp!B444,"")</f>
        <v/>
      </c>
      <c r="B437" s="2" t="str">
        <f>IF(exp!C444&lt;&gt;"",exp!C444,"")</f>
        <v/>
      </c>
      <c r="C437" s="2" t="str">
        <f>IF(exp!E444&lt;&gt;"",exp!E444,"")</f>
        <v/>
      </c>
      <c r="D437" s="38" t="str">
        <f>IF(exp!F444&lt;&gt;"",exp!F444,"")</f>
        <v/>
      </c>
      <c r="E437" s="2" t="str">
        <f>IF(exp!G444&lt;&gt;"",exp!G444,"")</f>
        <v/>
      </c>
      <c r="F437" s="2" t="str">
        <f>IF(exp!H444&lt;&gt;"",exp!H444,"")</f>
        <v/>
      </c>
      <c r="G437" s="2" t="str">
        <f>IF(exp!I444&lt;&gt;"",VLOOKUP(exp!I444,private!O:P,2,FALSE),"")</f>
        <v/>
      </c>
      <c r="H437" s="2" t="str">
        <f>IF(exp!J444&lt;&gt;"",exp!J444,"")</f>
        <v/>
      </c>
      <c r="I437" s="2" t="str">
        <f>IF(exp!K444&lt;&gt;"",exp!K444,"")</f>
        <v/>
      </c>
      <c r="J437" s="2" t="str">
        <f>IF(exp!L444&lt;&gt;"",exp!L444,"")</f>
        <v/>
      </c>
      <c r="K437" s="2" t="str">
        <f>IF(exp!M444&lt;&gt;"",exp!M444,"")</f>
        <v/>
      </c>
      <c r="L437" s="2" t="str">
        <f>IF(exp!N444&lt;&gt;"",exp!N444,"")</f>
        <v/>
      </c>
      <c r="M437" s="2" t="str">
        <f>IF(exp!O444&lt;&gt;"",exp!O444,"")</f>
        <v/>
      </c>
      <c r="N437" s="2" t="str">
        <f>IF(exp!P444&lt;&gt;"",exp!P444,"")</f>
        <v/>
      </c>
      <c r="O437" s="2" t="str">
        <f>IF(exp!Q444&lt;&gt;"",exp!Q444,"")</f>
        <v/>
      </c>
    </row>
    <row r="438" spans="1:15" x14ac:dyDescent="0.25">
      <c r="A438" s="2" t="str">
        <f>IF(exp!C445&lt;&gt;"",exp!B445,"")</f>
        <v/>
      </c>
      <c r="B438" s="2" t="str">
        <f>IF(exp!C445&lt;&gt;"",exp!C445,"")</f>
        <v/>
      </c>
      <c r="C438" s="2" t="str">
        <f>IF(exp!E445&lt;&gt;"",exp!E445,"")</f>
        <v/>
      </c>
      <c r="D438" s="38" t="str">
        <f>IF(exp!F445&lt;&gt;"",exp!F445,"")</f>
        <v/>
      </c>
      <c r="E438" s="2" t="str">
        <f>IF(exp!G445&lt;&gt;"",exp!G445,"")</f>
        <v/>
      </c>
      <c r="F438" s="2" t="str">
        <f>IF(exp!H445&lt;&gt;"",exp!H445,"")</f>
        <v/>
      </c>
      <c r="G438" s="2" t="str">
        <f>IF(exp!I445&lt;&gt;"",VLOOKUP(exp!I445,private!O:P,2,FALSE),"")</f>
        <v/>
      </c>
      <c r="H438" s="2" t="str">
        <f>IF(exp!J445&lt;&gt;"",exp!J445,"")</f>
        <v/>
      </c>
      <c r="I438" s="2" t="str">
        <f>IF(exp!K445&lt;&gt;"",exp!K445,"")</f>
        <v/>
      </c>
      <c r="J438" s="2" t="str">
        <f>IF(exp!L445&lt;&gt;"",exp!L445,"")</f>
        <v/>
      </c>
      <c r="K438" s="2" t="str">
        <f>IF(exp!M445&lt;&gt;"",exp!M445,"")</f>
        <v/>
      </c>
      <c r="L438" s="2" t="str">
        <f>IF(exp!N445&lt;&gt;"",exp!N445,"")</f>
        <v/>
      </c>
      <c r="M438" s="2" t="str">
        <f>IF(exp!O445&lt;&gt;"",exp!O445,"")</f>
        <v/>
      </c>
      <c r="N438" s="2" t="str">
        <f>IF(exp!P445&lt;&gt;"",exp!P445,"")</f>
        <v/>
      </c>
      <c r="O438" s="2" t="str">
        <f>IF(exp!Q445&lt;&gt;"",exp!Q445,"")</f>
        <v/>
      </c>
    </row>
    <row r="439" spans="1:15" x14ac:dyDescent="0.25">
      <c r="A439" s="2" t="str">
        <f>IF(exp!C446&lt;&gt;"",exp!B446,"")</f>
        <v/>
      </c>
      <c r="B439" s="2" t="str">
        <f>IF(exp!C446&lt;&gt;"",exp!C446,"")</f>
        <v/>
      </c>
      <c r="C439" s="2" t="str">
        <f>IF(exp!E446&lt;&gt;"",exp!E446,"")</f>
        <v/>
      </c>
      <c r="D439" s="38" t="str">
        <f>IF(exp!F446&lt;&gt;"",exp!F446,"")</f>
        <v/>
      </c>
      <c r="E439" s="2" t="str">
        <f>IF(exp!G446&lt;&gt;"",exp!G446,"")</f>
        <v/>
      </c>
      <c r="F439" s="2" t="str">
        <f>IF(exp!H446&lt;&gt;"",exp!H446,"")</f>
        <v/>
      </c>
      <c r="G439" s="2" t="str">
        <f>IF(exp!I446&lt;&gt;"",VLOOKUP(exp!I446,private!O:P,2,FALSE),"")</f>
        <v/>
      </c>
      <c r="H439" s="2" t="str">
        <f>IF(exp!J446&lt;&gt;"",exp!J446,"")</f>
        <v/>
      </c>
      <c r="I439" s="2" t="str">
        <f>IF(exp!K446&lt;&gt;"",exp!K446,"")</f>
        <v/>
      </c>
      <c r="J439" s="2" t="str">
        <f>IF(exp!L446&lt;&gt;"",exp!L446,"")</f>
        <v/>
      </c>
      <c r="K439" s="2" t="str">
        <f>IF(exp!M446&lt;&gt;"",exp!M446,"")</f>
        <v/>
      </c>
      <c r="L439" s="2" t="str">
        <f>IF(exp!N446&lt;&gt;"",exp!N446,"")</f>
        <v/>
      </c>
      <c r="M439" s="2" t="str">
        <f>IF(exp!O446&lt;&gt;"",exp!O446,"")</f>
        <v/>
      </c>
      <c r="N439" s="2" t="str">
        <f>IF(exp!P446&lt;&gt;"",exp!P446,"")</f>
        <v/>
      </c>
      <c r="O439" s="2" t="str">
        <f>IF(exp!Q446&lt;&gt;"",exp!Q446,"")</f>
        <v/>
      </c>
    </row>
    <row r="440" spans="1:15" x14ac:dyDescent="0.25">
      <c r="A440" s="2" t="str">
        <f>IF(exp!C447&lt;&gt;"",exp!B447,"")</f>
        <v/>
      </c>
      <c r="B440" s="2" t="str">
        <f>IF(exp!C447&lt;&gt;"",exp!C447,"")</f>
        <v/>
      </c>
      <c r="C440" s="2" t="str">
        <f>IF(exp!E447&lt;&gt;"",exp!E447,"")</f>
        <v/>
      </c>
      <c r="D440" s="38" t="str">
        <f>IF(exp!F447&lt;&gt;"",exp!F447,"")</f>
        <v/>
      </c>
      <c r="E440" s="2" t="str">
        <f>IF(exp!G447&lt;&gt;"",exp!G447,"")</f>
        <v/>
      </c>
      <c r="F440" s="2" t="str">
        <f>IF(exp!H447&lt;&gt;"",exp!H447,"")</f>
        <v/>
      </c>
      <c r="G440" s="2" t="str">
        <f>IF(exp!I447&lt;&gt;"",VLOOKUP(exp!I447,private!O:P,2,FALSE),"")</f>
        <v/>
      </c>
      <c r="H440" s="2" t="str">
        <f>IF(exp!J447&lt;&gt;"",exp!J447,"")</f>
        <v/>
      </c>
      <c r="I440" s="2" t="str">
        <f>IF(exp!K447&lt;&gt;"",exp!K447,"")</f>
        <v/>
      </c>
      <c r="J440" s="2" t="str">
        <f>IF(exp!L447&lt;&gt;"",exp!L447,"")</f>
        <v/>
      </c>
      <c r="K440" s="2" t="str">
        <f>IF(exp!M447&lt;&gt;"",exp!M447,"")</f>
        <v/>
      </c>
      <c r="L440" s="2" t="str">
        <f>IF(exp!N447&lt;&gt;"",exp!N447,"")</f>
        <v/>
      </c>
      <c r="M440" s="2" t="str">
        <f>IF(exp!O447&lt;&gt;"",exp!O447,"")</f>
        <v/>
      </c>
      <c r="N440" s="2" t="str">
        <f>IF(exp!P447&lt;&gt;"",exp!P447,"")</f>
        <v/>
      </c>
      <c r="O440" s="2" t="str">
        <f>IF(exp!Q447&lt;&gt;"",exp!Q447,"")</f>
        <v/>
      </c>
    </row>
    <row r="441" spans="1:15" x14ac:dyDescent="0.25">
      <c r="A441" s="2" t="str">
        <f>IF(exp!C448&lt;&gt;"",exp!B448,"")</f>
        <v/>
      </c>
      <c r="B441" s="2" t="str">
        <f>IF(exp!C448&lt;&gt;"",exp!C448,"")</f>
        <v/>
      </c>
      <c r="C441" s="2" t="str">
        <f>IF(exp!E448&lt;&gt;"",exp!E448,"")</f>
        <v/>
      </c>
      <c r="D441" s="38" t="str">
        <f>IF(exp!F448&lt;&gt;"",exp!F448,"")</f>
        <v/>
      </c>
      <c r="E441" s="2" t="str">
        <f>IF(exp!G448&lt;&gt;"",exp!G448,"")</f>
        <v/>
      </c>
      <c r="F441" s="2" t="str">
        <f>IF(exp!H448&lt;&gt;"",exp!H448,"")</f>
        <v/>
      </c>
      <c r="G441" s="2" t="str">
        <f>IF(exp!I448&lt;&gt;"",VLOOKUP(exp!I448,private!O:P,2,FALSE),"")</f>
        <v/>
      </c>
      <c r="H441" s="2" t="str">
        <f>IF(exp!J448&lt;&gt;"",exp!J448,"")</f>
        <v/>
      </c>
      <c r="I441" s="2" t="str">
        <f>IF(exp!K448&lt;&gt;"",exp!K448,"")</f>
        <v/>
      </c>
      <c r="J441" s="2" t="str">
        <f>IF(exp!L448&lt;&gt;"",exp!L448,"")</f>
        <v/>
      </c>
      <c r="K441" s="2" t="str">
        <f>IF(exp!M448&lt;&gt;"",exp!M448,"")</f>
        <v/>
      </c>
      <c r="L441" s="2" t="str">
        <f>IF(exp!N448&lt;&gt;"",exp!N448,"")</f>
        <v/>
      </c>
      <c r="M441" s="2" t="str">
        <f>IF(exp!O448&lt;&gt;"",exp!O448,"")</f>
        <v/>
      </c>
      <c r="N441" s="2" t="str">
        <f>IF(exp!P448&lt;&gt;"",exp!P448,"")</f>
        <v/>
      </c>
      <c r="O441" s="2" t="str">
        <f>IF(exp!Q448&lt;&gt;"",exp!Q448,"")</f>
        <v/>
      </c>
    </row>
    <row r="442" spans="1:15" x14ac:dyDescent="0.25">
      <c r="A442" s="2" t="str">
        <f>IF(exp!C449&lt;&gt;"",exp!B449,"")</f>
        <v/>
      </c>
      <c r="B442" s="2" t="str">
        <f>IF(exp!C449&lt;&gt;"",exp!C449,"")</f>
        <v/>
      </c>
      <c r="C442" s="2" t="str">
        <f>IF(exp!E449&lt;&gt;"",exp!E449,"")</f>
        <v/>
      </c>
      <c r="D442" s="38" t="str">
        <f>IF(exp!F449&lt;&gt;"",exp!F449,"")</f>
        <v/>
      </c>
      <c r="E442" s="2" t="str">
        <f>IF(exp!G449&lt;&gt;"",exp!G449,"")</f>
        <v/>
      </c>
      <c r="F442" s="2" t="str">
        <f>IF(exp!H449&lt;&gt;"",exp!H449,"")</f>
        <v/>
      </c>
      <c r="G442" s="2" t="str">
        <f>IF(exp!I449&lt;&gt;"",VLOOKUP(exp!I449,private!O:P,2,FALSE),"")</f>
        <v/>
      </c>
      <c r="H442" s="2" t="str">
        <f>IF(exp!J449&lt;&gt;"",exp!J449,"")</f>
        <v/>
      </c>
      <c r="I442" s="2" t="str">
        <f>IF(exp!K449&lt;&gt;"",exp!K449,"")</f>
        <v/>
      </c>
      <c r="J442" s="2" t="str">
        <f>IF(exp!L449&lt;&gt;"",exp!L449,"")</f>
        <v/>
      </c>
      <c r="K442" s="2" t="str">
        <f>IF(exp!M449&lt;&gt;"",exp!M449,"")</f>
        <v/>
      </c>
      <c r="L442" s="2" t="str">
        <f>IF(exp!N449&lt;&gt;"",exp!N449,"")</f>
        <v/>
      </c>
      <c r="M442" s="2" t="str">
        <f>IF(exp!O449&lt;&gt;"",exp!O449,"")</f>
        <v/>
      </c>
      <c r="N442" s="2" t="str">
        <f>IF(exp!P449&lt;&gt;"",exp!P449,"")</f>
        <v/>
      </c>
      <c r="O442" s="2" t="str">
        <f>IF(exp!Q449&lt;&gt;"",exp!Q449,"")</f>
        <v/>
      </c>
    </row>
    <row r="443" spans="1:15" x14ac:dyDescent="0.25">
      <c r="A443" s="2" t="str">
        <f>IF(exp!C450&lt;&gt;"",exp!B450,"")</f>
        <v/>
      </c>
      <c r="B443" s="2" t="str">
        <f>IF(exp!C450&lt;&gt;"",exp!C450,"")</f>
        <v/>
      </c>
      <c r="C443" s="2" t="str">
        <f>IF(exp!E450&lt;&gt;"",exp!E450,"")</f>
        <v/>
      </c>
      <c r="D443" s="38" t="str">
        <f>IF(exp!F450&lt;&gt;"",exp!F450,"")</f>
        <v/>
      </c>
      <c r="E443" s="2" t="str">
        <f>IF(exp!G450&lt;&gt;"",exp!G450,"")</f>
        <v/>
      </c>
      <c r="F443" s="2" t="str">
        <f>IF(exp!H450&lt;&gt;"",exp!H450,"")</f>
        <v/>
      </c>
      <c r="G443" s="2" t="str">
        <f>IF(exp!I450&lt;&gt;"",VLOOKUP(exp!I450,private!O:P,2,FALSE),"")</f>
        <v/>
      </c>
      <c r="H443" s="2" t="str">
        <f>IF(exp!J450&lt;&gt;"",exp!J450,"")</f>
        <v/>
      </c>
      <c r="I443" s="2" t="str">
        <f>IF(exp!K450&lt;&gt;"",exp!K450,"")</f>
        <v/>
      </c>
      <c r="J443" s="2" t="str">
        <f>IF(exp!L450&lt;&gt;"",exp!L450,"")</f>
        <v/>
      </c>
      <c r="K443" s="2" t="str">
        <f>IF(exp!M450&lt;&gt;"",exp!M450,"")</f>
        <v/>
      </c>
      <c r="L443" s="2" t="str">
        <f>IF(exp!N450&lt;&gt;"",exp!N450,"")</f>
        <v/>
      </c>
      <c r="M443" s="2" t="str">
        <f>IF(exp!O450&lt;&gt;"",exp!O450,"")</f>
        <v/>
      </c>
      <c r="N443" s="2" t="str">
        <f>IF(exp!P450&lt;&gt;"",exp!P450,"")</f>
        <v/>
      </c>
      <c r="O443" s="2" t="str">
        <f>IF(exp!Q450&lt;&gt;"",exp!Q450,"")</f>
        <v/>
      </c>
    </row>
    <row r="444" spans="1:15" x14ac:dyDescent="0.25">
      <c r="A444" s="2" t="str">
        <f>IF(exp!C451&lt;&gt;"",exp!B451,"")</f>
        <v/>
      </c>
      <c r="B444" s="2" t="str">
        <f>IF(exp!C451&lt;&gt;"",exp!C451,"")</f>
        <v/>
      </c>
      <c r="C444" s="2" t="str">
        <f>IF(exp!E451&lt;&gt;"",exp!E451,"")</f>
        <v/>
      </c>
      <c r="D444" s="38" t="str">
        <f>IF(exp!F451&lt;&gt;"",exp!F451,"")</f>
        <v/>
      </c>
      <c r="E444" s="2" t="str">
        <f>IF(exp!G451&lt;&gt;"",exp!G451,"")</f>
        <v/>
      </c>
      <c r="F444" s="2" t="str">
        <f>IF(exp!H451&lt;&gt;"",exp!H451,"")</f>
        <v/>
      </c>
      <c r="G444" s="2" t="str">
        <f>IF(exp!I451&lt;&gt;"",VLOOKUP(exp!I451,private!O:P,2,FALSE),"")</f>
        <v/>
      </c>
      <c r="H444" s="2" t="str">
        <f>IF(exp!J451&lt;&gt;"",exp!J451,"")</f>
        <v/>
      </c>
      <c r="I444" s="2" t="str">
        <f>IF(exp!K451&lt;&gt;"",exp!K451,"")</f>
        <v/>
      </c>
      <c r="J444" s="2" t="str">
        <f>IF(exp!L451&lt;&gt;"",exp!L451,"")</f>
        <v/>
      </c>
      <c r="K444" s="2" t="str">
        <f>IF(exp!M451&lt;&gt;"",exp!M451,"")</f>
        <v/>
      </c>
      <c r="L444" s="2" t="str">
        <f>IF(exp!N451&lt;&gt;"",exp!N451,"")</f>
        <v/>
      </c>
      <c r="M444" s="2" t="str">
        <f>IF(exp!O451&lt;&gt;"",exp!O451,"")</f>
        <v/>
      </c>
      <c r="N444" s="2" t="str">
        <f>IF(exp!P451&lt;&gt;"",exp!P451,"")</f>
        <v/>
      </c>
      <c r="O444" s="2" t="str">
        <f>IF(exp!Q451&lt;&gt;"",exp!Q451,"")</f>
        <v/>
      </c>
    </row>
    <row r="445" spans="1:15" x14ac:dyDescent="0.25">
      <c r="A445" s="2" t="str">
        <f>IF(exp!C452&lt;&gt;"",exp!B452,"")</f>
        <v/>
      </c>
      <c r="B445" s="2" t="str">
        <f>IF(exp!C452&lt;&gt;"",exp!C452,"")</f>
        <v/>
      </c>
      <c r="C445" s="2" t="str">
        <f>IF(exp!E452&lt;&gt;"",exp!E452,"")</f>
        <v/>
      </c>
      <c r="D445" s="38" t="str">
        <f>IF(exp!F452&lt;&gt;"",exp!F452,"")</f>
        <v/>
      </c>
      <c r="E445" s="2" t="str">
        <f>IF(exp!G452&lt;&gt;"",exp!G452,"")</f>
        <v/>
      </c>
      <c r="F445" s="2" t="str">
        <f>IF(exp!H452&lt;&gt;"",exp!H452,"")</f>
        <v/>
      </c>
      <c r="G445" s="2" t="str">
        <f>IF(exp!I452&lt;&gt;"",VLOOKUP(exp!I452,private!O:P,2,FALSE),"")</f>
        <v/>
      </c>
      <c r="H445" s="2" t="str">
        <f>IF(exp!J452&lt;&gt;"",exp!J452,"")</f>
        <v/>
      </c>
      <c r="I445" s="2" t="str">
        <f>IF(exp!K452&lt;&gt;"",exp!K452,"")</f>
        <v/>
      </c>
      <c r="J445" s="2" t="str">
        <f>IF(exp!L452&lt;&gt;"",exp!L452,"")</f>
        <v/>
      </c>
      <c r="K445" s="2" t="str">
        <f>IF(exp!M452&lt;&gt;"",exp!M452,"")</f>
        <v/>
      </c>
      <c r="L445" s="2" t="str">
        <f>IF(exp!N452&lt;&gt;"",exp!N452,"")</f>
        <v/>
      </c>
      <c r="M445" s="2" t="str">
        <f>IF(exp!O452&lt;&gt;"",exp!O452,"")</f>
        <v/>
      </c>
      <c r="N445" s="2" t="str">
        <f>IF(exp!P452&lt;&gt;"",exp!P452,"")</f>
        <v/>
      </c>
      <c r="O445" s="2" t="str">
        <f>IF(exp!Q452&lt;&gt;"",exp!Q452,"")</f>
        <v/>
      </c>
    </row>
    <row r="446" spans="1:15" x14ac:dyDescent="0.25">
      <c r="A446" s="2" t="str">
        <f>IF(exp!C453&lt;&gt;"",exp!B453,"")</f>
        <v/>
      </c>
      <c r="B446" s="2" t="str">
        <f>IF(exp!C453&lt;&gt;"",exp!C453,"")</f>
        <v/>
      </c>
      <c r="C446" s="2" t="str">
        <f>IF(exp!E453&lt;&gt;"",exp!E453,"")</f>
        <v/>
      </c>
      <c r="D446" s="38" t="str">
        <f>IF(exp!F453&lt;&gt;"",exp!F453,"")</f>
        <v/>
      </c>
      <c r="E446" s="2" t="str">
        <f>IF(exp!G453&lt;&gt;"",exp!G453,"")</f>
        <v/>
      </c>
      <c r="F446" s="2" t="str">
        <f>IF(exp!H453&lt;&gt;"",exp!H453,"")</f>
        <v/>
      </c>
      <c r="G446" s="2" t="str">
        <f>IF(exp!I453&lt;&gt;"",VLOOKUP(exp!I453,private!O:P,2,FALSE),"")</f>
        <v/>
      </c>
      <c r="H446" s="2" t="str">
        <f>IF(exp!J453&lt;&gt;"",exp!J453,"")</f>
        <v/>
      </c>
      <c r="I446" s="2" t="str">
        <f>IF(exp!K453&lt;&gt;"",exp!K453,"")</f>
        <v/>
      </c>
      <c r="J446" s="2" t="str">
        <f>IF(exp!L453&lt;&gt;"",exp!L453,"")</f>
        <v/>
      </c>
      <c r="K446" s="2" t="str">
        <f>IF(exp!M453&lt;&gt;"",exp!M453,"")</f>
        <v/>
      </c>
      <c r="L446" s="2" t="str">
        <f>IF(exp!N453&lt;&gt;"",exp!N453,"")</f>
        <v/>
      </c>
      <c r="M446" s="2" t="str">
        <f>IF(exp!O453&lt;&gt;"",exp!O453,"")</f>
        <v/>
      </c>
      <c r="N446" s="2" t="str">
        <f>IF(exp!P453&lt;&gt;"",exp!P453,"")</f>
        <v/>
      </c>
      <c r="O446" s="2" t="str">
        <f>IF(exp!Q453&lt;&gt;"",exp!Q453,"")</f>
        <v/>
      </c>
    </row>
    <row r="447" spans="1:15" x14ac:dyDescent="0.25">
      <c r="A447" s="2" t="str">
        <f>IF(exp!C454&lt;&gt;"",exp!B454,"")</f>
        <v/>
      </c>
      <c r="B447" s="2" t="str">
        <f>IF(exp!C454&lt;&gt;"",exp!C454,"")</f>
        <v/>
      </c>
      <c r="C447" s="2" t="str">
        <f>IF(exp!E454&lt;&gt;"",exp!E454,"")</f>
        <v/>
      </c>
      <c r="D447" s="38" t="str">
        <f>IF(exp!F454&lt;&gt;"",exp!F454,"")</f>
        <v/>
      </c>
      <c r="E447" s="2" t="str">
        <f>IF(exp!G454&lt;&gt;"",exp!G454,"")</f>
        <v/>
      </c>
      <c r="F447" s="2" t="str">
        <f>IF(exp!H454&lt;&gt;"",exp!H454,"")</f>
        <v/>
      </c>
      <c r="G447" s="2" t="str">
        <f>IF(exp!I454&lt;&gt;"",VLOOKUP(exp!I454,private!O:P,2,FALSE),"")</f>
        <v/>
      </c>
      <c r="H447" s="2" t="str">
        <f>IF(exp!J454&lt;&gt;"",exp!J454,"")</f>
        <v/>
      </c>
      <c r="I447" s="2" t="str">
        <f>IF(exp!K454&lt;&gt;"",exp!K454,"")</f>
        <v/>
      </c>
      <c r="J447" s="2" t="str">
        <f>IF(exp!L454&lt;&gt;"",exp!L454,"")</f>
        <v/>
      </c>
      <c r="K447" s="2" t="str">
        <f>IF(exp!M454&lt;&gt;"",exp!M454,"")</f>
        <v/>
      </c>
      <c r="L447" s="2" t="str">
        <f>IF(exp!N454&lt;&gt;"",exp!N454,"")</f>
        <v/>
      </c>
      <c r="M447" s="2" t="str">
        <f>IF(exp!O454&lt;&gt;"",exp!O454,"")</f>
        <v/>
      </c>
      <c r="N447" s="2" t="str">
        <f>IF(exp!P454&lt;&gt;"",exp!P454,"")</f>
        <v/>
      </c>
      <c r="O447" s="2" t="str">
        <f>IF(exp!Q454&lt;&gt;"",exp!Q454,"")</f>
        <v/>
      </c>
    </row>
    <row r="448" spans="1:15" x14ac:dyDescent="0.25">
      <c r="A448" s="2" t="str">
        <f>IF(exp!C455&lt;&gt;"",exp!B455,"")</f>
        <v/>
      </c>
      <c r="B448" s="2" t="str">
        <f>IF(exp!C455&lt;&gt;"",exp!C455,"")</f>
        <v/>
      </c>
      <c r="C448" s="2" t="str">
        <f>IF(exp!E455&lt;&gt;"",exp!E455,"")</f>
        <v/>
      </c>
      <c r="D448" s="38" t="str">
        <f>IF(exp!F455&lt;&gt;"",exp!F455,"")</f>
        <v/>
      </c>
      <c r="E448" s="2" t="str">
        <f>IF(exp!G455&lt;&gt;"",exp!G455,"")</f>
        <v/>
      </c>
      <c r="F448" s="2" t="str">
        <f>IF(exp!H455&lt;&gt;"",exp!H455,"")</f>
        <v/>
      </c>
      <c r="G448" s="2" t="str">
        <f>IF(exp!I455&lt;&gt;"",VLOOKUP(exp!I455,private!O:P,2,FALSE),"")</f>
        <v/>
      </c>
      <c r="H448" s="2" t="str">
        <f>IF(exp!J455&lt;&gt;"",exp!J455,"")</f>
        <v/>
      </c>
      <c r="I448" s="2" t="str">
        <f>IF(exp!K455&lt;&gt;"",exp!K455,"")</f>
        <v/>
      </c>
      <c r="J448" s="2" t="str">
        <f>IF(exp!L455&lt;&gt;"",exp!L455,"")</f>
        <v/>
      </c>
      <c r="K448" s="2" t="str">
        <f>IF(exp!M455&lt;&gt;"",exp!M455,"")</f>
        <v/>
      </c>
      <c r="L448" s="2" t="str">
        <f>IF(exp!N455&lt;&gt;"",exp!N455,"")</f>
        <v/>
      </c>
      <c r="M448" s="2" t="str">
        <f>IF(exp!O455&lt;&gt;"",exp!O455,"")</f>
        <v/>
      </c>
      <c r="N448" s="2" t="str">
        <f>IF(exp!P455&lt;&gt;"",exp!P455,"")</f>
        <v/>
      </c>
      <c r="O448" s="2" t="str">
        <f>IF(exp!Q455&lt;&gt;"",exp!Q455,"")</f>
        <v/>
      </c>
    </row>
    <row r="449" spans="1:15" x14ac:dyDescent="0.25">
      <c r="A449" s="2" t="str">
        <f>IF(exp!C456&lt;&gt;"",exp!B456,"")</f>
        <v/>
      </c>
      <c r="B449" s="2" t="str">
        <f>IF(exp!C456&lt;&gt;"",exp!C456,"")</f>
        <v/>
      </c>
      <c r="C449" s="2" t="str">
        <f>IF(exp!E456&lt;&gt;"",exp!E456,"")</f>
        <v/>
      </c>
      <c r="D449" s="38" t="str">
        <f>IF(exp!F456&lt;&gt;"",exp!F456,"")</f>
        <v/>
      </c>
      <c r="E449" s="2" t="str">
        <f>IF(exp!G456&lt;&gt;"",exp!G456,"")</f>
        <v/>
      </c>
      <c r="F449" s="2" t="str">
        <f>IF(exp!H456&lt;&gt;"",exp!H456,"")</f>
        <v/>
      </c>
      <c r="G449" s="2" t="str">
        <f>IF(exp!I456&lt;&gt;"",VLOOKUP(exp!I456,private!O:P,2,FALSE),"")</f>
        <v/>
      </c>
      <c r="H449" s="2" t="str">
        <f>IF(exp!J456&lt;&gt;"",exp!J456,"")</f>
        <v/>
      </c>
      <c r="I449" s="2" t="str">
        <f>IF(exp!K456&lt;&gt;"",exp!K456,"")</f>
        <v/>
      </c>
      <c r="J449" s="2" t="str">
        <f>IF(exp!L456&lt;&gt;"",exp!L456,"")</f>
        <v/>
      </c>
      <c r="K449" s="2" t="str">
        <f>IF(exp!M456&lt;&gt;"",exp!M456,"")</f>
        <v/>
      </c>
      <c r="L449" s="2" t="str">
        <f>IF(exp!N456&lt;&gt;"",exp!N456,"")</f>
        <v/>
      </c>
      <c r="M449" s="2" t="str">
        <f>IF(exp!O456&lt;&gt;"",exp!O456,"")</f>
        <v/>
      </c>
      <c r="N449" s="2" t="str">
        <f>IF(exp!P456&lt;&gt;"",exp!P456,"")</f>
        <v/>
      </c>
      <c r="O449" s="2" t="str">
        <f>IF(exp!Q456&lt;&gt;"",exp!Q456,"")</f>
        <v/>
      </c>
    </row>
    <row r="450" spans="1:15" x14ac:dyDescent="0.25">
      <c r="A450" s="2" t="str">
        <f>IF(exp!C457&lt;&gt;"",exp!B457,"")</f>
        <v/>
      </c>
      <c r="B450" s="2" t="str">
        <f>IF(exp!C457&lt;&gt;"",exp!C457,"")</f>
        <v/>
      </c>
      <c r="C450" s="2" t="str">
        <f>IF(exp!E457&lt;&gt;"",exp!E457,"")</f>
        <v/>
      </c>
      <c r="D450" s="38" t="str">
        <f>IF(exp!F457&lt;&gt;"",exp!F457,"")</f>
        <v/>
      </c>
      <c r="E450" s="2" t="str">
        <f>IF(exp!G457&lt;&gt;"",exp!G457,"")</f>
        <v/>
      </c>
      <c r="F450" s="2" t="str">
        <f>IF(exp!H457&lt;&gt;"",exp!H457,"")</f>
        <v/>
      </c>
      <c r="G450" s="2" t="str">
        <f>IF(exp!I457&lt;&gt;"",VLOOKUP(exp!I457,private!O:P,2,FALSE),"")</f>
        <v/>
      </c>
      <c r="H450" s="2" t="str">
        <f>IF(exp!J457&lt;&gt;"",exp!J457,"")</f>
        <v/>
      </c>
      <c r="I450" s="2" t="str">
        <f>IF(exp!K457&lt;&gt;"",exp!K457,"")</f>
        <v/>
      </c>
      <c r="J450" s="2" t="str">
        <f>IF(exp!L457&lt;&gt;"",exp!L457,"")</f>
        <v/>
      </c>
      <c r="K450" s="2" t="str">
        <f>IF(exp!M457&lt;&gt;"",exp!M457,"")</f>
        <v/>
      </c>
      <c r="L450" s="2" t="str">
        <f>IF(exp!N457&lt;&gt;"",exp!N457,"")</f>
        <v/>
      </c>
      <c r="M450" s="2" t="str">
        <f>IF(exp!O457&lt;&gt;"",exp!O457,"")</f>
        <v/>
      </c>
      <c r="N450" s="2" t="str">
        <f>IF(exp!P457&lt;&gt;"",exp!P457,"")</f>
        <v/>
      </c>
      <c r="O450" s="2" t="str">
        <f>IF(exp!Q457&lt;&gt;"",exp!Q457,"")</f>
        <v/>
      </c>
    </row>
    <row r="451" spans="1:15" x14ac:dyDescent="0.25">
      <c r="A451" s="2" t="str">
        <f>IF(exp!C458&lt;&gt;"",exp!B458,"")</f>
        <v/>
      </c>
      <c r="B451" s="2" t="str">
        <f>IF(exp!C458&lt;&gt;"",exp!C458,"")</f>
        <v/>
      </c>
      <c r="C451" s="2" t="str">
        <f>IF(exp!E458&lt;&gt;"",exp!E458,"")</f>
        <v/>
      </c>
      <c r="D451" s="38" t="str">
        <f>IF(exp!F458&lt;&gt;"",exp!F458,"")</f>
        <v/>
      </c>
      <c r="E451" s="2" t="str">
        <f>IF(exp!G458&lt;&gt;"",exp!G458,"")</f>
        <v/>
      </c>
      <c r="F451" s="2" t="str">
        <f>IF(exp!H458&lt;&gt;"",exp!H458,"")</f>
        <v/>
      </c>
      <c r="G451" s="2" t="str">
        <f>IF(exp!I458&lt;&gt;"",VLOOKUP(exp!I458,private!O:P,2,FALSE),"")</f>
        <v/>
      </c>
      <c r="H451" s="2" t="str">
        <f>IF(exp!J458&lt;&gt;"",exp!J458,"")</f>
        <v/>
      </c>
      <c r="I451" s="2" t="str">
        <f>IF(exp!K458&lt;&gt;"",exp!K458,"")</f>
        <v/>
      </c>
      <c r="J451" s="2" t="str">
        <f>IF(exp!L458&lt;&gt;"",exp!L458,"")</f>
        <v/>
      </c>
      <c r="K451" s="2" t="str">
        <f>IF(exp!M458&lt;&gt;"",exp!M458,"")</f>
        <v/>
      </c>
      <c r="L451" s="2" t="str">
        <f>IF(exp!N458&lt;&gt;"",exp!N458,"")</f>
        <v/>
      </c>
      <c r="M451" s="2" t="str">
        <f>IF(exp!O458&lt;&gt;"",exp!O458,"")</f>
        <v/>
      </c>
      <c r="N451" s="2" t="str">
        <f>IF(exp!P458&lt;&gt;"",exp!P458,"")</f>
        <v/>
      </c>
      <c r="O451" s="2" t="str">
        <f>IF(exp!Q458&lt;&gt;"",exp!Q458,"")</f>
        <v/>
      </c>
    </row>
    <row r="452" spans="1:15" x14ac:dyDescent="0.25">
      <c r="A452" s="2" t="str">
        <f>IF(exp!C459&lt;&gt;"",exp!B459,"")</f>
        <v/>
      </c>
      <c r="B452" s="2" t="str">
        <f>IF(exp!C459&lt;&gt;"",exp!C459,"")</f>
        <v/>
      </c>
      <c r="C452" s="2" t="str">
        <f>IF(exp!E459&lt;&gt;"",exp!E459,"")</f>
        <v/>
      </c>
      <c r="D452" s="38" t="str">
        <f>IF(exp!F459&lt;&gt;"",exp!F459,"")</f>
        <v/>
      </c>
      <c r="E452" s="2" t="str">
        <f>IF(exp!G459&lt;&gt;"",exp!G459,"")</f>
        <v/>
      </c>
      <c r="F452" s="2" t="str">
        <f>IF(exp!H459&lt;&gt;"",exp!H459,"")</f>
        <v/>
      </c>
      <c r="G452" s="2" t="str">
        <f>IF(exp!I459&lt;&gt;"",VLOOKUP(exp!I459,private!O:P,2,FALSE),"")</f>
        <v/>
      </c>
      <c r="H452" s="2" t="str">
        <f>IF(exp!J459&lt;&gt;"",exp!J459,"")</f>
        <v/>
      </c>
      <c r="I452" s="2" t="str">
        <f>IF(exp!K459&lt;&gt;"",exp!K459,"")</f>
        <v/>
      </c>
      <c r="J452" s="2" t="str">
        <f>IF(exp!L459&lt;&gt;"",exp!L459,"")</f>
        <v/>
      </c>
      <c r="K452" s="2" t="str">
        <f>IF(exp!M459&lt;&gt;"",exp!M459,"")</f>
        <v/>
      </c>
      <c r="L452" s="2" t="str">
        <f>IF(exp!N459&lt;&gt;"",exp!N459,"")</f>
        <v/>
      </c>
      <c r="M452" s="2" t="str">
        <f>IF(exp!O459&lt;&gt;"",exp!O459,"")</f>
        <v/>
      </c>
      <c r="N452" s="2" t="str">
        <f>IF(exp!P459&lt;&gt;"",exp!P459,"")</f>
        <v/>
      </c>
      <c r="O452" s="2" t="str">
        <f>IF(exp!Q459&lt;&gt;"",exp!Q459,"")</f>
        <v/>
      </c>
    </row>
    <row r="453" spans="1:15" x14ac:dyDescent="0.25">
      <c r="A453" s="2" t="str">
        <f>IF(exp!C460&lt;&gt;"",exp!B460,"")</f>
        <v/>
      </c>
      <c r="B453" s="2" t="str">
        <f>IF(exp!C460&lt;&gt;"",exp!C460,"")</f>
        <v/>
      </c>
      <c r="C453" s="2" t="str">
        <f>IF(exp!E460&lt;&gt;"",exp!E460,"")</f>
        <v/>
      </c>
      <c r="D453" s="38" t="str">
        <f>IF(exp!F460&lt;&gt;"",exp!F460,"")</f>
        <v/>
      </c>
      <c r="E453" s="2" t="str">
        <f>IF(exp!G460&lt;&gt;"",exp!G460,"")</f>
        <v/>
      </c>
      <c r="F453" s="2" t="str">
        <f>IF(exp!H460&lt;&gt;"",exp!H460,"")</f>
        <v/>
      </c>
      <c r="G453" s="2" t="str">
        <f>IF(exp!I460&lt;&gt;"",VLOOKUP(exp!I460,private!O:P,2,FALSE),"")</f>
        <v/>
      </c>
      <c r="H453" s="2" t="str">
        <f>IF(exp!J460&lt;&gt;"",exp!J460,"")</f>
        <v/>
      </c>
      <c r="I453" s="2" t="str">
        <f>IF(exp!K460&lt;&gt;"",exp!K460,"")</f>
        <v/>
      </c>
      <c r="J453" s="2" t="str">
        <f>IF(exp!L460&lt;&gt;"",exp!L460,"")</f>
        <v/>
      </c>
      <c r="K453" s="2" t="str">
        <f>IF(exp!M460&lt;&gt;"",exp!M460,"")</f>
        <v/>
      </c>
      <c r="L453" s="2" t="str">
        <f>IF(exp!N460&lt;&gt;"",exp!N460,"")</f>
        <v/>
      </c>
      <c r="M453" s="2" t="str">
        <f>IF(exp!O460&lt;&gt;"",exp!O460,"")</f>
        <v/>
      </c>
      <c r="N453" s="2" t="str">
        <f>IF(exp!P460&lt;&gt;"",exp!P460,"")</f>
        <v/>
      </c>
      <c r="O453" s="2" t="str">
        <f>IF(exp!Q460&lt;&gt;"",exp!Q460,"")</f>
        <v/>
      </c>
    </row>
    <row r="454" spans="1:15" x14ac:dyDescent="0.25">
      <c r="A454" s="2" t="str">
        <f>IF(exp!C461&lt;&gt;"",exp!B461,"")</f>
        <v/>
      </c>
      <c r="B454" s="2" t="str">
        <f>IF(exp!C461&lt;&gt;"",exp!C461,"")</f>
        <v/>
      </c>
      <c r="C454" s="2" t="str">
        <f>IF(exp!E461&lt;&gt;"",exp!E461,"")</f>
        <v/>
      </c>
      <c r="D454" s="38" t="str">
        <f>IF(exp!F461&lt;&gt;"",exp!F461,"")</f>
        <v/>
      </c>
      <c r="E454" s="2" t="str">
        <f>IF(exp!G461&lt;&gt;"",exp!G461,"")</f>
        <v/>
      </c>
      <c r="F454" s="2" t="str">
        <f>IF(exp!H461&lt;&gt;"",exp!H461,"")</f>
        <v/>
      </c>
      <c r="G454" s="2" t="str">
        <f>IF(exp!I461&lt;&gt;"",VLOOKUP(exp!I461,private!O:P,2,FALSE),"")</f>
        <v/>
      </c>
      <c r="H454" s="2" t="str">
        <f>IF(exp!J461&lt;&gt;"",exp!J461,"")</f>
        <v/>
      </c>
      <c r="I454" s="2" t="str">
        <f>IF(exp!K461&lt;&gt;"",exp!K461,"")</f>
        <v/>
      </c>
      <c r="J454" s="2" t="str">
        <f>IF(exp!L461&lt;&gt;"",exp!L461,"")</f>
        <v/>
      </c>
      <c r="K454" s="2" t="str">
        <f>IF(exp!M461&lt;&gt;"",exp!M461,"")</f>
        <v/>
      </c>
      <c r="L454" s="2" t="str">
        <f>IF(exp!N461&lt;&gt;"",exp!N461,"")</f>
        <v/>
      </c>
      <c r="M454" s="2" t="str">
        <f>IF(exp!O461&lt;&gt;"",exp!O461,"")</f>
        <v/>
      </c>
      <c r="N454" s="2" t="str">
        <f>IF(exp!P461&lt;&gt;"",exp!P461,"")</f>
        <v/>
      </c>
      <c r="O454" s="2" t="str">
        <f>IF(exp!Q461&lt;&gt;"",exp!Q461,"")</f>
        <v/>
      </c>
    </row>
    <row r="455" spans="1:15" x14ac:dyDescent="0.25">
      <c r="A455" s="2" t="str">
        <f>IF(exp!C462&lt;&gt;"",exp!B462,"")</f>
        <v/>
      </c>
      <c r="B455" s="2" t="str">
        <f>IF(exp!C462&lt;&gt;"",exp!C462,"")</f>
        <v/>
      </c>
      <c r="C455" s="2" t="str">
        <f>IF(exp!E462&lt;&gt;"",exp!E462,"")</f>
        <v/>
      </c>
      <c r="D455" s="38" t="str">
        <f>IF(exp!F462&lt;&gt;"",exp!F462,"")</f>
        <v/>
      </c>
      <c r="E455" s="2" t="str">
        <f>IF(exp!G462&lt;&gt;"",exp!G462,"")</f>
        <v/>
      </c>
      <c r="F455" s="2" t="str">
        <f>IF(exp!H462&lt;&gt;"",exp!H462,"")</f>
        <v/>
      </c>
      <c r="G455" s="2" t="str">
        <f>IF(exp!I462&lt;&gt;"",VLOOKUP(exp!I462,private!O:P,2,FALSE),"")</f>
        <v/>
      </c>
      <c r="H455" s="2" t="str">
        <f>IF(exp!J462&lt;&gt;"",exp!J462,"")</f>
        <v/>
      </c>
      <c r="I455" s="2" t="str">
        <f>IF(exp!K462&lt;&gt;"",exp!K462,"")</f>
        <v/>
      </c>
      <c r="J455" s="2" t="str">
        <f>IF(exp!L462&lt;&gt;"",exp!L462,"")</f>
        <v/>
      </c>
      <c r="K455" s="2" t="str">
        <f>IF(exp!M462&lt;&gt;"",exp!M462,"")</f>
        <v/>
      </c>
      <c r="L455" s="2" t="str">
        <f>IF(exp!N462&lt;&gt;"",exp!N462,"")</f>
        <v/>
      </c>
      <c r="M455" s="2" t="str">
        <f>IF(exp!O462&lt;&gt;"",exp!O462,"")</f>
        <v/>
      </c>
      <c r="N455" s="2" t="str">
        <f>IF(exp!P462&lt;&gt;"",exp!P462,"")</f>
        <v/>
      </c>
      <c r="O455" s="2" t="str">
        <f>IF(exp!Q462&lt;&gt;"",exp!Q462,"")</f>
        <v/>
      </c>
    </row>
    <row r="456" spans="1:15" x14ac:dyDescent="0.25">
      <c r="A456" s="2" t="str">
        <f>IF(exp!C463&lt;&gt;"",exp!B463,"")</f>
        <v/>
      </c>
      <c r="B456" s="2" t="str">
        <f>IF(exp!C463&lt;&gt;"",exp!C463,"")</f>
        <v/>
      </c>
      <c r="C456" s="2" t="str">
        <f>IF(exp!E463&lt;&gt;"",exp!E463,"")</f>
        <v/>
      </c>
      <c r="D456" s="38" t="str">
        <f>IF(exp!F463&lt;&gt;"",exp!F463,"")</f>
        <v/>
      </c>
      <c r="E456" s="2" t="str">
        <f>IF(exp!G463&lt;&gt;"",exp!G463,"")</f>
        <v/>
      </c>
      <c r="F456" s="2" t="str">
        <f>IF(exp!H463&lt;&gt;"",exp!H463,"")</f>
        <v/>
      </c>
      <c r="G456" s="2" t="str">
        <f>IF(exp!I463&lt;&gt;"",VLOOKUP(exp!I463,private!O:P,2,FALSE),"")</f>
        <v/>
      </c>
      <c r="H456" s="2" t="str">
        <f>IF(exp!J463&lt;&gt;"",exp!J463,"")</f>
        <v/>
      </c>
      <c r="I456" s="2" t="str">
        <f>IF(exp!K463&lt;&gt;"",exp!K463,"")</f>
        <v/>
      </c>
      <c r="J456" s="2" t="str">
        <f>IF(exp!L463&lt;&gt;"",exp!L463,"")</f>
        <v/>
      </c>
      <c r="K456" s="2" t="str">
        <f>IF(exp!M463&lt;&gt;"",exp!M463,"")</f>
        <v/>
      </c>
      <c r="L456" s="2" t="str">
        <f>IF(exp!N463&lt;&gt;"",exp!N463,"")</f>
        <v/>
      </c>
      <c r="M456" s="2" t="str">
        <f>IF(exp!O463&lt;&gt;"",exp!O463,"")</f>
        <v/>
      </c>
      <c r="N456" s="2" t="str">
        <f>IF(exp!P463&lt;&gt;"",exp!P463,"")</f>
        <v/>
      </c>
      <c r="O456" s="2" t="str">
        <f>IF(exp!Q463&lt;&gt;"",exp!Q463,"")</f>
        <v/>
      </c>
    </row>
    <row r="457" spans="1:15" x14ac:dyDescent="0.25">
      <c r="A457" s="2" t="str">
        <f>IF(exp!C464&lt;&gt;"",exp!B464,"")</f>
        <v/>
      </c>
      <c r="B457" s="2" t="str">
        <f>IF(exp!C464&lt;&gt;"",exp!C464,"")</f>
        <v/>
      </c>
      <c r="C457" s="2" t="str">
        <f>IF(exp!E464&lt;&gt;"",exp!E464,"")</f>
        <v/>
      </c>
      <c r="D457" s="38" t="str">
        <f>IF(exp!F464&lt;&gt;"",exp!F464,"")</f>
        <v/>
      </c>
      <c r="E457" s="2" t="str">
        <f>IF(exp!G464&lt;&gt;"",exp!G464,"")</f>
        <v/>
      </c>
      <c r="F457" s="2" t="str">
        <f>IF(exp!H464&lt;&gt;"",exp!H464,"")</f>
        <v/>
      </c>
      <c r="G457" s="2" t="str">
        <f>IF(exp!I464&lt;&gt;"",VLOOKUP(exp!I464,private!O:P,2,FALSE),"")</f>
        <v/>
      </c>
      <c r="H457" s="2" t="str">
        <f>IF(exp!J464&lt;&gt;"",exp!J464,"")</f>
        <v/>
      </c>
      <c r="I457" s="2" t="str">
        <f>IF(exp!K464&lt;&gt;"",exp!K464,"")</f>
        <v/>
      </c>
      <c r="J457" s="2" t="str">
        <f>IF(exp!L464&lt;&gt;"",exp!L464,"")</f>
        <v/>
      </c>
      <c r="K457" s="2" t="str">
        <f>IF(exp!M464&lt;&gt;"",exp!M464,"")</f>
        <v/>
      </c>
      <c r="L457" s="2" t="str">
        <f>IF(exp!N464&lt;&gt;"",exp!N464,"")</f>
        <v/>
      </c>
      <c r="M457" s="2" t="str">
        <f>IF(exp!O464&lt;&gt;"",exp!O464,"")</f>
        <v/>
      </c>
      <c r="N457" s="2" t="str">
        <f>IF(exp!P464&lt;&gt;"",exp!P464,"")</f>
        <v/>
      </c>
      <c r="O457" s="2" t="str">
        <f>IF(exp!Q464&lt;&gt;"",exp!Q464,"")</f>
        <v/>
      </c>
    </row>
    <row r="458" spans="1:15" x14ac:dyDescent="0.25">
      <c r="A458" s="2" t="str">
        <f>IF(exp!C465&lt;&gt;"",exp!B465,"")</f>
        <v/>
      </c>
      <c r="B458" s="2" t="str">
        <f>IF(exp!C465&lt;&gt;"",exp!C465,"")</f>
        <v/>
      </c>
      <c r="C458" s="2" t="str">
        <f>IF(exp!E465&lt;&gt;"",exp!E465,"")</f>
        <v/>
      </c>
      <c r="D458" s="38" t="str">
        <f>IF(exp!F465&lt;&gt;"",exp!F465,"")</f>
        <v/>
      </c>
      <c r="E458" s="2" t="str">
        <f>IF(exp!G465&lt;&gt;"",exp!G465,"")</f>
        <v/>
      </c>
      <c r="F458" s="2" t="str">
        <f>IF(exp!H465&lt;&gt;"",exp!H465,"")</f>
        <v/>
      </c>
      <c r="G458" s="2" t="str">
        <f>IF(exp!I465&lt;&gt;"",VLOOKUP(exp!I465,private!O:P,2,FALSE),"")</f>
        <v/>
      </c>
      <c r="H458" s="2" t="str">
        <f>IF(exp!J465&lt;&gt;"",exp!J465,"")</f>
        <v/>
      </c>
      <c r="I458" s="2" t="str">
        <f>IF(exp!K465&lt;&gt;"",exp!K465,"")</f>
        <v/>
      </c>
      <c r="J458" s="2" t="str">
        <f>IF(exp!L465&lt;&gt;"",exp!L465,"")</f>
        <v/>
      </c>
      <c r="K458" s="2" t="str">
        <f>IF(exp!M465&lt;&gt;"",exp!M465,"")</f>
        <v/>
      </c>
      <c r="L458" s="2" t="str">
        <f>IF(exp!N465&lt;&gt;"",exp!N465,"")</f>
        <v/>
      </c>
      <c r="M458" s="2" t="str">
        <f>IF(exp!O465&lt;&gt;"",exp!O465,"")</f>
        <v/>
      </c>
      <c r="N458" s="2" t="str">
        <f>IF(exp!P465&lt;&gt;"",exp!P465,"")</f>
        <v/>
      </c>
      <c r="O458" s="2" t="str">
        <f>IF(exp!Q465&lt;&gt;"",exp!Q465,"")</f>
        <v/>
      </c>
    </row>
    <row r="459" spans="1:15" x14ac:dyDescent="0.25">
      <c r="A459" s="2" t="str">
        <f>IF(exp!C466&lt;&gt;"",exp!B466,"")</f>
        <v/>
      </c>
      <c r="B459" s="2" t="str">
        <f>IF(exp!C466&lt;&gt;"",exp!C466,"")</f>
        <v/>
      </c>
      <c r="C459" s="2" t="str">
        <f>IF(exp!E466&lt;&gt;"",exp!E466,"")</f>
        <v/>
      </c>
      <c r="D459" s="38" t="str">
        <f>IF(exp!F466&lt;&gt;"",exp!F466,"")</f>
        <v/>
      </c>
      <c r="E459" s="2" t="str">
        <f>IF(exp!G466&lt;&gt;"",exp!G466,"")</f>
        <v/>
      </c>
      <c r="F459" s="2" t="str">
        <f>IF(exp!H466&lt;&gt;"",exp!H466,"")</f>
        <v/>
      </c>
      <c r="G459" s="2" t="str">
        <f>IF(exp!I466&lt;&gt;"",VLOOKUP(exp!I466,private!O:P,2,FALSE),"")</f>
        <v/>
      </c>
      <c r="H459" s="2" t="str">
        <f>IF(exp!J466&lt;&gt;"",exp!J466,"")</f>
        <v/>
      </c>
      <c r="I459" s="2" t="str">
        <f>IF(exp!K466&lt;&gt;"",exp!K466,"")</f>
        <v/>
      </c>
      <c r="J459" s="2" t="str">
        <f>IF(exp!L466&lt;&gt;"",exp!L466,"")</f>
        <v/>
      </c>
      <c r="K459" s="2" t="str">
        <f>IF(exp!M466&lt;&gt;"",exp!M466,"")</f>
        <v/>
      </c>
      <c r="L459" s="2" t="str">
        <f>IF(exp!N466&lt;&gt;"",exp!N466,"")</f>
        <v/>
      </c>
      <c r="M459" s="2" t="str">
        <f>IF(exp!O466&lt;&gt;"",exp!O466,"")</f>
        <v/>
      </c>
      <c r="N459" s="2" t="str">
        <f>IF(exp!P466&lt;&gt;"",exp!P466,"")</f>
        <v/>
      </c>
      <c r="O459" s="2" t="str">
        <f>IF(exp!Q466&lt;&gt;"",exp!Q466,"")</f>
        <v/>
      </c>
    </row>
    <row r="460" spans="1:15" x14ac:dyDescent="0.25">
      <c r="A460" s="2" t="str">
        <f>IF(exp!C467&lt;&gt;"",exp!B467,"")</f>
        <v/>
      </c>
      <c r="B460" s="2" t="str">
        <f>IF(exp!C467&lt;&gt;"",exp!C467,"")</f>
        <v/>
      </c>
      <c r="C460" s="2" t="str">
        <f>IF(exp!E467&lt;&gt;"",exp!E467,"")</f>
        <v/>
      </c>
      <c r="D460" s="38" t="str">
        <f>IF(exp!F467&lt;&gt;"",exp!F467,"")</f>
        <v/>
      </c>
      <c r="E460" s="2" t="str">
        <f>IF(exp!G467&lt;&gt;"",exp!G467,"")</f>
        <v/>
      </c>
      <c r="F460" s="2" t="str">
        <f>IF(exp!H467&lt;&gt;"",exp!H467,"")</f>
        <v/>
      </c>
      <c r="G460" s="2" t="str">
        <f>IF(exp!I467&lt;&gt;"",VLOOKUP(exp!I467,private!O:P,2,FALSE),"")</f>
        <v/>
      </c>
      <c r="H460" s="2" t="str">
        <f>IF(exp!J467&lt;&gt;"",exp!J467,"")</f>
        <v/>
      </c>
      <c r="I460" s="2" t="str">
        <f>IF(exp!K467&lt;&gt;"",exp!K467,"")</f>
        <v/>
      </c>
      <c r="J460" s="2" t="str">
        <f>IF(exp!L467&lt;&gt;"",exp!L467,"")</f>
        <v/>
      </c>
      <c r="K460" s="2" t="str">
        <f>IF(exp!M467&lt;&gt;"",exp!M467,"")</f>
        <v/>
      </c>
      <c r="L460" s="2" t="str">
        <f>IF(exp!N467&lt;&gt;"",exp!N467,"")</f>
        <v/>
      </c>
      <c r="M460" s="2" t="str">
        <f>IF(exp!O467&lt;&gt;"",exp!O467,"")</f>
        <v/>
      </c>
      <c r="N460" s="2" t="str">
        <f>IF(exp!P467&lt;&gt;"",exp!P467,"")</f>
        <v/>
      </c>
      <c r="O460" s="2" t="str">
        <f>IF(exp!Q467&lt;&gt;"",exp!Q467,"")</f>
        <v/>
      </c>
    </row>
    <row r="461" spans="1:15" x14ac:dyDescent="0.25">
      <c r="A461" s="2" t="str">
        <f>IF(exp!C468&lt;&gt;"",exp!B468,"")</f>
        <v/>
      </c>
      <c r="B461" s="2" t="str">
        <f>IF(exp!C468&lt;&gt;"",exp!C468,"")</f>
        <v/>
      </c>
      <c r="C461" s="2" t="str">
        <f>IF(exp!E468&lt;&gt;"",exp!E468,"")</f>
        <v/>
      </c>
      <c r="D461" s="38" t="str">
        <f>IF(exp!F468&lt;&gt;"",exp!F468,"")</f>
        <v/>
      </c>
      <c r="E461" s="2" t="str">
        <f>IF(exp!G468&lt;&gt;"",exp!G468,"")</f>
        <v/>
      </c>
      <c r="F461" s="2" t="str">
        <f>IF(exp!H468&lt;&gt;"",exp!H468,"")</f>
        <v/>
      </c>
      <c r="G461" s="2" t="str">
        <f>IF(exp!I468&lt;&gt;"",VLOOKUP(exp!I468,private!O:P,2,FALSE),"")</f>
        <v/>
      </c>
      <c r="H461" s="2" t="str">
        <f>IF(exp!J468&lt;&gt;"",exp!J468,"")</f>
        <v/>
      </c>
      <c r="I461" s="2" t="str">
        <f>IF(exp!K468&lt;&gt;"",exp!K468,"")</f>
        <v/>
      </c>
      <c r="J461" s="2" t="str">
        <f>IF(exp!L468&lt;&gt;"",exp!L468,"")</f>
        <v/>
      </c>
      <c r="K461" s="2" t="str">
        <f>IF(exp!M468&lt;&gt;"",exp!M468,"")</f>
        <v/>
      </c>
      <c r="L461" s="2" t="str">
        <f>IF(exp!N468&lt;&gt;"",exp!N468,"")</f>
        <v/>
      </c>
      <c r="M461" s="2" t="str">
        <f>IF(exp!O468&lt;&gt;"",exp!O468,"")</f>
        <v/>
      </c>
      <c r="N461" s="2" t="str">
        <f>IF(exp!P468&lt;&gt;"",exp!P468,"")</f>
        <v/>
      </c>
      <c r="O461" s="2" t="str">
        <f>IF(exp!Q468&lt;&gt;"",exp!Q468,"")</f>
        <v/>
      </c>
    </row>
    <row r="462" spans="1:15" x14ac:dyDescent="0.25">
      <c r="A462" s="2" t="str">
        <f>IF(exp!C469&lt;&gt;"",exp!B469,"")</f>
        <v/>
      </c>
      <c r="B462" s="2" t="str">
        <f>IF(exp!C469&lt;&gt;"",exp!C469,"")</f>
        <v/>
      </c>
      <c r="C462" s="2" t="str">
        <f>IF(exp!E469&lt;&gt;"",exp!E469,"")</f>
        <v/>
      </c>
      <c r="D462" s="38" t="str">
        <f>IF(exp!F469&lt;&gt;"",exp!F469,"")</f>
        <v/>
      </c>
      <c r="E462" s="2" t="str">
        <f>IF(exp!G469&lt;&gt;"",exp!G469,"")</f>
        <v/>
      </c>
      <c r="F462" s="2" t="str">
        <f>IF(exp!H469&lt;&gt;"",exp!H469,"")</f>
        <v/>
      </c>
      <c r="G462" s="2" t="str">
        <f>IF(exp!I469&lt;&gt;"",VLOOKUP(exp!I469,private!O:P,2,FALSE),"")</f>
        <v/>
      </c>
      <c r="H462" s="2" t="str">
        <f>IF(exp!J469&lt;&gt;"",exp!J469,"")</f>
        <v/>
      </c>
      <c r="I462" s="2" t="str">
        <f>IF(exp!K469&lt;&gt;"",exp!K469,"")</f>
        <v/>
      </c>
      <c r="J462" s="2" t="str">
        <f>IF(exp!L469&lt;&gt;"",exp!L469,"")</f>
        <v/>
      </c>
      <c r="K462" s="2" t="str">
        <f>IF(exp!M469&lt;&gt;"",exp!M469,"")</f>
        <v/>
      </c>
      <c r="L462" s="2" t="str">
        <f>IF(exp!N469&lt;&gt;"",exp!N469,"")</f>
        <v/>
      </c>
      <c r="M462" s="2" t="str">
        <f>IF(exp!O469&lt;&gt;"",exp!O469,"")</f>
        <v/>
      </c>
      <c r="N462" s="2" t="str">
        <f>IF(exp!P469&lt;&gt;"",exp!P469,"")</f>
        <v/>
      </c>
      <c r="O462" s="2" t="str">
        <f>IF(exp!Q469&lt;&gt;"",exp!Q469,"")</f>
        <v/>
      </c>
    </row>
    <row r="463" spans="1:15" x14ac:dyDescent="0.25">
      <c r="A463" s="2" t="str">
        <f>IF(exp!C470&lt;&gt;"",exp!B470,"")</f>
        <v/>
      </c>
      <c r="B463" s="2" t="str">
        <f>IF(exp!C470&lt;&gt;"",exp!C470,"")</f>
        <v/>
      </c>
      <c r="C463" s="2" t="str">
        <f>IF(exp!E470&lt;&gt;"",exp!E470,"")</f>
        <v/>
      </c>
      <c r="D463" s="38" t="str">
        <f>IF(exp!F470&lt;&gt;"",exp!F470,"")</f>
        <v/>
      </c>
      <c r="E463" s="2" t="str">
        <f>IF(exp!G470&lt;&gt;"",exp!G470,"")</f>
        <v/>
      </c>
      <c r="F463" s="2" t="str">
        <f>IF(exp!H470&lt;&gt;"",exp!H470,"")</f>
        <v/>
      </c>
      <c r="G463" s="2" t="str">
        <f>IF(exp!I470&lt;&gt;"",VLOOKUP(exp!I470,private!O:P,2,FALSE),"")</f>
        <v/>
      </c>
      <c r="H463" s="2" t="str">
        <f>IF(exp!J470&lt;&gt;"",exp!J470,"")</f>
        <v/>
      </c>
      <c r="I463" s="2" t="str">
        <f>IF(exp!K470&lt;&gt;"",exp!K470,"")</f>
        <v/>
      </c>
      <c r="J463" s="2" t="str">
        <f>IF(exp!L470&lt;&gt;"",exp!L470,"")</f>
        <v/>
      </c>
      <c r="K463" s="2" t="str">
        <f>IF(exp!M470&lt;&gt;"",exp!M470,"")</f>
        <v/>
      </c>
      <c r="L463" s="2" t="str">
        <f>IF(exp!N470&lt;&gt;"",exp!N470,"")</f>
        <v/>
      </c>
      <c r="M463" s="2" t="str">
        <f>IF(exp!O470&lt;&gt;"",exp!O470,"")</f>
        <v/>
      </c>
      <c r="N463" s="2" t="str">
        <f>IF(exp!P470&lt;&gt;"",exp!P470,"")</f>
        <v/>
      </c>
      <c r="O463" s="2" t="str">
        <f>IF(exp!Q470&lt;&gt;"",exp!Q470,"")</f>
        <v/>
      </c>
    </row>
    <row r="464" spans="1:15" x14ac:dyDescent="0.25">
      <c r="A464" s="2" t="str">
        <f>IF(exp!C471&lt;&gt;"",exp!B471,"")</f>
        <v/>
      </c>
      <c r="B464" s="2" t="str">
        <f>IF(exp!C471&lt;&gt;"",exp!C471,"")</f>
        <v/>
      </c>
      <c r="C464" s="2" t="str">
        <f>IF(exp!E471&lt;&gt;"",exp!E471,"")</f>
        <v/>
      </c>
      <c r="D464" s="38" t="str">
        <f>IF(exp!F471&lt;&gt;"",exp!F471,"")</f>
        <v/>
      </c>
      <c r="E464" s="2" t="str">
        <f>IF(exp!G471&lt;&gt;"",exp!G471,"")</f>
        <v/>
      </c>
      <c r="F464" s="2" t="str">
        <f>IF(exp!H471&lt;&gt;"",exp!H471,"")</f>
        <v/>
      </c>
      <c r="G464" s="2" t="str">
        <f>IF(exp!I471&lt;&gt;"",VLOOKUP(exp!I471,private!O:P,2,FALSE),"")</f>
        <v/>
      </c>
      <c r="H464" s="2" t="str">
        <f>IF(exp!J471&lt;&gt;"",exp!J471,"")</f>
        <v/>
      </c>
      <c r="I464" s="2" t="str">
        <f>IF(exp!K471&lt;&gt;"",exp!K471,"")</f>
        <v/>
      </c>
      <c r="J464" s="2" t="str">
        <f>IF(exp!L471&lt;&gt;"",exp!L471,"")</f>
        <v/>
      </c>
      <c r="K464" s="2" t="str">
        <f>IF(exp!M471&lt;&gt;"",exp!M471,"")</f>
        <v/>
      </c>
      <c r="L464" s="2" t="str">
        <f>IF(exp!N471&lt;&gt;"",exp!N471,"")</f>
        <v/>
      </c>
      <c r="M464" s="2" t="str">
        <f>IF(exp!O471&lt;&gt;"",exp!O471,"")</f>
        <v/>
      </c>
      <c r="N464" s="2" t="str">
        <f>IF(exp!P471&lt;&gt;"",exp!P471,"")</f>
        <v/>
      </c>
      <c r="O464" s="2" t="str">
        <f>IF(exp!Q471&lt;&gt;"",exp!Q471,"")</f>
        <v/>
      </c>
    </row>
    <row r="465" spans="1:15" x14ac:dyDescent="0.25">
      <c r="A465" s="2" t="str">
        <f>IF(exp!C472&lt;&gt;"",exp!B472,"")</f>
        <v/>
      </c>
      <c r="B465" s="2" t="str">
        <f>IF(exp!C472&lt;&gt;"",exp!C472,"")</f>
        <v/>
      </c>
      <c r="C465" s="2" t="str">
        <f>IF(exp!E472&lt;&gt;"",exp!E472,"")</f>
        <v/>
      </c>
      <c r="D465" s="38" t="str">
        <f>IF(exp!F472&lt;&gt;"",exp!F472,"")</f>
        <v/>
      </c>
      <c r="E465" s="2" t="str">
        <f>IF(exp!G472&lt;&gt;"",exp!G472,"")</f>
        <v/>
      </c>
      <c r="F465" s="2" t="str">
        <f>IF(exp!H472&lt;&gt;"",exp!H472,"")</f>
        <v/>
      </c>
      <c r="G465" s="2" t="str">
        <f>IF(exp!I472&lt;&gt;"",VLOOKUP(exp!I472,private!O:P,2,FALSE),"")</f>
        <v/>
      </c>
      <c r="H465" s="2" t="str">
        <f>IF(exp!J472&lt;&gt;"",exp!J472,"")</f>
        <v/>
      </c>
      <c r="I465" s="2" t="str">
        <f>IF(exp!K472&lt;&gt;"",exp!K472,"")</f>
        <v/>
      </c>
      <c r="J465" s="2" t="str">
        <f>IF(exp!L472&lt;&gt;"",exp!L472,"")</f>
        <v/>
      </c>
      <c r="K465" s="2" t="str">
        <f>IF(exp!M472&lt;&gt;"",exp!M472,"")</f>
        <v/>
      </c>
      <c r="L465" s="2" t="str">
        <f>IF(exp!N472&lt;&gt;"",exp!N472,"")</f>
        <v/>
      </c>
      <c r="M465" s="2" t="str">
        <f>IF(exp!O472&lt;&gt;"",exp!O472,"")</f>
        <v/>
      </c>
      <c r="N465" s="2" t="str">
        <f>IF(exp!P472&lt;&gt;"",exp!P472,"")</f>
        <v/>
      </c>
      <c r="O465" s="2" t="str">
        <f>IF(exp!Q472&lt;&gt;"",exp!Q472,"")</f>
        <v/>
      </c>
    </row>
    <row r="466" spans="1:15" x14ac:dyDescent="0.25">
      <c r="A466" s="2" t="str">
        <f>IF(exp!C473&lt;&gt;"",exp!B473,"")</f>
        <v/>
      </c>
      <c r="B466" s="2" t="str">
        <f>IF(exp!C473&lt;&gt;"",exp!C473,"")</f>
        <v/>
      </c>
      <c r="C466" s="2" t="str">
        <f>IF(exp!E473&lt;&gt;"",exp!E473,"")</f>
        <v/>
      </c>
      <c r="D466" s="38" t="str">
        <f>IF(exp!F473&lt;&gt;"",exp!F473,"")</f>
        <v/>
      </c>
      <c r="E466" s="2" t="str">
        <f>IF(exp!G473&lt;&gt;"",exp!G473,"")</f>
        <v/>
      </c>
      <c r="F466" s="2" t="str">
        <f>IF(exp!H473&lt;&gt;"",exp!H473,"")</f>
        <v/>
      </c>
      <c r="G466" s="2" t="str">
        <f>IF(exp!I473&lt;&gt;"",VLOOKUP(exp!I473,private!O:P,2,FALSE),"")</f>
        <v/>
      </c>
      <c r="H466" s="2" t="str">
        <f>IF(exp!J473&lt;&gt;"",exp!J473,"")</f>
        <v/>
      </c>
      <c r="I466" s="2" t="str">
        <f>IF(exp!K473&lt;&gt;"",exp!K473,"")</f>
        <v/>
      </c>
      <c r="J466" s="2" t="str">
        <f>IF(exp!L473&lt;&gt;"",exp!L473,"")</f>
        <v/>
      </c>
      <c r="K466" s="2" t="str">
        <f>IF(exp!M473&lt;&gt;"",exp!M473,"")</f>
        <v/>
      </c>
      <c r="L466" s="2" t="str">
        <f>IF(exp!N473&lt;&gt;"",exp!N473,"")</f>
        <v/>
      </c>
      <c r="M466" s="2" t="str">
        <f>IF(exp!O473&lt;&gt;"",exp!O473,"")</f>
        <v/>
      </c>
      <c r="N466" s="2" t="str">
        <f>IF(exp!P473&lt;&gt;"",exp!P473,"")</f>
        <v/>
      </c>
      <c r="O466" s="2" t="str">
        <f>IF(exp!Q473&lt;&gt;"",exp!Q473,"")</f>
        <v/>
      </c>
    </row>
    <row r="467" spans="1:15" x14ac:dyDescent="0.25">
      <c r="A467" s="2" t="str">
        <f>IF(exp!C474&lt;&gt;"",exp!B474,"")</f>
        <v/>
      </c>
      <c r="B467" s="2" t="str">
        <f>IF(exp!C474&lt;&gt;"",exp!C474,"")</f>
        <v/>
      </c>
      <c r="C467" s="2" t="str">
        <f>IF(exp!E474&lt;&gt;"",exp!E474,"")</f>
        <v/>
      </c>
      <c r="D467" s="38" t="str">
        <f>IF(exp!F474&lt;&gt;"",exp!F474,"")</f>
        <v/>
      </c>
      <c r="E467" s="2" t="str">
        <f>IF(exp!G474&lt;&gt;"",exp!G474,"")</f>
        <v/>
      </c>
      <c r="F467" s="2" t="str">
        <f>IF(exp!H474&lt;&gt;"",exp!H474,"")</f>
        <v/>
      </c>
      <c r="G467" s="2" t="str">
        <f>IF(exp!I474&lt;&gt;"",VLOOKUP(exp!I474,private!O:P,2,FALSE),"")</f>
        <v/>
      </c>
      <c r="H467" s="2" t="str">
        <f>IF(exp!J474&lt;&gt;"",exp!J474,"")</f>
        <v/>
      </c>
      <c r="I467" s="2" t="str">
        <f>IF(exp!K474&lt;&gt;"",exp!K474,"")</f>
        <v/>
      </c>
      <c r="J467" s="2" t="str">
        <f>IF(exp!L474&lt;&gt;"",exp!L474,"")</f>
        <v/>
      </c>
      <c r="K467" s="2" t="str">
        <f>IF(exp!M474&lt;&gt;"",exp!M474,"")</f>
        <v/>
      </c>
      <c r="L467" s="2" t="str">
        <f>IF(exp!N474&lt;&gt;"",exp!N474,"")</f>
        <v/>
      </c>
      <c r="M467" s="2" t="str">
        <f>IF(exp!O474&lt;&gt;"",exp!O474,"")</f>
        <v/>
      </c>
      <c r="N467" s="2" t="str">
        <f>IF(exp!P474&lt;&gt;"",exp!P474,"")</f>
        <v/>
      </c>
      <c r="O467" s="2" t="str">
        <f>IF(exp!Q474&lt;&gt;"",exp!Q474,"")</f>
        <v/>
      </c>
    </row>
    <row r="468" spans="1:15" x14ac:dyDescent="0.25">
      <c r="A468" s="2" t="str">
        <f>IF(exp!C475&lt;&gt;"",exp!B475,"")</f>
        <v/>
      </c>
      <c r="B468" s="2" t="str">
        <f>IF(exp!C475&lt;&gt;"",exp!C475,"")</f>
        <v/>
      </c>
      <c r="C468" s="2" t="str">
        <f>IF(exp!E475&lt;&gt;"",exp!E475,"")</f>
        <v/>
      </c>
      <c r="D468" s="38" t="str">
        <f>IF(exp!F475&lt;&gt;"",exp!F475,"")</f>
        <v/>
      </c>
      <c r="E468" s="2" t="str">
        <f>IF(exp!G475&lt;&gt;"",exp!G475,"")</f>
        <v/>
      </c>
      <c r="F468" s="2" t="str">
        <f>IF(exp!H475&lt;&gt;"",exp!H475,"")</f>
        <v/>
      </c>
      <c r="G468" s="2" t="str">
        <f>IF(exp!I475&lt;&gt;"",VLOOKUP(exp!I475,private!O:P,2,FALSE),"")</f>
        <v/>
      </c>
      <c r="H468" s="2" t="str">
        <f>IF(exp!J475&lt;&gt;"",exp!J475,"")</f>
        <v/>
      </c>
      <c r="I468" s="2" t="str">
        <f>IF(exp!K475&lt;&gt;"",exp!K475,"")</f>
        <v/>
      </c>
      <c r="J468" s="2" t="str">
        <f>IF(exp!L475&lt;&gt;"",exp!L475,"")</f>
        <v/>
      </c>
      <c r="K468" s="2" t="str">
        <f>IF(exp!M475&lt;&gt;"",exp!M475,"")</f>
        <v/>
      </c>
      <c r="L468" s="2" t="str">
        <f>IF(exp!N475&lt;&gt;"",exp!N475,"")</f>
        <v/>
      </c>
      <c r="M468" s="2" t="str">
        <f>IF(exp!O475&lt;&gt;"",exp!O475,"")</f>
        <v/>
      </c>
      <c r="N468" s="2" t="str">
        <f>IF(exp!P475&lt;&gt;"",exp!P475,"")</f>
        <v/>
      </c>
      <c r="O468" s="2" t="str">
        <f>IF(exp!Q475&lt;&gt;"",exp!Q475,"")</f>
        <v/>
      </c>
    </row>
    <row r="469" spans="1:15" x14ac:dyDescent="0.25">
      <c r="A469" s="2" t="str">
        <f>IF(exp!C476&lt;&gt;"",exp!B476,"")</f>
        <v/>
      </c>
      <c r="B469" s="2" t="str">
        <f>IF(exp!C476&lt;&gt;"",exp!C476,"")</f>
        <v/>
      </c>
      <c r="C469" s="2" t="str">
        <f>IF(exp!E476&lt;&gt;"",exp!E476,"")</f>
        <v/>
      </c>
      <c r="D469" s="38" t="str">
        <f>IF(exp!F476&lt;&gt;"",exp!F476,"")</f>
        <v/>
      </c>
      <c r="E469" s="2" t="str">
        <f>IF(exp!G476&lt;&gt;"",exp!G476,"")</f>
        <v/>
      </c>
      <c r="F469" s="2" t="str">
        <f>IF(exp!H476&lt;&gt;"",exp!H476,"")</f>
        <v/>
      </c>
      <c r="G469" s="2" t="str">
        <f>IF(exp!I476&lt;&gt;"",VLOOKUP(exp!I476,private!O:P,2,FALSE),"")</f>
        <v/>
      </c>
      <c r="H469" s="2" t="str">
        <f>IF(exp!J476&lt;&gt;"",exp!J476,"")</f>
        <v/>
      </c>
      <c r="I469" s="2" t="str">
        <f>IF(exp!K476&lt;&gt;"",exp!K476,"")</f>
        <v/>
      </c>
      <c r="J469" s="2" t="str">
        <f>IF(exp!L476&lt;&gt;"",exp!L476,"")</f>
        <v/>
      </c>
      <c r="K469" s="2" t="str">
        <f>IF(exp!M476&lt;&gt;"",exp!M476,"")</f>
        <v/>
      </c>
      <c r="L469" s="2" t="str">
        <f>IF(exp!N476&lt;&gt;"",exp!N476,"")</f>
        <v/>
      </c>
      <c r="M469" s="2" t="str">
        <f>IF(exp!O476&lt;&gt;"",exp!O476,"")</f>
        <v/>
      </c>
      <c r="N469" s="2" t="str">
        <f>IF(exp!P476&lt;&gt;"",exp!P476,"")</f>
        <v/>
      </c>
      <c r="O469" s="2" t="str">
        <f>IF(exp!Q476&lt;&gt;"",exp!Q476,"")</f>
        <v/>
      </c>
    </row>
    <row r="470" spans="1:15" x14ac:dyDescent="0.25">
      <c r="A470" s="2" t="str">
        <f>IF(exp!C477&lt;&gt;"",exp!B477,"")</f>
        <v/>
      </c>
      <c r="B470" s="2" t="str">
        <f>IF(exp!C477&lt;&gt;"",exp!C477,"")</f>
        <v/>
      </c>
      <c r="C470" s="2" t="str">
        <f>IF(exp!E477&lt;&gt;"",exp!E477,"")</f>
        <v/>
      </c>
      <c r="D470" s="38" t="str">
        <f>IF(exp!F477&lt;&gt;"",exp!F477,"")</f>
        <v/>
      </c>
      <c r="E470" s="2" t="str">
        <f>IF(exp!G477&lt;&gt;"",exp!G477,"")</f>
        <v/>
      </c>
      <c r="F470" s="2" t="str">
        <f>IF(exp!H477&lt;&gt;"",exp!H477,"")</f>
        <v/>
      </c>
      <c r="G470" s="2" t="str">
        <f>IF(exp!I477&lt;&gt;"",VLOOKUP(exp!I477,private!O:P,2,FALSE),"")</f>
        <v/>
      </c>
      <c r="H470" s="2" t="str">
        <f>IF(exp!J477&lt;&gt;"",exp!J477,"")</f>
        <v/>
      </c>
      <c r="I470" s="2" t="str">
        <f>IF(exp!K477&lt;&gt;"",exp!K477,"")</f>
        <v/>
      </c>
      <c r="J470" s="2" t="str">
        <f>IF(exp!L477&lt;&gt;"",exp!L477,"")</f>
        <v/>
      </c>
      <c r="K470" s="2" t="str">
        <f>IF(exp!M477&lt;&gt;"",exp!M477,"")</f>
        <v/>
      </c>
      <c r="L470" s="2" t="str">
        <f>IF(exp!N477&lt;&gt;"",exp!N477,"")</f>
        <v/>
      </c>
      <c r="M470" s="2" t="str">
        <f>IF(exp!O477&lt;&gt;"",exp!O477,"")</f>
        <v/>
      </c>
      <c r="N470" s="2" t="str">
        <f>IF(exp!P477&lt;&gt;"",exp!P477,"")</f>
        <v/>
      </c>
      <c r="O470" s="2" t="str">
        <f>IF(exp!Q477&lt;&gt;"",exp!Q477,"")</f>
        <v/>
      </c>
    </row>
    <row r="471" spans="1:15" x14ac:dyDescent="0.25">
      <c r="A471" s="2" t="str">
        <f>IF(exp!C478&lt;&gt;"",exp!B478,"")</f>
        <v/>
      </c>
      <c r="B471" s="2" t="str">
        <f>IF(exp!C478&lt;&gt;"",exp!C478,"")</f>
        <v/>
      </c>
      <c r="C471" s="2" t="str">
        <f>IF(exp!E478&lt;&gt;"",exp!E478,"")</f>
        <v/>
      </c>
      <c r="D471" s="38" t="str">
        <f>IF(exp!F478&lt;&gt;"",exp!F478,"")</f>
        <v/>
      </c>
      <c r="E471" s="2" t="str">
        <f>IF(exp!G478&lt;&gt;"",exp!G478,"")</f>
        <v/>
      </c>
      <c r="F471" s="2" t="str">
        <f>IF(exp!H478&lt;&gt;"",exp!H478,"")</f>
        <v/>
      </c>
      <c r="G471" s="2" t="str">
        <f>IF(exp!I478&lt;&gt;"",VLOOKUP(exp!I478,private!O:P,2,FALSE),"")</f>
        <v/>
      </c>
      <c r="H471" s="2" t="str">
        <f>IF(exp!J478&lt;&gt;"",exp!J478,"")</f>
        <v/>
      </c>
      <c r="I471" s="2" t="str">
        <f>IF(exp!K478&lt;&gt;"",exp!K478,"")</f>
        <v/>
      </c>
      <c r="J471" s="2" t="str">
        <f>IF(exp!L478&lt;&gt;"",exp!L478,"")</f>
        <v/>
      </c>
      <c r="K471" s="2" t="str">
        <f>IF(exp!M478&lt;&gt;"",exp!M478,"")</f>
        <v/>
      </c>
      <c r="L471" s="2" t="str">
        <f>IF(exp!N478&lt;&gt;"",exp!N478,"")</f>
        <v/>
      </c>
      <c r="M471" s="2" t="str">
        <f>IF(exp!O478&lt;&gt;"",exp!O478,"")</f>
        <v/>
      </c>
      <c r="N471" s="2" t="str">
        <f>IF(exp!P478&lt;&gt;"",exp!P478,"")</f>
        <v/>
      </c>
      <c r="O471" s="2" t="str">
        <f>IF(exp!Q478&lt;&gt;"",exp!Q478,"")</f>
        <v/>
      </c>
    </row>
    <row r="472" spans="1:15" x14ac:dyDescent="0.25">
      <c r="A472" s="2" t="str">
        <f>IF(exp!C479&lt;&gt;"",exp!B479,"")</f>
        <v/>
      </c>
      <c r="B472" s="2" t="str">
        <f>IF(exp!C479&lt;&gt;"",exp!C479,"")</f>
        <v/>
      </c>
      <c r="C472" s="2" t="str">
        <f>IF(exp!E479&lt;&gt;"",exp!E479,"")</f>
        <v/>
      </c>
      <c r="D472" s="38" t="str">
        <f>IF(exp!F479&lt;&gt;"",exp!F479,"")</f>
        <v/>
      </c>
      <c r="E472" s="2" t="str">
        <f>IF(exp!G479&lt;&gt;"",exp!G479,"")</f>
        <v/>
      </c>
      <c r="F472" s="2" t="str">
        <f>IF(exp!H479&lt;&gt;"",exp!H479,"")</f>
        <v/>
      </c>
      <c r="G472" s="2" t="str">
        <f>IF(exp!I479&lt;&gt;"",VLOOKUP(exp!I479,private!O:P,2,FALSE),"")</f>
        <v/>
      </c>
      <c r="H472" s="2" t="str">
        <f>IF(exp!J479&lt;&gt;"",exp!J479,"")</f>
        <v/>
      </c>
      <c r="I472" s="2" t="str">
        <f>IF(exp!K479&lt;&gt;"",exp!K479,"")</f>
        <v/>
      </c>
      <c r="J472" s="2" t="str">
        <f>IF(exp!L479&lt;&gt;"",exp!L479,"")</f>
        <v/>
      </c>
      <c r="K472" s="2" t="str">
        <f>IF(exp!M479&lt;&gt;"",exp!M479,"")</f>
        <v/>
      </c>
      <c r="L472" s="2" t="str">
        <f>IF(exp!N479&lt;&gt;"",exp!N479,"")</f>
        <v/>
      </c>
      <c r="M472" s="2" t="str">
        <f>IF(exp!O479&lt;&gt;"",exp!O479,"")</f>
        <v/>
      </c>
      <c r="N472" s="2" t="str">
        <f>IF(exp!P479&lt;&gt;"",exp!P479,"")</f>
        <v/>
      </c>
      <c r="O472" s="2" t="str">
        <f>IF(exp!Q479&lt;&gt;"",exp!Q479,"")</f>
        <v/>
      </c>
    </row>
    <row r="473" spans="1:15" x14ac:dyDescent="0.25">
      <c r="A473" s="2" t="str">
        <f>IF(exp!C480&lt;&gt;"",exp!B480,"")</f>
        <v/>
      </c>
      <c r="B473" s="2" t="str">
        <f>IF(exp!C480&lt;&gt;"",exp!C480,"")</f>
        <v/>
      </c>
      <c r="C473" s="2" t="str">
        <f>IF(exp!E480&lt;&gt;"",exp!E480,"")</f>
        <v/>
      </c>
      <c r="D473" s="38" t="str">
        <f>IF(exp!F480&lt;&gt;"",exp!F480,"")</f>
        <v/>
      </c>
      <c r="E473" s="2" t="str">
        <f>IF(exp!G480&lt;&gt;"",exp!G480,"")</f>
        <v/>
      </c>
      <c r="F473" s="2" t="str">
        <f>IF(exp!H480&lt;&gt;"",exp!H480,"")</f>
        <v/>
      </c>
      <c r="G473" s="2" t="str">
        <f>IF(exp!I480&lt;&gt;"",VLOOKUP(exp!I480,private!O:P,2,FALSE),"")</f>
        <v/>
      </c>
      <c r="H473" s="2" t="str">
        <f>IF(exp!J480&lt;&gt;"",exp!J480,"")</f>
        <v/>
      </c>
      <c r="I473" s="2" t="str">
        <f>IF(exp!K480&lt;&gt;"",exp!K480,"")</f>
        <v/>
      </c>
      <c r="J473" s="2" t="str">
        <f>IF(exp!L480&lt;&gt;"",exp!L480,"")</f>
        <v/>
      </c>
      <c r="K473" s="2" t="str">
        <f>IF(exp!M480&lt;&gt;"",exp!M480,"")</f>
        <v/>
      </c>
      <c r="L473" s="2" t="str">
        <f>IF(exp!N480&lt;&gt;"",exp!N480,"")</f>
        <v/>
      </c>
      <c r="M473" s="2" t="str">
        <f>IF(exp!O480&lt;&gt;"",exp!O480,"")</f>
        <v/>
      </c>
      <c r="N473" s="2" t="str">
        <f>IF(exp!P480&lt;&gt;"",exp!P480,"")</f>
        <v/>
      </c>
      <c r="O473" s="2" t="str">
        <f>IF(exp!Q480&lt;&gt;"",exp!Q480,"")</f>
        <v/>
      </c>
    </row>
    <row r="474" spans="1:15" x14ac:dyDescent="0.25">
      <c r="A474" s="2" t="str">
        <f>IF(exp!C481&lt;&gt;"",exp!B481,"")</f>
        <v/>
      </c>
      <c r="B474" s="2" t="str">
        <f>IF(exp!C481&lt;&gt;"",exp!C481,"")</f>
        <v/>
      </c>
      <c r="C474" s="2" t="str">
        <f>IF(exp!E481&lt;&gt;"",exp!E481,"")</f>
        <v/>
      </c>
      <c r="D474" s="38" t="str">
        <f>IF(exp!F481&lt;&gt;"",exp!F481,"")</f>
        <v/>
      </c>
      <c r="E474" s="2" t="str">
        <f>IF(exp!G481&lt;&gt;"",exp!G481,"")</f>
        <v/>
      </c>
      <c r="F474" s="2" t="str">
        <f>IF(exp!H481&lt;&gt;"",exp!H481,"")</f>
        <v/>
      </c>
      <c r="G474" s="2" t="str">
        <f>IF(exp!I481&lt;&gt;"",VLOOKUP(exp!I481,private!O:P,2,FALSE),"")</f>
        <v/>
      </c>
      <c r="H474" s="2" t="str">
        <f>IF(exp!J481&lt;&gt;"",exp!J481,"")</f>
        <v/>
      </c>
      <c r="I474" s="2" t="str">
        <f>IF(exp!K481&lt;&gt;"",exp!K481,"")</f>
        <v/>
      </c>
      <c r="J474" s="2" t="str">
        <f>IF(exp!L481&lt;&gt;"",exp!L481,"")</f>
        <v/>
      </c>
      <c r="K474" s="2" t="str">
        <f>IF(exp!M481&lt;&gt;"",exp!M481,"")</f>
        <v/>
      </c>
      <c r="L474" s="2" t="str">
        <f>IF(exp!N481&lt;&gt;"",exp!N481,"")</f>
        <v/>
      </c>
      <c r="M474" s="2" t="str">
        <f>IF(exp!O481&lt;&gt;"",exp!O481,"")</f>
        <v/>
      </c>
      <c r="N474" s="2" t="str">
        <f>IF(exp!P481&lt;&gt;"",exp!P481,"")</f>
        <v/>
      </c>
      <c r="O474" s="2" t="str">
        <f>IF(exp!Q481&lt;&gt;"",exp!Q481,"")</f>
        <v/>
      </c>
    </row>
    <row r="475" spans="1:15" x14ac:dyDescent="0.25">
      <c r="A475" s="2" t="str">
        <f>IF(exp!C482&lt;&gt;"",exp!B482,"")</f>
        <v/>
      </c>
      <c r="B475" s="2" t="str">
        <f>IF(exp!C482&lt;&gt;"",exp!C482,"")</f>
        <v/>
      </c>
      <c r="C475" s="2" t="str">
        <f>IF(exp!E482&lt;&gt;"",exp!E482,"")</f>
        <v/>
      </c>
      <c r="D475" s="38" t="str">
        <f>IF(exp!F482&lt;&gt;"",exp!F482,"")</f>
        <v/>
      </c>
      <c r="E475" s="2" t="str">
        <f>IF(exp!G482&lt;&gt;"",exp!G482,"")</f>
        <v/>
      </c>
      <c r="F475" s="2" t="str">
        <f>IF(exp!H482&lt;&gt;"",exp!H482,"")</f>
        <v/>
      </c>
      <c r="G475" s="2" t="str">
        <f>IF(exp!I482&lt;&gt;"",VLOOKUP(exp!I482,private!O:P,2,FALSE),"")</f>
        <v/>
      </c>
      <c r="H475" s="2" t="str">
        <f>IF(exp!J482&lt;&gt;"",exp!J482,"")</f>
        <v/>
      </c>
      <c r="I475" s="2" t="str">
        <f>IF(exp!K482&lt;&gt;"",exp!K482,"")</f>
        <v/>
      </c>
      <c r="J475" s="2" t="str">
        <f>IF(exp!L482&lt;&gt;"",exp!L482,"")</f>
        <v/>
      </c>
      <c r="K475" s="2" t="str">
        <f>IF(exp!M482&lt;&gt;"",exp!M482,"")</f>
        <v/>
      </c>
      <c r="L475" s="2" t="str">
        <f>IF(exp!N482&lt;&gt;"",exp!N482,"")</f>
        <v/>
      </c>
      <c r="M475" s="2" t="str">
        <f>IF(exp!O482&lt;&gt;"",exp!O482,"")</f>
        <v/>
      </c>
      <c r="N475" s="2" t="str">
        <f>IF(exp!P482&lt;&gt;"",exp!P482,"")</f>
        <v/>
      </c>
      <c r="O475" s="2" t="str">
        <f>IF(exp!Q482&lt;&gt;"",exp!Q482,"")</f>
        <v/>
      </c>
    </row>
    <row r="476" spans="1:15" x14ac:dyDescent="0.25">
      <c r="A476" s="2" t="str">
        <f>IF(exp!C483&lt;&gt;"",exp!B483,"")</f>
        <v/>
      </c>
      <c r="B476" s="2" t="str">
        <f>IF(exp!C483&lt;&gt;"",exp!C483,"")</f>
        <v/>
      </c>
      <c r="C476" s="2" t="str">
        <f>IF(exp!E483&lt;&gt;"",exp!E483,"")</f>
        <v/>
      </c>
      <c r="D476" s="38" t="str">
        <f>IF(exp!F483&lt;&gt;"",exp!F483,"")</f>
        <v/>
      </c>
      <c r="E476" s="2" t="str">
        <f>IF(exp!G483&lt;&gt;"",exp!G483,"")</f>
        <v/>
      </c>
      <c r="F476" s="2" t="str">
        <f>IF(exp!H483&lt;&gt;"",exp!H483,"")</f>
        <v/>
      </c>
      <c r="G476" s="2" t="str">
        <f>IF(exp!I483&lt;&gt;"",VLOOKUP(exp!I483,private!O:P,2,FALSE),"")</f>
        <v/>
      </c>
      <c r="H476" s="2" t="str">
        <f>IF(exp!J483&lt;&gt;"",exp!J483,"")</f>
        <v/>
      </c>
      <c r="I476" s="2" t="str">
        <f>IF(exp!K483&lt;&gt;"",exp!K483,"")</f>
        <v/>
      </c>
      <c r="J476" s="2" t="str">
        <f>IF(exp!L483&lt;&gt;"",exp!L483,"")</f>
        <v/>
      </c>
      <c r="K476" s="2" t="str">
        <f>IF(exp!M483&lt;&gt;"",exp!M483,"")</f>
        <v/>
      </c>
      <c r="L476" s="2" t="str">
        <f>IF(exp!N483&lt;&gt;"",exp!N483,"")</f>
        <v/>
      </c>
      <c r="M476" s="2" t="str">
        <f>IF(exp!O483&lt;&gt;"",exp!O483,"")</f>
        <v/>
      </c>
      <c r="N476" s="2" t="str">
        <f>IF(exp!P483&lt;&gt;"",exp!P483,"")</f>
        <v/>
      </c>
      <c r="O476" s="2" t="str">
        <f>IF(exp!Q483&lt;&gt;"",exp!Q483,"")</f>
        <v/>
      </c>
    </row>
    <row r="477" spans="1:15" x14ac:dyDescent="0.25">
      <c r="A477" s="2" t="str">
        <f>IF(exp!C484&lt;&gt;"",exp!B484,"")</f>
        <v/>
      </c>
      <c r="B477" s="2" t="str">
        <f>IF(exp!C484&lt;&gt;"",exp!C484,"")</f>
        <v/>
      </c>
      <c r="C477" s="2" t="str">
        <f>IF(exp!E484&lt;&gt;"",exp!E484,"")</f>
        <v/>
      </c>
      <c r="D477" s="38" t="str">
        <f>IF(exp!F484&lt;&gt;"",exp!F484,"")</f>
        <v/>
      </c>
      <c r="E477" s="2" t="str">
        <f>IF(exp!G484&lt;&gt;"",exp!G484,"")</f>
        <v/>
      </c>
      <c r="F477" s="2" t="str">
        <f>IF(exp!H484&lt;&gt;"",exp!H484,"")</f>
        <v/>
      </c>
      <c r="G477" s="2" t="str">
        <f>IF(exp!I484&lt;&gt;"",VLOOKUP(exp!I484,private!O:P,2,FALSE),"")</f>
        <v/>
      </c>
      <c r="H477" s="2" t="str">
        <f>IF(exp!J484&lt;&gt;"",exp!J484,"")</f>
        <v/>
      </c>
      <c r="I477" s="2" t="str">
        <f>IF(exp!K484&lt;&gt;"",exp!K484,"")</f>
        <v/>
      </c>
      <c r="J477" s="2" t="str">
        <f>IF(exp!L484&lt;&gt;"",exp!L484,"")</f>
        <v/>
      </c>
      <c r="K477" s="2" t="str">
        <f>IF(exp!M484&lt;&gt;"",exp!M484,"")</f>
        <v/>
      </c>
      <c r="L477" s="2" t="str">
        <f>IF(exp!N484&lt;&gt;"",exp!N484,"")</f>
        <v/>
      </c>
      <c r="M477" s="2" t="str">
        <f>IF(exp!O484&lt;&gt;"",exp!O484,"")</f>
        <v/>
      </c>
      <c r="N477" s="2" t="str">
        <f>IF(exp!P484&lt;&gt;"",exp!P484,"")</f>
        <v/>
      </c>
      <c r="O477" s="2" t="str">
        <f>IF(exp!Q484&lt;&gt;"",exp!Q484,"")</f>
        <v/>
      </c>
    </row>
    <row r="478" spans="1:15" x14ac:dyDescent="0.25">
      <c r="A478" s="2" t="str">
        <f>IF(exp!C485&lt;&gt;"",exp!B485,"")</f>
        <v/>
      </c>
      <c r="B478" s="2" t="str">
        <f>IF(exp!C485&lt;&gt;"",exp!C485,"")</f>
        <v/>
      </c>
      <c r="C478" s="2" t="str">
        <f>IF(exp!E485&lt;&gt;"",exp!E485,"")</f>
        <v/>
      </c>
      <c r="D478" s="38" t="str">
        <f>IF(exp!F485&lt;&gt;"",exp!F485,"")</f>
        <v/>
      </c>
      <c r="E478" s="2" t="str">
        <f>IF(exp!G485&lt;&gt;"",exp!G485,"")</f>
        <v/>
      </c>
      <c r="F478" s="2" t="str">
        <f>IF(exp!H485&lt;&gt;"",exp!H485,"")</f>
        <v/>
      </c>
      <c r="G478" s="2" t="str">
        <f>IF(exp!I485&lt;&gt;"",VLOOKUP(exp!I485,private!O:P,2,FALSE),"")</f>
        <v/>
      </c>
      <c r="H478" s="2" t="str">
        <f>IF(exp!J485&lt;&gt;"",exp!J485,"")</f>
        <v/>
      </c>
      <c r="I478" s="2" t="str">
        <f>IF(exp!K485&lt;&gt;"",exp!K485,"")</f>
        <v/>
      </c>
      <c r="J478" s="2" t="str">
        <f>IF(exp!L485&lt;&gt;"",exp!L485,"")</f>
        <v/>
      </c>
      <c r="K478" s="2" t="str">
        <f>IF(exp!M485&lt;&gt;"",exp!M485,"")</f>
        <v/>
      </c>
      <c r="L478" s="2" t="str">
        <f>IF(exp!N485&lt;&gt;"",exp!N485,"")</f>
        <v/>
      </c>
      <c r="M478" s="2" t="str">
        <f>IF(exp!O485&lt;&gt;"",exp!O485,"")</f>
        <v/>
      </c>
      <c r="N478" s="2" t="str">
        <f>IF(exp!P485&lt;&gt;"",exp!P485,"")</f>
        <v/>
      </c>
      <c r="O478" s="2" t="str">
        <f>IF(exp!Q485&lt;&gt;"",exp!Q485,"")</f>
        <v/>
      </c>
    </row>
    <row r="479" spans="1:15" x14ac:dyDescent="0.25">
      <c r="A479" s="2" t="str">
        <f>IF(exp!C486&lt;&gt;"",exp!B486,"")</f>
        <v/>
      </c>
      <c r="B479" s="2" t="str">
        <f>IF(exp!C486&lt;&gt;"",exp!C486,"")</f>
        <v/>
      </c>
      <c r="C479" s="2" t="str">
        <f>IF(exp!E486&lt;&gt;"",exp!E486,"")</f>
        <v/>
      </c>
      <c r="D479" s="38" t="str">
        <f>IF(exp!F486&lt;&gt;"",exp!F486,"")</f>
        <v/>
      </c>
      <c r="E479" s="2" t="str">
        <f>IF(exp!G486&lt;&gt;"",exp!G486,"")</f>
        <v/>
      </c>
      <c r="F479" s="2" t="str">
        <f>IF(exp!H486&lt;&gt;"",exp!H486,"")</f>
        <v/>
      </c>
      <c r="G479" s="2" t="str">
        <f>IF(exp!I486&lt;&gt;"",VLOOKUP(exp!I486,private!O:P,2,FALSE),"")</f>
        <v/>
      </c>
      <c r="H479" s="2" t="str">
        <f>IF(exp!J486&lt;&gt;"",exp!J486,"")</f>
        <v/>
      </c>
      <c r="I479" s="2" t="str">
        <f>IF(exp!K486&lt;&gt;"",exp!K486,"")</f>
        <v/>
      </c>
      <c r="J479" s="2" t="str">
        <f>IF(exp!L486&lt;&gt;"",exp!L486,"")</f>
        <v/>
      </c>
      <c r="K479" s="2" t="str">
        <f>IF(exp!M486&lt;&gt;"",exp!M486,"")</f>
        <v/>
      </c>
      <c r="L479" s="2" t="str">
        <f>IF(exp!N486&lt;&gt;"",exp!N486,"")</f>
        <v/>
      </c>
      <c r="M479" s="2" t="str">
        <f>IF(exp!O486&lt;&gt;"",exp!O486,"")</f>
        <v/>
      </c>
      <c r="N479" s="2" t="str">
        <f>IF(exp!P486&lt;&gt;"",exp!P486,"")</f>
        <v/>
      </c>
      <c r="O479" s="2" t="str">
        <f>IF(exp!Q486&lt;&gt;"",exp!Q486,"")</f>
        <v/>
      </c>
    </row>
    <row r="480" spans="1:15" x14ac:dyDescent="0.25">
      <c r="A480" s="2" t="str">
        <f>IF(exp!C487&lt;&gt;"",exp!B487,"")</f>
        <v/>
      </c>
      <c r="B480" s="2" t="str">
        <f>IF(exp!C487&lt;&gt;"",exp!C487,"")</f>
        <v/>
      </c>
      <c r="C480" s="2" t="str">
        <f>IF(exp!E487&lt;&gt;"",exp!E487,"")</f>
        <v/>
      </c>
      <c r="D480" s="38" t="str">
        <f>IF(exp!F487&lt;&gt;"",exp!F487,"")</f>
        <v/>
      </c>
      <c r="E480" s="2" t="str">
        <f>IF(exp!G487&lt;&gt;"",exp!G487,"")</f>
        <v/>
      </c>
      <c r="F480" s="2" t="str">
        <f>IF(exp!H487&lt;&gt;"",exp!H487,"")</f>
        <v/>
      </c>
      <c r="G480" s="2" t="str">
        <f>IF(exp!I487&lt;&gt;"",VLOOKUP(exp!I487,private!O:P,2,FALSE),"")</f>
        <v/>
      </c>
      <c r="H480" s="2" t="str">
        <f>IF(exp!J487&lt;&gt;"",exp!J487,"")</f>
        <v/>
      </c>
      <c r="I480" s="2" t="str">
        <f>IF(exp!K487&lt;&gt;"",exp!K487,"")</f>
        <v/>
      </c>
      <c r="J480" s="2" t="str">
        <f>IF(exp!L487&lt;&gt;"",exp!L487,"")</f>
        <v/>
      </c>
      <c r="K480" s="2" t="str">
        <f>IF(exp!M487&lt;&gt;"",exp!M487,"")</f>
        <v/>
      </c>
      <c r="L480" s="2" t="str">
        <f>IF(exp!N487&lt;&gt;"",exp!N487,"")</f>
        <v/>
      </c>
      <c r="M480" s="2" t="str">
        <f>IF(exp!O487&lt;&gt;"",exp!O487,"")</f>
        <v/>
      </c>
      <c r="N480" s="2" t="str">
        <f>IF(exp!P487&lt;&gt;"",exp!P487,"")</f>
        <v/>
      </c>
      <c r="O480" s="2" t="str">
        <f>IF(exp!Q487&lt;&gt;"",exp!Q487,"")</f>
        <v/>
      </c>
    </row>
    <row r="481" spans="1:15" x14ac:dyDescent="0.25">
      <c r="A481" s="2" t="str">
        <f>IF(exp!C488&lt;&gt;"",exp!B488,"")</f>
        <v/>
      </c>
      <c r="B481" s="2" t="str">
        <f>IF(exp!C488&lt;&gt;"",exp!C488,"")</f>
        <v/>
      </c>
      <c r="C481" s="2" t="str">
        <f>IF(exp!E488&lt;&gt;"",exp!E488,"")</f>
        <v/>
      </c>
      <c r="D481" s="38" t="str">
        <f>IF(exp!F488&lt;&gt;"",exp!F488,"")</f>
        <v/>
      </c>
      <c r="E481" s="2" t="str">
        <f>IF(exp!G488&lt;&gt;"",exp!G488,"")</f>
        <v/>
      </c>
      <c r="F481" s="2" t="str">
        <f>IF(exp!H488&lt;&gt;"",exp!H488,"")</f>
        <v/>
      </c>
      <c r="G481" s="2" t="str">
        <f>IF(exp!I488&lt;&gt;"",VLOOKUP(exp!I488,private!O:P,2,FALSE),"")</f>
        <v/>
      </c>
      <c r="H481" s="2" t="str">
        <f>IF(exp!J488&lt;&gt;"",exp!J488,"")</f>
        <v/>
      </c>
      <c r="I481" s="2" t="str">
        <f>IF(exp!K488&lt;&gt;"",exp!K488,"")</f>
        <v/>
      </c>
      <c r="J481" s="2" t="str">
        <f>IF(exp!L488&lt;&gt;"",exp!L488,"")</f>
        <v/>
      </c>
      <c r="K481" s="2" t="str">
        <f>IF(exp!M488&lt;&gt;"",exp!M488,"")</f>
        <v/>
      </c>
      <c r="L481" s="2" t="str">
        <f>IF(exp!N488&lt;&gt;"",exp!N488,"")</f>
        <v/>
      </c>
      <c r="M481" s="2" t="str">
        <f>IF(exp!O488&lt;&gt;"",exp!O488,"")</f>
        <v/>
      </c>
      <c r="N481" s="2" t="str">
        <f>IF(exp!P488&lt;&gt;"",exp!P488,"")</f>
        <v/>
      </c>
      <c r="O481" s="2" t="str">
        <f>IF(exp!Q488&lt;&gt;"",exp!Q488,"")</f>
        <v/>
      </c>
    </row>
    <row r="482" spans="1:15" x14ac:dyDescent="0.25">
      <c r="A482" s="2" t="str">
        <f>IF(exp!C489&lt;&gt;"",exp!B489,"")</f>
        <v/>
      </c>
      <c r="B482" s="2" t="str">
        <f>IF(exp!C489&lt;&gt;"",exp!C489,"")</f>
        <v/>
      </c>
      <c r="C482" s="2" t="str">
        <f>IF(exp!E489&lt;&gt;"",exp!E489,"")</f>
        <v/>
      </c>
      <c r="D482" s="38" t="str">
        <f>IF(exp!F489&lt;&gt;"",exp!F489,"")</f>
        <v/>
      </c>
      <c r="E482" s="2" t="str">
        <f>IF(exp!G489&lt;&gt;"",exp!G489,"")</f>
        <v/>
      </c>
      <c r="F482" s="2" t="str">
        <f>IF(exp!H489&lt;&gt;"",exp!H489,"")</f>
        <v/>
      </c>
      <c r="G482" s="2" t="str">
        <f>IF(exp!I489&lt;&gt;"",VLOOKUP(exp!I489,private!O:P,2,FALSE),"")</f>
        <v/>
      </c>
      <c r="H482" s="2" t="str">
        <f>IF(exp!J489&lt;&gt;"",exp!J489,"")</f>
        <v/>
      </c>
      <c r="I482" s="2" t="str">
        <f>IF(exp!K489&lt;&gt;"",exp!K489,"")</f>
        <v/>
      </c>
      <c r="J482" s="2" t="str">
        <f>IF(exp!L489&lt;&gt;"",exp!L489,"")</f>
        <v/>
      </c>
      <c r="K482" s="2" t="str">
        <f>IF(exp!M489&lt;&gt;"",exp!M489,"")</f>
        <v/>
      </c>
      <c r="L482" s="2" t="str">
        <f>IF(exp!N489&lt;&gt;"",exp!N489,"")</f>
        <v/>
      </c>
      <c r="M482" s="2" t="str">
        <f>IF(exp!O489&lt;&gt;"",exp!O489,"")</f>
        <v/>
      </c>
      <c r="N482" s="2" t="str">
        <f>IF(exp!P489&lt;&gt;"",exp!P489,"")</f>
        <v/>
      </c>
      <c r="O482" s="2" t="str">
        <f>IF(exp!Q489&lt;&gt;"",exp!Q489,"")</f>
        <v/>
      </c>
    </row>
    <row r="483" spans="1:15" x14ac:dyDescent="0.25">
      <c r="A483" s="2" t="str">
        <f>IF(exp!C490&lt;&gt;"",exp!B490,"")</f>
        <v/>
      </c>
      <c r="B483" s="2" t="str">
        <f>IF(exp!C490&lt;&gt;"",exp!C490,"")</f>
        <v/>
      </c>
      <c r="C483" s="2" t="str">
        <f>IF(exp!E490&lt;&gt;"",exp!E490,"")</f>
        <v/>
      </c>
      <c r="D483" s="38" t="str">
        <f>IF(exp!F490&lt;&gt;"",exp!F490,"")</f>
        <v/>
      </c>
      <c r="E483" s="2" t="str">
        <f>IF(exp!G490&lt;&gt;"",exp!G490,"")</f>
        <v/>
      </c>
      <c r="F483" s="2" t="str">
        <f>IF(exp!H490&lt;&gt;"",exp!H490,"")</f>
        <v/>
      </c>
      <c r="G483" s="2" t="str">
        <f>IF(exp!I490&lt;&gt;"",VLOOKUP(exp!I490,private!O:P,2,FALSE),"")</f>
        <v/>
      </c>
      <c r="H483" s="2" t="str">
        <f>IF(exp!J490&lt;&gt;"",exp!J490,"")</f>
        <v/>
      </c>
      <c r="I483" s="2" t="str">
        <f>IF(exp!K490&lt;&gt;"",exp!K490,"")</f>
        <v/>
      </c>
      <c r="J483" s="2" t="str">
        <f>IF(exp!L490&lt;&gt;"",exp!L490,"")</f>
        <v/>
      </c>
      <c r="K483" s="2" t="str">
        <f>IF(exp!M490&lt;&gt;"",exp!M490,"")</f>
        <v/>
      </c>
      <c r="L483" s="2" t="str">
        <f>IF(exp!N490&lt;&gt;"",exp!N490,"")</f>
        <v/>
      </c>
      <c r="M483" s="2" t="str">
        <f>IF(exp!O490&lt;&gt;"",exp!O490,"")</f>
        <v/>
      </c>
      <c r="N483" s="2" t="str">
        <f>IF(exp!P490&lt;&gt;"",exp!P490,"")</f>
        <v/>
      </c>
      <c r="O483" s="2" t="str">
        <f>IF(exp!Q490&lt;&gt;"",exp!Q490,"")</f>
        <v/>
      </c>
    </row>
    <row r="484" spans="1:15" x14ac:dyDescent="0.25">
      <c r="A484" s="2" t="str">
        <f>IF(exp!C491&lt;&gt;"",exp!B491,"")</f>
        <v/>
      </c>
      <c r="B484" s="2" t="str">
        <f>IF(exp!C491&lt;&gt;"",exp!C491,"")</f>
        <v/>
      </c>
      <c r="C484" s="2" t="str">
        <f>IF(exp!E491&lt;&gt;"",exp!E491,"")</f>
        <v/>
      </c>
      <c r="D484" s="38" t="str">
        <f>IF(exp!F491&lt;&gt;"",exp!F491,"")</f>
        <v/>
      </c>
      <c r="E484" s="2" t="str">
        <f>IF(exp!G491&lt;&gt;"",exp!G491,"")</f>
        <v/>
      </c>
      <c r="F484" s="2" t="str">
        <f>IF(exp!H491&lt;&gt;"",exp!H491,"")</f>
        <v/>
      </c>
      <c r="G484" s="2" t="str">
        <f>IF(exp!I491&lt;&gt;"",VLOOKUP(exp!I491,private!O:P,2,FALSE),"")</f>
        <v/>
      </c>
      <c r="H484" s="2" t="str">
        <f>IF(exp!J491&lt;&gt;"",exp!J491,"")</f>
        <v/>
      </c>
      <c r="I484" s="2" t="str">
        <f>IF(exp!K491&lt;&gt;"",exp!K491,"")</f>
        <v/>
      </c>
      <c r="J484" s="2" t="str">
        <f>IF(exp!L491&lt;&gt;"",exp!L491,"")</f>
        <v/>
      </c>
      <c r="K484" s="2" t="str">
        <f>IF(exp!M491&lt;&gt;"",exp!M491,"")</f>
        <v/>
      </c>
      <c r="L484" s="2" t="str">
        <f>IF(exp!N491&lt;&gt;"",exp!N491,"")</f>
        <v/>
      </c>
      <c r="M484" s="2" t="str">
        <f>IF(exp!O491&lt;&gt;"",exp!O491,"")</f>
        <v/>
      </c>
      <c r="N484" s="2" t="str">
        <f>IF(exp!P491&lt;&gt;"",exp!P491,"")</f>
        <v/>
      </c>
      <c r="O484" s="2" t="str">
        <f>IF(exp!Q491&lt;&gt;"",exp!Q491,"")</f>
        <v/>
      </c>
    </row>
    <row r="485" spans="1:15" x14ac:dyDescent="0.25">
      <c r="A485" s="2" t="str">
        <f>IF(exp!C492&lt;&gt;"",exp!B492,"")</f>
        <v/>
      </c>
      <c r="B485" s="2" t="str">
        <f>IF(exp!C492&lt;&gt;"",exp!C492,"")</f>
        <v/>
      </c>
      <c r="C485" s="2" t="str">
        <f>IF(exp!E492&lt;&gt;"",exp!E492,"")</f>
        <v/>
      </c>
      <c r="D485" s="38" t="str">
        <f>IF(exp!F492&lt;&gt;"",exp!F492,"")</f>
        <v/>
      </c>
      <c r="E485" s="2" t="str">
        <f>IF(exp!G492&lt;&gt;"",exp!G492,"")</f>
        <v/>
      </c>
      <c r="F485" s="2" t="str">
        <f>IF(exp!H492&lt;&gt;"",exp!H492,"")</f>
        <v/>
      </c>
      <c r="G485" s="2" t="str">
        <f>IF(exp!I492&lt;&gt;"",VLOOKUP(exp!I492,private!O:P,2,FALSE),"")</f>
        <v/>
      </c>
      <c r="H485" s="2" t="str">
        <f>IF(exp!J492&lt;&gt;"",exp!J492,"")</f>
        <v/>
      </c>
      <c r="I485" s="2" t="str">
        <f>IF(exp!K492&lt;&gt;"",exp!K492,"")</f>
        <v/>
      </c>
      <c r="J485" s="2" t="str">
        <f>IF(exp!L492&lt;&gt;"",exp!L492,"")</f>
        <v/>
      </c>
      <c r="K485" s="2" t="str">
        <f>IF(exp!M492&lt;&gt;"",exp!M492,"")</f>
        <v/>
      </c>
      <c r="L485" s="2" t="str">
        <f>IF(exp!N492&lt;&gt;"",exp!N492,"")</f>
        <v/>
      </c>
      <c r="M485" s="2" t="str">
        <f>IF(exp!O492&lt;&gt;"",exp!O492,"")</f>
        <v/>
      </c>
      <c r="N485" s="2" t="str">
        <f>IF(exp!P492&lt;&gt;"",exp!P492,"")</f>
        <v/>
      </c>
      <c r="O485" s="2" t="str">
        <f>IF(exp!Q492&lt;&gt;"",exp!Q492,"")</f>
        <v/>
      </c>
    </row>
    <row r="486" spans="1:15" x14ac:dyDescent="0.25">
      <c r="A486" s="2" t="str">
        <f>IF(exp!C493&lt;&gt;"",exp!B493,"")</f>
        <v/>
      </c>
      <c r="B486" s="2" t="str">
        <f>IF(exp!C493&lt;&gt;"",exp!C493,"")</f>
        <v/>
      </c>
      <c r="C486" s="2" t="str">
        <f>IF(exp!E493&lt;&gt;"",exp!E493,"")</f>
        <v/>
      </c>
      <c r="D486" s="38" t="str">
        <f>IF(exp!F493&lt;&gt;"",exp!F493,"")</f>
        <v/>
      </c>
      <c r="E486" s="2" t="str">
        <f>IF(exp!G493&lt;&gt;"",exp!G493,"")</f>
        <v/>
      </c>
      <c r="F486" s="2" t="str">
        <f>IF(exp!H493&lt;&gt;"",exp!H493,"")</f>
        <v/>
      </c>
      <c r="G486" s="2" t="str">
        <f>IF(exp!I493&lt;&gt;"",VLOOKUP(exp!I493,private!O:P,2,FALSE),"")</f>
        <v/>
      </c>
      <c r="H486" s="2" t="str">
        <f>IF(exp!J493&lt;&gt;"",exp!J493,"")</f>
        <v/>
      </c>
      <c r="I486" s="2" t="str">
        <f>IF(exp!K493&lt;&gt;"",exp!K493,"")</f>
        <v/>
      </c>
      <c r="J486" s="2" t="str">
        <f>IF(exp!L493&lt;&gt;"",exp!L493,"")</f>
        <v/>
      </c>
      <c r="K486" s="2" t="str">
        <f>IF(exp!M493&lt;&gt;"",exp!M493,"")</f>
        <v/>
      </c>
      <c r="L486" s="2" t="str">
        <f>IF(exp!N493&lt;&gt;"",exp!N493,"")</f>
        <v/>
      </c>
      <c r="M486" s="2" t="str">
        <f>IF(exp!O493&lt;&gt;"",exp!O493,"")</f>
        <v/>
      </c>
      <c r="N486" s="2" t="str">
        <f>IF(exp!P493&lt;&gt;"",exp!P493,"")</f>
        <v/>
      </c>
      <c r="O486" s="2" t="str">
        <f>IF(exp!Q493&lt;&gt;"",exp!Q493,"")</f>
        <v/>
      </c>
    </row>
    <row r="487" spans="1:15" x14ac:dyDescent="0.25">
      <c r="A487" s="2" t="str">
        <f>IF(exp!C494&lt;&gt;"",exp!B494,"")</f>
        <v/>
      </c>
      <c r="B487" s="2" t="str">
        <f>IF(exp!C494&lt;&gt;"",exp!C494,"")</f>
        <v/>
      </c>
      <c r="C487" s="2" t="str">
        <f>IF(exp!E494&lt;&gt;"",exp!E494,"")</f>
        <v/>
      </c>
      <c r="D487" s="38" t="str">
        <f>IF(exp!F494&lt;&gt;"",exp!F494,"")</f>
        <v/>
      </c>
      <c r="E487" s="2" t="str">
        <f>IF(exp!G494&lt;&gt;"",exp!G494,"")</f>
        <v/>
      </c>
      <c r="F487" s="2" t="str">
        <f>IF(exp!H494&lt;&gt;"",exp!H494,"")</f>
        <v/>
      </c>
      <c r="G487" s="2" t="str">
        <f>IF(exp!I494&lt;&gt;"",VLOOKUP(exp!I494,private!O:P,2,FALSE),"")</f>
        <v/>
      </c>
      <c r="H487" s="2" t="str">
        <f>IF(exp!J494&lt;&gt;"",exp!J494,"")</f>
        <v/>
      </c>
      <c r="I487" s="2" t="str">
        <f>IF(exp!K494&lt;&gt;"",exp!K494,"")</f>
        <v/>
      </c>
      <c r="J487" s="2" t="str">
        <f>IF(exp!L494&lt;&gt;"",exp!L494,"")</f>
        <v/>
      </c>
      <c r="K487" s="2" t="str">
        <f>IF(exp!M494&lt;&gt;"",exp!M494,"")</f>
        <v/>
      </c>
      <c r="L487" s="2" t="str">
        <f>IF(exp!N494&lt;&gt;"",exp!N494,"")</f>
        <v/>
      </c>
      <c r="M487" s="2" t="str">
        <f>IF(exp!O494&lt;&gt;"",exp!O494,"")</f>
        <v/>
      </c>
      <c r="N487" s="2" t="str">
        <f>IF(exp!P494&lt;&gt;"",exp!P494,"")</f>
        <v/>
      </c>
      <c r="O487" s="2" t="str">
        <f>IF(exp!Q494&lt;&gt;"",exp!Q494,"")</f>
        <v/>
      </c>
    </row>
    <row r="488" spans="1:15" x14ac:dyDescent="0.25">
      <c r="A488" s="2" t="str">
        <f>IF(exp!C495&lt;&gt;"",exp!B495,"")</f>
        <v/>
      </c>
      <c r="B488" s="2" t="str">
        <f>IF(exp!C495&lt;&gt;"",exp!C495,"")</f>
        <v/>
      </c>
      <c r="C488" s="2" t="str">
        <f>IF(exp!E495&lt;&gt;"",exp!E495,"")</f>
        <v/>
      </c>
      <c r="D488" s="38" t="str">
        <f>IF(exp!F495&lt;&gt;"",exp!F495,"")</f>
        <v/>
      </c>
      <c r="E488" s="2" t="str">
        <f>IF(exp!G495&lt;&gt;"",exp!G495,"")</f>
        <v/>
      </c>
      <c r="F488" s="2" t="str">
        <f>IF(exp!H495&lt;&gt;"",exp!H495,"")</f>
        <v/>
      </c>
      <c r="G488" s="2" t="str">
        <f>IF(exp!I495&lt;&gt;"",VLOOKUP(exp!I495,private!O:P,2,FALSE),"")</f>
        <v/>
      </c>
      <c r="H488" s="2" t="str">
        <f>IF(exp!J495&lt;&gt;"",exp!J495,"")</f>
        <v/>
      </c>
      <c r="I488" s="2" t="str">
        <f>IF(exp!K495&lt;&gt;"",exp!K495,"")</f>
        <v/>
      </c>
      <c r="J488" s="2" t="str">
        <f>IF(exp!L495&lt;&gt;"",exp!L495,"")</f>
        <v/>
      </c>
      <c r="K488" s="2" t="str">
        <f>IF(exp!M495&lt;&gt;"",exp!M495,"")</f>
        <v/>
      </c>
      <c r="L488" s="2" t="str">
        <f>IF(exp!N495&lt;&gt;"",exp!N495,"")</f>
        <v/>
      </c>
      <c r="M488" s="2" t="str">
        <f>IF(exp!O495&lt;&gt;"",exp!O495,"")</f>
        <v/>
      </c>
      <c r="N488" s="2" t="str">
        <f>IF(exp!P495&lt;&gt;"",exp!P495,"")</f>
        <v/>
      </c>
      <c r="O488" s="2" t="str">
        <f>IF(exp!Q495&lt;&gt;"",exp!Q495,"")</f>
        <v/>
      </c>
    </row>
    <row r="489" spans="1:15" x14ac:dyDescent="0.25">
      <c r="A489" s="2" t="str">
        <f>IF(exp!C496&lt;&gt;"",exp!B496,"")</f>
        <v/>
      </c>
      <c r="B489" s="2" t="str">
        <f>IF(exp!C496&lt;&gt;"",exp!C496,"")</f>
        <v/>
      </c>
      <c r="C489" s="2" t="str">
        <f>IF(exp!E496&lt;&gt;"",exp!E496,"")</f>
        <v/>
      </c>
      <c r="D489" s="38" t="str">
        <f>IF(exp!F496&lt;&gt;"",exp!F496,"")</f>
        <v/>
      </c>
      <c r="E489" s="2" t="str">
        <f>IF(exp!G496&lt;&gt;"",exp!G496,"")</f>
        <v/>
      </c>
      <c r="F489" s="2" t="str">
        <f>IF(exp!H496&lt;&gt;"",exp!H496,"")</f>
        <v/>
      </c>
      <c r="G489" s="2" t="str">
        <f>IF(exp!I496&lt;&gt;"",VLOOKUP(exp!I496,private!O:P,2,FALSE),"")</f>
        <v/>
      </c>
      <c r="H489" s="2" t="str">
        <f>IF(exp!J496&lt;&gt;"",exp!J496,"")</f>
        <v/>
      </c>
      <c r="I489" s="2" t="str">
        <f>IF(exp!K496&lt;&gt;"",exp!K496,"")</f>
        <v/>
      </c>
      <c r="J489" s="2" t="str">
        <f>IF(exp!L496&lt;&gt;"",exp!L496,"")</f>
        <v/>
      </c>
      <c r="K489" s="2" t="str">
        <f>IF(exp!M496&lt;&gt;"",exp!M496,"")</f>
        <v/>
      </c>
      <c r="L489" s="2" t="str">
        <f>IF(exp!N496&lt;&gt;"",exp!N496,"")</f>
        <v/>
      </c>
      <c r="M489" s="2" t="str">
        <f>IF(exp!O496&lt;&gt;"",exp!O496,"")</f>
        <v/>
      </c>
      <c r="N489" s="2" t="str">
        <f>IF(exp!P496&lt;&gt;"",exp!P496,"")</f>
        <v/>
      </c>
      <c r="O489" s="2" t="str">
        <f>IF(exp!Q496&lt;&gt;"",exp!Q496,"")</f>
        <v/>
      </c>
    </row>
    <row r="490" spans="1:15" x14ac:dyDescent="0.25">
      <c r="A490" s="2" t="str">
        <f>IF(exp!C497&lt;&gt;"",exp!B497,"")</f>
        <v/>
      </c>
      <c r="B490" s="2" t="str">
        <f>IF(exp!C497&lt;&gt;"",exp!C497,"")</f>
        <v/>
      </c>
      <c r="C490" s="2" t="str">
        <f>IF(exp!E497&lt;&gt;"",exp!E497,"")</f>
        <v/>
      </c>
      <c r="D490" s="38" t="str">
        <f>IF(exp!F497&lt;&gt;"",exp!F497,"")</f>
        <v/>
      </c>
      <c r="E490" s="2" t="str">
        <f>IF(exp!G497&lt;&gt;"",exp!G497,"")</f>
        <v/>
      </c>
      <c r="F490" s="2" t="str">
        <f>IF(exp!H497&lt;&gt;"",exp!H497,"")</f>
        <v/>
      </c>
      <c r="G490" s="2" t="str">
        <f>IF(exp!I497&lt;&gt;"",VLOOKUP(exp!I497,private!O:P,2,FALSE),"")</f>
        <v/>
      </c>
      <c r="H490" s="2" t="str">
        <f>IF(exp!J497&lt;&gt;"",exp!J497,"")</f>
        <v/>
      </c>
      <c r="I490" s="2" t="str">
        <f>IF(exp!K497&lt;&gt;"",exp!K497,"")</f>
        <v/>
      </c>
      <c r="J490" s="2" t="str">
        <f>IF(exp!L497&lt;&gt;"",exp!L497,"")</f>
        <v/>
      </c>
      <c r="K490" s="2" t="str">
        <f>IF(exp!M497&lt;&gt;"",exp!M497,"")</f>
        <v/>
      </c>
      <c r="L490" s="2" t="str">
        <f>IF(exp!N497&lt;&gt;"",exp!N497,"")</f>
        <v/>
      </c>
      <c r="M490" s="2" t="str">
        <f>IF(exp!O497&lt;&gt;"",exp!O497,"")</f>
        <v/>
      </c>
      <c r="N490" s="2" t="str">
        <f>IF(exp!P497&lt;&gt;"",exp!P497,"")</f>
        <v/>
      </c>
      <c r="O490" s="2" t="str">
        <f>IF(exp!Q497&lt;&gt;"",exp!Q497,"")</f>
        <v/>
      </c>
    </row>
    <row r="491" spans="1:15" x14ac:dyDescent="0.25">
      <c r="A491" s="2" t="str">
        <f>IF(exp!C498&lt;&gt;"",exp!B498,"")</f>
        <v/>
      </c>
      <c r="B491" s="2" t="str">
        <f>IF(exp!C498&lt;&gt;"",exp!C498,"")</f>
        <v/>
      </c>
      <c r="C491" s="2" t="str">
        <f>IF(exp!E498&lt;&gt;"",exp!E498,"")</f>
        <v/>
      </c>
      <c r="D491" s="38" t="str">
        <f>IF(exp!F498&lt;&gt;"",exp!F498,"")</f>
        <v/>
      </c>
      <c r="E491" s="2" t="str">
        <f>IF(exp!G498&lt;&gt;"",exp!G498,"")</f>
        <v/>
      </c>
      <c r="F491" s="2" t="str">
        <f>IF(exp!H498&lt;&gt;"",exp!H498,"")</f>
        <v/>
      </c>
      <c r="G491" s="2" t="str">
        <f>IF(exp!I498&lt;&gt;"",VLOOKUP(exp!I498,private!O:P,2,FALSE),"")</f>
        <v/>
      </c>
      <c r="H491" s="2" t="str">
        <f>IF(exp!J498&lt;&gt;"",exp!J498,"")</f>
        <v/>
      </c>
      <c r="I491" s="2" t="str">
        <f>IF(exp!K498&lt;&gt;"",exp!K498,"")</f>
        <v/>
      </c>
      <c r="J491" s="2" t="str">
        <f>IF(exp!L498&lt;&gt;"",exp!L498,"")</f>
        <v/>
      </c>
      <c r="K491" s="2" t="str">
        <f>IF(exp!M498&lt;&gt;"",exp!M498,"")</f>
        <v/>
      </c>
      <c r="L491" s="2" t="str">
        <f>IF(exp!N498&lt;&gt;"",exp!N498,"")</f>
        <v/>
      </c>
      <c r="M491" s="2" t="str">
        <f>IF(exp!O498&lt;&gt;"",exp!O498,"")</f>
        <v/>
      </c>
      <c r="N491" s="2" t="str">
        <f>IF(exp!P498&lt;&gt;"",exp!P498,"")</f>
        <v/>
      </c>
      <c r="O491" s="2" t="str">
        <f>IF(exp!Q498&lt;&gt;"",exp!Q498,"")</f>
        <v/>
      </c>
    </row>
    <row r="492" spans="1:15" x14ac:dyDescent="0.25">
      <c r="A492" s="2" t="str">
        <f>IF(exp!C499&lt;&gt;"",exp!B499,"")</f>
        <v/>
      </c>
      <c r="B492" s="2" t="str">
        <f>IF(exp!C499&lt;&gt;"",exp!C499,"")</f>
        <v/>
      </c>
      <c r="C492" s="2" t="str">
        <f>IF(exp!E499&lt;&gt;"",exp!E499,"")</f>
        <v/>
      </c>
      <c r="D492" s="38" t="str">
        <f>IF(exp!F499&lt;&gt;"",exp!F499,"")</f>
        <v/>
      </c>
      <c r="E492" s="2" t="str">
        <f>IF(exp!G499&lt;&gt;"",exp!G499,"")</f>
        <v/>
      </c>
      <c r="F492" s="2" t="str">
        <f>IF(exp!H499&lt;&gt;"",exp!H499,"")</f>
        <v/>
      </c>
      <c r="G492" s="2" t="str">
        <f>IF(exp!I499&lt;&gt;"",VLOOKUP(exp!I499,private!O:P,2,FALSE),"")</f>
        <v/>
      </c>
      <c r="H492" s="2" t="str">
        <f>IF(exp!J499&lt;&gt;"",exp!J499,"")</f>
        <v/>
      </c>
      <c r="I492" s="2" t="str">
        <f>IF(exp!K499&lt;&gt;"",exp!K499,"")</f>
        <v/>
      </c>
      <c r="J492" s="2" t="str">
        <f>IF(exp!L499&lt;&gt;"",exp!L499,"")</f>
        <v/>
      </c>
      <c r="K492" s="2" t="str">
        <f>IF(exp!M499&lt;&gt;"",exp!M499,"")</f>
        <v/>
      </c>
      <c r="L492" s="2" t="str">
        <f>IF(exp!N499&lt;&gt;"",exp!N499,"")</f>
        <v/>
      </c>
      <c r="M492" s="2" t="str">
        <f>IF(exp!O499&lt;&gt;"",exp!O499,"")</f>
        <v/>
      </c>
      <c r="N492" s="2" t="str">
        <f>IF(exp!P499&lt;&gt;"",exp!P499,"")</f>
        <v/>
      </c>
      <c r="O492" s="2" t="str">
        <f>IF(exp!Q499&lt;&gt;"",exp!Q499,"")</f>
        <v/>
      </c>
    </row>
    <row r="493" spans="1:15" x14ac:dyDescent="0.25">
      <c r="A493" s="2" t="str">
        <f>IF(exp!C500&lt;&gt;"",exp!B500,"")</f>
        <v/>
      </c>
      <c r="B493" s="2" t="str">
        <f>IF(exp!C500&lt;&gt;"",exp!C500,"")</f>
        <v/>
      </c>
      <c r="C493" s="2" t="str">
        <f>IF(exp!E500&lt;&gt;"",exp!E500,"")</f>
        <v/>
      </c>
      <c r="D493" s="38" t="str">
        <f>IF(exp!F500&lt;&gt;"",exp!F500,"")</f>
        <v/>
      </c>
      <c r="E493" s="2" t="str">
        <f>IF(exp!G500&lt;&gt;"",exp!G500,"")</f>
        <v/>
      </c>
      <c r="F493" s="2" t="str">
        <f>IF(exp!H500&lt;&gt;"",exp!H500,"")</f>
        <v/>
      </c>
      <c r="G493" s="2" t="str">
        <f>IF(exp!I500&lt;&gt;"",VLOOKUP(exp!I500,private!O:P,2,FALSE),"")</f>
        <v/>
      </c>
      <c r="H493" s="2" t="str">
        <f>IF(exp!J500&lt;&gt;"",exp!J500,"")</f>
        <v/>
      </c>
      <c r="I493" s="2" t="str">
        <f>IF(exp!K500&lt;&gt;"",exp!K500,"")</f>
        <v/>
      </c>
      <c r="J493" s="2" t="str">
        <f>IF(exp!L500&lt;&gt;"",exp!L500,"")</f>
        <v/>
      </c>
      <c r="K493" s="2" t="str">
        <f>IF(exp!M500&lt;&gt;"",exp!M500,"")</f>
        <v/>
      </c>
      <c r="L493" s="2" t="str">
        <f>IF(exp!N500&lt;&gt;"",exp!N500,"")</f>
        <v/>
      </c>
      <c r="M493" s="2" t="str">
        <f>IF(exp!O500&lt;&gt;"",exp!O500,"")</f>
        <v/>
      </c>
      <c r="N493" s="2" t="str">
        <f>IF(exp!P500&lt;&gt;"",exp!P500,"")</f>
        <v/>
      </c>
      <c r="O493" s="2" t="str">
        <f>IF(exp!Q500&lt;&gt;"",exp!Q500,"")</f>
        <v/>
      </c>
    </row>
    <row r="494" spans="1:15" x14ac:dyDescent="0.25">
      <c r="A494" s="2" t="str">
        <f>IF(exp!C501&lt;&gt;"",exp!B501,"")</f>
        <v/>
      </c>
      <c r="B494" s="2" t="str">
        <f>IF(exp!C501&lt;&gt;"",exp!C501,"")</f>
        <v/>
      </c>
      <c r="C494" s="2" t="str">
        <f>IF(exp!E501&lt;&gt;"",exp!E501,"")</f>
        <v/>
      </c>
      <c r="D494" s="38" t="str">
        <f>IF(exp!F501&lt;&gt;"",exp!F501,"")</f>
        <v/>
      </c>
      <c r="E494" s="2" t="str">
        <f>IF(exp!G501&lt;&gt;"",exp!G501,"")</f>
        <v/>
      </c>
      <c r="F494" s="2" t="str">
        <f>IF(exp!H501&lt;&gt;"",exp!H501,"")</f>
        <v/>
      </c>
      <c r="G494" s="2" t="str">
        <f>IF(exp!I501&lt;&gt;"",VLOOKUP(exp!I501,private!O:P,2,FALSE),"")</f>
        <v/>
      </c>
      <c r="H494" s="2" t="str">
        <f>IF(exp!J501&lt;&gt;"",exp!J501,"")</f>
        <v/>
      </c>
      <c r="I494" s="2" t="str">
        <f>IF(exp!K501&lt;&gt;"",exp!K501,"")</f>
        <v/>
      </c>
      <c r="J494" s="2" t="str">
        <f>IF(exp!L501&lt;&gt;"",exp!L501,"")</f>
        <v/>
      </c>
      <c r="K494" s="2" t="str">
        <f>IF(exp!M501&lt;&gt;"",exp!M501,"")</f>
        <v/>
      </c>
      <c r="L494" s="2" t="str">
        <f>IF(exp!N501&lt;&gt;"",exp!N501,"")</f>
        <v/>
      </c>
      <c r="M494" s="2" t="str">
        <f>IF(exp!O501&lt;&gt;"",exp!O501,"")</f>
        <v/>
      </c>
      <c r="N494" s="2" t="str">
        <f>IF(exp!P501&lt;&gt;"",exp!P501,"")</f>
        <v/>
      </c>
      <c r="O494" s="2" t="str">
        <f>IF(exp!Q501&lt;&gt;"",exp!Q501,"")</f>
        <v/>
      </c>
    </row>
    <row r="495" spans="1:15" x14ac:dyDescent="0.25">
      <c r="A495" s="2" t="str">
        <f>IF(exp!C502&lt;&gt;"",exp!B502,"")</f>
        <v/>
      </c>
      <c r="B495" s="2" t="str">
        <f>IF(exp!C502&lt;&gt;"",exp!C502,"")</f>
        <v/>
      </c>
      <c r="C495" s="2" t="str">
        <f>IF(exp!E502&lt;&gt;"",exp!E502,"")</f>
        <v/>
      </c>
      <c r="D495" s="38" t="str">
        <f>IF(exp!F502&lt;&gt;"",exp!F502,"")</f>
        <v/>
      </c>
      <c r="E495" s="2" t="str">
        <f>IF(exp!G502&lt;&gt;"",exp!G502,"")</f>
        <v/>
      </c>
      <c r="F495" s="2" t="str">
        <f>IF(exp!H502&lt;&gt;"",exp!H502,"")</f>
        <v/>
      </c>
      <c r="G495" s="2" t="str">
        <f>IF(exp!I502&lt;&gt;"",VLOOKUP(exp!I502,private!O:P,2,FALSE),"")</f>
        <v/>
      </c>
      <c r="H495" s="2" t="str">
        <f>IF(exp!J502&lt;&gt;"",exp!J502,"")</f>
        <v/>
      </c>
      <c r="I495" s="2" t="str">
        <f>IF(exp!K502&lt;&gt;"",exp!K502,"")</f>
        <v/>
      </c>
      <c r="J495" s="2" t="str">
        <f>IF(exp!L502&lt;&gt;"",exp!L502,"")</f>
        <v/>
      </c>
      <c r="K495" s="2" t="str">
        <f>IF(exp!M502&lt;&gt;"",exp!M502,"")</f>
        <v/>
      </c>
      <c r="L495" s="2" t="str">
        <f>IF(exp!N502&lt;&gt;"",exp!N502,"")</f>
        <v/>
      </c>
      <c r="M495" s="2" t="str">
        <f>IF(exp!O502&lt;&gt;"",exp!O502,"")</f>
        <v/>
      </c>
      <c r="N495" s="2" t="str">
        <f>IF(exp!P502&lt;&gt;"",exp!P502,"")</f>
        <v/>
      </c>
      <c r="O495" s="2" t="str">
        <f>IF(exp!Q502&lt;&gt;"",exp!Q502,"")</f>
        <v/>
      </c>
    </row>
    <row r="496" spans="1:15" x14ac:dyDescent="0.25">
      <c r="A496" s="2" t="str">
        <f>IF(exp!C503&lt;&gt;"",exp!B503,"")</f>
        <v/>
      </c>
      <c r="B496" s="2" t="str">
        <f>IF(exp!C503&lt;&gt;"",exp!C503,"")</f>
        <v/>
      </c>
      <c r="C496" s="2" t="str">
        <f>IF(exp!E503&lt;&gt;"",exp!E503,"")</f>
        <v/>
      </c>
      <c r="D496" s="38" t="str">
        <f>IF(exp!F503&lt;&gt;"",exp!F503,"")</f>
        <v/>
      </c>
      <c r="E496" s="2" t="str">
        <f>IF(exp!G503&lt;&gt;"",exp!G503,"")</f>
        <v/>
      </c>
      <c r="F496" s="2" t="str">
        <f>IF(exp!H503&lt;&gt;"",exp!H503,"")</f>
        <v/>
      </c>
      <c r="G496" s="2" t="str">
        <f>IF(exp!I503&lt;&gt;"",VLOOKUP(exp!I503,private!O:P,2,FALSE),"")</f>
        <v/>
      </c>
      <c r="H496" s="2" t="str">
        <f>IF(exp!J503&lt;&gt;"",exp!J503,"")</f>
        <v/>
      </c>
      <c r="I496" s="2" t="str">
        <f>IF(exp!K503&lt;&gt;"",exp!K503,"")</f>
        <v/>
      </c>
      <c r="J496" s="2" t="str">
        <f>IF(exp!L503&lt;&gt;"",exp!L503,"")</f>
        <v/>
      </c>
      <c r="K496" s="2" t="str">
        <f>IF(exp!M503&lt;&gt;"",exp!M503,"")</f>
        <v/>
      </c>
      <c r="L496" s="2" t="str">
        <f>IF(exp!N503&lt;&gt;"",exp!N503,"")</f>
        <v/>
      </c>
      <c r="M496" s="2" t="str">
        <f>IF(exp!O503&lt;&gt;"",exp!O503,"")</f>
        <v/>
      </c>
      <c r="N496" s="2" t="str">
        <f>IF(exp!P503&lt;&gt;"",exp!P503,"")</f>
        <v/>
      </c>
      <c r="O496" s="2" t="str">
        <f>IF(exp!Q503&lt;&gt;"",exp!Q503,"")</f>
        <v/>
      </c>
    </row>
    <row r="497" spans="1:15" x14ac:dyDescent="0.25">
      <c r="A497" s="2" t="str">
        <f>IF(exp!C504&lt;&gt;"",exp!B504,"")</f>
        <v/>
      </c>
      <c r="B497" s="2" t="str">
        <f>IF(exp!C504&lt;&gt;"",exp!C504,"")</f>
        <v/>
      </c>
      <c r="C497" s="2" t="str">
        <f>IF(exp!E504&lt;&gt;"",exp!E504,"")</f>
        <v/>
      </c>
      <c r="D497" s="38" t="str">
        <f>IF(exp!F504&lt;&gt;"",exp!F504,"")</f>
        <v/>
      </c>
      <c r="E497" s="2" t="str">
        <f>IF(exp!G504&lt;&gt;"",exp!G504,"")</f>
        <v/>
      </c>
      <c r="F497" s="2" t="str">
        <f>IF(exp!H504&lt;&gt;"",exp!H504,"")</f>
        <v/>
      </c>
      <c r="G497" s="2" t="str">
        <f>IF(exp!I504&lt;&gt;"",VLOOKUP(exp!I504,private!O:P,2,FALSE),"")</f>
        <v/>
      </c>
      <c r="H497" s="2" t="str">
        <f>IF(exp!J504&lt;&gt;"",exp!J504,"")</f>
        <v/>
      </c>
      <c r="I497" s="2" t="str">
        <f>IF(exp!K504&lt;&gt;"",exp!K504,"")</f>
        <v/>
      </c>
      <c r="J497" s="2" t="str">
        <f>IF(exp!L504&lt;&gt;"",exp!L504,"")</f>
        <v/>
      </c>
      <c r="K497" s="2" t="str">
        <f>IF(exp!M504&lt;&gt;"",exp!M504,"")</f>
        <v/>
      </c>
      <c r="L497" s="2" t="str">
        <f>IF(exp!N504&lt;&gt;"",exp!N504,"")</f>
        <v/>
      </c>
      <c r="M497" s="2" t="str">
        <f>IF(exp!O504&lt;&gt;"",exp!O504,"")</f>
        <v/>
      </c>
      <c r="N497" s="2" t="str">
        <f>IF(exp!P504&lt;&gt;"",exp!P504,"")</f>
        <v/>
      </c>
      <c r="O497" s="2" t="str">
        <f>IF(exp!Q504&lt;&gt;"",exp!Q504,"")</f>
        <v/>
      </c>
    </row>
    <row r="498" spans="1:15" x14ac:dyDescent="0.25">
      <c r="A498" s="2" t="str">
        <f>IF(exp!C505&lt;&gt;"",exp!B505,"")</f>
        <v/>
      </c>
      <c r="B498" s="2" t="str">
        <f>IF(exp!C505&lt;&gt;"",exp!C505,"")</f>
        <v/>
      </c>
      <c r="C498" s="2" t="str">
        <f>IF(exp!E505&lt;&gt;"",exp!E505,"")</f>
        <v/>
      </c>
      <c r="D498" s="38" t="str">
        <f>IF(exp!F505&lt;&gt;"",exp!F505,"")</f>
        <v/>
      </c>
      <c r="E498" s="2" t="str">
        <f>IF(exp!G505&lt;&gt;"",exp!G505,"")</f>
        <v/>
      </c>
      <c r="F498" s="2" t="str">
        <f>IF(exp!H505&lt;&gt;"",exp!H505,"")</f>
        <v/>
      </c>
      <c r="G498" s="2" t="str">
        <f>IF(exp!I505&lt;&gt;"",VLOOKUP(exp!I505,private!O:P,2,FALSE),"")</f>
        <v/>
      </c>
      <c r="H498" s="2" t="str">
        <f>IF(exp!J505&lt;&gt;"",exp!J505,"")</f>
        <v/>
      </c>
      <c r="I498" s="2" t="str">
        <f>IF(exp!K505&lt;&gt;"",exp!K505,"")</f>
        <v/>
      </c>
      <c r="J498" s="2" t="str">
        <f>IF(exp!L505&lt;&gt;"",exp!L505,"")</f>
        <v/>
      </c>
      <c r="K498" s="2" t="str">
        <f>IF(exp!M505&lt;&gt;"",exp!M505,"")</f>
        <v/>
      </c>
      <c r="L498" s="2" t="str">
        <f>IF(exp!N505&lt;&gt;"",exp!N505,"")</f>
        <v/>
      </c>
      <c r="M498" s="2" t="str">
        <f>IF(exp!O505&lt;&gt;"",exp!O505,"")</f>
        <v/>
      </c>
      <c r="N498" s="2" t="str">
        <f>IF(exp!P505&lt;&gt;"",exp!P505,"")</f>
        <v/>
      </c>
      <c r="O498" s="2" t="str">
        <f>IF(exp!Q505&lt;&gt;"",exp!Q505,"")</f>
        <v/>
      </c>
    </row>
    <row r="499" spans="1:15" x14ac:dyDescent="0.25">
      <c r="A499" s="2" t="str">
        <f>IF(exp!C506&lt;&gt;"",exp!B506,"")</f>
        <v/>
      </c>
      <c r="B499" s="2" t="str">
        <f>IF(exp!C506&lt;&gt;"",exp!C506,"")</f>
        <v/>
      </c>
      <c r="C499" s="2" t="str">
        <f>IF(exp!E506&lt;&gt;"",exp!E506,"")</f>
        <v/>
      </c>
      <c r="D499" s="38" t="str">
        <f>IF(exp!F506&lt;&gt;"",exp!F506,"")</f>
        <v/>
      </c>
      <c r="E499" s="2" t="str">
        <f>IF(exp!G506&lt;&gt;"",exp!G506,"")</f>
        <v/>
      </c>
      <c r="F499" s="2" t="str">
        <f>IF(exp!H506&lt;&gt;"",exp!H506,"")</f>
        <v/>
      </c>
      <c r="G499" s="2" t="str">
        <f>IF(exp!I506&lt;&gt;"",VLOOKUP(exp!I506,private!O:P,2,FALSE),"")</f>
        <v/>
      </c>
      <c r="H499" s="2" t="str">
        <f>IF(exp!J506&lt;&gt;"",exp!J506,"")</f>
        <v/>
      </c>
      <c r="I499" s="2" t="str">
        <f>IF(exp!K506&lt;&gt;"",exp!K506,"")</f>
        <v/>
      </c>
      <c r="J499" s="2" t="str">
        <f>IF(exp!L506&lt;&gt;"",exp!L506,"")</f>
        <v/>
      </c>
      <c r="K499" s="2" t="str">
        <f>IF(exp!M506&lt;&gt;"",exp!M506,"")</f>
        <v/>
      </c>
      <c r="L499" s="2" t="str">
        <f>IF(exp!N506&lt;&gt;"",exp!N506,"")</f>
        <v/>
      </c>
      <c r="M499" s="2" t="str">
        <f>IF(exp!O506&lt;&gt;"",exp!O506,"")</f>
        <v/>
      </c>
      <c r="N499" s="2" t="str">
        <f>IF(exp!P506&lt;&gt;"",exp!P506,"")</f>
        <v/>
      </c>
      <c r="O499" s="2" t="str">
        <f>IF(exp!Q506&lt;&gt;"",exp!Q506,"")</f>
        <v/>
      </c>
    </row>
    <row r="500" spans="1:15" x14ac:dyDescent="0.25">
      <c r="A500" s="2" t="str">
        <f>IF(exp!C507&lt;&gt;"",exp!B507,"")</f>
        <v/>
      </c>
      <c r="B500" s="2" t="str">
        <f>IF(exp!C507&lt;&gt;"",exp!C507,"")</f>
        <v/>
      </c>
      <c r="C500" s="2" t="str">
        <f>IF(exp!E507&lt;&gt;"",exp!E507,"")</f>
        <v/>
      </c>
      <c r="D500" s="38" t="str">
        <f>IF(exp!F507&lt;&gt;"",exp!F507,"")</f>
        <v/>
      </c>
      <c r="E500" s="2" t="str">
        <f>IF(exp!G507&lt;&gt;"",exp!G507,"")</f>
        <v/>
      </c>
      <c r="F500" s="2" t="str">
        <f>IF(exp!H507&lt;&gt;"",exp!H507,"")</f>
        <v/>
      </c>
      <c r="G500" s="2" t="str">
        <f>IF(exp!I507&lt;&gt;"",VLOOKUP(exp!I507,private!O:P,2,FALSE),"")</f>
        <v/>
      </c>
      <c r="H500" s="2" t="str">
        <f>IF(exp!J507&lt;&gt;"",exp!J507,"")</f>
        <v/>
      </c>
      <c r="I500" s="2" t="str">
        <f>IF(exp!K507&lt;&gt;"",exp!K507,"")</f>
        <v/>
      </c>
      <c r="J500" s="2" t="str">
        <f>IF(exp!L507&lt;&gt;"",exp!L507,"")</f>
        <v/>
      </c>
      <c r="K500" s="2" t="str">
        <f>IF(exp!M507&lt;&gt;"",exp!M507,"")</f>
        <v/>
      </c>
      <c r="L500" s="2" t="str">
        <f>IF(exp!N507&lt;&gt;"",exp!N507,"")</f>
        <v/>
      </c>
      <c r="M500" s="2" t="str">
        <f>IF(exp!O507&lt;&gt;"",exp!O507,"")</f>
        <v/>
      </c>
      <c r="N500" s="2" t="str">
        <f>IF(exp!P507&lt;&gt;"",exp!P507,"")</f>
        <v/>
      </c>
      <c r="O500" s="2" t="str">
        <f>IF(exp!Q507&lt;&gt;"",exp!Q507,"")</f>
        <v/>
      </c>
    </row>
  </sheetData>
  <sheetProtection password="C8E3"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H500"/>
  <sheetViews>
    <sheetView topLeftCell="A472" workbookViewId="0">
      <selection sqref="A1:G500"/>
    </sheetView>
  </sheetViews>
  <sheetFormatPr defaultColWidth="8.85546875" defaultRowHeight="15" x14ac:dyDescent="0.25"/>
  <cols>
    <col min="1" max="1" width="5" style="7" bestFit="1" customWidth="1"/>
    <col min="2" max="2" width="10.28515625" style="7" customWidth="1"/>
    <col min="3" max="3" width="21.28515625" style="7" bestFit="1" customWidth="1"/>
    <col min="4" max="4" width="15.85546875" style="39" customWidth="1"/>
    <col min="5" max="7" width="15.85546875" style="7" customWidth="1"/>
    <col min="8" max="16384" width="8.85546875" style="7"/>
  </cols>
  <sheetData>
    <row r="1" spans="1:8" x14ac:dyDescent="0.25">
      <c r="A1" s="9" t="str">
        <f>IF(acc!C8&lt;&gt;"",acc!B8,"")</f>
        <v/>
      </c>
      <c r="B1" s="9" t="str">
        <f>IF(acc!C8&lt;&gt;"",acc!C8,"")</f>
        <v/>
      </c>
      <c r="C1" s="9" t="str">
        <f>IF(acc!E8&lt;&gt;"",VLOOKUP(acc!E8,private!$B$1:$C$10,2,FALSE),"")</f>
        <v/>
      </c>
      <c r="D1" s="40" t="str">
        <f>IF(acc!F8&lt;&gt;"",acc!F8,"")</f>
        <v/>
      </c>
      <c r="E1" s="9" t="str">
        <f>IF(acc!G8&lt;&gt;"",acc!G8,"")</f>
        <v/>
      </c>
      <c r="F1" s="9" t="str">
        <f>IF(acc!H8&lt;&gt;"",acc!H8,"")</f>
        <v/>
      </c>
      <c r="G1" s="9" t="str">
        <f>IF(acc!I8&lt;&gt;"",acc!I8,"")</f>
        <v/>
      </c>
      <c r="H1" s="9" t="str">
        <f>IF(acc!J8&lt;&gt;"",acc!J8,"")</f>
        <v/>
      </c>
    </row>
    <row r="2" spans="1:8" x14ac:dyDescent="0.25">
      <c r="A2" s="9" t="str">
        <f>IF(acc!C9&lt;&gt;"",acc!B9,"")</f>
        <v/>
      </c>
      <c r="B2" s="9" t="str">
        <f>IF(acc!C9&lt;&gt;"",acc!C9,"")</f>
        <v/>
      </c>
      <c r="C2" s="9" t="str">
        <f>IF(acc!E9&lt;&gt;"",VLOOKUP(acc!E9,private!$B$1:$C$10,2,FALSE),"")</f>
        <v/>
      </c>
      <c r="D2" s="40" t="str">
        <f>IF(acc!F9&lt;&gt;"",acc!F9,"")</f>
        <v/>
      </c>
      <c r="E2" s="9" t="str">
        <f>IF(acc!G9&lt;&gt;"",acc!G9,"")</f>
        <v/>
      </c>
      <c r="F2" s="9" t="str">
        <f>IF(acc!H9&lt;&gt;"",acc!H9,"")</f>
        <v/>
      </c>
      <c r="G2" s="9" t="str">
        <f>IF(acc!I9&lt;&gt;"",acc!I9,"")</f>
        <v/>
      </c>
      <c r="H2" s="9" t="str">
        <f>IF(acc!J9&lt;&gt;"",acc!J9,"")</f>
        <v/>
      </c>
    </row>
    <row r="3" spans="1:8" x14ac:dyDescent="0.25">
      <c r="A3" s="9" t="str">
        <f>IF(acc!C10&lt;&gt;"",acc!B10,"")</f>
        <v/>
      </c>
      <c r="B3" s="9" t="str">
        <f>IF(acc!C10&lt;&gt;"",acc!C10,"")</f>
        <v/>
      </c>
      <c r="C3" s="9" t="str">
        <f>IF(acc!E10&lt;&gt;"",VLOOKUP(acc!E10,private!$B$1:$C$10,2,FALSE),"")</f>
        <v/>
      </c>
      <c r="D3" s="40" t="str">
        <f>IF(acc!F10&lt;&gt;"",acc!F10,"")</f>
        <v/>
      </c>
      <c r="E3" s="9" t="str">
        <f>IF(acc!G10&lt;&gt;"",acc!G10,"")</f>
        <v/>
      </c>
      <c r="F3" s="9" t="str">
        <f>IF(acc!H10&lt;&gt;"",acc!H10,"")</f>
        <v/>
      </c>
      <c r="G3" s="9" t="str">
        <f>IF(acc!I10&lt;&gt;"",acc!I10,"")</f>
        <v/>
      </c>
      <c r="H3" s="9" t="str">
        <f>IF(acc!J10&lt;&gt;"",acc!J10,"")</f>
        <v/>
      </c>
    </row>
    <row r="4" spans="1:8" x14ac:dyDescent="0.25">
      <c r="A4" s="9" t="str">
        <f>IF(acc!C11&lt;&gt;"",acc!B11,"")</f>
        <v/>
      </c>
      <c r="B4" s="9" t="str">
        <f>IF(acc!C11&lt;&gt;"",acc!C11,"")</f>
        <v/>
      </c>
      <c r="C4" s="9" t="str">
        <f>IF(acc!E11&lt;&gt;"",VLOOKUP(acc!E11,private!$B$1:$C$10,2,FALSE),"")</f>
        <v/>
      </c>
      <c r="D4" s="40" t="str">
        <f>IF(acc!F11&lt;&gt;"",acc!F11,"")</f>
        <v/>
      </c>
      <c r="E4" s="9" t="str">
        <f>IF(acc!G11&lt;&gt;"",acc!G11,"")</f>
        <v/>
      </c>
      <c r="F4" s="9" t="str">
        <f>IF(acc!H11&lt;&gt;"",acc!H11,"")</f>
        <v/>
      </c>
      <c r="G4" s="9" t="str">
        <f>IF(acc!I11&lt;&gt;"",acc!I11,"")</f>
        <v/>
      </c>
      <c r="H4" s="9" t="str">
        <f>IF(acc!J11&lt;&gt;"",acc!J11,"")</f>
        <v/>
      </c>
    </row>
    <row r="5" spans="1:8" x14ac:dyDescent="0.25">
      <c r="A5" s="9" t="str">
        <f>IF(acc!C12&lt;&gt;"",acc!B12,"")</f>
        <v/>
      </c>
      <c r="B5" s="9" t="str">
        <f>IF(acc!C12&lt;&gt;"",acc!C12,"")</f>
        <v/>
      </c>
      <c r="C5" s="9" t="str">
        <f>IF(acc!E12&lt;&gt;"",VLOOKUP(acc!E12,private!$B$1:$C$10,2,FALSE),"")</f>
        <v/>
      </c>
      <c r="D5" s="40" t="str">
        <f>IF(acc!F12&lt;&gt;"",acc!F12,"")</f>
        <v/>
      </c>
      <c r="E5" s="9" t="str">
        <f>IF(acc!G12&lt;&gt;"",acc!G12,"")</f>
        <v/>
      </c>
      <c r="F5" s="9" t="str">
        <f>IF(acc!H12&lt;&gt;"",acc!H12,"")</f>
        <v/>
      </c>
      <c r="G5" s="9" t="str">
        <f>IF(acc!I12&lt;&gt;"",acc!I12,"")</f>
        <v/>
      </c>
      <c r="H5" s="9" t="str">
        <f>IF(acc!J12&lt;&gt;"",acc!J12,"")</f>
        <v/>
      </c>
    </row>
    <row r="6" spans="1:8" x14ac:dyDescent="0.25">
      <c r="A6" s="9" t="str">
        <f>IF(acc!C13&lt;&gt;"",acc!B13,"")</f>
        <v/>
      </c>
      <c r="B6" s="9" t="str">
        <f>IF(acc!C13&lt;&gt;"",acc!C13,"")</f>
        <v/>
      </c>
      <c r="C6" s="9" t="str">
        <f>IF(acc!E13&lt;&gt;"",VLOOKUP(acc!E13,private!$B$1:$C$10,2,FALSE),"")</f>
        <v/>
      </c>
      <c r="D6" s="40" t="str">
        <f>IF(acc!F13&lt;&gt;"",acc!F13,"")</f>
        <v/>
      </c>
      <c r="E6" s="9" t="str">
        <f>IF(acc!G13&lt;&gt;"",acc!G13,"")</f>
        <v/>
      </c>
      <c r="F6" s="9" t="str">
        <f>IF(acc!H13&lt;&gt;"",acc!H13,"")</f>
        <v/>
      </c>
      <c r="G6" s="9" t="str">
        <f>IF(acc!I13&lt;&gt;"",acc!I13,"")</f>
        <v/>
      </c>
      <c r="H6" s="9" t="str">
        <f>IF(acc!J13&lt;&gt;"",acc!J13,"")</f>
        <v/>
      </c>
    </row>
    <row r="7" spans="1:8" x14ac:dyDescent="0.25">
      <c r="A7" s="9" t="str">
        <f>IF(acc!C14&lt;&gt;"",acc!B14,"")</f>
        <v/>
      </c>
      <c r="B7" s="9" t="str">
        <f>IF(acc!C14&lt;&gt;"",acc!C14,"")</f>
        <v/>
      </c>
      <c r="C7" s="9" t="str">
        <f>IF(acc!E14&lt;&gt;"",VLOOKUP(acc!E14,private!$B$1:$C$10,2,FALSE),"")</f>
        <v/>
      </c>
      <c r="D7" s="40" t="str">
        <f>IF(acc!F14&lt;&gt;"",acc!F14,"")</f>
        <v/>
      </c>
      <c r="E7" s="9" t="str">
        <f>IF(acc!G14&lt;&gt;"",acc!G14,"")</f>
        <v/>
      </c>
      <c r="F7" s="9" t="str">
        <f>IF(acc!H14&lt;&gt;"",acc!H14,"")</f>
        <v/>
      </c>
      <c r="G7" s="9" t="str">
        <f>IF(acc!I14&lt;&gt;"",acc!I14,"")</f>
        <v/>
      </c>
      <c r="H7" s="9" t="str">
        <f>IF(acc!J14&lt;&gt;"",acc!J14,"")</f>
        <v/>
      </c>
    </row>
    <row r="8" spans="1:8" x14ac:dyDescent="0.25">
      <c r="A8" s="9" t="str">
        <f>IF(acc!C15&lt;&gt;"",acc!B15,"")</f>
        <v/>
      </c>
      <c r="B8" s="9" t="str">
        <f>IF(acc!C15&lt;&gt;"",acc!C15,"")</f>
        <v/>
      </c>
      <c r="C8" s="9" t="str">
        <f>IF(acc!E15&lt;&gt;"",VLOOKUP(acc!E15,private!$B$1:$C$10,2,FALSE),"")</f>
        <v/>
      </c>
      <c r="D8" s="40" t="str">
        <f>IF(acc!F15&lt;&gt;"",acc!F15,"")</f>
        <v/>
      </c>
      <c r="E8" s="9" t="str">
        <f>IF(acc!G15&lt;&gt;"",acc!G15,"")</f>
        <v/>
      </c>
      <c r="F8" s="9" t="str">
        <f>IF(acc!H15&lt;&gt;"",acc!H15,"")</f>
        <v/>
      </c>
      <c r="G8" s="9" t="str">
        <f>IF(acc!I15&lt;&gt;"",acc!I15,"")</f>
        <v/>
      </c>
      <c r="H8" s="9" t="str">
        <f>IF(acc!J15&lt;&gt;"",acc!J15,"")</f>
        <v/>
      </c>
    </row>
    <row r="9" spans="1:8" x14ac:dyDescent="0.25">
      <c r="A9" s="9" t="str">
        <f>IF(acc!C16&lt;&gt;"",acc!B16,"")</f>
        <v/>
      </c>
      <c r="B9" s="9" t="str">
        <f>IF(acc!C16&lt;&gt;"",acc!C16,"")</f>
        <v/>
      </c>
      <c r="C9" s="9" t="str">
        <f>IF(acc!E16&lt;&gt;"",VLOOKUP(acc!E16,private!$B$1:$C$10,2,FALSE),"")</f>
        <v/>
      </c>
      <c r="D9" s="40" t="str">
        <f>IF(acc!F16&lt;&gt;"",acc!F16,"")</f>
        <v/>
      </c>
      <c r="E9" s="9" t="str">
        <f>IF(acc!G16&lt;&gt;"",acc!G16,"")</f>
        <v/>
      </c>
      <c r="F9" s="9" t="str">
        <f>IF(acc!H16&lt;&gt;"",acc!H16,"")</f>
        <v/>
      </c>
      <c r="G9" s="9" t="str">
        <f>IF(acc!I16&lt;&gt;"",acc!I16,"")</f>
        <v/>
      </c>
      <c r="H9" s="9" t="str">
        <f>IF(acc!J16&lt;&gt;"",acc!J16,"")</f>
        <v/>
      </c>
    </row>
    <row r="10" spans="1:8" x14ac:dyDescent="0.25">
      <c r="A10" s="9" t="str">
        <f>IF(acc!C17&lt;&gt;"",acc!B17,"")</f>
        <v/>
      </c>
      <c r="B10" s="9" t="str">
        <f>IF(acc!C17&lt;&gt;"",acc!C17,"")</f>
        <v/>
      </c>
      <c r="C10" s="9" t="str">
        <f>IF(acc!E17&lt;&gt;"",VLOOKUP(acc!E17,private!$B$1:$C$10,2,FALSE),"")</f>
        <v/>
      </c>
      <c r="D10" s="40" t="str">
        <f>IF(acc!F17&lt;&gt;"",acc!F17,"")</f>
        <v/>
      </c>
      <c r="E10" s="9" t="str">
        <f>IF(acc!G17&lt;&gt;"",acc!G17,"")</f>
        <v/>
      </c>
      <c r="F10" s="9" t="str">
        <f>IF(acc!H17&lt;&gt;"",acc!H17,"")</f>
        <v/>
      </c>
      <c r="G10" s="9" t="str">
        <f>IF(acc!I17&lt;&gt;"",acc!I17,"")</f>
        <v/>
      </c>
      <c r="H10" s="9" t="str">
        <f>IF(acc!J17&lt;&gt;"",acc!J17,"")</f>
        <v/>
      </c>
    </row>
    <row r="11" spans="1:8" x14ac:dyDescent="0.25">
      <c r="A11" s="9" t="str">
        <f>IF(acc!C18&lt;&gt;"",acc!B18,"")</f>
        <v/>
      </c>
      <c r="B11" s="9" t="str">
        <f>IF(acc!C18&lt;&gt;"",acc!C18,"")</f>
        <v/>
      </c>
      <c r="C11" s="9" t="str">
        <f>IF(acc!E18&lt;&gt;"",VLOOKUP(acc!E18,private!$B$1:$C$10,2,FALSE),"")</f>
        <v/>
      </c>
      <c r="D11" s="40" t="str">
        <f>IF(acc!F18&lt;&gt;"",acc!F18,"")</f>
        <v/>
      </c>
      <c r="E11" s="9" t="str">
        <f>IF(acc!G18&lt;&gt;"",acc!G18,"")</f>
        <v/>
      </c>
      <c r="F11" s="9" t="str">
        <f>IF(acc!H18&lt;&gt;"",acc!H18,"")</f>
        <v/>
      </c>
      <c r="G11" s="9" t="str">
        <f>IF(acc!I18&lt;&gt;"",acc!I18,"")</f>
        <v/>
      </c>
      <c r="H11" s="9" t="str">
        <f>IF(acc!J18&lt;&gt;"",acc!J18,"")</f>
        <v/>
      </c>
    </row>
    <row r="12" spans="1:8" x14ac:dyDescent="0.25">
      <c r="A12" s="9" t="str">
        <f>IF(acc!C19&lt;&gt;"",acc!B19,"")</f>
        <v/>
      </c>
      <c r="B12" s="9" t="str">
        <f>IF(acc!C19&lt;&gt;"",acc!C19,"")</f>
        <v/>
      </c>
      <c r="C12" s="9" t="str">
        <f>IF(acc!E19&lt;&gt;"",VLOOKUP(acc!E19,private!$B$1:$C$10,2,FALSE),"")</f>
        <v/>
      </c>
      <c r="D12" s="40" t="str">
        <f>IF(acc!F19&lt;&gt;"",acc!F19,"")</f>
        <v/>
      </c>
      <c r="E12" s="9" t="str">
        <f>IF(acc!G19&lt;&gt;"",acc!G19,"")</f>
        <v/>
      </c>
      <c r="F12" s="9" t="str">
        <f>IF(acc!H19&lt;&gt;"",acc!H19,"")</f>
        <v/>
      </c>
      <c r="G12" s="9" t="str">
        <f>IF(acc!I19&lt;&gt;"",acc!I19,"")</f>
        <v/>
      </c>
      <c r="H12" s="9" t="str">
        <f>IF(acc!J19&lt;&gt;"",acc!J19,"")</f>
        <v/>
      </c>
    </row>
    <row r="13" spans="1:8" x14ac:dyDescent="0.25">
      <c r="A13" s="9" t="str">
        <f>IF(acc!C20&lt;&gt;"",acc!B20,"")</f>
        <v/>
      </c>
      <c r="B13" s="9" t="str">
        <f>IF(acc!C20&lt;&gt;"",acc!C20,"")</f>
        <v/>
      </c>
      <c r="C13" s="9" t="str">
        <f>IF(acc!E20&lt;&gt;"",VLOOKUP(acc!E20,private!$B$1:$C$10,2,FALSE),"")</f>
        <v/>
      </c>
      <c r="D13" s="40" t="str">
        <f>IF(acc!F20&lt;&gt;"",acc!F20,"")</f>
        <v/>
      </c>
      <c r="E13" s="9" t="str">
        <f>IF(acc!G20&lt;&gt;"",acc!G20,"")</f>
        <v/>
      </c>
      <c r="F13" s="9" t="str">
        <f>IF(acc!H20&lt;&gt;"",acc!H20,"")</f>
        <v/>
      </c>
      <c r="G13" s="9" t="str">
        <f>IF(acc!I20&lt;&gt;"",acc!I20,"")</f>
        <v/>
      </c>
      <c r="H13" s="9" t="str">
        <f>IF(acc!J20&lt;&gt;"",acc!J20,"")</f>
        <v/>
      </c>
    </row>
    <row r="14" spans="1:8" x14ac:dyDescent="0.25">
      <c r="A14" s="9" t="str">
        <f>IF(acc!C21&lt;&gt;"",acc!B21,"")</f>
        <v/>
      </c>
      <c r="B14" s="9" t="str">
        <f>IF(acc!C21&lt;&gt;"",acc!C21,"")</f>
        <v/>
      </c>
      <c r="C14" s="9" t="str">
        <f>IF(acc!E21&lt;&gt;"",VLOOKUP(acc!E21,private!$B$1:$C$10,2,FALSE),"")</f>
        <v/>
      </c>
      <c r="D14" s="40" t="str">
        <f>IF(acc!F21&lt;&gt;"",acc!F21,"")</f>
        <v/>
      </c>
      <c r="E14" s="9" t="str">
        <f>IF(acc!G21&lt;&gt;"",acc!G21,"")</f>
        <v/>
      </c>
      <c r="F14" s="9" t="str">
        <f>IF(acc!H21&lt;&gt;"",acc!H21,"")</f>
        <v/>
      </c>
      <c r="G14" s="9" t="str">
        <f>IF(acc!I21&lt;&gt;"",acc!I21,"")</f>
        <v/>
      </c>
      <c r="H14" s="9" t="str">
        <f>IF(acc!J21&lt;&gt;"",acc!J21,"")</f>
        <v/>
      </c>
    </row>
    <row r="15" spans="1:8" x14ac:dyDescent="0.25">
      <c r="A15" s="9" t="str">
        <f>IF(acc!C22&lt;&gt;"",acc!B22,"")</f>
        <v/>
      </c>
      <c r="B15" s="9" t="str">
        <f>IF(acc!C22&lt;&gt;"",acc!C22,"")</f>
        <v/>
      </c>
      <c r="C15" s="9" t="str">
        <f>IF(acc!E22&lt;&gt;"",VLOOKUP(acc!E22,private!$B$1:$C$10,2,FALSE),"")</f>
        <v/>
      </c>
      <c r="D15" s="40" t="str">
        <f>IF(acc!F22&lt;&gt;"",acc!F22,"")</f>
        <v/>
      </c>
      <c r="E15" s="9" t="str">
        <f>IF(acc!G22&lt;&gt;"",acc!G22,"")</f>
        <v/>
      </c>
      <c r="F15" s="9" t="str">
        <f>IF(acc!H22&lt;&gt;"",acc!H22,"")</f>
        <v/>
      </c>
      <c r="G15" s="9" t="str">
        <f>IF(acc!I22&lt;&gt;"",acc!I22,"")</f>
        <v/>
      </c>
      <c r="H15" s="9" t="str">
        <f>IF(acc!J22&lt;&gt;"",acc!J22,"")</f>
        <v/>
      </c>
    </row>
    <row r="16" spans="1:8" x14ac:dyDescent="0.25">
      <c r="A16" s="9" t="str">
        <f>IF(acc!C23&lt;&gt;"",acc!B23,"")</f>
        <v/>
      </c>
      <c r="B16" s="9" t="str">
        <f>IF(acc!C23&lt;&gt;"",acc!C23,"")</f>
        <v/>
      </c>
      <c r="C16" s="9" t="str">
        <f>IF(acc!E23&lt;&gt;"",VLOOKUP(acc!E23,private!$B$1:$C$10,2,FALSE),"")</f>
        <v/>
      </c>
      <c r="D16" s="40" t="str">
        <f>IF(acc!F23&lt;&gt;"",acc!F23,"")</f>
        <v/>
      </c>
      <c r="E16" s="9" t="str">
        <f>IF(acc!G23&lt;&gt;"",acc!G23,"")</f>
        <v/>
      </c>
      <c r="F16" s="9" t="str">
        <f>IF(acc!H23&lt;&gt;"",acc!H23,"")</f>
        <v/>
      </c>
      <c r="G16" s="9" t="str">
        <f>IF(acc!I23&lt;&gt;"",acc!I23,"")</f>
        <v/>
      </c>
      <c r="H16" s="9" t="str">
        <f>IF(acc!J23&lt;&gt;"",acc!J23,"")</f>
        <v/>
      </c>
    </row>
    <row r="17" spans="1:8" x14ac:dyDescent="0.25">
      <c r="A17" s="9" t="str">
        <f>IF(acc!C24&lt;&gt;"",acc!B24,"")</f>
        <v/>
      </c>
      <c r="B17" s="9" t="str">
        <f>IF(acc!C24&lt;&gt;"",acc!C24,"")</f>
        <v/>
      </c>
      <c r="C17" s="9" t="str">
        <f>IF(acc!E24&lt;&gt;"",VLOOKUP(acc!E24,private!$B$1:$C$10,2,FALSE),"")</f>
        <v/>
      </c>
      <c r="D17" s="40" t="str">
        <f>IF(acc!F24&lt;&gt;"",acc!F24,"")</f>
        <v/>
      </c>
      <c r="E17" s="9" t="str">
        <f>IF(acc!G24&lt;&gt;"",acc!G24,"")</f>
        <v/>
      </c>
      <c r="F17" s="9" t="str">
        <f>IF(acc!H24&lt;&gt;"",acc!H24,"")</f>
        <v/>
      </c>
      <c r="G17" s="9" t="str">
        <f>IF(acc!I24&lt;&gt;"",acc!I24,"")</f>
        <v/>
      </c>
      <c r="H17" s="9" t="str">
        <f>IF(acc!J24&lt;&gt;"",acc!J24,"")</f>
        <v/>
      </c>
    </row>
    <row r="18" spans="1:8" x14ac:dyDescent="0.25">
      <c r="A18" s="9" t="str">
        <f>IF(acc!C25&lt;&gt;"",acc!B25,"")</f>
        <v/>
      </c>
      <c r="B18" s="9" t="str">
        <f>IF(acc!C25&lt;&gt;"",acc!C25,"")</f>
        <v/>
      </c>
      <c r="C18" s="9" t="str">
        <f>IF(acc!E25&lt;&gt;"",VLOOKUP(acc!E25,private!$B$1:$C$10,2,FALSE),"")</f>
        <v/>
      </c>
      <c r="D18" s="40" t="str">
        <f>IF(acc!F25&lt;&gt;"",acc!F25,"")</f>
        <v/>
      </c>
      <c r="E18" s="9" t="str">
        <f>IF(acc!G25&lt;&gt;"",acc!G25,"")</f>
        <v/>
      </c>
      <c r="F18" s="9" t="str">
        <f>IF(acc!H25&lt;&gt;"",acc!H25,"")</f>
        <v/>
      </c>
      <c r="G18" s="9" t="str">
        <f>IF(acc!I25&lt;&gt;"",acc!I25,"")</f>
        <v/>
      </c>
      <c r="H18" s="9" t="str">
        <f>IF(acc!J25&lt;&gt;"",acc!J25,"")</f>
        <v/>
      </c>
    </row>
    <row r="19" spans="1:8" x14ac:dyDescent="0.25">
      <c r="A19" s="9" t="str">
        <f>IF(acc!C26&lt;&gt;"",acc!B26,"")</f>
        <v/>
      </c>
      <c r="B19" s="9" t="str">
        <f>IF(acc!C26&lt;&gt;"",acc!C26,"")</f>
        <v/>
      </c>
      <c r="C19" s="9" t="str">
        <f>IF(acc!E26&lt;&gt;"",VLOOKUP(acc!E26,private!$B$1:$C$10,2,FALSE),"")</f>
        <v/>
      </c>
      <c r="D19" s="40" t="str">
        <f>IF(acc!F26&lt;&gt;"",acc!F26,"")</f>
        <v/>
      </c>
      <c r="E19" s="9" t="str">
        <f>IF(acc!G26&lt;&gt;"",acc!G26,"")</f>
        <v/>
      </c>
      <c r="F19" s="9" t="str">
        <f>IF(acc!H26&lt;&gt;"",acc!H26,"")</f>
        <v/>
      </c>
      <c r="G19" s="9" t="str">
        <f>IF(acc!I26&lt;&gt;"",acc!I26,"")</f>
        <v/>
      </c>
      <c r="H19" s="9" t="str">
        <f>IF(acc!J26&lt;&gt;"",acc!J26,"")</f>
        <v/>
      </c>
    </row>
    <row r="20" spans="1:8" x14ac:dyDescent="0.25">
      <c r="A20" s="9" t="str">
        <f>IF(acc!C27&lt;&gt;"",acc!B27,"")</f>
        <v/>
      </c>
      <c r="B20" s="9" t="str">
        <f>IF(acc!C27&lt;&gt;"",acc!C27,"")</f>
        <v/>
      </c>
      <c r="C20" s="9" t="str">
        <f>IF(acc!E27&lt;&gt;"",VLOOKUP(acc!E27,private!$B$1:$C$10,2,FALSE),"")</f>
        <v/>
      </c>
      <c r="D20" s="40" t="str">
        <f>IF(acc!F27&lt;&gt;"",acc!F27,"")</f>
        <v/>
      </c>
      <c r="E20" s="9" t="str">
        <f>IF(acc!G27&lt;&gt;"",acc!G27,"")</f>
        <v/>
      </c>
      <c r="F20" s="9" t="str">
        <f>IF(acc!H27&lt;&gt;"",acc!H27,"")</f>
        <v/>
      </c>
      <c r="G20" s="9" t="str">
        <f>IF(acc!I27&lt;&gt;"",acc!I27,"")</f>
        <v/>
      </c>
      <c r="H20" s="9" t="str">
        <f>IF(acc!J27&lt;&gt;"",acc!J27,"")</f>
        <v/>
      </c>
    </row>
    <row r="21" spans="1:8" x14ac:dyDescent="0.25">
      <c r="A21" s="9" t="str">
        <f>IF(acc!C28&lt;&gt;"",acc!B28,"")</f>
        <v/>
      </c>
      <c r="B21" s="9" t="str">
        <f>IF(acc!C28&lt;&gt;"",acc!C28,"")</f>
        <v/>
      </c>
      <c r="C21" s="9" t="str">
        <f>IF(acc!E28&lt;&gt;"",VLOOKUP(acc!E28,private!$B$1:$C$10,2,FALSE),"")</f>
        <v/>
      </c>
      <c r="D21" s="40" t="str">
        <f>IF(acc!F28&lt;&gt;"",acc!F28,"")</f>
        <v/>
      </c>
      <c r="E21" s="9" t="str">
        <f>IF(acc!G28&lt;&gt;"",acc!G28,"")</f>
        <v/>
      </c>
      <c r="F21" s="9" t="str">
        <f>IF(acc!H28&lt;&gt;"",acc!H28,"")</f>
        <v/>
      </c>
      <c r="G21" s="9" t="str">
        <f>IF(acc!I28&lt;&gt;"",acc!I28,"")</f>
        <v/>
      </c>
      <c r="H21" s="9" t="str">
        <f>IF(acc!J28&lt;&gt;"",acc!J28,"")</f>
        <v/>
      </c>
    </row>
    <row r="22" spans="1:8" x14ac:dyDescent="0.25">
      <c r="A22" s="9" t="str">
        <f>IF(acc!C29&lt;&gt;"",acc!B29,"")</f>
        <v/>
      </c>
      <c r="B22" s="9" t="str">
        <f>IF(acc!C29&lt;&gt;"",acc!C29,"")</f>
        <v/>
      </c>
      <c r="C22" s="9" t="str">
        <f>IF(acc!E29&lt;&gt;"",VLOOKUP(acc!E29,private!$B$1:$C$10,2,FALSE),"")</f>
        <v/>
      </c>
      <c r="D22" s="40" t="str">
        <f>IF(acc!F29&lt;&gt;"",acc!F29,"")</f>
        <v/>
      </c>
      <c r="E22" s="9" t="str">
        <f>IF(acc!G29&lt;&gt;"",acc!G29,"")</f>
        <v/>
      </c>
      <c r="F22" s="9" t="str">
        <f>IF(acc!H29&lt;&gt;"",acc!H29,"")</f>
        <v/>
      </c>
      <c r="G22" s="9" t="str">
        <f>IF(acc!I29&lt;&gt;"",acc!I29,"")</f>
        <v/>
      </c>
      <c r="H22" s="9" t="str">
        <f>IF(acc!J29&lt;&gt;"",acc!J29,"")</f>
        <v/>
      </c>
    </row>
    <row r="23" spans="1:8" x14ac:dyDescent="0.25">
      <c r="A23" s="9" t="str">
        <f>IF(acc!C30&lt;&gt;"",acc!B30,"")</f>
        <v/>
      </c>
      <c r="B23" s="9" t="str">
        <f>IF(acc!C30&lt;&gt;"",acc!C30,"")</f>
        <v/>
      </c>
      <c r="C23" s="9" t="str">
        <f>IF(acc!E30&lt;&gt;"",VLOOKUP(acc!E30,private!$B$1:$C$10,2,FALSE),"")</f>
        <v/>
      </c>
      <c r="D23" s="40" t="str">
        <f>IF(acc!F30&lt;&gt;"",acc!F30,"")</f>
        <v/>
      </c>
      <c r="E23" s="9" t="str">
        <f>IF(acc!G30&lt;&gt;"",acc!G30,"")</f>
        <v/>
      </c>
      <c r="F23" s="9" t="str">
        <f>IF(acc!H30&lt;&gt;"",acc!H30,"")</f>
        <v/>
      </c>
      <c r="G23" s="9" t="str">
        <f>IF(acc!I30&lt;&gt;"",acc!I30,"")</f>
        <v/>
      </c>
      <c r="H23" s="9" t="str">
        <f>IF(acc!J30&lt;&gt;"",acc!J30,"")</f>
        <v/>
      </c>
    </row>
    <row r="24" spans="1:8" x14ac:dyDescent="0.25">
      <c r="A24" s="9" t="str">
        <f>IF(acc!C31&lt;&gt;"",acc!B31,"")</f>
        <v/>
      </c>
      <c r="B24" s="9" t="str">
        <f>IF(acc!C31&lt;&gt;"",acc!C31,"")</f>
        <v/>
      </c>
      <c r="C24" s="9" t="str">
        <f>IF(acc!E31&lt;&gt;"",VLOOKUP(acc!E31,private!$B$1:$C$10,2,FALSE),"")</f>
        <v/>
      </c>
      <c r="D24" s="40" t="str">
        <f>IF(acc!F31&lt;&gt;"",acc!F31,"")</f>
        <v/>
      </c>
      <c r="E24" s="9" t="str">
        <f>IF(acc!G31&lt;&gt;"",acc!G31,"")</f>
        <v/>
      </c>
      <c r="F24" s="9" t="str">
        <f>IF(acc!H31&lt;&gt;"",acc!H31,"")</f>
        <v/>
      </c>
      <c r="G24" s="9" t="str">
        <f>IF(acc!I31&lt;&gt;"",acc!I31,"")</f>
        <v/>
      </c>
      <c r="H24" s="9" t="str">
        <f>IF(acc!J31&lt;&gt;"",acc!J31,"")</f>
        <v/>
      </c>
    </row>
    <row r="25" spans="1:8" x14ac:dyDescent="0.25">
      <c r="A25" s="9" t="str">
        <f>IF(acc!C32&lt;&gt;"",acc!B32,"")</f>
        <v/>
      </c>
      <c r="B25" s="9" t="str">
        <f>IF(acc!C32&lt;&gt;"",acc!C32,"")</f>
        <v/>
      </c>
      <c r="C25" s="9" t="str">
        <f>IF(acc!E32&lt;&gt;"",VLOOKUP(acc!E32,private!$B$1:$C$10,2,FALSE),"")</f>
        <v/>
      </c>
      <c r="D25" s="40" t="str">
        <f>IF(acc!F32&lt;&gt;"",acc!F32,"")</f>
        <v/>
      </c>
      <c r="E25" s="9" t="str">
        <f>IF(acc!G32&lt;&gt;"",acc!G32,"")</f>
        <v/>
      </c>
      <c r="F25" s="9" t="str">
        <f>IF(acc!H32&lt;&gt;"",acc!H32,"")</f>
        <v/>
      </c>
      <c r="G25" s="9" t="str">
        <f>IF(acc!I32&lt;&gt;"",acc!I32,"")</f>
        <v/>
      </c>
      <c r="H25" s="9" t="str">
        <f>IF(acc!J32&lt;&gt;"",acc!J32,"")</f>
        <v/>
      </c>
    </row>
    <row r="26" spans="1:8" x14ac:dyDescent="0.25">
      <c r="A26" s="9" t="str">
        <f>IF(acc!C33&lt;&gt;"",acc!B33,"")</f>
        <v/>
      </c>
      <c r="B26" s="9" t="str">
        <f>IF(acc!C33&lt;&gt;"",acc!C33,"")</f>
        <v/>
      </c>
      <c r="C26" s="9" t="str">
        <f>IF(acc!E33&lt;&gt;"",VLOOKUP(acc!E33,private!$B$1:$C$10,2,FALSE),"")</f>
        <v/>
      </c>
      <c r="D26" s="40" t="str">
        <f>IF(acc!F33&lt;&gt;"",acc!F33,"")</f>
        <v/>
      </c>
      <c r="E26" s="9" t="str">
        <f>IF(acc!G33&lt;&gt;"",acc!G33,"")</f>
        <v/>
      </c>
      <c r="F26" s="9" t="str">
        <f>IF(acc!H33&lt;&gt;"",acc!H33,"")</f>
        <v/>
      </c>
      <c r="G26" s="9" t="str">
        <f>IF(acc!I33&lt;&gt;"",acc!I33,"")</f>
        <v/>
      </c>
      <c r="H26" s="9" t="str">
        <f>IF(acc!J33&lt;&gt;"",acc!J33,"")</f>
        <v/>
      </c>
    </row>
    <row r="27" spans="1:8" x14ac:dyDescent="0.25">
      <c r="A27" s="9" t="str">
        <f>IF(acc!C34&lt;&gt;"",acc!B34,"")</f>
        <v/>
      </c>
      <c r="B27" s="9" t="str">
        <f>IF(acc!C34&lt;&gt;"",acc!C34,"")</f>
        <v/>
      </c>
      <c r="C27" s="9" t="str">
        <f>IF(acc!E34&lt;&gt;"",VLOOKUP(acc!E34,private!$B$1:$C$10,2,FALSE),"")</f>
        <v/>
      </c>
      <c r="D27" s="40" t="str">
        <f>IF(acc!F34&lt;&gt;"",acc!F34,"")</f>
        <v/>
      </c>
      <c r="E27" s="9" t="str">
        <f>IF(acc!G34&lt;&gt;"",acc!G34,"")</f>
        <v/>
      </c>
      <c r="F27" s="9" t="str">
        <f>IF(acc!H34&lt;&gt;"",acc!H34,"")</f>
        <v/>
      </c>
      <c r="G27" s="9" t="str">
        <f>IF(acc!I34&lt;&gt;"",acc!I34,"")</f>
        <v/>
      </c>
      <c r="H27" s="9" t="str">
        <f>IF(acc!J34&lt;&gt;"",acc!J34,"")</f>
        <v/>
      </c>
    </row>
    <row r="28" spans="1:8" x14ac:dyDescent="0.25">
      <c r="A28" s="9" t="str">
        <f>IF(acc!C35&lt;&gt;"",acc!B35,"")</f>
        <v/>
      </c>
      <c r="B28" s="9" t="str">
        <f>IF(acc!C35&lt;&gt;"",acc!C35,"")</f>
        <v/>
      </c>
      <c r="C28" s="9" t="str">
        <f>IF(acc!E35&lt;&gt;"",VLOOKUP(acc!E35,private!$B$1:$C$10,2,FALSE),"")</f>
        <v/>
      </c>
      <c r="D28" s="40" t="str">
        <f>IF(acc!F35&lt;&gt;"",acc!F35,"")</f>
        <v/>
      </c>
      <c r="E28" s="9" t="str">
        <f>IF(acc!G35&lt;&gt;"",acc!G35,"")</f>
        <v/>
      </c>
      <c r="F28" s="9" t="str">
        <f>IF(acc!H35&lt;&gt;"",acc!H35,"")</f>
        <v/>
      </c>
      <c r="G28" s="9" t="str">
        <f>IF(acc!I35&lt;&gt;"",acc!I35,"")</f>
        <v/>
      </c>
      <c r="H28" s="9" t="str">
        <f>IF(acc!J35&lt;&gt;"",acc!J35,"")</f>
        <v/>
      </c>
    </row>
    <row r="29" spans="1:8" x14ac:dyDescent="0.25">
      <c r="A29" s="9" t="str">
        <f>IF(acc!C36&lt;&gt;"",acc!B36,"")</f>
        <v/>
      </c>
      <c r="B29" s="9" t="str">
        <f>IF(acc!C36&lt;&gt;"",acc!C36,"")</f>
        <v/>
      </c>
      <c r="C29" s="9" t="str">
        <f>IF(acc!E36&lt;&gt;"",VLOOKUP(acc!E36,private!$B$1:$C$10,2,FALSE),"")</f>
        <v/>
      </c>
      <c r="D29" s="40" t="str">
        <f>IF(acc!F36&lt;&gt;"",acc!F36,"")</f>
        <v/>
      </c>
      <c r="E29" s="9" t="str">
        <f>IF(acc!G36&lt;&gt;"",acc!G36,"")</f>
        <v/>
      </c>
      <c r="F29" s="9" t="str">
        <f>IF(acc!H36&lt;&gt;"",acc!H36,"")</f>
        <v/>
      </c>
      <c r="G29" s="9" t="str">
        <f>IF(acc!I36&lt;&gt;"",acc!I36,"")</f>
        <v/>
      </c>
      <c r="H29" s="9" t="str">
        <f>IF(acc!J36&lt;&gt;"",acc!J36,"")</f>
        <v/>
      </c>
    </row>
    <row r="30" spans="1:8" x14ac:dyDescent="0.25">
      <c r="A30" s="9" t="str">
        <f>IF(acc!C37&lt;&gt;"",acc!B37,"")</f>
        <v/>
      </c>
      <c r="B30" s="9" t="str">
        <f>IF(acc!C37&lt;&gt;"",acc!C37,"")</f>
        <v/>
      </c>
      <c r="C30" s="9" t="str">
        <f>IF(acc!E37&lt;&gt;"",VLOOKUP(acc!E37,private!$B$1:$C$10,2,FALSE),"")</f>
        <v/>
      </c>
      <c r="D30" s="40" t="str">
        <f>IF(acc!F37&lt;&gt;"",acc!F37,"")</f>
        <v/>
      </c>
      <c r="E30" s="9" t="str">
        <f>IF(acc!G37&lt;&gt;"",acc!G37,"")</f>
        <v/>
      </c>
      <c r="F30" s="9" t="str">
        <f>IF(acc!H37&lt;&gt;"",acc!H37,"")</f>
        <v/>
      </c>
      <c r="G30" s="9" t="str">
        <f>IF(acc!I37&lt;&gt;"",acc!I37,"")</f>
        <v/>
      </c>
      <c r="H30" s="9" t="str">
        <f>IF(acc!J37&lt;&gt;"",acc!J37,"")</f>
        <v/>
      </c>
    </row>
    <row r="31" spans="1:8" x14ac:dyDescent="0.25">
      <c r="A31" s="9" t="str">
        <f>IF(acc!C38&lt;&gt;"",acc!B38,"")</f>
        <v/>
      </c>
      <c r="B31" s="9" t="str">
        <f>IF(acc!C38&lt;&gt;"",acc!C38,"")</f>
        <v/>
      </c>
      <c r="C31" s="9" t="str">
        <f>IF(acc!E38&lt;&gt;"",VLOOKUP(acc!E38,private!$B$1:$C$10,2,FALSE),"")</f>
        <v/>
      </c>
      <c r="D31" s="40" t="str">
        <f>IF(acc!F38&lt;&gt;"",acc!F38,"")</f>
        <v/>
      </c>
      <c r="E31" s="9" t="str">
        <f>IF(acc!G38&lt;&gt;"",acc!G38,"")</f>
        <v/>
      </c>
      <c r="F31" s="9" t="str">
        <f>IF(acc!H38&lt;&gt;"",acc!H38,"")</f>
        <v/>
      </c>
      <c r="G31" s="9" t="str">
        <f>IF(acc!I38&lt;&gt;"",acc!I38,"")</f>
        <v/>
      </c>
      <c r="H31" s="9" t="str">
        <f>IF(acc!J38&lt;&gt;"",acc!J38,"")</f>
        <v/>
      </c>
    </row>
    <row r="32" spans="1:8" x14ac:dyDescent="0.25">
      <c r="A32" s="9" t="str">
        <f>IF(acc!C39&lt;&gt;"",acc!B39,"")</f>
        <v/>
      </c>
      <c r="B32" s="9" t="str">
        <f>IF(acc!C39&lt;&gt;"",acc!C39,"")</f>
        <v/>
      </c>
      <c r="C32" s="9" t="str">
        <f>IF(acc!E39&lt;&gt;"",VLOOKUP(acc!E39,private!$B$1:$C$10,2,FALSE),"")</f>
        <v/>
      </c>
      <c r="D32" s="40" t="str">
        <f>IF(acc!F39&lt;&gt;"",acc!F39,"")</f>
        <v/>
      </c>
      <c r="E32" s="9" t="str">
        <f>IF(acc!G39&lt;&gt;"",acc!G39,"")</f>
        <v/>
      </c>
      <c r="F32" s="9" t="str">
        <f>IF(acc!H39&lt;&gt;"",acc!H39,"")</f>
        <v/>
      </c>
      <c r="G32" s="9" t="str">
        <f>IF(acc!I39&lt;&gt;"",acc!I39,"")</f>
        <v/>
      </c>
      <c r="H32" s="9" t="str">
        <f>IF(acc!J39&lt;&gt;"",acc!J39,"")</f>
        <v/>
      </c>
    </row>
    <row r="33" spans="1:8" x14ac:dyDescent="0.25">
      <c r="A33" s="9" t="str">
        <f>IF(acc!C40&lt;&gt;"",acc!B40,"")</f>
        <v/>
      </c>
      <c r="B33" s="9" t="str">
        <f>IF(acc!C40&lt;&gt;"",acc!C40,"")</f>
        <v/>
      </c>
      <c r="C33" s="9" t="str">
        <f>IF(acc!E40&lt;&gt;"",VLOOKUP(acc!E40,private!$B$1:$C$10,2,FALSE),"")</f>
        <v/>
      </c>
      <c r="D33" s="40" t="str">
        <f>IF(acc!F40&lt;&gt;"",acc!F40,"")</f>
        <v/>
      </c>
      <c r="E33" s="9" t="str">
        <f>IF(acc!G40&lt;&gt;"",acc!G40,"")</f>
        <v/>
      </c>
      <c r="F33" s="9" t="str">
        <f>IF(acc!H40&lt;&gt;"",acc!H40,"")</f>
        <v/>
      </c>
      <c r="G33" s="9" t="str">
        <f>IF(acc!I40&lt;&gt;"",acc!I40,"")</f>
        <v/>
      </c>
      <c r="H33" s="9" t="str">
        <f>IF(acc!J40&lt;&gt;"",acc!J40,"")</f>
        <v/>
      </c>
    </row>
    <row r="34" spans="1:8" x14ac:dyDescent="0.25">
      <c r="A34" s="9" t="str">
        <f>IF(acc!C41&lt;&gt;"",acc!B41,"")</f>
        <v/>
      </c>
      <c r="B34" s="9" t="str">
        <f>IF(acc!C41&lt;&gt;"",acc!C41,"")</f>
        <v/>
      </c>
      <c r="C34" s="9" t="str">
        <f>IF(acc!E41&lt;&gt;"",VLOOKUP(acc!E41,private!$B$1:$C$10,2,FALSE),"")</f>
        <v/>
      </c>
      <c r="D34" s="40" t="str">
        <f>IF(acc!F41&lt;&gt;"",acc!F41,"")</f>
        <v/>
      </c>
      <c r="E34" s="9" t="str">
        <f>IF(acc!G41&lt;&gt;"",acc!G41,"")</f>
        <v/>
      </c>
      <c r="F34" s="9" t="str">
        <f>IF(acc!H41&lt;&gt;"",acc!H41,"")</f>
        <v/>
      </c>
      <c r="G34" s="9" t="str">
        <f>IF(acc!I41&lt;&gt;"",acc!I41,"")</f>
        <v/>
      </c>
      <c r="H34" s="9" t="str">
        <f>IF(acc!J41&lt;&gt;"",acc!J41,"")</f>
        <v/>
      </c>
    </row>
    <row r="35" spans="1:8" x14ac:dyDescent="0.25">
      <c r="A35" s="9" t="str">
        <f>IF(acc!C42&lt;&gt;"",acc!B42,"")</f>
        <v/>
      </c>
      <c r="B35" s="9" t="str">
        <f>IF(acc!C42&lt;&gt;"",acc!C42,"")</f>
        <v/>
      </c>
      <c r="C35" s="9" t="str">
        <f>IF(acc!E42&lt;&gt;"",VLOOKUP(acc!E42,private!$B$1:$C$10,2,FALSE),"")</f>
        <v/>
      </c>
      <c r="D35" s="40" t="str">
        <f>IF(acc!F42&lt;&gt;"",acc!F42,"")</f>
        <v/>
      </c>
      <c r="E35" s="9" t="str">
        <f>IF(acc!G42&lt;&gt;"",acc!G42,"")</f>
        <v/>
      </c>
      <c r="F35" s="9" t="str">
        <f>IF(acc!H42&lt;&gt;"",acc!H42,"")</f>
        <v/>
      </c>
      <c r="G35" s="9" t="str">
        <f>IF(acc!I42&lt;&gt;"",acc!I42,"")</f>
        <v/>
      </c>
      <c r="H35" s="9" t="str">
        <f>IF(acc!J42&lt;&gt;"",acc!J42,"")</f>
        <v/>
      </c>
    </row>
    <row r="36" spans="1:8" x14ac:dyDescent="0.25">
      <c r="A36" s="9" t="str">
        <f>IF(acc!C43&lt;&gt;"",acc!B43,"")</f>
        <v/>
      </c>
      <c r="B36" s="9" t="str">
        <f>IF(acc!C43&lt;&gt;"",acc!C43,"")</f>
        <v/>
      </c>
      <c r="C36" s="9" t="str">
        <f>IF(acc!E43&lt;&gt;"",VLOOKUP(acc!E43,private!$B$1:$C$10,2,FALSE),"")</f>
        <v/>
      </c>
      <c r="D36" s="40" t="str">
        <f>IF(acc!F43&lt;&gt;"",acc!F43,"")</f>
        <v/>
      </c>
      <c r="E36" s="9" t="str">
        <f>IF(acc!G43&lt;&gt;"",acc!G43,"")</f>
        <v/>
      </c>
      <c r="F36" s="9" t="str">
        <f>IF(acc!H43&lt;&gt;"",acc!H43,"")</f>
        <v/>
      </c>
      <c r="G36" s="9" t="str">
        <f>IF(acc!I43&lt;&gt;"",acc!I43,"")</f>
        <v/>
      </c>
      <c r="H36" s="9" t="str">
        <f>IF(acc!J43&lt;&gt;"",acc!J43,"")</f>
        <v/>
      </c>
    </row>
    <row r="37" spans="1:8" x14ac:dyDescent="0.25">
      <c r="A37" s="9" t="str">
        <f>IF(acc!C44&lt;&gt;"",acc!B44,"")</f>
        <v/>
      </c>
      <c r="B37" s="9" t="str">
        <f>IF(acc!C44&lt;&gt;"",acc!C44,"")</f>
        <v/>
      </c>
      <c r="C37" s="9" t="str">
        <f>IF(acc!E44&lt;&gt;"",VLOOKUP(acc!E44,private!$B$1:$C$10,2,FALSE),"")</f>
        <v/>
      </c>
      <c r="D37" s="40" t="str">
        <f>IF(acc!F44&lt;&gt;"",acc!F44,"")</f>
        <v/>
      </c>
      <c r="E37" s="9" t="str">
        <f>IF(acc!G44&lt;&gt;"",acc!G44,"")</f>
        <v/>
      </c>
      <c r="F37" s="9" t="str">
        <f>IF(acc!H44&lt;&gt;"",acc!H44,"")</f>
        <v/>
      </c>
      <c r="G37" s="9" t="str">
        <f>IF(acc!I44&lt;&gt;"",acc!I44,"")</f>
        <v/>
      </c>
      <c r="H37" s="9" t="str">
        <f>IF(acc!J44&lt;&gt;"",acc!J44,"")</f>
        <v/>
      </c>
    </row>
    <row r="38" spans="1:8" x14ac:dyDescent="0.25">
      <c r="A38" s="9" t="str">
        <f>IF(acc!C45&lt;&gt;"",acc!B45,"")</f>
        <v/>
      </c>
      <c r="B38" s="9" t="str">
        <f>IF(acc!C45&lt;&gt;"",acc!C45,"")</f>
        <v/>
      </c>
      <c r="C38" s="9" t="str">
        <f>IF(acc!E45&lt;&gt;"",VLOOKUP(acc!E45,private!$B$1:$C$10,2,FALSE),"")</f>
        <v/>
      </c>
      <c r="D38" s="40" t="str">
        <f>IF(acc!F45&lt;&gt;"",acc!F45,"")</f>
        <v/>
      </c>
      <c r="E38" s="9" t="str">
        <f>IF(acc!G45&lt;&gt;"",acc!G45,"")</f>
        <v/>
      </c>
      <c r="F38" s="9" t="str">
        <f>IF(acc!H45&lt;&gt;"",acc!H45,"")</f>
        <v/>
      </c>
      <c r="G38" s="9" t="str">
        <f>IF(acc!I45&lt;&gt;"",acc!I45,"")</f>
        <v/>
      </c>
      <c r="H38" s="9" t="str">
        <f>IF(acc!J45&lt;&gt;"",acc!J45,"")</f>
        <v/>
      </c>
    </row>
    <row r="39" spans="1:8" x14ac:dyDescent="0.25">
      <c r="A39" s="9" t="str">
        <f>IF(acc!C46&lt;&gt;"",acc!B46,"")</f>
        <v/>
      </c>
      <c r="B39" s="9" t="str">
        <f>IF(acc!C46&lt;&gt;"",acc!C46,"")</f>
        <v/>
      </c>
      <c r="C39" s="9" t="str">
        <f>IF(acc!E46&lt;&gt;"",VLOOKUP(acc!E46,private!$B$1:$C$10,2,FALSE),"")</f>
        <v/>
      </c>
      <c r="D39" s="40" t="str">
        <f>IF(acc!F46&lt;&gt;"",acc!F46,"")</f>
        <v/>
      </c>
      <c r="E39" s="9" t="str">
        <f>IF(acc!G46&lt;&gt;"",acc!G46,"")</f>
        <v/>
      </c>
      <c r="F39" s="9" t="str">
        <f>IF(acc!H46&lt;&gt;"",acc!H46,"")</f>
        <v/>
      </c>
      <c r="G39" s="9" t="str">
        <f>IF(acc!I46&lt;&gt;"",acc!I46,"")</f>
        <v/>
      </c>
      <c r="H39" s="9" t="str">
        <f>IF(acc!J46&lt;&gt;"",acc!J46,"")</f>
        <v/>
      </c>
    </row>
    <row r="40" spans="1:8" x14ac:dyDescent="0.25">
      <c r="A40" s="9" t="str">
        <f>IF(acc!C47&lt;&gt;"",acc!B47,"")</f>
        <v/>
      </c>
      <c r="B40" s="9" t="str">
        <f>IF(acc!C47&lt;&gt;"",acc!C47,"")</f>
        <v/>
      </c>
      <c r="C40" s="9" t="str">
        <f>IF(acc!E47&lt;&gt;"",VLOOKUP(acc!E47,private!$B$1:$C$10,2,FALSE),"")</f>
        <v/>
      </c>
      <c r="D40" s="40" t="str">
        <f>IF(acc!F47&lt;&gt;"",acc!F47,"")</f>
        <v/>
      </c>
      <c r="E40" s="9" t="str">
        <f>IF(acc!G47&lt;&gt;"",acc!G47,"")</f>
        <v/>
      </c>
      <c r="F40" s="9" t="str">
        <f>IF(acc!H47&lt;&gt;"",acc!H47,"")</f>
        <v/>
      </c>
      <c r="G40" s="9" t="str">
        <f>IF(acc!I47&lt;&gt;"",acc!I47,"")</f>
        <v/>
      </c>
      <c r="H40" s="9" t="str">
        <f>IF(acc!J47&lt;&gt;"",acc!J47,"")</f>
        <v/>
      </c>
    </row>
    <row r="41" spans="1:8" x14ac:dyDescent="0.25">
      <c r="A41" s="9" t="str">
        <f>IF(acc!C48&lt;&gt;"",acc!B48,"")</f>
        <v/>
      </c>
      <c r="B41" s="9" t="str">
        <f>IF(acc!C48&lt;&gt;"",acc!C48,"")</f>
        <v/>
      </c>
      <c r="C41" s="9" t="str">
        <f>IF(acc!E48&lt;&gt;"",VLOOKUP(acc!E48,private!$B$1:$C$10,2,FALSE),"")</f>
        <v/>
      </c>
      <c r="D41" s="40" t="str">
        <f>IF(acc!F48&lt;&gt;"",acc!F48,"")</f>
        <v/>
      </c>
      <c r="E41" s="9" t="str">
        <f>IF(acc!G48&lt;&gt;"",acc!G48,"")</f>
        <v/>
      </c>
      <c r="F41" s="9" t="str">
        <f>IF(acc!H48&lt;&gt;"",acc!H48,"")</f>
        <v/>
      </c>
      <c r="G41" s="9" t="str">
        <f>IF(acc!I48&lt;&gt;"",acc!I48,"")</f>
        <v/>
      </c>
      <c r="H41" s="9" t="str">
        <f>IF(acc!J48&lt;&gt;"",acc!J48,"")</f>
        <v/>
      </c>
    </row>
    <row r="42" spans="1:8" x14ac:dyDescent="0.25">
      <c r="A42" s="9" t="str">
        <f>IF(acc!C49&lt;&gt;"",acc!B49,"")</f>
        <v/>
      </c>
      <c r="B42" s="9" t="str">
        <f>IF(acc!C49&lt;&gt;"",acc!C49,"")</f>
        <v/>
      </c>
      <c r="C42" s="9" t="str">
        <f>IF(acc!E49&lt;&gt;"",VLOOKUP(acc!E49,private!$B$1:$C$10,2,FALSE),"")</f>
        <v/>
      </c>
      <c r="D42" s="40" t="str">
        <f>IF(acc!F49&lt;&gt;"",acc!F49,"")</f>
        <v/>
      </c>
      <c r="E42" s="9" t="str">
        <f>IF(acc!G49&lt;&gt;"",acc!G49,"")</f>
        <v/>
      </c>
      <c r="F42" s="9" t="str">
        <f>IF(acc!H49&lt;&gt;"",acc!H49,"")</f>
        <v/>
      </c>
      <c r="G42" s="9" t="str">
        <f>IF(acc!I49&lt;&gt;"",acc!I49,"")</f>
        <v/>
      </c>
      <c r="H42" s="9" t="str">
        <f>IF(acc!J49&lt;&gt;"",acc!J49,"")</f>
        <v/>
      </c>
    </row>
    <row r="43" spans="1:8" x14ac:dyDescent="0.25">
      <c r="A43" s="9" t="str">
        <f>IF(acc!C50&lt;&gt;"",acc!B50,"")</f>
        <v/>
      </c>
      <c r="B43" s="9" t="str">
        <f>IF(acc!C50&lt;&gt;"",acc!C50,"")</f>
        <v/>
      </c>
      <c r="C43" s="9" t="str">
        <f>IF(acc!E50&lt;&gt;"",VLOOKUP(acc!E50,private!$B$1:$C$10,2,FALSE),"")</f>
        <v/>
      </c>
      <c r="D43" s="40" t="str">
        <f>IF(acc!F50&lt;&gt;"",acc!F50,"")</f>
        <v/>
      </c>
      <c r="E43" s="9" t="str">
        <f>IF(acc!G50&lt;&gt;"",acc!G50,"")</f>
        <v/>
      </c>
      <c r="F43" s="9" t="str">
        <f>IF(acc!H50&lt;&gt;"",acc!H50,"")</f>
        <v/>
      </c>
      <c r="G43" s="9" t="str">
        <f>IF(acc!I50&lt;&gt;"",acc!I50,"")</f>
        <v/>
      </c>
      <c r="H43" s="9" t="str">
        <f>IF(acc!J50&lt;&gt;"",acc!J50,"")</f>
        <v/>
      </c>
    </row>
    <row r="44" spans="1:8" x14ac:dyDescent="0.25">
      <c r="A44" s="9" t="str">
        <f>IF(acc!C51&lt;&gt;"",acc!B51,"")</f>
        <v/>
      </c>
      <c r="B44" s="9" t="str">
        <f>IF(acc!C51&lt;&gt;"",acc!C51,"")</f>
        <v/>
      </c>
      <c r="C44" s="9" t="str">
        <f>IF(acc!E51&lt;&gt;"",VLOOKUP(acc!E51,private!$B$1:$C$10,2,FALSE),"")</f>
        <v/>
      </c>
      <c r="D44" s="40" t="str">
        <f>IF(acc!F51&lt;&gt;"",acc!F51,"")</f>
        <v/>
      </c>
      <c r="E44" s="9" t="str">
        <f>IF(acc!G51&lt;&gt;"",acc!G51,"")</f>
        <v/>
      </c>
      <c r="F44" s="9" t="str">
        <f>IF(acc!H51&lt;&gt;"",acc!H51,"")</f>
        <v/>
      </c>
      <c r="G44" s="9" t="str">
        <f>IF(acc!I51&lt;&gt;"",acc!I51,"")</f>
        <v/>
      </c>
      <c r="H44" s="9" t="str">
        <f>IF(acc!J51&lt;&gt;"",acc!J51,"")</f>
        <v/>
      </c>
    </row>
    <row r="45" spans="1:8" x14ac:dyDescent="0.25">
      <c r="A45" s="9" t="str">
        <f>IF(acc!C52&lt;&gt;"",acc!B52,"")</f>
        <v/>
      </c>
      <c r="B45" s="9" t="str">
        <f>IF(acc!C52&lt;&gt;"",acc!C52,"")</f>
        <v/>
      </c>
      <c r="C45" s="9" t="str">
        <f>IF(acc!E52&lt;&gt;"",VLOOKUP(acc!E52,private!$B$1:$C$10,2,FALSE),"")</f>
        <v/>
      </c>
      <c r="D45" s="40" t="str">
        <f>IF(acc!F52&lt;&gt;"",acc!F52,"")</f>
        <v/>
      </c>
      <c r="E45" s="9" t="str">
        <f>IF(acc!G52&lt;&gt;"",acc!G52,"")</f>
        <v/>
      </c>
      <c r="F45" s="9" t="str">
        <f>IF(acc!H52&lt;&gt;"",acc!H52,"")</f>
        <v/>
      </c>
      <c r="G45" s="9" t="str">
        <f>IF(acc!I52&lt;&gt;"",acc!I52,"")</f>
        <v/>
      </c>
      <c r="H45" s="9" t="str">
        <f>IF(acc!J52&lt;&gt;"",acc!J52,"")</f>
        <v/>
      </c>
    </row>
    <row r="46" spans="1:8" x14ac:dyDescent="0.25">
      <c r="A46" s="9" t="str">
        <f>IF(acc!C53&lt;&gt;"",acc!B53,"")</f>
        <v/>
      </c>
      <c r="B46" s="9" t="str">
        <f>IF(acc!C53&lt;&gt;"",acc!C53,"")</f>
        <v/>
      </c>
      <c r="C46" s="9" t="str">
        <f>IF(acc!E53&lt;&gt;"",VLOOKUP(acc!E53,private!$B$1:$C$10,2,FALSE),"")</f>
        <v/>
      </c>
      <c r="D46" s="40" t="str">
        <f>IF(acc!F53&lt;&gt;"",acc!F53,"")</f>
        <v/>
      </c>
      <c r="E46" s="9" t="str">
        <f>IF(acc!G53&lt;&gt;"",acc!G53,"")</f>
        <v/>
      </c>
      <c r="F46" s="9" t="str">
        <f>IF(acc!H53&lt;&gt;"",acc!H53,"")</f>
        <v/>
      </c>
      <c r="G46" s="9" t="str">
        <f>IF(acc!I53&lt;&gt;"",acc!I53,"")</f>
        <v/>
      </c>
      <c r="H46" s="9" t="str">
        <f>IF(acc!J53&lt;&gt;"",acc!J53,"")</f>
        <v/>
      </c>
    </row>
    <row r="47" spans="1:8" x14ac:dyDescent="0.25">
      <c r="A47" s="9" t="str">
        <f>IF(acc!C54&lt;&gt;"",acc!B54,"")</f>
        <v/>
      </c>
      <c r="B47" s="9" t="str">
        <f>IF(acc!C54&lt;&gt;"",acc!C54,"")</f>
        <v/>
      </c>
      <c r="C47" s="9" t="str">
        <f>IF(acc!E54&lt;&gt;"",VLOOKUP(acc!E54,private!$B$1:$C$10,2,FALSE),"")</f>
        <v/>
      </c>
      <c r="D47" s="40" t="str">
        <f>IF(acc!F54&lt;&gt;"",acc!F54,"")</f>
        <v/>
      </c>
      <c r="E47" s="9" t="str">
        <f>IF(acc!G54&lt;&gt;"",acc!G54,"")</f>
        <v/>
      </c>
      <c r="F47" s="9" t="str">
        <f>IF(acc!H54&lt;&gt;"",acc!H54,"")</f>
        <v/>
      </c>
      <c r="G47" s="9" t="str">
        <f>IF(acc!I54&lt;&gt;"",acc!I54,"")</f>
        <v/>
      </c>
      <c r="H47" s="9" t="str">
        <f>IF(acc!J54&lt;&gt;"",acc!J54,"")</f>
        <v/>
      </c>
    </row>
    <row r="48" spans="1:8" x14ac:dyDescent="0.25">
      <c r="A48" s="9" t="str">
        <f>IF(acc!C55&lt;&gt;"",acc!B55,"")</f>
        <v/>
      </c>
      <c r="B48" s="9" t="str">
        <f>IF(acc!C55&lt;&gt;"",acc!C55,"")</f>
        <v/>
      </c>
      <c r="C48" s="9" t="str">
        <f>IF(acc!E55&lt;&gt;"",VLOOKUP(acc!E55,private!$B$1:$C$10,2,FALSE),"")</f>
        <v/>
      </c>
      <c r="D48" s="40" t="str">
        <f>IF(acc!F55&lt;&gt;"",acc!F55,"")</f>
        <v/>
      </c>
      <c r="E48" s="9" t="str">
        <f>IF(acc!G55&lt;&gt;"",acc!G55,"")</f>
        <v/>
      </c>
      <c r="F48" s="9" t="str">
        <f>IF(acc!H55&lt;&gt;"",acc!H55,"")</f>
        <v/>
      </c>
      <c r="G48" s="9" t="str">
        <f>IF(acc!I55&lt;&gt;"",acc!I55,"")</f>
        <v/>
      </c>
      <c r="H48" s="9" t="str">
        <f>IF(acc!J55&lt;&gt;"",acc!J55,"")</f>
        <v/>
      </c>
    </row>
    <row r="49" spans="1:8" x14ac:dyDescent="0.25">
      <c r="A49" s="9" t="str">
        <f>IF(acc!C56&lt;&gt;"",acc!B56,"")</f>
        <v/>
      </c>
      <c r="B49" s="9" t="str">
        <f>IF(acc!C56&lt;&gt;"",acc!C56,"")</f>
        <v/>
      </c>
      <c r="C49" s="9" t="str">
        <f>IF(acc!E56&lt;&gt;"",VLOOKUP(acc!E56,private!$B$1:$C$10,2,FALSE),"")</f>
        <v/>
      </c>
      <c r="D49" s="40" t="str">
        <f>IF(acc!F56&lt;&gt;"",acc!F56,"")</f>
        <v/>
      </c>
      <c r="E49" s="9" t="str">
        <f>IF(acc!G56&lt;&gt;"",acc!G56,"")</f>
        <v/>
      </c>
      <c r="F49" s="9" t="str">
        <f>IF(acc!H56&lt;&gt;"",acc!H56,"")</f>
        <v/>
      </c>
      <c r="G49" s="9" t="str">
        <f>IF(acc!I56&lt;&gt;"",acc!I56,"")</f>
        <v/>
      </c>
      <c r="H49" s="9" t="str">
        <f>IF(acc!J56&lt;&gt;"",acc!J56,"")</f>
        <v/>
      </c>
    </row>
    <row r="50" spans="1:8" x14ac:dyDescent="0.25">
      <c r="A50" s="9" t="str">
        <f>IF(acc!C57&lt;&gt;"",acc!B57,"")</f>
        <v/>
      </c>
      <c r="B50" s="9" t="str">
        <f>IF(acc!C57&lt;&gt;"",acc!C57,"")</f>
        <v/>
      </c>
      <c r="C50" s="9" t="str">
        <f>IF(acc!E57&lt;&gt;"",VLOOKUP(acc!E57,private!$B$1:$C$10,2,FALSE),"")</f>
        <v/>
      </c>
      <c r="D50" s="40" t="str">
        <f>IF(acc!F57&lt;&gt;"",acc!F57,"")</f>
        <v/>
      </c>
      <c r="E50" s="9" t="str">
        <f>IF(acc!G57&lt;&gt;"",acc!G57,"")</f>
        <v/>
      </c>
      <c r="F50" s="9" t="str">
        <f>IF(acc!H57&lt;&gt;"",acc!H57,"")</f>
        <v/>
      </c>
      <c r="G50" s="9" t="str">
        <f>IF(acc!I57&lt;&gt;"",acc!I57,"")</f>
        <v/>
      </c>
      <c r="H50" s="9" t="str">
        <f>IF(acc!J57&lt;&gt;"",acc!J57,"")</f>
        <v/>
      </c>
    </row>
    <row r="51" spans="1:8" x14ac:dyDescent="0.25">
      <c r="A51" s="9" t="str">
        <f>IF(acc!C58&lt;&gt;"",acc!B58,"")</f>
        <v/>
      </c>
      <c r="B51" s="9" t="str">
        <f>IF(acc!C58&lt;&gt;"",acc!C58,"")</f>
        <v/>
      </c>
      <c r="C51" s="9" t="str">
        <f>IF(acc!E58&lt;&gt;"",VLOOKUP(acc!E58,private!$B$1:$C$10,2,FALSE),"")</f>
        <v/>
      </c>
      <c r="D51" s="40" t="str">
        <f>IF(acc!F58&lt;&gt;"",acc!F58,"")</f>
        <v/>
      </c>
      <c r="E51" s="9" t="str">
        <f>IF(acc!G58&lt;&gt;"",acc!G58,"")</f>
        <v/>
      </c>
      <c r="F51" s="9" t="str">
        <f>IF(acc!H58&lt;&gt;"",acc!H58,"")</f>
        <v/>
      </c>
      <c r="G51" s="9" t="str">
        <f>IF(acc!I58&lt;&gt;"",acc!I58,"")</f>
        <v/>
      </c>
      <c r="H51" s="9" t="str">
        <f>IF(acc!J58&lt;&gt;"",acc!J58,"")</f>
        <v/>
      </c>
    </row>
    <row r="52" spans="1:8" x14ac:dyDescent="0.25">
      <c r="A52" s="9" t="str">
        <f>IF(acc!C59&lt;&gt;"",acc!B59,"")</f>
        <v/>
      </c>
      <c r="B52" s="9" t="str">
        <f>IF(acc!C59&lt;&gt;"",acc!C59,"")</f>
        <v/>
      </c>
      <c r="C52" s="9" t="str">
        <f>IF(acc!E59&lt;&gt;"",VLOOKUP(acc!E59,private!$B$1:$C$10,2,FALSE),"")</f>
        <v/>
      </c>
      <c r="D52" s="40" t="str">
        <f>IF(acc!F59&lt;&gt;"",acc!F59,"")</f>
        <v/>
      </c>
      <c r="E52" s="9" t="str">
        <f>IF(acc!G59&lt;&gt;"",acc!G59,"")</f>
        <v/>
      </c>
      <c r="F52" s="9" t="str">
        <f>IF(acc!H59&lt;&gt;"",acc!H59,"")</f>
        <v/>
      </c>
      <c r="G52" s="9" t="str">
        <f>IF(acc!I59&lt;&gt;"",acc!I59,"")</f>
        <v/>
      </c>
      <c r="H52" s="9" t="str">
        <f>IF(acc!J59&lt;&gt;"",acc!J59,"")</f>
        <v/>
      </c>
    </row>
    <row r="53" spans="1:8" x14ac:dyDescent="0.25">
      <c r="A53" s="9" t="str">
        <f>IF(acc!C60&lt;&gt;"",acc!B60,"")</f>
        <v/>
      </c>
      <c r="B53" s="9" t="str">
        <f>IF(acc!C60&lt;&gt;"",acc!C60,"")</f>
        <v/>
      </c>
      <c r="C53" s="9" t="str">
        <f>IF(acc!E60&lt;&gt;"",VLOOKUP(acc!E60,private!$B$1:$C$10,2,FALSE),"")</f>
        <v/>
      </c>
      <c r="D53" s="40" t="str">
        <f>IF(acc!F60&lt;&gt;"",acc!F60,"")</f>
        <v/>
      </c>
      <c r="E53" s="9" t="str">
        <f>IF(acc!G60&lt;&gt;"",acc!G60,"")</f>
        <v/>
      </c>
      <c r="F53" s="9" t="str">
        <f>IF(acc!H60&lt;&gt;"",acc!H60,"")</f>
        <v/>
      </c>
      <c r="G53" s="9" t="str">
        <f>IF(acc!I60&lt;&gt;"",acc!I60,"")</f>
        <v/>
      </c>
      <c r="H53" s="9" t="str">
        <f>IF(acc!J60&lt;&gt;"",acc!J60,"")</f>
        <v/>
      </c>
    </row>
    <row r="54" spans="1:8" x14ac:dyDescent="0.25">
      <c r="A54" s="9" t="str">
        <f>IF(acc!C61&lt;&gt;"",acc!B61,"")</f>
        <v/>
      </c>
      <c r="B54" s="9" t="str">
        <f>IF(acc!C61&lt;&gt;"",acc!C61,"")</f>
        <v/>
      </c>
      <c r="C54" s="9" t="str">
        <f>IF(acc!E61&lt;&gt;"",VLOOKUP(acc!E61,private!$B$1:$C$10,2,FALSE),"")</f>
        <v/>
      </c>
      <c r="D54" s="40" t="str">
        <f>IF(acc!F61&lt;&gt;"",acc!F61,"")</f>
        <v/>
      </c>
      <c r="E54" s="9" t="str">
        <f>IF(acc!G61&lt;&gt;"",acc!G61,"")</f>
        <v/>
      </c>
      <c r="F54" s="9" t="str">
        <f>IF(acc!H61&lt;&gt;"",acc!H61,"")</f>
        <v/>
      </c>
      <c r="G54" s="9" t="str">
        <f>IF(acc!I61&lt;&gt;"",acc!I61,"")</f>
        <v/>
      </c>
      <c r="H54" s="9" t="str">
        <f>IF(acc!J61&lt;&gt;"",acc!J61,"")</f>
        <v/>
      </c>
    </row>
    <row r="55" spans="1:8" x14ac:dyDescent="0.25">
      <c r="A55" s="9" t="str">
        <f>IF(acc!C62&lt;&gt;"",acc!B62,"")</f>
        <v/>
      </c>
      <c r="B55" s="9" t="str">
        <f>IF(acc!C62&lt;&gt;"",acc!C62,"")</f>
        <v/>
      </c>
      <c r="C55" s="9" t="str">
        <f>IF(acc!E62&lt;&gt;"",VLOOKUP(acc!E62,private!$B$1:$C$10,2,FALSE),"")</f>
        <v/>
      </c>
      <c r="D55" s="40" t="str">
        <f>IF(acc!F62&lt;&gt;"",acc!F62,"")</f>
        <v/>
      </c>
      <c r="E55" s="9" t="str">
        <f>IF(acc!G62&lt;&gt;"",acc!G62,"")</f>
        <v/>
      </c>
      <c r="F55" s="9" t="str">
        <f>IF(acc!H62&lt;&gt;"",acc!H62,"")</f>
        <v/>
      </c>
      <c r="G55" s="9" t="str">
        <f>IF(acc!I62&lt;&gt;"",acc!I62,"")</f>
        <v/>
      </c>
      <c r="H55" s="9" t="str">
        <f>IF(acc!J62&lt;&gt;"",acc!J62,"")</f>
        <v/>
      </c>
    </row>
    <row r="56" spans="1:8" x14ac:dyDescent="0.25">
      <c r="A56" s="9" t="str">
        <f>IF(acc!C63&lt;&gt;"",acc!B63,"")</f>
        <v/>
      </c>
      <c r="B56" s="9" t="str">
        <f>IF(acc!C63&lt;&gt;"",acc!C63,"")</f>
        <v/>
      </c>
      <c r="C56" s="9" t="str">
        <f>IF(acc!E63&lt;&gt;"",VLOOKUP(acc!E63,private!$B$1:$C$10,2,FALSE),"")</f>
        <v/>
      </c>
      <c r="D56" s="40" t="str">
        <f>IF(acc!F63&lt;&gt;"",acc!F63,"")</f>
        <v/>
      </c>
      <c r="E56" s="9" t="str">
        <f>IF(acc!G63&lt;&gt;"",acc!G63,"")</f>
        <v/>
      </c>
      <c r="F56" s="9" t="str">
        <f>IF(acc!H63&lt;&gt;"",acc!H63,"")</f>
        <v/>
      </c>
      <c r="G56" s="9" t="str">
        <f>IF(acc!I63&lt;&gt;"",acc!I63,"")</f>
        <v/>
      </c>
      <c r="H56" s="9" t="str">
        <f>IF(acc!J63&lt;&gt;"",acc!J63,"")</f>
        <v/>
      </c>
    </row>
    <row r="57" spans="1:8" x14ac:dyDescent="0.25">
      <c r="A57" s="9" t="str">
        <f>IF(acc!C64&lt;&gt;"",acc!B64,"")</f>
        <v/>
      </c>
      <c r="B57" s="9" t="str">
        <f>IF(acc!C64&lt;&gt;"",acc!C64,"")</f>
        <v/>
      </c>
      <c r="C57" s="9" t="str">
        <f>IF(acc!E64&lt;&gt;"",VLOOKUP(acc!E64,private!$B$1:$C$10,2,FALSE),"")</f>
        <v/>
      </c>
      <c r="D57" s="40" t="str">
        <f>IF(acc!F64&lt;&gt;"",acc!F64,"")</f>
        <v/>
      </c>
      <c r="E57" s="9" t="str">
        <f>IF(acc!G64&lt;&gt;"",acc!G64,"")</f>
        <v/>
      </c>
      <c r="F57" s="9" t="str">
        <f>IF(acc!H64&lt;&gt;"",acc!H64,"")</f>
        <v/>
      </c>
      <c r="G57" s="9" t="str">
        <f>IF(acc!I64&lt;&gt;"",acc!I64,"")</f>
        <v/>
      </c>
      <c r="H57" s="9" t="str">
        <f>IF(acc!J64&lt;&gt;"",acc!J64,"")</f>
        <v/>
      </c>
    </row>
    <row r="58" spans="1:8" x14ac:dyDescent="0.25">
      <c r="A58" s="9" t="str">
        <f>IF(acc!C65&lt;&gt;"",acc!B65,"")</f>
        <v/>
      </c>
      <c r="B58" s="9" t="str">
        <f>IF(acc!C65&lt;&gt;"",acc!C65,"")</f>
        <v/>
      </c>
      <c r="C58" s="9" t="str">
        <f>IF(acc!E65&lt;&gt;"",VLOOKUP(acc!E65,private!$B$1:$C$10,2,FALSE),"")</f>
        <v/>
      </c>
      <c r="D58" s="40" t="str">
        <f>IF(acc!F65&lt;&gt;"",acc!F65,"")</f>
        <v/>
      </c>
      <c r="E58" s="9" t="str">
        <f>IF(acc!G65&lt;&gt;"",acc!G65,"")</f>
        <v/>
      </c>
      <c r="F58" s="9" t="str">
        <f>IF(acc!H65&lt;&gt;"",acc!H65,"")</f>
        <v/>
      </c>
      <c r="G58" s="9" t="str">
        <f>IF(acc!I65&lt;&gt;"",acc!I65,"")</f>
        <v/>
      </c>
      <c r="H58" s="9" t="str">
        <f>IF(acc!J65&lt;&gt;"",acc!J65,"")</f>
        <v/>
      </c>
    </row>
    <row r="59" spans="1:8" x14ac:dyDescent="0.25">
      <c r="A59" s="9" t="str">
        <f>IF(acc!C66&lt;&gt;"",acc!B66,"")</f>
        <v/>
      </c>
      <c r="B59" s="9" t="str">
        <f>IF(acc!C66&lt;&gt;"",acc!C66,"")</f>
        <v/>
      </c>
      <c r="C59" s="9" t="str">
        <f>IF(acc!E66&lt;&gt;"",VLOOKUP(acc!E66,private!$B$1:$C$10,2,FALSE),"")</f>
        <v/>
      </c>
      <c r="D59" s="40" t="str">
        <f>IF(acc!F66&lt;&gt;"",acc!F66,"")</f>
        <v/>
      </c>
      <c r="E59" s="9" t="str">
        <f>IF(acc!G66&lt;&gt;"",acc!G66,"")</f>
        <v/>
      </c>
      <c r="F59" s="9" t="str">
        <f>IF(acc!H66&lt;&gt;"",acc!H66,"")</f>
        <v/>
      </c>
      <c r="G59" s="9" t="str">
        <f>IF(acc!I66&lt;&gt;"",acc!I66,"")</f>
        <v/>
      </c>
      <c r="H59" s="9" t="str">
        <f>IF(acc!J66&lt;&gt;"",acc!J66,"")</f>
        <v/>
      </c>
    </row>
    <row r="60" spans="1:8" x14ac:dyDescent="0.25">
      <c r="A60" s="9" t="str">
        <f>IF(acc!C67&lt;&gt;"",acc!B67,"")</f>
        <v/>
      </c>
      <c r="B60" s="9" t="str">
        <f>IF(acc!C67&lt;&gt;"",acc!C67,"")</f>
        <v/>
      </c>
      <c r="C60" s="9" t="str">
        <f>IF(acc!E67&lt;&gt;"",VLOOKUP(acc!E67,private!$B$1:$C$10,2,FALSE),"")</f>
        <v/>
      </c>
      <c r="D60" s="40" t="str">
        <f>IF(acc!F67&lt;&gt;"",acc!F67,"")</f>
        <v/>
      </c>
      <c r="E60" s="9" t="str">
        <f>IF(acc!G67&lt;&gt;"",acc!G67,"")</f>
        <v/>
      </c>
      <c r="F60" s="9" t="str">
        <f>IF(acc!H67&lt;&gt;"",acc!H67,"")</f>
        <v/>
      </c>
      <c r="G60" s="9" t="str">
        <f>IF(acc!I67&lt;&gt;"",acc!I67,"")</f>
        <v/>
      </c>
      <c r="H60" s="9" t="str">
        <f>IF(acc!J67&lt;&gt;"",acc!J67,"")</f>
        <v/>
      </c>
    </row>
    <row r="61" spans="1:8" x14ac:dyDescent="0.25">
      <c r="A61" s="9" t="str">
        <f>IF(acc!C68&lt;&gt;"",acc!B68,"")</f>
        <v/>
      </c>
      <c r="B61" s="9" t="str">
        <f>IF(acc!C68&lt;&gt;"",acc!C68,"")</f>
        <v/>
      </c>
      <c r="C61" s="9" t="str">
        <f>IF(acc!E68&lt;&gt;"",VLOOKUP(acc!E68,private!$B$1:$C$10,2,FALSE),"")</f>
        <v/>
      </c>
      <c r="D61" s="40" t="str">
        <f>IF(acc!F68&lt;&gt;"",acc!F68,"")</f>
        <v/>
      </c>
      <c r="E61" s="9" t="str">
        <f>IF(acc!G68&lt;&gt;"",acc!G68,"")</f>
        <v/>
      </c>
      <c r="F61" s="9" t="str">
        <f>IF(acc!H68&lt;&gt;"",acc!H68,"")</f>
        <v/>
      </c>
      <c r="G61" s="9" t="str">
        <f>IF(acc!I68&lt;&gt;"",acc!I68,"")</f>
        <v/>
      </c>
      <c r="H61" s="9" t="str">
        <f>IF(acc!J68&lt;&gt;"",acc!J68,"")</f>
        <v/>
      </c>
    </row>
    <row r="62" spans="1:8" x14ac:dyDescent="0.25">
      <c r="A62" s="9" t="str">
        <f>IF(acc!C69&lt;&gt;"",acc!B69,"")</f>
        <v/>
      </c>
      <c r="B62" s="9" t="str">
        <f>IF(acc!C69&lt;&gt;"",acc!C69,"")</f>
        <v/>
      </c>
      <c r="C62" s="9" t="str">
        <f>IF(acc!E69&lt;&gt;"",VLOOKUP(acc!E69,private!$B$1:$C$10,2,FALSE),"")</f>
        <v/>
      </c>
      <c r="D62" s="40" t="str">
        <f>IF(acc!F69&lt;&gt;"",acc!F69,"")</f>
        <v/>
      </c>
      <c r="E62" s="9" t="str">
        <f>IF(acc!G69&lt;&gt;"",acc!G69,"")</f>
        <v/>
      </c>
      <c r="F62" s="9" t="str">
        <f>IF(acc!H69&lt;&gt;"",acc!H69,"")</f>
        <v/>
      </c>
      <c r="G62" s="9" t="str">
        <f>IF(acc!I69&lt;&gt;"",acc!I69,"")</f>
        <v/>
      </c>
      <c r="H62" s="9" t="str">
        <f>IF(acc!J69&lt;&gt;"",acc!J69,"")</f>
        <v/>
      </c>
    </row>
    <row r="63" spans="1:8" x14ac:dyDescent="0.25">
      <c r="A63" s="9" t="str">
        <f>IF(acc!C70&lt;&gt;"",acc!B70,"")</f>
        <v/>
      </c>
      <c r="B63" s="9" t="str">
        <f>IF(acc!C70&lt;&gt;"",acc!C70,"")</f>
        <v/>
      </c>
      <c r="C63" s="9" t="str">
        <f>IF(acc!E70&lt;&gt;"",VLOOKUP(acc!E70,private!$B$1:$C$10,2,FALSE),"")</f>
        <v/>
      </c>
      <c r="D63" s="40" t="str">
        <f>IF(acc!F70&lt;&gt;"",acc!F70,"")</f>
        <v/>
      </c>
      <c r="E63" s="9" t="str">
        <f>IF(acc!G70&lt;&gt;"",acc!G70,"")</f>
        <v/>
      </c>
      <c r="F63" s="9" t="str">
        <f>IF(acc!H70&lt;&gt;"",acc!H70,"")</f>
        <v/>
      </c>
      <c r="G63" s="9" t="str">
        <f>IF(acc!I70&lt;&gt;"",acc!I70,"")</f>
        <v/>
      </c>
      <c r="H63" s="9" t="str">
        <f>IF(acc!J70&lt;&gt;"",acc!J70,"")</f>
        <v/>
      </c>
    </row>
    <row r="64" spans="1:8" x14ac:dyDescent="0.25">
      <c r="A64" s="9" t="str">
        <f>IF(acc!C71&lt;&gt;"",acc!B71,"")</f>
        <v/>
      </c>
      <c r="B64" s="9" t="str">
        <f>IF(acc!C71&lt;&gt;"",acc!C71,"")</f>
        <v/>
      </c>
      <c r="C64" s="9" t="str">
        <f>IF(acc!E71&lt;&gt;"",VLOOKUP(acc!E71,private!$B$1:$C$10,2,FALSE),"")</f>
        <v/>
      </c>
      <c r="D64" s="40" t="str">
        <f>IF(acc!F71&lt;&gt;"",acc!F71,"")</f>
        <v/>
      </c>
      <c r="E64" s="9" t="str">
        <f>IF(acc!G71&lt;&gt;"",acc!G71,"")</f>
        <v/>
      </c>
      <c r="F64" s="9" t="str">
        <f>IF(acc!H71&lt;&gt;"",acc!H71,"")</f>
        <v/>
      </c>
      <c r="G64" s="9" t="str">
        <f>IF(acc!I71&lt;&gt;"",acc!I71,"")</f>
        <v/>
      </c>
      <c r="H64" s="9" t="str">
        <f>IF(acc!J71&lt;&gt;"",acc!J71,"")</f>
        <v/>
      </c>
    </row>
    <row r="65" spans="1:8" x14ac:dyDescent="0.25">
      <c r="A65" s="9" t="str">
        <f>IF(acc!C72&lt;&gt;"",acc!B72,"")</f>
        <v/>
      </c>
      <c r="B65" s="9" t="str">
        <f>IF(acc!C72&lt;&gt;"",acc!C72,"")</f>
        <v/>
      </c>
      <c r="C65" s="9" t="str">
        <f>IF(acc!E72&lt;&gt;"",VLOOKUP(acc!E72,private!$B$1:$C$10,2,FALSE),"")</f>
        <v/>
      </c>
      <c r="D65" s="40" t="str">
        <f>IF(acc!F72&lt;&gt;"",acc!F72,"")</f>
        <v/>
      </c>
      <c r="E65" s="9" t="str">
        <f>IF(acc!G72&lt;&gt;"",acc!G72,"")</f>
        <v/>
      </c>
      <c r="F65" s="9" t="str">
        <f>IF(acc!H72&lt;&gt;"",acc!H72,"")</f>
        <v/>
      </c>
      <c r="G65" s="9" t="str">
        <f>IF(acc!I72&lt;&gt;"",acc!I72,"")</f>
        <v/>
      </c>
      <c r="H65" s="9" t="str">
        <f>IF(acc!J72&lt;&gt;"",acc!J72,"")</f>
        <v/>
      </c>
    </row>
    <row r="66" spans="1:8" x14ac:dyDescent="0.25">
      <c r="A66" s="9" t="str">
        <f>IF(acc!C73&lt;&gt;"",acc!B73,"")</f>
        <v/>
      </c>
      <c r="B66" s="9" t="str">
        <f>IF(acc!C73&lt;&gt;"",acc!C73,"")</f>
        <v/>
      </c>
      <c r="C66" s="9" t="str">
        <f>IF(acc!E73&lt;&gt;"",VLOOKUP(acc!E73,private!$B$1:$C$10,2,FALSE),"")</f>
        <v/>
      </c>
      <c r="D66" s="40" t="str">
        <f>IF(acc!F73&lt;&gt;"",acc!F73,"")</f>
        <v/>
      </c>
      <c r="E66" s="9" t="str">
        <f>IF(acc!G73&lt;&gt;"",acc!G73,"")</f>
        <v/>
      </c>
      <c r="F66" s="9" t="str">
        <f>IF(acc!H73&lt;&gt;"",acc!H73,"")</f>
        <v/>
      </c>
      <c r="G66" s="9" t="str">
        <f>IF(acc!I73&lt;&gt;"",acc!I73,"")</f>
        <v/>
      </c>
      <c r="H66" s="9" t="str">
        <f>IF(acc!J73&lt;&gt;"",acc!J73,"")</f>
        <v/>
      </c>
    </row>
    <row r="67" spans="1:8" x14ac:dyDescent="0.25">
      <c r="A67" s="9" t="str">
        <f>IF(acc!C74&lt;&gt;"",acc!B74,"")</f>
        <v/>
      </c>
      <c r="B67" s="9" t="str">
        <f>IF(acc!C74&lt;&gt;"",acc!C74,"")</f>
        <v/>
      </c>
      <c r="C67" s="9" t="str">
        <f>IF(acc!E74&lt;&gt;"",VLOOKUP(acc!E74,private!$B$1:$C$10,2,FALSE),"")</f>
        <v/>
      </c>
      <c r="D67" s="40" t="str">
        <f>IF(acc!F74&lt;&gt;"",acc!F74,"")</f>
        <v/>
      </c>
      <c r="E67" s="9" t="str">
        <f>IF(acc!G74&lt;&gt;"",acc!G74,"")</f>
        <v/>
      </c>
      <c r="F67" s="9" t="str">
        <f>IF(acc!H74&lt;&gt;"",acc!H74,"")</f>
        <v/>
      </c>
      <c r="G67" s="9" t="str">
        <f>IF(acc!I74&lt;&gt;"",acc!I74,"")</f>
        <v/>
      </c>
      <c r="H67" s="9" t="str">
        <f>IF(acc!J74&lt;&gt;"",acc!J74,"")</f>
        <v/>
      </c>
    </row>
    <row r="68" spans="1:8" x14ac:dyDescent="0.25">
      <c r="A68" s="9" t="str">
        <f>IF(acc!C75&lt;&gt;"",acc!B75,"")</f>
        <v/>
      </c>
      <c r="B68" s="9" t="str">
        <f>IF(acc!C75&lt;&gt;"",acc!C75,"")</f>
        <v/>
      </c>
      <c r="C68" s="9" t="str">
        <f>IF(acc!E75&lt;&gt;"",VLOOKUP(acc!E75,private!$B$1:$C$10,2,FALSE),"")</f>
        <v/>
      </c>
      <c r="D68" s="40" t="str">
        <f>IF(acc!F75&lt;&gt;"",acc!F75,"")</f>
        <v/>
      </c>
      <c r="E68" s="9" t="str">
        <f>IF(acc!G75&lt;&gt;"",acc!G75,"")</f>
        <v/>
      </c>
      <c r="F68" s="9" t="str">
        <f>IF(acc!H75&lt;&gt;"",acc!H75,"")</f>
        <v/>
      </c>
      <c r="G68" s="9" t="str">
        <f>IF(acc!I75&lt;&gt;"",acc!I75,"")</f>
        <v/>
      </c>
      <c r="H68" s="9" t="str">
        <f>IF(acc!J75&lt;&gt;"",acc!J75,"")</f>
        <v/>
      </c>
    </row>
    <row r="69" spans="1:8" x14ac:dyDescent="0.25">
      <c r="A69" s="9" t="str">
        <f>IF(acc!C76&lt;&gt;"",acc!B76,"")</f>
        <v/>
      </c>
      <c r="B69" s="9" t="str">
        <f>IF(acc!C76&lt;&gt;"",acc!C76,"")</f>
        <v/>
      </c>
      <c r="C69" s="9" t="str">
        <f>IF(acc!E76&lt;&gt;"",VLOOKUP(acc!E76,private!$B$1:$C$10,2,FALSE),"")</f>
        <v/>
      </c>
      <c r="D69" s="40" t="str">
        <f>IF(acc!F76&lt;&gt;"",acc!F76,"")</f>
        <v/>
      </c>
      <c r="E69" s="9" t="str">
        <f>IF(acc!G76&lt;&gt;"",acc!G76,"")</f>
        <v/>
      </c>
      <c r="F69" s="9" t="str">
        <f>IF(acc!H76&lt;&gt;"",acc!H76,"")</f>
        <v/>
      </c>
      <c r="G69" s="9" t="str">
        <f>IF(acc!I76&lt;&gt;"",acc!I76,"")</f>
        <v/>
      </c>
      <c r="H69" s="9" t="str">
        <f>IF(acc!J76&lt;&gt;"",acc!J76,"")</f>
        <v/>
      </c>
    </row>
    <row r="70" spans="1:8" x14ac:dyDescent="0.25">
      <c r="A70" s="9" t="str">
        <f>IF(acc!C77&lt;&gt;"",acc!B77,"")</f>
        <v/>
      </c>
      <c r="B70" s="9" t="str">
        <f>IF(acc!C77&lt;&gt;"",acc!C77,"")</f>
        <v/>
      </c>
      <c r="C70" s="9" t="str">
        <f>IF(acc!E77&lt;&gt;"",VLOOKUP(acc!E77,private!$B$1:$C$10,2,FALSE),"")</f>
        <v/>
      </c>
      <c r="D70" s="40" t="str">
        <f>IF(acc!F77&lt;&gt;"",acc!F77,"")</f>
        <v/>
      </c>
      <c r="E70" s="9" t="str">
        <f>IF(acc!G77&lt;&gt;"",acc!G77,"")</f>
        <v/>
      </c>
      <c r="F70" s="9" t="str">
        <f>IF(acc!H77&lt;&gt;"",acc!H77,"")</f>
        <v/>
      </c>
      <c r="G70" s="9" t="str">
        <f>IF(acc!I77&lt;&gt;"",acc!I77,"")</f>
        <v/>
      </c>
      <c r="H70" s="9" t="str">
        <f>IF(acc!J77&lt;&gt;"",acc!J77,"")</f>
        <v/>
      </c>
    </row>
    <row r="71" spans="1:8" x14ac:dyDescent="0.25">
      <c r="A71" s="9" t="str">
        <f>IF(acc!C78&lt;&gt;"",acc!B78,"")</f>
        <v/>
      </c>
      <c r="B71" s="9" t="str">
        <f>IF(acc!C78&lt;&gt;"",acc!C78,"")</f>
        <v/>
      </c>
      <c r="C71" s="9" t="str">
        <f>IF(acc!E78&lt;&gt;"",VLOOKUP(acc!E78,private!$B$1:$C$10,2,FALSE),"")</f>
        <v/>
      </c>
      <c r="D71" s="40" t="str">
        <f>IF(acc!F78&lt;&gt;"",acc!F78,"")</f>
        <v/>
      </c>
      <c r="E71" s="9" t="str">
        <f>IF(acc!G78&lt;&gt;"",acc!G78,"")</f>
        <v/>
      </c>
      <c r="F71" s="9" t="str">
        <f>IF(acc!H78&lt;&gt;"",acc!H78,"")</f>
        <v/>
      </c>
      <c r="G71" s="9" t="str">
        <f>IF(acc!I78&lt;&gt;"",acc!I78,"")</f>
        <v/>
      </c>
      <c r="H71" s="9" t="str">
        <f>IF(acc!J78&lt;&gt;"",acc!J78,"")</f>
        <v/>
      </c>
    </row>
    <row r="72" spans="1:8" x14ac:dyDescent="0.25">
      <c r="A72" s="9" t="str">
        <f>IF(acc!C79&lt;&gt;"",acc!B79,"")</f>
        <v/>
      </c>
      <c r="B72" s="9" t="str">
        <f>IF(acc!C79&lt;&gt;"",acc!C79,"")</f>
        <v/>
      </c>
      <c r="C72" s="9" t="str">
        <f>IF(acc!E79&lt;&gt;"",VLOOKUP(acc!E79,private!$B$1:$C$10,2,FALSE),"")</f>
        <v/>
      </c>
      <c r="D72" s="40" t="str">
        <f>IF(acc!F79&lt;&gt;"",acc!F79,"")</f>
        <v/>
      </c>
      <c r="E72" s="9" t="str">
        <f>IF(acc!G79&lt;&gt;"",acc!G79,"")</f>
        <v/>
      </c>
      <c r="F72" s="9" t="str">
        <f>IF(acc!H79&lt;&gt;"",acc!H79,"")</f>
        <v/>
      </c>
      <c r="G72" s="9" t="str">
        <f>IF(acc!I79&lt;&gt;"",acc!I79,"")</f>
        <v/>
      </c>
      <c r="H72" s="9" t="str">
        <f>IF(acc!J79&lt;&gt;"",acc!J79,"")</f>
        <v/>
      </c>
    </row>
    <row r="73" spans="1:8" x14ac:dyDescent="0.25">
      <c r="A73" s="9" t="str">
        <f>IF(acc!C80&lt;&gt;"",acc!B80,"")</f>
        <v/>
      </c>
      <c r="B73" s="9" t="str">
        <f>IF(acc!C80&lt;&gt;"",acc!C80,"")</f>
        <v/>
      </c>
      <c r="C73" s="9" t="str">
        <f>IF(acc!E80&lt;&gt;"",VLOOKUP(acc!E80,private!$B$1:$C$10,2,FALSE),"")</f>
        <v/>
      </c>
      <c r="D73" s="40" t="str">
        <f>IF(acc!F80&lt;&gt;"",acc!F80,"")</f>
        <v/>
      </c>
      <c r="E73" s="9" t="str">
        <f>IF(acc!G80&lt;&gt;"",acc!G80,"")</f>
        <v/>
      </c>
      <c r="F73" s="9" t="str">
        <f>IF(acc!H80&lt;&gt;"",acc!H80,"")</f>
        <v/>
      </c>
      <c r="G73" s="9" t="str">
        <f>IF(acc!I80&lt;&gt;"",acc!I80,"")</f>
        <v/>
      </c>
      <c r="H73" s="9" t="str">
        <f>IF(acc!J80&lt;&gt;"",acc!J80,"")</f>
        <v/>
      </c>
    </row>
    <row r="74" spans="1:8" x14ac:dyDescent="0.25">
      <c r="A74" s="9" t="str">
        <f>IF(acc!C81&lt;&gt;"",acc!B81,"")</f>
        <v/>
      </c>
      <c r="B74" s="9" t="str">
        <f>IF(acc!C81&lt;&gt;"",acc!C81,"")</f>
        <v/>
      </c>
      <c r="C74" s="9" t="str">
        <f>IF(acc!E81&lt;&gt;"",VLOOKUP(acc!E81,private!$B$1:$C$10,2,FALSE),"")</f>
        <v/>
      </c>
      <c r="D74" s="40" t="str">
        <f>IF(acc!F81&lt;&gt;"",acc!F81,"")</f>
        <v/>
      </c>
      <c r="E74" s="9" t="str">
        <f>IF(acc!G81&lt;&gt;"",acc!G81,"")</f>
        <v/>
      </c>
      <c r="F74" s="9" t="str">
        <f>IF(acc!H81&lt;&gt;"",acc!H81,"")</f>
        <v/>
      </c>
      <c r="G74" s="9" t="str">
        <f>IF(acc!I81&lt;&gt;"",acc!I81,"")</f>
        <v/>
      </c>
      <c r="H74" s="9" t="str">
        <f>IF(acc!J81&lt;&gt;"",acc!J81,"")</f>
        <v/>
      </c>
    </row>
    <row r="75" spans="1:8" x14ac:dyDescent="0.25">
      <c r="A75" s="9" t="str">
        <f>IF(acc!C82&lt;&gt;"",acc!B82,"")</f>
        <v/>
      </c>
      <c r="B75" s="9" t="str">
        <f>IF(acc!C82&lt;&gt;"",acc!C82,"")</f>
        <v/>
      </c>
      <c r="C75" s="9" t="str">
        <f>IF(acc!E82&lt;&gt;"",VLOOKUP(acc!E82,private!$B$1:$C$10,2,FALSE),"")</f>
        <v/>
      </c>
      <c r="D75" s="40" t="str">
        <f>IF(acc!F82&lt;&gt;"",acc!F82,"")</f>
        <v/>
      </c>
      <c r="E75" s="9" t="str">
        <f>IF(acc!G82&lt;&gt;"",acc!G82,"")</f>
        <v/>
      </c>
      <c r="F75" s="9" t="str">
        <f>IF(acc!H82&lt;&gt;"",acc!H82,"")</f>
        <v/>
      </c>
      <c r="G75" s="9" t="str">
        <f>IF(acc!I82&lt;&gt;"",acc!I82,"")</f>
        <v/>
      </c>
      <c r="H75" s="9" t="str">
        <f>IF(acc!J82&lt;&gt;"",acc!J82,"")</f>
        <v/>
      </c>
    </row>
    <row r="76" spans="1:8" x14ac:dyDescent="0.25">
      <c r="A76" s="9" t="str">
        <f>IF(acc!C83&lt;&gt;"",acc!B83,"")</f>
        <v/>
      </c>
      <c r="B76" s="9" t="str">
        <f>IF(acc!C83&lt;&gt;"",acc!C83,"")</f>
        <v/>
      </c>
      <c r="C76" s="9" t="str">
        <f>IF(acc!E83&lt;&gt;"",VLOOKUP(acc!E83,private!$B$1:$C$10,2,FALSE),"")</f>
        <v/>
      </c>
      <c r="D76" s="40" t="str">
        <f>IF(acc!F83&lt;&gt;"",acc!F83,"")</f>
        <v/>
      </c>
      <c r="E76" s="9" t="str">
        <f>IF(acc!G83&lt;&gt;"",acc!G83,"")</f>
        <v/>
      </c>
      <c r="F76" s="9" t="str">
        <f>IF(acc!H83&lt;&gt;"",acc!H83,"")</f>
        <v/>
      </c>
      <c r="G76" s="9" t="str">
        <f>IF(acc!I83&lt;&gt;"",acc!I83,"")</f>
        <v/>
      </c>
      <c r="H76" s="9" t="str">
        <f>IF(acc!J83&lt;&gt;"",acc!J83,"")</f>
        <v/>
      </c>
    </row>
    <row r="77" spans="1:8" x14ac:dyDescent="0.25">
      <c r="A77" s="9" t="str">
        <f>IF(acc!C84&lt;&gt;"",acc!B84,"")</f>
        <v/>
      </c>
      <c r="B77" s="9" t="str">
        <f>IF(acc!C84&lt;&gt;"",acc!C84,"")</f>
        <v/>
      </c>
      <c r="C77" s="9" t="str">
        <f>IF(acc!E84&lt;&gt;"",VLOOKUP(acc!E84,private!$B$1:$C$10,2,FALSE),"")</f>
        <v/>
      </c>
      <c r="D77" s="40" t="str">
        <f>IF(acc!F84&lt;&gt;"",acc!F84,"")</f>
        <v/>
      </c>
      <c r="E77" s="9" t="str">
        <f>IF(acc!G84&lt;&gt;"",acc!G84,"")</f>
        <v/>
      </c>
      <c r="F77" s="9" t="str">
        <f>IF(acc!H84&lt;&gt;"",acc!H84,"")</f>
        <v/>
      </c>
      <c r="G77" s="9" t="str">
        <f>IF(acc!I84&lt;&gt;"",acc!I84,"")</f>
        <v/>
      </c>
      <c r="H77" s="9" t="str">
        <f>IF(acc!J84&lt;&gt;"",acc!J84,"")</f>
        <v/>
      </c>
    </row>
    <row r="78" spans="1:8" x14ac:dyDescent="0.25">
      <c r="A78" s="9" t="str">
        <f>IF(acc!C85&lt;&gt;"",acc!B85,"")</f>
        <v/>
      </c>
      <c r="B78" s="9" t="str">
        <f>IF(acc!C85&lt;&gt;"",acc!C85,"")</f>
        <v/>
      </c>
      <c r="C78" s="9" t="str">
        <f>IF(acc!E85&lt;&gt;"",VLOOKUP(acc!E85,private!$B$1:$C$10,2,FALSE),"")</f>
        <v/>
      </c>
      <c r="D78" s="40" t="str">
        <f>IF(acc!F85&lt;&gt;"",acc!F85,"")</f>
        <v/>
      </c>
      <c r="E78" s="9" t="str">
        <f>IF(acc!G85&lt;&gt;"",acc!G85,"")</f>
        <v/>
      </c>
      <c r="F78" s="9" t="str">
        <f>IF(acc!H85&lt;&gt;"",acc!H85,"")</f>
        <v/>
      </c>
      <c r="G78" s="9" t="str">
        <f>IF(acc!I85&lt;&gt;"",acc!I85,"")</f>
        <v/>
      </c>
      <c r="H78" s="9" t="str">
        <f>IF(acc!J85&lt;&gt;"",acc!J85,"")</f>
        <v/>
      </c>
    </row>
    <row r="79" spans="1:8" x14ac:dyDescent="0.25">
      <c r="A79" s="9" t="str">
        <f>IF(acc!C86&lt;&gt;"",acc!B86,"")</f>
        <v/>
      </c>
      <c r="B79" s="9" t="str">
        <f>IF(acc!C86&lt;&gt;"",acc!C86,"")</f>
        <v/>
      </c>
      <c r="C79" s="9" t="str">
        <f>IF(acc!E86&lt;&gt;"",VLOOKUP(acc!E86,private!$B$1:$C$10,2,FALSE),"")</f>
        <v/>
      </c>
      <c r="D79" s="40" t="str">
        <f>IF(acc!F86&lt;&gt;"",acc!F86,"")</f>
        <v/>
      </c>
      <c r="E79" s="9" t="str">
        <f>IF(acc!G86&lt;&gt;"",acc!G86,"")</f>
        <v/>
      </c>
      <c r="F79" s="9" t="str">
        <f>IF(acc!H86&lt;&gt;"",acc!H86,"")</f>
        <v/>
      </c>
      <c r="G79" s="9" t="str">
        <f>IF(acc!I86&lt;&gt;"",acc!I86,"")</f>
        <v/>
      </c>
      <c r="H79" s="9" t="str">
        <f>IF(acc!J86&lt;&gt;"",acc!J86,"")</f>
        <v/>
      </c>
    </row>
    <row r="80" spans="1:8" x14ac:dyDescent="0.25">
      <c r="A80" s="9" t="str">
        <f>IF(acc!C87&lt;&gt;"",acc!B87,"")</f>
        <v/>
      </c>
      <c r="B80" s="9" t="str">
        <f>IF(acc!C87&lt;&gt;"",acc!C87,"")</f>
        <v/>
      </c>
      <c r="C80" s="9" t="str">
        <f>IF(acc!E87&lt;&gt;"",VLOOKUP(acc!E87,private!$B$1:$C$10,2,FALSE),"")</f>
        <v/>
      </c>
      <c r="D80" s="40" t="str">
        <f>IF(acc!F87&lt;&gt;"",acc!F87,"")</f>
        <v/>
      </c>
      <c r="E80" s="9" t="str">
        <f>IF(acc!G87&lt;&gt;"",acc!G87,"")</f>
        <v/>
      </c>
      <c r="F80" s="9" t="str">
        <f>IF(acc!H87&lt;&gt;"",acc!H87,"")</f>
        <v/>
      </c>
      <c r="G80" s="9" t="str">
        <f>IF(acc!I87&lt;&gt;"",acc!I87,"")</f>
        <v/>
      </c>
      <c r="H80" s="9" t="str">
        <f>IF(acc!J87&lt;&gt;"",acc!J87,"")</f>
        <v/>
      </c>
    </row>
    <row r="81" spans="1:8" x14ac:dyDescent="0.25">
      <c r="A81" s="9" t="str">
        <f>IF(acc!C88&lt;&gt;"",acc!B88,"")</f>
        <v/>
      </c>
      <c r="B81" s="9" t="str">
        <f>IF(acc!C88&lt;&gt;"",acc!C88,"")</f>
        <v/>
      </c>
      <c r="C81" s="9" t="str">
        <f>IF(acc!E88&lt;&gt;"",VLOOKUP(acc!E88,private!$B$1:$C$10,2,FALSE),"")</f>
        <v/>
      </c>
      <c r="D81" s="40" t="str">
        <f>IF(acc!F88&lt;&gt;"",acc!F88,"")</f>
        <v/>
      </c>
      <c r="E81" s="9" t="str">
        <f>IF(acc!G88&lt;&gt;"",acc!G88,"")</f>
        <v/>
      </c>
      <c r="F81" s="9" t="str">
        <f>IF(acc!H88&lt;&gt;"",acc!H88,"")</f>
        <v/>
      </c>
      <c r="G81" s="9" t="str">
        <f>IF(acc!I88&lt;&gt;"",acc!I88,"")</f>
        <v/>
      </c>
      <c r="H81" s="9" t="str">
        <f>IF(acc!J88&lt;&gt;"",acc!J88,"")</f>
        <v/>
      </c>
    </row>
    <row r="82" spans="1:8" x14ac:dyDescent="0.25">
      <c r="A82" s="9" t="str">
        <f>IF(acc!C89&lt;&gt;"",acc!B89,"")</f>
        <v/>
      </c>
      <c r="B82" s="9" t="str">
        <f>IF(acc!C89&lt;&gt;"",acc!C89,"")</f>
        <v/>
      </c>
      <c r="C82" s="9" t="str">
        <f>IF(acc!E89&lt;&gt;"",VLOOKUP(acc!E89,private!$B$1:$C$10,2,FALSE),"")</f>
        <v/>
      </c>
      <c r="D82" s="40" t="str">
        <f>IF(acc!F89&lt;&gt;"",acc!F89,"")</f>
        <v/>
      </c>
      <c r="E82" s="9" t="str">
        <f>IF(acc!G89&lt;&gt;"",acc!G89,"")</f>
        <v/>
      </c>
      <c r="F82" s="9" t="str">
        <f>IF(acc!H89&lt;&gt;"",acc!H89,"")</f>
        <v/>
      </c>
      <c r="G82" s="9" t="str">
        <f>IF(acc!I89&lt;&gt;"",acc!I89,"")</f>
        <v/>
      </c>
      <c r="H82" s="9" t="str">
        <f>IF(acc!J89&lt;&gt;"",acc!J89,"")</f>
        <v/>
      </c>
    </row>
    <row r="83" spans="1:8" x14ac:dyDescent="0.25">
      <c r="A83" s="9" t="str">
        <f>IF(acc!C90&lt;&gt;"",acc!B90,"")</f>
        <v/>
      </c>
      <c r="B83" s="9" t="str">
        <f>IF(acc!C90&lt;&gt;"",acc!C90,"")</f>
        <v/>
      </c>
      <c r="C83" s="9" t="str">
        <f>IF(acc!E90&lt;&gt;"",VLOOKUP(acc!E90,private!$B$1:$C$10,2,FALSE),"")</f>
        <v/>
      </c>
      <c r="D83" s="40" t="str">
        <f>IF(acc!F90&lt;&gt;"",acc!F90,"")</f>
        <v/>
      </c>
      <c r="E83" s="9" t="str">
        <f>IF(acc!G90&lt;&gt;"",acc!G90,"")</f>
        <v/>
      </c>
      <c r="F83" s="9" t="str">
        <f>IF(acc!H90&lt;&gt;"",acc!H90,"")</f>
        <v/>
      </c>
      <c r="G83" s="9" t="str">
        <f>IF(acc!I90&lt;&gt;"",acc!I90,"")</f>
        <v/>
      </c>
      <c r="H83" s="9" t="str">
        <f>IF(acc!J90&lt;&gt;"",acc!J90,"")</f>
        <v/>
      </c>
    </row>
    <row r="84" spans="1:8" x14ac:dyDescent="0.25">
      <c r="A84" s="9" t="str">
        <f>IF(acc!C91&lt;&gt;"",acc!B91,"")</f>
        <v/>
      </c>
      <c r="B84" s="9" t="str">
        <f>IF(acc!C91&lt;&gt;"",acc!C91,"")</f>
        <v/>
      </c>
      <c r="C84" s="9" t="str">
        <f>IF(acc!E91&lt;&gt;"",VLOOKUP(acc!E91,private!$B$1:$C$10,2,FALSE),"")</f>
        <v/>
      </c>
      <c r="D84" s="40" t="str">
        <f>IF(acc!F91&lt;&gt;"",acc!F91,"")</f>
        <v/>
      </c>
      <c r="E84" s="9" t="str">
        <f>IF(acc!G91&lt;&gt;"",acc!G91,"")</f>
        <v/>
      </c>
      <c r="F84" s="9" t="str">
        <f>IF(acc!H91&lt;&gt;"",acc!H91,"")</f>
        <v/>
      </c>
      <c r="G84" s="9" t="str">
        <f>IF(acc!I91&lt;&gt;"",acc!I91,"")</f>
        <v/>
      </c>
      <c r="H84" s="9" t="str">
        <f>IF(acc!J91&lt;&gt;"",acc!J91,"")</f>
        <v/>
      </c>
    </row>
    <row r="85" spans="1:8" x14ac:dyDescent="0.25">
      <c r="A85" s="9" t="str">
        <f>IF(acc!C92&lt;&gt;"",acc!B92,"")</f>
        <v/>
      </c>
      <c r="B85" s="9" t="str">
        <f>IF(acc!C92&lt;&gt;"",acc!C92,"")</f>
        <v/>
      </c>
      <c r="C85" s="9" t="str">
        <f>IF(acc!E92&lt;&gt;"",VLOOKUP(acc!E92,private!$B$1:$C$10,2,FALSE),"")</f>
        <v/>
      </c>
      <c r="D85" s="40" t="str">
        <f>IF(acc!F92&lt;&gt;"",acc!F92,"")</f>
        <v/>
      </c>
      <c r="E85" s="9" t="str">
        <f>IF(acc!G92&lt;&gt;"",acc!G92,"")</f>
        <v/>
      </c>
      <c r="F85" s="9" t="str">
        <f>IF(acc!H92&lt;&gt;"",acc!H92,"")</f>
        <v/>
      </c>
      <c r="G85" s="9" t="str">
        <f>IF(acc!I92&lt;&gt;"",acc!I92,"")</f>
        <v/>
      </c>
      <c r="H85" s="9" t="str">
        <f>IF(acc!J92&lt;&gt;"",acc!J92,"")</f>
        <v/>
      </c>
    </row>
    <row r="86" spans="1:8" x14ac:dyDescent="0.25">
      <c r="A86" s="9" t="str">
        <f>IF(acc!C93&lt;&gt;"",acc!B93,"")</f>
        <v/>
      </c>
      <c r="B86" s="9" t="str">
        <f>IF(acc!C93&lt;&gt;"",acc!C93,"")</f>
        <v/>
      </c>
      <c r="C86" s="9" t="str">
        <f>IF(acc!E93&lt;&gt;"",VLOOKUP(acc!E93,private!$B$1:$C$10,2,FALSE),"")</f>
        <v/>
      </c>
      <c r="D86" s="40" t="str">
        <f>IF(acc!F93&lt;&gt;"",acc!F93,"")</f>
        <v/>
      </c>
      <c r="E86" s="9" t="str">
        <f>IF(acc!G93&lt;&gt;"",acc!G93,"")</f>
        <v/>
      </c>
      <c r="F86" s="9" t="str">
        <f>IF(acc!H93&lt;&gt;"",acc!H93,"")</f>
        <v/>
      </c>
      <c r="G86" s="9" t="str">
        <f>IF(acc!I93&lt;&gt;"",acc!I93,"")</f>
        <v/>
      </c>
      <c r="H86" s="9" t="str">
        <f>IF(acc!J93&lt;&gt;"",acc!J93,"")</f>
        <v/>
      </c>
    </row>
    <row r="87" spans="1:8" x14ac:dyDescent="0.25">
      <c r="A87" s="9" t="str">
        <f>IF(acc!C94&lt;&gt;"",acc!B94,"")</f>
        <v/>
      </c>
      <c r="B87" s="9" t="str">
        <f>IF(acc!C94&lt;&gt;"",acc!C94,"")</f>
        <v/>
      </c>
      <c r="C87" s="9" t="str">
        <f>IF(acc!E94&lt;&gt;"",VLOOKUP(acc!E94,private!$B$1:$C$10,2,FALSE),"")</f>
        <v/>
      </c>
      <c r="D87" s="40" t="str">
        <f>IF(acc!F94&lt;&gt;"",acc!F94,"")</f>
        <v/>
      </c>
      <c r="E87" s="9" t="str">
        <f>IF(acc!G94&lt;&gt;"",acc!G94,"")</f>
        <v/>
      </c>
      <c r="F87" s="9" t="str">
        <f>IF(acc!H94&lt;&gt;"",acc!H94,"")</f>
        <v/>
      </c>
      <c r="G87" s="9" t="str">
        <f>IF(acc!I94&lt;&gt;"",acc!I94,"")</f>
        <v/>
      </c>
      <c r="H87" s="9" t="str">
        <f>IF(acc!J94&lt;&gt;"",acc!J94,"")</f>
        <v/>
      </c>
    </row>
    <row r="88" spans="1:8" x14ac:dyDescent="0.25">
      <c r="A88" s="9" t="str">
        <f>IF(acc!C95&lt;&gt;"",acc!B95,"")</f>
        <v/>
      </c>
      <c r="B88" s="9" t="str">
        <f>IF(acc!C95&lt;&gt;"",acc!C95,"")</f>
        <v/>
      </c>
      <c r="C88" s="9" t="str">
        <f>IF(acc!E95&lt;&gt;"",VLOOKUP(acc!E95,private!$B$1:$C$10,2,FALSE),"")</f>
        <v/>
      </c>
      <c r="D88" s="40" t="str">
        <f>IF(acc!F95&lt;&gt;"",acc!F95,"")</f>
        <v/>
      </c>
      <c r="E88" s="9" t="str">
        <f>IF(acc!G95&lt;&gt;"",acc!G95,"")</f>
        <v/>
      </c>
      <c r="F88" s="9" t="str">
        <f>IF(acc!H95&lt;&gt;"",acc!H95,"")</f>
        <v/>
      </c>
      <c r="G88" s="9" t="str">
        <f>IF(acc!I95&lt;&gt;"",acc!I95,"")</f>
        <v/>
      </c>
      <c r="H88" s="9" t="str">
        <f>IF(acc!J95&lt;&gt;"",acc!J95,"")</f>
        <v/>
      </c>
    </row>
    <row r="89" spans="1:8" x14ac:dyDescent="0.25">
      <c r="A89" s="9" t="str">
        <f>IF(acc!C96&lt;&gt;"",acc!B96,"")</f>
        <v/>
      </c>
      <c r="B89" s="9" t="str">
        <f>IF(acc!C96&lt;&gt;"",acc!C96,"")</f>
        <v/>
      </c>
      <c r="C89" s="9" t="str">
        <f>IF(acc!E96&lt;&gt;"",VLOOKUP(acc!E96,private!$B$1:$C$10,2,FALSE),"")</f>
        <v/>
      </c>
      <c r="D89" s="40" t="str">
        <f>IF(acc!F96&lt;&gt;"",acc!F96,"")</f>
        <v/>
      </c>
      <c r="E89" s="9" t="str">
        <f>IF(acc!G96&lt;&gt;"",acc!G96,"")</f>
        <v/>
      </c>
      <c r="F89" s="9" t="str">
        <f>IF(acc!H96&lt;&gt;"",acc!H96,"")</f>
        <v/>
      </c>
      <c r="G89" s="9" t="str">
        <f>IF(acc!I96&lt;&gt;"",acc!I96,"")</f>
        <v/>
      </c>
      <c r="H89" s="9" t="str">
        <f>IF(acc!J96&lt;&gt;"",acc!J96,"")</f>
        <v/>
      </c>
    </row>
    <row r="90" spans="1:8" x14ac:dyDescent="0.25">
      <c r="A90" s="9" t="str">
        <f>IF(acc!C97&lt;&gt;"",acc!B97,"")</f>
        <v/>
      </c>
      <c r="B90" s="9" t="str">
        <f>IF(acc!C97&lt;&gt;"",acc!C97,"")</f>
        <v/>
      </c>
      <c r="C90" s="9" t="str">
        <f>IF(acc!E97&lt;&gt;"",VLOOKUP(acc!E97,private!$B$1:$C$10,2,FALSE),"")</f>
        <v/>
      </c>
      <c r="D90" s="40" t="str">
        <f>IF(acc!F97&lt;&gt;"",acc!F97,"")</f>
        <v/>
      </c>
      <c r="E90" s="9" t="str">
        <f>IF(acc!G97&lt;&gt;"",acc!G97,"")</f>
        <v/>
      </c>
      <c r="F90" s="9" t="str">
        <f>IF(acc!H97&lt;&gt;"",acc!H97,"")</f>
        <v/>
      </c>
      <c r="G90" s="9" t="str">
        <f>IF(acc!I97&lt;&gt;"",acc!I97,"")</f>
        <v/>
      </c>
      <c r="H90" s="9" t="str">
        <f>IF(acc!J97&lt;&gt;"",acc!J97,"")</f>
        <v/>
      </c>
    </row>
    <row r="91" spans="1:8" x14ac:dyDescent="0.25">
      <c r="A91" s="9" t="str">
        <f>IF(acc!C98&lt;&gt;"",acc!B98,"")</f>
        <v/>
      </c>
      <c r="B91" s="9" t="str">
        <f>IF(acc!C98&lt;&gt;"",acc!C98,"")</f>
        <v/>
      </c>
      <c r="C91" s="9" t="str">
        <f>IF(acc!E98&lt;&gt;"",VLOOKUP(acc!E98,private!$B$1:$C$10,2,FALSE),"")</f>
        <v/>
      </c>
      <c r="D91" s="40" t="str">
        <f>IF(acc!F98&lt;&gt;"",acc!F98,"")</f>
        <v/>
      </c>
      <c r="E91" s="9" t="str">
        <f>IF(acc!G98&lt;&gt;"",acc!G98,"")</f>
        <v/>
      </c>
      <c r="F91" s="9" t="str">
        <f>IF(acc!H98&lt;&gt;"",acc!H98,"")</f>
        <v/>
      </c>
      <c r="G91" s="9" t="str">
        <f>IF(acc!I98&lt;&gt;"",acc!I98,"")</f>
        <v/>
      </c>
      <c r="H91" s="9" t="str">
        <f>IF(acc!J98&lt;&gt;"",acc!J98,"")</f>
        <v/>
      </c>
    </row>
    <row r="92" spans="1:8" x14ac:dyDescent="0.25">
      <c r="A92" s="9" t="str">
        <f>IF(acc!C99&lt;&gt;"",acc!B99,"")</f>
        <v/>
      </c>
      <c r="B92" s="9" t="str">
        <f>IF(acc!C99&lt;&gt;"",acc!C99,"")</f>
        <v/>
      </c>
      <c r="C92" s="9" t="str">
        <f>IF(acc!E99&lt;&gt;"",VLOOKUP(acc!E99,private!$B$1:$C$10,2,FALSE),"")</f>
        <v/>
      </c>
      <c r="D92" s="40" t="str">
        <f>IF(acc!F99&lt;&gt;"",acc!F99,"")</f>
        <v/>
      </c>
      <c r="E92" s="9" t="str">
        <f>IF(acc!G99&lt;&gt;"",acc!G99,"")</f>
        <v/>
      </c>
      <c r="F92" s="9" t="str">
        <f>IF(acc!H99&lt;&gt;"",acc!H99,"")</f>
        <v/>
      </c>
      <c r="G92" s="9" t="str">
        <f>IF(acc!I99&lt;&gt;"",acc!I99,"")</f>
        <v/>
      </c>
      <c r="H92" s="9" t="str">
        <f>IF(acc!J99&lt;&gt;"",acc!J99,"")</f>
        <v/>
      </c>
    </row>
    <row r="93" spans="1:8" x14ac:dyDescent="0.25">
      <c r="A93" s="9" t="str">
        <f>IF(acc!C100&lt;&gt;"",acc!B100,"")</f>
        <v/>
      </c>
      <c r="B93" s="9" t="str">
        <f>IF(acc!C100&lt;&gt;"",acc!C100,"")</f>
        <v/>
      </c>
      <c r="C93" s="9" t="str">
        <f>IF(acc!E100&lt;&gt;"",VLOOKUP(acc!E100,private!$B$1:$C$10,2,FALSE),"")</f>
        <v/>
      </c>
      <c r="D93" s="40" t="str">
        <f>IF(acc!F100&lt;&gt;"",acc!F100,"")</f>
        <v/>
      </c>
      <c r="E93" s="9" t="str">
        <f>IF(acc!G100&lt;&gt;"",acc!G100,"")</f>
        <v/>
      </c>
      <c r="F93" s="9" t="str">
        <f>IF(acc!H100&lt;&gt;"",acc!H100,"")</f>
        <v/>
      </c>
      <c r="G93" s="9" t="str">
        <f>IF(acc!I100&lt;&gt;"",acc!I100,"")</f>
        <v/>
      </c>
      <c r="H93" s="9" t="str">
        <f>IF(acc!J100&lt;&gt;"",acc!J100,"")</f>
        <v/>
      </c>
    </row>
    <row r="94" spans="1:8" x14ac:dyDescent="0.25">
      <c r="A94" s="9" t="str">
        <f>IF(acc!C101&lt;&gt;"",acc!B101,"")</f>
        <v/>
      </c>
      <c r="B94" s="9" t="str">
        <f>IF(acc!C101&lt;&gt;"",acc!C101,"")</f>
        <v/>
      </c>
      <c r="C94" s="9" t="str">
        <f>IF(acc!E101&lt;&gt;"",VLOOKUP(acc!E101,private!$B$1:$C$10,2,FALSE),"")</f>
        <v/>
      </c>
      <c r="D94" s="40" t="str">
        <f>IF(acc!F101&lt;&gt;"",acc!F101,"")</f>
        <v/>
      </c>
      <c r="E94" s="9" t="str">
        <f>IF(acc!G101&lt;&gt;"",acc!G101,"")</f>
        <v/>
      </c>
      <c r="F94" s="9" t="str">
        <f>IF(acc!H101&lt;&gt;"",acc!H101,"")</f>
        <v/>
      </c>
      <c r="G94" s="9" t="str">
        <f>IF(acc!I101&lt;&gt;"",acc!I101,"")</f>
        <v/>
      </c>
      <c r="H94" s="9" t="str">
        <f>IF(acc!J101&lt;&gt;"",acc!J101,"")</f>
        <v/>
      </c>
    </row>
    <row r="95" spans="1:8" x14ac:dyDescent="0.25">
      <c r="A95" s="9" t="str">
        <f>IF(acc!C102&lt;&gt;"",acc!B102,"")</f>
        <v/>
      </c>
      <c r="B95" s="9" t="str">
        <f>IF(acc!C102&lt;&gt;"",acc!C102,"")</f>
        <v/>
      </c>
      <c r="C95" s="9" t="str">
        <f>IF(acc!E102&lt;&gt;"",VLOOKUP(acc!E102,private!$B$1:$C$10,2,FALSE),"")</f>
        <v/>
      </c>
      <c r="D95" s="40" t="str">
        <f>IF(acc!F102&lt;&gt;"",acc!F102,"")</f>
        <v/>
      </c>
      <c r="E95" s="9" t="str">
        <f>IF(acc!G102&lt;&gt;"",acc!G102,"")</f>
        <v/>
      </c>
      <c r="F95" s="9" t="str">
        <f>IF(acc!H102&lt;&gt;"",acc!H102,"")</f>
        <v/>
      </c>
      <c r="G95" s="9" t="str">
        <f>IF(acc!I102&lt;&gt;"",acc!I102,"")</f>
        <v/>
      </c>
      <c r="H95" s="9" t="str">
        <f>IF(acc!J102&lt;&gt;"",acc!J102,"")</f>
        <v/>
      </c>
    </row>
    <row r="96" spans="1:8" x14ac:dyDescent="0.25">
      <c r="A96" s="9" t="str">
        <f>IF(acc!C103&lt;&gt;"",acc!B103,"")</f>
        <v/>
      </c>
      <c r="B96" s="9" t="str">
        <f>IF(acc!C103&lt;&gt;"",acc!C103,"")</f>
        <v/>
      </c>
      <c r="C96" s="9" t="str">
        <f>IF(acc!E103&lt;&gt;"",VLOOKUP(acc!E103,private!$B$1:$C$10,2,FALSE),"")</f>
        <v/>
      </c>
      <c r="D96" s="40" t="str">
        <f>IF(acc!F103&lt;&gt;"",acc!F103,"")</f>
        <v/>
      </c>
      <c r="E96" s="9" t="str">
        <f>IF(acc!G103&lt;&gt;"",acc!G103,"")</f>
        <v/>
      </c>
      <c r="F96" s="9" t="str">
        <f>IF(acc!H103&lt;&gt;"",acc!H103,"")</f>
        <v/>
      </c>
      <c r="G96" s="9" t="str">
        <f>IF(acc!I103&lt;&gt;"",acc!I103,"")</f>
        <v/>
      </c>
      <c r="H96" s="9" t="str">
        <f>IF(acc!J103&lt;&gt;"",acc!J103,"")</f>
        <v/>
      </c>
    </row>
    <row r="97" spans="1:8" x14ac:dyDescent="0.25">
      <c r="A97" s="9" t="str">
        <f>IF(acc!C104&lt;&gt;"",acc!B104,"")</f>
        <v/>
      </c>
      <c r="B97" s="9" t="str">
        <f>IF(acc!C104&lt;&gt;"",acc!C104,"")</f>
        <v/>
      </c>
      <c r="C97" s="9" t="str">
        <f>IF(acc!E104&lt;&gt;"",VLOOKUP(acc!E104,private!$B$1:$C$10,2,FALSE),"")</f>
        <v/>
      </c>
      <c r="D97" s="40" t="str">
        <f>IF(acc!F104&lt;&gt;"",acc!F104,"")</f>
        <v/>
      </c>
      <c r="E97" s="9" t="str">
        <f>IF(acc!G104&lt;&gt;"",acc!G104,"")</f>
        <v/>
      </c>
      <c r="F97" s="9" t="str">
        <f>IF(acc!H104&lt;&gt;"",acc!H104,"")</f>
        <v/>
      </c>
      <c r="G97" s="9" t="str">
        <f>IF(acc!I104&lt;&gt;"",acc!I104,"")</f>
        <v/>
      </c>
      <c r="H97" s="9" t="str">
        <f>IF(acc!J104&lt;&gt;"",acc!J104,"")</f>
        <v/>
      </c>
    </row>
    <row r="98" spans="1:8" x14ac:dyDescent="0.25">
      <c r="A98" s="9" t="str">
        <f>IF(acc!C105&lt;&gt;"",acc!B105,"")</f>
        <v/>
      </c>
      <c r="B98" s="9" t="str">
        <f>IF(acc!C105&lt;&gt;"",acc!C105,"")</f>
        <v/>
      </c>
      <c r="C98" s="9" t="str">
        <f>IF(acc!E105&lt;&gt;"",VLOOKUP(acc!E105,private!$B$1:$C$10,2,FALSE),"")</f>
        <v/>
      </c>
      <c r="D98" s="40" t="str">
        <f>IF(acc!F105&lt;&gt;"",acc!F105,"")</f>
        <v/>
      </c>
      <c r="E98" s="9" t="str">
        <f>IF(acc!G105&lt;&gt;"",acc!G105,"")</f>
        <v/>
      </c>
      <c r="F98" s="9" t="str">
        <f>IF(acc!H105&lt;&gt;"",acc!H105,"")</f>
        <v/>
      </c>
      <c r="G98" s="9" t="str">
        <f>IF(acc!I105&lt;&gt;"",acc!I105,"")</f>
        <v/>
      </c>
      <c r="H98" s="9" t="str">
        <f>IF(acc!J105&lt;&gt;"",acc!J105,"")</f>
        <v/>
      </c>
    </row>
    <row r="99" spans="1:8" x14ac:dyDescent="0.25">
      <c r="A99" s="9" t="str">
        <f>IF(acc!C106&lt;&gt;"",acc!B106,"")</f>
        <v/>
      </c>
      <c r="B99" s="9" t="str">
        <f>IF(acc!C106&lt;&gt;"",acc!C106,"")</f>
        <v/>
      </c>
      <c r="C99" s="9" t="str">
        <f>IF(acc!E106&lt;&gt;"",VLOOKUP(acc!E106,private!$B$1:$C$10,2,FALSE),"")</f>
        <v/>
      </c>
      <c r="D99" s="40" t="str">
        <f>IF(acc!F106&lt;&gt;"",acc!F106,"")</f>
        <v/>
      </c>
      <c r="E99" s="9" t="str">
        <f>IF(acc!G106&lt;&gt;"",acc!G106,"")</f>
        <v/>
      </c>
      <c r="F99" s="9" t="str">
        <f>IF(acc!H106&lt;&gt;"",acc!H106,"")</f>
        <v/>
      </c>
      <c r="G99" s="9" t="str">
        <f>IF(acc!I106&lt;&gt;"",acc!I106,"")</f>
        <v/>
      </c>
      <c r="H99" s="9" t="str">
        <f>IF(acc!J106&lt;&gt;"",acc!J106,"")</f>
        <v/>
      </c>
    </row>
    <row r="100" spans="1:8" x14ac:dyDescent="0.25">
      <c r="A100" s="9" t="str">
        <f>IF(acc!C107&lt;&gt;"",acc!B107,"")</f>
        <v/>
      </c>
      <c r="B100" s="9" t="str">
        <f>IF(acc!C107&lt;&gt;"",acc!C107,"")</f>
        <v/>
      </c>
      <c r="C100" s="9" t="str">
        <f>IF(acc!E107&lt;&gt;"",VLOOKUP(acc!E107,private!$B$1:$C$10,2,FALSE),"")</f>
        <v/>
      </c>
      <c r="D100" s="40" t="str">
        <f>IF(acc!F107&lt;&gt;"",acc!F107,"")</f>
        <v/>
      </c>
      <c r="E100" s="9" t="str">
        <f>IF(acc!G107&lt;&gt;"",acc!G107,"")</f>
        <v/>
      </c>
      <c r="F100" s="9" t="str">
        <f>IF(acc!H107&lt;&gt;"",acc!H107,"")</f>
        <v/>
      </c>
      <c r="G100" s="9" t="str">
        <f>IF(acc!I107&lt;&gt;"",acc!I107,"")</f>
        <v/>
      </c>
      <c r="H100" s="9" t="str">
        <f>IF(acc!J107&lt;&gt;"",acc!J107,"")</f>
        <v/>
      </c>
    </row>
    <row r="101" spans="1:8" x14ac:dyDescent="0.25">
      <c r="A101" s="9" t="str">
        <f>IF(acc!C108&lt;&gt;"",acc!B108,"")</f>
        <v/>
      </c>
      <c r="B101" s="9" t="str">
        <f>IF(acc!C108&lt;&gt;"",acc!C108,"")</f>
        <v/>
      </c>
      <c r="C101" s="9" t="str">
        <f>IF(acc!E108&lt;&gt;"",VLOOKUP(acc!E108,private!$B$1:$C$10,2,FALSE),"")</f>
        <v/>
      </c>
      <c r="D101" s="40" t="str">
        <f>IF(acc!F108&lt;&gt;"",acc!F108,"")</f>
        <v/>
      </c>
      <c r="E101" s="9" t="str">
        <f>IF(acc!G108&lt;&gt;"",acc!G108,"")</f>
        <v/>
      </c>
      <c r="F101" s="9" t="str">
        <f>IF(acc!H108&lt;&gt;"",acc!H108,"")</f>
        <v/>
      </c>
      <c r="G101" s="9" t="str">
        <f>IF(acc!I108&lt;&gt;"",acc!I108,"")</f>
        <v/>
      </c>
      <c r="H101" s="9" t="str">
        <f>IF(acc!J108&lt;&gt;"",acc!J108,"")</f>
        <v/>
      </c>
    </row>
    <row r="102" spans="1:8" x14ac:dyDescent="0.25">
      <c r="A102" s="9" t="str">
        <f>IF(acc!C109&lt;&gt;"",acc!B109,"")</f>
        <v/>
      </c>
      <c r="B102" s="9" t="str">
        <f>IF(acc!C109&lt;&gt;"",acc!C109,"")</f>
        <v/>
      </c>
      <c r="C102" s="9" t="str">
        <f>IF(acc!E109&lt;&gt;"",VLOOKUP(acc!E109,private!$B$1:$C$10,2,FALSE),"")</f>
        <v/>
      </c>
      <c r="D102" s="40" t="str">
        <f>IF(acc!F109&lt;&gt;"",acc!F109,"")</f>
        <v/>
      </c>
      <c r="E102" s="9" t="str">
        <f>IF(acc!G109&lt;&gt;"",acc!G109,"")</f>
        <v/>
      </c>
      <c r="F102" s="9" t="str">
        <f>IF(acc!H109&lt;&gt;"",acc!H109,"")</f>
        <v/>
      </c>
      <c r="G102" s="9" t="str">
        <f>IF(acc!I109&lt;&gt;"",acc!I109,"")</f>
        <v/>
      </c>
      <c r="H102" s="9" t="str">
        <f>IF(acc!J109&lt;&gt;"",acc!J109,"")</f>
        <v/>
      </c>
    </row>
    <row r="103" spans="1:8" x14ac:dyDescent="0.25">
      <c r="A103" s="9" t="str">
        <f>IF(acc!C110&lt;&gt;"",acc!B110,"")</f>
        <v/>
      </c>
      <c r="B103" s="9" t="str">
        <f>IF(acc!C110&lt;&gt;"",acc!C110,"")</f>
        <v/>
      </c>
      <c r="C103" s="9" t="str">
        <f>IF(acc!E110&lt;&gt;"",VLOOKUP(acc!E110,private!$B$1:$C$10,2,FALSE),"")</f>
        <v/>
      </c>
      <c r="D103" s="40" t="str">
        <f>IF(acc!F110&lt;&gt;"",acc!F110,"")</f>
        <v/>
      </c>
      <c r="E103" s="9" t="str">
        <f>IF(acc!G110&lt;&gt;"",acc!G110,"")</f>
        <v/>
      </c>
      <c r="F103" s="9" t="str">
        <f>IF(acc!H110&lt;&gt;"",acc!H110,"")</f>
        <v/>
      </c>
      <c r="G103" s="9" t="str">
        <f>IF(acc!I110&lt;&gt;"",acc!I110,"")</f>
        <v/>
      </c>
      <c r="H103" s="9" t="str">
        <f>IF(acc!J110&lt;&gt;"",acc!J110,"")</f>
        <v/>
      </c>
    </row>
    <row r="104" spans="1:8" x14ac:dyDescent="0.25">
      <c r="A104" s="9" t="str">
        <f>IF(acc!C111&lt;&gt;"",acc!B111,"")</f>
        <v/>
      </c>
      <c r="B104" s="9" t="str">
        <f>IF(acc!C111&lt;&gt;"",acc!C111,"")</f>
        <v/>
      </c>
      <c r="C104" s="9" t="str">
        <f>IF(acc!E111&lt;&gt;"",VLOOKUP(acc!E111,private!$B$1:$C$10,2,FALSE),"")</f>
        <v/>
      </c>
      <c r="D104" s="40" t="str">
        <f>IF(acc!F111&lt;&gt;"",acc!F111,"")</f>
        <v/>
      </c>
      <c r="E104" s="9" t="str">
        <f>IF(acc!G111&lt;&gt;"",acc!G111,"")</f>
        <v/>
      </c>
      <c r="F104" s="9" t="str">
        <f>IF(acc!H111&lt;&gt;"",acc!H111,"")</f>
        <v/>
      </c>
      <c r="G104" s="9" t="str">
        <f>IF(acc!I111&lt;&gt;"",acc!I111,"")</f>
        <v/>
      </c>
      <c r="H104" s="9" t="str">
        <f>IF(acc!J111&lt;&gt;"",acc!J111,"")</f>
        <v/>
      </c>
    </row>
    <row r="105" spans="1:8" x14ac:dyDescent="0.25">
      <c r="A105" s="9" t="str">
        <f>IF(acc!C112&lt;&gt;"",acc!B112,"")</f>
        <v/>
      </c>
      <c r="B105" s="9" t="str">
        <f>IF(acc!C112&lt;&gt;"",acc!C112,"")</f>
        <v/>
      </c>
      <c r="C105" s="9" t="str">
        <f>IF(acc!E112&lt;&gt;"",VLOOKUP(acc!E112,private!$B$1:$C$10,2,FALSE),"")</f>
        <v/>
      </c>
      <c r="D105" s="40" t="str">
        <f>IF(acc!F112&lt;&gt;"",acc!F112,"")</f>
        <v/>
      </c>
      <c r="E105" s="9" t="str">
        <f>IF(acc!G112&lt;&gt;"",acc!G112,"")</f>
        <v/>
      </c>
      <c r="F105" s="9" t="str">
        <f>IF(acc!H112&lt;&gt;"",acc!H112,"")</f>
        <v/>
      </c>
      <c r="G105" s="9" t="str">
        <f>IF(acc!I112&lt;&gt;"",acc!I112,"")</f>
        <v/>
      </c>
      <c r="H105" s="9" t="str">
        <f>IF(acc!J112&lt;&gt;"",acc!J112,"")</f>
        <v/>
      </c>
    </row>
    <row r="106" spans="1:8" x14ac:dyDescent="0.25">
      <c r="A106" s="9" t="str">
        <f>IF(acc!C113&lt;&gt;"",acc!B113,"")</f>
        <v/>
      </c>
      <c r="B106" s="9" t="str">
        <f>IF(acc!C113&lt;&gt;"",acc!C113,"")</f>
        <v/>
      </c>
      <c r="C106" s="9" t="str">
        <f>IF(acc!E113&lt;&gt;"",VLOOKUP(acc!E113,private!$B$1:$C$10,2,FALSE),"")</f>
        <v/>
      </c>
      <c r="D106" s="40" t="str">
        <f>IF(acc!F113&lt;&gt;"",acc!F113,"")</f>
        <v/>
      </c>
      <c r="E106" s="9" t="str">
        <f>IF(acc!G113&lt;&gt;"",acc!G113,"")</f>
        <v/>
      </c>
      <c r="F106" s="9" t="str">
        <f>IF(acc!H113&lt;&gt;"",acc!H113,"")</f>
        <v/>
      </c>
      <c r="G106" s="9" t="str">
        <f>IF(acc!I113&lt;&gt;"",acc!I113,"")</f>
        <v/>
      </c>
      <c r="H106" s="9" t="str">
        <f>IF(acc!J113&lt;&gt;"",acc!J113,"")</f>
        <v/>
      </c>
    </row>
    <row r="107" spans="1:8" x14ac:dyDescent="0.25">
      <c r="A107" s="9" t="str">
        <f>IF(acc!C114&lt;&gt;"",acc!B114,"")</f>
        <v/>
      </c>
      <c r="B107" s="9" t="str">
        <f>IF(acc!C114&lt;&gt;"",acc!C114,"")</f>
        <v/>
      </c>
      <c r="C107" s="9" t="str">
        <f>IF(acc!E114&lt;&gt;"",VLOOKUP(acc!E114,private!$B$1:$C$10,2,FALSE),"")</f>
        <v/>
      </c>
      <c r="D107" s="40" t="str">
        <f>IF(acc!F114&lt;&gt;"",acc!F114,"")</f>
        <v/>
      </c>
      <c r="E107" s="9" t="str">
        <f>IF(acc!G114&lt;&gt;"",acc!G114,"")</f>
        <v/>
      </c>
      <c r="F107" s="9" t="str">
        <f>IF(acc!H114&lt;&gt;"",acc!H114,"")</f>
        <v/>
      </c>
      <c r="G107" s="9" t="str">
        <f>IF(acc!I114&lt;&gt;"",acc!I114,"")</f>
        <v/>
      </c>
      <c r="H107" s="9" t="str">
        <f>IF(acc!J114&lt;&gt;"",acc!J114,"")</f>
        <v/>
      </c>
    </row>
    <row r="108" spans="1:8" x14ac:dyDescent="0.25">
      <c r="A108" s="9" t="str">
        <f>IF(acc!C115&lt;&gt;"",acc!B115,"")</f>
        <v/>
      </c>
      <c r="B108" s="9" t="str">
        <f>IF(acc!C115&lt;&gt;"",acc!C115,"")</f>
        <v/>
      </c>
      <c r="C108" s="9" t="str">
        <f>IF(acc!E115&lt;&gt;"",VLOOKUP(acc!E115,private!$B$1:$C$10,2,FALSE),"")</f>
        <v/>
      </c>
      <c r="D108" s="40" t="str">
        <f>IF(acc!F115&lt;&gt;"",acc!F115,"")</f>
        <v/>
      </c>
      <c r="E108" s="9" t="str">
        <f>IF(acc!G115&lt;&gt;"",acc!G115,"")</f>
        <v/>
      </c>
      <c r="F108" s="9" t="str">
        <f>IF(acc!H115&lt;&gt;"",acc!H115,"")</f>
        <v/>
      </c>
      <c r="G108" s="9" t="str">
        <f>IF(acc!I115&lt;&gt;"",acc!I115,"")</f>
        <v/>
      </c>
      <c r="H108" s="9" t="str">
        <f>IF(acc!J115&lt;&gt;"",acc!J115,"")</f>
        <v/>
      </c>
    </row>
    <row r="109" spans="1:8" x14ac:dyDescent="0.25">
      <c r="A109" s="9" t="str">
        <f>IF(acc!C116&lt;&gt;"",acc!B116,"")</f>
        <v/>
      </c>
      <c r="B109" s="9" t="str">
        <f>IF(acc!C116&lt;&gt;"",acc!C116,"")</f>
        <v/>
      </c>
      <c r="C109" s="9" t="str">
        <f>IF(acc!E116&lt;&gt;"",VLOOKUP(acc!E116,private!$B$1:$C$10,2,FALSE),"")</f>
        <v/>
      </c>
      <c r="D109" s="40" t="str">
        <f>IF(acc!F116&lt;&gt;"",acc!F116,"")</f>
        <v/>
      </c>
      <c r="E109" s="9" t="str">
        <f>IF(acc!G116&lt;&gt;"",acc!G116,"")</f>
        <v/>
      </c>
      <c r="F109" s="9" t="str">
        <f>IF(acc!H116&lt;&gt;"",acc!H116,"")</f>
        <v/>
      </c>
      <c r="G109" s="9" t="str">
        <f>IF(acc!I116&lt;&gt;"",acc!I116,"")</f>
        <v/>
      </c>
      <c r="H109" s="9" t="str">
        <f>IF(acc!J116&lt;&gt;"",acc!J116,"")</f>
        <v/>
      </c>
    </row>
    <row r="110" spans="1:8" x14ac:dyDescent="0.25">
      <c r="A110" s="9" t="str">
        <f>IF(acc!C117&lt;&gt;"",acc!B117,"")</f>
        <v/>
      </c>
      <c r="B110" s="9" t="str">
        <f>IF(acc!C117&lt;&gt;"",acc!C117,"")</f>
        <v/>
      </c>
      <c r="C110" s="9" t="str">
        <f>IF(acc!E117&lt;&gt;"",VLOOKUP(acc!E117,private!$B$1:$C$10,2,FALSE),"")</f>
        <v/>
      </c>
      <c r="D110" s="40" t="str">
        <f>IF(acc!F117&lt;&gt;"",acc!F117,"")</f>
        <v/>
      </c>
      <c r="E110" s="9" t="str">
        <f>IF(acc!G117&lt;&gt;"",acc!G117,"")</f>
        <v/>
      </c>
      <c r="F110" s="9" t="str">
        <f>IF(acc!H117&lt;&gt;"",acc!H117,"")</f>
        <v/>
      </c>
      <c r="G110" s="9" t="str">
        <f>IF(acc!I117&lt;&gt;"",acc!I117,"")</f>
        <v/>
      </c>
      <c r="H110" s="9" t="str">
        <f>IF(acc!J117&lt;&gt;"",acc!J117,"")</f>
        <v/>
      </c>
    </row>
    <row r="111" spans="1:8" x14ac:dyDescent="0.25">
      <c r="A111" s="9" t="str">
        <f>IF(acc!C118&lt;&gt;"",acc!B118,"")</f>
        <v/>
      </c>
      <c r="B111" s="9" t="str">
        <f>IF(acc!C118&lt;&gt;"",acc!C118,"")</f>
        <v/>
      </c>
      <c r="C111" s="9" t="str">
        <f>IF(acc!E118&lt;&gt;"",VLOOKUP(acc!E118,private!$B$1:$C$10,2,FALSE),"")</f>
        <v/>
      </c>
      <c r="D111" s="40" t="str">
        <f>IF(acc!F118&lt;&gt;"",acc!F118,"")</f>
        <v/>
      </c>
      <c r="E111" s="9" t="str">
        <f>IF(acc!G118&lt;&gt;"",acc!G118,"")</f>
        <v/>
      </c>
      <c r="F111" s="9" t="str">
        <f>IF(acc!H118&lt;&gt;"",acc!H118,"")</f>
        <v/>
      </c>
      <c r="G111" s="9" t="str">
        <f>IF(acc!I118&lt;&gt;"",acc!I118,"")</f>
        <v/>
      </c>
      <c r="H111" s="9" t="str">
        <f>IF(acc!J118&lt;&gt;"",acc!J118,"")</f>
        <v/>
      </c>
    </row>
    <row r="112" spans="1:8" x14ac:dyDescent="0.25">
      <c r="A112" s="9" t="str">
        <f>IF(acc!C119&lt;&gt;"",acc!B119,"")</f>
        <v/>
      </c>
      <c r="B112" s="9" t="str">
        <f>IF(acc!C119&lt;&gt;"",acc!C119,"")</f>
        <v/>
      </c>
      <c r="C112" s="9" t="str">
        <f>IF(acc!E119&lt;&gt;"",VLOOKUP(acc!E119,private!$B$1:$C$10,2,FALSE),"")</f>
        <v/>
      </c>
      <c r="D112" s="40" t="str">
        <f>IF(acc!F119&lt;&gt;"",acc!F119,"")</f>
        <v/>
      </c>
      <c r="E112" s="9" t="str">
        <f>IF(acc!G119&lt;&gt;"",acc!G119,"")</f>
        <v/>
      </c>
      <c r="F112" s="9" t="str">
        <f>IF(acc!H119&lt;&gt;"",acc!H119,"")</f>
        <v/>
      </c>
      <c r="G112" s="9" t="str">
        <f>IF(acc!I119&lt;&gt;"",acc!I119,"")</f>
        <v/>
      </c>
      <c r="H112" s="9" t="str">
        <f>IF(acc!J119&lt;&gt;"",acc!J119,"")</f>
        <v/>
      </c>
    </row>
    <row r="113" spans="1:8" x14ac:dyDescent="0.25">
      <c r="A113" s="9" t="str">
        <f>IF(acc!C120&lt;&gt;"",acc!B120,"")</f>
        <v/>
      </c>
      <c r="B113" s="9" t="str">
        <f>IF(acc!C120&lt;&gt;"",acc!C120,"")</f>
        <v/>
      </c>
      <c r="C113" s="9" t="str">
        <f>IF(acc!E120&lt;&gt;"",VLOOKUP(acc!E120,private!$B$1:$C$10,2,FALSE),"")</f>
        <v/>
      </c>
      <c r="D113" s="40" t="str">
        <f>IF(acc!F120&lt;&gt;"",acc!F120,"")</f>
        <v/>
      </c>
      <c r="E113" s="9" t="str">
        <f>IF(acc!G120&lt;&gt;"",acc!G120,"")</f>
        <v/>
      </c>
      <c r="F113" s="9" t="str">
        <f>IF(acc!H120&lt;&gt;"",acc!H120,"")</f>
        <v/>
      </c>
      <c r="G113" s="9" t="str">
        <f>IF(acc!I120&lt;&gt;"",acc!I120,"")</f>
        <v/>
      </c>
      <c r="H113" s="9" t="str">
        <f>IF(acc!J120&lt;&gt;"",acc!J120,"")</f>
        <v/>
      </c>
    </row>
    <row r="114" spans="1:8" x14ac:dyDescent="0.25">
      <c r="A114" s="9" t="str">
        <f>IF(acc!C121&lt;&gt;"",acc!B121,"")</f>
        <v/>
      </c>
      <c r="B114" s="9" t="str">
        <f>IF(acc!C121&lt;&gt;"",acc!C121,"")</f>
        <v/>
      </c>
      <c r="C114" s="9" t="str">
        <f>IF(acc!E121&lt;&gt;"",VLOOKUP(acc!E121,private!$B$1:$C$10,2,FALSE),"")</f>
        <v/>
      </c>
      <c r="D114" s="40" t="str">
        <f>IF(acc!F121&lt;&gt;"",acc!F121,"")</f>
        <v/>
      </c>
      <c r="E114" s="9" t="str">
        <f>IF(acc!G121&lt;&gt;"",acc!G121,"")</f>
        <v/>
      </c>
      <c r="F114" s="9" t="str">
        <f>IF(acc!H121&lt;&gt;"",acc!H121,"")</f>
        <v/>
      </c>
      <c r="G114" s="9" t="str">
        <f>IF(acc!I121&lt;&gt;"",acc!I121,"")</f>
        <v/>
      </c>
      <c r="H114" s="9" t="str">
        <f>IF(acc!J121&lt;&gt;"",acc!J121,"")</f>
        <v/>
      </c>
    </row>
    <row r="115" spans="1:8" x14ac:dyDescent="0.25">
      <c r="A115" s="9" t="str">
        <f>IF(acc!C122&lt;&gt;"",acc!B122,"")</f>
        <v/>
      </c>
      <c r="B115" s="9" t="str">
        <f>IF(acc!C122&lt;&gt;"",acc!C122,"")</f>
        <v/>
      </c>
      <c r="C115" s="9" t="str">
        <f>IF(acc!E122&lt;&gt;"",VLOOKUP(acc!E122,private!$B$1:$C$10,2,FALSE),"")</f>
        <v/>
      </c>
      <c r="D115" s="40" t="str">
        <f>IF(acc!F122&lt;&gt;"",acc!F122,"")</f>
        <v/>
      </c>
      <c r="E115" s="9" t="str">
        <f>IF(acc!G122&lt;&gt;"",acc!G122,"")</f>
        <v/>
      </c>
      <c r="F115" s="9" t="str">
        <f>IF(acc!H122&lt;&gt;"",acc!H122,"")</f>
        <v/>
      </c>
      <c r="G115" s="9" t="str">
        <f>IF(acc!I122&lt;&gt;"",acc!I122,"")</f>
        <v/>
      </c>
      <c r="H115" s="9" t="str">
        <f>IF(acc!J122&lt;&gt;"",acc!J122,"")</f>
        <v/>
      </c>
    </row>
    <row r="116" spans="1:8" x14ac:dyDescent="0.25">
      <c r="A116" s="9" t="str">
        <f>IF(acc!C123&lt;&gt;"",acc!B123,"")</f>
        <v/>
      </c>
      <c r="B116" s="9" t="str">
        <f>IF(acc!C123&lt;&gt;"",acc!C123,"")</f>
        <v/>
      </c>
      <c r="C116" s="9" t="str">
        <f>IF(acc!E123&lt;&gt;"",VLOOKUP(acc!E123,private!$B$1:$C$10,2,FALSE),"")</f>
        <v/>
      </c>
      <c r="D116" s="40" t="str">
        <f>IF(acc!F123&lt;&gt;"",acc!F123,"")</f>
        <v/>
      </c>
      <c r="E116" s="9" t="str">
        <f>IF(acc!G123&lt;&gt;"",acc!G123,"")</f>
        <v/>
      </c>
      <c r="F116" s="9" t="str">
        <f>IF(acc!H123&lt;&gt;"",acc!H123,"")</f>
        <v/>
      </c>
      <c r="G116" s="9" t="str">
        <f>IF(acc!I123&lt;&gt;"",acc!I123,"")</f>
        <v/>
      </c>
      <c r="H116" s="9" t="str">
        <f>IF(acc!J123&lt;&gt;"",acc!J123,"")</f>
        <v/>
      </c>
    </row>
    <row r="117" spans="1:8" x14ac:dyDescent="0.25">
      <c r="A117" s="9" t="str">
        <f>IF(acc!C124&lt;&gt;"",acc!B124,"")</f>
        <v/>
      </c>
      <c r="B117" s="9" t="str">
        <f>IF(acc!C124&lt;&gt;"",acc!C124,"")</f>
        <v/>
      </c>
      <c r="C117" s="9" t="str">
        <f>IF(acc!E124&lt;&gt;"",VLOOKUP(acc!E124,private!$B$1:$C$10,2,FALSE),"")</f>
        <v/>
      </c>
      <c r="D117" s="40" t="str">
        <f>IF(acc!F124&lt;&gt;"",acc!F124,"")</f>
        <v/>
      </c>
      <c r="E117" s="9" t="str">
        <f>IF(acc!G124&lt;&gt;"",acc!G124,"")</f>
        <v/>
      </c>
      <c r="F117" s="9" t="str">
        <f>IF(acc!H124&lt;&gt;"",acc!H124,"")</f>
        <v/>
      </c>
      <c r="G117" s="9" t="str">
        <f>IF(acc!I124&lt;&gt;"",acc!I124,"")</f>
        <v/>
      </c>
      <c r="H117" s="9" t="str">
        <f>IF(acc!J124&lt;&gt;"",acc!J124,"")</f>
        <v/>
      </c>
    </row>
    <row r="118" spans="1:8" x14ac:dyDescent="0.25">
      <c r="A118" s="9" t="str">
        <f>IF(acc!C125&lt;&gt;"",acc!B125,"")</f>
        <v/>
      </c>
      <c r="B118" s="9" t="str">
        <f>IF(acc!C125&lt;&gt;"",acc!C125,"")</f>
        <v/>
      </c>
      <c r="C118" s="9" t="str">
        <f>IF(acc!E125&lt;&gt;"",VLOOKUP(acc!E125,private!$B$1:$C$10,2,FALSE),"")</f>
        <v/>
      </c>
      <c r="D118" s="40" t="str">
        <f>IF(acc!F125&lt;&gt;"",acc!F125,"")</f>
        <v/>
      </c>
      <c r="E118" s="9" t="str">
        <f>IF(acc!G125&lt;&gt;"",acc!G125,"")</f>
        <v/>
      </c>
      <c r="F118" s="9" t="str">
        <f>IF(acc!H125&lt;&gt;"",acc!H125,"")</f>
        <v/>
      </c>
      <c r="G118" s="9" t="str">
        <f>IF(acc!I125&lt;&gt;"",acc!I125,"")</f>
        <v/>
      </c>
      <c r="H118" s="9" t="str">
        <f>IF(acc!J125&lt;&gt;"",acc!J125,"")</f>
        <v/>
      </c>
    </row>
    <row r="119" spans="1:8" x14ac:dyDescent="0.25">
      <c r="A119" s="9" t="str">
        <f>IF(acc!C126&lt;&gt;"",acc!B126,"")</f>
        <v/>
      </c>
      <c r="B119" s="9" t="str">
        <f>IF(acc!C126&lt;&gt;"",acc!C126,"")</f>
        <v/>
      </c>
      <c r="C119" s="9" t="str">
        <f>IF(acc!E126&lt;&gt;"",VLOOKUP(acc!E126,private!$B$1:$C$10,2,FALSE),"")</f>
        <v/>
      </c>
      <c r="D119" s="40" t="str">
        <f>IF(acc!F126&lt;&gt;"",acc!F126,"")</f>
        <v/>
      </c>
      <c r="E119" s="9" t="str">
        <f>IF(acc!G126&lt;&gt;"",acc!G126,"")</f>
        <v/>
      </c>
      <c r="F119" s="9" t="str">
        <f>IF(acc!H126&lt;&gt;"",acc!H126,"")</f>
        <v/>
      </c>
      <c r="G119" s="9" t="str">
        <f>IF(acc!I126&lt;&gt;"",acc!I126,"")</f>
        <v/>
      </c>
      <c r="H119" s="9" t="str">
        <f>IF(acc!J126&lt;&gt;"",acc!J126,"")</f>
        <v/>
      </c>
    </row>
    <row r="120" spans="1:8" x14ac:dyDescent="0.25">
      <c r="A120" s="9" t="str">
        <f>IF(acc!C127&lt;&gt;"",acc!B127,"")</f>
        <v/>
      </c>
      <c r="B120" s="9" t="str">
        <f>IF(acc!C127&lt;&gt;"",acc!C127,"")</f>
        <v/>
      </c>
      <c r="C120" s="9" t="str">
        <f>IF(acc!E127&lt;&gt;"",VLOOKUP(acc!E127,private!$B$1:$C$10,2,FALSE),"")</f>
        <v/>
      </c>
      <c r="D120" s="40" t="str">
        <f>IF(acc!F127&lt;&gt;"",acc!F127,"")</f>
        <v/>
      </c>
      <c r="E120" s="9" t="str">
        <f>IF(acc!G127&lt;&gt;"",acc!G127,"")</f>
        <v/>
      </c>
      <c r="F120" s="9" t="str">
        <f>IF(acc!H127&lt;&gt;"",acc!H127,"")</f>
        <v/>
      </c>
      <c r="G120" s="9" t="str">
        <f>IF(acc!I127&lt;&gt;"",acc!I127,"")</f>
        <v/>
      </c>
      <c r="H120" s="9" t="str">
        <f>IF(acc!J127&lt;&gt;"",acc!J127,"")</f>
        <v/>
      </c>
    </row>
    <row r="121" spans="1:8" x14ac:dyDescent="0.25">
      <c r="A121" s="9" t="str">
        <f>IF(acc!C128&lt;&gt;"",acc!B128,"")</f>
        <v/>
      </c>
      <c r="B121" s="9" t="str">
        <f>IF(acc!C128&lt;&gt;"",acc!C128,"")</f>
        <v/>
      </c>
      <c r="C121" s="9" t="str">
        <f>IF(acc!E128&lt;&gt;"",VLOOKUP(acc!E128,private!$B$1:$C$10,2,FALSE),"")</f>
        <v/>
      </c>
      <c r="D121" s="40" t="str">
        <f>IF(acc!F128&lt;&gt;"",acc!F128,"")</f>
        <v/>
      </c>
      <c r="E121" s="9" t="str">
        <f>IF(acc!G128&lt;&gt;"",acc!G128,"")</f>
        <v/>
      </c>
      <c r="F121" s="9" t="str">
        <f>IF(acc!H128&lt;&gt;"",acc!H128,"")</f>
        <v/>
      </c>
      <c r="G121" s="9" t="str">
        <f>IF(acc!I128&lt;&gt;"",acc!I128,"")</f>
        <v/>
      </c>
      <c r="H121" s="9" t="str">
        <f>IF(acc!J128&lt;&gt;"",acc!J128,"")</f>
        <v/>
      </c>
    </row>
    <row r="122" spans="1:8" x14ac:dyDescent="0.25">
      <c r="A122" s="9" t="str">
        <f>IF(acc!C129&lt;&gt;"",acc!B129,"")</f>
        <v/>
      </c>
      <c r="B122" s="9" t="str">
        <f>IF(acc!C129&lt;&gt;"",acc!C129,"")</f>
        <v/>
      </c>
      <c r="C122" s="9" t="str">
        <f>IF(acc!E129&lt;&gt;"",VLOOKUP(acc!E129,private!$B$1:$C$10,2,FALSE),"")</f>
        <v/>
      </c>
      <c r="D122" s="40" t="str">
        <f>IF(acc!F129&lt;&gt;"",acc!F129,"")</f>
        <v/>
      </c>
      <c r="E122" s="9" t="str">
        <f>IF(acc!G129&lt;&gt;"",acc!G129,"")</f>
        <v/>
      </c>
      <c r="F122" s="9" t="str">
        <f>IF(acc!H129&lt;&gt;"",acc!H129,"")</f>
        <v/>
      </c>
      <c r="G122" s="9" t="str">
        <f>IF(acc!I129&lt;&gt;"",acc!I129,"")</f>
        <v/>
      </c>
      <c r="H122" s="9" t="str">
        <f>IF(acc!J129&lt;&gt;"",acc!J129,"")</f>
        <v/>
      </c>
    </row>
    <row r="123" spans="1:8" x14ac:dyDescent="0.25">
      <c r="A123" s="9" t="str">
        <f>IF(acc!C130&lt;&gt;"",acc!B130,"")</f>
        <v/>
      </c>
      <c r="B123" s="9" t="str">
        <f>IF(acc!C130&lt;&gt;"",acc!C130,"")</f>
        <v/>
      </c>
      <c r="C123" s="9" t="str">
        <f>IF(acc!E130&lt;&gt;"",VLOOKUP(acc!E130,private!$B$1:$C$10,2,FALSE),"")</f>
        <v/>
      </c>
      <c r="D123" s="40" t="str">
        <f>IF(acc!F130&lt;&gt;"",acc!F130,"")</f>
        <v/>
      </c>
      <c r="E123" s="9" t="str">
        <f>IF(acc!G130&lt;&gt;"",acc!G130,"")</f>
        <v/>
      </c>
      <c r="F123" s="9" t="str">
        <f>IF(acc!H130&lt;&gt;"",acc!H130,"")</f>
        <v/>
      </c>
      <c r="G123" s="9" t="str">
        <f>IF(acc!I130&lt;&gt;"",acc!I130,"")</f>
        <v/>
      </c>
      <c r="H123" s="9" t="str">
        <f>IF(acc!J130&lt;&gt;"",acc!J130,"")</f>
        <v/>
      </c>
    </row>
    <row r="124" spans="1:8" x14ac:dyDescent="0.25">
      <c r="A124" s="9" t="str">
        <f>IF(acc!C131&lt;&gt;"",acc!B131,"")</f>
        <v/>
      </c>
      <c r="B124" s="9" t="str">
        <f>IF(acc!C131&lt;&gt;"",acc!C131,"")</f>
        <v/>
      </c>
      <c r="C124" s="9" t="str">
        <f>IF(acc!E131&lt;&gt;"",VLOOKUP(acc!E131,private!$B$1:$C$10,2,FALSE),"")</f>
        <v/>
      </c>
      <c r="D124" s="40" t="str">
        <f>IF(acc!F131&lt;&gt;"",acc!F131,"")</f>
        <v/>
      </c>
      <c r="E124" s="9" t="str">
        <f>IF(acc!G131&lt;&gt;"",acc!G131,"")</f>
        <v/>
      </c>
      <c r="F124" s="9" t="str">
        <f>IF(acc!H131&lt;&gt;"",acc!H131,"")</f>
        <v/>
      </c>
      <c r="G124" s="9" t="str">
        <f>IF(acc!I131&lt;&gt;"",acc!I131,"")</f>
        <v/>
      </c>
      <c r="H124" s="9" t="str">
        <f>IF(acc!J131&lt;&gt;"",acc!J131,"")</f>
        <v/>
      </c>
    </row>
    <row r="125" spans="1:8" x14ac:dyDescent="0.25">
      <c r="A125" s="9" t="str">
        <f>IF(acc!C132&lt;&gt;"",acc!B132,"")</f>
        <v/>
      </c>
      <c r="B125" s="9" t="str">
        <f>IF(acc!C132&lt;&gt;"",acc!C132,"")</f>
        <v/>
      </c>
      <c r="C125" s="9" t="str">
        <f>IF(acc!E132&lt;&gt;"",VLOOKUP(acc!E132,private!$B$1:$C$10,2,FALSE),"")</f>
        <v/>
      </c>
      <c r="D125" s="40" t="str">
        <f>IF(acc!F132&lt;&gt;"",acc!F132,"")</f>
        <v/>
      </c>
      <c r="E125" s="9" t="str">
        <f>IF(acc!G132&lt;&gt;"",acc!G132,"")</f>
        <v/>
      </c>
      <c r="F125" s="9" t="str">
        <f>IF(acc!H132&lt;&gt;"",acc!H132,"")</f>
        <v/>
      </c>
      <c r="G125" s="9" t="str">
        <f>IF(acc!I132&lt;&gt;"",acc!I132,"")</f>
        <v/>
      </c>
      <c r="H125" s="9" t="str">
        <f>IF(acc!J132&lt;&gt;"",acc!J132,"")</f>
        <v/>
      </c>
    </row>
    <row r="126" spans="1:8" x14ac:dyDescent="0.25">
      <c r="A126" s="9" t="str">
        <f>IF(acc!C133&lt;&gt;"",acc!B133,"")</f>
        <v/>
      </c>
      <c r="B126" s="9" t="str">
        <f>IF(acc!C133&lt;&gt;"",acc!C133,"")</f>
        <v/>
      </c>
      <c r="C126" s="9" t="str">
        <f>IF(acc!E133&lt;&gt;"",VLOOKUP(acc!E133,private!$B$1:$C$10,2,FALSE),"")</f>
        <v/>
      </c>
      <c r="D126" s="40" t="str">
        <f>IF(acc!F133&lt;&gt;"",acc!F133,"")</f>
        <v/>
      </c>
      <c r="E126" s="9" t="str">
        <f>IF(acc!G133&lt;&gt;"",acc!G133,"")</f>
        <v/>
      </c>
      <c r="F126" s="9" t="str">
        <f>IF(acc!H133&lt;&gt;"",acc!H133,"")</f>
        <v/>
      </c>
      <c r="G126" s="9" t="str">
        <f>IF(acc!I133&lt;&gt;"",acc!I133,"")</f>
        <v/>
      </c>
      <c r="H126" s="9" t="str">
        <f>IF(acc!J133&lt;&gt;"",acc!J133,"")</f>
        <v/>
      </c>
    </row>
    <row r="127" spans="1:8" x14ac:dyDescent="0.25">
      <c r="A127" s="9" t="str">
        <f>IF(acc!C134&lt;&gt;"",acc!B134,"")</f>
        <v/>
      </c>
      <c r="B127" s="9" t="str">
        <f>IF(acc!C134&lt;&gt;"",acc!C134,"")</f>
        <v/>
      </c>
      <c r="C127" s="9" t="str">
        <f>IF(acc!E134&lt;&gt;"",VLOOKUP(acc!E134,private!$B$1:$C$10,2,FALSE),"")</f>
        <v/>
      </c>
      <c r="D127" s="40" t="str">
        <f>IF(acc!F134&lt;&gt;"",acc!F134,"")</f>
        <v/>
      </c>
      <c r="E127" s="9" t="str">
        <f>IF(acc!G134&lt;&gt;"",acc!G134,"")</f>
        <v/>
      </c>
      <c r="F127" s="9" t="str">
        <f>IF(acc!H134&lt;&gt;"",acc!H134,"")</f>
        <v/>
      </c>
      <c r="G127" s="9" t="str">
        <f>IF(acc!I134&lt;&gt;"",acc!I134,"")</f>
        <v/>
      </c>
      <c r="H127" s="9" t="str">
        <f>IF(acc!J134&lt;&gt;"",acc!J134,"")</f>
        <v/>
      </c>
    </row>
    <row r="128" spans="1:8" x14ac:dyDescent="0.25">
      <c r="A128" s="9" t="str">
        <f>IF(acc!C135&lt;&gt;"",acc!B135,"")</f>
        <v/>
      </c>
      <c r="B128" s="9" t="str">
        <f>IF(acc!C135&lt;&gt;"",acc!C135,"")</f>
        <v/>
      </c>
      <c r="C128" s="9" t="str">
        <f>IF(acc!E135&lt;&gt;"",VLOOKUP(acc!E135,private!$B$1:$C$10,2,FALSE),"")</f>
        <v/>
      </c>
      <c r="D128" s="40" t="str">
        <f>IF(acc!F135&lt;&gt;"",acc!F135,"")</f>
        <v/>
      </c>
      <c r="E128" s="9" t="str">
        <f>IF(acc!G135&lt;&gt;"",acc!G135,"")</f>
        <v/>
      </c>
      <c r="F128" s="9" t="str">
        <f>IF(acc!H135&lt;&gt;"",acc!H135,"")</f>
        <v/>
      </c>
      <c r="G128" s="9" t="str">
        <f>IF(acc!I135&lt;&gt;"",acc!I135,"")</f>
        <v/>
      </c>
      <c r="H128" s="9" t="str">
        <f>IF(acc!J135&lt;&gt;"",acc!J135,"")</f>
        <v/>
      </c>
    </row>
    <row r="129" spans="1:8" x14ac:dyDescent="0.25">
      <c r="A129" s="9" t="str">
        <f>IF(acc!C136&lt;&gt;"",acc!B136,"")</f>
        <v/>
      </c>
      <c r="B129" s="9" t="str">
        <f>IF(acc!C136&lt;&gt;"",acc!C136,"")</f>
        <v/>
      </c>
      <c r="C129" s="9" t="str">
        <f>IF(acc!E136&lt;&gt;"",VLOOKUP(acc!E136,private!$B$1:$C$10,2,FALSE),"")</f>
        <v/>
      </c>
      <c r="D129" s="40" t="str">
        <f>IF(acc!F136&lt;&gt;"",acc!F136,"")</f>
        <v/>
      </c>
      <c r="E129" s="9" t="str">
        <f>IF(acc!G136&lt;&gt;"",acc!G136,"")</f>
        <v/>
      </c>
      <c r="F129" s="9" t="str">
        <f>IF(acc!H136&lt;&gt;"",acc!H136,"")</f>
        <v/>
      </c>
      <c r="G129" s="9" t="str">
        <f>IF(acc!I136&lt;&gt;"",acc!I136,"")</f>
        <v/>
      </c>
      <c r="H129" s="9" t="str">
        <f>IF(acc!J136&lt;&gt;"",acc!J136,"")</f>
        <v/>
      </c>
    </row>
    <row r="130" spans="1:8" x14ac:dyDescent="0.25">
      <c r="A130" s="9" t="str">
        <f>IF(acc!C137&lt;&gt;"",acc!B137,"")</f>
        <v/>
      </c>
      <c r="B130" s="9" t="str">
        <f>IF(acc!C137&lt;&gt;"",acc!C137,"")</f>
        <v/>
      </c>
      <c r="C130" s="9" t="str">
        <f>IF(acc!E137&lt;&gt;"",VLOOKUP(acc!E137,private!$B$1:$C$10,2,FALSE),"")</f>
        <v/>
      </c>
      <c r="D130" s="40" t="str">
        <f>IF(acc!F137&lt;&gt;"",acc!F137,"")</f>
        <v/>
      </c>
      <c r="E130" s="9" t="str">
        <f>IF(acc!G137&lt;&gt;"",acc!G137,"")</f>
        <v/>
      </c>
      <c r="F130" s="9" t="str">
        <f>IF(acc!H137&lt;&gt;"",acc!H137,"")</f>
        <v/>
      </c>
      <c r="G130" s="9" t="str">
        <f>IF(acc!I137&lt;&gt;"",acc!I137,"")</f>
        <v/>
      </c>
      <c r="H130" s="9" t="str">
        <f>IF(acc!J137&lt;&gt;"",acc!J137,"")</f>
        <v/>
      </c>
    </row>
    <row r="131" spans="1:8" x14ac:dyDescent="0.25">
      <c r="A131" s="9" t="str">
        <f>IF(acc!C138&lt;&gt;"",acc!B138,"")</f>
        <v/>
      </c>
      <c r="B131" s="9" t="str">
        <f>IF(acc!C138&lt;&gt;"",acc!C138,"")</f>
        <v/>
      </c>
      <c r="C131" s="9" t="str">
        <f>IF(acc!E138&lt;&gt;"",VLOOKUP(acc!E138,private!$B$1:$C$10,2,FALSE),"")</f>
        <v/>
      </c>
      <c r="D131" s="40" t="str">
        <f>IF(acc!F138&lt;&gt;"",acc!F138,"")</f>
        <v/>
      </c>
      <c r="E131" s="9" t="str">
        <f>IF(acc!G138&lt;&gt;"",acc!G138,"")</f>
        <v/>
      </c>
      <c r="F131" s="9" t="str">
        <f>IF(acc!H138&lt;&gt;"",acc!H138,"")</f>
        <v/>
      </c>
      <c r="G131" s="9" t="str">
        <f>IF(acc!I138&lt;&gt;"",acc!I138,"")</f>
        <v/>
      </c>
      <c r="H131" s="9" t="str">
        <f>IF(acc!J138&lt;&gt;"",acc!J138,"")</f>
        <v/>
      </c>
    </row>
    <row r="132" spans="1:8" x14ac:dyDescent="0.25">
      <c r="A132" s="9" t="str">
        <f>IF(acc!C139&lt;&gt;"",acc!B139,"")</f>
        <v/>
      </c>
      <c r="B132" s="9" t="str">
        <f>IF(acc!C139&lt;&gt;"",acc!C139,"")</f>
        <v/>
      </c>
      <c r="C132" s="9" t="str">
        <f>IF(acc!E139&lt;&gt;"",VLOOKUP(acc!E139,private!$B$1:$C$10,2,FALSE),"")</f>
        <v/>
      </c>
      <c r="D132" s="40" t="str">
        <f>IF(acc!F139&lt;&gt;"",acc!F139,"")</f>
        <v/>
      </c>
      <c r="E132" s="9" t="str">
        <f>IF(acc!G139&lt;&gt;"",acc!G139,"")</f>
        <v/>
      </c>
      <c r="F132" s="9" t="str">
        <f>IF(acc!H139&lt;&gt;"",acc!H139,"")</f>
        <v/>
      </c>
      <c r="G132" s="9" t="str">
        <f>IF(acc!I139&lt;&gt;"",acc!I139,"")</f>
        <v/>
      </c>
      <c r="H132" s="9" t="str">
        <f>IF(acc!J139&lt;&gt;"",acc!J139,"")</f>
        <v/>
      </c>
    </row>
    <row r="133" spans="1:8" x14ac:dyDescent="0.25">
      <c r="A133" s="9" t="str">
        <f>IF(acc!C140&lt;&gt;"",acc!B140,"")</f>
        <v/>
      </c>
      <c r="B133" s="9" t="str">
        <f>IF(acc!C140&lt;&gt;"",acc!C140,"")</f>
        <v/>
      </c>
      <c r="C133" s="9" t="str">
        <f>IF(acc!E140&lt;&gt;"",VLOOKUP(acc!E140,private!$B$1:$C$10,2,FALSE),"")</f>
        <v/>
      </c>
      <c r="D133" s="40" t="str">
        <f>IF(acc!F140&lt;&gt;"",acc!F140,"")</f>
        <v/>
      </c>
      <c r="E133" s="9" t="str">
        <f>IF(acc!G140&lt;&gt;"",acc!G140,"")</f>
        <v/>
      </c>
      <c r="F133" s="9" t="str">
        <f>IF(acc!H140&lt;&gt;"",acc!H140,"")</f>
        <v/>
      </c>
      <c r="G133" s="9" t="str">
        <f>IF(acc!I140&lt;&gt;"",acc!I140,"")</f>
        <v/>
      </c>
      <c r="H133" s="9" t="str">
        <f>IF(acc!J140&lt;&gt;"",acc!J140,"")</f>
        <v/>
      </c>
    </row>
    <row r="134" spans="1:8" x14ac:dyDescent="0.25">
      <c r="A134" s="9" t="str">
        <f>IF(acc!C141&lt;&gt;"",acc!B141,"")</f>
        <v/>
      </c>
      <c r="B134" s="9" t="str">
        <f>IF(acc!C141&lt;&gt;"",acc!C141,"")</f>
        <v/>
      </c>
      <c r="C134" s="9" t="str">
        <f>IF(acc!E141&lt;&gt;"",VLOOKUP(acc!E141,private!$B$1:$C$10,2,FALSE),"")</f>
        <v/>
      </c>
      <c r="D134" s="40" t="str">
        <f>IF(acc!F141&lt;&gt;"",acc!F141,"")</f>
        <v/>
      </c>
      <c r="E134" s="9" t="str">
        <f>IF(acc!G141&lt;&gt;"",acc!G141,"")</f>
        <v/>
      </c>
      <c r="F134" s="9" t="str">
        <f>IF(acc!H141&lt;&gt;"",acc!H141,"")</f>
        <v/>
      </c>
      <c r="G134" s="9" t="str">
        <f>IF(acc!I141&lt;&gt;"",acc!I141,"")</f>
        <v/>
      </c>
      <c r="H134" s="9" t="str">
        <f>IF(acc!J141&lt;&gt;"",acc!J141,"")</f>
        <v/>
      </c>
    </row>
    <row r="135" spans="1:8" x14ac:dyDescent="0.25">
      <c r="A135" s="9" t="str">
        <f>IF(acc!C142&lt;&gt;"",acc!B142,"")</f>
        <v/>
      </c>
      <c r="B135" s="9" t="str">
        <f>IF(acc!C142&lt;&gt;"",acc!C142,"")</f>
        <v/>
      </c>
      <c r="C135" s="9" t="str">
        <f>IF(acc!E142&lt;&gt;"",VLOOKUP(acc!E142,private!$B$1:$C$10,2,FALSE),"")</f>
        <v/>
      </c>
      <c r="D135" s="40" t="str">
        <f>IF(acc!F142&lt;&gt;"",acc!F142,"")</f>
        <v/>
      </c>
      <c r="E135" s="9" t="str">
        <f>IF(acc!G142&lt;&gt;"",acc!G142,"")</f>
        <v/>
      </c>
      <c r="F135" s="9" t="str">
        <f>IF(acc!H142&lt;&gt;"",acc!H142,"")</f>
        <v/>
      </c>
      <c r="G135" s="9" t="str">
        <f>IF(acc!I142&lt;&gt;"",acc!I142,"")</f>
        <v/>
      </c>
      <c r="H135" s="9" t="str">
        <f>IF(acc!J142&lt;&gt;"",acc!J142,"")</f>
        <v/>
      </c>
    </row>
    <row r="136" spans="1:8" x14ac:dyDescent="0.25">
      <c r="A136" s="9" t="str">
        <f>IF(acc!C143&lt;&gt;"",acc!B143,"")</f>
        <v/>
      </c>
      <c r="B136" s="9" t="str">
        <f>IF(acc!C143&lt;&gt;"",acc!C143,"")</f>
        <v/>
      </c>
      <c r="C136" s="9" t="str">
        <f>IF(acc!E143&lt;&gt;"",VLOOKUP(acc!E143,private!$B$1:$C$10,2,FALSE),"")</f>
        <v/>
      </c>
      <c r="D136" s="40" t="str">
        <f>IF(acc!F143&lt;&gt;"",acc!F143,"")</f>
        <v/>
      </c>
      <c r="E136" s="9" t="str">
        <f>IF(acc!G143&lt;&gt;"",acc!G143,"")</f>
        <v/>
      </c>
      <c r="F136" s="9" t="str">
        <f>IF(acc!H143&lt;&gt;"",acc!H143,"")</f>
        <v/>
      </c>
      <c r="G136" s="9" t="str">
        <f>IF(acc!I143&lt;&gt;"",acc!I143,"")</f>
        <v/>
      </c>
      <c r="H136" s="9" t="str">
        <f>IF(acc!J143&lt;&gt;"",acc!J143,"")</f>
        <v/>
      </c>
    </row>
    <row r="137" spans="1:8" x14ac:dyDescent="0.25">
      <c r="A137" s="9" t="str">
        <f>IF(acc!C144&lt;&gt;"",acc!B144,"")</f>
        <v/>
      </c>
      <c r="B137" s="9" t="str">
        <f>IF(acc!C144&lt;&gt;"",acc!C144,"")</f>
        <v/>
      </c>
      <c r="C137" s="9" t="str">
        <f>IF(acc!E144&lt;&gt;"",VLOOKUP(acc!E144,private!$B$1:$C$10,2,FALSE),"")</f>
        <v/>
      </c>
      <c r="D137" s="40" t="str">
        <f>IF(acc!F144&lt;&gt;"",acc!F144,"")</f>
        <v/>
      </c>
      <c r="E137" s="9" t="str">
        <f>IF(acc!G144&lt;&gt;"",acc!G144,"")</f>
        <v/>
      </c>
      <c r="F137" s="9" t="str">
        <f>IF(acc!H144&lt;&gt;"",acc!H144,"")</f>
        <v/>
      </c>
      <c r="G137" s="9" t="str">
        <f>IF(acc!I144&lt;&gt;"",acc!I144,"")</f>
        <v/>
      </c>
      <c r="H137" s="9" t="str">
        <f>IF(acc!J144&lt;&gt;"",acc!J144,"")</f>
        <v/>
      </c>
    </row>
    <row r="138" spans="1:8" x14ac:dyDescent="0.25">
      <c r="A138" s="9" t="str">
        <f>IF(acc!C145&lt;&gt;"",acc!B145,"")</f>
        <v/>
      </c>
      <c r="B138" s="9" t="str">
        <f>IF(acc!C145&lt;&gt;"",acc!C145,"")</f>
        <v/>
      </c>
      <c r="C138" s="9" t="str">
        <f>IF(acc!E145&lt;&gt;"",VLOOKUP(acc!E145,private!$B$1:$C$10,2,FALSE),"")</f>
        <v/>
      </c>
      <c r="D138" s="40" t="str">
        <f>IF(acc!F145&lt;&gt;"",acc!F145,"")</f>
        <v/>
      </c>
      <c r="E138" s="9" t="str">
        <f>IF(acc!G145&lt;&gt;"",acc!G145,"")</f>
        <v/>
      </c>
      <c r="F138" s="9" t="str">
        <f>IF(acc!H145&lt;&gt;"",acc!H145,"")</f>
        <v/>
      </c>
      <c r="G138" s="9" t="str">
        <f>IF(acc!I145&lt;&gt;"",acc!I145,"")</f>
        <v/>
      </c>
      <c r="H138" s="9" t="str">
        <f>IF(acc!J145&lt;&gt;"",acc!J145,"")</f>
        <v/>
      </c>
    </row>
    <row r="139" spans="1:8" x14ac:dyDescent="0.25">
      <c r="A139" s="9" t="str">
        <f>IF(acc!C146&lt;&gt;"",acc!B146,"")</f>
        <v/>
      </c>
      <c r="B139" s="9" t="str">
        <f>IF(acc!C146&lt;&gt;"",acc!C146,"")</f>
        <v/>
      </c>
      <c r="C139" s="9" t="str">
        <f>IF(acc!E146&lt;&gt;"",VLOOKUP(acc!E146,private!$B$1:$C$10,2,FALSE),"")</f>
        <v/>
      </c>
      <c r="D139" s="40" t="str">
        <f>IF(acc!F146&lt;&gt;"",acc!F146,"")</f>
        <v/>
      </c>
      <c r="E139" s="9" t="str">
        <f>IF(acc!G146&lt;&gt;"",acc!G146,"")</f>
        <v/>
      </c>
      <c r="F139" s="9" t="str">
        <f>IF(acc!H146&lt;&gt;"",acc!H146,"")</f>
        <v/>
      </c>
      <c r="G139" s="9" t="str">
        <f>IF(acc!I146&lt;&gt;"",acc!I146,"")</f>
        <v/>
      </c>
      <c r="H139" s="9" t="str">
        <f>IF(acc!J146&lt;&gt;"",acc!J146,"")</f>
        <v/>
      </c>
    </row>
    <row r="140" spans="1:8" x14ac:dyDescent="0.25">
      <c r="A140" s="9" t="str">
        <f>IF(acc!C147&lt;&gt;"",acc!B147,"")</f>
        <v/>
      </c>
      <c r="B140" s="9" t="str">
        <f>IF(acc!C147&lt;&gt;"",acc!C147,"")</f>
        <v/>
      </c>
      <c r="C140" s="9" t="str">
        <f>IF(acc!E147&lt;&gt;"",VLOOKUP(acc!E147,private!$B$1:$C$10,2,FALSE),"")</f>
        <v/>
      </c>
      <c r="D140" s="40" t="str">
        <f>IF(acc!F147&lt;&gt;"",acc!F147,"")</f>
        <v/>
      </c>
      <c r="E140" s="9" t="str">
        <f>IF(acc!G147&lt;&gt;"",acc!G147,"")</f>
        <v/>
      </c>
      <c r="F140" s="9" t="str">
        <f>IF(acc!H147&lt;&gt;"",acc!H147,"")</f>
        <v/>
      </c>
      <c r="G140" s="9" t="str">
        <f>IF(acc!I147&lt;&gt;"",acc!I147,"")</f>
        <v/>
      </c>
      <c r="H140" s="9" t="str">
        <f>IF(acc!J147&lt;&gt;"",acc!J147,"")</f>
        <v/>
      </c>
    </row>
    <row r="141" spans="1:8" x14ac:dyDescent="0.25">
      <c r="A141" s="9" t="str">
        <f>IF(acc!C148&lt;&gt;"",acc!B148,"")</f>
        <v/>
      </c>
      <c r="B141" s="9" t="str">
        <f>IF(acc!C148&lt;&gt;"",acc!C148,"")</f>
        <v/>
      </c>
      <c r="C141" s="9" t="str">
        <f>IF(acc!E148&lt;&gt;"",VLOOKUP(acc!E148,private!$B$1:$C$10,2,FALSE),"")</f>
        <v/>
      </c>
      <c r="D141" s="40" t="str">
        <f>IF(acc!F148&lt;&gt;"",acc!F148,"")</f>
        <v/>
      </c>
      <c r="E141" s="9" t="str">
        <f>IF(acc!G148&lt;&gt;"",acc!G148,"")</f>
        <v/>
      </c>
      <c r="F141" s="9" t="str">
        <f>IF(acc!H148&lt;&gt;"",acc!H148,"")</f>
        <v/>
      </c>
      <c r="G141" s="9" t="str">
        <f>IF(acc!I148&lt;&gt;"",acc!I148,"")</f>
        <v/>
      </c>
      <c r="H141" s="9" t="str">
        <f>IF(acc!J148&lt;&gt;"",acc!J148,"")</f>
        <v/>
      </c>
    </row>
    <row r="142" spans="1:8" x14ac:dyDescent="0.25">
      <c r="A142" s="9" t="str">
        <f>IF(acc!C149&lt;&gt;"",acc!B149,"")</f>
        <v/>
      </c>
      <c r="B142" s="9" t="str">
        <f>IF(acc!C149&lt;&gt;"",acc!C149,"")</f>
        <v/>
      </c>
      <c r="C142" s="9" t="str">
        <f>IF(acc!E149&lt;&gt;"",VLOOKUP(acc!E149,private!$B$1:$C$10,2,FALSE),"")</f>
        <v/>
      </c>
      <c r="D142" s="40" t="str">
        <f>IF(acc!F149&lt;&gt;"",acc!F149,"")</f>
        <v/>
      </c>
      <c r="E142" s="9" t="str">
        <f>IF(acc!G149&lt;&gt;"",acc!G149,"")</f>
        <v/>
      </c>
      <c r="F142" s="9" t="str">
        <f>IF(acc!H149&lt;&gt;"",acc!H149,"")</f>
        <v/>
      </c>
      <c r="G142" s="9" t="str">
        <f>IF(acc!I149&lt;&gt;"",acc!I149,"")</f>
        <v/>
      </c>
      <c r="H142" s="9" t="str">
        <f>IF(acc!J149&lt;&gt;"",acc!J149,"")</f>
        <v/>
      </c>
    </row>
    <row r="143" spans="1:8" x14ac:dyDescent="0.25">
      <c r="A143" s="9" t="str">
        <f>IF(acc!C150&lt;&gt;"",acc!B150,"")</f>
        <v/>
      </c>
      <c r="B143" s="9" t="str">
        <f>IF(acc!C150&lt;&gt;"",acc!C150,"")</f>
        <v/>
      </c>
      <c r="C143" s="9" t="str">
        <f>IF(acc!E150&lt;&gt;"",VLOOKUP(acc!E150,private!$B$1:$C$10,2,FALSE),"")</f>
        <v/>
      </c>
      <c r="D143" s="40" t="str">
        <f>IF(acc!F150&lt;&gt;"",acc!F150,"")</f>
        <v/>
      </c>
      <c r="E143" s="9" t="str">
        <f>IF(acc!G150&lt;&gt;"",acc!G150,"")</f>
        <v/>
      </c>
      <c r="F143" s="9" t="str">
        <f>IF(acc!H150&lt;&gt;"",acc!H150,"")</f>
        <v/>
      </c>
      <c r="G143" s="9" t="str">
        <f>IF(acc!I150&lt;&gt;"",acc!I150,"")</f>
        <v/>
      </c>
      <c r="H143" s="9" t="str">
        <f>IF(acc!J150&lt;&gt;"",acc!J150,"")</f>
        <v/>
      </c>
    </row>
    <row r="144" spans="1:8" x14ac:dyDescent="0.25">
      <c r="A144" s="9" t="str">
        <f>IF(acc!C151&lt;&gt;"",acc!B151,"")</f>
        <v/>
      </c>
      <c r="B144" s="9" t="str">
        <f>IF(acc!C151&lt;&gt;"",acc!C151,"")</f>
        <v/>
      </c>
      <c r="C144" s="9" t="str">
        <f>IF(acc!E151&lt;&gt;"",VLOOKUP(acc!E151,private!$B$1:$C$10,2,FALSE),"")</f>
        <v/>
      </c>
      <c r="D144" s="40" t="str">
        <f>IF(acc!F151&lt;&gt;"",acc!F151,"")</f>
        <v/>
      </c>
      <c r="E144" s="9" t="str">
        <f>IF(acc!G151&lt;&gt;"",acc!G151,"")</f>
        <v/>
      </c>
      <c r="F144" s="9" t="str">
        <f>IF(acc!H151&lt;&gt;"",acc!H151,"")</f>
        <v/>
      </c>
      <c r="G144" s="9" t="str">
        <f>IF(acc!I151&lt;&gt;"",acc!I151,"")</f>
        <v/>
      </c>
      <c r="H144" s="9" t="str">
        <f>IF(acc!J151&lt;&gt;"",acc!J151,"")</f>
        <v/>
      </c>
    </row>
    <row r="145" spans="1:8" x14ac:dyDescent="0.25">
      <c r="A145" s="9" t="str">
        <f>IF(acc!C152&lt;&gt;"",acc!B152,"")</f>
        <v/>
      </c>
      <c r="B145" s="9" t="str">
        <f>IF(acc!C152&lt;&gt;"",acc!C152,"")</f>
        <v/>
      </c>
      <c r="C145" s="9" t="str">
        <f>IF(acc!E152&lt;&gt;"",VLOOKUP(acc!E152,private!$B$1:$C$10,2,FALSE),"")</f>
        <v/>
      </c>
      <c r="D145" s="40" t="str">
        <f>IF(acc!F152&lt;&gt;"",acc!F152,"")</f>
        <v/>
      </c>
      <c r="E145" s="9" t="str">
        <f>IF(acc!G152&lt;&gt;"",acc!G152,"")</f>
        <v/>
      </c>
      <c r="F145" s="9" t="str">
        <f>IF(acc!H152&lt;&gt;"",acc!H152,"")</f>
        <v/>
      </c>
      <c r="G145" s="9" t="str">
        <f>IF(acc!I152&lt;&gt;"",acc!I152,"")</f>
        <v/>
      </c>
      <c r="H145" s="9" t="str">
        <f>IF(acc!J152&lt;&gt;"",acc!J152,"")</f>
        <v/>
      </c>
    </row>
    <row r="146" spans="1:8" x14ac:dyDescent="0.25">
      <c r="A146" s="9" t="str">
        <f>IF(acc!C153&lt;&gt;"",acc!B153,"")</f>
        <v/>
      </c>
      <c r="B146" s="9" t="str">
        <f>IF(acc!C153&lt;&gt;"",acc!C153,"")</f>
        <v/>
      </c>
      <c r="C146" s="9" t="str">
        <f>IF(acc!E153&lt;&gt;"",VLOOKUP(acc!E153,private!$B$1:$C$10,2,FALSE),"")</f>
        <v/>
      </c>
      <c r="D146" s="40" t="str">
        <f>IF(acc!F153&lt;&gt;"",acc!F153,"")</f>
        <v/>
      </c>
      <c r="E146" s="9" t="str">
        <f>IF(acc!G153&lt;&gt;"",acc!G153,"")</f>
        <v/>
      </c>
      <c r="F146" s="9" t="str">
        <f>IF(acc!H153&lt;&gt;"",acc!H153,"")</f>
        <v/>
      </c>
      <c r="G146" s="9" t="str">
        <f>IF(acc!I153&lt;&gt;"",acc!I153,"")</f>
        <v/>
      </c>
      <c r="H146" s="9" t="str">
        <f>IF(acc!J153&lt;&gt;"",acc!J153,"")</f>
        <v/>
      </c>
    </row>
    <row r="147" spans="1:8" x14ac:dyDescent="0.25">
      <c r="A147" s="9" t="str">
        <f>IF(acc!C154&lt;&gt;"",acc!B154,"")</f>
        <v/>
      </c>
      <c r="B147" s="9" t="str">
        <f>IF(acc!C154&lt;&gt;"",acc!C154,"")</f>
        <v/>
      </c>
      <c r="C147" s="9" t="str">
        <f>IF(acc!E154&lt;&gt;"",VLOOKUP(acc!E154,private!$B$1:$C$10,2,FALSE),"")</f>
        <v/>
      </c>
      <c r="D147" s="40" t="str">
        <f>IF(acc!F154&lt;&gt;"",acc!F154,"")</f>
        <v/>
      </c>
      <c r="E147" s="9" t="str">
        <f>IF(acc!G154&lt;&gt;"",acc!G154,"")</f>
        <v/>
      </c>
      <c r="F147" s="9" t="str">
        <f>IF(acc!H154&lt;&gt;"",acc!H154,"")</f>
        <v/>
      </c>
      <c r="G147" s="9" t="str">
        <f>IF(acc!I154&lt;&gt;"",acc!I154,"")</f>
        <v/>
      </c>
      <c r="H147" s="9" t="str">
        <f>IF(acc!J154&lt;&gt;"",acc!J154,"")</f>
        <v/>
      </c>
    </row>
    <row r="148" spans="1:8" x14ac:dyDescent="0.25">
      <c r="A148" s="9" t="str">
        <f>IF(acc!C155&lt;&gt;"",acc!B155,"")</f>
        <v/>
      </c>
      <c r="B148" s="9" t="str">
        <f>IF(acc!C155&lt;&gt;"",acc!C155,"")</f>
        <v/>
      </c>
      <c r="C148" s="9" t="str">
        <f>IF(acc!E155&lt;&gt;"",VLOOKUP(acc!E155,private!$B$1:$C$10,2,FALSE),"")</f>
        <v/>
      </c>
      <c r="D148" s="40" t="str">
        <f>IF(acc!F155&lt;&gt;"",acc!F155,"")</f>
        <v/>
      </c>
      <c r="E148" s="9" t="str">
        <f>IF(acc!G155&lt;&gt;"",acc!G155,"")</f>
        <v/>
      </c>
      <c r="F148" s="9" t="str">
        <f>IF(acc!H155&lt;&gt;"",acc!H155,"")</f>
        <v/>
      </c>
      <c r="G148" s="9" t="str">
        <f>IF(acc!I155&lt;&gt;"",acc!I155,"")</f>
        <v/>
      </c>
      <c r="H148" s="9" t="str">
        <f>IF(acc!J155&lt;&gt;"",acc!J155,"")</f>
        <v/>
      </c>
    </row>
    <row r="149" spans="1:8" x14ac:dyDescent="0.25">
      <c r="A149" s="9" t="str">
        <f>IF(acc!C156&lt;&gt;"",acc!B156,"")</f>
        <v/>
      </c>
      <c r="B149" s="9" t="str">
        <f>IF(acc!C156&lt;&gt;"",acc!C156,"")</f>
        <v/>
      </c>
      <c r="C149" s="9" t="str">
        <f>IF(acc!E156&lt;&gt;"",VLOOKUP(acc!E156,private!$B$1:$C$10,2,FALSE),"")</f>
        <v/>
      </c>
      <c r="D149" s="40" t="str">
        <f>IF(acc!F156&lt;&gt;"",acc!F156,"")</f>
        <v/>
      </c>
      <c r="E149" s="9" t="str">
        <f>IF(acc!G156&lt;&gt;"",acc!G156,"")</f>
        <v/>
      </c>
      <c r="F149" s="9" t="str">
        <f>IF(acc!H156&lt;&gt;"",acc!H156,"")</f>
        <v/>
      </c>
      <c r="G149" s="9" t="str">
        <f>IF(acc!I156&lt;&gt;"",acc!I156,"")</f>
        <v/>
      </c>
      <c r="H149" s="9" t="str">
        <f>IF(acc!J156&lt;&gt;"",acc!J156,"")</f>
        <v/>
      </c>
    </row>
    <row r="150" spans="1:8" x14ac:dyDescent="0.25">
      <c r="A150" s="9" t="str">
        <f>IF(acc!C157&lt;&gt;"",acc!B157,"")</f>
        <v/>
      </c>
      <c r="B150" s="9" t="str">
        <f>IF(acc!C157&lt;&gt;"",acc!C157,"")</f>
        <v/>
      </c>
      <c r="C150" s="9" t="str">
        <f>IF(acc!E157&lt;&gt;"",VLOOKUP(acc!E157,private!$B$1:$C$10,2,FALSE),"")</f>
        <v/>
      </c>
      <c r="D150" s="40" t="str">
        <f>IF(acc!F157&lt;&gt;"",acc!F157,"")</f>
        <v/>
      </c>
      <c r="E150" s="9" t="str">
        <f>IF(acc!G157&lt;&gt;"",acc!G157,"")</f>
        <v/>
      </c>
      <c r="F150" s="9" t="str">
        <f>IF(acc!H157&lt;&gt;"",acc!H157,"")</f>
        <v/>
      </c>
      <c r="G150" s="9" t="str">
        <f>IF(acc!I157&lt;&gt;"",acc!I157,"")</f>
        <v/>
      </c>
      <c r="H150" s="9" t="str">
        <f>IF(acc!J157&lt;&gt;"",acc!J157,"")</f>
        <v/>
      </c>
    </row>
    <row r="151" spans="1:8" x14ac:dyDescent="0.25">
      <c r="A151" s="9" t="str">
        <f>IF(acc!C158&lt;&gt;"",acc!B158,"")</f>
        <v/>
      </c>
      <c r="B151" s="9" t="str">
        <f>IF(acc!C158&lt;&gt;"",acc!C158,"")</f>
        <v/>
      </c>
      <c r="C151" s="9" t="str">
        <f>IF(acc!E158&lt;&gt;"",VLOOKUP(acc!E158,private!$B$1:$C$10,2,FALSE),"")</f>
        <v/>
      </c>
      <c r="D151" s="40" t="str">
        <f>IF(acc!F158&lt;&gt;"",acc!F158,"")</f>
        <v/>
      </c>
      <c r="E151" s="9" t="str">
        <f>IF(acc!G158&lt;&gt;"",acc!G158,"")</f>
        <v/>
      </c>
      <c r="F151" s="9" t="str">
        <f>IF(acc!H158&lt;&gt;"",acc!H158,"")</f>
        <v/>
      </c>
      <c r="G151" s="9" t="str">
        <f>IF(acc!I158&lt;&gt;"",acc!I158,"")</f>
        <v/>
      </c>
      <c r="H151" s="9" t="str">
        <f>IF(acc!J158&lt;&gt;"",acc!J158,"")</f>
        <v/>
      </c>
    </row>
    <row r="152" spans="1:8" x14ac:dyDescent="0.25">
      <c r="A152" s="9" t="str">
        <f>IF(acc!C159&lt;&gt;"",acc!B159,"")</f>
        <v/>
      </c>
      <c r="B152" s="9" t="str">
        <f>IF(acc!C159&lt;&gt;"",acc!C159,"")</f>
        <v/>
      </c>
      <c r="C152" s="9" t="str">
        <f>IF(acc!E159&lt;&gt;"",VLOOKUP(acc!E159,private!$B$1:$C$10,2,FALSE),"")</f>
        <v/>
      </c>
      <c r="D152" s="40" t="str">
        <f>IF(acc!F159&lt;&gt;"",acc!F159,"")</f>
        <v/>
      </c>
      <c r="E152" s="9" t="str">
        <f>IF(acc!G159&lt;&gt;"",acc!G159,"")</f>
        <v/>
      </c>
      <c r="F152" s="9" t="str">
        <f>IF(acc!H159&lt;&gt;"",acc!H159,"")</f>
        <v/>
      </c>
      <c r="G152" s="9" t="str">
        <f>IF(acc!I159&lt;&gt;"",acc!I159,"")</f>
        <v/>
      </c>
      <c r="H152" s="9" t="str">
        <f>IF(acc!J159&lt;&gt;"",acc!J159,"")</f>
        <v/>
      </c>
    </row>
    <row r="153" spans="1:8" x14ac:dyDescent="0.25">
      <c r="A153" s="9" t="str">
        <f>IF(acc!C160&lt;&gt;"",acc!B160,"")</f>
        <v/>
      </c>
      <c r="B153" s="9" t="str">
        <f>IF(acc!C160&lt;&gt;"",acc!C160,"")</f>
        <v/>
      </c>
      <c r="C153" s="9" t="str">
        <f>IF(acc!E160&lt;&gt;"",VLOOKUP(acc!E160,private!$B$1:$C$10,2,FALSE),"")</f>
        <v/>
      </c>
      <c r="D153" s="40" t="str">
        <f>IF(acc!F160&lt;&gt;"",acc!F160,"")</f>
        <v/>
      </c>
      <c r="E153" s="9" t="str">
        <f>IF(acc!G160&lt;&gt;"",acc!G160,"")</f>
        <v/>
      </c>
      <c r="F153" s="9" t="str">
        <f>IF(acc!H160&lt;&gt;"",acc!H160,"")</f>
        <v/>
      </c>
      <c r="G153" s="9" t="str">
        <f>IF(acc!I160&lt;&gt;"",acc!I160,"")</f>
        <v/>
      </c>
      <c r="H153" s="9" t="str">
        <f>IF(acc!J160&lt;&gt;"",acc!J160,"")</f>
        <v/>
      </c>
    </row>
    <row r="154" spans="1:8" x14ac:dyDescent="0.25">
      <c r="A154" s="9" t="str">
        <f>IF(acc!C161&lt;&gt;"",acc!B161,"")</f>
        <v/>
      </c>
      <c r="B154" s="9" t="str">
        <f>IF(acc!C161&lt;&gt;"",acc!C161,"")</f>
        <v/>
      </c>
      <c r="C154" s="9" t="str">
        <f>IF(acc!E161&lt;&gt;"",VLOOKUP(acc!E161,private!$B$1:$C$10,2,FALSE),"")</f>
        <v/>
      </c>
      <c r="D154" s="40" t="str">
        <f>IF(acc!F161&lt;&gt;"",acc!F161,"")</f>
        <v/>
      </c>
      <c r="E154" s="9" t="str">
        <f>IF(acc!G161&lt;&gt;"",acc!G161,"")</f>
        <v/>
      </c>
      <c r="F154" s="9" t="str">
        <f>IF(acc!H161&lt;&gt;"",acc!H161,"")</f>
        <v/>
      </c>
      <c r="G154" s="9" t="str">
        <f>IF(acc!I161&lt;&gt;"",acc!I161,"")</f>
        <v/>
      </c>
      <c r="H154" s="9" t="str">
        <f>IF(acc!J161&lt;&gt;"",acc!J161,"")</f>
        <v/>
      </c>
    </row>
    <row r="155" spans="1:8" x14ac:dyDescent="0.25">
      <c r="A155" s="9" t="str">
        <f>IF(acc!C162&lt;&gt;"",acc!B162,"")</f>
        <v/>
      </c>
      <c r="B155" s="9" t="str">
        <f>IF(acc!C162&lt;&gt;"",acc!C162,"")</f>
        <v/>
      </c>
      <c r="C155" s="9" t="str">
        <f>IF(acc!E162&lt;&gt;"",VLOOKUP(acc!E162,private!$B$1:$C$10,2,FALSE),"")</f>
        <v/>
      </c>
      <c r="D155" s="40" t="str">
        <f>IF(acc!F162&lt;&gt;"",acc!F162,"")</f>
        <v/>
      </c>
      <c r="E155" s="9" t="str">
        <f>IF(acc!G162&lt;&gt;"",acc!G162,"")</f>
        <v/>
      </c>
      <c r="F155" s="9" t="str">
        <f>IF(acc!H162&lt;&gt;"",acc!H162,"")</f>
        <v/>
      </c>
      <c r="G155" s="9" t="str">
        <f>IF(acc!I162&lt;&gt;"",acc!I162,"")</f>
        <v/>
      </c>
      <c r="H155" s="9" t="str">
        <f>IF(acc!J162&lt;&gt;"",acc!J162,"")</f>
        <v/>
      </c>
    </row>
    <row r="156" spans="1:8" x14ac:dyDescent="0.25">
      <c r="A156" s="9" t="str">
        <f>IF(acc!C163&lt;&gt;"",acc!B163,"")</f>
        <v/>
      </c>
      <c r="B156" s="9" t="str">
        <f>IF(acc!C163&lt;&gt;"",acc!C163,"")</f>
        <v/>
      </c>
      <c r="C156" s="9" t="str">
        <f>IF(acc!E163&lt;&gt;"",VLOOKUP(acc!E163,private!$B$1:$C$10,2,FALSE),"")</f>
        <v/>
      </c>
      <c r="D156" s="40" t="str">
        <f>IF(acc!F163&lt;&gt;"",acc!F163,"")</f>
        <v/>
      </c>
      <c r="E156" s="9" t="str">
        <f>IF(acc!G163&lt;&gt;"",acc!G163,"")</f>
        <v/>
      </c>
      <c r="F156" s="9" t="str">
        <f>IF(acc!H163&lt;&gt;"",acc!H163,"")</f>
        <v/>
      </c>
      <c r="G156" s="9" t="str">
        <f>IF(acc!I163&lt;&gt;"",acc!I163,"")</f>
        <v/>
      </c>
      <c r="H156" s="9" t="str">
        <f>IF(acc!J163&lt;&gt;"",acc!J163,"")</f>
        <v/>
      </c>
    </row>
    <row r="157" spans="1:8" x14ac:dyDescent="0.25">
      <c r="A157" s="9" t="str">
        <f>IF(acc!C164&lt;&gt;"",acc!B164,"")</f>
        <v/>
      </c>
      <c r="B157" s="9" t="str">
        <f>IF(acc!C164&lt;&gt;"",acc!C164,"")</f>
        <v/>
      </c>
      <c r="C157" s="9" t="str">
        <f>IF(acc!E164&lt;&gt;"",VLOOKUP(acc!E164,private!$B$1:$C$10,2,FALSE),"")</f>
        <v/>
      </c>
      <c r="D157" s="40" t="str">
        <f>IF(acc!F164&lt;&gt;"",acc!F164,"")</f>
        <v/>
      </c>
      <c r="E157" s="9" t="str">
        <f>IF(acc!G164&lt;&gt;"",acc!G164,"")</f>
        <v/>
      </c>
      <c r="F157" s="9" t="str">
        <f>IF(acc!H164&lt;&gt;"",acc!H164,"")</f>
        <v/>
      </c>
      <c r="G157" s="9" t="str">
        <f>IF(acc!I164&lt;&gt;"",acc!I164,"")</f>
        <v/>
      </c>
      <c r="H157" s="9" t="str">
        <f>IF(acc!J164&lt;&gt;"",acc!J164,"")</f>
        <v/>
      </c>
    </row>
    <row r="158" spans="1:8" x14ac:dyDescent="0.25">
      <c r="A158" s="9" t="str">
        <f>IF(acc!C165&lt;&gt;"",acc!B165,"")</f>
        <v/>
      </c>
      <c r="B158" s="9" t="str">
        <f>IF(acc!C165&lt;&gt;"",acc!C165,"")</f>
        <v/>
      </c>
      <c r="C158" s="9" t="str">
        <f>IF(acc!E165&lt;&gt;"",VLOOKUP(acc!E165,private!$B$1:$C$10,2,FALSE),"")</f>
        <v/>
      </c>
      <c r="D158" s="40" t="str">
        <f>IF(acc!F165&lt;&gt;"",acc!F165,"")</f>
        <v/>
      </c>
      <c r="E158" s="9" t="str">
        <f>IF(acc!G165&lt;&gt;"",acc!G165,"")</f>
        <v/>
      </c>
      <c r="F158" s="9" t="str">
        <f>IF(acc!H165&lt;&gt;"",acc!H165,"")</f>
        <v/>
      </c>
      <c r="G158" s="9" t="str">
        <f>IF(acc!I165&lt;&gt;"",acc!I165,"")</f>
        <v/>
      </c>
      <c r="H158" s="9" t="str">
        <f>IF(acc!J165&lt;&gt;"",acc!J165,"")</f>
        <v/>
      </c>
    </row>
    <row r="159" spans="1:8" x14ac:dyDescent="0.25">
      <c r="A159" s="9" t="str">
        <f>IF(acc!C166&lt;&gt;"",acc!B166,"")</f>
        <v/>
      </c>
      <c r="B159" s="9" t="str">
        <f>IF(acc!C166&lt;&gt;"",acc!C166,"")</f>
        <v/>
      </c>
      <c r="C159" s="9" t="str">
        <f>IF(acc!E166&lt;&gt;"",VLOOKUP(acc!E166,private!$B$1:$C$10,2,FALSE),"")</f>
        <v/>
      </c>
      <c r="D159" s="40" t="str">
        <f>IF(acc!F166&lt;&gt;"",acc!F166,"")</f>
        <v/>
      </c>
      <c r="E159" s="9" t="str">
        <f>IF(acc!G166&lt;&gt;"",acc!G166,"")</f>
        <v/>
      </c>
      <c r="F159" s="9" t="str">
        <f>IF(acc!H166&lt;&gt;"",acc!H166,"")</f>
        <v/>
      </c>
      <c r="G159" s="9" t="str">
        <f>IF(acc!I166&lt;&gt;"",acc!I166,"")</f>
        <v/>
      </c>
      <c r="H159" s="9" t="str">
        <f>IF(acc!J166&lt;&gt;"",acc!J166,"")</f>
        <v/>
      </c>
    </row>
    <row r="160" spans="1:8" x14ac:dyDescent="0.25">
      <c r="A160" s="9" t="str">
        <f>IF(acc!C167&lt;&gt;"",acc!B167,"")</f>
        <v/>
      </c>
      <c r="B160" s="9" t="str">
        <f>IF(acc!C167&lt;&gt;"",acc!C167,"")</f>
        <v/>
      </c>
      <c r="C160" s="9" t="str">
        <f>IF(acc!E167&lt;&gt;"",VLOOKUP(acc!E167,private!$B$1:$C$10,2,FALSE),"")</f>
        <v/>
      </c>
      <c r="D160" s="40" t="str">
        <f>IF(acc!F167&lt;&gt;"",acc!F167,"")</f>
        <v/>
      </c>
      <c r="E160" s="9" t="str">
        <f>IF(acc!G167&lt;&gt;"",acc!G167,"")</f>
        <v/>
      </c>
      <c r="F160" s="9" t="str">
        <f>IF(acc!H167&lt;&gt;"",acc!H167,"")</f>
        <v/>
      </c>
      <c r="G160" s="9" t="str">
        <f>IF(acc!I167&lt;&gt;"",acc!I167,"")</f>
        <v/>
      </c>
      <c r="H160" s="9" t="str">
        <f>IF(acc!J167&lt;&gt;"",acc!J167,"")</f>
        <v/>
      </c>
    </row>
    <row r="161" spans="1:8" x14ac:dyDescent="0.25">
      <c r="A161" s="9" t="str">
        <f>IF(acc!C168&lt;&gt;"",acc!B168,"")</f>
        <v/>
      </c>
      <c r="B161" s="9" t="str">
        <f>IF(acc!C168&lt;&gt;"",acc!C168,"")</f>
        <v/>
      </c>
      <c r="C161" s="9" t="str">
        <f>IF(acc!E168&lt;&gt;"",VLOOKUP(acc!E168,private!$B$1:$C$10,2,FALSE),"")</f>
        <v/>
      </c>
      <c r="D161" s="40" t="str">
        <f>IF(acc!F168&lt;&gt;"",acc!F168,"")</f>
        <v/>
      </c>
      <c r="E161" s="9" t="str">
        <f>IF(acc!G168&lt;&gt;"",acc!G168,"")</f>
        <v/>
      </c>
      <c r="F161" s="9" t="str">
        <f>IF(acc!H168&lt;&gt;"",acc!H168,"")</f>
        <v/>
      </c>
      <c r="G161" s="9" t="str">
        <f>IF(acc!I168&lt;&gt;"",acc!I168,"")</f>
        <v/>
      </c>
      <c r="H161" s="9" t="str">
        <f>IF(acc!J168&lt;&gt;"",acc!J168,"")</f>
        <v/>
      </c>
    </row>
    <row r="162" spans="1:8" x14ac:dyDescent="0.25">
      <c r="A162" s="9" t="str">
        <f>IF(acc!C169&lt;&gt;"",acc!B169,"")</f>
        <v/>
      </c>
      <c r="B162" s="9" t="str">
        <f>IF(acc!C169&lt;&gt;"",acc!C169,"")</f>
        <v/>
      </c>
      <c r="C162" s="9" t="str">
        <f>IF(acc!E169&lt;&gt;"",VLOOKUP(acc!E169,private!$B$1:$C$10,2,FALSE),"")</f>
        <v/>
      </c>
      <c r="D162" s="40" t="str">
        <f>IF(acc!F169&lt;&gt;"",acc!F169,"")</f>
        <v/>
      </c>
      <c r="E162" s="9" t="str">
        <f>IF(acc!G169&lt;&gt;"",acc!G169,"")</f>
        <v/>
      </c>
      <c r="F162" s="9" t="str">
        <f>IF(acc!H169&lt;&gt;"",acc!H169,"")</f>
        <v/>
      </c>
      <c r="G162" s="9" t="str">
        <f>IF(acc!I169&lt;&gt;"",acc!I169,"")</f>
        <v/>
      </c>
      <c r="H162" s="9" t="str">
        <f>IF(acc!J169&lt;&gt;"",acc!J169,"")</f>
        <v/>
      </c>
    </row>
    <row r="163" spans="1:8" x14ac:dyDescent="0.25">
      <c r="A163" s="9" t="str">
        <f>IF(acc!C170&lt;&gt;"",acc!B170,"")</f>
        <v/>
      </c>
      <c r="B163" s="9" t="str">
        <f>IF(acc!C170&lt;&gt;"",acc!C170,"")</f>
        <v/>
      </c>
      <c r="C163" s="9" t="str">
        <f>IF(acc!E170&lt;&gt;"",VLOOKUP(acc!E170,private!$B$1:$C$10,2,FALSE),"")</f>
        <v/>
      </c>
      <c r="D163" s="40" t="str">
        <f>IF(acc!F170&lt;&gt;"",acc!F170,"")</f>
        <v/>
      </c>
      <c r="E163" s="9" t="str">
        <f>IF(acc!G170&lt;&gt;"",acc!G170,"")</f>
        <v/>
      </c>
      <c r="F163" s="9" t="str">
        <f>IF(acc!H170&lt;&gt;"",acc!H170,"")</f>
        <v/>
      </c>
      <c r="G163" s="9" t="str">
        <f>IF(acc!I170&lt;&gt;"",acc!I170,"")</f>
        <v/>
      </c>
      <c r="H163" s="9" t="str">
        <f>IF(acc!J170&lt;&gt;"",acc!J170,"")</f>
        <v/>
      </c>
    </row>
    <row r="164" spans="1:8" x14ac:dyDescent="0.25">
      <c r="A164" s="9" t="str">
        <f>IF(acc!C171&lt;&gt;"",acc!B171,"")</f>
        <v/>
      </c>
      <c r="B164" s="9" t="str">
        <f>IF(acc!C171&lt;&gt;"",acc!C171,"")</f>
        <v/>
      </c>
      <c r="C164" s="9" t="str">
        <f>IF(acc!E171&lt;&gt;"",VLOOKUP(acc!E171,private!$B$1:$C$10,2,FALSE),"")</f>
        <v/>
      </c>
      <c r="D164" s="40" t="str">
        <f>IF(acc!F171&lt;&gt;"",acc!F171,"")</f>
        <v/>
      </c>
      <c r="E164" s="9" t="str">
        <f>IF(acc!G171&lt;&gt;"",acc!G171,"")</f>
        <v/>
      </c>
      <c r="F164" s="9" t="str">
        <f>IF(acc!H171&lt;&gt;"",acc!H171,"")</f>
        <v/>
      </c>
      <c r="G164" s="9" t="str">
        <f>IF(acc!I171&lt;&gt;"",acc!I171,"")</f>
        <v/>
      </c>
      <c r="H164" s="9" t="str">
        <f>IF(acc!J171&lt;&gt;"",acc!J171,"")</f>
        <v/>
      </c>
    </row>
    <row r="165" spans="1:8" x14ac:dyDescent="0.25">
      <c r="A165" s="9" t="str">
        <f>IF(acc!C172&lt;&gt;"",acc!B172,"")</f>
        <v/>
      </c>
      <c r="B165" s="9" t="str">
        <f>IF(acc!C172&lt;&gt;"",acc!C172,"")</f>
        <v/>
      </c>
      <c r="C165" s="9" t="str">
        <f>IF(acc!E172&lt;&gt;"",VLOOKUP(acc!E172,private!$B$1:$C$10,2,FALSE),"")</f>
        <v/>
      </c>
      <c r="D165" s="40" t="str">
        <f>IF(acc!F172&lt;&gt;"",acc!F172,"")</f>
        <v/>
      </c>
      <c r="E165" s="9" t="str">
        <f>IF(acc!G172&lt;&gt;"",acc!G172,"")</f>
        <v/>
      </c>
      <c r="F165" s="9" t="str">
        <f>IF(acc!H172&lt;&gt;"",acc!H172,"")</f>
        <v/>
      </c>
      <c r="G165" s="9" t="str">
        <f>IF(acc!I172&lt;&gt;"",acc!I172,"")</f>
        <v/>
      </c>
      <c r="H165" s="9" t="str">
        <f>IF(acc!J172&lt;&gt;"",acc!J172,"")</f>
        <v/>
      </c>
    </row>
    <row r="166" spans="1:8" x14ac:dyDescent="0.25">
      <c r="A166" s="9" t="str">
        <f>IF(acc!C173&lt;&gt;"",acc!B173,"")</f>
        <v/>
      </c>
      <c r="B166" s="9" t="str">
        <f>IF(acc!C173&lt;&gt;"",acc!C173,"")</f>
        <v/>
      </c>
      <c r="C166" s="9" t="str">
        <f>IF(acc!E173&lt;&gt;"",VLOOKUP(acc!E173,private!$B$1:$C$10,2,FALSE),"")</f>
        <v/>
      </c>
      <c r="D166" s="40" t="str">
        <f>IF(acc!F173&lt;&gt;"",acc!F173,"")</f>
        <v/>
      </c>
      <c r="E166" s="9" t="str">
        <f>IF(acc!G173&lt;&gt;"",acc!G173,"")</f>
        <v/>
      </c>
      <c r="F166" s="9" t="str">
        <f>IF(acc!H173&lt;&gt;"",acc!H173,"")</f>
        <v/>
      </c>
      <c r="G166" s="9" t="str">
        <f>IF(acc!I173&lt;&gt;"",acc!I173,"")</f>
        <v/>
      </c>
      <c r="H166" s="9" t="str">
        <f>IF(acc!J173&lt;&gt;"",acc!J173,"")</f>
        <v/>
      </c>
    </row>
    <row r="167" spans="1:8" x14ac:dyDescent="0.25">
      <c r="A167" s="9" t="str">
        <f>IF(acc!C174&lt;&gt;"",acc!B174,"")</f>
        <v/>
      </c>
      <c r="B167" s="9" t="str">
        <f>IF(acc!C174&lt;&gt;"",acc!C174,"")</f>
        <v/>
      </c>
      <c r="C167" s="9" t="str">
        <f>IF(acc!E174&lt;&gt;"",VLOOKUP(acc!E174,private!$B$1:$C$10,2,FALSE),"")</f>
        <v/>
      </c>
      <c r="D167" s="40" t="str">
        <f>IF(acc!F174&lt;&gt;"",acc!F174,"")</f>
        <v/>
      </c>
      <c r="E167" s="9" t="str">
        <f>IF(acc!G174&lt;&gt;"",acc!G174,"")</f>
        <v/>
      </c>
      <c r="F167" s="9" t="str">
        <f>IF(acc!H174&lt;&gt;"",acc!H174,"")</f>
        <v/>
      </c>
      <c r="G167" s="9" t="str">
        <f>IF(acc!I174&lt;&gt;"",acc!I174,"")</f>
        <v/>
      </c>
      <c r="H167" s="9" t="str">
        <f>IF(acc!J174&lt;&gt;"",acc!J174,"")</f>
        <v/>
      </c>
    </row>
    <row r="168" spans="1:8" x14ac:dyDescent="0.25">
      <c r="A168" s="9" t="str">
        <f>IF(acc!C175&lt;&gt;"",acc!B175,"")</f>
        <v/>
      </c>
      <c r="B168" s="9" t="str">
        <f>IF(acc!C175&lt;&gt;"",acc!C175,"")</f>
        <v/>
      </c>
      <c r="C168" s="9" t="str">
        <f>IF(acc!E175&lt;&gt;"",VLOOKUP(acc!E175,private!$B$1:$C$10,2,FALSE),"")</f>
        <v/>
      </c>
      <c r="D168" s="40" t="str">
        <f>IF(acc!F175&lt;&gt;"",acc!F175,"")</f>
        <v/>
      </c>
      <c r="E168" s="9" t="str">
        <f>IF(acc!G175&lt;&gt;"",acc!G175,"")</f>
        <v/>
      </c>
      <c r="F168" s="9" t="str">
        <f>IF(acc!H175&lt;&gt;"",acc!H175,"")</f>
        <v/>
      </c>
      <c r="G168" s="9" t="str">
        <f>IF(acc!I175&lt;&gt;"",acc!I175,"")</f>
        <v/>
      </c>
      <c r="H168" s="9" t="str">
        <f>IF(acc!J175&lt;&gt;"",acc!J175,"")</f>
        <v/>
      </c>
    </row>
    <row r="169" spans="1:8" x14ac:dyDescent="0.25">
      <c r="A169" s="9" t="str">
        <f>IF(acc!C176&lt;&gt;"",acc!B176,"")</f>
        <v/>
      </c>
      <c r="B169" s="9" t="str">
        <f>IF(acc!C176&lt;&gt;"",acc!C176,"")</f>
        <v/>
      </c>
      <c r="C169" s="9" t="str">
        <f>IF(acc!E176&lt;&gt;"",VLOOKUP(acc!E176,private!$B$1:$C$10,2,FALSE),"")</f>
        <v/>
      </c>
      <c r="D169" s="40" t="str">
        <f>IF(acc!F176&lt;&gt;"",acc!F176,"")</f>
        <v/>
      </c>
      <c r="E169" s="9" t="str">
        <f>IF(acc!G176&lt;&gt;"",acc!G176,"")</f>
        <v/>
      </c>
      <c r="F169" s="9" t="str">
        <f>IF(acc!H176&lt;&gt;"",acc!H176,"")</f>
        <v/>
      </c>
      <c r="G169" s="9" t="str">
        <f>IF(acc!I176&lt;&gt;"",acc!I176,"")</f>
        <v/>
      </c>
      <c r="H169" s="9" t="str">
        <f>IF(acc!J176&lt;&gt;"",acc!J176,"")</f>
        <v/>
      </c>
    </row>
    <row r="170" spans="1:8" x14ac:dyDescent="0.25">
      <c r="A170" s="9" t="str">
        <f>IF(acc!C177&lt;&gt;"",acc!B177,"")</f>
        <v/>
      </c>
      <c r="B170" s="9" t="str">
        <f>IF(acc!C177&lt;&gt;"",acc!C177,"")</f>
        <v/>
      </c>
      <c r="C170" s="9" t="str">
        <f>IF(acc!E177&lt;&gt;"",VLOOKUP(acc!E177,private!$B$1:$C$10,2,FALSE),"")</f>
        <v/>
      </c>
      <c r="D170" s="40" t="str">
        <f>IF(acc!F177&lt;&gt;"",acc!F177,"")</f>
        <v/>
      </c>
      <c r="E170" s="9" t="str">
        <f>IF(acc!G177&lt;&gt;"",acc!G177,"")</f>
        <v/>
      </c>
      <c r="F170" s="9" t="str">
        <f>IF(acc!H177&lt;&gt;"",acc!H177,"")</f>
        <v/>
      </c>
      <c r="G170" s="9" t="str">
        <f>IF(acc!I177&lt;&gt;"",acc!I177,"")</f>
        <v/>
      </c>
      <c r="H170" s="9" t="str">
        <f>IF(acc!J177&lt;&gt;"",acc!J177,"")</f>
        <v/>
      </c>
    </row>
    <row r="171" spans="1:8" x14ac:dyDescent="0.25">
      <c r="A171" s="9" t="str">
        <f>IF(acc!C178&lt;&gt;"",acc!B178,"")</f>
        <v/>
      </c>
      <c r="B171" s="9" t="str">
        <f>IF(acc!C178&lt;&gt;"",acc!C178,"")</f>
        <v/>
      </c>
      <c r="C171" s="9" t="str">
        <f>IF(acc!E178&lt;&gt;"",VLOOKUP(acc!E178,private!$B$1:$C$10,2,FALSE),"")</f>
        <v/>
      </c>
      <c r="D171" s="40" t="str">
        <f>IF(acc!F178&lt;&gt;"",acc!F178,"")</f>
        <v/>
      </c>
      <c r="E171" s="9" t="str">
        <f>IF(acc!G178&lt;&gt;"",acc!G178,"")</f>
        <v/>
      </c>
      <c r="F171" s="9" t="str">
        <f>IF(acc!H178&lt;&gt;"",acc!H178,"")</f>
        <v/>
      </c>
      <c r="G171" s="9" t="str">
        <f>IF(acc!I178&lt;&gt;"",acc!I178,"")</f>
        <v/>
      </c>
      <c r="H171" s="9" t="str">
        <f>IF(acc!J178&lt;&gt;"",acc!J178,"")</f>
        <v/>
      </c>
    </row>
    <row r="172" spans="1:8" x14ac:dyDescent="0.25">
      <c r="A172" s="9" t="str">
        <f>IF(acc!C179&lt;&gt;"",acc!B179,"")</f>
        <v/>
      </c>
      <c r="B172" s="9" t="str">
        <f>IF(acc!C179&lt;&gt;"",acc!C179,"")</f>
        <v/>
      </c>
      <c r="C172" s="9" t="str">
        <f>IF(acc!E179&lt;&gt;"",VLOOKUP(acc!E179,private!$B$1:$C$10,2,FALSE),"")</f>
        <v/>
      </c>
      <c r="D172" s="40" t="str">
        <f>IF(acc!F179&lt;&gt;"",acc!F179,"")</f>
        <v/>
      </c>
      <c r="E172" s="9" t="str">
        <f>IF(acc!G179&lt;&gt;"",acc!G179,"")</f>
        <v/>
      </c>
      <c r="F172" s="9" t="str">
        <f>IF(acc!H179&lt;&gt;"",acc!H179,"")</f>
        <v/>
      </c>
      <c r="G172" s="9" t="str">
        <f>IF(acc!I179&lt;&gt;"",acc!I179,"")</f>
        <v/>
      </c>
      <c r="H172" s="9" t="str">
        <f>IF(acc!J179&lt;&gt;"",acc!J179,"")</f>
        <v/>
      </c>
    </row>
    <row r="173" spans="1:8" x14ac:dyDescent="0.25">
      <c r="A173" s="9" t="str">
        <f>IF(acc!C180&lt;&gt;"",acc!B180,"")</f>
        <v/>
      </c>
      <c r="B173" s="9" t="str">
        <f>IF(acc!C180&lt;&gt;"",acc!C180,"")</f>
        <v/>
      </c>
      <c r="C173" s="9" t="str">
        <f>IF(acc!E180&lt;&gt;"",VLOOKUP(acc!E180,private!$B$1:$C$10,2,FALSE),"")</f>
        <v/>
      </c>
      <c r="D173" s="40" t="str">
        <f>IF(acc!F180&lt;&gt;"",acc!F180,"")</f>
        <v/>
      </c>
      <c r="E173" s="9" t="str">
        <f>IF(acc!G180&lt;&gt;"",acc!G180,"")</f>
        <v/>
      </c>
      <c r="F173" s="9" t="str">
        <f>IF(acc!H180&lt;&gt;"",acc!H180,"")</f>
        <v/>
      </c>
      <c r="G173" s="9" t="str">
        <f>IF(acc!I180&lt;&gt;"",acc!I180,"")</f>
        <v/>
      </c>
      <c r="H173" s="9" t="str">
        <f>IF(acc!J180&lt;&gt;"",acc!J180,"")</f>
        <v/>
      </c>
    </row>
    <row r="174" spans="1:8" x14ac:dyDescent="0.25">
      <c r="A174" s="9" t="str">
        <f>IF(acc!C181&lt;&gt;"",acc!B181,"")</f>
        <v/>
      </c>
      <c r="B174" s="9" t="str">
        <f>IF(acc!C181&lt;&gt;"",acc!C181,"")</f>
        <v/>
      </c>
      <c r="C174" s="9" t="str">
        <f>IF(acc!E181&lt;&gt;"",VLOOKUP(acc!E181,private!$B$1:$C$10,2,FALSE),"")</f>
        <v/>
      </c>
      <c r="D174" s="40" t="str">
        <f>IF(acc!F181&lt;&gt;"",acc!F181,"")</f>
        <v/>
      </c>
      <c r="E174" s="9" t="str">
        <f>IF(acc!G181&lt;&gt;"",acc!G181,"")</f>
        <v/>
      </c>
      <c r="F174" s="9" t="str">
        <f>IF(acc!H181&lt;&gt;"",acc!H181,"")</f>
        <v/>
      </c>
      <c r="G174" s="9" t="str">
        <f>IF(acc!I181&lt;&gt;"",acc!I181,"")</f>
        <v/>
      </c>
      <c r="H174" s="9" t="str">
        <f>IF(acc!J181&lt;&gt;"",acc!J181,"")</f>
        <v/>
      </c>
    </row>
    <row r="175" spans="1:8" x14ac:dyDescent="0.25">
      <c r="A175" s="9" t="str">
        <f>IF(acc!C182&lt;&gt;"",acc!B182,"")</f>
        <v/>
      </c>
      <c r="B175" s="9" t="str">
        <f>IF(acc!C182&lt;&gt;"",acc!C182,"")</f>
        <v/>
      </c>
      <c r="C175" s="9" t="str">
        <f>IF(acc!E182&lt;&gt;"",VLOOKUP(acc!E182,private!$B$1:$C$10,2,FALSE),"")</f>
        <v/>
      </c>
      <c r="D175" s="40" t="str">
        <f>IF(acc!F182&lt;&gt;"",acc!F182,"")</f>
        <v/>
      </c>
      <c r="E175" s="9" t="str">
        <f>IF(acc!G182&lt;&gt;"",acc!G182,"")</f>
        <v/>
      </c>
      <c r="F175" s="9" t="str">
        <f>IF(acc!H182&lt;&gt;"",acc!H182,"")</f>
        <v/>
      </c>
      <c r="G175" s="9" t="str">
        <f>IF(acc!I182&lt;&gt;"",acc!I182,"")</f>
        <v/>
      </c>
      <c r="H175" s="9" t="str">
        <f>IF(acc!J182&lt;&gt;"",acc!J182,"")</f>
        <v/>
      </c>
    </row>
    <row r="176" spans="1:8" x14ac:dyDescent="0.25">
      <c r="A176" s="9" t="str">
        <f>IF(acc!C183&lt;&gt;"",acc!B183,"")</f>
        <v/>
      </c>
      <c r="B176" s="9" t="str">
        <f>IF(acc!C183&lt;&gt;"",acc!C183,"")</f>
        <v/>
      </c>
      <c r="C176" s="9" t="str">
        <f>IF(acc!E183&lt;&gt;"",VLOOKUP(acc!E183,private!$B$1:$C$10,2,FALSE),"")</f>
        <v/>
      </c>
      <c r="D176" s="40" t="str">
        <f>IF(acc!F183&lt;&gt;"",acc!F183,"")</f>
        <v/>
      </c>
      <c r="E176" s="9" t="str">
        <f>IF(acc!G183&lt;&gt;"",acc!G183,"")</f>
        <v/>
      </c>
      <c r="F176" s="9" t="str">
        <f>IF(acc!H183&lt;&gt;"",acc!H183,"")</f>
        <v/>
      </c>
      <c r="G176" s="9" t="str">
        <f>IF(acc!I183&lt;&gt;"",acc!I183,"")</f>
        <v/>
      </c>
      <c r="H176" s="9" t="str">
        <f>IF(acc!J183&lt;&gt;"",acc!J183,"")</f>
        <v/>
      </c>
    </row>
    <row r="177" spans="1:8" x14ac:dyDescent="0.25">
      <c r="A177" s="9" t="str">
        <f>IF(acc!C184&lt;&gt;"",acc!B184,"")</f>
        <v/>
      </c>
      <c r="B177" s="9" t="str">
        <f>IF(acc!C184&lt;&gt;"",acc!C184,"")</f>
        <v/>
      </c>
      <c r="C177" s="9" t="str">
        <f>IF(acc!E184&lt;&gt;"",VLOOKUP(acc!E184,private!$B$1:$C$10,2,FALSE),"")</f>
        <v/>
      </c>
      <c r="D177" s="40" t="str">
        <f>IF(acc!F184&lt;&gt;"",acc!F184,"")</f>
        <v/>
      </c>
      <c r="E177" s="9" t="str">
        <f>IF(acc!G184&lt;&gt;"",acc!G184,"")</f>
        <v/>
      </c>
      <c r="F177" s="9" t="str">
        <f>IF(acc!H184&lt;&gt;"",acc!H184,"")</f>
        <v/>
      </c>
      <c r="G177" s="9" t="str">
        <f>IF(acc!I184&lt;&gt;"",acc!I184,"")</f>
        <v/>
      </c>
      <c r="H177" s="9" t="str">
        <f>IF(acc!J184&lt;&gt;"",acc!J184,"")</f>
        <v/>
      </c>
    </row>
    <row r="178" spans="1:8" x14ac:dyDescent="0.25">
      <c r="A178" s="9" t="str">
        <f>IF(acc!C185&lt;&gt;"",acc!B185,"")</f>
        <v/>
      </c>
      <c r="B178" s="9" t="str">
        <f>IF(acc!C185&lt;&gt;"",acc!C185,"")</f>
        <v/>
      </c>
      <c r="C178" s="9" t="str">
        <f>IF(acc!E185&lt;&gt;"",VLOOKUP(acc!E185,private!$B$1:$C$10,2,FALSE),"")</f>
        <v/>
      </c>
      <c r="D178" s="40" t="str">
        <f>IF(acc!F185&lt;&gt;"",acc!F185,"")</f>
        <v/>
      </c>
      <c r="E178" s="9" t="str">
        <f>IF(acc!G185&lt;&gt;"",acc!G185,"")</f>
        <v/>
      </c>
      <c r="F178" s="9" t="str">
        <f>IF(acc!H185&lt;&gt;"",acc!H185,"")</f>
        <v/>
      </c>
      <c r="G178" s="9" t="str">
        <f>IF(acc!I185&lt;&gt;"",acc!I185,"")</f>
        <v/>
      </c>
      <c r="H178" s="9" t="str">
        <f>IF(acc!J185&lt;&gt;"",acc!J185,"")</f>
        <v/>
      </c>
    </row>
    <row r="179" spans="1:8" x14ac:dyDescent="0.25">
      <c r="A179" s="9" t="str">
        <f>IF(acc!C186&lt;&gt;"",acc!B186,"")</f>
        <v/>
      </c>
      <c r="B179" s="9" t="str">
        <f>IF(acc!C186&lt;&gt;"",acc!C186,"")</f>
        <v/>
      </c>
      <c r="C179" s="9" t="str">
        <f>IF(acc!E186&lt;&gt;"",VLOOKUP(acc!E186,private!$B$1:$C$10,2,FALSE),"")</f>
        <v/>
      </c>
      <c r="D179" s="40" t="str">
        <f>IF(acc!F186&lt;&gt;"",acc!F186,"")</f>
        <v/>
      </c>
      <c r="E179" s="9" t="str">
        <f>IF(acc!G186&lt;&gt;"",acc!G186,"")</f>
        <v/>
      </c>
      <c r="F179" s="9" t="str">
        <f>IF(acc!H186&lt;&gt;"",acc!H186,"")</f>
        <v/>
      </c>
      <c r="G179" s="9" t="str">
        <f>IF(acc!I186&lt;&gt;"",acc!I186,"")</f>
        <v/>
      </c>
      <c r="H179" s="9" t="str">
        <f>IF(acc!J186&lt;&gt;"",acc!J186,"")</f>
        <v/>
      </c>
    </row>
    <row r="180" spans="1:8" x14ac:dyDescent="0.25">
      <c r="A180" s="9" t="str">
        <f>IF(acc!C187&lt;&gt;"",acc!B187,"")</f>
        <v/>
      </c>
      <c r="B180" s="9" t="str">
        <f>IF(acc!C187&lt;&gt;"",acc!C187,"")</f>
        <v/>
      </c>
      <c r="C180" s="9" t="str">
        <f>IF(acc!E187&lt;&gt;"",VLOOKUP(acc!E187,private!$B$1:$C$10,2,FALSE),"")</f>
        <v/>
      </c>
      <c r="D180" s="40" t="str">
        <f>IF(acc!F187&lt;&gt;"",acc!F187,"")</f>
        <v/>
      </c>
      <c r="E180" s="9" t="str">
        <f>IF(acc!G187&lt;&gt;"",acc!G187,"")</f>
        <v/>
      </c>
      <c r="F180" s="9" t="str">
        <f>IF(acc!H187&lt;&gt;"",acc!H187,"")</f>
        <v/>
      </c>
      <c r="G180" s="9" t="str">
        <f>IF(acc!I187&lt;&gt;"",acc!I187,"")</f>
        <v/>
      </c>
      <c r="H180" s="9" t="str">
        <f>IF(acc!J187&lt;&gt;"",acc!J187,"")</f>
        <v/>
      </c>
    </row>
    <row r="181" spans="1:8" x14ac:dyDescent="0.25">
      <c r="A181" s="9" t="str">
        <f>IF(acc!C188&lt;&gt;"",acc!B188,"")</f>
        <v/>
      </c>
      <c r="B181" s="9" t="str">
        <f>IF(acc!C188&lt;&gt;"",acc!C188,"")</f>
        <v/>
      </c>
      <c r="C181" s="9" t="str">
        <f>IF(acc!E188&lt;&gt;"",VLOOKUP(acc!E188,private!$B$1:$C$10,2,FALSE),"")</f>
        <v/>
      </c>
      <c r="D181" s="40" t="str">
        <f>IF(acc!F188&lt;&gt;"",acc!F188,"")</f>
        <v/>
      </c>
      <c r="E181" s="9" t="str">
        <f>IF(acc!G188&lt;&gt;"",acc!G188,"")</f>
        <v/>
      </c>
      <c r="F181" s="9" t="str">
        <f>IF(acc!H188&lt;&gt;"",acc!H188,"")</f>
        <v/>
      </c>
      <c r="G181" s="9" t="str">
        <f>IF(acc!I188&lt;&gt;"",acc!I188,"")</f>
        <v/>
      </c>
      <c r="H181" s="9" t="str">
        <f>IF(acc!J188&lt;&gt;"",acc!J188,"")</f>
        <v/>
      </c>
    </row>
    <row r="182" spans="1:8" x14ac:dyDescent="0.25">
      <c r="A182" s="9" t="str">
        <f>IF(acc!C189&lt;&gt;"",acc!B189,"")</f>
        <v/>
      </c>
      <c r="B182" s="9" t="str">
        <f>IF(acc!C189&lt;&gt;"",acc!C189,"")</f>
        <v/>
      </c>
      <c r="C182" s="9" t="str">
        <f>IF(acc!E189&lt;&gt;"",VLOOKUP(acc!E189,private!$B$1:$C$10,2,FALSE),"")</f>
        <v/>
      </c>
      <c r="D182" s="40" t="str">
        <f>IF(acc!F189&lt;&gt;"",acc!F189,"")</f>
        <v/>
      </c>
      <c r="E182" s="9" t="str">
        <f>IF(acc!G189&lt;&gt;"",acc!G189,"")</f>
        <v/>
      </c>
      <c r="F182" s="9" t="str">
        <f>IF(acc!H189&lt;&gt;"",acc!H189,"")</f>
        <v/>
      </c>
      <c r="G182" s="9" t="str">
        <f>IF(acc!I189&lt;&gt;"",acc!I189,"")</f>
        <v/>
      </c>
      <c r="H182" s="9" t="str">
        <f>IF(acc!J189&lt;&gt;"",acc!J189,"")</f>
        <v/>
      </c>
    </row>
    <row r="183" spans="1:8" x14ac:dyDescent="0.25">
      <c r="A183" s="9" t="str">
        <f>IF(acc!C190&lt;&gt;"",acc!B190,"")</f>
        <v/>
      </c>
      <c r="B183" s="9" t="str">
        <f>IF(acc!C190&lt;&gt;"",acc!C190,"")</f>
        <v/>
      </c>
      <c r="C183" s="9" t="str">
        <f>IF(acc!E190&lt;&gt;"",VLOOKUP(acc!E190,private!$B$1:$C$10,2,FALSE),"")</f>
        <v/>
      </c>
      <c r="D183" s="40" t="str">
        <f>IF(acc!F190&lt;&gt;"",acc!F190,"")</f>
        <v/>
      </c>
      <c r="E183" s="9" t="str">
        <f>IF(acc!G190&lt;&gt;"",acc!G190,"")</f>
        <v/>
      </c>
      <c r="F183" s="9" t="str">
        <f>IF(acc!H190&lt;&gt;"",acc!H190,"")</f>
        <v/>
      </c>
      <c r="G183" s="9" t="str">
        <f>IF(acc!I190&lt;&gt;"",acc!I190,"")</f>
        <v/>
      </c>
      <c r="H183" s="9" t="str">
        <f>IF(acc!J190&lt;&gt;"",acc!J190,"")</f>
        <v/>
      </c>
    </row>
    <row r="184" spans="1:8" x14ac:dyDescent="0.25">
      <c r="A184" s="9" t="str">
        <f>IF(acc!C191&lt;&gt;"",acc!B191,"")</f>
        <v/>
      </c>
      <c r="B184" s="9" t="str">
        <f>IF(acc!C191&lt;&gt;"",acc!C191,"")</f>
        <v/>
      </c>
      <c r="C184" s="9" t="str">
        <f>IF(acc!E191&lt;&gt;"",VLOOKUP(acc!E191,private!$B$1:$C$10,2,FALSE),"")</f>
        <v/>
      </c>
      <c r="D184" s="40" t="str">
        <f>IF(acc!F191&lt;&gt;"",acc!F191,"")</f>
        <v/>
      </c>
      <c r="E184" s="9" t="str">
        <f>IF(acc!G191&lt;&gt;"",acc!G191,"")</f>
        <v/>
      </c>
      <c r="F184" s="9" t="str">
        <f>IF(acc!H191&lt;&gt;"",acc!H191,"")</f>
        <v/>
      </c>
      <c r="G184" s="9" t="str">
        <f>IF(acc!I191&lt;&gt;"",acc!I191,"")</f>
        <v/>
      </c>
      <c r="H184" s="9" t="str">
        <f>IF(acc!J191&lt;&gt;"",acc!J191,"")</f>
        <v/>
      </c>
    </row>
    <row r="185" spans="1:8" x14ac:dyDescent="0.25">
      <c r="A185" s="9" t="str">
        <f>IF(acc!C192&lt;&gt;"",acc!B192,"")</f>
        <v/>
      </c>
      <c r="B185" s="9" t="str">
        <f>IF(acc!C192&lt;&gt;"",acc!C192,"")</f>
        <v/>
      </c>
      <c r="C185" s="9" t="str">
        <f>IF(acc!E192&lt;&gt;"",VLOOKUP(acc!E192,private!$B$1:$C$10,2,FALSE),"")</f>
        <v/>
      </c>
      <c r="D185" s="40" t="str">
        <f>IF(acc!F192&lt;&gt;"",acc!F192,"")</f>
        <v/>
      </c>
      <c r="E185" s="9" t="str">
        <f>IF(acc!G192&lt;&gt;"",acc!G192,"")</f>
        <v/>
      </c>
      <c r="F185" s="9" t="str">
        <f>IF(acc!H192&lt;&gt;"",acc!H192,"")</f>
        <v/>
      </c>
      <c r="G185" s="9" t="str">
        <f>IF(acc!I192&lt;&gt;"",acc!I192,"")</f>
        <v/>
      </c>
      <c r="H185" s="9" t="str">
        <f>IF(acc!J192&lt;&gt;"",acc!J192,"")</f>
        <v/>
      </c>
    </row>
    <row r="186" spans="1:8" x14ac:dyDescent="0.25">
      <c r="A186" s="9" t="str">
        <f>IF(acc!C193&lt;&gt;"",acc!B193,"")</f>
        <v/>
      </c>
      <c r="B186" s="9" t="str">
        <f>IF(acc!C193&lt;&gt;"",acc!C193,"")</f>
        <v/>
      </c>
      <c r="C186" s="9" t="str">
        <f>IF(acc!E193&lt;&gt;"",VLOOKUP(acc!E193,private!$B$1:$C$10,2,FALSE),"")</f>
        <v/>
      </c>
      <c r="D186" s="40" t="str">
        <f>IF(acc!F193&lt;&gt;"",acc!F193,"")</f>
        <v/>
      </c>
      <c r="E186" s="9" t="str">
        <f>IF(acc!G193&lt;&gt;"",acc!G193,"")</f>
        <v/>
      </c>
      <c r="F186" s="9" t="str">
        <f>IF(acc!H193&lt;&gt;"",acc!H193,"")</f>
        <v/>
      </c>
      <c r="G186" s="9" t="str">
        <f>IF(acc!I193&lt;&gt;"",acc!I193,"")</f>
        <v/>
      </c>
      <c r="H186" s="9" t="str">
        <f>IF(acc!J193&lt;&gt;"",acc!J193,"")</f>
        <v/>
      </c>
    </row>
    <row r="187" spans="1:8" x14ac:dyDescent="0.25">
      <c r="A187" s="9" t="str">
        <f>IF(acc!C194&lt;&gt;"",acc!B194,"")</f>
        <v/>
      </c>
      <c r="B187" s="9" t="str">
        <f>IF(acc!C194&lt;&gt;"",acc!C194,"")</f>
        <v/>
      </c>
      <c r="C187" s="9" t="str">
        <f>IF(acc!E194&lt;&gt;"",VLOOKUP(acc!E194,private!$B$1:$C$10,2,FALSE),"")</f>
        <v/>
      </c>
      <c r="D187" s="40" t="str">
        <f>IF(acc!F194&lt;&gt;"",acc!F194,"")</f>
        <v/>
      </c>
      <c r="E187" s="9" t="str">
        <f>IF(acc!G194&lt;&gt;"",acc!G194,"")</f>
        <v/>
      </c>
      <c r="F187" s="9" t="str">
        <f>IF(acc!H194&lt;&gt;"",acc!H194,"")</f>
        <v/>
      </c>
      <c r="G187" s="9" t="str">
        <f>IF(acc!I194&lt;&gt;"",acc!I194,"")</f>
        <v/>
      </c>
      <c r="H187" s="9" t="str">
        <f>IF(acc!J194&lt;&gt;"",acc!J194,"")</f>
        <v/>
      </c>
    </row>
    <row r="188" spans="1:8" x14ac:dyDescent="0.25">
      <c r="A188" s="9" t="str">
        <f>IF(acc!C195&lt;&gt;"",acc!B195,"")</f>
        <v/>
      </c>
      <c r="B188" s="9" t="str">
        <f>IF(acc!C195&lt;&gt;"",acc!C195,"")</f>
        <v/>
      </c>
      <c r="C188" s="9" t="str">
        <f>IF(acc!E195&lt;&gt;"",VLOOKUP(acc!E195,private!$B$1:$C$10,2,FALSE),"")</f>
        <v/>
      </c>
      <c r="D188" s="40" t="str">
        <f>IF(acc!F195&lt;&gt;"",acc!F195,"")</f>
        <v/>
      </c>
      <c r="E188" s="9" t="str">
        <f>IF(acc!G195&lt;&gt;"",acc!G195,"")</f>
        <v/>
      </c>
      <c r="F188" s="9" t="str">
        <f>IF(acc!H195&lt;&gt;"",acc!H195,"")</f>
        <v/>
      </c>
      <c r="G188" s="9" t="str">
        <f>IF(acc!I195&lt;&gt;"",acc!I195,"")</f>
        <v/>
      </c>
      <c r="H188" s="9" t="str">
        <f>IF(acc!J195&lt;&gt;"",acc!J195,"")</f>
        <v/>
      </c>
    </row>
    <row r="189" spans="1:8" x14ac:dyDescent="0.25">
      <c r="A189" s="9" t="str">
        <f>IF(acc!C196&lt;&gt;"",acc!B196,"")</f>
        <v/>
      </c>
      <c r="B189" s="9" t="str">
        <f>IF(acc!C196&lt;&gt;"",acc!C196,"")</f>
        <v/>
      </c>
      <c r="C189" s="9" t="str">
        <f>IF(acc!E196&lt;&gt;"",VLOOKUP(acc!E196,private!$B$1:$C$10,2,FALSE),"")</f>
        <v/>
      </c>
      <c r="D189" s="40" t="str">
        <f>IF(acc!F196&lt;&gt;"",acc!F196,"")</f>
        <v/>
      </c>
      <c r="E189" s="9" t="str">
        <f>IF(acc!G196&lt;&gt;"",acc!G196,"")</f>
        <v/>
      </c>
      <c r="F189" s="9" t="str">
        <f>IF(acc!H196&lt;&gt;"",acc!H196,"")</f>
        <v/>
      </c>
      <c r="G189" s="9" t="str">
        <f>IF(acc!I196&lt;&gt;"",acc!I196,"")</f>
        <v/>
      </c>
      <c r="H189" s="9" t="str">
        <f>IF(acc!J196&lt;&gt;"",acc!J196,"")</f>
        <v/>
      </c>
    </row>
    <row r="190" spans="1:8" x14ac:dyDescent="0.25">
      <c r="A190" s="9" t="str">
        <f>IF(acc!C197&lt;&gt;"",acc!B197,"")</f>
        <v/>
      </c>
      <c r="B190" s="9" t="str">
        <f>IF(acc!C197&lt;&gt;"",acc!C197,"")</f>
        <v/>
      </c>
      <c r="C190" s="9" t="str">
        <f>IF(acc!E197&lt;&gt;"",VLOOKUP(acc!E197,private!$B$1:$C$10,2,FALSE),"")</f>
        <v/>
      </c>
      <c r="D190" s="40" t="str">
        <f>IF(acc!F197&lt;&gt;"",acc!F197,"")</f>
        <v/>
      </c>
      <c r="E190" s="9" t="str">
        <f>IF(acc!G197&lt;&gt;"",acc!G197,"")</f>
        <v/>
      </c>
      <c r="F190" s="9" t="str">
        <f>IF(acc!H197&lt;&gt;"",acc!H197,"")</f>
        <v/>
      </c>
      <c r="G190" s="9" t="str">
        <f>IF(acc!I197&lt;&gt;"",acc!I197,"")</f>
        <v/>
      </c>
      <c r="H190" s="9" t="str">
        <f>IF(acc!J197&lt;&gt;"",acc!J197,"")</f>
        <v/>
      </c>
    </row>
    <row r="191" spans="1:8" x14ac:dyDescent="0.25">
      <c r="A191" s="9" t="str">
        <f>IF(acc!C198&lt;&gt;"",acc!B198,"")</f>
        <v/>
      </c>
      <c r="B191" s="9" t="str">
        <f>IF(acc!C198&lt;&gt;"",acc!C198,"")</f>
        <v/>
      </c>
      <c r="C191" s="9" t="str">
        <f>IF(acc!E198&lt;&gt;"",VLOOKUP(acc!E198,private!$B$1:$C$10,2,FALSE),"")</f>
        <v/>
      </c>
      <c r="D191" s="40" t="str">
        <f>IF(acc!F198&lt;&gt;"",acc!F198,"")</f>
        <v/>
      </c>
      <c r="E191" s="9" t="str">
        <f>IF(acc!G198&lt;&gt;"",acc!G198,"")</f>
        <v/>
      </c>
      <c r="F191" s="9" t="str">
        <f>IF(acc!H198&lt;&gt;"",acc!H198,"")</f>
        <v/>
      </c>
      <c r="G191" s="9" t="str">
        <f>IF(acc!I198&lt;&gt;"",acc!I198,"")</f>
        <v/>
      </c>
      <c r="H191" s="9" t="str">
        <f>IF(acc!J198&lt;&gt;"",acc!J198,"")</f>
        <v/>
      </c>
    </row>
    <row r="192" spans="1:8" x14ac:dyDescent="0.25">
      <c r="A192" s="9" t="str">
        <f>IF(acc!C199&lt;&gt;"",acc!B199,"")</f>
        <v/>
      </c>
      <c r="B192" s="9" t="str">
        <f>IF(acc!C199&lt;&gt;"",acc!C199,"")</f>
        <v/>
      </c>
      <c r="C192" s="9" t="str">
        <f>IF(acc!E199&lt;&gt;"",VLOOKUP(acc!E199,private!$B$1:$C$10,2,FALSE),"")</f>
        <v/>
      </c>
      <c r="D192" s="40" t="str">
        <f>IF(acc!F199&lt;&gt;"",acc!F199,"")</f>
        <v/>
      </c>
      <c r="E192" s="9" t="str">
        <f>IF(acc!G199&lt;&gt;"",acc!G199,"")</f>
        <v/>
      </c>
      <c r="F192" s="9" t="str">
        <f>IF(acc!H199&lt;&gt;"",acc!H199,"")</f>
        <v/>
      </c>
      <c r="G192" s="9" t="str">
        <f>IF(acc!I199&lt;&gt;"",acc!I199,"")</f>
        <v/>
      </c>
      <c r="H192" s="9" t="str">
        <f>IF(acc!J199&lt;&gt;"",acc!J199,"")</f>
        <v/>
      </c>
    </row>
    <row r="193" spans="1:8" x14ac:dyDescent="0.25">
      <c r="A193" s="9" t="str">
        <f>IF(acc!C200&lt;&gt;"",acc!B200,"")</f>
        <v/>
      </c>
      <c r="B193" s="9" t="str">
        <f>IF(acc!C200&lt;&gt;"",acc!C200,"")</f>
        <v/>
      </c>
      <c r="C193" s="9" t="str">
        <f>IF(acc!E200&lt;&gt;"",VLOOKUP(acc!E200,private!$B$1:$C$10,2,FALSE),"")</f>
        <v/>
      </c>
      <c r="D193" s="40" t="str">
        <f>IF(acc!F200&lt;&gt;"",acc!F200,"")</f>
        <v/>
      </c>
      <c r="E193" s="9" t="str">
        <f>IF(acc!G200&lt;&gt;"",acc!G200,"")</f>
        <v/>
      </c>
      <c r="F193" s="9" t="str">
        <f>IF(acc!H200&lt;&gt;"",acc!H200,"")</f>
        <v/>
      </c>
      <c r="G193" s="9" t="str">
        <f>IF(acc!I200&lt;&gt;"",acc!I200,"")</f>
        <v/>
      </c>
      <c r="H193" s="9" t="str">
        <f>IF(acc!J200&lt;&gt;"",acc!J200,"")</f>
        <v/>
      </c>
    </row>
    <row r="194" spans="1:8" x14ac:dyDescent="0.25">
      <c r="A194" s="9" t="str">
        <f>IF(acc!C201&lt;&gt;"",acc!B201,"")</f>
        <v/>
      </c>
      <c r="B194" s="9" t="str">
        <f>IF(acc!C201&lt;&gt;"",acc!C201,"")</f>
        <v/>
      </c>
      <c r="C194" s="9" t="str">
        <f>IF(acc!E201&lt;&gt;"",VLOOKUP(acc!E201,private!$B$1:$C$10,2,FALSE),"")</f>
        <v/>
      </c>
      <c r="D194" s="40" t="str">
        <f>IF(acc!F201&lt;&gt;"",acc!F201,"")</f>
        <v/>
      </c>
      <c r="E194" s="9" t="str">
        <f>IF(acc!G201&lt;&gt;"",acc!G201,"")</f>
        <v/>
      </c>
      <c r="F194" s="9" t="str">
        <f>IF(acc!H201&lt;&gt;"",acc!H201,"")</f>
        <v/>
      </c>
      <c r="G194" s="9" t="str">
        <f>IF(acc!I201&lt;&gt;"",acc!I201,"")</f>
        <v/>
      </c>
      <c r="H194" s="9" t="str">
        <f>IF(acc!J201&lt;&gt;"",acc!J201,"")</f>
        <v/>
      </c>
    </row>
    <row r="195" spans="1:8" x14ac:dyDescent="0.25">
      <c r="A195" s="9" t="str">
        <f>IF(acc!C202&lt;&gt;"",acc!B202,"")</f>
        <v/>
      </c>
      <c r="B195" s="9" t="str">
        <f>IF(acc!C202&lt;&gt;"",acc!C202,"")</f>
        <v/>
      </c>
      <c r="C195" s="9" t="str">
        <f>IF(acc!E202&lt;&gt;"",VLOOKUP(acc!E202,private!$B$1:$C$10,2,FALSE),"")</f>
        <v/>
      </c>
      <c r="D195" s="40" t="str">
        <f>IF(acc!F202&lt;&gt;"",acc!F202,"")</f>
        <v/>
      </c>
      <c r="E195" s="9" t="str">
        <f>IF(acc!G202&lt;&gt;"",acc!G202,"")</f>
        <v/>
      </c>
      <c r="F195" s="9" t="str">
        <f>IF(acc!H202&lt;&gt;"",acc!H202,"")</f>
        <v/>
      </c>
      <c r="G195" s="9" t="str">
        <f>IF(acc!I202&lt;&gt;"",acc!I202,"")</f>
        <v/>
      </c>
      <c r="H195" s="9" t="str">
        <f>IF(acc!J202&lt;&gt;"",acc!J202,"")</f>
        <v/>
      </c>
    </row>
    <row r="196" spans="1:8" x14ac:dyDescent="0.25">
      <c r="A196" s="9" t="str">
        <f>IF(acc!C203&lt;&gt;"",acc!B203,"")</f>
        <v/>
      </c>
      <c r="B196" s="9" t="str">
        <f>IF(acc!C203&lt;&gt;"",acc!C203,"")</f>
        <v/>
      </c>
      <c r="C196" s="9" t="str">
        <f>IF(acc!E203&lt;&gt;"",VLOOKUP(acc!E203,private!$B$1:$C$10,2,FALSE),"")</f>
        <v/>
      </c>
      <c r="D196" s="40" t="str">
        <f>IF(acc!F203&lt;&gt;"",acc!F203,"")</f>
        <v/>
      </c>
      <c r="E196" s="9" t="str">
        <f>IF(acc!G203&lt;&gt;"",acc!G203,"")</f>
        <v/>
      </c>
      <c r="F196" s="9" t="str">
        <f>IF(acc!H203&lt;&gt;"",acc!H203,"")</f>
        <v/>
      </c>
      <c r="G196" s="9" t="str">
        <f>IF(acc!I203&lt;&gt;"",acc!I203,"")</f>
        <v/>
      </c>
      <c r="H196" s="9" t="str">
        <f>IF(acc!J203&lt;&gt;"",acc!J203,"")</f>
        <v/>
      </c>
    </row>
    <row r="197" spans="1:8" x14ac:dyDescent="0.25">
      <c r="A197" s="9" t="str">
        <f>IF(acc!C204&lt;&gt;"",acc!B204,"")</f>
        <v/>
      </c>
      <c r="B197" s="9" t="str">
        <f>IF(acc!C204&lt;&gt;"",acc!C204,"")</f>
        <v/>
      </c>
      <c r="C197" s="9" t="str">
        <f>IF(acc!E204&lt;&gt;"",VLOOKUP(acc!E204,private!$B$1:$C$10,2,FALSE),"")</f>
        <v/>
      </c>
      <c r="D197" s="40" t="str">
        <f>IF(acc!F204&lt;&gt;"",acc!F204,"")</f>
        <v/>
      </c>
      <c r="E197" s="9" t="str">
        <f>IF(acc!G204&lt;&gt;"",acc!G204,"")</f>
        <v/>
      </c>
      <c r="F197" s="9" t="str">
        <f>IF(acc!H204&lt;&gt;"",acc!H204,"")</f>
        <v/>
      </c>
      <c r="G197" s="9" t="str">
        <f>IF(acc!I204&lt;&gt;"",acc!I204,"")</f>
        <v/>
      </c>
      <c r="H197" s="9" t="str">
        <f>IF(acc!J204&lt;&gt;"",acc!J204,"")</f>
        <v/>
      </c>
    </row>
    <row r="198" spans="1:8" x14ac:dyDescent="0.25">
      <c r="A198" s="9" t="str">
        <f>IF(acc!C205&lt;&gt;"",acc!B205,"")</f>
        <v/>
      </c>
      <c r="B198" s="9" t="str">
        <f>IF(acc!C205&lt;&gt;"",acc!C205,"")</f>
        <v/>
      </c>
      <c r="C198" s="9" t="str">
        <f>IF(acc!E205&lt;&gt;"",VLOOKUP(acc!E205,private!$B$1:$C$10,2,FALSE),"")</f>
        <v/>
      </c>
      <c r="D198" s="40" t="str">
        <f>IF(acc!F205&lt;&gt;"",acc!F205,"")</f>
        <v/>
      </c>
      <c r="E198" s="9" t="str">
        <f>IF(acc!G205&lt;&gt;"",acc!G205,"")</f>
        <v/>
      </c>
      <c r="F198" s="9" t="str">
        <f>IF(acc!H205&lt;&gt;"",acc!H205,"")</f>
        <v/>
      </c>
      <c r="G198" s="9" t="str">
        <f>IF(acc!I205&lt;&gt;"",acc!I205,"")</f>
        <v/>
      </c>
      <c r="H198" s="9" t="str">
        <f>IF(acc!J205&lt;&gt;"",acc!J205,"")</f>
        <v/>
      </c>
    </row>
    <row r="199" spans="1:8" x14ac:dyDescent="0.25">
      <c r="A199" s="9" t="str">
        <f>IF(acc!C206&lt;&gt;"",acc!B206,"")</f>
        <v/>
      </c>
      <c r="B199" s="9" t="str">
        <f>IF(acc!C206&lt;&gt;"",acc!C206,"")</f>
        <v/>
      </c>
      <c r="C199" s="9" t="str">
        <f>IF(acc!E206&lt;&gt;"",VLOOKUP(acc!E206,private!$B$1:$C$10,2,FALSE),"")</f>
        <v/>
      </c>
      <c r="D199" s="40" t="str">
        <f>IF(acc!F206&lt;&gt;"",acc!F206,"")</f>
        <v/>
      </c>
      <c r="E199" s="9" t="str">
        <f>IF(acc!G206&lt;&gt;"",acc!G206,"")</f>
        <v/>
      </c>
      <c r="F199" s="9" t="str">
        <f>IF(acc!H206&lt;&gt;"",acc!H206,"")</f>
        <v/>
      </c>
      <c r="G199" s="9" t="str">
        <f>IF(acc!I206&lt;&gt;"",acc!I206,"")</f>
        <v/>
      </c>
      <c r="H199" s="9" t="str">
        <f>IF(acc!J206&lt;&gt;"",acc!J206,"")</f>
        <v/>
      </c>
    </row>
    <row r="200" spans="1:8" x14ac:dyDescent="0.25">
      <c r="A200" s="9" t="str">
        <f>IF(acc!C207&lt;&gt;"",acc!B207,"")</f>
        <v/>
      </c>
      <c r="B200" s="9" t="str">
        <f>IF(acc!C207&lt;&gt;"",acc!C207,"")</f>
        <v/>
      </c>
      <c r="C200" s="9" t="str">
        <f>IF(acc!E207&lt;&gt;"",VLOOKUP(acc!E207,private!$B$1:$C$10,2,FALSE),"")</f>
        <v/>
      </c>
      <c r="D200" s="40" t="str">
        <f>IF(acc!F207&lt;&gt;"",acc!F207,"")</f>
        <v/>
      </c>
      <c r="E200" s="9" t="str">
        <f>IF(acc!G207&lt;&gt;"",acc!G207,"")</f>
        <v/>
      </c>
      <c r="F200" s="9" t="str">
        <f>IF(acc!H207&lt;&gt;"",acc!H207,"")</f>
        <v/>
      </c>
      <c r="G200" s="9" t="str">
        <f>IF(acc!I207&lt;&gt;"",acc!I207,"")</f>
        <v/>
      </c>
      <c r="H200" s="9" t="str">
        <f>IF(acc!J207&lt;&gt;"",acc!J207,"")</f>
        <v/>
      </c>
    </row>
    <row r="201" spans="1:8" x14ac:dyDescent="0.25">
      <c r="A201" s="9" t="str">
        <f>IF(acc!C208&lt;&gt;"",acc!B208,"")</f>
        <v/>
      </c>
      <c r="B201" s="9" t="str">
        <f>IF(acc!C208&lt;&gt;"",acc!C208,"")</f>
        <v/>
      </c>
      <c r="C201" s="9" t="str">
        <f>IF(acc!E208&lt;&gt;"",VLOOKUP(acc!E208,private!$B$1:$C$10,2,FALSE),"")</f>
        <v/>
      </c>
      <c r="D201" s="40" t="str">
        <f>IF(acc!F208&lt;&gt;"",acc!F208,"")</f>
        <v/>
      </c>
      <c r="E201" s="9" t="str">
        <f>IF(acc!G208&lt;&gt;"",acc!G208,"")</f>
        <v/>
      </c>
      <c r="F201" s="9" t="str">
        <f>IF(acc!H208&lt;&gt;"",acc!H208,"")</f>
        <v/>
      </c>
      <c r="G201" s="9" t="str">
        <f>IF(acc!I208&lt;&gt;"",acc!I208,"")</f>
        <v/>
      </c>
      <c r="H201" s="9" t="str">
        <f>IF(acc!J208&lt;&gt;"",acc!J208,"")</f>
        <v/>
      </c>
    </row>
    <row r="202" spans="1:8" x14ac:dyDescent="0.25">
      <c r="A202" s="9" t="str">
        <f>IF(acc!C209&lt;&gt;"",acc!B209,"")</f>
        <v/>
      </c>
      <c r="B202" s="9" t="str">
        <f>IF(acc!C209&lt;&gt;"",acc!C209,"")</f>
        <v/>
      </c>
      <c r="C202" s="9" t="str">
        <f>IF(acc!E209&lt;&gt;"",VLOOKUP(acc!E209,private!$B$1:$C$10,2,FALSE),"")</f>
        <v/>
      </c>
      <c r="D202" s="40" t="str">
        <f>IF(acc!F209&lt;&gt;"",acc!F209,"")</f>
        <v/>
      </c>
      <c r="E202" s="9" t="str">
        <f>IF(acc!G209&lt;&gt;"",acc!G209,"")</f>
        <v/>
      </c>
      <c r="F202" s="9" t="str">
        <f>IF(acc!H209&lt;&gt;"",acc!H209,"")</f>
        <v/>
      </c>
      <c r="G202" s="9" t="str">
        <f>IF(acc!I209&lt;&gt;"",acc!I209,"")</f>
        <v/>
      </c>
      <c r="H202" s="9" t="str">
        <f>IF(acc!J209&lt;&gt;"",acc!J209,"")</f>
        <v/>
      </c>
    </row>
    <row r="203" spans="1:8" x14ac:dyDescent="0.25">
      <c r="A203" s="9" t="str">
        <f>IF(acc!C210&lt;&gt;"",acc!B210,"")</f>
        <v/>
      </c>
      <c r="B203" s="9" t="str">
        <f>IF(acc!C210&lt;&gt;"",acc!C210,"")</f>
        <v/>
      </c>
      <c r="C203" s="9" t="str">
        <f>IF(acc!E210&lt;&gt;"",VLOOKUP(acc!E210,private!$B$1:$C$10,2,FALSE),"")</f>
        <v/>
      </c>
      <c r="D203" s="40" t="str">
        <f>IF(acc!F210&lt;&gt;"",acc!F210,"")</f>
        <v/>
      </c>
      <c r="E203" s="9" t="str">
        <f>IF(acc!G210&lt;&gt;"",acc!G210,"")</f>
        <v/>
      </c>
      <c r="F203" s="9" t="str">
        <f>IF(acc!H210&lt;&gt;"",acc!H210,"")</f>
        <v/>
      </c>
      <c r="G203" s="9" t="str">
        <f>IF(acc!I210&lt;&gt;"",acc!I210,"")</f>
        <v/>
      </c>
      <c r="H203" s="9" t="str">
        <f>IF(acc!J210&lt;&gt;"",acc!J210,"")</f>
        <v/>
      </c>
    </row>
    <row r="204" spans="1:8" x14ac:dyDescent="0.25">
      <c r="A204" s="9" t="str">
        <f>IF(acc!C211&lt;&gt;"",acc!B211,"")</f>
        <v/>
      </c>
      <c r="B204" s="9" t="str">
        <f>IF(acc!C211&lt;&gt;"",acc!C211,"")</f>
        <v/>
      </c>
      <c r="C204" s="9" t="str">
        <f>IF(acc!E211&lt;&gt;"",VLOOKUP(acc!E211,private!$B$1:$C$10,2,FALSE),"")</f>
        <v/>
      </c>
      <c r="D204" s="40" t="str">
        <f>IF(acc!F211&lt;&gt;"",acc!F211,"")</f>
        <v/>
      </c>
      <c r="E204" s="9" t="str">
        <f>IF(acc!G211&lt;&gt;"",acc!G211,"")</f>
        <v/>
      </c>
      <c r="F204" s="9" t="str">
        <f>IF(acc!H211&lt;&gt;"",acc!H211,"")</f>
        <v/>
      </c>
      <c r="G204" s="9" t="str">
        <f>IF(acc!I211&lt;&gt;"",acc!I211,"")</f>
        <v/>
      </c>
      <c r="H204" s="9" t="str">
        <f>IF(acc!J211&lt;&gt;"",acc!J211,"")</f>
        <v/>
      </c>
    </row>
    <row r="205" spans="1:8" x14ac:dyDescent="0.25">
      <c r="A205" s="9" t="str">
        <f>IF(acc!C212&lt;&gt;"",acc!B212,"")</f>
        <v/>
      </c>
      <c r="B205" s="9" t="str">
        <f>IF(acc!C212&lt;&gt;"",acc!C212,"")</f>
        <v/>
      </c>
      <c r="C205" s="9" t="str">
        <f>IF(acc!E212&lt;&gt;"",VLOOKUP(acc!E212,private!$B$1:$C$10,2,FALSE),"")</f>
        <v/>
      </c>
      <c r="D205" s="40" t="str">
        <f>IF(acc!F212&lt;&gt;"",acc!F212,"")</f>
        <v/>
      </c>
      <c r="E205" s="9" t="str">
        <f>IF(acc!G212&lt;&gt;"",acc!G212,"")</f>
        <v/>
      </c>
      <c r="F205" s="9" t="str">
        <f>IF(acc!H212&lt;&gt;"",acc!H212,"")</f>
        <v/>
      </c>
      <c r="G205" s="9" t="str">
        <f>IF(acc!I212&lt;&gt;"",acc!I212,"")</f>
        <v/>
      </c>
      <c r="H205" s="9" t="str">
        <f>IF(acc!J212&lt;&gt;"",acc!J212,"")</f>
        <v/>
      </c>
    </row>
    <row r="206" spans="1:8" x14ac:dyDescent="0.25">
      <c r="A206" s="9" t="str">
        <f>IF(acc!C213&lt;&gt;"",acc!B213,"")</f>
        <v/>
      </c>
      <c r="B206" s="9" t="str">
        <f>IF(acc!C213&lt;&gt;"",acc!C213,"")</f>
        <v/>
      </c>
      <c r="C206" s="9" t="str">
        <f>IF(acc!E213&lt;&gt;"",VLOOKUP(acc!E213,private!$B$1:$C$10,2,FALSE),"")</f>
        <v/>
      </c>
      <c r="D206" s="40" t="str">
        <f>IF(acc!F213&lt;&gt;"",acc!F213,"")</f>
        <v/>
      </c>
      <c r="E206" s="9" t="str">
        <f>IF(acc!G213&lt;&gt;"",acc!G213,"")</f>
        <v/>
      </c>
      <c r="F206" s="9" t="str">
        <f>IF(acc!H213&lt;&gt;"",acc!H213,"")</f>
        <v/>
      </c>
      <c r="G206" s="9" t="str">
        <f>IF(acc!I213&lt;&gt;"",acc!I213,"")</f>
        <v/>
      </c>
      <c r="H206" s="9" t="str">
        <f>IF(acc!J213&lt;&gt;"",acc!J213,"")</f>
        <v/>
      </c>
    </row>
    <row r="207" spans="1:8" x14ac:dyDescent="0.25">
      <c r="A207" s="9" t="str">
        <f>IF(acc!C214&lt;&gt;"",acc!B214,"")</f>
        <v/>
      </c>
      <c r="B207" s="9" t="str">
        <f>IF(acc!C214&lt;&gt;"",acc!C214,"")</f>
        <v/>
      </c>
      <c r="C207" s="9" t="str">
        <f>IF(acc!E214&lt;&gt;"",VLOOKUP(acc!E214,private!$B$1:$C$10,2,FALSE),"")</f>
        <v/>
      </c>
      <c r="D207" s="40" t="str">
        <f>IF(acc!F214&lt;&gt;"",acc!F214,"")</f>
        <v/>
      </c>
      <c r="E207" s="9" t="str">
        <f>IF(acc!G214&lt;&gt;"",acc!G214,"")</f>
        <v/>
      </c>
      <c r="F207" s="9" t="str">
        <f>IF(acc!H214&lt;&gt;"",acc!H214,"")</f>
        <v/>
      </c>
      <c r="G207" s="9" t="str">
        <f>IF(acc!I214&lt;&gt;"",acc!I214,"")</f>
        <v/>
      </c>
      <c r="H207" s="9" t="str">
        <f>IF(acc!J214&lt;&gt;"",acc!J214,"")</f>
        <v/>
      </c>
    </row>
    <row r="208" spans="1:8" x14ac:dyDescent="0.25">
      <c r="A208" s="9" t="str">
        <f>IF(acc!C215&lt;&gt;"",acc!B215,"")</f>
        <v/>
      </c>
      <c r="B208" s="9" t="str">
        <f>IF(acc!C215&lt;&gt;"",acc!C215,"")</f>
        <v/>
      </c>
      <c r="C208" s="9" t="str">
        <f>IF(acc!E215&lt;&gt;"",VLOOKUP(acc!E215,private!$B$1:$C$10,2,FALSE),"")</f>
        <v/>
      </c>
      <c r="D208" s="40" t="str">
        <f>IF(acc!F215&lt;&gt;"",acc!F215,"")</f>
        <v/>
      </c>
      <c r="E208" s="9" t="str">
        <f>IF(acc!G215&lt;&gt;"",acc!G215,"")</f>
        <v/>
      </c>
      <c r="F208" s="9" t="str">
        <f>IF(acc!H215&lt;&gt;"",acc!H215,"")</f>
        <v/>
      </c>
      <c r="G208" s="9" t="str">
        <f>IF(acc!I215&lt;&gt;"",acc!I215,"")</f>
        <v/>
      </c>
      <c r="H208" s="9" t="str">
        <f>IF(acc!J215&lt;&gt;"",acc!J215,"")</f>
        <v/>
      </c>
    </row>
    <row r="209" spans="1:8" x14ac:dyDescent="0.25">
      <c r="A209" s="9" t="str">
        <f>IF(acc!C216&lt;&gt;"",acc!B216,"")</f>
        <v/>
      </c>
      <c r="B209" s="9" t="str">
        <f>IF(acc!C216&lt;&gt;"",acc!C216,"")</f>
        <v/>
      </c>
      <c r="C209" s="9" t="str">
        <f>IF(acc!E216&lt;&gt;"",VLOOKUP(acc!E216,private!$B$1:$C$10,2,FALSE),"")</f>
        <v/>
      </c>
      <c r="D209" s="40" t="str">
        <f>IF(acc!F216&lt;&gt;"",acc!F216,"")</f>
        <v/>
      </c>
      <c r="E209" s="9" t="str">
        <f>IF(acc!G216&lt;&gt;"",acc!G216,"")</f>
        <v/>
      </c>
      <c r="F209" s="9" t="str">
        <f>IF(acc!H216&lt;&gt;"",acc!H216,"")</f>
        <v/>
      </c>
      <c r="G209" s="9" t="str">
        <f>IF(acc!I216&lt;&gt;"",acc!I216,"")</f>
        <v/>
      </c>
      <c r="H209" s="9" t="str">
        <f>IF(acc!J216&lt;&gt;"",acc!J216,"")</f>
        <v/>
      </c>
    </row>
    <row r="210" spans="1:8" x14ac:dyDescent="0.25">
      <c r="A210" s="9" t="str">
        <f>IF(acc!C217&lt;&gt;"",acc!B217,"")</f>
        <v/>
      </c>
      <c r="B210" s="9" t="str">
        <f>IF(acc!C217&lt;&gt;"",acc!C217,"")</f>
        <v/>
      </c>
      <c r="C210" s="9" t="str">
        <f>IF(acc!E217&lt;&gt;"",VLOOKUP(acc!E217,private!$B$1:$C$10,2,FALSE),"")</f>
        <v/>
      </c>
      <c r="D210" s="40" t="str">
        <f>IF(acc!F217&lt;&gt;"",acc!F217,"")</f>
        <v/>
      </c>
      <c r="E210" s="9" t="str">
        <f>IF(acc!G217&lt;&gt;"",acc!G217,"")</f>
        <v/>
      </c>
      <c r="F210" s="9" t="str">
        <f>IF(acc!H217&lt;&gt;"",acc!H217,"")</f>
        <v/>
      </c>
      <c r="G210" s="9" t="str">
        <f>IF(acc!I217&lt;&gt;"",acc!I217,"")</f>
        <v/>
      </c>
      <c r="H210" s="9" t="str">
        <f>IF(acc!J217&lt;&gt;"",acc!J217,"")</f>
        <v/>
      </c>
    </row>
    <row r="211" spans="1:8" x14ac:dyDescent="0.25">
      <c r="A211" s="9" t="str">
        <f>IF(acc!C218&lt;&gt;"",acc!B218,"")</f>
        <v/>
      </c>
      <c r="B211" s="9" t="str">
        <f>IF(acc!C218&lt;&gt;"",acc!C218,"")</f>
        <v/>
      </c>
      <c r="C211" s="9" t="str">
        <f>IF(acc!E218&lt;&gt;"",VLOOKUP(acc!E218,private!$B$1:$C$10,2,FALSE),"")</f>
        <v/>
      </c>
      <c r="D211" s="40" t="str">
        <f>IF(acc!F218&lt;&gt;"",acc!F218,"")</f>
        <v/>
      </c>
      <c r="E211" s="9" t="str">
        <f>IF(acc!G218&lt;&gt;"",acc!G218,"")</f>
        <v/>
      </c>
      <c r="F211" s="9" t="str">
        <f>IF(acc!H218&lt;&gt;"",acc!H218,"")</f>
        <v/>
      </c>
      <c r="G211" s="9" t="str">
        <f>IF(acc!I218&lt;&gt;"",acc!I218,"")</f>
        <v/>
      </c>
      <c r="H211" s="9" t="str">
        <f>IF(acc!J218&lt;&gt;"",acc!J218,"")</f>
        <v/>
      </c>
    </row>
    <row r="212" spans="1:8" x14ac:dyDescent="0.25">
      <c r="A212" s="9" t="str">
        <f>IF(acc!C219&lt;&gt;"",acc!B219,"")</f>
        <v/>
      </c>
      <c r="B212" s="9" t="str">
        <f>IF(acc!C219&lt;&gt;"",acc!C219,"")</f>
        <v/>
      </c>
      <c r="C212" s="9" t="str">
        <f>IF(acc!E219&lt;&gt;"",VLOOKUP(acc!E219,private!$B$1:$C$10,2,FALSE),"")</f>
        <v/>
      </c>
      <c r="D212" s="40" t="str">
        <f>IF(acc!F219&lt;&gt;"",acc!F219,"")</f>
        <v/>
      </c>
      <c r="E212" s="9" t="str">
        <f>IF(acc!G219&lt;&gt;"",acc!G219,"")</f>
        <v/>
      </c>
      <c r="F212" s="9" t="str">
        <f>IF(acc!H219&lt;&gt;"",acc!H219,"")</f>
        <v/>
      </c>
      <c r="G212" s="9" t="str">
        <f>IF(acc!I219&lt;&gt;"",acc!I219,"")</f>
        <v/>
      </c>
      <c r="H212" s="9" t="str">
        <f>IF(acc!J219&lt;&gt;"",acc!J219,"")</f>
        <v/>
      </c>
    </row>
    <row r="213" spans="1:8" x14ac:dyDescent="0.25">
      <c r="A213" s="9" t="str">
        <f>IF(acc!C220&lt;&gt;"",acc!B220,"")</f>
        <v/>
      </c>
      <c r="B213" s="9" t="str">
        <f>IF(acc!C220&lt;&gt;"",acc!C220,"")</f>
        <v/>
      </c>
      <c r="C213" s="9" t="str">
        <f>IF(acc!E220&lt;&gt;"",VLOOKUP(acc!E220,private!$B$1:$C$10,2,FALSE),"")</f>
        <v/>
      </c>
      <c r="D213" s="40" t="str">
        <f>IF(acc!F220&lt;&gt;"",acc!F220,"")</f>
        <v/>
      </c>
      <c r="E213" s="9" t="str">
        <f>IF(acc!G220&lt;&gt;"",acc!G220,"")</f>
        <v/>
      </c>
      <c r="F213" s="9" t="str">
        <f>IF(acc!H220&lt;&gt;"",acc!H220,"")</f>
        <v/>
      </c>
      <c r="G213" s="9" t="str">
        <f>IF(acc!I220&lt;&gt;"",acc!I220,"")</f>
        <v/>
      </c>
      <c r="H213" s="9" t="str">
        <f>IF(acc!J220&lt;&gt;"",acc!J220,"")</f>
        <v/>
      </c>
    </row>
    <row r="214" spans="1:8" x14ac:dyDescent="0.25">
      <c r="A214" s="9" t="str">
        <f>IF(acc!C221&lt;&gt;"",acc!B221,"")</f>
        <v/>
      </c>
      <c r="B214" s="9" t="str">
        <f>IF(acc!C221&lt;&gt;"",acc!C221,"")</f>
        <v/>
      </c>
      <c r="C214" s="9" t="str">
        <f>IF(acc!E221&lt;&gt;"",VLOOKUP(acc!E221,private!$B$1:$C$10,2,FALSE),"")</f>
        <v/>
      </c>
      <c r="D214" s="40" t="str">
        <f>IF(acc!F221&lt;&gt;"",acc!F221,"")</f>
        <v/>
      </c>
      <c r="E214" s="9" t="str">
        <f>IF(acc!G221&lt;&gt;"",acc!G221,"")</f>
        <v/>
      </c>
      <c r="F214" s="9" t="str">
        <f>IF(acc!H221&lt;&gt;"",acc!H221,"")</f>
        <v/>
      </c>
      <c r="G214" s="9" t="str">
        <f>IF(acc!I221&lt;&gt;"",acc!I221,"")</f>
        <v/>
      </c>
      <c r="H214" s="9" t="str">
        <f>IF(acc!J221&lt;&gt;"",acc!J221,"")</f>
        <v/>
      </c>
    </row>
    <row r="215" spans="1:8" x14ac:dyDescent="0.25">
      <c r="A215" s="9" t="str">
        <f>IF(acc!C222&lt;&gt;"",acc!B222,"")</f>
        <v/>
      </c>
      <c r="B215" s="9" t="str">
        <f>IF(acc!C222&lt;&gt;"",acc!C222,"")</f>
        <v/>
      </c>
      <c r="C215" s="9" t="str">
        <f>IF(acc!E222&lt;&gt;"",VLOOKUP(acc!E222,private!$B$1:$C$10,2,FALSE),"")</f>
        <v/>
      </c>
      <c r="D215" s="40" t="str">
        <f>IF(acc!F222&lt;&gt;"",acc!F222,"")</f>
        <v/>
      </c>
      <c r="E215" s="9" t="str">
        <f>IF(acc!G222&lt;&gt;"",acc!G222,"")</f>
        <v/>
      </c>
      <c r="F215" s="9" t="str">
        <f>IF(acc!H222&lt;&gt;"",acc!H222,"")</f>
        <v/>
      </c>
      <c r="G215" s="9" t="str">
        <f>IF(acc!I222&lt;&gt;"",acc!I222,"")</f>
        <v/>
      </c>
      <c r="H215" s="9" t="str">
        <f>IF(acc!J222&lt;&gt;"",acc!J222,"")</f>
        <v/>
      </c>
    </row>
    <row r="216" spans="1:8" x14ac:dyDescent="0.25">
      <c r="A216" s="9" t="str">
        <f>IF(acc!C223&lt;&gt;"",acc!B223,"")</f>
        <v/>
      </c>
      <c r="B216" s="9" t="str">
        <f>IF(acc!C223&lt;&gt;"",acc!C223,"")</f>
        <v/>
      </c>
      <c r="C216" s="9" t="str">
        <f>IF(acc!E223&lt;&gt;"",VLOOKUP(acc!E223,private!$B$1:$C$10,2,FALSE),"")</f>
        <v/>
      </c>
      <c r="D216" s="40" t="str">
        <f>IF(acc!F223&lt;&gt;"",acc!F223,"")</f>
        <v/>
      </c>
      <c r="E216" s="9" t="str">
        <f>IF(acc!G223&lt;&gt;"",acc!G223,"")</f>
        <v/>
      </c>
      <c r="F216" s="9" t="str">
        <f>IF(acc!H223&lt;&gt;"",acc!H223,"")</f>
        <v/>
      </c>
      <c r="G216" s="9" t="str">
        <f>IF(acc!I223&lt;&gt;"",acc!I223,"")</f>
        <v/>
      </c>
      <c r="H216" s="9" t="str">
        <f>IF(acc!J223&lt;&gt;"",acc!J223,"")</f>
        <v/>
      </c>
    </row>
    <row r="217" spans="1:8" x14ac:dyDescent="0.25">
      <c r="A217" s="9" t="str">
        <f>IF(acc!C224&lt;&gt;"",acc!B224,"")</f>
        <v/>
      </c>
      <c r="B217" s="9" t="str">
        <f>IF(acc!C224&lt;&gt;"",acc!C224,"")</f>
        <v/>
      </c>
      <c r="C217" s="9" t="str">
        <f>IF(acc!E224&lt;&gt;"",VLOOKUP(acc!E224,private!$B$1:$C$10,2,FALSE),"")</f>
        <v/>
      </c>
      <c r="D217" s="40" t="str">
        <f>IF(acc!F224&lt;&gt;"",acc!F224,"")</f>
        <v/>
      </c>
      <c r="E217" s="9" t="str">
        <f>IF(acc!G224&lt;&gt;"",acc!G224,"")</f>
        <v/>
      </c>
      <c r="F217" s="9" t="str">
        <f>IF(acc!H224&lt;&gt;"",acc!H224,"")</f>
        <v/>
      </c>
      <c r="G217" s="9" t="str">
        <f>IF(acc!I224&lt;&gt;"",acc!I224,"")</f>
        <v/>
      </c>
      <c r="H217" s="9" t="str">
        <f>IF(acc!J224&lt;&gt;"",acc!J224,"")</f>
        <v/>
      </c>
    </row>
    <row r="218" spans="1:8" x14ac:dyDescent="0.25">
      <c r="A218" s="9" t="str">
        <f>IF(acc!C225&lt;&gt;"",acc!B225,"")</f>
        <v/>
      </c>
      <c r="B218" s="9" t="str">
        <f>IF(acc!C225&lt;&gt;"",acc!C225,"")</f>
        <v/>
      </c>
      <c r="C218" s="9" t="str">
        <f>IF(acc!E225&lt;&gt;"",VLOOKUP(acc!E225,private!$B$1:$C$10,2,FALSE),"")</f>
        <v/>
      </c>
      <c r="D218" s="40" t="str">
        <f>IF(acc!F225&lt;&gt;"",acc!F225,"")</f>
        <v/>
      </c>
      <c r="E218" s="9" t="str">
        <f>IF(acc!G225&lt;&gt;"",acc!G225,"")</f>
        <v/>
      </c>
      <c r="F218" s="9" t="str">
        <f>IF(acc!H225&lt;&gt;"",acc!H225,"")</f>
        <v/>
      </c>
      <c r="G218" s="9" t="str">
        <f>IF(acc!I225&lt;&gt;"",acc!I225,"")</f>
        <v/>
      </c>
      <c r="H218" s="9" t="str">
        <f>IF(acc!J225&lt;&gt;"",acc!J225,"")</f>
        <v/>
      </c>
    </row>
    <row r="219" spans="1:8" x14ac:dyDescent="0.25">
      <c r="A219" s="9" t="str">
        <f>IF(acc!C226&lt;&gt;"",acc!B226,"")</f>
        <v/>
      </c>
      <c r="B219" s="9" t="str">
        <f>IF(acc!C226&lt;&gt;"",acc!C226,"")</f>
        <v/>
      </c>
      <c r="C219" s="9" t="str">
        <f>IF(acc!E226&lt;&gt;"",VLOOKUP(acc!E226,private!$B$1:$C$10,2,FALSE),"")</f>
        <v/>
      </c>
      <c r="D219" s="40" t="str">
        <f>IF(acc!F226&lt;&gt;"",acc!F226,"")</f>
        <v/>
      </c>
      <c r="E219" s="9" t="str">
        <f>IF(acc!G226&lt;&gt;"",acc!G226,"")</f>
        <v/>
      </c>
      <c r="F219" s="9" t="str">
        <f>IF(acc!H226&lt;&gt;"",acc!H226,"")</f>
        <v/>
      </c>
      <c r="G219" s="9" t="str">
        <f>IF(acc!I226&lt;&gt;"",acc!I226,"")</f>
        <v/>
      </c>
      <c r="H219" s="9" t="str">
        <f>IF(acc!J226&lt;&gt;"",acc!J226,"")</f>
        <v/>
      </c>
    </row>
    <row r="220" spans="1:8" x14ac:dyDescent="0.25">
      <c r="A220" s="9" t="str">
        <f>IF(acc!C227&lt;&gt;"",acc!B227,"")</f>
        <v/>
      </c>
      <c r="B220" s="9" t="str">
        <f>IF(acc!C227&lt;&gt;"",acc!C227,"")</f>
        <v/>
      </c>
      <c r="C220" s="9" t="str">
        <f>IF(acc!E227&lt;&gt;"",VLOOKUP(acc!E227,private!$B$1:$C$10,2,FALSE),"")</f>
        <v/>
      </c>
      <c r="D220" s="40" t="str">
        <f>IF(acc!F227&lt;&gt;"",acc!F227,"")</f>
        <v/>
      </c>
      <c r="E220" s="9" t="str">
        <f>IF(acc!G227&lt;&gt;"",acc!G227,"")</f>
        <v/>
      </c>
      <c r="F220" s="9" t="str">
        <f>IF(acc!H227&lt;&gt;"",acc!H227,"")</f>
        <v/>
      </c>
      <c r="G220" s="9" t="str">
        <f>IF(acc!I227&lt;&gt;"",acc!I227,"")</f>
        <v/>
      </c>
      <c r="H220" s="9" t="str">
        <f>IF(acc!J227&lt;&gt;"",acc!J227,"")</f>
        <v/>
      </c>
    </row>
    <row r="221" spans="1:8" x14ac:dyDescent="0.25">
      <c r="A221" s="9" t="str">
        <f>IF(acc!C228&lt;&gt;"",acc!B228,"")</f>
        <v/>
      </c>
      <c r="B221" s="9" t="str">
        <f>IF(acc!C228&lt;&gt;"",acc!C228,"")</f>
        <v/>
      </c>
      <c r="C221" s="9" t="str">
        <f>IF(acc!E228&lt;&gt;"",VLOOKUP(acc!E228,private!$B$1:$C$10,2,FALSE),"")</f>
        <v/>
      </c>
      <c r="D221" s="40" t="str">
        <f>IF(acc!F228&lt;&gt;"",acc!F228,"")</f>
        <v/>
      </c>
      <c r="E221" s="9" t="str">
        <f>IF(acc!G228&lt;&gt;"",acc!G228,"")</f>
        <v/>
      </c>
      <c r="F221" s="9" t="str">
        <f>IF(acc!H228&lt;&gt;"",acc!H228,"")</f>
        <v/>
      </c>
      <c r="G221" s="9" t="str">
        <f>IF(acc!I228&lt;&gt;"",acc!I228,"")</f>
        <v/>
      </c>
      <c r="H221" s="9" t="str">
        <f>IF(acc!J228&lt;&gt;"",acc!J228,"")</f>
        <v/>
      </c>
    </row>
    <row r="222" spans="1:8" x14ac:dyDescent="0.25">
      <c r="A222" s="9" t="str">
        <f>IF(acc!C229&lt;&gt;"",acc!B229,"")</f>
        <v/>
      </c>
      <c r="B222" s="9" t="str">
        <f>IF(acc!C229&lt;&gt;"",acc!C229,"")</f>
        <v/>
      </c>
      <c r="C222" s="9" t="str">
        <f>IF(acc!E229&lt;&gt;"",VLOOKUP(acc!E229,private!$B$1:$C$10,2,FALSE),"")</f>
        <v/>
      </c>
      <c r="D222" s="40" t="str">
        <f>IF(acc!F229&lt;&gt;"",acc!F229,"")</f>
        <v/>
      </c>
      <c r="E222" s="9" t="str">
        <f>IF(acc!G229&lt;&gt;"",acc!G229,"")</f>
        <v/>
      </c>
      <c r="F222" s="9" t="str">
        <f>IF(acc!H229&lt;&gt;"",acc!H229,"")</f>
        <v/>
      </c>
      <c r="G222" s="9" t="str">
        <f>IF(acc!I229&lt;&gt;"",acc!I229,"")</f>
        <v/>
      </c>
      <c r="H222" s="9" t="str">
        <f>IF(acc!J229&lt;&gt;"",acc!J229,"")</f>
        <v/>
      </c>
    </row>
    <row r="223" spans="1:8" x14ac:dyDescent="0.25">
      <c r="A223" s="9" t="str">
        <f>IF(acc!C230&lt;&gt;"",acc!B230,"")</f>
        <v/>
      </c>
      <c r="B223" s="9" t="str">
        <f>IF(acc!C230&lt;&gt;"",acc!C230,"")</f>
        <v/>
      </c>
      <c r="C223" s="9" t="str">
        <f>IF(acc!E230&lt;&gt;"",VLOOKUP(acc!E230,private!$B$1:$C$10,2,FALSE),"")</f>
        <v/>
      </c>
      <c r="D223" s="40" t="str">
        <f>IF(acc!F230&lt;&gt;"",acc!F230,"")</f>
        <v/>
      </c>
      <c r="E223" s="9" t="str">
        <f>IF(acc!G230&lt;&gt;"",acc!G230,"")</f>
        <v/>
      </c>
      <c r="F223" s="9" t="str">
        <f>IF(acc!H230&lt;&gt;"",acc!H230,"")</f>
        <v/>
      </c>
      <c r="G223" s="9" t="str">
        <f>IF(acc!I230&lt;&gt;"",acc!I230,"")</f>
        <v/>
      </c>
      <c r="H223" s="9" t="str">
        <f>IF(acc!J230&lt;&gt;"",acc!J230,"")</f>
        <v/>
      </c>
    </row>
    <row r="224" spans="1:8" x14ac:dyDescent="0.25">
      <c r="A224" s="9" t="str">
        <f>IF(acc!C231&lt;&gt;"",acc!B231,"")</f>
        <v/>
      </c>
      <c r="B224" s="9" t="str">
        <f>IF(acc!C231&lt;&gt;"",acc!C231,"")</f>
        <v/>
      </c>
      <c r="C224" s="9" t="str">
        <f>IF(acc!E231&lt;&gt;"",VLOOKUP(acc!E231,private!$B$1:$C$10,2,FALSE),"")</f>
        <v/>
      </c>
      <c r="D224" s="40" t="str">
        <f>IF(acc!F231&lt;&gt;"",acc!F231,"")</f>
        <v/>
      </c>
      <c r="E224" s="9" t="str">
        <f>IF(acc!G231&lt;&gt;"",acc!G231,"")</f>
        <v/>
      </c>
      <c r="F224" s="9" t="str">
        <f>IF(acc!H231&lt;&gt;"",acc!H231,"")</f>
        <v/>
      </c>
      <c r="G224" s="9" t="str">
        <f>IF(acc!I231&lt;&gt;"",acc!I231,"")</f>
        <v/>
      </c>
      <c r="H224" s="9" t="str">
        <f>IF(acc!J231&lt;&gt;"",acc!J231,"")</f>
        <v/>
      </c>
    </row>
    <row r="225" spans="1:8" x14ac:dyDescent="0.25">
      <c r="A225" s="9" t="str">
        <f>IF(acc!C232&lt;&gt;"",acc!B232,"")</f>
        <v/>
      </c>
      <c r="B225" s="9" t="str">
        <f>IF(acc!C232&lt;&gt;"",acc!C232,"")</f>
        <v/>
      </c>
      <c r="C225" s="9" t="str">
        <f>IF(acc!E232&lt;&gt;"",VLOOKUP(acc!E232,private!$B$1:$C$10,2,FALSE),"")</f>
        <v/>
      </c>
      <c r="D225" s="40" t="str">
        <f>IF(acc!F232&lt;&gt;"",acc!F232,"")</f>
        <v/>
      </c>
      <c r="E225" s="9" t="str">
        <f>IF(acc!G232&lt;&gt;"",acc!G232,"")</f>
        <v/>
      </c>
      <c r="F225" s="9" t="str">
        <f>IF(acc!H232&lt;&gt;"",acc!H232,"")</f>
        <v/>
      </c>
      <c r="G225" s="9" t="str">
        <f>IF(acc!I232&lt;&gt;"",acc!I232,"")</f>
        <v/>
      </c>
      <c r="H225" s="9" t="str">
        <f>IF(acc!J232&lt;&gt;"",acc!J232,"")</f>
        <v/>
      </c>
    </row>
    <row r="226" spans="1:8" x14ac:dyDescent="0.25">
      <c r="A226" s="9" t="str">
        <f>IF(acc!C233&lt;&gt;"",acc!B233,"")</f>
        <v/>
      </c>
      <c r="B226" s="9" t="str">
        <f>IF(acc!C233&lt;&gt;"",acc!C233,"")</f>
        <v/>
      </c>
      <c r="C226" s="9" t="str">
        <f>IF(acc!E233&lt;&gt;"",VLOOKUP(acc!E233,private!$B$1:$C$10,2,FALSE),"")</f>
        <v/>
      </c>
      <c r="D226" s="40" t="str">
        <f>IF(acc!F233&lt;&gt;"",acc!F233,"")</f>
        <v/>
      </c>
      <c r="E226" s="9" t="str">
        <f>IF(acc!G233&lt;&gt;"",acc!G233,"")</f>
        <v/>
      </c>
      <c r="F226" s="9" t="str">
        <f>IF(acc!H233&lt;&gt;"",acc!H233,"")</f>
        <v/>
      </c>
      <c r="G226" s="9" t="str">
        <f>IF(acc!I233&lt;&gt;"",acc!I233,"")</f>
        <v/>
      </c>
      <c r="H226" s="9" t="str">
        <f>IF(acc!J233&lt;&gt;"",acc!J233,"")</f>
        <v/>
      </c>
    </row>
    <row r="227" spans="1:8" x14ac:dyDescent="0.25">
      <c r="A227" s="9" t="str">
        <f>IF(acc!C234&lt;&gt;"",acc!B234,"")</f>
        <v/>
      </c>
      <c r="B227" s="9" t="str">
        <f>IF(acc!C234&lt;&gt;"",acc!C234,"")</f>
        <v/>
      </c>
      <c r="C227" s="9" t="str">
        <f>IF(acc!E234&lt;&gt;"",VLOOKUP(acc!E234,private!$B$1:$C$10,2,FALSE),"")</f>
        <v/>
      </c>
      <c r="D227" s="40" t="str">
        <f>IF(acc!F234&lt;&gt;"",acc!F234,"")</f>
        <v/>
      </c>
      <c r="E227" s="9" t="str">
        <f>IF(acc!G234&lt;&gt;"",acc!G234,"")</f>
        <v/>
      </c>
      <c r="F227" s="9" t="str">
        <f>IF(acc!H234&lt;&gt;"",acc!H234,"")</f>
        <v/>
      </c>
      <c r="G227" s="9" t="str">
        <f>IF(acc!I234&lt;&gt;"",acc!I234,"")</f>
        <v/>
      </c>
      <c r="H227" s="9" t="str">
        <f>IF(acc!J234&lt;&gt;"",acc!J234,"")</f>
        <v/>
      </c>
    </row>
    <row r="228" spans="1:8" x14ac:dyDescent="0.25">
      <c r="A228" s="9" t="str">
        <f>IF(acc!C235&lt;&gt;"",acc!B235,"")</f>
        <v/>
      </c>
      <c r="B228" s="9" t="str">
        <f>IF(acc!C235&lt;&gt;"",acc!C235,"")</f>
        <v/>
      </c>
      <c r="C228" s="9" t="str">
        <f>IF(acc!E235&lt;&gt;"",VLOOKUP(acc!E235,private!$B$1:$C$10,2,FALSE),"")</f>
        <v/>
      </c>
      <c r="D228" s="40" t="str">
        <f>IF(acc!F235&lt;&gt;"",acc!F235,"")</f>
        <v/>
      </c>
      <c r="E228" s="9" t="str">
        <f>IF(acc!G235&lt;&gt;"",acc!G235,"")</f>
        <v/>
      </c>
      <c r="F228" s="9" t="str">
        <f>IF(acc!H235&lt;&gt;"",acc!H235,"")</f>
        <v/>
      </c>
      <c r="G228" s="9" t="str">
        <f>IF(acc!I235&lt;&gt;"",acc!I235,"")</f>
        <v/>
      </c>
      <c r="H228" s="9" t="str">
        <f>IF(acc!J235&lt;&gt;"",acc!J235,"")</f>
        <v/>
      </c>
    </row>
    <row r="229" spans="1:8" x14ac:dyDescent="0.25">
      <c r="A229" s="9" t="str">
        <f>IF(acc!C236&lt;&gt;"",acc!B236,"")</f>
        <v/>
      </c>
      <c r="B229" s="9" t="str">
        <f>IF(acc!C236&lt;&gt;"",acc!C236,"")</f>
        <v/>
      </c>
      <c r="C229" s="9" t="str">
        <f>IF(acc!E236&lt;&gt;"",VLOOKUP(acc!E236,private!$B$1:$C$10,2,FALSE),"")</f>
        <v/>
      </c>
      <c r="D229" s="40" t="str">
        <f>IF(acc!F236&lt;&gt;"",acc!F236,"")</f>
        <v/>
      </c>
      <c r="E229" s="9" t="str">
        <f>IF(acc!G236&lt;&gt;"",acc!G236,"")</f>
        <v/>
      </c>
      <c r="F229" s="9" t="str">
        <f>IF(acc!H236&lt;&gt;"",acc!H236,"")</f>
        <v/>
      </c>
      <c r="G229" s="9" t="str">
        <f>IF(acc!I236&lt;&gt;"",acc!I236,"")</f>
        <v/>
      </c>
      <c r="H229" s="9" t="str">
        <f>IF(acc!J236&lt;&gt;"",acc!J236,"")</f>
        <v/>
      </c>
    </row>
    <row r="230" spans="1:8" x14ac:dyDescent="0.25">
      <c r="A230" s="9" t="str">
        <f>IF(acc!C237&lt;&gt;"",acc!B237,"")</f>
        <v/>
      </c>
      <c r="B230" s="9" t="str">
        <f>IF(acc!C237&lt;&gt;"",acc!C237,"")</f>
        <v/>
      </c>
      <c r="C230" s="9" t="str">
        <f>IF(acc!E237&lt;&gt;"",VLOOKUP(acc!E237,private!$B$1:$C$10,2,FALSE),"")</f>
        <v/>
      </c>
      <c r="D230" s="40" t="str">
        <f>IF(acc!F237&lt;&gt;"",acc!F237,"")</f>
        <v/>
      </c>
      <c r="E230" s="9" t="str">
        <f>IF(acc!G237&lt;&gt;"",acc!G237,"")</f>
        <v/>
      </c>
      <c r="F230" s="9" t="str">
        <f>IF(acc!H237&lt;&gt;"",acc!H237,"")</f>
        <v/>
      </c>
      <c r="G230" s="9" t="str">
        <f>IF(acc!I237&lt;&gt;"",acc!I237,"")</f>
        <v/>
      </c>
      <c r="H230" s="9" t="str">
        <f>IF(acc!J237&lt;&gt;"",acc!J237,"")</f>
        <v/>
      </c>
    </row>
    <row r="231" spans="1:8" x14ac:dyDescent="0.25">
      <c r="A231" s="9" t="str">
        <f>IF(acc!C238&lt;&gt;"",acc!B238,"")</f>
        <v/>
      </c>
      <c r="B231" s="9" t="str">
        <f>IF(acc!C238&lt;&gt;"",acc!C238,"")</f>
        <v/>
      </c>
      <c r="C231" s="9" t="str">
        <f>IF(acc!E238&lt;&gt;"",VLOOKUP(acc!E238,private!$B$1:$C$10,2,FALSE),"")</f>
        <v/>
      </c>
      <c r="D231" s="40" t="str">
        <f>IF(acc!F238&lt;&gt;"",acc!F238,"")</f>
        <v/>
      </c>
      <c r="E231" s="9" t="str">
        <f>IF(acc!G238&lt;&gt;"",acc!G238,"")</f>
        <v/>
      </c>
      <c r="F231" s="9" t="str">
        <f>IF(acc!H238&lt;&gt;"",acc!H238,"")</f>
        <v/>
      </c>
      <c r="G231" s="9" t="str">
        <f>IF(acc!I238&lt;&gt;"",acc!I238,"")</f>
        <v/>
      </c>
      <c r="H231" s="9" t="str">
        <f>IF(acc!J238&lt;&gt;"",acc!J238,"")</f>
        <v/>
      </c>
    </row>
    <row r="232" spans="1:8" x14ac:dyDescent="0.25">
      <c r="A232" s="9" t="str">
        <f>IF(acc!C239&lt;&gt;"",acc!B239,"")</f>
        <v/>
      </c>
      <c r="B232" s="9" t="str">
        <f>IF(acc!C239&lt;&gt;"",acc!C239,"")</f>
        <v/>
      </c>
      <c r="C232" s="9" t="str">
        <f>IF(acc!E239&lt;&gt;"",VLOOKUP(acc!E239,private!$B$1:$C$10,2,FALSE),"")</f>
        <v/>
      </c>
      <c r="D232" s="40" t="str">
        <f>IF(acc!F239&lt;&gt;"",acc!F239,"")</f>
        <v/>
      </c>
      <c r="E232" s="9" t="str">
        <f>IF(acc!G239&lt;&gt;"",acc!G239,"")</f>
        <v/>
      </c>
      <c r="F232" s="9" t="str">
        <f>IF(acc!H239&lt;&gt;"",acc!H239,"")</f>
        <v/>
      </c>
      <c r="G232" s="9" t="str">
        <f>IF(acc!I239&lt;&gt;"",acc!I239,"")</f>
        <v/>
      </c>
      <c r="H232" s="9" t="str">
        <f>IF(acc!J239&lt;&gt;"",acc!J239,"")</f>
        <v/>
      </c>
    </row>
    <row r="233" spans="1:8" x14ac:dyDescent="0.25">
      <c r="A233" s="9" t="str">
        <f>IF(acc!C240&lt;&gt;"",acc!B240,"")</f>
        <v/>
      </c>
      <c r="B233" s="9" t="str">
        <f>IF(acc!C240&lt;&gt;"",acc!C240,"")</f>
        <v/>
      </c>
      <c r="C233" s="9" t="str">
        <f>IF(acc!E240&lt;&gt;"",VLOOKUP(acc!E240,private!$B$1:$C$10,2,FALSE),"")</f>
        <v/>
      </c>
      <c r="D233" s="40" t="str">
        <f>IF(acc!F240&lt;&gt;"",acc!F240,"")</f>
        <v/>
      </c>
      <c r="E233" s="9" t="str">
        <f>IF(acc!G240&lt;&gt;"",acc!G240,"")</f>
        <v/>
      </c>
      <c r="F233" s="9" t="str">
        <f>IF(acc!H240&lt;&gt;"",acc!H240,"")</f>
        <v/>
      </c>
      <c r="G233" s="9" t="str">
        <f>IF(acc!I240&lt;&gt;"",acc!I240,"")</f>
        <v/>
      </c>
      <c r="H233" s="9" t="str">
        <f>IF(acc!J240&lt;&gt;"",acc!J240,"")</f>
        <v/>
      </c>
    </row>
    <row r="234" spans="1:8" x14ac:dyDescent="0.25">
      <c r="A234" s="9" t="str">
        <f>IF(acc!C241&lt;&gt;"",acc!B241,"")</f>
        <v/>
      </c>
      <c r="B234" s="9" t="str">
        <f>IF(acc!C241&lt;&gt;"",acc!C241,"")</f>
        <v/>
      </c>
      <c r="C234" s="9" t="str">
        <f>IF(acc!E241&lt;&gt;"",VLOOKUP(acc!E241,private!$B$1:$C$10,2,FALSE),"")</f>
        <v/>
      </c>
      <c r="D234" s="40" t="str">
        <f>IF(acc!F241&lt;&gt;"",acc!F241,"")</f>
        <v/>
      </c>
      <c r="E234" s="9" t="str">
        <f>IF(acc!G241&lt;&gt;"",acc!G241,"")</f>
        <v/>
      </c>
      <c r="F234" s="9" t="str">
        <f>IF(acc!H241&lt;&gt;"",acc!H241,"")</f>
        <v/>
      </c>
      <c r="G234" s="9" t="str">
        <f>IF(acc!I241&lt;&gt;"",acc!I241,"")</f>
        <v/>
      </c>
      <c r="H234" s="9" t="str">
        <f>IF(acc!J241&lt;&gt;"",acc!J241,"")</f>
        <v/>
      </c>
    </row>
    <row r="235" spans="1:8" x14ac:dyDescent="0.25">
      <c r="A235" s="9" t="str">
        <f>IF(acc!C242&lt;&gt;"",acc!B242,"")</f>
        <v/>
      </c>
      <c r="B235" s="9" t="str">
        <f>IF(acc!C242&lt;&gt;"",acc!C242,"")</f>
        <v/>
      </c>
      <c r="C235" s="9" t="str">
        <f>IF(acc!E242&lt;&gt;"",VLOOKUP(acc!E242,private!$B$1:$C$10,2,FALSE),"")</f>
        <v/>
      </c>
      <c r="D235" s="40" t="str">
        <f>IF(acc!F242&lt;&gt;"",acc!F242,"")</f>
        <v/>
      </c>
      <c r="E235" s="9" t="str">
        <f>IF(acc!G242&lt;&gt;"",acc!G242,"")</f>
        <v/>
      </c>
      <c r="F235" s="9" t="str">
        <f>IF(acc!H242&lt;&gt;"",acc!H242,"")</f>
        <v/>
      </c>
      <c r="G235" s="9" t="str">
        <f>IF(acc!I242&lt;&gt;"",acc!I242,"")</f>
        <v/>
      </c>
      <c r="H235" s="9" t="str">
        <f>IF(acc!J242&lt;&gt;"",acc!J242,"")</f>
        <v/>
      </c>
    </row>
    <row r="236" spans="1:8" x14ac:dyDescent="0.25">
      <c r="A236" s="9" t="str">
        <f>IF(acc!C243&lt;&gt;"",acc!B243,"")</f>
        <v/>
      </c>
      <c r="B236" s="9" t="str">
        <f>IF(acc!C243&lt;&gt;"",acc!C243,"")</f>
        <v/>
      </c>
      <c r="C236" s="9" t="str">
        <f>IF(acc!E243&lt;&gt;"",VLOOKUP(acc!E243,private!$B$1:$C$10,2,FALSE),"")</f>
        <v/>
      </c>
      <c r="D236" s="40" t="str">
        <f>IF(acc!F243&lt;&gt;"",acc!F243,"")</f>
        <v/>
      </c>
      <c r="E236" s="9" t="str">
        <f>IF(acc!G243&lt;&gt;"",acc!G243,"")</f>
        <v/>
      </c>
      <c r="F236" s="9" t="str">
        <f>IF(acc!H243&lt;&gt;"",acc!H243,"")</f>
        <v/>
      </c>
      <c r="G236" s="9" t="str">
        <f>IF(acc!I243&lt;&gt;"",acc!I243,"")</f>
        <v/>
      </c>
      <c r="H236" s="9" t="str">
        <f>IF(acc!J243&lt;&gt;"",acc!J243,"")</f>
        <v/>
      </c>
    </row>
    <row r="237" spans="1:8" x14ac:dyDescent="0.25">
      <c r="A237" s="9" t="str">
        <f>IF(acc!C244&lt;&gt;"",acc!B244,"")</f>
        <v/>
      </c>
      <c r="B237" s="9" t="str">
        <f>IF(acc!C244&lt;&gt;"",acc!C244,"")</f>
        <v/>
      </c>
      <c r="C237" s="9" t="str">
        <f>IF(acc!E244&lt;&gt;"",VLOOKUP(acc!E244,private!$B$1:$C$10,2,FALSE),"")</f>
        <v/>
      </c>
      <c r="D237" s="40" t="str">
        <f>IF(acc!F244&lt;&gt;"",acc!F244,"")</f>
        <v/>
      </c>
      <c r="E237" s="9" t="str">
        <f>IF(acc!G244&lt;&gt;"",acc!G244,"")</f>
        <v/>
      </c>
      <c r="F237" s="9" t="str">
        <f>IF(acc!H244&lt;&gt;"",acc!H244,"")</f>
        <v/>
      </c>
      <c r="G237" s="9" t="str">
        <f>IF(acc!I244&lt;&gt;"",acc!I244,"")</f>
        <v/>
      </c>
      <c r="H237" s="9" t="str">
        <f>IF(acc!J244&lt;&gt;"",acc!J244,"")</f>
        <v/>
      </c>
    </row>
    <row r="238" spans="1:8" x14ac:dyDescent="0.25">
      <c r="A238" s="9" t="str">
        <f>IF(acc!C245&lt;&gt;"",acc!B245,"")</f>
        <v/>
      </c>
      <c r="B238" s="9" t="str">
        <f>IF(acc!C245&lt;&gt;"",acc!C245,"")</f>
        <v/>
      </c>
      <c r="C238" s="9" t="str">
        <f>IF(acc!E245&lt;&gt;"",VLOOKUP(acc!E245,private!$B$1:$C$10,2,FALSE),"")</f>
        <v/>
      </c>
      <c r="D238" s="40" t="str">
        <f>IF(acc!F245&lt;&gt;"",acc!F245,"")</f>
        <v/>
      </c>
      <c r="E238" s="9" t="str">
        <f>IF(acc!G245&lt;&gt;"",acc!G245,"")</f>
        <v/>
      </c>
      <c r="F238" s="9" t="str">
        <f>IF(acc!H245&lt;&gt;"",acc!H245,"")</f>
        <v/>
      </c>
      <c r="G238" s="9" t="str">
        <f>IF(acc!I245&lt;&gt;"",acc!I245,"")</f>
        <v/>
      </c>
      <c r="H238" s="9" t="str">
        <f>IF(acc!J245&lt;&gt;"",acc!J245,"")</f>
        <v/>
      </c>
    </row>
    <row r="239" spans="1:8" x14ac:dyDescent="0.25">
      <c r="A239" s="9" t="str">
        <f>IF(acc!C246&lt;&gt;"",acc!B246,"")</f>
        <v/>
      </c>
      <c r="B239" s="9" t="str">
        <f>IF(acc!C246&lt;&gt;"",acc!C246,"")</f>
        <v/>
      </c>
      <c r="C239" s="9" t="str">
        <f>IF(acc!E246&lt;&gt;"",VLOOKUP(acc!E246,private!$B$1:$C$10,2,FALSE),"")</f>
        <v/>
      </c>
      <c r="D239" s="40" t="str">
        <f>IF(acc!F246&lt;&gt;"",acc!F246,"")</f>
        <v/>
      </c>
      <c r="E239" s="9" t="str">
        <f>IF(acc!G246&lt;&gt;"",acc!G246,"")</f>
        <v/>
      </c>
      <c r="F239" s="9" t="str">
        <f>IF(acc!H246&lt;&gt;"",acc!H246,"")</f>
        <v/>
      </c>
      <c r="G239" s="9" t="str">
        <f>IF(acc!I246&lt;&gt;"",acc!I246,"")</f>
        <v/>
      </c>
      <c r="H239" s="9" t="str">
        <f>IF(acc!J246&lt;&gt;"",acc!J246,"")</f>
        <v/>
      </c>
    </row>
    <row r="240" spans="1:8" x14ac:dyDescent="0.25">
      <c r="A240" s="9" t="str">
        <f>IF(acc!C247&lt;&gt;"",acc!B247,"")</f>
        <v/>
      </c>
      <c r="B240" s="9" t="str">
        <f>IF(acc!C247&lt;&gt;"",acc!C247,"")</f>
        <v/>
      </c>
      <c r="C240" s="9" t="str">
        <f>IF(acc!E247&lt;&gt;"",VLOOKUP(acc!E247,private!$B$1:$C$10,2,FALSE),"")</f>
        <v/>
      </c>
      <c r="D240" s="40" t="str">
        <f>IF(acc!F247&lt;&gt;"",acc!F247,"")</f>
        <v/>
      </c>
      <c r="E240" s="9" t="str">
        <f>IF(acc!G247&lt;&gt;"",acc!G247,"")</f>
        <v/>
      </c>
      <c r="F240" s="9" t="str">
        <f>IF(acc!H247&lt;&gt;"",acc!H247,"")</f>
        <v/>
      </c>
      <c r="G240" s="9" t="str">
        <f>IF(acc!I247&lt;&gt;"",acc!I247,"")</f>
        <v/>
      </c>
      <c r="H240" s="9" t="str">
        <f>IF(acc!J247&lt;&gt;"",acc!J247,"")</f>
        <v/>
      </c>
    </row>
    <row r="241" spans="1:8" x14ac:dyDescent="0.25">
      <c r="A241" s="9" t="str">
        <f>IF(acc!C248&lt;&gt;"",acc!B248,"")</f>
        <v/>
      </c>
      <c r="B241" s="9" t="str">
        <f>IF(acc!C248&lt;&gt;"",acc!C248,"")</f>
        <v/>
      </c>
      <c r="C241" s="9" t="str">
        <f>IF(acc!E248&lt;&gt;"",VLOOKUP(acc!E248,private!$B$1:$C$10,2,FALSE),"")</f>
        <v/>
      </c>
      <c r="D241" s="40" t="str">
        <f>IF(acc!F248&lt;&gt;"",acc!F248,"")</f>
        <v/>
      </c>
      <c r="E241" s="9" t="str">
        <f>IF(acc!G248&lt;&gt;"",acc!G248,"")</f>
        <v/>
      </c>
      <c r="F241" s="9" t="str">
        <f>IF(acc!H248&lt;&gt;"",acc!H248,"")</f>
        <v/>
      </c>
      <c r="G241" s="9" t="str">
        <f>IF(acc!I248&lt;&gt;"",acc!I248,"")</f>
        <v/>
      </c>
      <c r="H241" s="9" t="str">
        <f>IF(acc!J248&lt;&gt;"",acc!J248,"")</f>
        <v/>
      </c>
    </row>
    <row r="242" spans="1:8" x14ac:dyDescent="0.25">
      <c r="A242" s="9" t="str">
        <f>IF(acc!C249&lt;&gt;"",acc!B249,"")</f>
        <v/>
      </c>
      <c r="B242" s="9" t="str">
        <f>IF(acc!C249&lt;&gt;"",acc!C249,"")</f>
        <v/>
      </c>
      <c r="C242" s="9" t="str">
        <f>IF(acc!E249&lt;&gt;"",VLOOKUP(acc!E249,private!$B$1:$C$10,2,FALSE),"")</f>
        <v/>
      </c>
      <c r="D242" s="40" t="str">
        <f>IF(acc!F249&lt;&gt;"",acc!F249,"")</f>
        <v/>
      </c>
      <c r="E242" s="9" t="str">
        <f>IF(acc!G249&lt;&gt;"",acc!G249,"")</f>
        <v/>
      </c>
      <c r="F242" s="9" t="str">
        <f>IF(acc!H249&lt;&gt;"",acc!H249,"")</f>
        <v/>
      </c>
      <c r="G242" s="9" t="str">
        <f>IF(acc!I249&lt;&gt;"",acc!I249,"")</f>
        <v/>
      </c>
      <c r="H242" s="9" t="str">
        <f>IF(acc!J249&lt;&gt;"",acc!J249,"")</f>
        <v/>
      </c>
    </row>
    <row r="243" spans="1:8" x14ac:dyDescent="0.25">
      <c r="A243" s="9" t="str">
        <f>IF(acc!C250&lt;&gt;"",acc!B250,"")</f>
        <v/>
      </c>
      <c r="B243" s="9" t="str">
        <f>IF(acc!C250&lt;&gt;"",acc!C250,"")</f>
        <v/>
      </c>
      <c r="C243" s="9" t="str">
        <f>IF(acc!E250&lt;&gt;"",VLOOKUP(acc!E250,private!$B$1:$C$10,2,FALSE),"")</f>
        <v/>
      </c>
      <c r="D243" s="40" t="str">
        <f>IF(acc!F250&lt;&gt;"",acc!F250,"")</f>
        <v/>
      </c>
      <c r="E243" s="9" t="str">
        <f>IF(acc!G250&lt;&gt;"",acc!G250,"")</f>
        <v/>
      </c>
      <c r="F243" s="9" t="str">
        <f>IF(acc!H250&lt;&gt;"",acc!H250,"")</f>
        <v/>
      </c>
      <c r="G243" s="9" t="str">
        <f>IF(acc!I250&lt;&gt;"",acc!I250,"")</f>
        <v/>
      </c>
      <c r="H243" s="9" t="str">
        <f>IF(acc!J250&lt;&gt;"",acc!J250,"")</f>
        <v/>
      </c>
    </row>
    <row r="244" spans="1:8" x14ac:dyDescent="0.25">
      <c r="A244" s="9" t="str">
        <f>IF(acc!C251&lt;&gt;"",acc!B251,"")</f>
        <v/>
      </c>
      <c r="B244" s="9" t="str">
        <f>IF(acc!C251&lt;&gt;"",acc!C251,"")</f>
        <v/>
      </c>
      <c r="C244" s="9" t="str">
        <f>IF(acc!E251&lt;&gt;"",VLOOKUP(acc!E251,private!$B$1:$C$10,2,FALSE),"")</f>
        <v/>
      </c>
      <c r="D244" s="40" t="str">
        <f>IF(acc!F251&lt;&gt;"",acc!F251,"")</f>
        <v/>
      </c>
      <c r="E244" s="9" t="str">
        <f>IF(acc!G251&lt;&gt;"",acc!G251,"")</f>
        <v/>
      </c>
      <c r="F244" s="9" t="str">
        <f>IF(acc!H251&lt;&gt;"",acc!H251,"")</f>
        <v/>
      </c>
      <c r="G244" s="9" t="str">
        <f>IF(acc!I251&lt;&gt;"",acc!I251,"")</f>
        <v/>
      </c>
      <c r="H244" s="9" t="str">
        <f>IF(acc!J251&lt;&gt;"",acc!J251,"")</f>
        <v/>
      </c>
    </row>
    <row r="245" spans="1:8" x14ac:dyDescent="0.25">
      <c r="A245" s="9" t="str">
        <f>IF(acc!C252&lt;&gt;"",acc!B252,"")</f>
        <v/>
      </c>
      <c r="B245" s="9" t="str">
        <f>IF(acc!C252&lt;&gt;"",acc!C252,"")</f>
        <v/>
      </c>
      <c r="C245" s="9" t="str">
        <f>IF(acc!E252&lt;&gt;"",VLOOKUP(acc!E252,private!$B$1:$C$10,2,FALSE),"")</f>
        <v/>
      </c>
      <c r="D245" s="40" t="str">
        <f>IF(acc!F252&lt;&gt;"",acc!F252,"")</f>
        <v/>
      </c>
      <c r="E245" s="9" t="str">
        <f>IF(acc!G252&lt;&gt;"",acc!G252,"")</f>
        <v/>
      </c>
      <c r="F245" s="9" t="str">
        <f>IF(acc!H252&lt;&gt;"",acc!H252,"")</f>
        <v/>
      </c>
      <c r="G245" s="9" t="str">
        <f>IF(acc!I252&lt;&gt;"",acc!I252,"")</f>
        <v/>
      </c>
      <c r="H245" s="9" t="str">
        <f>IF(acc!J252&lt;&gt;"",acc!J252,"")</f>
        <v/>
      </c>
    </row>
    <row r="246" spans="1:8" x14ac:dyDescent="0.25">
      <c r="A246" s="9" t="str">
        <f>IF(acc!C253&lt;&gt;"",acc!B253,"")</f>
        <v/>
      </c>
      <c r="B246" s="9" t="str">
        <f>IF(acc!C253&lt;&gt;"",acc!C253,"")</f>
        <v/>
      </c>
      <c r="C246" s="9" t="str">
        <f>IF(acc!E253&lt;&gt;"",VLOOKUP(acc!E253,private!$B$1:$C$10,2,FALSE),"")</f>
        <v/>
      </c>
      <c r="D246" s="40" t="str">
        <f>IF(acc!F253&lt;&gt;"",acc!F253,"")</f>
        <v/>
      </c>
      <c r="E246" s="9" t="str">
        <f>IF(acc!G253&lt;&gt;"",acc!G253,"")</f>
        <v/>
      </c>
      <c r="F246" s="9" t="str">
        <f>IF(acc!H253&lt;&gt;"",acc!H253,"")</f>
        <v/>
      </c>
      <c r="G246" s="9" t="str">
        <f>IF(acc!I253&lt;&gt;"",acc!I253,"")</f>
        <v/>
      </c>
      <c r="H246" s="9" t="str">
        <f>IF(acc!J253&lt;&gt;"",acc!J253,"")</f>
        <v/>
      </c>
    </row>
    <row r="247" spans="1:8" x14ac:dyDescent="0.25">
      <c r="A247" s="9" t="str">
        <f>IF(acc!C254&lt;&gt;"",acc!B254,"")</f>
        <v/>
      </c>
      <c r="B247" s="9" t="str">
        <f>IF(acc!C254&lt;&gt;"",acc!C254,"")</f>
        <v/>
      </c>
      <c r="C247" s="9" t="str">
        <f>IF(acc!E254&lt;&gt;"",VLOOKUP(acc!E254,private!$B$1:$C$10,2,FALSE),"")</f>
        <v/>
      </c>
      <c r="D247" s="40" t="str">
        <f>IF(acc!F254&lt;&gt;"",acc!F254,"")</f>
        <v/>
      </c>
      <c r="E247" s="9" t="str">
        <f>IF(acc!G254&lt;&gt;"",acc!G254,"")</f>
        <v/>
      </c>
      <c r="F247" s="9" t="str">
        <f>IF(acc!H254&lt;&gt;"",acc!H254,"")</f>
        <v/>
      </c>
      <c r="G247" s="9" t="str">
        <f>IF(acc!I254&lt;&gt;"",acc!I254,"")</f>
        <v/>
      </c>
      <c r="H247" s="9" t="str">
        <f>IF(acc!J254&lt;&gt;"",acc!J254,"")</f>
        <v/>
      </c>
    </row>
    <row r="248" spans="1:8" x14ac:dyDescent="0.25">
      <c r="A248" s="9" t="str">
        <f>IF(acc!C255&lt;&gt;"",acc!B255,"")</f>
        <v/>
      </c>
      <c r="B248" s="9" t="str">
        <f>IF(acc!C255&lt;&gt;"",acc!C255,"")</f>
        <v/>
      </c>
      <c r="C248" s="9" t="str">
        <f>IF(acc!E255&lt;&gt;"",VLOOKUP(acc!E255,private!$B$1:$C$10,2,FALSE),"")</f>
        <v/>
      </c>
      <c r="D248" s="40" t="str">
        <f>IF(acc!F255&lt;&gt;"",acc!F255,"")</f>
        <v/>
      </c>
      <c r="E248" s="9" t="str">
        <f>IF(acc!G255&lt;&gt;"",acc!G255,"")</f>
        <v/>
      </c>
      <c r="F248" s="9" t="str">
        <f>IF(acc!H255&lt;&gt;"",acc!H255,"")</f>
        <v/>
      </c>
      <c r="G248" s="9" t="str">
        <f>IF(acc!I255&lt;&gt;"",acc!I255,"")</f>
        <v/>
      </c>
      <c r="H248" s="9" t="str">
        <f>IF(acc!J255&lt;&gt;"",acc!J255,"")</f>
        <v/>
      </c>
    </row>
    <row r="249" spans="1:8" x14ac:dyDescent="0.25">
      <c r="A249" s="9" t="str">
        <f>IF(acc!C256&lt;&gt;"",acc!B256,"")</f>
        <v/>
      </c>
      <c r="B249" s="9" t="str">
        <f>IF(acc!C256&lt;&gt;"",acc!C256,"")</f>
        <v/>
      </c>
      <c r="C249" s="9" t="str">
        <f>IF(acc!E256&lt;&gt;"",VLOOKUP(acc!E256,private!$B$1:$C$10,2,FALSE),"")</f>
        <v/>
      </c>
      <c r="D249" s="40" t="str">
        <f>IF(acc!F256&lt;&gt;"",acc!F256,"")</f>
        <v/>
      </c>
      <c r="E249" s="9" t="str">
        <f>IF(acc!G256&lt;&gt;"",acc!G256,"")</f>
        <v/>
      </c>
      <c r="F249" s="9" t="str">
        <f>IF(acc!H256&lt;&gt;"",acc!H256,"")</f>
        <v/>
      </c>
      <c r="G249" s="9" t="str">
        <f>IF(acc!I256&lt;&gt;"",acc!I256,"")</f>
        <v/>
      </c>
      <c r="H249" s="9" t="str">
        <f>IF(acc!J256&lt;&gt;"",acc!J256,"")</f>
        <v/>
      </c>
    </row>
    <row r="250" spans="1:8" x14ac:dyDescent="0.25">
      <c r="A250" s="9" t="str">
        <f>IF(acc!C257&lt;&gt;"",acc!B257,"")</f>
        <v/>
      </c>
      <c r="B250" s="9" t="str">
        <f>IF(acc!C257&lt;&gt;"",acc!C257,"")</f>
        <v/>
      </c>
      <c r="C250" s="9" t="str">
        <f>IF(acc!E257&lt;&gt;"",VLOOKUP(acc!E257,private!$B$1:$C$10,2,FALSE),"")</f>
        <v/>
      </c>
      <c r="D250" s="40" t="str">
        <f>IF(acc!F257&lt;&gt;"",acc!F257,"")</f>
        <v/>
      </c>
      <c r="E250" s="9" t="str">
        <f>IF(acc!G257&lt;&gt;"",acc!G257,"")</f>
        <v/>
      </c>
      <c r="F250" s="9" t="str">
        <f>IF(acc!H257&lt;&gt;"",acc!H257,"")</f>
        <v/>
      </c>
      <c r="G250" s="9" t="str">
        <f>IF(acc!I257&lt;&gt;"",acc!I257,"")</f>
        <v/>
      </c>
      <c r="H250" s="9" t="str">
        <f>IF(acc!J257&lt;&gt;"",acc!J257,"")</f>
        <v/>
      </c>
    </row>
    <row r="251" spans="1:8" x14ac:dyDescent="0.25">
      <c r="A251" s="9" t="str">
        <f>IF(acc!C258&lt;&gt;"",acc!B258,"")</f>
        <v/>
      </c>
      <c r="B251" s="9" t="str">
        <f>IF(acc!C258&lt;&gt;"",acc!C258,"")</f>
        <v/>
      </c>
      <c r="C251" s="9" t="str">
        <f>IF(acc!E258&lt;&gt;"",VLOOKUP(acc!E258,private!$B$1:$C$10,2,FALSE),"")</f>
        <v/>
      </c>
      <c r="D251" s="40" t="str">
        <f>IF(acc!F258&lt;&gt;"",acc!F258,"")</f>
        <v/>
      </c>
      <c r="E251" s="9" t="str">
        <f>IF(acc!G258&lt;&gt;"",acc!G258,"")</f>
        <v/>
      </c>
      <c r="F251" s="9" t="str">
        <f>IF(acc!H258&lt;&gt;"",acc!H258,"")</f>
        <v/>
      </c>
      <c r="G251" s="9" t="str">
        <f>IF(acc!I258&lt;&gt;"",acc!I258,"")</f>
        <v/>
      </c>
      <c r="H251" s="9" t="str">
        <f>IF(acc!J258&lt;&gt;"",acc!J258,"")</f>
        <v/>
      </c>
    </row>
    <row r="252" spans="1:8" x14ac:dyDescent="0.25">
      <c r="A252" s="9" t="str">
        <f>IF(acc!C259&lt;&gt;"",acc!B259,"")</f>
        <v/>
      </c>
      <c r="B252" s="9" t="str">
        <f>IF(acc!C259&lt;&gt;"",acc!C259,"")</f>
        <v/>
      </c>
      <c r="C252" s="9" t="str">
        <f>IF(acc!E259&lt;&gt;"",VLOOKUP(acc!E259,private!$B$1:$C$10,2,FALSE),"")</f>
        <v/>
      </c>
      <c r="D252" s="40" t="str">
        <f>IF(acc!F259&lt;&gt;"",acc!F259,"")</f>
        <v/>
      </c>
      <c r="E252" s="9" t="str">
        <f>IF(acc!G259&lt;&gt;"",acc!G259,"")</f>
        <v/>
      </c>
      <c r="F252" s="9" t="str">
        <f>IF(acc!H259&lt;&gt;"",acc!H259,"")</f>
        <v/>
      </c>
      <c r="G252" s="9" t="str">
        <f>IF(acc!I259&lt;&gt;"",acc!I259,"")</f>
        <v/>
      </c>
      <c r="H252" s="9" t="str">
        <f>IF(acc!J259&lt;&gt;"",acc!J259,"")</f>
        <v/>
      </c>
    </row>
    <row r="253" spans="1:8" x14ac:dyDescent="0.25">
      <c r="A253" s="9" t="str">
        <f>IF(acc!C260&lt;&gt;"",acc!B260,"")</f>
        <v/>
      </c>
      <c r="B253" s="9" t="str">
        <f>IF(acc!C260&lt;&gt;"",acc!C260,"")</f>
        <v/>
      </c>
      <c r="C253" s="9" t="str">
        <f>IF(acc!E260&lt;&gt;"",VLOOKUP(acc!E260,private!$B$1:$C$10,2,FALSE),"")</f>
        <v/>
      </c>
      <c r="D253" s="40" t="str">
        <f>IF(acc!F260&lt;&gt;"",acc!F260,"")</f>
        <v/>
      </c>
      <c r="E253" s="9" t="str">
        <f>IF(acc!G260&lt;&gt;"",acc!G260,"")</f>
        <v/>
      </c>
      <c r="F253" s="9" t="str">
        <f>IF(acc!H260&lt;&gt;"",acc!H260,"")</f>
        <v/>
      </c>
      <c r="G253" s="9" t="str">
        <f>IF(acc!I260&lt;&gt;"",acc!I260,"")</f>
        <v/>
      </c>
      <c r="H253" s="9" t="str">
        <f>IF(acc!J260&lt;&gt;"",acc!J260,"")</f>
        <v/>
      </c>
    </row>
    <row r="254" spans="1:8" x14ac:dyDescent="0.25">
      <c r="A254" s="9" t="str">
        <f>IF(acc!C261&lt;&gt;"",acc!B261,"")</f>
        <v/>
      </c>
      <c r="B254" s="9" t="str">
        <f>IF(acc!C261&lt;&gt;"",acc!C261,"")</f>
        <v/>
      </c>
      <c r="C254" s="9" t="str">
        <f>IF(acc!E261&lt;&gt;"",VLOOKUP(acc!E261,private!$B$1:$C$10,2,FALSE),"")</f>
        <v/>
      </c>
      <c r="D254" s="40" t="str">
        <f>IF(acc!F261&lt;&gt;"",acc!F261,"")</f>
        <v/>
      </c>
      <c r="E254" s="9" t="str">
        <f>IF(acc!G261&lt;&gt;"",acc!G261,"")</f>
        <v/>
      </c>
      <c r="F254" s="9" t="str">
        <f>IF(acc!H261&lt;&gt;"",acc!H261,"")</f>
        <v/>
      </c>
      <c r="G254" s="9" t="str">
        <f>IF(acc!I261&lt;&gt;"",acc!I261,"")</f>
        <v/>
      </c>
      <c r="H254" s="9" t="str">
        <f>IF(acc!J261&lt;&gt;"",acc!J261,"")</f>
        <v/>
      </c>
    </row>
    <row r="255" spans="1:8" x14ac:dyDescent="0.25">
      <c r="A255" s="9" t="str">
        <f>IF(acc!C262&lt;&gt;"",acc!B262,"")</f>
        <v/>
      </c>
      <c r="B255" s="9" t="str">
        <f>IF(acc!C262&lt;&gt;"",acc!C262,"")</f>
        <v/>
      </c>
      <c r="C255" s="9" t="str">
        <f>IF(acc!E262&lt;&gt;"",VLOOKUP(acc!E262,private!$B$1:$C$10,2,FALSE),"")</f>
        <v/>
      </c>
      <c r="D255" s="40" t="str">
        <f>IF(acc!F262&lt;&gt;"",acc!F262,"")</f>
        <v/>
      </c>
      <c r="E255" s="9" t="str">
        <f>IF(acc!G262&lt;&gt;"",acc!G262,"")</f>
        <v/>
      </c>
      <c r="F255" s="9" t="str">
        <f>IF(acc!H262&lt;&gt;"",acc!H262,"")</f>
        <v/>
      </c>
      <c r="G255" s="9" t="str">
        <f>IF(acc!I262&lt;&gt;"",acc!I262,"")</f>
        <v/>
      </c>
      <c r="H255" s="9" t="str">
        <f>IF(acc!J262&lt;&gt;"",acc!J262,"")</f>
        <v/>
      </c>
    </row>
    <row r="256" spans="1:8" x14ac:dyDescent="0.25">
      <c r="A256" s="9" t="str">
        <f>IF(acc!C263&lt;&gt;"",acc!B263,"")</f>
        <v/>
      </c>
      <c r="B256" s="9" t="str">
        <f>IF(acc!C263&lt;&gt;"",acc!C263,"")</f>
        <v/>
      </c>
      <c r="C256" s="9" t="str">
        <f>IF(acc!E263&lt;&gt;"",VLOOKUP(acc!E263,private!$B$1:$C$10,2,FALSE),"")</f>
        <v/>
      </c>
      <c r="D256" s="40" t="str">
        <f>IF(acc!F263&lt;&gt;"",acc!F263,"")</f>
        <v/>
      </c>
      <c r="E256" s="9" t="str">
        <f>IF(acc!G263&lt;&gt;"",acc!G263,"")</f>
        <v/>
      </c>
      <c r="F256" s="9" t="str">
        <f>IF(acc!H263&lt;&gt;"",acc!H263,"")</f>
        <v/>
      </c>
      <c r="G256" s="9" t="str">
        <f>IF(acc!I263&lt;&gt;"",acc!I263,"")</f>
        <v/>
      </c>
      <c r="H256" s="9" t="str">
        <f>IF(acc!J263&lt;&gt;"",acc!J263,"")</f>
        <v/>
      </c>
    </row>
    <row r="257" spans="1:8" x14ac:dyDescent="0.25">
      <c r="A257" s="9" t="str">
        <f>IF(acc!C264&lt;&gt;"",acc!B264,"")</f>
        <v/>
      </c>
      <c r="B257" s="9" t="str">
        <f>IF(acc!C264&lt;&gt;"",acc!C264,"")</f>
        <v/>
      </c>
      <c r="C257" s="9" t="str">
        <f>IF(acc!E264&lt;&gt;"",VLOOKUP(acc!E264,private!$B$1:$C$10,2,FALSE),"")</f>
        <v/>
      </c>
      <c r="D257" s="40" t="str">
        <f>IF(acc!F264&lt;&gt;"",acc!F264,"")</f>
        <v/>
      </c>
      <c r="E257" s="9" t="str">
        <f>IF(acc!G264&lt;&gt;"",acc!G264,"")</f>
        <v/>
      </c>
      <c r="F257" s="9" t="str">
        <f>IF(acc!H264&lt;&gt;"",acc!H264,"")</f>
        <v/>
      </c>
      <c r="G257" s="9" t="str">
        <f>IF(acc!I264&lt;&gt;"",acc!I264,"")</f>
        <v/>
      </c>
      <c r="H257" s="9" t="str">
        <f>IF(acc!J264&lt;&gt;"",acc!J264,"")</f>
        <v/>
      </c>
    </row>
    <row r="258" spans="1:8" x14ac:dyDescent="0.25">
      <c r="A258" s="9" t="str">
        <f>IF(acc!C265&lt;&gt;"",acc!B265,"")</f>
        <v/>
      </c>
      <c r="B258" s="9" t="str">
        <f>IF(acc!C265&lt;&gt;"",acc!C265,"")</f>
        <v/>
      </c>
      <c r="C258" s="9" t="str">
        <f>IF(acc!E265&lt;&gt;"",VLOOKUP(acc!E265,private!$B$1:$C$10,2,FALSE),"")</f>
        <v/>
      </c>
      <c r="D258" s="40" t="str">
        <f>IF(acc!F265&lt;&gt;"",acc!F265,"")</f>
        <v/>
      </c>
      <c r="E258" s="9" t="str">
        <f>IF(acc!G265&lt;&gt;"",acc!G265,"")</f>
        <v/>
      </c>
      <c r="F258" s="9" t="str">
        <f>IF(acc!H265&lt;&gt;"",acc!H265,"")</f>
        <v/>
      </c>
      <c r="G258" s="9" t="str">
        <f>IF(acc!I265&lt;&gt;"",acc!I265,"")</f>
        <v/>
      </c>
      <c r="H258" s="9" t="str">
        <f>IF(acc!J265&lt;&gt;"",acc!J265,"")</f>
        <v/>
      </c>
    </row>
    <row r="259" spans="1:8" x14ac:dyDescent="0.25">
      <c r="A259" s="9" t="str">
        <f>IF(acc!C266&lt;&gt;"",acc!B266,"")</f>
        <v/>
      </c>
      <c r="B259" s="9" t="str">
        <f>IF(acc!C266&lt;&gt;"",acc!C266,"")</f>
        <v/>
      </c>
      <c r="C259" s="9" t="str">
        <f>IF(acc!E266&lt;&gt;"",VLOOKUP(acc!E266,private!$B$1:$C$10,2,FALSE),"")</f>
        <v/>
      </c>
      <c r="D259" s="40" t="str">
        <f>IF(acc!F266&lt;&gt;"",acc!F266,"")</f>
        <v/>
      </c>
      <c r="E259" s="9" t="str">
        <f>IF(acc!G266&lt;&gt;"",acc!G266,"")</f>
        <v/>
      </c>
      <c r="F259" s="9" t="str">
        <f>IF(acc!H266&lt;&gt;"",acc!H266,"")</f>
        <v/>
      </c>
      <c r="G259" s="9" t="str">
        <f>IF(acc!I266&lt;&gt;"",acc!I266,"")</f>
        <v/>
      </c>
      <c r="H259" s="9" t="str">
        <f>IF(acc!J266&lt;&gt;"",acc!J266,"")</f>
        <v/>
      </c>
    </row>
    <row r="260" spans="1:8" x14ac:dyDescent="0.25">
      <c r="A260" s="9" t="str">
        <f>IF(acc!C267&lt;&gt;"",acc!B267,"")</f>
        <v/>
      </c>
      <c r="B260" s="9" t="str">
        <f>IF(acc!C267&lt;&gt;"",acc!C267,"")</f>
        <v/>
      </c>
      <c r="C260" s="9" t="str">
        <f>IF(acc!E267&lt;&gt;"",VLOOKUP(acc!E267,private!$B$1:$C$10,2,FALSE),"")</f>
        <v/>
      </c>
      <c r="D260" s="40" t="str">
        <f>IF(acc!F267&lt;&gt;"",acc!F267,"")</f>
        <v/>
      </c>
      <c r="E260" s="9" t="str">
        <f>IF(acc!G267&lt;&gt;"",acc!G267,"")</f>
        <v/>
      </c>
      <c r="F260" s="9" t="str">
        <f>IF(acc!H267&lt;&gt;"",acc!H267,"")</f>
        <v/>
      </c>
      <c r="G260" s="9" t="str">
        <f>IF(acc!I267&lt;&gt;"",acc!I267,"")</f>
        <v/>
      </c>
      <c r="H260" s="9" t="str">
        <f>IF(acc!J267&lt;&gt;"",acc!J267,"")</f>
        <v/>
      </c>
    </row>
    <row r="261" spans="1:8" x14ac:dyDescent="0.25">
      <c r="A261" s="9" t="str">
        <f>IF(acc!C268&lt;&gt;"",acc!B268,"")</f>
        <v/>
      </c>
      <c r="B261" s="9" t="str">
        <f>IF(acc!C268&lt;&gt;"",acc!C268,"")</f>
        <v/>
      </c>
      <c r="C261" s="9" t="str">
        <f>IF(acc!E268&lt;&gt;"",VLOOKUP(acc!E268,private!$B$1:$C$10,2,FALSE),"")</f>
        <v/>
      </c>
      <c r="D261" s="40" t="str">
        <f>IF(acc!F268&lt;&gt;"",acc!F268,"")</f>
        <v/>
      </c>
      <c r="E261" s="9" t="str">
        <f>IF(acc!G268&lt;&gt;"",acc!G268,"")</f>
        <v/>
      </c>
      <c r="F261" s="9" t="str">
        <f>IF(acc!H268&lt;&gt;"",acc!H268,"")</f>
        <v/>
      </c>
      <c r="G261" s="9" t="str">
        <f>IF(acc!I268&lt;&gt;"",acc!I268,"")</f>
        <v/>
      </c>
      <c r="H261" s="9" t="str">
        <f>IF(acc!J268&lt;&gt;"",acc!J268,"")</f>
        <v/>
      </c>
    </row>
    <row r="262" spans="1:8" x14ac:dyDescent="0.25">
      <c r="A262" s="9" t="str">
        <f>IF(acc!C269&lt;&gt;"",acc!B269,"")</f>
        <v/>
      </c>
      <c r="B262" s="9" t="str">
        <f>IF(acc!C269&lt;&gt;"",acc!C269,"")</f>
        <v/>
      </c>
      <c r="C262" s="9" t="str">
        <f>IF(acc!E269&lt;&gt;"",VLOOKUP(acc!E269,private!$B$1:$C$10,2,FALSE),"")</f>
        <v/>
      </c>
      <c r="D262" s="40" t="str">
        <f>IF(acc!F269&lt;&gt;"",acc!F269,"")</f>
        <v/>
      </c>
      <c r="E262" s="9" t="str">
        <f>IF(acc!G269&lt;&gt;"",acc!G269,"")</f>
        <v/>
      </c>
      <c r="F262" s="9" t="str">
        <f>IF(acc!H269&lt;&gt;"",acc!H269,"")</f>
        <v/>
      </c>
      <c r="G262" s="9" t="str">
        <f>IF(acc!I269&lt;&gt;"",acc!I269,"")</f>
        <v/>
      </c>
      <c r="H262" s="9" t="str">
        <f>IF(acc!J269&lt;&gt;"",acc!J269,"")</f>
        <v/>
      </c>
    </row>
    <row r="263" spans="1:8" x14ac:dyDescent="0.25">
      <c r="A263" s="9" t="str">
        <f>IF(acc!C270&lt;&gt;"",acc!B270,"")</f>
        <v/>
      </c>
      <c r="B263" s="9" t="str">
        <f>IF(acc!C270&lt;&gt;"",acc!C270,"")</f>
        <v/>
      </c>
      <c r="C263" s="9" t="str">
        <f>IF(acc!E270&lt;&gt;"",VLOOKUP(acc!E270,private!$B$1:$C$10,2,FALSE),"")</f>
        <v/>
      </c>
      <c r="D263" s="40" t="str">
        <f>IF(acc!F270&lt;&gt;"",acc!F270,"")</f>
        <v/>
      </c>
      <c r="E263" s="9" t="str">
        <f>IF(acc!G270&lt;&gt;"",acc!G270,"")</f>
        <v/>
      </c>
      <c r="F263" s="9" t="str">
        <f>IF(acc!H270&lt;&gt;"",acc!H270,"")</f>
        <v/>
      </c>
      <c r="G263" s="9" t="str">
        <f>IF(acc!I270&lt;&gt;"",acc!I270,"")</f>
        <v/>
      </c>
      <c r="H263" s="9" t="str">
        <f>IF(acc!J270&lt;&gt;"",acc!J270,"")</f>
        <v/>
      </c>
    </row>
    <row r="264" spans="1:8" x14ac:dyDescent="0.25">
      <c r="A264" s="9" t="str">
        <f>IF(acc!C271&lt;&gt;"",acc!B271,"")</f>
        <v/>
      </c>
      <c r="B264" s="9" t="str">
        <f>IF(acc!C271&lt;&gt;"",acc!C271,"")</f>
        <v/>
      </c>
      <c r="C264" s="9" t="str">
        <f>IF(acc!E271&lt;&gt;"",VLOOKUP(acc!E271,private!$B$1:$C$10,2,FALSE),"")</f>
        <v/>
      </c>
      <c r="D264" s="40" t="str">
        <f>IF(acc!F271&lt;&gt;"",acc!F271,"")</f>
        <v/>
      </c>
      <c r="E264" s="9" t="str">
        <f>IF(acc!G271&lt;&gt;"",acc!G271,"")</f>
        <v/>
      </c>
      <c r="F264" s="9" t="str">
        <f>IF(acc!H271&lt;&gt;"",acc!H271,"")</f>
        <v/>
      </c>
      <c r="G264" s="9" t="str">
        <f>IF(acc!I271&lt;&gt;"",acc!I271,"")</f>
        <v/>
      </c>
      <c r="H264" s="9" t="str">
        <f>IF(acc!J271&lt;&gt;"",acc!J271,"")</f>
        <v/>
      </c>
    </row>
    <row r="265" spans="1:8" x14ac:dyDescent="0.25">
      <c r="A265" s="9" t="str">
        <f>IF(acc!C272&lt;&gt;"",acc!B272,"")</f>
        <v/>
      </c>
      <c r="B265" s="9" t="str">
        <f>IF(acc!C272&lt;&gt;"",acc!C272,"")</f>
        <v/>
      </c>
      <c r="C265" s="9" t="str">
        <f>IF(acc!E272&lt;&gt;"",VLOOKUP(acc!E272,private!$B$1:$C$10,2,FALSE),"")</f>
        <v/>
      </c>
      <c r="D265" s="40" t="str">
        <f>IF(acc!F272&lt;&gt;"",acc!F272,"")</f>
        <v/>
      </c>
      <c r="E265" s="9" t="str">
        <f>IF(acc!G272&lt;&gt;"",acc!G272,"")</f>
        <v/>
      </c>
      <c r="F265" s="9" t="str">
        <f>IF(acc!H272&lt;&gt;"",acc!H272,"")</f>
        <v/>
      </c>
      <c r="G265" s="9" t="str">
        <f>IF(acc!I272&lt;&gt;"",acc!I272,"")</f>
        <v/>
      </c>
      <c r="H265" s="9" t="str">
        <f>IF(acc!J272&lt;&gt;"",acc!J272,"")</f>
        <v/>
      </c>
    </row>
    <row r="266" spans="1:8" x14ac:dyDescent="0.25">
      <c r="A266" s="9" t="str">
        <f>IF(acc!C273&lt;&gt;"",acc!B273,"")</f>
        <v/>
      </c>
      <c r="B266" s="9" t="str">
        <f>IF(acc!C273&lt;&gt;"",acc!C273,"")</f>
        <v/>
      </c>
      <c r="C266" s="9" t="str">
        <f>IF(acc!E273&lt;&gt;"",VLOOKUP(acc!E273,private!$B$1:$C$10,2,FALSE),"")</f>
        <v/>
      </c>
      <c r="D266" s="40" t="str">
        <f>IF(acc!F273&lt;&gt;"",acc!F273,"")</f>
        <v/>
      </c>
      <c r="E266" s="9" t="str">
        <f>IF(acc!G273&lt;&gt;"",acc!G273,"")</f>
        <v/>
      </c>
      <c r="F266" s="9" t="str">
        <f>IF(acc!H273&lt;&gt;"",acc!H273,"")</f>
        <v/>
      </c>
      <c r="G266" s="9" t="str">
        <f>IF(acc!I273&lt;&gt;"",acc!I273,"")</f>
        <v/>
      </c>
      <c r="H266" s="9" t="str">
        <f>IF(acc!J273&lt;&gt;"",acc!J273,"")</f>
        <v/>
      </c>
    </row>
    <row r="267" spans="1:8" x14ac:dyDescent="0.25">
      <c r="A267" s="9" t="str">
        <f>IF(acc!C274&lt;&gt;"",acc!B274,"")</f>
        <v/>
      </c>
      <c r="B267" s="9" t="str">
        <f>IF(acc!C274&lt;&gt;"",acc!C274,"")</f>
        <v/>
      </c>
      <c r="C267" s="9" t="str">
        <f>IF(acc!E274&lt;&gt;"",VLOOKUP(acc!E274,private!$B$1:$C$10,2,FALSE),"")</f>
        <v/>
      </c>
      <c r="D267" s="40" t="str">
        <f>IF(acc!F274&lt;&gt;"",acc!F274,"")</f>
        <v/>
      </c>
      <c r="E267" s="9" t="str">
        <f>IF(acc!G274&lt;&gt;"",acc!G274,"")</f>
        <v/>
      </c>
      <c r="F267" s="9" t="str">
        <f>IF(acc!H274&lt;&gt;"",acc!H274,"")</f>
        <v/>
      </c>
      <c r="G267" s="9" t="str">
        <f>IF(acc!I274&lt;&gt;"",acc!I274,"")</f>
        <v/>
      </c>
      <c r="H267" s="9" t="str">
        <f>IF(acc!J274&lt;&gt;"",acc!J274,"")</f>
        <v/>
      </c>
    </row>
    <row r="268" spans="1:8" x14ac:dyDescent="0.25">
      <c r="A268" s="9" t="str">
        <f>IF(acc!C275&lt;&gt;"",acc!B275,"")</f>
        <v/>
      </c>
      <c r="B268" s="9" t="str">
        <f>IF(acc!C275&lt;&gt;"",acc!C275,"")</f>
        <v/>
      </c>
      <c r="C268" s="9" t="str">
        <f>IF(acc!E275&lt;&gt;"",VLOOKUP(acc!E275,private!$B$1:$C$10,2,FALSE),"")</f>
        <v/>
      </c>
      <c r="D268" s="40" t="str">
        <f>IF(acc!F275&lt;&gt;"",acc!F275,"")</f>
        <v/>
      </c>
      <c r="E268" s="9" t="str">
        <f>IF(acc!G275&lt;&gt;"",acc!G275,"")</f>
        <v/>
      </c>
      <c r="F268" s="9" t="str">
        <f>IF(acc!H275&lt;&gt;"",acc!H275,"")</f>
        <v/>
      </c>
      <c r="G268" s="9" t="str">
        <f>IF(acc!I275&lt;&gt;"",acc!I275,"")</f>
        <v/>
      </c>
      <c r="H268" s="9" t="str">
        <f>IF(acc!J275&lt;&gt;"",acc!J275,"")</f>
        <v/>
      </c>
    </row>
    <row r="269" spans="1:8" x14ac:dyDescent="0.25">
      <c r="A269" s="9" t="str">
        <f>IF(acc!C276&lt;&gt;"",acc!B276,"")</f>
        <v/>
      </c>
      <c r="B269" s="9" t="str">
        <f>IF(acc!C276&lt;&gt;"",acc!C276,"")</f>
        <v/>
      </c>
      <c r="C269" s="9" t="str">
        <f>IF(acc!E276&lt;&gt;"",VLOOKUP(acc!E276,private!$B$1:$C$10,2,FALSE),"")</f>
        <v/>
      </c>
      <c r="D269" s="40" t="str">
        <f>IF(acc!F276&lt;&gt;"",acc!F276,"")</f>
        <v/>
      </c>
      <c r="E269" s="9" t="str">
        <f>IF(acc!G276&lt;&gt;"",acc!G276,"")</f>
        <v/>
      </c>
      <c r="F269" s="9" t="str">
        <f>IF(acc!H276&lt;&gt;"",acc!H276,"")</f>
        <v/>
      </c>
      <c r="G269" s="9" t="str">
        <f>IF(acc!I276&lt;&gt;"",acc!I276,"")</f>
        <v/>
      </c>
      <c r="H269" s="9" t="str">
        <f>IF(acc!J276&lt;&gt;"",acc!J276,"")</f>
        <v/>
      </c>
    </row>
    <row r="270" spans="1:8" x14ac:dyDescent="0.25">
      <c r="A270" s="9" t="str">
        <f>IF(acc!C277&lt;&gt;"",acc!B277,"")</f>
        <v/>
      </c>
      <c r="B270" s="9" t="str">
        <f>IF(acc!C277&lt;&gt;"",acc!C277,"")</f>
        <v/>
      </c>
      <c r="C270" s="9" t="str">
        <f>IF(acc!E277&lt;&gt;"",VLOOKUP(acc!E277,private!$B$1:$C$10,2,FALSE),"")</f>
        <v/>
      </c>
      <c r="D270" s="40" t="str">
        <f>IF(acc!F277&lt;&gt;"",acc!F277,"")</f>
        <v/>
      </c>
      <c r="E270" s="9" t="str">
        <f>IF(acc!G277&lt;&gt;"",acc!G277,"")</f>
        <v/>
      </c>
      <c r="F270" s="9" t="str">
        <f>IF(acc!H277&lt;&gt;"",acc!H277,"")</f>
        <v/>
      </c>
      <c r="G270" s="9" t="str">
        <f>IF(acc!I277&lt;&gt;"",acc!I277,"")</f>
        <v/>
      </c>
      <c r="H270" s="9" t="str">
        <f>IF(acc!J277&lt;&gt;"",acc!J277,"")</f>
        <v/>
      </c>
    </row>
    <row r="271" spans="1:8" x14ac:dyDescent="0.25">
      <c r="A271" s="9" t="str">
        <f>IF(acc!C278&lt;&gt;"",acc!B278,"")</f>
        <v/>
      </c>
      <c r="B271" s="9" t="str">
        <f>IF(acc!C278&lt;&gt;"",acc!C278,"")</f>
        <v/>
      </c>
      <c r="C271" s="9" t="str">
        <f>IF(acc!E278&lt;&gt;"",VLOOKUP(acc!E278,private!$B$1:$C$10,2,FALSE),"")</f>
        <v/>
      </c>
      <c r="D271" s="40" t="str">
        <f>IF(acc!F278&lt;&gt;"",acc!F278,"")</f>
        <v/>
      </c>
      <c r="E271" s="9" t="str">
        <f>IF(acc!G278&lt;&gt;"",acc!G278,"")</f>
        <v/>
      </c>
      <c r="F271" s="9" t="str">
        <f>IF(acc!H278&lt;&gt;"",acc!H278,"")</f>
        <v/>
      </c>
      <c r="G271" s="9" t="str">
        <f>IF(acc!I278&lt;&gt;"",acc!I278,"")</f>
        <v/>
      </c>
      <c r="H271" s="9" t="str">
        <f>IF(acc!J278&lt;&gt;"",acc!J278,"")</f>
        <v/>
      </c>
    </row>
    <row r="272" spans="1:8" x14ac:dyDescent="0.25">
      <c r="A272" s="9" t="str">
        <f>IF(acc!C279&lt;&gt;"",acc!B279,"")</f>
        <v/>
      </c>
      <c r="B272" s="9" t="str">
        <f>IF(acc!C279&lt;&gt;"",acc!C279,"")</f>
        <v/>
      </c>
      <c r="C272" s="9" t="str">
        <f>IF(acc!E279&lt;&gt;"",VLOOKUP(acc!E279,private!$B$1:$C$10,2,FALSE),"")</f>
        <v/>
      </c>
      <c r="D272" s="40" t="str">
        <f>IF(acc!F279&lt;&gt;"",acc!F279,"")</f>
        <v/>
      </c>
      <c r="E272" s="9" t="str">
        <f>IF(acc!G279&lt;&gt;"",acc!G279,"")</f>
        <v/>
      </c>
      <c r="F272" s="9" t="str">
        <f>IF(acc!H279&lt;&gt;"",acc!H279,"")</f>
        <v/>
      </c>
      <c r="G272" s="9" t="str">
        <f>IF(acc!I279&lt;&gt;"",acc!I279,"")</f>
        <v/>
      </c>
      <c r="H272" s="9" t="str">
        <f>IF(acc!J279&lt;&gt;"",acc!J279,"")</f>
        <v/>
      </c>
    </row>
    <row r="273" spans="1:8" x14ac:dyDescent="0.25">
      <c r="A273" s="9" t="str">
        <f>IF(acc!C280&lt;&gt;"",acc!B280,"")</f>
        <v/>
      </c>
      <c r="B273" s="9" t="str">
        <f>IF(acc!C280&lt;&gt;"",acc!C280,"")</f>
        <v/>
      </c>
      <c r="C273" s="9" t="str">
        <f>IF(acc!E280&lt;&gt;"",VLOOKUP(acc!E280,private!$B$1:$C$10,2,FALSE),"")</f>
        <v/>
      </c>
      <c r="D273" s="40" t="str">
        <f>IF(acc!F280&lt;&gt;"",acc!F280,"")</f>
        <v/>
      </c>
      <c r="E273" s="9" t="str">
        <f>IF(acc!G280&lt;&gt;"",acc!G280,"")</f>
        <v/>
      </c>
      <c r="F273" s="9" t="str">
        <f>IF(acc!H280&lt;&gt;"",acc!H280,"")</f>
        <v/>
      </c>
      <c r="G273" s="9" t="str">
        <f>IF(acc!I280&lt;&gt;"",acc!I280,"")</f>
        <v/>
      </c>
      <c r="H273" s="9" t="str">
        <f>IF(acc!J280&lt;&gt;"",acc!J280,"")</f>
        <v/>
      </c>
    </row>
    <row r="274" spans="1:8" x14ac:dyDescent="0.25">
      <c r="A274" s="9" t="str">
        <f>IF(acc!C281&lt;&gt;"",acc!B281,"")</f>
        <v/>
      </c>
      <c r="B274" s="9" t="str">
        <f>IF(acc!C281&lt;&gt;"",acc!C281,"")</f>
        <v/>
      </c>
      <c r="C274" s="9" t="str">
        <f>IF(acc!E281&lt;&gt;"",VLOOKUP(acc!E281,private!$B$1:$C$10,2,FALSE),"")</f>
        <v/>
      </c>
      <c r="D274" s="40" t="str">
        <f>IF(acc!F281&lt;&gt;"",acc!F281,"")</f>
        <v/>
      </c>
      <c r="E274" s="9" t="str">
        <f>IF(acc!G281&lt;&gt;"",acc!G281,"")</f>
        <v/>
      </c>
      <c r="F274" s="9" t="str">
        <f>IF(acc!H281&lt;&gt;"",acc!H281,"")</f>
        <v/>
      </c>
      <c r="G274" s="9" t="str">
        <f>IF(acc!I281&lt;&gt;"",acc!I281,"")</f>
        <v/>
      </c>
      <c r="H274" s="9" t="str">
        <f>IF(acc!J281&lt;&gt;"",acc!J281,"")</f>
        <v/>
      </c>
    </row>
    <row r="275" spans="1:8" x14ac:dyDescent="0.25">
      <c r="A275" s="9" t="str">
        <f>IF(acc!C282&lt;&gt;"",acc!B282,"")</f>
        <v/>
      </c>
      <c r="B275" s="9" t="str">
        <f>IF(acc!C282&lt;&gt;"",acc!C282,"")</f>
        <v/>
      </c>
      <c r="C275" s="9" t="str">
        <f>IF(acc!E282&lt;&gt;"",VLOOKUP(acc!E282,private!$B$1:$C$10,2,FALSE),"")</f>
        <v/>
      </c>
      <c r="D275" s="40" t="str">
        <f>IF(acc!F282&lt;&gt;"",acc!F282,"")</f>
        <v/>
      </c>
      <c r="E275" s="9" t="str">
        <f>IF(acc!G282&lt;&gt;"",acc!G282,"")</f>
        <v/>
      </c>
      <c r="F275" s="9" t="str">
        <f>IF(acc!H282&lt;&gt;"",acc!H282,"")</f>
        <v/>
      </c>
      <c r="G275" s="9" t="str">
        <f>IF(acc!I282&lt;&gt;"",acc!I282,"")</f>
        <v/>
      </c>
      <c r="H275" s="9" t="str">
        <f>IF(acc!J282&lt;&gt;"",acc!J282,"")</f>
        <v/>
      </c>
    </row>
    <row r="276" spans="1:8" x14ac:dyDescent="0.25">
      <c r="A276" s="9" t="str">
        <f>IF(acc!C283&lt;&gt;"",acc!B283,"")</f>
        <v/>
      </c>
      <c r="B276" s="9" t="str">
        <f>IF(acc!C283&lt;&gt;"",acc!C283,"")</f>
        <v/>
      </c>
      <c r="C276" s="9" t="str">
        <f>IF(acc!E283&lt;&gt;"",VLOOKUP(acc!E283,private!$B$1:$C$10,2,FALSE),"")</f>
        <v/>
      </c>
      <c r="D276" s="40" t="str">
        <f>IF(acc!F283&lt;&gt;"",acc!F283,"")</f>
        <v/>
      </c>
      <c r="E276" s="9" t="str">
        <f>IF(acc!G283&lt;&gt;"",acc!G283,"")</f>
        <v/>
      </c>
      <c r="F276" s="9" t="str">
        <f>IF(acc!H283&lt;&gt;"",acc!H283,"")</f>
        <v/>
      </c>
      <c r="G276" s="9" t="str">
        <f>IF(acc!I283&lt;&gt;"",acc!I283,"")</f>
        <v/>
      </c>
      <c r="H276" s="9" t="str">
        <f>IF(acc!J283&lt;&gt;"",acc!J283,"")</f>
        <v/>
      </c>
    </row>
    <row r="277" spans="1:8" x14ac:dyDescent="0.25">
      <c r="A277" s="9" t="str">
        <f>IF(acc!C284&lt;&gt;"",acc!B284,"")</f>
        <v/>
      </c>
      <c r="B277" s="9" t="str">
        <f>IF(acc!C284&lt;&gt;"",acc!C284,"")</f>
        <v/>
      </c>
      <c r="C277" s="9" t="str">
        <f>IF(acc!E284&lt;&gt;"",VLOOKUP(acc!E284,private!$B$1:$C$10,2,FALSE),"")</f>
        <v/>
      </c>
      <c r="D277" s="40" t="str">
        <f>IF(acc!F284&lt;&gt;"",acc!F284,"")</f>
        <v/>
      </c>
      <c r="E277" s="9" t="str">
        <f>IF(acc!G284&lt;&gt;"",acc!G284,"")</f>
        <v/>
      </c>
      <c r="F277" s="9" t="str">
        <f>IF(acc!H284&lt;&gt;"",acc!H284,"")</f>
        <v/>
      </c>
      <c r="G277" s="9" t="str">
        <f>IF(acc!I284&lt;&gt;"",acc!I284,"")</f>
        <v/>
      </c>
      <c r="H277" s="9" t="str">
        <f>IF(acc!J284&lt;&gt;"",acc!J284,"")</f>
        <v/>
      </c>
    </row>
    <row r="278" spans="1:8" x14ac:dyDescent="0.25">
      <c r="A278" s="9" t="str">
        <f>IF(acc!C285&lt;&gt;"",acc!B285,"")</f>
        <v/>
      </c>
      <c r="B278" s="9" t="str">
        <f>IF(acc!C285&lt;&gt;"",acc!C285,"")</f>
        <v/>
      </c>
      <c r="C278" s="9" t="str">
        <f>IF(acc!E285&lt;&gt;"",VLOOKUP(acc!E285,private!$B$1:$C$10,2,FALSE),"")</f>
        <v/>
      </c>
      <c r="D278" s="40" t="str">
        <f>IF(acc!F285&lt;&gt;"",acc!F285,"")</f>
        <v/>
      </c>
      <c r="E278" s="9" t="str">
        <f>IF(acc!G285&lt;&gt;"",acc!G285,"")</f>
        <v/>
      </c>
      <c r="F278" s="9" t="str">
        <f>IF(acc!H285&lt;&gt;"",acc!H285,"")</f>
        <v/>
      </c>
      <c r="G278" s="9" t="str">
        <f>IF(acc!I285&lt;&gt;"",acc!I285,"")</f>
        <v/>
      </c>
      <c r="H278" s="9" t="str">
        <f>IF(acc!J285&lt;&gt;"",acc!J285,"")</f>
        <v/>
      </c>
    </row>
    <row r="279" spans="1:8" x14ac:dyDescent="0.25">
      <c r="A279" s="9" t="str">
        <f>IF(acc!C286&lt;&gt;"",acc!B286,"")</f>
        <v/>
      </c>
      <c r="B279" s="9" t="str">
        <f>IF(acc!C286&lt;&gt;"",acc!C286,"")</f>
        <v/>
      </c>
      <c r="C279" s="9" t="str">
        <f>IF(acc!E286&lt;&gt;"",VLOOKUP(acc!E286,private!$B$1:$C$10,2,FALSE),"")</f>
        <v/>
      </c>
      <c r="D279" s="40" t="str">
        <f>IF(acc!F286&lt;&gt;"",acc!F286,"")</f>
        <v/>
      </c>
      <c r="E279" s="9" t="str">
        <f>IF(acc!G286&lt;&gt;"",acc!G286,"")</f>
        <v/>
      </c>
      <c r="F279" s="9" t="str">
        <f>IF(acc!H286&lt;&gt;"",acc!H286,"")</f>
        <v/>
      </c>
      <c r="G279" s="9" t="str">
        <f>IF(acc!I286&lt;&gt;"",acc!I286,"")</f>
        <v/>
      </c>
      <c r="H279" s="9" t="str">
        <f>IF(acc!J286&lt;&gt;"",acc!J286,"")</f>
        <v/>
      </c>
    </row>
    <row r="280" spans="1:8" x14ac:dyDescent="0.25">
      <c r="A280" s="9" t="str">
        <f>IF(acc!C287&lt;&gt;"",acc!B287,"")</f>
        <v/>
      </c>
      <c r="B280" s="9" t="str">
        <f>IF(acc!C287&lt;&gt;"",acc!C287,"")</f>
        <v/>
      </c>
      <c r="C280" s="9" t="str">
        <f>IF(acc!E287&lt;&gt;"",VLOOKUP(acc!E287,private!$B$1:$C$10,2,FALSE),"")</f>
        <v/>
      </c>
      <c r="D280" s="40" t="str">
        <f>IF(acc!F287&lt;&gt;"",acc!F287,"")</f>
        <v/>
      </c>
      <c r="E280" s="9" t="str">
        <f>IF(acc!G287&lt;&gt;"",acc!G287,"")</f>
        <v/>
      </c>
      <c r="F280" s="9" t="str">
        <f>IF(acc!H287&lt;&gt;"",acc!H287,"")</f>
        <v/>
      </c>
      <c r="G280" s="9" t="str">
        <f>IF(acc!I287&lt;&gt;"",acc!I287,"")</f>
        <v/>
      </c>
      <c r="H280" s="9" t="str">
        <f>IF(acc!J287&lt;&gt;"",acc!J287,"")</f>
        <v/>
      </c>
    </row>
    <row r="281" spans="1:8" x14ac:dyDescent="0.25">
      <c r="A281" s="9" t="str">
        <f>IF(acc!C288&lt;&gt;"",acc!B288,"")</f>
        <v/>
      </c>
      <c r="B281" s="9" t="str">
        <f>IF(acc!C288&lt;&gt;"",acc!C288,"")</f>
        <v/>
      </c>
      <c r="C281" s="9" t="str">
        <f>IF(acc!E288&lt;&gt;"",VLOOKUP(acc!E288,private!$B$1:$C$10,2,FALSE),"")</f>
        <v/>
      </c>
      <c r="D281" s="40" t="str">
        <f>IF(acc!F288&lt;&gt;"",acc!F288,"")</f>
        <v/>
      </c>
      <c r="E281" s="9" t="str">
        <f>IF(acc!G288&lt;&gt;"",acc!G288,"")</f>
        <v/>
      </c>
      <c r="F281" s="9" t="str">
        <f>IF(acc!H288&lt;&gt;"",acc!H288,"")</f>
        <v/>
      </c>
      <c r="G281" s="9" t="str">
        <f>IF(acc!I288&lt;&gt;"",acc!I288,"")</f>
        <v/>
      </c>
      <c r="H281" s="9" t="str">
        <f>IF(acc!J288&lt;&gt;"",acc!J288,"")</f>
        <v/>
      </c>
    </row>
    <row r="282" spans="1:8" x14ac:dyDescent="0.25">
      <c r="A282" s="9" t="str">
        <f>IF(acc!C289&lt;&gt;"",acc!B289,"")</f>
        <v/>
      </c>
      <c r="B282" s="9" t="str">
        <f>IF(acc!C289&lt;&gt;"",acc!C289,"")</f>
        <v/>
      </c>
      <c r="C282" s="9" t="str">
        <f>IF(acc!E289&lt;&gt;"",VLOOKUP(acc!E289,private!$B$1:$C$10,2,FALSE),"")</f>
        <v/>
      </c>
      <c r="D282" s="40" t="str">
        <f>IF(acc!F289&lt;&gt;"",acc!F289,"")</f>
        <v/>
      </c>
      <c r="E282" s="9" t="str">
        <f>IF(acc!G289&lt;&gt;"",acc!G289,"")</f>
        <v/>
      </c>
      <c r="F282" s="9" t="str">
        <f>IF(acc!H289&lt;&gt;"",acc!H289,"")</f>
        <v/>
      </c>
      <c r="G282" s="9" t="str">
        <f>IF(acc!I289&lt;&gt;"",acc!I289,"")</f>
        <v/>
      </c>
      <c r="H282" s="9" t="str">
        <f>IF(acc!J289&lt;&gt;"",acc!J289,"")</f>
        <v/>
      </c>
    </row>
    <row r="283" spans="1:8" x14ac:dyDescent="0.25">
      <c r="A283" s="9" t="str">
        <f>IF(acc!C290&lt;&gt;"",acc!B290,"")</f>
        <v/>
      </c>
      <c r="B283" s="9" t="str">
        <f>IF(acc!C290&lt;&gt;"",acc!C290,"")</f>
        <v/>
      </c>
      <c r="C283" s="9" t="str">
        <f>IF(acc!E290&lt;&gt;"",VLOOKUP(acc!E290,private!$B$1:$C$10,2,FALSE),"")</f>
        <v/>
      </c>
      <c r="D283" s="40" t="str">
        <f>IF(acc!F290&lt;&gt;"",acc!F290,"")</f>
        <v/>
      </c>
      <c r="E283" s="9" t="str">
        <f>IF(acc!G290&lt;&gt;"",acc!G290,"")</f>
        <v/>
      </c>
      <c r="F283" s="9" t="str">
        <f>IF(acc!H290&lt;&gt;"",acc!H290,"")</f>
        <v/>
      </c>
      <c r="G283" s="9" t="str">
        <f>IF(acc!I290&lt;&gt;"",acc!I290,"")</f>
        <v/>
      </c>
      <c r="H283" s="9" t="str">
        <f>IF(acc!J290&lt;&gt;"",acc!J290,"")</f>
        <v/>
      </c>
    </row>
    <row r="284" spans="1:8" x14ac:dyDescent="0.25">
      <c r="A284" s="9" t="str">
        <f>IF(acc!C291&lt;&gt;"",acc!B291,"")</f>
        <v/>
      </c>
      <c r="B284" s="9" t="str">
        <f>IF(acc!C291&lt;&gt;"",acc!C291,"")</f>
        <v/>
      </c>
      <c r="C284" s="9" t="str">
        <f>IF(acc!E291&lt;&gt;"",VLOOKUP(acc!E291,private!$B$1:$C$10,2,FALSE),"")</f>
        <v/>
      </c>
      <c r="D284" s="40" t="str">
        <f>IF(acc!F291&lt;&gt;"",acc!F291,"")</f>
        <v/>
      </c>
      <c r="E284" s="9" t="str">
        <f>IF(acc!G291&lt;&gt;"",acc!G291,"")</f>
        <v/>
      </c>
      <c r="F284" s="9" t="str">
        <f>IF(acc!H291&lt;&gt;"",acc!H291,"")</f>
        <v/>
      </c>
      <c r="G284" s="9" t="str">
        <f>IF(acc!I291&lt;&gt;"",acc!I291,"")</f>
        <v/>
      </c>
      <c r="H284" s="9" t="str">
        <f>IF(acc!J291&lt;&gt;"",acc!J291,"")</f>
        <v/>
      </c>
    </row>
    <row r="285" spans="1:8" x14ac:dyDescent="0.25">
      <c r="A285" s="9" t="str">
        <f>IF(acc!C292&lt;&gt;"",acc!B292,"")</f>
        <v/>
      </c>
      <c r="B285" s="9" t="str">
        <f>IF(acc!C292&lt;&gt;"",acc!C292,"")</f>
        <v/>
      </c>
      <c r="C285" s="9" t="str">
        <f>IF(acc!E292&lt;&gt;"",VLOOKUP(acc!E292,private!$B$1:$C$10,2,FALSE),"")</f>
        <v/>
      </c>
      <c r="D285" s="40" t="str">
        <f>IF(acc!F292&lt;&gt;"",acc!F292,"")</f>
        <v/>
      </c>
      <c r="E285" s="9" t="str">
        <f>IF(acc!G292&lt;&gt;"",acc!G292,"")</f>
        <v/>
      </c>
      <c r="F285" s="9" t="str">
        <f>IF(acc!H292&lt;&gt;"",acc!H292,"")</f>
        <v/>
      </c>
      <c r="G285" s="9" t="str">
        <f>IF(acc!I292&lt;&gt;"",acc!I292,"")</f>
        <v/>
      </c>
      <c r="H285" s="9" t="str">
        <f>IF(acc!J292&lt;&gt;"",acc!J292,"")</f>
        <v/>
      </c>
    </row>
    <row r="286" spans="1:8" x14ac:dyDescent="0.25">
      <c r="A286" s="9" t="str">
        <f>IF(acc!C293&lt;&gt;"",acc!B293,"")</f>
        <v/>
      </c>
      <c r="B286" s="9" t="str">
        <f>IF(acc!C293&lt;&gt;"",acc!C293,"")</f>
        <v/>
      </c>
      <c r="C286" s="9" t="str">
        <f>IF(acc!E293&lt;&gt;"",VLOOKUP(acc!E293,private!$B$1:$C$10,2,FALSE),"")</f>
        <v/>
      </c>
      <c r="D286" s="40" t="str">
        <f>IF(acc!F293&lt;&gt;"",acc!F293,"")</f>
        <v/>
      </c>
      <c r="E286" s="9" t="str">
        <f>IF(acc!G293&lt;&gt;"",acc!G293,"")</f>
        <v/>
      </c>
      <c r="F286" s="9" t="str">
        <f>IF(acc!H293&lt;&gt;"",acc!H293,"")</f>
        <v/>
      </c>
      <c r="G286" s="9" t="str">
        <f>IF(acc!I293&lt;&gt;"",acc!I293,"")</f>
        <v/>
      </c>
      <c r="H286" s="9" t="str">
        <f>IF(acc!J293&lt;&gt;"",acc!J293,"")</f>
        <v/>
      </c>
    </row>
    <row r="287" spans="1:8" x14ac:dyDescent="0.25">
      <c r="A287" s="9" t="str">
        <f>IF(acc!C294&lt;&gt;"",acc!B294,"")</f>
        <v/>
      </c>
      <c r="B287" s="9" t="str">
        <f>IF(acc!C294&lt;&gt;"",acc!C294,"")</f>
        <v/>
      </c>
      <c r="C287" s="9" t="str">
        <f>IF(acc!E294&lt;&gt;"",VLOOKUP(acc!E294,private!$B$1:$C$10,2,FALSE),"")</f>
        <v/>
      </c>
      <c r="D287" s="40" t="str">
        <f>IF(acc!F294&lt;&gt;"",acc!F294,"")</f>
        <v/>
      </c>
      <c r="E287" s="9" t="str">
        <f>IF(acc!G294&lt;&gt;"",acc!G294,"")</f>
        <v/>
      </c>
      <c r="F287" s="9" t="str">
        <f>IF(acc!H294&lt;&gt;"",acc!H294,"")</f>
        <v/>
      </c>
      <c r="G287" s="9" t="str">
        <f>IF(acc!I294&lt;&gt;"",acc!I294,"")</f>
        <v/>
      </c>
      <c r="H287" s="9" t="str">
        <f>IF(acc!J294&lt;&gt;"",acc!J294,"")</f>
        <v/>
      </c>
    </row>
    <row r="288" spans="1:8" x14ac:dyDescent="0.25">
      <c r="A288" s="9" t="str">
        <f>IF(acc!C295&lt;&gt;"",acc!B295,"")</f>
        <v/>
      </c>
      <c r="B288" s="9" t="str">
        <f>IF(acc!C295&lt;&gt;"",acc!C295,"")</f>
        <v/>
      </c>
      <c r="C288" s="9" t="str">
        <f>IF(acc!E295&lt;&gt;"",VLOOKUP(acc!E295,private!$B$1:$C$10,2,FALSE),"")</f>
        <v/>
      </c>
      <c r="D288" s="40" t="str">
        <f>IF(acc!F295&lt;&gt;"",acc!F295,"")</f>
        <v/>
      </c>
      <c r="E288" s="9" t="str">
        <f>IF(acc!G295&lt;&gt;"",acc!G295,"")</f>
        <v/>
      </c>
      <c r="F288" s="9" t="str">
        <f>IF(acc!H295&lt;&gt;"",acc!H295,"")</f>
        <v/>
      </c>
      <c r="G288" s="9" t="str">
        <f>IF(acc!I295&lt;&gt;"",acc!I295,"")</f>
        <v/>
      </c>
      <c r="H288" s="9" t="str">
        <f>IF(acc!J295&lt;&gt;"",acc!J295,"")</f>
        <v/>
      </c>
    </row>
    <row r="289" spans="1:8" x14ac:dyDescent="0.25">
      <c r="A289" s="9" t="str">
        <f>IF(acc!C296&lt;&gt;"",acc!B296,"")</f>
        <v/>
      </c>
      <c r="B289" s="9" t="str">
        <f>IF(acc!C296&lt;&gt;"",acc!C296,"")</f>
        <v/>
      </c>
      <c r="C289" s="9" t="str">
        <f>IF(acc!E296&lt;&gt;"",VLOOKUP(acc!E296,private!$B$1:$C$10,2,FALSE),"")</f>
        <v/>
      </c>
      <c r="D289" s="40" t="str">
        <f>IF(acc!F296&lt;&gt;"",acc!F296,"")</f>
        <v/>
      </c>
      <c r="E289" s="9" t="str">
        <f>IF(acc!G296&lt;&gt;"",acc!G296,"")</f>
        <v/>
      </c>
      <c r="F289" s="9" t="str">
        <f>IF(acc!H296&lt;&gt;"",acc!H296,"")</f>
        <v/>
      </c>
      <c r="G289" s="9" t="str">
        <f>IF(acc!I296&lt;&gt;"",acc!I296,"")</f>
        <v/>
      </c>
      <c r="H289" s="9" t="str">
        <f>IF(acc!J296&lt;&gt;"",acc!J296,"")</f>
        <v/>
      </c>
    </row>
    <row r="290" spans="1:8" x14ac:dyDescent="0.25">
      <c r="A290" s="9" t="str">
        <f>IF(acc!C297&lt;&gt;"",acc!B297,"")</f>
        <v/>
      </c>
      <c r="B290" s="9" t="str">
        <f>IF(acc!C297&lt;&gt;"",acc!C297,"")</f>
        <v/>
      </c>
      <c r="C290" s="9" t="str">
        <f>IF(acc!E297&lt;&gt;"",VLOOKUP(acc!E297,private!$B$1:$C$10,2,FALSE),"")</f>
        <v/>
      </c>
      <c r="D290" s="40" t="str">
        <f>IF(acc!F297&lt;&gt;"",acc!F297,"")</f>
        <v/>
      </c>
      <c r="E290" s="9" t="str">
        <f>IF(acc!G297&lt;&gt;"",acc!G297,"")</f>
        <v/>
      </c>
      <c r="F290" s="9" t="str">
        <f>IF(acc!H297&lt;&gt;"",acc!H297,"")</f>
        <v/>
      </c>
      <c r="G290" s="9" t="str">
        <f>IF(acc!I297&lt;&gt;"",acc!I297,"")</f>
        <v/>
      </c>
      <c r="H290" s="9" t="str">
        <f>IF(acc!J297&lt;&gt;"",acc!J297,"")</f>
        <v/>
      </c>
    </row>
    <row r="291" spans="1:8" x14ac:dyDescent="0.25">
      <c r="A291" s="9" t="str">
        <f>IF(acc!C298&lt;&gt;"",acc!B298,"")</f>
        <v/>
      </c>
      <c r="B291" s="9" t="str">
        <f>IF(acc!C298&lt;&gt;"",acc!C298,"")</f>
        <v/>
      </c>
      <c r="C291" s="9" t="str">
        <f>IF(acc!E298&lt;&gt;"",VLOOKUP(acc!E298,private!$B$1:$C$10,2,FALSE),"")</f>
        <v/>
      </c>
      <c r="D291" s="40" t="str">
        <f>IF(acc!F298&lt;&gt;"",acc!F298,"")</f>
        <v/>
      </c>
      <c r="E291" s="9" t="str">
        <f>IF(acc!G298&lt;&gt;"",acc!G298,"")</f>
        <v/>
      </c>
      <c r="F291" s="9" t="str">
        <f>IF(acc!H298&lt;&gt;"",acc!H298,"")</f>
        <v/>
      </c>
      <c r="G291" s="9" t="str">
        <f>IF(acc!I298&lt;&gt;"",acc!I298,"")</f>
        <v/>
      </c>
      <c r="H291" s="9" t="str">
        <f>IF(acc!J298&lt;&gt;"",acc!J298,"")</f>
        <v/>
      </c>
    </row>
    <row r="292" spans="1:8" x14ac:dyDescent="0.25">
      <c r="A292" s="9" t="str">
        <f>IF(acc!C299&lt;&gt;"",acc!B299,"")</f>
        <v/>
      </c>
      <c r="B292" s="9" t="str">
        <f>IF(acc!C299&lt;&gt;"",acc!C299,"")</f>
        <v/>
      </c>
      <c r="C292" s="9" t="str">
        <f>IF(acc!E299&lt;&gt;"",VLOOKUP(acc!E299,private!$B$1:$C$10,2,FALSE),"")</f>
        <v/>
      </c>
      <c r="D292" s="40" t="str">
        <f>IF(acc!F299&lt;&gt;"",acc!F299,"")</f>
        <v/>
      </c>
      <c r="E292" s="9" t="str">
        <f>IF(acc!G299&lt;&gt;"",acc!G299,"")</f>
        <v/>
      </c>
      <c r="F292" s="9" t="str">
        <f>IF(acc!H299&lt;&gt;"",acc!H299,"")</f>
        <v/>
      </c>
      <c r="G292" s="9" t="str">
        <f>IF(acc!I299&lt;&gt;"",acc!I299,"")</f>
        <v/>
      </c>
      <c r="H292" s="9" t="str">
        <f>IF(acc!J299&lt;&gt;"",acc!J299,"")</f>
        <v/>
      </c>
    </row>
    <row r="293" spans="1:8" x14ac:dyDescent="0.25">
      <c r="A293" s="9" t="str">
        <f>IF(acc!C300&lt;&gt;"",acc!B300,"")</f>
        <v/>
      </c>
      <c r="B293" s="9" t="str">
        <f>IF(acc!C300&lt;&gt;"",acc!C300,"")</f>
        <v/>
      </c>
      <c r="C293" s="9" t="str">
        <f>IF(acc!E300&lt;&gt;"",VLOOKUP(acc!E300,private!$B$1:$C$10,2,FALSE),"")</f>
        <v/>
      </c>
      <c r="D293" s="40" t="str">
        <f>IF(acc!F300&lt;&gt;"",acc!F300,"")</f>
        <v/>
      </c>
      <c r="E293" s="9" t="str">
        <f>IF(acc!G300&lt;&gt;"",acc!G300,"")</f>
        <v/>
      </c>
      <c r="F293" s="9" t="str">
        <f>IF(acc!H300&lt;&gt;"",acc!H300,"")</f>
        <v/>
      </c>
      <c r="G293" s="9" t="str">
        <f>IF(acc!I300&lt;&gt;"",acc!I300,"")</f>
        <v/>
      </c>
      <c r="H293" s="9" t="str">
        <f>IF(acc!J300&lt;&gt;"",acc!J300,"")</f>
        <v/>
      </c>
    </row>
    <row r="294" spans="1:8" x14ac:dyDescent="0.25">
      <c r="A294" s="9" t="str">
        <f>IF(acc!C301&lt;&gt;"",acc!B301,"")</f>
        <v/>
      </c>
      <c r="B294" s="9" t="str">
        <f>IF(acc!C301&lt;&gt;"",acc!C301,"")</f>
        <v/>
      </c>
      <c r="C294" s="9" t="str">
        <f>IF(acc!E301&lt;&gt;"",VLOOKUP(acc!E301,private!$B$1:$C$10,2,FALSE),"")</f>
        <v/>
      </c>
      <c r="D294" s="40" t="str">
        <f>IF(acc!F301&lt;&gt;"",acc!F301,"")</f>
        <v/>
      </c>
      <c r="E294" s="9" t="str">
        <f>IF(acc!G301&lt;&gt;"",acc!G301,"")</f>
        <v/>
      </c>
      <c r="F294" s="9" t="str">
        <f>IF(acc!H301&lt;&gt;"",acc!H301,"")</f>
        <v/>
      </c>
      <c r="G294" s="9" t="str">
        <f>IF(acc!I301&lt;&gt;"",acc!I301,"")</f>
        <v/>
      </c>
      <c r="H294" s="9" t="str">
        <f>IF(acc!J301&lt;&gt;"",acc!J301,"")</f>
        <v/>
      </c>
    </row>
    <row r="295" spans="1:8" x14ac:dyDescent="0.25">
      <c r="A295" s="9" t="str">
        <f>IF(acc!C302&lt;&gt;"",acc!B302,"")</f>
        <v/>
      </c>
      <c r="B295" s="9" t="str">
        <f>IF(acc!C302&lt;&gt;"",acc!C302,"")</f>
        <v/>
      </c>
      <c r="C295" s="9" t="str">
        <f>IF(acc!E302&lt;&gt;"",VLOOKUP(acc!E302,private!$B$1:$C$10,2,FALSE),"")</f>
        <v/>
      </c>
      <c r="D295" s="40" t="str">
        <f>IF(acc!F302&lt;&gt;"",acc!F302,"")</f>
        <v/>
      </c>
      <c r="E295" s="9" t="str">
        <f>IF(acc!G302&lt;&gt;"",acc!G302,"")</f>
        <v/>
      </c>
      <c r="F295" s="9" t="str">
        <f>IF(acc!H302&lt;&gt;"",acc!H302,"")</f>
        <v/>
      </c>
      <c r="G295" s="9" t="str">
        <f>IF(acc!I302&lt;&gt;"",acc!I302,"")</f>
        <v/>
      </c>
      <c r="H295" s="9" t="str">
        <f>IF(acc!J302&lt;&gt;"",acc!J302,"")</f>
        <v/>
      </c>
    </row>
    <row r="296" spans="1:8" x14ac:dyDescent="0.25">
      <c r="A296" s="9" t="str">
        <f>IF(acc!C303&lt;&gt;"",acc!B303,"")</f>
        <v/>
      </c>
      <c r="B296" s="9" t="str">
        <f>IF(acc!C303&lt;&gt;"",acc!C303,"")</f>
        <v/>
      </c>
      <c r="C296" s="9" t="str">
        <f>IF(acc!E303&lt;&gt;"",VLOOKUP(acc!E303,private!$B$1:$C$10,2,FALSE),"")</f>
        <v/>
      </c>
      <c r="D296" s="40" t="str">
        <f>IF(acc!F303&lt;&gt;"",acc!F303,"")</f>
        <v/>
      </c>
      <c r="E296" s="9" t="str">
        <f>IF(acc!G303&lt;&gt;"",acc!G303,"")</f>
        <v/>
      </c>
      <c r="F296" s="9" t="str">
        <f>IF(acc!H303&lt;&gt;"",acc!H303,"")</f>
        <v/>
      </c>
      <c r="G296" s="9" t="str">
        <f>IF(acc!I303&lt;&gt;"",acc!I303,"")</f>
        <v/>
      </c>
      <c r="H296" s="9" t="str">
        <f>IF(acc!J303&lt;&gt;"",acc!J303,"")</f>
        <v/>
      </c>
    </row>
    <row r="297" spans="1:8" x14ac:dyDescent="0.25">
      <c r="A297" s="9" t="str">
        <f>IF(acc!C304&lt;&gt;"",acc!B304,"")</f>
        <v/>
      </c>
      <c r="B297" s="9" t="str">
        <f>IF(acc!C304&lt;&gt;"",acc!C304,"")</f>
        <v/>
      </c>
      <c r="C297" s="9" t="str">
        <f>IF(acc!E304&lt;&gt;"",VLOOKUP(acc!E304,private!$B$1:$C$10,2,FALSE),"")</f>
        <v/>
      </c>
      <c r="D297" s="40" t="str">
        <f>IF(acc!F304&lt;&gt;"",acc!F304,"")</f>
        <v/>
      </c>
      <c r="E297" s="9" t="str">
        <f>IF(acc!G304&lt;&gt;"",acc!G304,"")</f>
        <v/>
      </c>
      <c r="F297" s="9" t="str">
        <f>IF(acc!H304&lt;&gt;"",acc!H304,"")</f>
        <v/>
      </c>
      <c r="G297" s="9" t="str">
        <f>IF(acc!I304&lt;&gt;"",acc!I304,"")</f>
        <v/>
      </c>
      <c r="H297" s="9" t="str">
        <f>IF(acc!J304&lt;&gt;"",acc!J304,"")</f>
        <v/>
      </c>
    </row>
    <row r="298" spans="1:8" x14ac:dyDescent="0.25">
      <c r="A298" s="9" t="str">
        <f>IF(acc!C305&lt;&gt;"",acc!B305,"")</f>
        <v/>
      </c>
      <c r="B298" s="9" t="str">
        <f>IF(acc!C305&lt;&gt;"",acc!C305,"")</f>
        <v/>
      </c>
      <c r="C298" s="9" t="str">
        <f>IF(acc!E305&lt;&gt;"",VLOOKUP(acc!E305,private!$B$1:$C$10,2,FALSE),"")</f>
        <v/>
      </c>
      <c r="D298" s="40" t="str">
        <f>IF(acc!F305&lt;&gt;"",acc!F305,"")</f>
        <v/>
      </c>
      <c r="E298" s="9" t="str">
        <f>IF(acc!G305&lt;&gt;"",acc!G305,"")</f>
        <v/>
      </c>
      <c r="F298" s="9" t="str">
        <f>IF(acc!H305&lt;&gt;"",acc!H305,"")</f>
        <v/>
      </c>
      <c r="G298" s="9" t="str">
        <f>IF(acc!I305&lt;&gt;"",acc!I305,"")</f>
        <v/>
      </c>
      <c r="H298" s="9" t="str">
        <f>IF(acc!J305&lt;&gt;"",acc!J305,"")</f>
        <v/>
      </c>
    </row>
    <row r="299" spans="1:8" x14ac:dyDescent="0.25">
      <c r="A299" s="9" t="str">
        <f>IF(acc!C306&lt;&gt;"",acc!B306,"")</f>
        <v/>
      </c>
      <c r="B299" s="9" t="str">
        <f>IF(acc!C306&lt;&gt;"",acc!C306,"")</f>
        <v/>
      </c>
      <c r="C299" s="9" t="str">
        <f>IF(acc!E306&lt;&gt;"",VLOOKUP(acc!E306,private!$B$1:$C$10,2,FALSE),"")</f>
        <v/>
      </c>
      <c r="D299" s="40" t="str">
        <f>IF(acc!F306&lt;&gt;"",acc!F306,"")</f>
        <v/>
      </c>
      <c r="E299" s="9" t="str">
        <f>IF(acc!G306&lt;&gt;"",acc!G306,"")</f>
        <v/>
      </c>
      <c r="F299" s="9" t="str">
        <f>IF(acc!H306&lt;&gt;"",acc!H306,"")</f>
        <v/>
      </c>
      <c r="G299" s="9" t="str">
        <f>IF(acc!I306&lt;&gt;"",acc!I306,"")</f>
        <v/>
      </c>
      <c r="H299" s="9" t="str">
        <f>IF(acc!J306&lt;&gt;"",acc!J306,"")</f>
        <v/>
      </c>
    </row>
    <row r="300" spans="1:8" x14ac:dyDescent="0.25">
      <c r="A300" s="9" t="str">
        <f>IF(acc!C307&lt;&gt;"",acc!B307,"")</f>
        <v/>
      </c>
      <c r="B300" s="9" t="str">
        <f>IF(acc!C307&lt;&gt;"",acc!C307,"")</f>
        <v/>
      </c>
      <c r="C300" s="9" t="str">
        <f>IF(acc!E307&lt;&gt;"",VLOOKUP(acc!E307,private!$B$1:$C$10,2,FALSE),"")</f>
        <v/>
      </c>
      <c r="D300" s="40" t="str">
        <f>IF(acc!F307&lt;&gt;"",acc!F307,"")</f>
        <v/>
      </c>
      <c r="E300" s="9" t="str">
        <f>IF(acc!G307&lt;&gt;"",acc!G307,"")</f>
        <v/>
      </c>
      <c r="F300" s="9" t="str">
        <f>IF(acc!H307&lt;&gt;"",acc!H307,"")</f>
        <v/>
      </c>
      <c r="G300" s="9" t="str">
        <f>IF(acc!I307&lt;&gt;"",acc!I307,"")</f>
        <v/>
      </c>
      <c r="H300" s="9" t="str">
        <f>IF(acc!J307&lt;&gt;"",acc!J307,"")</f>
        <v/>
      </c>
    </row>
    <row r="301" spans="1:8" x14ac:dyDescent="0.25">
      <c r="A301" s="9" t="str">
        <f>IF(acc!C308&lt;&gt;"",acc!B308,"")</f>
        <v/>
      </c>
      <c r="B301" s="9" t="str">
        <f>IF(acc!C308&lt;&gt;"",acc!C308,"")</f>
        <v/>
      </c>
      <c r="C301" s="9" t="str">
        <f>IF(acc!E308&lt;&gt;"",VLOOKUP(acc!E308,private!$B$1:$C$10,2,FALSE),"")</f>
        <v/>
      </c>
      <c r="D301" s="40" t="str">
        <f>IF(acc!F308&lt;&gt;"",acc!F308,"")</f>
        <v/>
      </c>
      <c r="E301" s="9" t="str">
        <f>IF(acc!G308&lt;&gt;"",acc!G308,"")</f>
        <v/>
      </c>
      <c r="F301" s="9" t="str">
        <f>IF(acc!H308&lt;&gt;"",acc!H308,"")</f>
        <v/>
      </c>
      <c r="G301" s="9" t="str">
        <f>IF(acc!I308&lt;&gt;"",acc!I308,"")</f>
        <v/>
      </c>
      <c r="H301" s="9" t="str">
        <f>IF(acc!J308&lt;&gt;"",acc!J308,"")</f>
        <v/>
      </c>
    </row>
    <row r="302" spans="1:8" x14ac:dyDescent="0.25">
      <c r="A302" s="9" t="str">
        <f>IF(acc!C309&lt;&gt;"",acc!B309,"")</f>
        <v/>
      </c>
      <c r="B302" s="9" t="str">
        <f>IF(acc!C309&lt;&gt;"",acc!C309,"")</f>
        <v/>
      </c>
      <c r="C302" s="9" t="str">
        <f>IF(acc!E309&lt;&gt;"",VLOOKUP(acc!E309,private!$B$1:$C$10,2,FALSE),"")</f>
        <v/>
      </c>
      <c r="D302" s="40" t="str">
        <f>IF(acc!F309&lt;&gt;"",acc!F309,"")</f>
        <v/>
      </c>
      <c r="E302" s="9" t="str">
        <f>IF(acc!G309&lt;&gt;"",acc!G309,"")</f>
        <v/>
      </c>
      <c r="F302" s="9" t="str">
        <f>IF(acc!H309&lt;&gt;"",acc!H309,"")</f>
        <v/>
      </c>
      <c r="G302" s="9" t="str">
        <f>IF(acc!I309&lt;&gt;"",acc!I309,"")</f>
        <v/>
      </c>
      <c r="H302" s="9" t="str">
        <f>IF(acc!J309&lt;&gt;"",acc!J309,"")</f>
        <v/>
      </c>
    </row>
    <row r="303" spans="1:8" x14ac:dyDescent="0.25">
      <c r="A303" s="9" t="str">
        <f>IF(acc!C310&lt;&gt;"",acc!B310,"")</f>
        <v/>
      </c>
      <c r="B303" s="9" t="str">
        <f>IF(acc!C310&lt;&gt;"",acc!C310,"")</f>
        <v/>
      </c>
      <c r="C303" s="9" t="str">
        <f>IF(acc!E310&lt;&gt;"",VLOOKUP(acc!E310,private!$B$1:$C$10,2,FALSE),"")</f>
        <v/>
      </c>
      <c r="D303" s="40" t="str">
        <f>IF(acc!F310&lt;&gt;"",acc!F310,"")</f>
        <v/>
      </c>
      <c r="E303" s="9" t="str">
        <f>IF(acc!G310&lt;&gt;"",acc!G310,"")</f>
        <v/>
      </c>
      <c r="F303" s="9" t="str">
        <f>IF(acc!H310&lt;&gt;"",acc!H310,"")</f>
        <v/>
      </c>
      <c r="G303" s="9" t="str">
        <f>IF(acc!I310&lt;&gt;"",acc!I310,"")</f>
        <v/>
      </c>
      <c r="H303" s="9" t="str">
        <f>IF(acc!J310&lt;&gt;"",acc!J310,"")</f>
        <v/>
      </c>
    </row>
    <row r="304" spans="1:8" x14ac:dyDescent="0.25">
      <c r="A304" s="9" t="str">
        <f>IF(acc!C311&lt;&gt;"",acc!B311,"")</f>
        <v/>
      </c>
      <c r="B304" s="9" t="str">
        <f>IF(acc!C311&lt;&gt;"",acc!C311,"")</f>
        <v/>
      </c>
      <c r="C304" s="9" t="str">
        <f>IF(acc!E311&lt;&gt;"",VLOOKUP(acc!E311,private!$B$1:$C$10,2,FALSE),"")</f>
        <v/>
      </c>
      <c r="D304" s="40" t="str">
        <f>IF(acc!F311&lt;&gt;"",acc!F311,"")</f>
        <v/>
      </c>
      <c r="E304" s="9" t="str">
        <f>IF(acc!G311&lt;&gt;"",acc!G311,"")</f>
        <v/>
      </c>
      <c r="F304" s="9" t="str">
        <f>IF(acc!H311&lt;&gt;"",acc!H311,"")</f>
        <v/>
      </c>
      <c r="G304" s="9" t="str">
        <f>IF(acc!I311&lt;&gt;"",acc!I311,"")</f>
        <v/>
      </c>
      <c r="H304" s="9" t="str">
        <f>IF(acc!J311&lt;&gt;"",acc!J311,"")</f>
        <v/>
      </c>
    </row>
    <row r="305" spans="1:8" x14ac:dyDescent="0.25">
      <c r="A305" s="9" t="str">
        <f>IF(acc!C312&lt;&gt;"",acc!B312,"")</f>
        <v/>
      </c>
      <c r="B305" s="9" t="str">
        <f>IF(acc!C312&lt;&gt;"",acc!C312,"")</f>
        <v/>
      </c>
      <c r="C305" s="9" t="str">
        <f>IF(acc!E312&lt;&gt;"",VLOOKUP(acc!E312,private!$B$1:$C$10,2,FALSE),"")</f>
        <v/>
      </c>
      <c r="D305" s="40" t="str">
        <f>IF(acc!F312&lt;&gt;"",acc!F312,"")</f>
        <v/>
      </c>
      <c r="E305" s="9" t="str">
        <f>IF(acc!G312&lt;&gt;"",acc!G312,"")</f>
        <v/>
      </c>
      <c r="F305" s="9" t="str">
        <f>IF(acc!H312&lt;&gt;"",acc!H312,"")</f>
        <v/>
      </c>
      <c r="G305" s="9" t="str">
        <f>IF(acc!I312&lt;&gt;"",acc!I312,"")</f>
        <v/>
      </c>
      <c r="H305" s="9" t="str">
        <f>IF(acc!J312&lt;&gt;"",acc!J312,"")</f>
        <v/>
      </c>
    </row>
    <row r="306" spans="1:8" x14ac:dyDescent="0.25">
      <c r="A306" s="9" t="str">
        <f>IF(acc!C313&lt;&gt;"",acc!B313,"")</f>
        <v/>
      </c>
      <c r="B306" s="9" t="str">
        <f>IF(acc!C313&lt;&gt;"",acc!C313,"")</f>
        <v/>
      </c>
      <c r="C306" s="9" t="str">
        <f>IF(acc!E313&lt;&gt;"",VLOOKUP(acc!E313,private!$B$1:$C$10,2,FALSE),"")</f>
        <v/>
      </c>
      <c r="D306" s="40" t="str">
        <f>IF(acc!F313&lt;&gt;"",acc!F313,"")</f>
        <v/>
      </c>
      <c r="E306" s="9" t="str">
        <f>IF(acc!G313&lt;&gt;"",acc!G313,"")</f>
        <v/>
      </c>
      <c r="F306" s="9" t="str">
        <f>IF(acc!H313&lt;&gt;"",acc!H313,"")</f>
        <v/>
      </c>
      <c r="G306" s="9" t="str">
        <f>IF(acc!I313&lt;&gt;"",acc!I313,"")</f>
        <v/>
      </c>
      <c r="H306" s="9" t="str">
        <f>IF(acc!J313&lt;&gt;"",acc!J313,"")</f>
        <v/>
      </c>
    </row>
    <row r="307" spans="1:8" x14ac:dyDescent="0.25">
      <c r="A307" s="9" t="str">
        <f>IF(acc!C314&lt;&gt;"",acc!B314,"")</f>
        <v/>
      </c>
      <c r="B307" s="9" t="str">
        <f>IF(acc!C314&lt;&gt;"",acc!C314,"")</f>
        <v/>
      </c>
      <c r="C307" s="9" t="str">
        <f>IF(acc!E314&lt;&gt;"",VLOOKUP(acc!E314,private!$B$1:$C$10,2,FALSE),"")</f>
        <v/>
      </c>
      <c r="D307" s="40" t="str">
        <f>IF(acc!F314&lt;&gt;"",acc!F314,"")</f>
        <v/>
      </c>
      <c r="E307" s="9" t="str">
        <f>IF(acc!G314&lt;&gt;"",acc!G314,"")</f>
        <v/>
      </c>
      <c r="F307" s="9" t="str">
        <f>IF(acc!H314&lt;&gt;"",acc!H314,"")</f>
        <v/>
      </c>
      <c r="G307" s="9" t="str">
        <f>IF(acc!I314&lt;&gt;"",acc!I314,"")</f>
        <v/>
      </c>
      <c r="H307" s="9" t="str">
        <f>IF(acc!J314&lt;&gt;"",acc!J314,"")</f>
        <v/>
      </c>
    </row>
    <row r="308" spans="1:8" x14ac:dyDescent="0.25">
      <c r="A308" s="9" t="str">
        <f>IF(acc!C315&lt;&gt;"",acc!B315,"")</f>
        <v/>
      </c>
      <c r="B308" s="9" t="str">
        <f>IF(acc!C315&lt;&gt;"",acc!C315,"")</f>
        <v/>
      </c>
      <c r="C308" s="9" t="str">
        <f>IF(acc!E315&lt;&gt;"",VLOOKUP(acc!E315,private!$B$1:$C$10,2,FALSE),"")</f>
        <v/>
      </c>
      <c r="D308" s="40" t="str">
        <f>IF(acc!F315&lt;&gt;"",acc!F315,"")</f>
        <v/>
      </c>
      <c r="E308" s="9" t="str">
        <f>IF(acc!G315&lt;&gt;"",acc!G315,"")</f>
        <v/>
      </c>
      <c r="F308" s="9" t="str">
        <f>IF(acc!H315&lt;&gt;"",acc!H315,"")</f>
        <v/>
      </c>
      <c r="G308" s="9" t="str">
        <f>IF(acc!I315&lt;&gt;"",acc!I315,"")</f>
        <v/>
      </c>
      <c r="H308" s="9" t="str">
        <f>IF(acc!J315&lt;&gt;"",acc!J315,"")</f>
        <v/>
      </c>
    </row>
    <row r="309" spans="1:8" x14ac:dyDescent="0.25">
      <c r="A309" s="9" t="str">
        <f>IF(acc!C316&lt;&gt;"",acc!B316,"")</f>
        <v/>
      </c>
      <c r="B309" s="9" t="str">
        <f>IF(acc!C316&lt;&gt;"",acc!C316,"")</f>
        <v/>
      </c>
      <c r="C309" s="9" t="str">
        <f>IF(acc!E316&lt;&gt;"",VLOOKUP(acc!E316,private!$B$1:$C$10,2,FALSE),"")</f>
        <v/>
      </c>
      <c r="D309" s="40" t="str">
        <f>IF(acc!F316&lt;&gt;"",acc!F316,"")</f>
        <v/>
      </c>
      <c r="E309" s="9" t="str">
        <f>IF(acc!G316&lt;&gt;"",acc!G316,"")</f>
        <v/>
      </c>
      <c r="F309" s="9" t="str">
        <f>IF(acc!H316&lt;&gt;"",acc!H316,"")</f>
        <v/>
      </c>
      <c r="G309" s="9" t="str">
        <f>IF(acc!I316&lt;&gt;"",acc!I316,"")</f>
        <v/>
      </c>
      <c r="H309" s="9" t="str">
        <f>IF(acc!J316&lt;&gt;"",acc!J316,"")</f>
        <v/>
      </c>
    </row>
    <row r="310" spans="1:8" x14ac:dyDescent="0.25">
      <c r="A310" s="9" t="str">
        <f>IF(acc!C317&lt;&gt;"",acc!B317,"")</f>
        <v/>
      </c>
      <c r="B310" s="9" t="str">
        <f>IF(acc!C317&lt;&gt;"",acc!C317,"")</f>
        <v/>
      </c>
      <c r="C310" s="9" t="str">
        <f>IF(acc!E317&lt;&gt;"",VLOOKUP(acc!E317,private!$B$1:$C$10,2,FALSE),"")</f>
        <v/>
      </c>
      <c r="D310" s="40" t="str">
        <f>IF(acc!F317&lt;&gt;"",acc!F317,"")</f>
        <v/>
      </c>
      <c r="E310" s="9" t="str">
        <f>IF(acc!G317&lt;&gt;"",acc!G317,"")</f>
        <v/>
      </c>
      <c r="F310" s="9" t="str">
        <f>IF(acc!H317&lt;&gt;"",acc!H317,"")</f>
        <v/>
      </c>
      <c r="G310" s="9" t="str">
        <f>IF(acc!I317&lt;&gt;"",acc!I317,"")</f>
        <v/>
      </c>
      <c r="H310" s="9" t="str">
        <f>IF(acc!J317&lt;&gt;"",acc!J317,"")</f>
        <v/>
      </c>
    </row>
    <row r="311" spans="1:8" x14ac:dyDescent="0.25">
      <c r="A311" s="9" t="str">
        <f>IF(acc!C318&lt;&gt;"",acc!B318,"")</f>
        <v/>
      </c>
      <c r="B311" s="9" t="str">
        <f>IF(acc!C318&lt;&gt;"",acc!C318,"")</f>
        <v/>
      </c>
      <c r="C311" s="9" t="str">
        <f>IF(acc!E318&lt;&gt;"",VLOOKUP(acc!E318,private!$B$1:$C$10,2,FALSE),"")</f>
        <v/>
      </c>
      <c r="D311" s="40" t="str">
        <f>IF(acc!F318&lt;&gt;"",acc!F318,"")</f>
        <v/>
      </c>
      <c r="E311" s="9" t="str">
        <f>IF(acc!G318&lt;&gt;"",acc!G318,"")</f>
        <v/>
      </c>
      <c r="F311" s="9" t="str">
        <f>IF(acc!H318&lt;&gt;"",acc!H318,"")</f>
        <v/>
      </c>
      <c r="G311" s="9" t="str">
        <f>IF(acc!I318&lt;&gt;"",acc!I318,"")</f>
        <v/>
      </c>
      <c r="H311" s="9" t="str">
        <f>IF(acc!J318&lt;&gt;"",acc!J318,"")</f>
        <v/>
      </c>
    </row>
    <row r="312" spans="1:8" x14ac:dyDescent="0.25">
      <c r="A312" s="9" t="str">
        <f>IF(acc!C319&lt;&gt;"",acc!B319,"")</f>
        <v/>
      </c>
      <c r="B312" s="9" t="str">
        <f>IF(acc!C319&lt;&gt;"",acc!C319,"")</f>
        <v/>
      </c>
      <c r="C312" s="9" t="str">
        <f>IF(acc!E319&lt;&gt;"",VLOOKUP(acc!E319,private!$B$1:$C$10,2,FALSE),"")</f>
        <v/>
      </c>
      <c r="D312" s="40" t="str">
        <f>IF(acc!F319&lt;&gt;"",acc!F319,"")</f>
        <v/>
      </c>
      <c r="E312" s="9" t="str">
        <f>IF(acc!G319&lt;&gt;"",acc!G319,"")</f>
        <v/>
      </c>
      <c r="F312" s="9" t="str">
        <f>IF(acc!H319&lt;&gt;"",acc!H319,"")</f>
        <v/>
      </c>
      <c r="G312" s="9" t="str">
        <f>IF(acc!I319&lt;&gt;"",acc!I319,"")</f>
        <v/>
      </c>
      <c r="H312" s="9" t="str">
        <f>IF(acc!J319&lt;&gt;"",acc!J319,"")</f>
        <v/>
      </c>
    </row>
    <row r="313" spans="1:8" x14ac:dyDescent="0.25">
      <c r="A313" s="9" t="str">
        <f>IF(acc!C320&lt;&gt;"",acc!B320,"")</f>
        <v/>
      </c>
      <c r="B313" s="9" t="str">
        <f>IF(acc!C320&lt;&gt;"",acc!C320,"")</f>
        <v/>
      </c>
      <c r="C313" s="9" t="str">
        <f>IF(acc!E320&lt;&gt;"",VLOOKUP(acc!E320,private!$B$1:$C$10,2,FALSE),"")</f>
        <v/>
      </c>
      <c r="D313" s="40" t="str">
        <f>IF(acc!F320&lt;&gt;"",acc!F320,"")</f>
        <v/>
      </c>
      <c r="E313" s="9" t="str">
        <f>IF(acc!G320&lt;&gt;"",acc!G320,"")</f>
        <v/>
      </c>
      <c r="F313" s="9" t="str">
        <f>IF(acc!H320&lt;&gt;"",acc!H320,"")</f>
        <v/>
      </c>
      <c r="G313" s="9" t="str">
        <f>IF(acc!I320&lt;&gt;"",acc!I320,"")</f>
        <v/>
      </c>
      <c r="H313" s="9" t="str">
        <f>IF(acc!J320&lt;&gt;"",acc!J320,"")</f>
        <v/>
      </c>
    </row>
    <row r="314" spans="1:8" x14ac:dyDescent="0.25">
      <c r="A314" s="9" t="str">
        <f>IF(acc!C321&lt;&gt;"",acc!B321,"")</f>
        <v/>
      </c>
      <c r="B314" s="9" t="str">
        <f>IF(acc!C321&lt;&gt;"",acc!C321,"")</f>
        <v/>
      </c>
      <c r="C314" s="9" t="str">
        <f>IF(acc!E321&lt;&gt;"",VLOOKUP(acc!E321,private!$B$1:$C$10,2,FALSE),"")</f>
        <v/>
      </c>
      <c r="D314" s="40" t="str">
        <f>IF(acc!F321&lt;&gt;"",acc!F321,"")</f>
        <v/>
      </c>
      <c r="E314" s="9" t="str">
        <f>IF(acc!G321&lt;&gt;"",acc!G321,"")</f>
        <v/>
      </c>
      <c r="F314" s="9" t="str">
        <f>IF(acc!H321&lt;&gt;"",acc!H321,"")</f>
        <v/>
      </c>
      <c r="G314" s="9" t="str">
        <f>IF(acc!I321&lt;&gt;"",acc!I321,"")</f>
        <v/>
      </c>
      <c r="H314" s="9" t="str">
        <f>IF(acc!J321&lt;&gt;"",acc!J321,"")</f>
        <v/>
      </c>
    </row>
    <row r="315" spans="1:8" x14ac:dyDescent="0.25">
      <c r="A315" s="9" t="str">
        <f>IF(acc!C322&lt;&gt;"",acc!B322,"")</f>
        <v/>
      </c>
      <c r="B315" s="9" t="str">
        <f>IF(acc!C322&lt;&gt;"",acc!C322,"")</f>
        <v/>
      </c>
      <c r="C315" s="9" t="str">
        <f>IF(acc!E322&lt;&gt;"",VLOOKUP(acc!E322,private!$B$1:$C$10,2,FALSE),"")</f>
        <v/>
      </c>
      <c r="D315" s="40" t="str">
        <f>IF(acc!F322&lt;&gt;"",acc!F322,"")</f>
        <v/>
      </c>
      <c r="E315" s="9" t="str">
        <f>IF(acc!G322&lt;&gt;"",acc!G322,"")</f>
        <v/>
      </c>
      <c r="F315" s="9" t="str">
        <f>IF(acc!H322&lt;&gt;"",acc!H322,"")</f>
        <v/>
      </c>
      <c r="G315" s="9" t="str">
        <f>IF(acc!I322&lt;&gt;"",acc!I322,"")</f>
        <v/>
      </c>
      <c r="H315" s="9" t="str">
        <f>IF(acc!J322&lt;&gt;"",acc!J322,"")</f>
        <v/>
      </c>
    </row>
    <row r="316" spans="1:8" x14ac:dyDescent="0.25">
      <c r="A316" s="9" t="str">
        <f>IF(acc!C323&lt;&gt;"",acc!B323,"")</f>
        <v/>
      </c>
      <c r="B316" s="9" t="str">
        <f>IF(acc!C323&lt;&gt;"",acc!C323,"")</f>
        <v/>
      </c>
      <c r="C316" s="9" t="str">
        <f>IF(acc!E323&lt;&gt;"",VLOOKUP(acc!E323,private!$B$1:$C$10,2,FALSE),"")</f>
        <v/>
      </c>
      <c r="D316" s="40" t="str">
        <f>IF(acc!F323&lt;&gt;"",acc!F323,"")</f>
        <v/>
      </c>
      <c r="E316" s="9" t="str">
        <f>IF(acc!G323&lt;&gt;"",acc!G323,"")</f>
        <v/>
      </c>
      <c r="F316" s="9" t="str">
        <f>IF(acc!H323&lt;&gt;"",acc!H323,"")</f>
        <v/>
      </c>
      <c r="G316" s="9" t="str">
        <f>IF(acc!I323&lt;&gt;"",acc!I323,"")</f>
        <v/>
      </c>
      <c r="H316" s="9" t="str">
        <f>IF(acc!J323&lt;&gt;"",acc!J323,"")</f>
        <v/>
      </c>
    </row>
    <row r="317" spans="1:8" x14ac:dyDescent="0.25">
      <c r="A317" s="9" t="str">
        <f>IF(acc!C324&lt;&gt;"",acc!B324,"")</f>
        <v/>
      </c>
      <c r="B317" s="9" t="str">
        <f>IF(acc!C324&lt;&gt;"",acc!C324,"")</f>
        <v/>
      </c>
      <c r="C317" s="9" t="str">
        <f>IF(acc!E324&lt;&gt;"",VLOOKUP(acc!E324,private!$B$1:$C$10,2,FALSE),"")</f>
        <v/>
      </c>
      <c r="D317" s="40" t="str">
        <f>IF(acc!F324&lt;&gt;"",acc!F324,"")</f>
        <v/>
      </c>
      <c r="E317" s="9" t="str">
        <f>IF(acc!G324&lt;&gt;"",acc!G324,"")</f>
        <v/>
      </c>
      <c r="F317" s="9" t="str">
        <f>IF(acc!H324&lt;&gt;"",acc!H324,"")</f>
        <v/>
      </c>
      <c r="G317" s="9" t="str">
        <f>IF(acc!I324&lt;&gt;"",acc!I324,"")</f>
        <v/>
      </c>
      <c r="H317" s="9" t="str">
        <f>IF(acc!J324&lt;&gt;"",acc!J324,"")</f>
        <v/>
      </c>
    </row>
    <row r="318" spans="1:8" x14ac:dyDescent="0.25">
      <c r="A318" s="9" t="str">
        <f>IF(acc!C325&lt;&gt;"",acc!B325,"")</f>
        <v/>
      </c>
      <c r="B318" s="9" t="str">
        <f>IF(acc!C325&lt;&gt;"",acc!C325,"")</f>
        <v/>
      </c>
      <c r="C318" s="9" t="str">
        <f>IF(acc!E325&lt;&gt;"",VLOOKUP(acc!E325,private!$B$1:$C$10,2,FALSE),"")</f>
        <v/>
      </c>
      <c r="D318" s="40" t="str">
        <f>IF(acc!F325&lt;&gt;"",acc!F325,"")</f>
        <v/>
      </c>
      <c r="E318" s="9" t="str">
        <f>IF(acc!G325&lt;&gt;"",acc!G325,"")</f>
        <v/>
      </c>
      <c r="F318" s="9" t="str">
        <f>IF(acc!H325&lt;&gt;"",acc!H325,"")</f>
        <v/>
      </c>
      <c r="G318" s="9" t="str">
        <f>IF(acc!I325&lt;&gt;"",acc!I325,"")</f>
        <v/>
      </c>
      <c r="H318" s="9" t="str">
        <f>IF(acc!J325&lt;&gt;"",acc!J325,"")</f>
        <v/>
      </c>
    </row>
    <row r="319" spans="1:8" x14ac:dyDescent="0.25">
      <c r="A319" s="9" t="str">
        <f>IF(acc!C326&lt;&gt;"",acc!B326,"")</f>
        <v/>
      </c>
      <c r="B319" s="9" t="str">
        <f>IF(acc!C326&lt;&gt;"",acc!C326,"")</f>
        <v/>
      </c>
      <c r="C319" s="9" t="str">
        <f>IF(acc!E326&lt;&gt;"",VLOOKUP(acc!E326,private!$B$1:$C$10,2,FALSE),"")</f>
        <v/>
      </c>
      <c r="D319" s="40" t="str">
        <f>IF(acc!F326&lt;&gt;"",acc!F326,"")</f>
        <v/>
      </c>
      <c r="E319" s="9" t="str">
        <f>IF(acc!G326&lt;&gt;"",acc!G326,"")</f>
        <v/>
      </c>
      <c r="F319" s="9" t="str">
        <f>IF(acc!H326&lt;&gt;"",acc!H326,"")</f>
        <v/>
      </c>
      <c r="G319" s="9" t="str">
        <f>IF(acc!I326&lt;&gt;"",acc!I326,"")</f>
        <v/>
      </c>
      <c r="H319" s="9" t="str">
        <f>IF(acc!J326&lt;&gt;"",acc!J326,"")</f>
        <v/>
      </c>
    </row>
    <row r="320" spans="1:8" x14ac:dyDescent="0.25">
      <c r="A320" s="9" t="str">
        <f>IF(acc!C327&lt;&gt;"",acc!B327,"")</f>
        <v/>
      </c>
      <c r="B320" s="9" t="str">
        <f>IF(acc!C327&lt;&gt;"",acc!C327,"")</f>
        <v/>
      </c>
      <c r="C320" s="9" t="str">
        <f>IF(acc!E327&lt;&gt;"",VLOOKUP(acc!E327,private!$B$1:$C$10,2,FALSE),"")</f>
        <v/>
      </c>
      <c r="D320" s="40" t="str">
        <f>IF(acc!F327&lt;&gt;"",acc!F327,"")</f>
        <v/>
      </c>
      <c r="E320" s="9" t="str">
        <f>IF(acc!G327&lt;&gt;"",acc!G327,"")</f>
        <v/>
      </c>
      <c r="F320" s="9" t="str">
        <f>IF(acc!H327&lt;&gt;"",acc!H327,"")</f>
        <v/>
      </c>
      <c r="G320" s="9" t="str">
        <f>IF(acc!I327&lt;&gt;"",acc!I327,"")</f>
        <v/>
      </c>
      <c r="H320" s="9" t="str">
        <f>IF(acc!J327&lt;&gt;"",acc!J327,"")</f>
        <v/>
      </c>
    </row>
    <row r="321" spans="1:8" x14ac:dyDescent="0.25">
      <c r="A321" s="9" t="str">
        <f>IF(acc!C328&lt;&gt;"",acc!B328,"")</f>
        <v/>
      </c>
      <c r="B321" s="9" t="str">
        <f>IF(acc!C328&lt;&gt;"",acc!C328,"")</f>
        <v/>
      </c>
      <c r="C321" s="9" t="str">
        <f>IF(acc!E328&lt;&gt;"",VLOOKUP(acc!E328,private!$B$1:$C$10,2,FALSE),"")</f>
        <v/>
      </c>
      <c r="D321" s="40" t="str">
        <f>IF(acc!F328&lt;&gt;"",acc!F328,"")</f>
        <v/>
      </c>
      <c r="E321" s="9" t="str">
        <f>IF(acc!G328&lt;&gt;"",acc!G328,"")</f>
        <v/>
      </c>
      <c r="F321" s="9" t="str">
        <f>IF(acc!H328&lt;&gt;"",acc!H328,"")</f>
        <v/>
      </c>
      <c r="G321" s="9" t="str">
        <f>IF(acc!I328&lt;&gt;"",acc!I328,"")</f>
        <v/>
      </c>
      <c r="H321" s="9" t="str">
        <f>IF(acc!J328&lt;&gt;"",acc!J328,"")</f>
        <v/>
      </c>
    </row>
    <row r="322" spans="1:8" x14ac:dyDescent="0.25">
      <c r="A322" s="9" t="str">
        <f>IF(acc!C329&lt;&gt;"",acc!B329,"")</f>
        <v/>
      </c>
      <c r="B322" s="9" t="str">
        <f>IF(acc!C329&lt;&gt;"",acc!C329,"")</f>
        <v/>
      </c>
      <c r="C322" s="9" t="str">
        <f>IF(acc!E329&lt;&gt;"",VLOOKUP(acc!E329,private!$B$1:$C$10,2,FALSE),"")</f>
        <v/>
      </c>
      <c r="D322" s="40" t="str">
        <f>IF(acc!F329&lt;&gt;"",acc!F329,"")</f>
        <v/>
      </c>
      <c r="E322" s="9" t="str">
        <f>IF(acc!G329&lt;&gt;"",acc!G329,"")</f>
        <v/>
      </c>
      <c r="F322" s="9" t="str">
        <f>IF(acc!H329&lt;&gt;"",acc!H329,"")</f>
        <v/>
      </c>
      <c r="G322" s="9" t="str">
        <f>IF(acc!I329&lt;&gt;"",acc!I329,"")</f>
        <v/>
      </c>
      <c r="H322" s="9" t="str">
        <f>IF(acc!J329&lt;&gt;"",acc!J329,"")</f>
        <v/>
      </c>
    </row>
    <row r="323" spans="1:8" x14ac:dyDescent="0.25">
      <c r="A323" s="9" t="str">
        <f>IF(acc!C330&lt;&gt;"",acc!B330,"")</f>
        <v/>
      </c>
      <c r="B323" s="9" t="str">
        <f>IF(acc!C330&lt;&gt;"",acc!C330,"")</f>
        <v/>
      </c>
      <c r="C323" s="9" t="str">
        <f>IF(acc!E330&lt;&gt;"",VLOOKUP(acc!E330,private!$B$1:$C$10,2,FALSE),"")</f>
        <v/>
      </c>
      <c r="D323" s="40" t="str">
        <f>IF(acc!F330&lt;&gt;"",acc!F330,"")</f>
        <v/>
      </c>
      <c r="E323" s="9" t="str">
        <f>IF(acc!G330&lt;&gt;"",acc!G330,"")</f>
        <v/>
      </c>
      <c r="F323" s="9" t="str">
        <f>IF(acc!H330&lt;&gt;"",acc!H330,"")</f>
        <v/>
      </c>
      <c r="G323" s="9" t="str">
        <f>IF(acc!I330&lt;&gt;"",acc!I330,"")</f>
        <v/>
      </c>
      <c r="H323" s="9" t="str">
        <f>IF(acc!J330&lt;&gt;"",acc!J330,"")</f>
        <v/>
      </c>
    </row>
    <row r="324" spans="1:8" x14ac:dyDescent="0.25">
      <c r="A324" s="9" t="str">
        <f>IF(acc!C331&lt;&gt;"",acc!B331,"")</f>
        <v/>
      </c>
      <c r="B324" s="9" t="str">
        <f>IF(acc!C331&lt;&gt;"",acc!C331,"")</f>
        <v/>
      </c>
      <c r="C324" s="9" t="str">
        <f>IF(acc!E331&lt;&gt;"",VLOOKUP(acc!E331,private!$B$1:$C$10,2,FALSE),"")</f>
        <v/>
      </c>
      <c r="D324" s="40" t="str">
        <f>IF(acc!F331&lt;&gt;"",acc!F331,"")</f>
        <v/>
      </c>
      <c r="E324" s="9" t="str">
        <f>IF(acc!G331&lt;&gt;"",acc!G331,"")</f>
        <v/>
      </c>
      <c r="F324" s="9" t="str">
        <f>IF(acc!H331&lt;&gt;"",acc!H331,"")</f>
        <v/>
      </c>
      <c r="G324" s="9" t="str">
        <f>IF(acc!I331&lt;&gt;"",acc!I331,"")</f>
        <v/>
      </c>
      <c r="H324" s="9" t="str">
        <f>IF(acc!J331&lt;&gt;"",acc!J331,"")</f>
        <v/>
      </c>
    </row>
    <row r="325" spans="1:8" x14ac:dyDescent="0.25">
      <c r="A325" s="9" t="str">
        <f>IF(acc!C332&lt;&gt;"",acc!B332,"")</f>
        <v/>
      </c>
      <c r="B325" s="9" t="str">
        <f>IF(acc!C332&lt;&gt;"",acc!C332,"")</f>
        <v/>
      </c>
      <c r="C325" s="9" t="str">
        <f>IF(acc!E332&lt;&gt;"",VLOOKUP(acc!E332,private!$B$1:$C$10,2,FALSE),"")</f>
        <v/>
      </c>
      <c r="D325" s="40" t="str">
        <f>IF(acc!F332&lt;&gt;"",acc!F332,"")</f>
        <v/>
      </c>
      <c r="E325" s="9" t="str">
        <f>IF(acc!G332&lt;&gt;"",acc!G332,"")</f>
        <v/>
      </c>
      <c r="F325" s="9" t="str">
        <f>IF(acc!H332&lt;&gt;"",acc!H332,"")</f>
        <v/>
      </c>
      <c r="G325" s="9" t="str">
        <f>IF(acc!I332&lt;&gt;"",acc!I332,"")</f>
        <v/>
      </c>
      <c r="H325" s="9" t="str">
        <f>IF(acc!J332&lt;&gt;"",acc!J332,"")</f>
        <v/>
      </c>
    </row>
    <row r="326" spans="1:8" x14ac:dyDescent="0.25">
      <c r="A326" s="9" t="str">
        <f>IF(acc!C333&lt;&gt;"",acc!B333,"")</f>
        <v/>
      </c>
      <c r="B326" s="9" t="str">
        <f>IF(acc!C333&lt;&gt;"",acc!C333,"")</f>
        <v/>
      </c>
      <c r="C326" s="9" t="str">
        <f>IF(acc!E333&lt;&gt;"",VLOOKUP(acc!E333,private!$B$1:$C$10,2,FALSE),"")</f>
        <v/>
      </c>
      <c r="D326" s="40" t="str">
        <f>IF(acc!F333&lt;&gt;"",acc!F333,"")</f>
        <v/>
      </c>
      <c r="E326" s="9" t="str">
        <f>IF(acc!G333&lt;&gt;"",acc!G333,"")</f>
        <v/>
      </c>
      <c r="F326" s="9" t="str">
        <f>IF(acc!H333&lt;&gt;"",acc!H333,"")</f>
        <v/>
      </c>
      <c r="G326" s="9" t="str">
        <f>IF(acc!I333&lt;&gt;"",acc!I333,"")</f>
        <v/>
      </c>
      <c r="H326" s="9" t="str">
        <f>IF(acc!J333&lt;&gt;"",acc!J333,"")</f>
        <v/>
      </c>
    </row>
    <row r="327" spans="1:8" x14ac:dyDescent="0.25">
      <c r="A327" s="9" t="str">
        <f>IF(acc!C334&lt;&gt;"",acc!B334,"")</f>
        <v/>
      </c>
      <c r="B327" s="9" t="str">
        <f>IF(acc!C334&lt;&gt;"",acc!C334,"")</f>
        <v/>
      </c>
      <c r="C327" s="9" t="str">
        <f>IF(acc!E334&lt;&gt;"",VLOOKUP(acc!E334,private!$B$1:$C$10,2,FALSE),"")</f>
        <v/>
      </c>
      <c r="D327" s="40" t="str">
        <f>IF(acc!F334&lt;&gt;"",acc!F334,"")</f>
        <v/>
      </c>
      <c r="E327" s="9" t="str">
        <f>IF(acc!G334&lt;&gt;"",acc!G334,"")</f>
        <v/>
      </c>
      <c r="F327" s="9" t="str">
        <f>IF(acc!H334&lt;&gt;"",acc!H334,"")</f>
        <v/>
      </c>
      <c r="G327" s="9" t="str">
        <f>IF(acc!I334&lt;&gt;"",acc!I334,"")</f>
        <v/>
      </c>
      <c r="H327" s="9" t="str">
        <f>IF(acc!J334&lt;&gt;"",acc!J334,"")</f>
        <v/>
      </c>
    </row>
    <row r="328" spans="1:8" x14ac:dyDescent="0.25">
      <c r="A328" s="9" t="str">
        <f>IF(acc!C335&lt;&gt;"",acc!B335,"")</f>
        <v/>
      </c>
      <c r="B328" s="9" t="str">
        <f>IF(acc!C335&lt;&gt;"",acc!C335,"")</f>
        <v/>
      </c>
      <c r="C328" s="9" t="str">
        <f>IF(acc!E335&lt;&gt;"",VLOOKUP(acc!E335,private!$B$1:$C$10,2,FALSE),"")</f>
        <v/>
      </c>
      <c r="D328" s="40" t="str">
        <f>IF(acc!F335&lt;&gt;"",acc!F335,"")</f>
        <v/>
      </c>
      <c r="E328" s="9" t="str">
        <f>IF(acc!G335&lt;&gt;"",acc!G335,"")</f>
        <v/>
      </c>
      <c r="F328" s="9" t="str">
        <f>IF(acc!H335&lt;&gt;"",acc!H335,"")</f>
        <v/>
      </c>
      <c r="G328" s="9" t="str">
        <f>IF(acc!I335&lt;&gt;"",acc!I335,"")</f>
        <v/>
      </c>
      <c r="H328" s="9" t="str">
        <f>IF(acc!J335&lt;&gt;"",acc!J335,"")</f>
        <v/>
      </c>
    </row>
    <row r="329" spans="1:8" x14ac:dyDescent="0.25">
      <c r="A329" s="9" t="str">
        <f>IF(acc!C336&lt;&gt;"",acc!B336,"")</f>
        <v/>
      </c>
      <c r="B329" s="9" t="str">
        <f>IF(acc!C336&lt;&gt;"",acc!C336,"")</f>
        <v/>
      </c>
      <c r="C329" s="9" t="str">
        <f>IF(acc!E336&lt;&gt;"",VLOOKUP(acc!E336,private!$B$1:$C$10,2,FALSE),"")</f>
        <v/>
      </c>
      <c r="D329" s="40" t="str">
        <f>IF(acc!F336&lt;&gt;"",acc!F336,"")</f>
        <v/>
      </c>
      <c r="E329" s="9" t="str">
        <f>IF(acc!G336&lt;&gt;"",acc!G336,"")</f>
        <v/>
      </c>
      <c r="F329" s="9" t="str">
        <f>IF(acc!H336&lt;&gt;"",acc!H336,"")</f>
        <v/>
      </c>
      <c r="G329" s="9" t="str">
        <f>IF(acc!I336&lt;&gt;"",acc!I336,"")</f>
        <v/>
      </c>
      <c r="H329" s="9" t="str">
        <f>IF(acc!J336&lt;&gt;"",acc!J336,"")</f>
        <v/>
      </c>
    </row>
    <row r="330" spans="1:8" x14ac:dyDescent="0.25">
      <c r="A330" s="9" t="str">
        <f>IF(acc!C337&lt;&gt;"",acc!B337,"")</f>
        <v/>
      </c>
      <c r="B330" s="9" t="str">
        <f>IF(acc!C337&lt;&gt;"",acc!C337,"")</f>
        <v/>
      </c>
      <c r="C330" s="9" t="str">
        <f>IF(acc!E337&lt;&gt;"",VLOOKUP(acc!E337,private!$B$1:$C$10,2,FALSE),"")</f>
        <v/>
      </c>
      <c r="D330" s="40" t="str">
        <f>IF(acc!F337&lt;&gt;"",acc!F337,"")</f>
        <v/>
      </c>
      <c r="E330" s="9" t="str">
        <f>IF(acc!G337&lt;&gt;"",acc!G337,"")</f>
        <v/>
      </c>
      <c r="F330" s="9" t="str">
        <f>IF(acc!H337&lt;&gt;"",acc!H337,"")</f>
        <v/>
      </c>
      <c r="G330" s="9" t="str">
        <f>IF(acc!I337&lt;&gt;"",acc!I337,"")</f>
        <v/>
      </c>
      <c r="H330" s="9" t="str">
        <f>IF(acc!J337&lt;&gt;"",acc!J337,"")</f>
        <v/>
      </c>
    </row>
    <row r="331" spans="1:8" x14ac:dyDescent="0.25">
      <c r="A331" s="9" t="str">
        <f>IF(acc!C338&lt;&gt;"",acc!B338,"")</f>
        <v/>
      </c>
      <c r="B331" s="9" t="str">
        <f>IF(acc!C338&lt;&gt;"",acc!C338,"")</f>
        <v/>
      </c>
      <c r="C331" s="9" t="str">
        <f>IF(acc!E338&lt;&gt;"",VLOOKUP(acc!E338,private!$B$1:$C$10,2,FALSE),"")</f>
        <v/>
      </c>
      <c r="D331" s="40" t="str">
        <f>IF(acc!F338&lt;&gt;"",acc!F338,"")</f>
        <v/>
      </c>
      <c r="E331" s="9" t="str">
        <f>IF(acc!G338&lt;&gt;"",acc!G338,"")</f>
        <v/>
      </c>
      <c r="F331" s="9" t="str">
        <f>IF(acc!H338&lt;&gt;"",acc!H338,"")</f>
        <v/>
      </c>
      <c r="G331" s="9" t="str">
        <f>IF(acc!I338&lt;&gt;"",acc!I338,"")</f>
        <v/>
      </c>
      <c r="H331" s="9" t="str">
        <f>IF(acc!J338&lt;&gt;"",acc!J338,"")</f>
        <v/>
      </c>
    </row>
    <row r="332" spans="1:8" x14ac:dyDescent="0.25">
      <c r="A332" s="9" t="str">
        <f>IF(acc!C339&lt;&gt;"",acc!B339,"")</f>
        <v/>
      </c>
      <c r="B332" s="9" t="str">
        <f>IF(acc!C339&lt;&gt;"",acc!C339,"")</f>
        <v/>
      </c>
      <c r="C332" s="9" t="str">
        <f>IF(acc!E339&lt;&gt;"",VLOOKUP(acc!E339,private!$B$1:$C$10,2,FALSE),"")</f>
        <v/>
      </c>
      <c r="D332" s="40" t="str">
        <f>IF(acc!F339&lt;&gt;"",acc!F339,"")</f>
        <v/>
      </c>
      <c r="E332" s="9" t="str">
        <f>IF(acc!G339&lt;&gt;"",acc!G339,"")</f>
        <v/>
      </c>
      <c r="F332" s="9" t="str">
        <f>IF(acc!H339&lt;&gt;"",acc!H339,"")</f>
        <v/>
      </c>
      <c r="G332" s="9" t="str">
        <f>IF(acc!I339&lt;&gt;"",acc!I339,"")</f>
        <v/>
      </c>
      <c r="H332" s="9" t="str">
        <f>IF(acc!J339&lt;&gt;"",acc!J339,"")</f>
        <v/>
      </c>
    </row>
    <row r="333" spans="1:8" x14ac:dyDescent="0.25">
      <c r="A333" s="9" t="str">
        <f>IF(acc!C340&lt;&gt;"",acc!B340,"")</f>
        <v/>
      </c>
      <c r="B333" s="9" t="str">
        <f>IF(acc!C340&lt;&gt;"",acc!C340,"")</f>
        <v/>
      </c>
      <c r="C333" s="9" t="str">
        <f>IF(acc!E340&lt;&gt;"",VLOOKUP(acc!E340,private!$B$1:$C$10,2,FALSE),"")</f>
        <v/>
      </c>
      <c r="D333" s="40" t="str">
        <f>IF(acc!F340&lt;&gt;"",acc!F340,"")</f>
        <v/>
      </c>
      <c r="E333" s="9" t="str">
        <f>IF(acc!G340&lt;&gt;"",acc!G340,"")</f>
        <v/>
      </c>
      <c r="F333" s="9" t="str">
        <f>IF(acc!H340&lt;&gt;"",acc!H340,"")</f>
        <v/>
      </c>
      <c r="G333" s="9" t="str">
        <f>IF(acc!I340&lt;&gt;"",acc!I340,"")</f>
        <v/>
      </c>
      <c r="H333" s="9" t="str">
        <f>IF(acc!J340&lt;&gt;"",acc!J340,"")</f>
        <v/>
      </c>
    </row>
    <row r="334" spans="1:8" x14ac:dyDescent="0.25">
      <c r="A334" s="9" t="str">
        <f>IF(acc!C341&lt;&gt;"",acc!B341,"")</f>
        <v/>
      </c>
      <c r="B334" s="9" t="str">
        <f>IF(acc!C341&lt;&gt;"",acc!C341,"")</f>
        <v/>
      </c>
      <c r="C334" s="9" t="str">
        <f>IF(acc!E341&lt;&gt;"",VLOOKUP(acc!E341,private!$B$1:$C$10,2,FALSE),"")</f>
        <v/>
      </c>
      <c r="D334" s="40" t="str">
        <f>IF(acc!F341&lt;&gt;"",acc!F341,"")</f>
        <v/>
      </c>
      <c r="E334" s="9" t="str">
        <f>IF(acc!G341&lt;&gt;"",acc!G341,"")</f>
        <v/>
      </c>
      <c r="F334" s="9" t="str">
        <f>IF(acc!H341&lt;&gt;"",acc!H341,"")</f>
        <v/>
      </c>
      <c r="G334" s="9" t="str">
        <f>IF(acc!I341&lt;&gt;"",acc!I341,"")</f>
        <v/>
      </c>
      <c r="H334" s="9" t="str">
        <f>IF(acc!J341&lt;&gt;"",acc!J341,"")</f>
        <v/>
      </c>
    </row>
    <row r="335" spans="1:8" x14ac:dyDescent="0.25">
      <c r="A335" s="9" t="str">
        <f>IF(acc!C342&lt;&gt;"",acc!B342,"")</f>
        <v/>
      </c>
      <c r="B335" s="9" t="str">
        <f>IF(acc!C342&lt;&gt;"",acc!C342,"")</f>
        <v/>
      </c>
      <c r="C335" s="9" t="str">
        <f>IF(acc!E342&lt;&gt;"",VLOOKUP(acc!E342,private!$B$1:$C$10,2,FALSE),"")</f>
        <v/>
      </c>
      <c r="D335" s="40" t="str">
        <f>IF(acc!F342&lt;&gt;"",acc!F342,"")</f>
        <v/>
      </c>
      <c r="E335" s="9" t="str">
        <f>IF(acc!G342&lt;&gt;"",acc!G342,"")</f>
        <v/>
      </c>
      <c r="F335" s="9" t="str">
        <f>IF(acc!H342&lt;&gt;"",acc!H342,"")</f>
        <v/>
      </c>
      <c r="G335" s="9" t="str">
        <f>IF(acc!I342&lt;&gt;"",acc!I342,"")</f>
        <v/>
      </c>
      <c r="H335" s="9" t="str">
        <f>IF(acc!J342&lt;&gt;"",acc!J342,"")</f>
        <v/>
      </c>
    </row>
    <row r="336" spans="1:8" x14ac:dyDescent="0.25">
      <c r="A336" s="9" t="str">
        <f>IF(acc!C343&lt;&gt;"",acc!B343,"")</f>
        <v/>
      </c>
      <c r="B336" s="9" t="str">
        <f>IF(acc!C343&lt;&gt;"",acc!C343,"")</f>
        <v/>
      </c>
      <c r="C336" s="9" t="str">
        <f>IF(acc!E343&lt;&gt;"",VLOOKUP(acc!E343,private!$B$1:$C$10,2,FALSE),"")</f>
        <v/>
      </c>
      <c r="D336" s="40" t="str">
        <f>IF(acc!F343&lt;&gt;"",acc!F343,"")</f>
        <v/>
      </c>
      <c r="E336" s="9" t="str">
        <f>IF(acc!G343&lt;&gt;"",acc!G343,"")</f>
        <v/>
      </c>
      <c r="F336" s="9" t="str">
        <f>IF(acc!H343&lt;&gt;"",acc!H343,"")</f>
        <v/>
      </c>
      <c r="G336" s="9" t="str">
        <f>IF(acc!I343&lt;&gt;"",acc!I343,"")</f>
        <v/>
      </c>
      <c r="H336" s="9" t="str">
        <f>IF(acc!J343&lt;&gt;"",acc!J343,"")</f>
        <v/>
      </c>
    </row>
    <row r="337" spans="1:8" x14ac:dyDescent="0.25">
      <c r="A337" s="9" t="str">
        <f>IF(acc!C344&lt;&gt;"",acc!B344,"")</f>
        <v/>
      </c>
      <c r="B337" s="9" t="str">
        <f>IF(acc!C344&lt;&gt;"",acc!C344,"")</f>
        <v/>
      </c>
      <c r="C337" s="9" t="str">
        <f>IF(acc!E344&lt;&gt;"",VLOOKUP(acc!E344,private!$B$1:$C$10,2,FALSE),"")</f>
        <v/>
      </c>
      <c r="D337" s="40" t="str">
        <f>IF(acc!F344&lt;&gt;"",acc!F344,"")</f>
        <v/>
      </c>
      <c r="E337" s="9" t="str">
        <f>IF(acc!G344&lt;&gt;"",acc!G344,"")</f>
        <v/>
      </c>
      <c r="F337" s="9" t="str">
        <f>IF(acc!H344&lt;&gt;"",acc!H344,"")</f>
        <v/>
      </c>
      <c r="G337" s="9" t="str">
        <f>IF(acc!I344&lt;&gt;"",acc!I344,"")</f>
        <v/>
      </c>
      <c r="H337" s="9" t="str">
        <f>IF(acc!J344&lt;&gt;"",acc!J344,"")</f>
        <v/>
      </c>
    </row>
    <row r="338" spans="1:8" x14ac:dyDescent="0.25">
      <c r="A338" s="9" t="str">
        <f>IF(acc!C345&lt;&gt;"",acc!B345,"")</f>
        <v/>
      </c>
      <c r="B338" s="9" t="str">
        <f>IF(acc!C345&lt;&gt;"",acc!C345,"")</f>
        <v/>
      </c>
      <c r="C338" s="9" t="str">
        <f>IF(acc!E345&lt;&gt;"",VLOOKUP(acc!E345,private!$B$1:$C$10,2,FALSE),"")</f>
        <v/>
      </c>
      <c r="D338" s="40" t="str">
        <f>IF(acc!F345&lt;&gt;"",acc!F345,"")</f>
        <v/>
      </c>
      <c r="E338" s="9" t="str">
        <f>IF(acc!G345&lt;&gt;"",acc!G345,"")</f>
        <v/>
      </c>
      <c r="F338" s="9" t="str">
        <f>IF(acc!H345&lt;&gt;"",acc!H345,"")</f>
        <v/>
      </c>
      <c r="G338" s="9" t="str">
        <f>IF(acc!I345&lt;&gt;"",acc!I345,"")</f>
        <v/>
      </c>
      <c r="H338" s="9" t="str">
        <f>IF(acc!J345&lt;&gt;"",acc!J345,"")</f>
        <v/>
      </c>
    </row>
    <row r="339" spans="1:8" x14ac:dyDescent="0.25">
      <c r="A339" s="9" t="str">
        <f>IF(acc!C346&lt;&gt;"",acc!B346,"")</f>
        <v/>
      </c>
      <c r="B339" s="9" t="str">
        <f>IF(acc!C346&lt;&gt;"",acc!C346,"")</f>
        <v/>
      </c>
      <c r="C339" s="9" t="str">
        <f>IF(acc!E346&lt;&gt;"",VLOOKUP(acc!E346,private!$B$1:$C$10,2,FALSE),"")</f>
        <v/>
      </c>
      <c r="D339" s="40" t="str">
        <f>IF(acc!F346&lt;&gt;"",acc!F346,"")</f>
        <v/>
      </c>
      <c r="E339" s="9" t="str">
        <f>IF(acc!G346&lt;&gt;"",acc!G346,"")</f>
        <v/>
      </c>
      <c r="F339" s="9" t="str">
        <f>IF(acc!H346&lt;&gt;"",acc!H346,"")</f>
        <v/>
      </c>
      <c r="G339" s="9" t="str">
        <f>IF(acc!I346&lt;&gt;"",acc!I346,"")</f>
        <v/>
      </c>
      <c r="H339" s="9" t="str">
        <f>IF(acc!J346&lt;&gt;"",acc!J346,"")</f>
        <v/>
      </c>
    </row>
    <row r="340" spans="1:8" x14ac:dyDescent="0.25">
      <c r="A340" s="9" t="str">
        <f>IF(acc!C347&lt;&gt;"",acc!B347,"")</f>
        <v/>
      </c>
      <c r="B340" s="9" t="str">
        <f>IF(acc!C347&lt;&gt;"",acc!C347,"")</f>
        <v/>
      </c>
      <c r="C340" s="9" t="str">
        <f>IF(acc!E347&lt;&gt;"",VLOOKUP(acc!E347,private!$B$1:$C$10,2,FALSE),"")</f>
        <v/>
      </c>
      <c r="D340" s="40" t="str">
        <f>IF(acc!F347&lt;&gt;"",acc!F347,"")</f>
        <v/>
      </c>
      <c r="E340" s="9" t="str">
        <f>IF(acc!G347&lt;&gt;"",acc!G347,"")</f>
        <v/>
      </c>
      <c r="F340" s="9" t="str">
        <f>IF(acc!H347&lt;&gt;"",acc!H347,"")</f>
        <v/>
      </c>
      <c r="G340" s="9" t="str">
        <f>IF(acc!I347&lt;&gt;"",acc!I347,"")</f>
        <v/>
      </c>
      <c r="H340" s="9" t="str">
        <f>IF(acc!J347&lt;&gt;"",acc!J347,"")</f>
        <v/>
      </c>
    </row>
    <row r="341" spans="1:8" x14ac:dyDescent="0.25">
      <c r="A341" s="9" t="str">
        <f>IF(acc!C348&lt;&gt;"",acc!B348,"")</f>
        <v/>
      </c>
      <c r="B341" s="9" t="str">
        <f>IF(acc!C348&lt;&gt;"",acc!C348,"")</f>
        <v/>
      </c>
      <c r="C341" s="9" t="str">
        <f>IF(acc!E348&lt;&gt;"",VLOOKUP(acc!E348,private!$B$1:$C$10,2,FALSE),"")</f>
        <v/>
      </c>
      <c r="D341" s="40" t="str">
        <f>IF(acc!F348&lt;&gt;"",acc!F348,"")</f>
        <v/>
      </c>
      <c r="E341" s="9" t="str">
        <f>IF(acc!G348&lt;&gt;"",acc!G348,"")</f>
        <v/>
      </c>
      <c r="F341" s="9" t="str">
        <f>IF(acc!H348&lt;&gt;"",acc!H348,"")</f>
        <v/>
      </c>
      <c r="G341" s="9" t="str">
        <f>IF(acc!I348&lt;&gt;"",acc!I348,"")</f>
        <v/>
      </c>
      <c r="H341" s="9" t="str">
        <f>IF(acc!J348&lt;&gt;"",acc!J348,"")</f>
        <v/>
      </c>
    </row>
    <row r="342" spans="1:8" x14ac:dyDescent="0.25">
      <c r="A342" s="9" t="str">
        <f>IF(acc!C349&lt;&gt;"",acc!B349,"")</f>
        <v/>
      </c>
      <c r="B342" s="9" t="str">
        <f>IF(acc!C349&lt;&gt;"",acc!C349,"")</f>
        <v/>
      </c>
      <c r="C342" s="9" t="str">
        <f>IF(acc!E349&lt;&gt;"",VLOOKUP(acc!E349,private!$B$1:$C$10,2,FALSE),"")</f>
        <v/>
      </c>
      <c r="D342" s="40" t="str">
        <f>IF(acc!F349&lt;&gt;"",acc!F349,"")</f>
        <v/>
      </c>
      <c r="E342" s="9" t="str">
        <f>IF(acc!G349&lt;&gt;"",acc!G349,"")</f>
        <v/>
      </c>
      <c r="F342" s="9" t="str">
        <f>IF(acc!H349&lt;&gt;"",acc!H349,"")</f>
        <v/>
      </c>
      <c r="G342" s="9" t="str">
        <f>IF(acc!I349&lt;&gt;"",acc!I349,"")</f>
        <v/>
      </c>
      <c r="H342" s="9" t="str">
        <f>IF(acc!J349&lt;&gt;"",acc!J349,"")</f>
        <v/>
      </c>
    </row>
    <row r="343" spans="1:8" x14ac:dyDescent="0.25">
      <c r="A343" s="9" t="str">
        <f>IF(acc!C350&lt;&gt;"",acc!B350,"")</f>
        <v/>
      </c>
      <c r="B343" s="9" t="str">
        <f>IF(acc!C350&lt;&gt;"",acc!C350,"")</f>
        <v/>
      </c>
      <c r="C343" s="9" t="str">
        <f>IF(acc!E350&lt;&gt;"",VLOOKUP(acc!E350,private!$B$1:$C$10,2,FALSE),"")</f>
        <v/>
      </c>
      <c r="D343" s="40" t="str">
        <f>IF(acc!F350&lt;&gt;"",acc!F350,"")</f>
        <v/>
      </c>
      <c r="E343" s="9" t="str">
        <f>IF(acc!G350&lt;&gt;"",acc!G350,"")</f>
        <v/>
      </c>
      <c r="F343" s="9" t="str">
        <f>IF(acc!H350&lt;&gt;"",acc!H350,"")</f>
        <v/>
      </c>
      <c r="G343" s="9" t="str">
        <f>IF(acc!I350&lt;&gt;"",acc!I350,"")</f>
        <v/>
      </c>
      <c r="H343" s="9" t="str">
        <f>IF(acc!J350&lt;&gt;"",acc!J350,"")</f>
        <v/>
      </c>
    </row>
    <row r="344" spans="1:8" x14ac:dyDescent="0.25">
      <c r="A344" s="9" t="str">
        <f>IF(acc!C351&lt;&gt;"",acc!B351,"")</f>
        <v/>
      </c>
      <c r="B344" s="9" t="str">
        <f>IF(acc!C351&lt;&gt;"",acc!C351,"")</f>
        <v/>
      </c>
      <c r="C344" s="9" t="str">
        <f>IF(acc!E351&lt;&gt;"",VLOOKUP(acc!E351,private!$B$1:$C$10,2,FALSE),"")</f>
        <v/>
      </c>
      <c r="D344" s="40" t="str">
        <f>IF(acc!F351&lt;&gt;"",acc!F351,"")</f>
        <v/>
      </c>
      <c r="E344" s="9" t="str">
        <f>IF(acc!G351&lt;&gt;"",acc!G351,"")</f>
        <v/>
      </c>
      <c r="F344" s="9" t="str">
        <f>IF(acc!H351&lt;&gt;"",acc!H351,"")</f>
        <v/>
      </c>
      <c r="G344" s="9" t="str">
        <f>IF(acc!I351&lt;&gt;"",acc!I351,"")</f>
        <v/>
      </c>
      <c r="H344" s="9" t="str">
        <f>IF(acc!J351&lt;&gt;"",acc!J351,"")</f>
        <v/>
      </c>
    </row>
    <row r="345" spans="1:8" x14ac:dyDescent="0.25">
      <c r="A345" s="9" t="str">
        <f>IF(acc!C352&lt;&gt;"",acc!B352,"")</f>
        <v/>
      </c>
      <c r="B345" s="9" t="str">
        <f>IF(acc!C352&lt;&gt;"",acc!C352,"")</f>
        <v/>
      </c>
      <c r="C345" s="9" t="str">
        <f>IF(acc!E352&lt;&gt;"",VLOOKUP(acc!E352,private!$B$1:$C$10,2,FALSE),"")</f>
        <v/>
      </c>
      <c r="D345" s="40" t="str">
        <f>IF(acc!F352&lt;&gt;"",acc!F352,"")</f>
        <v/>
      </c>
      <c r="E345" s="9" t="str">
        <f>IF(acc!G352&lt;&gt;"",acc!G352,"")</f>
        <v/>
      </c>
      <c r="F345" s="9" t="str">
        <f>IF(acc!H352&lt;&gt;"",acc!H352,"")</f>
        <v/>
      </c>
      <c r="G345" s="9" t="str">
        <f>IF(acc!I352&lt;&gt;"",acc!I352,"")</f>
        <v/>
      </c>
      <c r="H345" s="9" t="str">
        <f>IF(acc!J352&lt;&gt;"",acc!J352,"")</f>
        <v/>
      </c>
    </row>
    <row r="346" spans="1:8" x14ac:dyDescent="0.25">
      <c r="A346" s="9" t="str">
        <f>IF(acc!C353&lt;&gt;"",acc!B353,"")</f>
        <v/>
      </c>
      <c r="B346" s="9" t="str">
        <f>IF(acc!C353&lt;&gt;"",acc!C353,"")</f>
        <v/>
      </c>
      <c r="C346" s="9" t="str">
        <f>IF(acc!E353&lt;&gt;"",VLOOKUP(acc!E353,private!$B$1:$C$10,2,FALSE),"")</f>
        <v/>
      </c>
      <c r="D346" s="40" t="str">
        <f>IF(acc!F353&lt;&gt;"",acc!F353,"")</f>
        <v/>
      </c>
      <c r="E346" s="9" t="str">
        <f>IF(acc!G353&lt;&gt;"",acc!G353,"")</f>
        <v/>
      </c>
      <c r="F346" s="9" t="str">
        <f>IF(acc!H353&lt;&gt;"",acc!H353,"")</f>
        <v/>
      </c>
      <c r="G346" s="9" t="str">
        <f>IF(acc!I353&lt;&gt;"",acc!I353,"")</f>
        <v/>
      </c>
      <c r="H346" s="9" t="str">
        <f>IF(acc!J353&lt;&gt;"",acc!J353,"")</f>
        <v/>
      </c>
    </row>
    <row r="347" spans="1:8" x14ac:dyDescent="0.25">
      <c r="A347" s="9" t="str">
        <f>IF(acc!C354&lt;&gt;"",acc!B354,"")</f>
        <v/>
      </c>
      <c r="B347" s="9" t="str">
        <f>IF(acc!C354&lt;&gt;"",acc!C354,"")</f>
        <v/>
      </c>
      <c r="C347" s="9" t="str">
        <f>IF(acc!E354&lt;&gt;"",VLOOKUP(acc!E354,private!$B$1:$C$10,2,FALSE),"")</f>
        <v/>
      </c>
      <c r="D347" s="40" t="str">
        <f>IF(acc!F354&lt;&gt;"",acc!F354,"")</f>
        <v/>
      </c>
      <c r="E347" s="9" t="str">
        <f>IF(acc!G354&lt;&gt;"",acc!G354,"")</f>
        <v/>
      </c>
      <c r="F347" s="9" t="str">
        <f>IF(acc!H354&lt;&gt;"",acc!H354,"")</f>
        <v/>
      </c>
      <c r="G347" s="9" t="str">
        <f>IF(acc!I354&lt;&gt;"",acc!I354,"")</f>
        <v/>
      </c>
      <c r="H347" s="9" t="str">
        <f>IF(acc!J354&lt;&gt;"",acc!J354,"")</f>
        <v/>
      </c>
    </row>
    <row r="348" spans="1:8" x14ac:dyDescent="0.25">
      <c r="A348" s="9" t="str">
        <f>IF(acc!C355&lt;&gt;"",acc!B355,"")</f>
        <v/>
      </c>
      <c r="B348" s="9" t="str">
        <f>IF(acc!C355&lt;&gt;"",acc!C355,"")</f>
        <v/>
      </c>
      <c r="C348" s="9" t="str">
        <f>IF(acc!E355&lt;&gt;"",VLOOKUP(acc!E355,private!$B$1:$C$10,2,FALSE),"")</f>
        <v/>
      </c>
      <c r="D348" s="40" t="str">
        <f>IF(acc!F355&lt;&gt;"",acc!F355,"")</f>
        <v/>
      </c>
      <c r="E348" s="9" t="str">
        <f>IF(acc!G355&lt;&gt;"",acc!G355,"")</f>
        <v/>
      </c>
      <c r="F348" s="9" t="str">
        <f>IF(acc!H355&lt;&gt;"",acc!H355,"")</f>
        <v/>
      </c>
      <c r="G348" s="9" t="str">
        <f>IF(acc!I355&lt;&gt;"",acc!I355,"")</f>
        <v/>
      </c>
      <c r="H348" s="9" t="str">
        <f>IF(acc!J355&lt;&gt;"",acc!J355,"")</f>
        <v/>
      </c>
    </row>
    <row r="349" spans="1:8" x14ac:dyDescent="0.25">
      <c r="A349" s="9" t="str">
        <f>IF(acc!C356&lt;&gt;"",acc!B356,"")</f>
        <v/>
      </c>
      <c r="B349" s="9" t="str">
        <f>IF(acc!C356&lt;&gt;"",acc!C356,"")</f>
        <v/>
      </c>
      <c r="C349" s="9" t="str">
        <f>IF(acc!E356&lt;&gt;"",VLOOKUP(acc!E356,private!$B$1:$C$10,2,FALSE),"")</f>
        <v/>
      </c>
      <c r="D349" s="40" t="str">
        <f>IF(acc!F356&lt;&gt;"",acc!F356,"")</f>
        <v/>
      </c>
      <c r="E349" s="9" t="str">
        <f>IF(acc!G356&lt;&gt;"",acc!G356,"")</f>
        <v/>
      </c>
      <c r="F349" s="9" t="str">
        <f>IF(acc!H356&lt;&gt;"",acc!H356,"")</f>
        <v/>
      </c>
      <c r="G349" s="9" t="str">
        <f>IF(acc!I356&lt;&gt;"",acc!I356,"")</f>
        <v/>
      </c>
      <c r="H349" s="9" t="str">
        <f>IF(acc!J356&lt;&gt;"",acc!J356,"")</f>
        <v/>
      </c>
    </row>
    <row r="350" spans="1:8" x14ac:dyDescent="0.25">
      <c r="A350" s="9" t="str">
        <f>IF(acc!C357&lt;&gt;"",acc!B357,"")</f>
        <v/>
      </c>
      <c r="B350" s="9" t="str">
        <f>IF(acc!C357&lt;&gt;"",acc!C357,"")</f>
        <v/>
      </c>
      <c r="C350" s="9" t="str">
        <f>IF(acc!E357&lt;&gt;"",VLOOKUP(acc!E357,private!$B$1:$C$10,2,FALSE),"")</f>
        <v/>
      </c>
      <c r="D350" s="40" t="str">
        <f>IF(acc!F357&lt;&gt;"",acc!F357,"")</f>
        <v/>
      </c>
      <c r="E350" s="9" t="str">
        <f>IF(acc!G357&lt;&gt;"",acc!G357,"")</f>
        <v/>
      </c>
      <c r="F350" s="9" t="str">
        <f>IF(acc!H357&lt;&gt;"",acc!H357,"")</f>
        <v/>
      </c>
      <c r="G350" s="9" t="str">
        <f>IF(acc!I357&lt;&gt;"",acc!I357,"")</f>
        <v/>
      </c>
      <c r="H350" s="9" t="str">
        <f>IF(acc!J357&lt;&gt;"",acc!J357,"")</f>
        <v/>
      </c>
    </row>
    <row r="351" spans="1:8" x14ac:dyDescent="0.25">
      <c r="A351" s="9" t="str">
        <f>IF(acc!C358&lt;&gt;"",acc!B358,"")</f>
        <v/>
      </c>
      <c r="B351" s="9" t="str">
        <f>IF(acc!C358&lt;&gt;"",acc!C358,"")</f>
        <v/>
      </c>
      <c r="C351" s="9" t="str">
        <f>IF(acc!E358&lt;&gt;"",VLOOKUP(acc!E358,private!$B$1:$C$10,2,FALSE),"")</f>
        <v/>
      </c>
      <c r="D351" s="40" t="str">
        <f>IF(acc!F358&lt;&gt;"",acc!F358,"")</f>
        <v/>
      </c>
      <c r="E351" s="9" t="str">
        <f>IF(acc!G358&lt;&gt;"",acc!G358,"")</f>
        <v/>
      </c>
      <c r="F351" s="9" t="str">
        <f>IF(acc!H358&lt;&gt;"",acc!H358,"")</f>
        <v/>
      </c>
      <c r="G351" s="9" t="str">
        <f>IF(acc!I358&lt;&gt;"",acc!I358,"")</f>
        <v/>
      </c>
      <c r="H351" s="9" t="str">
        <f>IF(acc!J358&lt;&gt;"",acc!J358,"")</f>
        <v/>
      </c>
    </row>
    <row r="352" spans="1:8" x14ac:dyDescent="0.25">
      <c r="A352" s="9" t="str">
        <f>IF(acc!C359&lt;&gt;"",acc!B359,"")</f>
        <v/>
      </c>
      <c r="B352" s="9" t="str">
        <f>IF(acc!C359&lt;&gt;"",acc!C359,"")</f>
        <v/>
      </c>
      <c r="C352" s="9" t="str">
        <f>IF(acc!E359&lt;&gt;"",VLOOKUP(acc!E359,private!$B$1:$C$10,2,FALSE),"")</f>
        <v/>
      </c>
      <c r="D352" s="40" t="str">
        <f>IF(acc!F359&lt;&gt;"",acc!F359,"")</f>
        <v/>
      </c>
      <c r="E352" s="9" t="str">
        <f>IF(acc!G359&lt;&gt;"",acc!G359,"")</f>
        <v/>
      </c>
      <c r="F352" s="9" t="str">
        <f>IF(acc!H359&lt;&gt;"",acc!H359,"")</f>
        <v/>
      </c>
      <c r="G352" s="9" t="str">
        <f>IF(acc!I359&lt;&gt;"",acc!I359,"")</f>
        <v/>
      </c>
      <c r="H352" s="9" t="str">
        <f>IF(acc!J359&lt;&gt;"",acc!J359,"")</f>
        <v/>
      </c>
    </row>
    <row r="353" spans="1:8" x14ac:dyDescent="0.25">
      <c r="A353" s="9" t="str">
        <f>IF(acc!C360&lt;&gt;"",acc!B360,"")</f>
        <v/>
      </c>
      <c r="B353" s="9" t="str">
        <f>IF(acc!C360&lt;&gt;"",acc!C360,"")</f>
        <v/>
      </c>
      <c r="C353" s="9" t="str">
        <f>IF(acc!E360&lt;&gt;"",VLOOKUP(acc!E360,private!$B$1:$C$10,2,FALSE),"")</f>
        <v/>
      </c>
      <c r="D353" s="40" t="str">
        <f>IF(acc!F360&lt;&gt;"",acc!F360,"")</f>
        <v/>
      </c>
      <c r="E353" s="9" t="str">
        <f>IF(acc!G360&lt;&gt;"",acc!G360,"")</f>
        <v/>
      </c>
      <c r="F353" s="9" t="str">
        <f>IF(acc!H360&lt;&gt;"",acc!H360,"")</f>
        <v/>
      </c>
      <c r="G353" s="9" t="str">
        <f>IF(acc!I360&lt;&gt;"",acc!I360,"")</f>
        <v/>
      </c>
      <c r="H353" s="9" t="str">
        <f>IF(acc!J360&lt;&gt;"",acc!J360,"")</f>
        <v/>
      </c>
    </row>
    <row r="354" spans="1:8" x14ac:dyDescent="0.25">
      <c r="A354" s="9" t="str">
        <f>IF(acc!C361&lt;&gt;"",acc!B361,"")</f>
        <v/>
      </c>
      <c r="B354" s="9" t="str">
        <f>IF(acc!C361&lt;&gt;"",acc!C361,"")</f>
        <v/>
      </c>
      <c r="C354" s="9" t="str">
        <f>IF(acc!E361&lt;&gt;"",VLOOKUP(acc!E361,private!$B$1:$C$10,2,FALSE),"")</f>
        <v/>
      </c>
      <c r="D354" s="40" t="str">
        <f>IF(acc!F361&lt;&gt;"",acc!F361,"")</f>
        <v/>
      </c>
      <c r="E354" s="9" t="str">
        <f>IF(acc!G361&lt;&gt;"",acc!G361,"")</f>
        <v/>
      </c>
      <c r="F354" s="9" t="str">
        <f>IF(acc!H361&lt;&gt;"",acc!H361,"")</f>
        <v/>
      </c>
      <c r="G354" s="9" t="str">
        <f>IF(acc!I361&lt;&gt;"",acc!I361,"")</f>
        <v/>
      </c>
      <c r="H354" s="9" t="str">
        <f>IF(acc!J361&lt;&gt;"",acc!J361,"")</f>
        <v/>
      </c>
    </row>
    <row r="355" spans="1:8" x14ac:dyDescent="0.25">
      <c r="A355" s="9" t="str">
        <f>IF(acc!C362&lt;&gt;"",acc!B362,"")</f>
        <v/>
      </c>
      <c r="B355" s="9" t="str">
        <f>IF(acc!C362&lt;&gt;"",acc!C362,"")</f>
        <v/>
      </c>
      <c r="C355" s="9" t="str">
        <f>IF(acc!E362&lt;&gt;"",VLOOKUP(acc!E362,private!$B$1:$C$10,2,FALSE),"")</f>
        <v/>
      </c>
      <c r="D355" s="40" t="str">
        <f>IF(acc!F362&lt;&gt;"",acc!F362,"")</f>
        <v/>
      </c>
      <c r="E355" s="9" t="str">
        <f>IF(acc!G362&lt;&gt;"",acc!G362,"")</f>
        <v/>
      </c>
      <c r="F355" s="9" t="str">
        <f>IF(acc!H362&lt;&gt;"",acc!H362,"")</f>
        <v/>
      </c>
      <c r="G355" s="9" t="str">
        <f>IF(acc!I362&lt;&gt;"",acc!I362,"")</f>
        <v/>
      </c>
      <c r="H355" s="9" t="str">
        <f>IF(acc!J362&lt;&gt;"",acc!J362,"")</f>
        <v/>
      </c>
    </row>
    <row r="356" spans="1:8" x14ac:dyDescent="0.25">
      <c r="A356" s="9" t="str">
        <f>IF(acc!C363&lt;&gt;"",acc!B363,"")</f>
        <v/>
      </c>
      <c r="B356" s="9" t="str">
        <f>IF(acc!C363&lt;&gt;"",acc!C363,"")</f>
        <v/>
      </c>
      <c r="C356" s="9" t="str">
        <f>IF(acc!E363&lt;&gt;"",VLOOKUP(acc!E363,private!$B$1:$C$10,2,FALSE),"")</f>
        <v/>
      </c>
      <c r="D356" s="40" t="str">
        <f>IF(acc!F363&lt;&gt;"",acc!F363,"")</f>
        <v/>
      </c>
      <c r="E356" s="9" t="str">
        <f>IF(acc!G363&lt;&gt;"",acc!G363,"")</f>
        <v/>
      </c>
      <c r="F356" s="9" t="str">
        <f>IF(acc!H363&lt;&gt;"",acc!H363,"")</f>
        <v/>
      </c>
      <c r="G356" s="9" t="str">
        <f>IF(acc!I363&lt;&gt;"",acc!I363,"")</f>
        <v/>
      </c>
      <c r="H356" s="9" t="str">
        <f>IF(acc!J363&lt;&gt;"",acc!J363,"")</f>
        <v/>
      </c>
    </row>
    <row r="357" spans="1:8" x14ac:dyDescent="0.25">
      <c r="A357" s="9" t="str">
        <f>IF(acc!C364&lt;&gt;"",acc!B364,"")</f>
        <v/>
      </c>
      <c r="B357" s="9" t="str">
        <f>IF(acc!C364&lt;&gt;"",acc!C364,"")</f>
        <v/>
      </c>
      <c r="C357" s="9" t="str">
        <f>IF(acc!E364&lt;&gt;"",VLOOKUP(acc!E364,private!$B$1:$C$10,2,FALSE),"")</f>
        <v/>
      </c>
      <c r="D357" s="40" t="str">
        <f>IF(acc!F364&lt;&gt;"",acc!F364,"")</f>
        <v/>
      </c>
      <c r="E357" s="9" t="str">
        <f>IF(acc!G364&lt;&gt;"",acc!G364,"")</f>
        <v/>
      </c>
      <c r="F357" s="9" t="str">
        <f>IF(acc!H364&lt;&gt;"",acc!H364,"")</f>
        <v/>
      </c>
      <c r="G357" s="9" t="str">
        <f>IF(acc!I364&lt;&gt;"",acc!I364,"")</f>
        <v/>
      </c>
      <c r="H357" s="9" t="str">
        <f>IF(acc!J364&lt;&gt;"",acc!J364,"")</f>
        <v/>
      </c>
    </row>
    <row r="358" spans="1:8" x14ac:dyDescent="0.25">
      <c r="A358" s="9" t="str">
        <f>IF(acc!C365&lt;&gt;"",acc!B365,"")</f>
        <v/>
      </c>
      <c r="B358" s="9" t="str">
        <f>IF(acc!C365&lt;&gt;"",acc!C365,"")</f>
        <v/>
      </c>
      <c r="C358" s="9" t="str">
        <f>IF(acc!E365&lt;&gt;"",VLOOKUP(acc!E365,private!$B$1:$C$10,2,FALSE),"")</f>
        <v/>
      </c>
      <c r="D358" s="40" t="str">
        <f>IF(acc!F365&lt;&gt;"",acc!F365,"")</f>
        <v/>
      </c>
      <c r="E358" s="9" t="str">
        <f>IF(acc!G365&lt;&gt;"",acc!G365,"")</f>
        <v/>
      </c>
      <c r="F358" s="9" t="str">
        <f>IF(acc!H365&lt;&gt;"",acc!H365,"")</f>
        <v/>
      </c>
      <c r="G358" s="9" t="str">
        <f>IF(acc!I365&lt;&gt;"",acc!I365,"")</f>
        <v/>
      </c>
      <c r="H358" s="9" t="str">
        <f>IF(acc!J365&lt;&gt;"",acc!J365,"")</f>
        <v/>
      </c>
    </row>
    <row r="359" spans="1:8" x14ac:dyDescent="0.25">
      <c r="A359" s="9" t="str">
        <f>IF(acc!C366&lt;&gt;"",acc!B366,"")</f>
        <v/>
      </c>
      <c r="B359" s="9" t="str">
        <f>IF(acc!C366&lt;&gt;"",acc!C366,"")</f>
        <v/>
      </c>
      <c r="C359" s="9" t="str">
        <f>IF(acc!E366&lt;&gt;"",VLOOKUP(acc!E366,private!$B$1:$C$10,2,FALSE),"")</f>
        <v/>
      </c>
      <c r="D359" s="40" t="str">
        <f>IF(acc!F366&lt;&gt;"",acc!F366,"")</f>
        <v/>
      </c>
      <c r="E359" s="9" t="str">
        <f>IF(acc!G366&lt;&gt;"",acc!G366,"")</f>
        <v/>
      </c>
      <c r="F359" s="9" t="str">
        <f>IF(acc!H366&lt;&gt;"",acc!H366,"")</f>
        <v/>
      </c>
      <c r="G359" s="9" t="str">
        <f>IF(acc!I366&lt;&gt;"",acc!I366,"")</f>
        <v/>
      </c>
      <c r="H359" s="9" t="str">
        <f>IF(acc!J366&lt;&gt;"",acc!J366,"")</f>
        <v/>
      </c>
    </row>
    <row r="360" spans="1:8" x14ac:dyDescent="0.25">
      <c r="A360" s="9" t="str">
        <f>IF(acc!C367&lt;&gt;"",acc!B367,"")</f>
        <v/>
      </c>
      <c r="B360" s="9" t="str">
        <f>IF(acc!C367&lt;&gt;"",acc!C367,"")</f>
        <v/>
      </c>
      <c r="C360" s="9" t="str">
        <f>IF(acc!E367&lt;&gt;"",VLOOKUP(acc!E367,private!$B$1:$C$10,2,FALSE),"")</f>
        <v/>
      </c>
      <c r="D360" s="40" t="str">
        <f>IF(acc!F367&lt;&gt;"",acc!F367,"")</f>
        <v/>
      </c>
      <c r="E360" s="9" t="str">
        <f>IF(acc!G367&lt;&gt;"",acc!G367,"")</f>
        <v/>
      </c>
      <c r="F360" s="9" t="str">
        <f>IF(acc!H367&lt;&gt;"",acc!H367,"")</f>
        <v/>
      </c>
      <c r="G360" s="9" t="str">
        <f>IF(acc!I367&lt;&gt;"",acc!I367,"")</f>
        <v/>
      </c>
      <c r="H360" s="9" t="str">
        <f>IF(acc!J367&lt;&gt;"",acc!J367,"")</f>
        <v/>
      </c>
    </row>
    <row r="361" spans="1:8" x14ac:dyDescent="0.25">
      <c r="A361" s="9" t="str">
        <f>IF(acc!C368&lt;&gt;"",acc!B368,"")</f>
        <v/>
      </c>
      <c r="B361" s="9" t="str">
        <f>IF(acc!C368&lt;&gt;"",acc!C368,"")</f>
        <v/>
      </c>
      <c r="C361" s="9" t="str">
        <f>IF(acc!E368&lt;&gt;"",VLOOKUP(acc!E368,private!$B$1:$C$10,2,FALSE),"")</f>
        <v/>
      </c>
      <c r="D361" s="40" t="str">
        <f>IF(acc!F368&lt;&gt;"",acc!F368,"")</f>
        <v/>
      </c>
      <c r="E361" s="9" t="str">
        <f>IF(acc!G368&lt;&gt;"",acc!G368,"")</f>
        <v/>
      </c>
      <c r="F361" s="9" t="str">
        <f>IF(acc!H368&lt;&gt;"",acc!H368,"")</f>
        <v/>
      </c>
      <c r="G361" s="9" t="str">
        <f>IF(acc!I368&lt;&gt;"",acc!I368,"")</f>
        <v/>
      </c>
      <c r="H361" s="9" t="str">
        <f>IF(acc!J368&lt;&gt;"",acc!J368,"")</f>
        <v/>
      </c>
    </row>
    <row r="362" spans="1:8" x14ac:dyDescent="0.25">
      <c r="A362" s="9" t="str">
        <f>IF(acc!C369&lt;&gt;"",acc!B369,"")</f>
        <v/>
      </c>
      <c r="B362" s="9" t="str">
        <f>IF(acc!C369&lt;&gt;"",acc!C369,"")</f>
        <v/>
      </c>
      <c r="C362" s="9" t="str">
        <f>IF(acc!E369&lt;&gt;"",VLOOKUP(acc!E369,private!$B$1:$C$10,2,FALSE),"")</f>
        <v/>
      </c>
      <c r="D362" s="40" t="str">
        <f>IF(acc!F369&lt;&gt;"",acc!F369,"")</f>
        <v/>
      </c>
      <c r="E362" s="9" t="str">
        <f>IF(acc!G369&lt;&gt;"",acc!G369,"")</f>
        <v/>
      </c>
      <c r="F362" s="9" t="str">
        <f>IF(acc!H369&lt;&gt;"",acc!H369,"")</f>
        <v/>
      </c>
      <c r="G362" s="9" t="str">
        <f>IF(acc!I369&lt;&gt;"",acc!I369,"")</f>
        <v/>
      </c>
      <c r="H362" s="9" t="str">
        <f>IF(acc!J369&lt;&gt;"",acc!J369,"")</f>
        <v/>
      </c>
    </row>
    <row r="363" spans="1:8" x14ac:dyDescent="0.25">
      <c r="A363" s="9" t="str">
        <f>IF(acc!C370&lt;&gt;"",acc!B370,"")</f>
        <v/>
      </c>
      <c r="B363" s="9" t="str">
        <f>IF(acc!C370&lt;&gt;"",acc!C370,"")</f>
        <v/>
      </c>
      <c r="C363" s="9" t="str">
        <f>IF(acc!E370&lt;&gt;"",VLOOKUP(acc!E370,private!$B$1:$C$10,2,FALSE),"")</f>
        <v/>
      </c>
      <c r="D363" s="40" t="str">
        <f>IF(acc!F370&lt;&gt;"",acc!F370,"")</f>
        <v/>
      </c>
      <c r="E363" s="9" t="str">
        <f>IF(acc!G370&lt;&gt;"",acc!G370,"")</f>
        <v/>
      </c>
      <c r="F363" s="9" t="str">
        <f>IF(acc!H370&lt;&gt;"",acc!H370,"")</f>
        <v/>
      </c>
      <c r="G363" s="9" t="str">
        <f>IF(acc!I370&lt;&gt;"",acc!I370,"")</f>
        <v/>
      </c>
      <c r="H363" s="9" t="str">
        <f>IF(acc!J370&lt;&gt;"",acc!J370,"")</f>
        <v/>
      </c>
    </row>
    <row r="364" spans="1:8" x14ac:dyDescent="0.25">
      <c r="A364" s="9" t="str">
        <f>IF(acc!C371&lt;&gt;"",acc!B371,"")</f>
        <v/>
      </c>
      <c r="B364" s="9" t="str">
        <f>IF(acc!C371&lt;&gt;"",acc!C371,"")</f>
        <v/>
      </c>
      <c r="C364" s="9" t="str">
        <f>IF(acc!E371&lt;&gt;"",VLOOKUP(acc!E371,private!$B$1:$C$10,2,FALSE),"")</f>
        <v/>
      </c>
      <c r="D364" s="40" t="str">
        <f>IF(acc!F371&lt;&gt;"",acc!F371,"")</f>
        <v/>
      </c>
      <c r="E364" s="9" t="str">
        <f>IF(acc!G371&lt;&gt;"",acc!G371,"")</f>
        <v/>
      </c>
      <c r="F364" s="9" t="str">
        <f>IF(acc!H371&lt;&gt;"",acc!H371,"")</f>
        <v/>
      </c>
      <c r="G364" s="9" t="str">
        <f>IF(acc!I371&lt;&gt;"",acc!I371,"")</f>
        <v/>
      </c>
      <c r="H364" s="9" t="str">
        <f>IF(acc!J371&lt;&gt;"",acc!J371,"")</f>
        <v/>
      </c>
    </row>
    <row r="365" spans="1:8" x14ac:dyDescent="0.25">
      <c r="A365" s="9" t="str">
        <f>IF(acc!C372&lt;&gt;"",acc!B372,"")</f>
        <v/>
      </c>
      <c r="B365" s="9" t="str">
        <f>IF(acc!C372&lt;&gt;"",acc!C372,"")</f>
        <v/>
      </c>
      <c r="C365" s="9" t="str">
        <f>IF(acc!E372&lt;&gt;"",VLOOKUP(acc!E372,private!$B$1:$C$10,2,FALSE),"")</f>
        <v/>
      </c>
      <c r="D365" s="40" t="str">
        <f>IF(acc!F372&lt;&gt;"",acc!F372,"")</f>
        <v/>
      </c>
      <c r="E365" s="9" t="str">
        <f>IF(acc!G372&lt;&gt;"",acc!G372,"")</f>
        <v/>
      </c>
      <c r="F365" s="9" t="str">
        <f>IF(acc!H372&lt;&gt;"",acc!H372,"")</f>
        <v/>
      </c>
      <c r="G365" s="9" t="str">
        <f>IF(acc!I372&lt;&gt;"",acc!I372,"")</f>
        <v/>
      </c>
      <c r="H365" s="9" t="str">
        <f>IF(acc!J372&lt;&gt;"",acc!J372,"")</f>
        <v/>
      </c>
    </row>
    <row r="366" spans="1:8" x14ac:dyDescent="0.25">
      <c r="A366" s="9" t="str">
        <f>IF(acc!C373&lt;&gt;"",acc!B373,"")</f>
        <v/>
      </c>
      <c r="B366" s="9" t="str">
        <f>IF(acc!C373&lt;&gt;"",acc!C373,"")</f>
        <v/>
      </c>
      <c r="C366" s="9" t="str">
        <f>IF(acc!E373&lt;&gt;"",VLOOKUP(acc!E373,private!$B$1:$C$10,2,FALSE),"")</f>
        <v/>
      </c>
      <c r="D366" s="40" t="str">
        <f>IF(acc!F373&lt;&gt;"",acc!F373,"")</f>
        <v/>
      </c>
      <c r="E366" s="9" t="str">
        <f>IF(acc!G373&lt;&gt;"",acc!G373,"")</f>
        <v/>
      </c>
      <c r="F366" s="9" t="str">
        <f>IF(acc!H373&lt;&gt;"",acc!H373,"")</f>
        <v/>
      </c>
      <c r="G366" s="9" t="str">
        <f>IF(acc!I373&lt;&gt;"",acc!I373,"")</f>
        <v/>
      </c>
      <c r="H366" s="9" t="str">
        <f>IF(acc!J373&lt;&gt;"",acc!J373,"")</f>
        <v/>
      </c>
    </row>
    <row r="367" spans="1:8" x14ac:dyDescent="0.25">
      <c r="A367" s="9" t="str">
        <f>IF(acc!C374&lt;&gt;"",acc!B374,"")</f>
        <v/>
      </c>
      <c r="B367" s="9" t="str">
        <f>IF(acc!C374&lt;&gt;"",acc!C374,"")</f>
        <v/>
      </c>
      <c r="C367" s="9" t="str">
        <f>IF(acc!E374&lt;&gt;"",VLOOKUP(acc!E374,private!$B$1:$C$10,2,FALSE),"")</f>
        <v/>
      </c>
      <c r="D367" s="40" t="str">
        <f>IF(acc!F374&lt;&gt;"",acc!F374,"")</f>
        <v/>
      </c>
      <c r="E367" s="9" t="str">
        <f>IF(acc!G374&lt;&gt;"",acc!G374,"")</f>
        <v/>
      </c>
      <c r="F367" s="9" t="str">
        <f>IF(acc!H374&lt;&gt;"",acc!H374,"")</f>
        <v/>
      </c>
      <c r="G367" s="9" t="str">
        <f>IF(acc!I374&lt;&gt;"",acc!I374,"")</f>
        <v/>
      </c>
      <c r="H367" s="9" t="str">
        <f>IF(acc!J374&lt;&gt;"",acc!J374,"")</f>
        <v/>
      </c>
    </row>
    <row r="368" spans="1:8" x14ac:dyDescent="0.25">
      <c r="A368" s="9" t="str">
        <f>IF(acc!C375&lt;&gt;"",acc!B375,"")</f>
        <v/>
      </c>
      <c r="B368" s="9" t="str">
        <f>IF(acc!C375&lt;&gt;"",acc!C375,"")</f>
        <v/>
      </c>
      <c r="C368" s="9" t="str">
        <f>IF(acc!E375&lt;&gt;"",VLOOKUP(acc!E375,private!$B$1:$C$10,2,FALSE),"")</f>
        <v/>
      </c>
      <c r="D368" s="40" t="str">
        <f>IF(acc!F375&lt;&gt;"",acc!F375,"")</f>
        <v/>
      </c>
      <c r="E368" s="9" t="str">
        <f>IF(acc!G375&lt;&gt;"",acc!G375,"")</f>
        <v/>
      </c>
      <c r="F368" s="9" t="str">
        <f>IF(acc!H375&lt;&gt;"",acc!H375,"")</f>
        <v/>
      </c>
      <c r="G368" s="9" t="str">
        <f>IF(acc!I375&lt;&gt;"",acc!I375,"")</f>
        <v/>
      </c>
      <c r="H368" s="9" t="str">
        <f>IF(acc!J375&lt;&gt;"",acc!J375,"")</f>
        <v/>
      </c>
    </row>
    <row r="369" spans="1:8" x14ac:dyDescent="0.25">
      <c r="A369" s="9" t="str">
        <f>IF(acc!C376&lt;&gt;"",acc!B376,"")</f>
        <v/>
      </c>
      <c r="B369" s="9" t="str">
        <f>IF(acc!C376&lt;&gt;"",acc!C376,"")</f>
        <v/>
      </c>
      <c r="C369" s="9" t="str">
        <f>IF(acc!E376&lt;&gt;"",VLOOKUP(acc!E376,private!$B$1:$C$10,2,FALSE),"")</f>
        <v/>
      </c>
      <c r="D369" s="40" t="str">
        <f>IF(acc!F376&lt;&gt;"",acc!F376,"")</f>
        <v/>
      </c>
      <c r="E369" s="9" t="str">
        <f>IF(acc!G376&lt;&gt;"",acc!G376,"")</f>
        <v/>
      </c>
      <c r="F369" s="9" t="str">
        <f>IF(acc!H376&lt;&gt;"",acc!H376,"")</f>
        <v/>
      </c>
      <c r="G369" s="9" t="str">
        <f>IF(acc!I376&lt;&gt;"",acc!I376,"")</f>
        <v/>
      </c>
      <c r="H369" s="9" t="str">
        <f>IF(acc!J376&lt;&gt;"",acc!J376,"")</f>
        <v/>
      </c>
    </row>
    <row r="370" spans="1:8" x14ac:dyDescent="0.25">
      <c r="A370" s="9" t="str">
        <f>IF(acc!C377&lt;&gt;"",acc!B377,"")</f>
        <v/>
      </c>
      <c r="B370" s="9" t="str">
        <f>IF(acc!C377&lt;&gt;"",acc!C377,"")</f>
        <v/>
      </c>
      <c r="C370" s="9" t="str">
        <f>IF(acc!E377&lt;&gt;"",VLOOKUP(acc!E377,private!$B$1:$C$10,2,FALSE),"")</f>
        <v/>
      </c>
      <c r="D370" s="40" t="str">
        <f>IF(acc!F377&lt;&gt;"",acc!F377,"")</f>
        <v/>
      </c>
      <c r="E370" s="9" t="str">
        <f>IF(acc!G377&lt;&gt;"",acc!G377,"")</f>
        <v/>
      </c>
      <c r="F370" s="9" t="str">
        <f>IF(acc!H377&lt;&gt;"",acc!H377,"")</f>
        <v/>
      </c>
      <c r="G370" s="9" t="str">
        <f>IF(acc!I377&lt;&gt;"",acc!I377,"")</f>
        <v/>
      </c>
      <c r="H370" s="9" t="str">
        <f>IF(acc!J377&lt;&gt;"",acc!J377,"")</f>
        <v/>
      </c>
    </row>
    <row r="371" spans="1:8" x14ac:dyDescent="0.25">
      <c r="A371" s="9" t="str">
        <f>IF(acc!C378&lt;&gt;"",acc!B378,"")</f>
        <v/>
      </c>
      <c r="B371" s="9" t="str">
        <f>IF(acc!C378&lt;&gt;"",acc!C378,"")</f>
        <v/>
      </c>
      <c r="C371" s="9" t="str">
        <f>IF(acc!E378&lt;&gt;"",VLOOKUP(acc!E378,private!$B$1:$C$10,2,FALSE),"")</f>
        <v/>
      </c>
      <c r="D371" s="40" t="str">
        <f>IF(acc!F378&lt;&gt;"",acc!F378,"")</f>
        <v/>
      </c>
      <c r="E371" s="9" t="str">
        <f>IF(acc!G378&lt;&gt;"",acc!G378,"")</f>
        <v/>
      </c>
      <c r="F371" s="9" t="str">
        <f>IF(acc!H378&lt;&gt;"",acc!H378,"")</f>
        <v/>
      </c>
      <c r="G371" s="9" t="str">
        <f>IF(acc!I378&lt;&gt;"",acc!I378,"")</f>
        <v/>
      </c>
      <c r="H371" s="9" t="str">
        <f>IF(acc!J378&lt;&gt;"",acc!J378,"")</f>
        <v/>
      </c>
    </row>
    <row r="372" spans="1:8" x14ac:dyDescent="0.25">
      <c r="A372" s="9" t="str">
        <f>IF(acc!C379&lt;&gt;"",acc!B379,"")</f>
        <v/>
      </c>
      <c r="B372" s="9" t="str">
        <f>IF(acc!C379&lt;&gt;"",acc!C379,"")</f>
        <v/>
      </c>
      <c r="C372" s="9" t="str">
        <f>IF(acc!E379&lt;&gt;"",VLOOKUP(acc!E379,private!$B$1:$C$10,2,FALSE),"")</f>
        <v/>
      </c>
      <c r="D372" s="40" t="str">
        <f>IF(acc!F379&lt;&gt;"",acc!F379,"")</f>
        <v/>
      </c>
      <c r="E372" s="9" t="str">
        <f>IF(acc!G379&lt;&gt;"",acc!G379,"")</f>
        <v/>
      </c>
      <c r="F372" s="9" t="str">
        <f>IF(acc!H379&lt;&gt;"",acc!H379,"")</f>
        <v/>
      </c>
      <c r="G372" s="9" t="str">
        <f>IF(acc!I379&lt;&gt;"",acc!I379,"")</f>
        <v/>
      </c>
      <c r="H372" s="9" t="str">
        <f>IF(acc!J379&lt;&gt;"",acc!J379,"")</f>
        <v/>
      </c>
    </row>
    <row r="373" spans="1:8" x14ac:dyDescent="0.25">
      <c r="A373" s="9" t="str">
        <f>IF(acc!C380&lt;&gt;"",acc!B380,"")</f>
        <v/>
      </c>
      <c r="B373" s="9" t="str">
        <f>IF(acc!C380&lt;&gt;"",acc!C380,"")</f>
        <v/>
      </c>
      <c r="C373" s="9" t="str">
        <f>IF(acc!E380&lt;&gt;"",VLOOKUP(acc!E380,private!$B$1:$C$10,2,FALSE),"")</f>
        <v/>
      </c>
      <c r="D373" s="40" t="str">
        <f>IF(acc!F380&lt;&gt;"",acc!F380,"")</f>
        <v/>
      </c>
      <c r="E373" s="9" t="str">
        <f>IF(acc!G380&lt;&gt;"",acc!G380,"")</f>
        <v/>
      </c>
      <c r="F373" s="9" t="str">
        <f>IF(acc!H380&lt;&gt;"",acc!H380,"")</f>
        <v/>
      </c>
      <c r="G373" s="9" t="str">
        <f>IF(acc!I380&lt;&gt;"",acc!I380,"")</f>
        <v/>
      </c>
      <c r="H373" s="9" t="str">
        <f>IF(acc!J380&lt;&gt;"",acc!J380,"")</f>
        <v/>
      </c>
    </row>
    <row r="374" spans="1:8" x14ac:dyDescent="0.25">
      <c r="A374" s="9" t="str">
        <f>IF(acc!C381&lt;&gt;"",acc!B381,"")</f>
        <v/>
      </c>
      <c r="B374" s="9" t="str">
        <f>IF(acc!C381&lt;&gt;"",acc!C381,"")</f>
        <v/>
      </c>
      <c r="C374" s="9" t="str">
        <f>IF(acc!E381&lt;&gt;"",VLOOKUP(acc!E381,private!$B$1:$C$10,2,FALSE),"")</f>
        <v/>
      </c>
      <c r="D374" s="40" t="str">
        <f>IF(acc!F381&lt;&gt;"",acc!F381,"")</f>
        <v/>
      </c>
      <c r="E374" s="9" t="str">
        <f>IF(acc!G381&lt;&gt;"",acc!G381,"")</f>
        <v/>
      </c>
      <c r="F374" s="9" t="str">
        <f>IF(acc!H381&lt;&gt;"",acc!H381,"")</f>
        <v/>
      </c>
      <c r="G374" s="9" t="str">
        <f>IF(acc!I381&lt;&gt;"",acc!I381,"")</f>
        <v/>
      </c>
      <c r="H374" s="9" t="str">
        <f>IF(acc!J381&lt;&gt;"",acc!J381,"")</f>
        <v/>
      </c>
    </row>
    <row r="375" spans="1:8" x14ac:dyDescent="0.25">
      <c r="A375" s="9" t="str">
        <f>IF(acc!C382&lt;&gt;"",acc!B382,"")</f>
        <v/>
      </c>
      <c r="B375" s="9" t="str">
        <f>IF(acc!C382&lt;&gt;"",acc!C382,"")</f>
        <v/>
      </c>
      <c r="C375" s="9" t="str">
        <f>IF(acc!E382&lt;&gt;"",VLOOKUP(acc!E382,private!$B$1:$C$10,2,FALSE),"")</f>
        <v/>
      </c>
      <c r="D375" s="40" t="str">
        <f>IF(acc!F382&lt;&gt;"",acc!F382,"")</f>
        <v/>
      </c>
      <c r="E375" s="9" t="str">
        <f>IF(acc!G382&lt;&gt;"",acc!G382,"")</f>
        <v/>
      </c>
      <c r="F375" s="9" t="str">
        <f>IF(acc!H382&lt;&gt;"",acc!H382,"")</f>
        <v/>
      </c>
      <c r="G375" s="9" t="str">
        <f>IF(acc!I382&lt;&gt;"",acc!I382,"")</f>
        <v/>
      </c>
      <c r="H375" s="9" t="str">
        <f>IF(acc!J382&lt;&gt;"",acc!J382,"")</f>
        <v/>
      </c>
    </row>
    <row r="376" spans="1:8" x14ac:dyDescent="0.25">
      <c r="A376" s="9" t="str">
        <f>IF(acc!C383&lt;&gt;"",acc!B383,"")</f>
        <v/>
      </c>
      <c r="B376" s="9" t="str">
        <f>IF(acc!C383&lt;&gt;"",acc!C383,"")</f>
        <v/>
      </c>
      <c r="C376" s="9" t="str">
        <f>IF(acc!E383&lt;&gt;"",VLOOKUP(acc!E383,private!$B$1:$C$10,2,FALSE),"")</f>
        <v/>
      </c>
      <c r="D376" s="40" t="str">
        <f>IF(acc!F383&lt;&gt;"",acc!F383,"")</f>
        <v/>
      </c>
      <c r="E376" s="9" t="str">
        <f>IF(acc!G383&lt;&gt;"",acc!G383,"")</f>
        <v/>
      </c>
      <c r="F376" s="9" t="str">
        <f>IF(acc!H383&lt;&gt;"",acc!H383,"")</f>
        <v/>
      </c>
      <c r="G376" s="9" t="str">
        <f>IF(acc!I383&lt;&gt;"",acc!I383,"")</f>
        <v/>
      </c>
      <c r="H376" s="9" t="str">
        <f>IF(acc!J383&lt;&gt;"",acc!J383,"")</f>
        <v/>
      </c>
    </row>
    <row r="377" spans="1:8" x14ac:dyDescent="0.25">
      <c r="A377" s="9" t="str">
        <f>IF(acc!C384&lt;&gt;"",acc!B384,"")</f>
        <v/>
      </c>
      <c r="B377" s="9" t="str">
        <f>IF(acc!C384&lt;&gt;"",acc!C384,"")</f>
        <v/>
      </c>
      <c r="C377" s="9" t="str">
        <f>IF(acc!E384&lt;&gt;"",VLOOKUP(acc!E384,private!$B$1:$C$10,2,FALSE),"")</f>
        <v/>
      </c>
      <c r="D377" s="40" t="str">
        <f>IF(acc!F384&lt;&gt;"",acc!F384,"")</f>
        <v/>
      </c>
      <c r="E377" s="9" t="str">
        <f>IF(acc!G384&lt;&gt;"",acc!G384,"")</f>
        <v/>
      </c>
      <c r="F377" s="9" t="str">
        <f>IF(acc!H384&lt;&gt;"",acc!H384,"")</f>
        <v/>
      </c>
      <c r="G377" s="9" t="str">
        <f>IF(acc!I384&lt;&gt;"",acc!I384,"")</f>
        <v/>
      </c>
      <c r="H377" s="9" t="str">
        <f>IF(acc!J384&lt;&gt;"",acc!J384,"")</f>
        <v/>
      </c>
    </row>
    <row r="378" spans="1:8" x14ac:dyDescent="0.25">
      <c r="A378" s="9" t="str">
        <f>IF(acc!C385&lt;&gt;"",acc!B385,"")</f>
        <v/>
      </c>
      <c r="B378" s="9" t="str">
        <f>IF(acc!C385&lt;&gt;"",acc!C385,"")</f>
        <v/>
      </c>
      <c r="C378" s="9" t="str">
        <f>IF(acc!E385&lt;&gt;"",VLOOKUP(acc!E385,private!$B$1:$C$10,2,FALSE),"")</f>
        <v/>
      </c>
      <c r="D378" s="40" t="str">
        <f>IF(acc!F385&lt;&gt;"",acc!F385,"")</f>
        <v/>
      </c>
      <c r="E378" s="9" t="str">
        <f>IF(acc!G385&lt;&gt;"",acc!G385,"")</f>
        <v/>
      </c>
      <c r="F378" s="9" t="str">
        <f>IF(acc!H385&lt;&gt;"",acc!H385,"")</f>
        <v/>
      </c>
      <c r="G378" s="9" t="str">
        <f>IF(acc!I385&lt;&gt;"",acc!I385,"")</f>
        <v/>
      </c>
      <c r="H378" s="9" t="str">
        <f>IF(acc!J385&lt;&gt;"",acc!J385,"")</f>
        <v/>
      </c>
    </row>
    <row r="379" spans="1:8" x14ac:dyDescent="0.25">
      <c r="A379" s="9" t="str">
        <f>IF(acc!C386&lt;&gt;"",acc!B386,"")</f>
        <v/>
      </c>
      <c r="B379" s="9" t="str">
        <f>IF(acc!C386&lt;&gt;"",acc!C386,"")</f>
        <v/>
      </c>
      <c r="C379" s="9" t="str">
        <f>IF(acc!E386&lt;&gt;"",VLOOKUP(acc!E386,private!$B$1:$C$10,2,FALSE),"")</f>
        <v/>
      </c>
      <c r="D379" s="40" t="str">
        <f>IF(acc!F386&lt;&gt;"",acc!F386,"")</f>
        <v/>
      </c>
      <c r="E379" s="9" t="str">
        <f>IF(acc!G386&lt;&gt;"",acc!G386,"")</f>
        <v/>
      </c>
      <c r="F379" s="9" t="str">
        <f>IF(acc!H386&lt;&gt;"",acc!H386,"")</f>
        <v/>
      </c>
      <c r="G379" s="9" t="str">
        <f>IF(acc!I386&lt;&gt;"",acc!I386,"")</f>
        <v/>
      </c>
      <c r="H379" s="9" t="str">
        <f>IF(acc!J386&lt;&gt;"",acc!J386,"")</f>
        <v/>
      </c>
    </row>
    <row r="380" spans="1:8" x14ac:dyDescent="0.25">
      <c r="A380" s="9" t="str">
        <f>IF(acc!C387&lt;&gt;"",acc!B387,"")</f>
        <v/>
      </c>
      <c r="B380" s="9" t="str">
        <f>IF(acc!C387&lt;&gt;"",acc!C387,"")</f>
        <v/>
      </c>
      <c r="C380" s="9" t="str">
        <f>IF(acc!E387&lt;&gt;"",VLOOKUP(acc!E387,private!$B$1:$C$10,2,FALSE),"")</f>
        <v/>
      </c>
      <c r="D380" s="40" t="str">
        <f>IF(acc!F387&lt;&gt;"",acc!F387,"")</f>
        <v/>
      </c>
      <c r="E380" s="9" t="str">
        <f>IF(acc!G387&lt;&gt;"",acc!G387,"")</f>
        <v/>
      </c>
      <c r="F380" s="9" t="str">
        <f>IF(acc!H387&lt;&gt;"",acc!H387,"")</f>
        <v/>
      </c>
      <c r="G380" s="9" t="str">
        <f>IF(acc!I387&lt;&gt;"",acc!I387,"")</f>
        <v/>
      </c>
      <c r="H380" s="9" t="str">
        <f>IF(acc!J387&lt;&gt;"",acc!J387,"")</f>
        <v/>
      </c>
    </row>
    <row r="381" spans="1:8" x14ac:dyDescent="0.25">
      <c r="A381" s="9" t="str">
        <f>IF(acc!C388&lt;&gt;"",acc!B388,"")</f>
        <v/>
      </c>
      <c r="B381" s="9" t="str">
        <f>IF(acc!C388&lt;&gt;"",acc!C388,"")</f>
        <v/>
      </c>
      <c r="C381" s="9" t="str">
        <f>IF(acc!E388&lt;&gt;"",VLOOKUP(acc!E388,private!$B$1:$C$10,2,FALSE),"")</f>
        <v/>
      </c>
      <c r="D381" s="40" t="str">
        <f>IF(acc!F388&lt;&gt;"",acc!F388,"")</f>
        <v/>
      </c>
      <c r="E381" s="9" t="str">
        <f>IF(acc!G388&lt;&gt;"",acc!G388,"")</f>
        <v/>
      </c>
      <c r="F381" s="9" t="str">
        <f>IF(acc!H388&lt;&gt;"",acc!H388,"")</f>
        <v/>
      </c>
      <c r="G381" s="9" t="str">
        <f>IF(acc!I388&lt;&gt;"",acc!I388,"")</f>
        <v/>
      </c>
      <c r="H381" s="9" t="str">
        <f>IF(acc!J388&lt;&gt;"",acc!J388,"")</f>
        <v/>
      </c>
    </row>
    <row r="382" spans="1:8" x14ac:dyDescent="0.25">
      <c r="A382" s="9" t="str">
        <f>IF(acc!C389&lt;&gt;"",acc!B389,"")</f>
        <v/>
      </c>
      <c r="B382" s="9" t="str">
        <f>IF(acc!C389&lt;&gt;"",acc!C389,"")</f>
        <v/>
      </c>
      <c r="C382" s="9" t="str">
        <f>IF(acc!E389&lt;&gt;"",VLOOKUP(acc!E389,private!$B$1:$C$10,2,FALSE),"")</f>
        <v/>
      </c>
      <c r="D382" s="40" t="str">
        <f>IF(acc!F389&lt;&gt;"",acc!F389,"")</f>
        <v/>
      </c>
      <c r="E382" s="9" t="str">
        <f>IF(acc!G389&lt;&gt;"",acc!G389,"")</f>
        <v/>
      </c>
      <c r="F382" s="9" t="str">
        <f>IF(acc!H389&lt;&gt;"",acc!H389,"")</f>
        <v/>
      </c>
      <c r="G382" s="9" t="str">
        <f>IF(acc!I389&lt;&gt;"",acc!I389,"")</f>
        <v/>
      </c>
      <c r="H382" s="9" t="str">
        <f>IF(acc!J389&lt;&gt;"",acc!J389,"")</f>
        <v/>
      </c>
    </row>
    <row r="383" spans="1:8" x14ac:dyDescent="0.25">
      <c r="A383" s="9" t="str">
        <f>IF(acc!C390&lt;&gt;"",acc!B390,"")</f>
        <v/>
      </c>
      <c r="B383" s="9" t="str">
        <f>IF(acc!C390&lt;&gt;"",acc!C390,"")</f>
        <v/>
      </c>
      <c r="C383" s="9" t="str">
        <f>IF(acc!E390&lt;&gt;"",VLOOKUP(acc!E390,private!$B$1:$C$10,2,FALSE),"")</f>
        <v/>
      </c>
      <c r="D383" s="40" t="str">
        <f>IF(acc!F390&lt;&gt;"",acc!F390,"")</f>
        <v/>
      </c>
      <c r="E383" s="9" t="str">
        <f>IF(acc!G390&lt;&gt;"",acc!G390,"")</f>
        <v/>
      </c>
      <c r="F383" s="9" t="str">
        <f>IF(acc!H390&lt;&gt;"",acc!H390,"")</f>
        <v/>
      </c>
      <c r="G383" s="9" t="str">
        <f>IF(acc!I390&lt;&gt;"",acc!I390,"")</f>
        <v/>
      </c>
      <c r="H383" s="9" t="str">
        <f>IF(acc!J390&lt;&gt;"",acc!J390,"")</f>
        <v/>
      </c>
    </row>
    <row r="384" spans="1:8" x14ac:dyDescent="0.25">
      <c r="A384" s="9" t="str">
        <f>IF(acc!C391&lt;&gt;"",acc!B391,"")</f>
        <v/>
      </c>
      <c r="B384" s="9" t="str">
        <f>IF(acc!C391&lt;&gt;"",acc!C391,"")</f>
        <v/>
      </c>
      <c r="C384" s="9" t="str">
        <f>IF(acc!E391&lt;&gt;"",VLOOKUP(acc!E391,private!$B$1:$C$10,2,FALSE),"")</f>
        <v/>
      </c>
      <c r="D384" s="40" t="str">
        <f>IF(acc!F391&lt;&gt;"",acc!F391,"")</f>
        <v/>
      </c>
      <c r="E384" s="9" t="str">
        <f>IF(acc!G391&lt;&gt;"",acc!G391,"")</f>
        <v/>
      </c>
      <c r="F384" s="9" t="str">
        <f>IF(acc!H391&lt;&gt;"",acc!H391,"")</f>
        <v/>
      </c>
      <c r="G384" s="9" t="str">
        <f>IF(acc!I391&lt;&gt;"",acc!I391,"")</f>
        <v/>
      </c>
      <c r="H384" s="9" t="str">
        <f>IF(acc!J391&lt;&gt;"",acc!J391,"")</f>
        <v/>
      </c>
    </row>
    <row r="385" spans="1:8" x14ac:dyDescent="0.25">
      <c r="A385" s="9" t="str">
        <f>IF(acc!C392&lt;&gt;"",acc!B392,"")</f>
        <v/>
      </c>
      <c r="B385" s="9" t="str">
        <f>IF(acc!C392&lt;&gt;"",acc!C392,"")</f>
        <v/>
      </c>
      <c r="C385" s="9" t="str">
        <f>IF(acc!E392&lt;&gt;"",VLOOKUP(acc!E392,private!$B$1:$C$10,2,FALSE),"")</f>
        <v/>
      </c>
      <c r="D385" s="40" t="str">
        <f>IF(acc!F392&lt;&gt;"",acc!F392,"")</f>
        <v/>
      </c>
      <c r="E385" s="9" t="str">
        <f>IF(acc!G392&lt;&gt;"",acc!G392,"")</f>
        <v/>
      </c>
      <c r="F385" s="9" t="str">
        <f>IF(acc!H392&lt;&gt;"",acc!H392,"")</f>
        <v/>
      </c>
      <c r="G385" s="9" t="str">
        <f>IF(acc!I392&lt;&gt;"",acc!I392,"")</f>
        <v/>
      </c>
      <c r="H385" s="9" t="str">
        <f>IF(acc!J392&lt;&gt;"",acc!J392,"")</f>
        <v/>
      </c>
    </row>
    <row r="386" spans="1:8" x14ac:dyDescent="0.25">
      <c r="A386" s="9" t="str">
        <f>IF(acc!C393&lt;&gt;"",acc!B393,"")</f>
        <v/>
      </c>
      <c r="B386" s="9" t="str">
        <f>IF(acc!C393&lt;&gt;"",acc!C393,"")</f>
        <v/>
      </c>
      <c r="C386" s="9" t="str">
        <f>IF(acc!E393&lt;&gt;"",VLOOKUP(acc!E393,private!$B$1:$C$10,2,FALSE),"")</f>
        <v/>
      </c>
      <c r="D386" s="40" t="str">
        <f>IF(acc!F393&lt;&gt;"",acc!F393,"")</f>
        <v/>
      </c>
      <c r="E386" s="9" t="str">
        <f>IF(acc!G393&lt;&gt;"",acc!G393,"")</f>
        <v/>
      </c>
      <c r="F386" s="9" t="str">
        <f>IF(acc!H393&lt;&gt;"",acc!H393,"")</f>
        <v/>
      </c>
      <c r="G386" s="9" t="str">
        <f>IF(acc!I393&lt;&gt;"",acc!I393,"")</f>
        <v/>
      </c>
      <c r="H386" s="9" t="str">
        <f>IF(acc!J393&lt;&gt;"",acc!J393,"")</f>
        <v/>
      </c>
    </row>
    <row r="387" spans="1:8" x14ac:dyDescent="0.25">
      <c r="A387" s="9" t="str">
        <f>IF(acc!C394&lt;&gt;"",acc!B394,"")</f>
        <v/>
      </c>
      <c r="B387" s="9" t="str">
        <f>IF(acc!C394&lt;&gt;"",acc!C394,"")</f>
        <v/>
      </c>
      <c r="C387" s="9" t="str">
        <f>IF(acc!E394&lt;&gt;"",VLOOKUP(acc!E394,private!$B$1:$C$10,2,FALSE),"")</f>
        <v/>
      </c>
      <c r="D387" s="40" t="str">
        <f>IF(acc!F394&lt;&gt;"",acc!F394,"")</f>
        <v/>
      </c>
      <c r="E387" s="9" t="str">
        <f>IF(acc!G394&lt;&gt;"",acc!G394,"")</f>
        <v/>
      </c>
      <c r="F387" s="9" t="str">
        <f>IF(acc!H394&lt;&gt;"",acc!H394,"")</f>
        <v/>
      </c>
      <c r="G387" s="9" t="str">
        <f>IF(acc!I394&lt;&gt;"",acc!I394,"")</f>
        <v/>
      </c>
      <c r="H387" s="9" t="str">
        <f>IF(acc!J394&lt;&gt;"",acc!J394,"")</f>
        <v/>
      </c>
    </row>
    <row r="388" spans="1:8" x14ac:dyDescent="0.25">
      <c r="A388" s="9" t="str">
        <f>IF(acc!C395&lt;&gt;"",acc!B395,"")</f>
        <v/>
      </c>
      <c r="B388" s="9" t="str">
        <f>IF(acc!C395&lt;&gt;"",acc!C395,"")</f>
        <v/>
      </c>
      <c r="C388" s="9" t="str">
        <f>IF(acc!E395&lt;&gt;"",VLOOKUP(acc!E395,private!$B$1:$C$10,2,FALSE),"")</f>
        <v/>
      </c>
      <c r="D388" s="40" t="str">
        <f>IF(acc!F395&lt;&gt;"",acc!F395,"")</f>
        <v/>
      </c>
      <c r="E388" s="9" t="str">
        <f>IF(acc!G395&lt;&gt;"",acc!G395,"")</f>
        <v/>
      </c>
      <c r="F388" s="9" t="str">
        <f>IF(acc!H395&lt;&gt;"",acc!H395,"")</f>
        <v/>
      </c>
      <c r="G388" s="9" t="str">
        <f>IF(acc!I395&lt;&gt;"",acc!I395,"")</f>
        <v/>
      </c>
      <c r="H388" s="9" t="str">
        <f>IF(acc!J395&lt;&gt;"",acc!J395,"")</f>
        <v/>
      </c>
    </row>
    <row r="389" spans="1:8" x14ac:dyDescent="0.25">
      <c r="A389" s="9" t="str">
        <f>IF(acc!C396&lt;&gt;"",acc!B396,"")</f>
        <v/>
      </c>
      <c r="B389" s="9" t="str">
        <f>IF(acc!C396&lt;&gt;"",acc!C396,"")</f>
        <v/>
      </c>
      <c r="C389" s="9" t="str">
        <f>IF(acc!E396&lt;&gt;"",VLOOKUP(acc!E396,private!$B$1:$C$10,2,FALSE),"")</f>
        <v/>
      </c>
      <c r="D389" s="40" t="str">
        <f>IF(acc!F396&lt;&gt;"",acc!F396,"")</f>
        <v/>
      </c>
      <c r="E389" s="9" t="str">
        <f>IF(acc!G396&lt;&gt;"",acc!G396,"")</f>
        <v/>
      </c>
      <c r="F389" s="9" t="str">
        <f>IF(acc!H396&lt;&gt;"",acc!H396,"")</f>
        <v/>
      </c>
      <c r="G389" s="9" t="str">
        <f>IF(acc!I396&lt;&gt;"",acc!I396,"")</f>
        <v/>
      </c>
      <c r="H389" s="9" t="str">
        <f>IF(acc!J396&lt;&gt;"",acc!J396,"")</f>
        <v/>
      </c>
    </row>
    <row r="390" spans="1:8" x14ac:dyDescent="0.25">
      <c r="A390" s="9" t="str">
        <f>IF(acc!C397&lt;&gt;"",acc!B397,"")</f>
        <v/>
      </c>
      <c r="B390" s="9" t="str">
        <f>IF(acc!C397&lt;&gt;"",acc!C397,"")</f>
        <v/>
      </c>
      <c r="C390" s="9" t="str">
        <f>IF(acc!E397&lt;&gt;"",VLOOKUP(acc!E397,private!$B$1:$C$10,2,FALSE),"")</f>
        <v/>
      </c>
      <c r="D390" s="40" t="str">
        <f>IF(acc!F397&lt;&gt;"",acc!F397,"")</f>
        <v/>
      </c>
      <c r="E390" s="9" t="str">
        <f>IF(acc!G397&lt;&gt;"",acc!G397,"")</f>
        <v/>
      </c>
      <c r="F390" s="9" t="str">
        <f>IF(acc!H397&lt;&gt;"",acc!H397,"")</f>
        <v/>
      </c>
      <c r="G390" s="9" t="str">
        <f>IF(acc!I397&lt;&gt;"",acc!I397,"")</f>
        <v/>
      </c>
      <c r="H390" s="9" t="str">
        <f>IF(acc!J397&lt;&gt;"",acc!J397,"")</f>
        <v/>
      </c>
    </row>
    <row r="391" spans="1:8" x14ac:dyDescent="0.25">
      <c r="A391" s="9" t="str">
        <f>IF(acc!C398&lt;&gt;"",acc!B398,"")</f>
        <v/>
      </c>
      <c r="B391" s="9" t="str">
        <f>IF(acc!C398&lt;&gt;"",acc!C398,"")</f>
        <v/>
      </c>
      <c r="C391" s="9" t="str">
        <f>IF(acc!E398&lt;&gt;"",VLOOKUP(acc!E398,private!$B$1:$C$10,2,FALSE),"")</f>
        <v/>
      </c>
      <c r="D391" s="40" t="str">
        <f>IF(acc!F398&lt;&gt;"",acc!F398,"")</f>
        <v/>
      </c>
      <c r="E391" s="9" t="str">
        <f>IF(acc!G398&lt;&gt;"",acc!G398,"")</f>
        <v/>
      </c>
      <c r="F391" s="9" t="str">
        <f>IF(acc!H398&lt;&gt;"",acc!H398,"")</f>
        <v/>
      </c>
      <c r="G391" s="9" t="str">
        <f>IF(acc!I398&lt;&gt;"",acc!I398,"")</f>
        <v/>
      </c>
      <c r="H391" s="9" t="str">
        <f>IF(acc!J398&lt;&gt;"",acc!J398,"")</f>
        <v/>
      </c>
    </row>
    <row r="392" spans="1:8" x14ac:dyDescent="0.25">
      <c r="A392" s="9" t="str">
        <f>IF(acc!C399&lt;&gt;"",acc!B399,"")</f>
        <v/>
      </c>
      <c r="B392" s="9" t="str">
        <f>IF(acc!C399&lt;&gt;"",acc!C399,"")</f>
        <v/>
      </c>
      <c r="C392" s="9" t="str">
        <f>IF(acc!E399&lt;&gt;"",VLOOKUP(acc!E399,private!$B$1:$C$10,2,FALSE),"")</f>
        <v/>
      </c>
      <c r="D392" s="40" t="str">
        <f>IF(acc!F399&lt;&gt;"",acc!F399,"")</f>
        <v/>
      </c>
      <c r="E392" s="9" t="str">
        <f>IF(acc!G399&lt;&gt;"",acc!G399,"")</f>
        <v/>
      </c>
      <c r="F392" s="9" t="str">
        <f>IF(acc!H399&lt;&gt;"",acc!H399,"")</f>
        <v/>
      </c>
      <c r="G392" s="9" t="str">
        <f>IF(acc!I399&lt;&gt;"",acc!I399,"")</f>
        <v/>
      </c>
      <c r="H392" s="9" t="str">
        <f>IF(acc!J399&lt;&gt;"",acc!J399,"")</f>
        <v/>
      </c>
    </row>
    <row r="393" spans="1:8" x14ac:dyDescent="0.25">
      <c r="A393" s="9" t="str">
        <f>IF(acc!C400&lt;&gt;"",acc!B400,"")</f>
        <v/>
      </c>
      <c r="B393" s="9" t="str">
        <f>IF(acc!C400&lt;&gt;"",acc!C400,"")</f>
        <v/>
      </c>
      <c r="C393" s="9" t="str">
        <f>IF(acc!E400&lt;&gt;"",VLOOKUP(acc!E400,private!$B$1:$C$10,2,FALSE),"")</f>
        <v/>
      </c>
      <c r="D393" s="40" t="str">
        <f>IF(acc!F400&lt;&gt;"",acc!F400,"")</f>
        <v/>
      </c>
      <c r="E393" s="9" t="str">
        <f>IF(acc!G400&lt;&gt;"",acc!G400,"")</f>
        <v/>
      </c>
      <c r="F393" s="9" t="str">
        <f>IF(acc!H400&lt;&gt;"",acc!H400,"")</f>
        <v/>
      </c>
      <c r="G393" s="9" t="str">
        <f>IF(acc!I400&lt;&gt;"",acc!I400,"")</f>
        <v/>
      </c>
      <c r="H393" s="9" t="str">
        <f>IF(acc!J400&lt;&gt;"",acc!J400,"")</f>
        <v/>
      </c>
    </row>
    <row r="394" spans="1:8" x14ac:dyDescent="0.25">
      <c r="A394" s="9" t="str">
        <f>IF(acc!C401&lt;&gt;"",acc!B401,"")</f>
        <v/>
      </c>
      <c r="B394" s="9" t="str">
        <f>IF(acc!C401&lt;&gt;"",acc!C401,"")</f>
        <v/>
      </c>
      <c r="C394" s="9" t="str">
        <f>IF(acc!E401&lt;&gt;"",VLOOKUP(acc!E401,private!$B$1:$C$10,2,FALSE),"")</f>
        <v/>
      </c>
      <c r="D394" s="40" t="str">
        <f>IF(acc!F401&lt;&gt;"",acc!F401,"")</f>
        <v/>
      </c>
      <c r="E394" s="9" t="str">
        <f>IF(acc!G401&lt;&gt;"",acc!G401,"")</f>
        <v/>
      </c>
      <c r="F394" s="9" t="str">
        <f>IF(acc!H401&lt;&gt;"",acc!H401,"")</f>
        <v/>
      </c>
      <c r="G394" s="9" t="str">
        <f>IF(acc!I401&lt;&gt;"",acc!I401,"")</f>
        <v/>
      </c>
      <c r="H394" s="9" t="str">
        <f>IF(acc!J401&lt;&gt;"",acc!J401,"")</f>
        <v/>
      </c>
    </row>
    <row r="395" spans="1:8" x14ac:dyDescent="0.25">
      <c r="A395" s="9" t="str">
        <f>IF(acc!C402&lt;&gt;"",acc!B402,"")</f>
        <v/>
      </c>
      <c r="B395" s="9" t="str">
        <f>IF(acc!C402&lt;&gt;"",acc!C402,"")</f>
        <v/>
      </c>
      <c r="C395" s="9" t="str">
        <f>IF(acc!E402&lt;&gt;"",VLOOKUP(acc!E402,private!$B$1:$C$10,2,FALSE),"")</f>
        <v/>
      </c>
      <c r="D395" s="40" t="str">
        <f>IF(acc!F402&lt;&gt;"",acc!F402,"")</f>
        <v/>
      </c>
      <c r="E395" s="9" t="str">
        <f>IF(acc!G402&lt;&gt;"",acc!G402,"")</f>
        <v/>
      </c>
      <c r="F395" s="9" t="str">
        <f>IF(acc!H402&lt;&gt;"",acc!H402,"")</f>
        <v/>
      </c>
      <c r="G395" s="9" t="str">
        <f>IF(acc!I402&lt;&gt;"",acc!I402,"")</f>
        <v/>
      </c>
      <c r="H395" s="9" t="str">
        <f>IF(acc!J402&lt;&gt;"",acc!J402,"")</f>
        <v/>
      </c>
    </row>
    <row r="396" spans="1:8" x14ac:dyDescent="0.25">
      <c r="A396" s="9" t="str">
        <f>IF(acc!C403&lt;&gt;"",acc!B403,"")</f>
        <v/>
      </c>
      <c r="B396" s="9" t="str">
        <f>IF(acc!C403&lt;&gt;"",acc!C403,"")</f>
        <v/>
      </c>
      <c r="C396" s="9" t="str">
        <f>IF(acc!E403&lt;&gt;"",VLOOKUP(acc!E403,private!$B$1:$C$10,2,FALSE),"")</f>
        <v/>
      </c>
      <c r="D396" s="40" t="str">
        <f>IF(acc!F403&lt;&gt;"",acc!F403,"")</f>
        <v/>
      </c>
      <c r="E396" s="9" t="str">
        <f>IF(acc!G403&lt;&gt;"",acc!G403,"")</f>
        <v/>
      </c>
      <c r="F396" s="9" t="str">
        <f>IF(acc!H403&lt;&gt;"",acc!H403,"")</f>
        <v/>
      </c>
      <c r="G396" s="9" t="str">
        <f>IF(acc!I403&lt;&gt;"",acc!I403,"")</f>
        <v/>
      </c>
      <c r="H396" s="9" t="str">
        <f>IF(acc!J403&lt;&gt;"",acc!J403,"")</f>
        <v/>
      </c>
    </row>
    <row r="397" spans="1:8" x14ac:dyDescent="0.25">
      <c r="A397" s="9" t="str">
        <f>IF(acc!C404&lt;&gt;"",acc!B404,"")</f>
        <v/>
      </c>
      <c r="B397" s="9" t="str">
        <f>IF(acc!C404&lt;&gt;"",acc!C404,"")</f>
        <v/>
      </c>
      <c r="C397" s="9" t="str">
        <f>IF(acc!E404&lt;&gt;"",VLOOKUP(acc!E404,private!$B$1:$C$10,2,FALSE),"")</f>
        <v/>
      </c>
      <c r="D397" s="40" t="str">
        <f>IF(acc!F404&lt;&gt;"",acc!F404,"")</f>
        <v/>
      </c>
      <c r="E397" s="9" t="str">
        <f>IF(acc!G404&lt;&gt;"",acc!G404,"")</f>
        <v/>
      </c>
      <c r="F397" s="9" t="str">
        <f>IF(acc!H404&lt;&gt;"",acc!H404,"")</f>
        <v/>
      </c>
      <c r="G397" s="9" t="str">
        <f>IF(acc!I404&lt;&gt;"",acc!I404,"")</f>
        <v/>
      </c>
      <c r="H397" s="9" t="str">
        <f>IF(acc!J404&lt;&gt;"",acc!J404,"")</f>
        <v/>
      </c>
    </row>
    <row r="398" spans="1:8" x14ac:dyDescent="0.25">
      <c r="A398" s="9" t="str">
        <f>IF(acc!C405&lt;&gt;"",acc!B405,"")</f>
        <v/>
      </c>
      <c r="B398" s="9" t="str">
        <f>IF(acc!C405&lt;&gt;"",acc!C405,"")</f>
        <v/>
      </c>
      <c r="C398" s="9" t="str">
        <f>IF(acc!E405&lt;&gt;"",VLOOKUP(acc!E405,private!$B$1:$C$10,2,FALSE),"")</f>
        <v/>
      </c>
      <c r="D398" s="40" t="str">
        <f>IF(acc!F405&lt;&gt;"",acc!F405,"")</f>
        <v/>
      </c>
      <c r="E398" s="9" t="str">
        <f>IF(acc!G405&lt;&gt;"",acc!G405,"")</f>
        <v/>
      </c>
      <c r="F398" s="9" t="str">
        <f>IF(acc!H405&lt;&gt;"",acc!H405,"")</f>
        <v/>
      </c>
      <c r="G398" s="9" t="str">
        <f>IF(acc!I405&lt;&gt;"",acc!I405,"")</f>
        <v/>
      </c>
      <c r="H398" s="9" t="str">
        <f>IF(acc!J405&lt;&gt;"",acc!J405,"")</f>
        <v/>
      </c>
    </row>
    <row r="399" spans="1:8" x14ac:dyDescent="0.25">
      <c r="A399" s="9" t="str">
        <f>IF(acc!C406&lt;&gt;"",acc!B406,"")</f>
        <v/>
      </c>
      <c r="B399" s="9" t="str">
        <f>IF(acc!C406&lt;&gt;"",acc!C406,"")</f>
        <v/>
      </c>
      <c r="C399" s="9" t="str">
        <f>IF(acc!E406&lt;&gt;"",VLOOKUP(acc!E406,private!$B$1:$C$10,2,FALSE),"")</f>
        <v/>
      </c>
      <c r="D399" s="40" t="str">
        <f>IF(acc!F406&lt;&gt;"",acc!F406,"")</f>
        <v/>
      </c>
      <c r="E399" s="9" t="str">
        <f>IF(acc!G406&lt;&gt;"",acc!G406,"")</f>
        <v/>
      </c>
      <c r="F399" s="9" t="str">
        <f>IF(acc!H406&lt;&gt;"",acc!H406,"")</f>
        <v/>
      </c>
      <c r="G399" s="9" t="str">
        <f>IF(acc!I406&lt;&gt;"",acc!I406,"")</f>
        <v/>
      </c>
      <c r="H399" s="9" t="str">
        <f>IF(acc!J406&lt;&gt;"",acc!J406,"")</f>
        <v/>
      </c>
    </row>
    <row r="400" spans="1:8" x14ac:dyDescent="0.25">
      <c r="A400" s="9" t="str">
        <f>IF(acc!C407&lt;&gt;"",acc!B407,"")</f>
        <v/>
      </c>
      <c r="B400" s="9" t="str">
        <f>IF(acc!C407&lt;&gt;"",acc!C407,"")</f>
        <v/>
      </c>
      <c r="C400" s="9" t="str">
        <f>IF(acc!E407&lt;&gt;"",VLOOKUP(acc!E407,private!$B$1:$C$10,2,FALSE),"")</f>
        <v/>
      </c>
      <c r="D400" s="40" t="str">
        <f>IF(acc!F407&lt;&gt;"",acc!F407,"")</f>
        <v/>
      </c>
      <c r="E400" s="9" t="str">
        <f>IF(acc!G407&lt;&gt;"",acc!G407,"")</f>
        <v/>
      </c>
      <c r="F400" s="9" t="str">
        <f>IF(acc!H407&lt;&gt;"",acc!H407,"")</f>
        <v/>
      </c>
      <c r="G400" s="9" t="str">
        <f>IF(acc!I407&lt;&gt;"",acc!I407,"")</f>
        <v/>
      </c>
      <c r="H400" s="9" t="str">
        <f>IF(acc!J407&lt;&gt;"",acc!J407,"")</f>
        <v/>
      </c>
    </row>
    <row r="401" spans="1:8" x14ac:dyDescent="0.25">
      <c r="A401" s="9" t="str">
        <f>IF(acc!C408&lt;&gt;"",acc!B408,"")</f>
        <v/>
      </c>
      <c r="B401" s="9" t="str">
        <f>IF(acc!C408&lt;&gt;"",acc!C408,"")</f>
        <v/>
      </c>
      <c r="C401" s="9" t="str">
        <f>IF(acc!E408&lt;&gt;"",VLOOKUP(acc!E408,private!$B$1:$C$10,2,FALSE),"")</f>
        <v/>
      </c>
      <c r="D401" s="40" t="str">
        <f>IF(acc!F408&lt;&gt;"",acc!F408,"")</f>
        <v/>
      </c>
      <c r="E401" s="9" t="str">
        <f>IF(acc!G408&lt;&gt;"",acc!G408,"")</f>
        <v/>
      </c>
      <c r="F401" s="9" t="str">
        <f>IF(acc!H408&lt;&gt;"",acc!H408,"")</f>
        <v/>
      </c>
      <c r="G401" s="9" t="str">
        <f>IF(acc!I408&lt;&gt;"",acc!I408,"")</f>
        <v/>
      </c>
      <c r="H401" s="9" t="str">
        <f>IF(acc!J408&lt;&gt;"",acc!J408,"")</f>
        <v/>
      </c>
    </row>
    <row r="402" spans="1:8" x14ac:dyDescent="0.25">
      <c r="A402" s="9" t="str">
        <f>IF(acc!C409&lt;&gt;"",acc!B409,"")</f>
        <v/>
      </c>
      <c r="B402" s="9" t="str">
        <f>IF(acc!C409&lt;&gt;"",acc!C409,"")</f>
        <v/>
      </c>
      <c r="C402" s="9" t="str">
        <f>IF(acc!E409&lt;&gt;"",VLOOKUP(acc!E409,private!$B$1:$C$10,2,FALSE),"")</f>
        <v/>
      </c>
      <c r="D402" s="40" t="str">
        <f>IF(acc!F409&lt;&gt;"",acc!F409,"")</f>
        <v/>
      </c>
      <c r="E402" s="9" t="str">
        <f>IF(acc!G409&lt;&gt;"",acc!G409,"")</f>
        <v/>
      </c>
      <c r="F402" s="9" t="str">
        <f>IF(acc!H409&lt;&gt;"",acc!H409,"")</f>
        <v/>
      </c>
      <c r="G402" s="9" t="str">
        <f>IF(acc!I409&lt;&gt;"",acc!I409,"")</f>
        <v/>
      </c>
      <c r="H402" s="9" t="str">
        <f>IF(acc!J409&lt;&gt;"",acc!J409,"")</f>
        <v/>
      </c>
    </row>
    <row r="403" spans="1:8" x14ac:dyDescent="0.25">
      <c r="A403" s="9" t="str">
        <f>IF(acc!C410&lt;&gt;"",acc!B410,"")</f>
        <v/>
      </c>
      <c r="B403" s="9" t="str">
        <f>IF(acc!C410&lt;&gt;"",acc!C410,"")</f>
        <v/>
      </c>
      <c r="C403" s="9" t="str">
        <f>IF(acc!E410&lt;&gt;"",VLOOKUP(acc!E410,private!$B$1:$C$10,2,FALSE),"")</f>
        <v/>
      </c>
      <c r="D403" s="40" t="str">
        <f>IF(acc!F410&lt;&gt;"",acc!F410,"")</f>
        <v/>
      </c>
      <c r="E403" s="9" t="str">
        <f>IF(acc!G410&lt;&gt;"",acc!G410,"")</f>
        <v/>
      </c>
      <c r="F403" s="9" t="str">
        <f>IF(acc!H410&lt;&gt;"",acc!H410,"")</f>
        <v/>
      </c>
      <c r="G403" s="9" t="str">
        <f>IF(acc!I410&lt;&gt;"",acc!I410,"")</f>
        <v/>
      </c>
      <c r="H403" s="9" t="str">
        <f>IF(acc!J410&lt;&gt;"",acc!J410,"")</f>
        <v/>
      </c>
    </row>
    <row r="404" spans="1:8" x14ac:dyDescent="0.25">
      <c r="A404" s="9" t="str">
        <f>IF(acc!C411&lt;&gt;"",acc!B411,"")</f>
        <v/>
      </c>
      <c r="B404" s="9" t="str">
        <f>IF(acc!C411&lt;&gt;"",acc!C411,"")</f>
        <v/>
      </c>
      <c r="C404" s="9" t="str">
        <f>IF(acc!E411&lt;&gt;"",VLOOKUP(acc!E411,private!$B$1:$C$10,2,FALSE),"")</f>
        <v/>
      </c>
      <c r="D404" s="40" t="str">
        <f>IF(acc!F411&lt;&gt;"",acc!F411,"")</f>
        <v/>
      </c>
      <c r="E404" s="9" t="str">
        <f>IF(acc!G411&lt;&gt;"",acc!G411,"")</f>
        <v/>
      </c>
      <c r="F404" s="9" t="str">
        <f>IF(acc!H411&lt;&gt;"",acc!H411,"")</f>
        <v/>
      </c>
      <c r="G404" s="9" t="str">
        <f>IF(acc!I411&lt;&gt;"",acc!I411,"")</f>
        <v/>
      </c>
      <c r="H404" s="9" t="str">
        <f>IF(acc!J411&lt;&gt;"",acc!J411,"")</f>
        <v/>
      </c>
    </row>
    <row r="405" spans="1:8" x14ac:dyDescent="0.25">
      <c r="A405" s="9" t="str">
        <f>IF(acc!C412&lt;&gt;"",acc!B412,"")</f>
        <v/>
      </c>
      <c r="B405" s="9" t="str">
        <f>IF(acc!C412&lt;&gt;"",acc!C412,"")</f>
        <v/>
      </c>
      <c r="C405" s="9" t="str">
        <f>IF(acc!E412&lt;&gt;"",VLOOKUP(acc!E412,private!$B$1:$C$10,2,FALSE),"")</f>
        <v/>
      </c>
      <c r="D405" s="40" t="str">
        <f>IF(acc!F412&lt;&gt;"",acc!F412,"")</f>
        <v/>
      </c>
      <c r="E405" s="9" t="str">
        <f>IF(acc!G412&lt;&gt;"",acc!G412,"")</f>
        <v/>
      </c>
      <c r="F405" s="9" t="str">
        <f>IF(acc!H412&lt;&gt;"",acc!H412,"")</f>
        <v/>
      </c>
      <c r="G405" s="9" t="str">
        <f>IF(acc!I412&lt;&gt;"",acc!I412,"")</f>
        <v/>
      </c>
      <c r="H405" s="9" t="str">
        <f>IF(acc!J412&lt;&gt;"",acc!J412,"")</f>
        <v/>
      </c>
    </row>
    <row r="406" spans="1:8" x14ac:dyDescent="0.25">
      <c r="A406" s="9" t="str">
        <f>IF(acc!C413&lt;&gt;"",acc!B413,"")</f>
        <v/>
      </c>
      <c r="B406" s="9" t="str">
        <f>IF(acc!C413&lt;&gt;"",acc!C413,"")</f>
        <v/>
      </c>
      <c r="C406" s="9" t="str">
        <f>IF(acc!E413&lt;&gt;"",VLOOKUP(acc!E413,private!$B$1:$C$10,2,FALSE),"")</f>
        <v/>
      </c>
      <c r="D406" s="40" t="str">
        <f>IF(acc!F413&lt;&gt;"",acc!F413,"")</f>
        <v/>
      </c>
      <c r="E406" s="9" t="str">
        <f>IF(acc!G413&lt;&gt;"",acc!G413,"")</f>
        <v/>
      </c>
      <c r="F406" s="9" t="str">
        <f>IF(acc!H413&lt;&gt;"",acc!H413,"")</f>
        <v/>
      </c>
      <c r="G406" s="9" t="str">
        <f>IF(acc!I413&lt;&gt;"",acc!I413,"")</f>
        <v/>
      </c>
      <c r="H406" s="9" t="str">
        <f>IF(acc!J413&lt;&gt;"",acc!J413,"")</f>
        <v/>
      </c>
    </row>
    <row r="407" spans="1:8" x14ac:dyDescent="0.25">
      <c r="A407" s="9" t="str">
        <f>IF(acc!C414&lt;&gt;"",acc!B414,"")</f>
        <v/>
      </c>
      <c r="B407" s="9" t="str">
        <f>IF(acc!C414&lt;&gt;"",acc!C414,"")</f>
        <v/>
      </c>
      <c r="C407" s="9" t="str">
        <f>IF(acc!E414&lt;&gt;"",VLOOKUP(acc!E414,private!$B$1:$C$10,2,FALSE),"")</f>
        <v/>
      </c>
      <c r="D407" s="40" t="str">
        <f>IF(acc!F414&lt;&gt;"",acc!F414,"")</f>
        <v/>
      </c>
      <c r="E407" s="9" t="str">
        <f>IF(acc!G414&lt;&gt;"",acc!G414,"")</f>
        <v/>
      </c>
      <c r="F407" s="9" t="str">
        <f>IF(acc!H414&lt;&gt;"",acc!H414,"")</f>
        <v/>
      </c>
      <c r="G407" s="9" t="str">
        <f>IF(acc!I414&lt;&gt;"",acc!I414,"")</f>
        <v/>
      </c>
      <c r="H407" s="9" t="str">
        <f>IF(acc!J414&lt;&gt;"",acc!J414,"")</f>
        <v/>
      </c>
    </row>
    <row r="408" spans="1:8" x14ac:dyDescent="0.25">
      <c r="A408" s="9" t="str">
        <f>IF(acc!C415&lt;&gt;"",acc!B415,"")</f>
        <v/>
      </c>
      <c r="B408" s="9" t="str">
        <f>IF(acc!C415&lt;&gt;"",acc!C415,"")</f>
        <v/>
      </c>
      <c r="C408" s="9" t="str">
        <f>IF(acc!E415&lt;&gt;"",VLOOKUP(acc!E415,private!$B$1:$C$10,2,FALSE),"")</f>
        <v/>
      </c>
      <c r="D408" s="40" t="str">
        <f>IF(acc!F415&lt;&gt;"",acc!F415,"")</f>
        <v/>
      </c>
      <c r="E408" s="9" t="str">
        <f>IF(acc!G415&lt;&gt;"",acc!G415,"")</f>
        <v/>
      </c>
      <c r="F408" s="9" t="str">
        <f>IF(acc!H415&lt;&gt;"",acc!H415,"")</f>
        <v/>
      </c>
      <c r="G408" s="9" t="str">
        <f>IF(acc!I415&lt;&gt;"",acc!I415,"")</f>
        <v/>
      </c>
      <c r="H408" s="9" t="str">
        <f>IF(acc!J415&lt;&gt;"",acc!J415,"")</f>
        <v/>
      </c>
    </row>
    <row r="409" spans="1:8" x14ac:dyDescent="0.25">
      <c r="A409" s="9" t="str">
        <f>IF(acc!C416&lt;&gt;"",acc!B416,"")</f>
        <v/>
      </c>
      <c r="B409" s="9" t="str">
        <f>IF(acc!C416&lt;&gt;"",acc!C416,"")</f>
        <v/>
      </c>
      <c r="C409" s="9" t="str">
        <f>IF(acc!E416&lt;&gt;"",VLOOKUP(acc!E416,private!$B$1:$C$10,2,FALSE),"")</f>
        <v/>
      </c>
      <c r="D409" s="40" t="str">
        <f>IF(acc!F416&lt;&gt;"",acc!F416,"")</f>
        <v/>
      </c>
      <c r="E409" s="9" t="str">
        <f>IF(acc!G416&lt;&gt;"",acc!G416,"")</f>
        <v/>
      </c>
      <c r="F409" s="9" t="str">
        <f>IF(acc!H416&lt;&gt;"",acc!H416,"")</f>
        <v/>
      </c>
      <c r="G409" s="9" t="str">
        <f>IF(acc!I416&lt;&gt;"",acc!I416,"")</f>
        <v/>
      </c>
      <c r="H409" s="9" t="str">
        <f>IF(acc!J416&lt;&gt;"",acc!J416,"")</f>
        <v/>
      </c>
    </row>
    <row r="410" spans="1:8" x14ac:dyDescent="0.25">
      <c r="A410" s="9" t="str">
        <f>IF(acc!C417&lt;&gt;"",acc!B417,"")</f>
        <v/>
      </c>
      <c r="B410" s="9" t="str">
        <f>IF(acc!C417&lt;&gt;"",acc!C417,"")</f>
        <v/>
      </c>
      <c r="C410" s="9" t="str">
        <f>IF(acc!E417&lt;&gt;"",VLOOKUP(acc!E417,private!$B$1:$C$10,2,FALSE),"")</f>
        <v/>
      </c>
      <c r="D410" s="40" t="str">
        <f>IF(acc!F417&lt;&gt;"",acc!F417,"")</f>
        <v/>
      </c>
      <c r="E410" s="9" t="str">
        <f>IF(acc!G417&lt;&gt;"",acc!G417,"")</f>
        <v/>
      </c>
      <c r="F410" s="9" t="str">
        <f>IF(acc!H417&lt;&gt;"",acc!H417,"")</f>
        <v/>
      </c>
      <c r="G410" s="9" t="str">
        <f>IF(acc!I417&lt;&gt;"",acc!I417,"")</f>
        <v/>
      </c>
      <c r="H410" s="9" t="str">
        <f>IF(acc!J417&lt;&gt;"",acc!J417,"")</f>
        <v/>
      </c>
    </row>
    <row r="411" spans="1:8" x14ac:dyDescent="0.25">
      <c r="A411" s="9" t="str">
        <f>IF(acc!C418&lt;&gt;"",acc!B418,"")</f>
        <v/>
      </c>
      <c r="B411" s="9" t="str">
        <f>IF(acc!C418&lt;&gt;"",acc!C418,"")</f>
        <v/>
      </c>
      <c r="C411" s="9" t="str">
        <f>IF(acc!E418&lt;&gt;"",VLOOKUP(acc!E418,private!$B$1:$C$10,2,FALSE),"")</f>
        <v/>
      </c>
      <c r="D411" s="40" t="str">
        <f>IF(acc!F418&lt;&gt;"",acc!F418,"")</f>
        <v/>
      </c>
      <c r="E411" s="9" t="str">
        <f>IF(acc!G418&lt;&gt;"",acc!G418,"")</f>
        <v/>
      </c>
      <c r="F411" s="9" t="str">
        <f>IF(acc!H418&lt;&gt;"",acc!H418,"")</f>
        <v/>
      </c>
      <c r="G411" s="9" t="str">
        <f>IF(acc!I418&lt;&gt;"",acc!I418,"")</f>
        <v/>
      </c>
      <c r="H411" s="9" t="str">
        <f>IF(acc!J418&lt;&gt;"",acc!J418,"")</f>
        <v/>
      </c>
    </row>
    <row r="412" spans="1:8" x14ac:dyDescent="0.25">
      <c r="A412" s="9" t="str">
        <f>IF(acc!C419&lt;&gt;"",acc!B419,"")</f>
        <v/>
      </c>
      <c r="B412" s="9" t="str">
        <f>IF(acc!C419&lt;&gt;"",acc!C419,"")</f>
        <v/>
      </c>
      <c r="C412" s="9" t="str">
        <f>IF(acc!E419&lt;&gt;"",VLOOKUP(acc!E419,private!$B$1:$C$10,2,FALSE),"")</f>
        <v/>
      </c>
      <c r="D412" s="40" t="str">
        <f>IF(acc!F419&lt;&gt;"",acc!F419,"")</f>
        <v/>
      </c>
      <c r="E412" s="9" t="str">
        <f>IF(acc!G419&lt;&gt;"",acc!G419,"")</f>
        <v/>
      </c>
      <c r="F412" s="9" t="str">
        <f>IF(acc!H419&lt;&gt;"",acc!H419,"")</f>
        <v/>
      </c>
      <c r="G412" s="9" t="str">
        <f>IF(acc!I419&lt;&gt;"",acc!I419,"")</f>
        <v/>
      </c>
      <c r="H412" s="9" t="str">
        <f>IF(acc!J419&lt;&gt;"",acc!J419,"")</f>
        <v/>
      </c>
    </row>
    <row r="413" spans="1:8" x14ac:dyDescent="0.25">
      <c r="A413" s="9" t="str">
        <f>IF(acc!C420&lt;&gt;"",acc!B420,"")</f>
        <v/>
      </c>
      <c r="B413" s="9" t="str">
        <f>IF(acc!C420&lt;&gt;"",acc!C420,"")</f>
        <v/>
      </c>
      <c r="C413" s="9" t="str">
        <f>IF(acc!E420&lt;&gt;"",VLOOKUP(acc!E420,private!$B$1:$C$10,2,FALSE),"")</f>
        <v/>
      </c>
      <c r="D413" s="40" t="str">
        <f>IF(acc!F420&lt;&gt;"",acc!F420,"")</f>
        <v/>
      </c>
      <c r="E413" s="9" t="str">
        <f>IF(acc!G420&lt;&gt;"",acc!G420,"")</f>
        <v/>
      </c>
      <c r="F413" s="9" t="str">
        <f>IF(acc!H420&lt;&gt;"",acc!H420,"")</f>
        <v/>
      </c>
      <c r="G413" s="9" t="str">
        <f>IF(acc!I420&lt;&gt;"",acc!I420,"")</f>
        <v/>
      </c>
      <c r="H413" s="9" t="str">
        <f>IF(acc!J420&lt;&gt;"",acc!J420,"")</f>
        <v/>
      </c>
    </row>
    <row r="414" spans="1:8" x14ac:dyDescent="0.25">
      <c r="A414" s="9" t="str">
        <f>IF(acc!C421&lt;&gt;"",acc!B421,"")</f>
        <v/>
      </c>
      <c r="B414" s="9" t="str">
        <f>IF(acc!C421&lt;&gt;"",acc!C421,"")</f>
        <v/>
      </c>
      <c r="C414" s="9" t="str">
        <f>IF(acc!E421&lt;&gt;"",VLOOKUP(acc!E421,private!$B$1:$C$10,2,FALSE),"")</f>
        <v/>
      </c>
      <c r="D414" s="40" t="str">
        <f>IF(acc!F421&lt;&gt;"",acc!F421,"")</f>
        <v/>
      </c>
      <c r="E414" s="9" t="str">
        <f>IF(acc!G421&lt;&gt;"",acc!G421,"")</f>
        <v/>
      </c>
      <c r="F414" s="9" t="str">
        <f>IF(acc!H421&lt;&gt;"",acc!H421,"")</f>
        <v/>
      </c>
      <c r="G414" s="9" t="str">
        <f>IF(acc!I421&lt;&gt;"",acc!I421,"")</f>
        <v/>
      </c>
      <c r="H414" s="9" t="str">
        <f>IF(acc!J421&lt;&gt;"",acc!J421,"")</f>
        <v/>
      </c>
    </row>
    <row r="415" spans="1:8" x14ac:dyDescent="0.25">
      <c r="A415" s="9" t="str">
        <f>IF(acc!C422&lt;&gt;"",acc!B422,"")</f>
        <v/>
      </c>
      <c r="B415" s="9" t="str">
        <f>IF(acc!C422&lt;&gt;"",acc!C422,"")</f>
        <v/>
      </c>
      <c r="C415" s="9" t="str">
        <f>IF(acc!E422&lt;&gt;"",VLOOKUP(acc!E422,private!$B$1:$C$10,2,FALSE),"")</f>
        <v/>
      </c>
      <c r="D415" s="40" t="str">
        <f>IF(acc!F422&lt;&gt;"",acc!F422,"")</f>
        <v/>
      </c>
      <c r="E415" s="9" t="str">
        <f>IF(acc!G422&lt;&gt;"",acc!G422,"")</f>
        <v/>
      </c>
      <c r="F415" s="9" t="str">
        <f>IF(acc!H422&lt;&gt;"",acc!H422,"")</f>
        <v/>
      </c>
      <c r="G415" s="9" t="str">
        <f>IF(acc!I422&lt;&gt;"",acc!I422,"")</f>
        <v/>
      </c>
      <c r="H415" s="9" t="str">
        <f>IF(acc!J422&lt;&gt;"",acc!J422,"")</f>
        <v/>
      </c>
    </row>
    <row r="416" spans="1:8" x14ac:dyDescent="0.25">
      <c r="A416" s="9" t="str">
        <f>IF(acc!C423&lt;&gt;"",acc!B423,"")</f>
        <v/>
      </c>
      <c r="B416" s="9" t="str">
        <f>IF(acc!C423&lt;&gt;"",acc!C423,"")</f>
        <v/>
      </c>
      <c r="C416" s="9" t="str">
        <f>IF(acc!E423&lt;&gt;"",VLOOKUP(acc!E423,private!$B$1:$C$10,2,FALSE),"")</f>
        <v/>
      </c>
      <c r="D416" s="40" t="str">
        <f>IF(acc!F423&lt;&gt;"",acc!F423,"")</f>
        <v/>
      </c>
      <c r="E416" s="9" t="str">
        <f>IF(acc!G423&lt;&gt;"",acc!G423,"")</f>
        <v/>
      </c>
      <c r="F416" s="9" t="str">
        <f>IF(acc!H423&lt;&gt;"",acc!H423,"")</f>
        <v/>
      </c>
      <c r="G416" s="9" t="str">
        <f>IF(acc!I423&lt;&gt;"",acc!I423,"")</f>
        <v/>
      </c>
      <c r="H416" s="9" t="str">
        <f>IF(acc!J423&lt;&gt;"",acc!J423,"")</f>
        <v/>
      </c>
    </row>
    <row r="417" spans="1:8" x14ac:dyDescent="0.25">
      <c r="A417" s="9" t="str">
        <f>IF(acc!C424&lt;&gt;"",acc!B424,"")</f>
        <v/>
      </c>
      <c r="B417" s="9" t="str">
        <f>IF(acc!C424&lt;&gt;"",acc!C424,"")</f>
        <v/>
      </c>
      <c r="C417" s="9" t="str">
        <f>IF(acc!E424&lt;&gt;"",VLOOKUP(acc!E424,private!$B$1:$C$10,2,FALSE),"")</f>
        <v/>
      </c>
      <c r="D417" s="40" t="str">
        <f>IF(acc!F424&lt;&gt;"",acc!F424,"")</f>
        <v/>
      </c>
      <c r="E417" s="9" t="str">
        <f>IF(acc!G424&lt;&gt;"",acc!G424,"")</f>
        <v/>
      </c>
      <c r="F417" s="9" t="str">
        <f>IF(acc!H424&lt;&gt;"",acc!H424,"")</f>
        <v/>
      </c>
      <c r="G417" s="9" t="str">
        <f>IF(acc!I424&lt;&gt;"",acc!I424,"")</f>
        <v/>
      </c>
      <c r="H417" s="9" t="str">
        <f>IF(acc!J424&lt;&gt;"",acc!J424,"")</f>
        <v/>
      </c>
    </row>
    <row r="418" spans="1:8" x14ac:dyDescent="0.25">
      <c r="A418" s="9" t="str">
        <f>IF(acc!C425&lt;&gt;"",acc!B425,"")</f>
        <v/>
      </c>
      <c r="B418" s="9" t="str">
        <f>IF(acc!C425&lt;&gt;"",acc!C425,"")</f>
        <v/>
      </c>
      <c r="C418" s="9" t="str">
        <f>IF(acc!E425&lt;&gt;"",VLOOKUP(acc!E425,private!$B$1:$C$10,2,FALSE),"")</f>
        <v/>
      </c>
      <c r="D418" s="40" t="str">
        <f>IF(acc!F425&lt;&gt;"",acc!F425,"")</f>
        <v/>
      </c>
      <c r="E418" s="9" t="str">
        <f>IF(acc!G425&lt;&gt;"",acc!G425,"")</f>
        <v/>
      </c>
      <c r="F418" s="9" t="str">
        <f>IF(acc!H425&lt;&gt;"",acc!H425,"")</f>
        <v/>
      </c>
      <c r="G418" s="9" t="str">
        <f>IF(acc!I425&lt;&gt;"",acc!I425,"")</f>
        <v/>
      </c>
      <c r="H418" s="9" t="str">
        <f>IF(acc!J425&lt;&gt;"",acc!J425,"")</f>
        <v/>
      </c>
    </row>
    <row r="419" spans="1:8" x14ac:dyDescent="0.25">
      <c r="A419" s="9" t="str">
        <f>IF(acc!C426&lt;&gt;"",acc!B426,"")</f>
        <v/>
      </c>
      <c r="B419" s="9" t="str">
        <f>IF(acc!C426&lt;&gt;"",acc!C426,"")</f>
        <v/>
      </c>
      <c r="C419" s="9" t="str">
        <f>IF(acc!E426&lt;&gt;"",VLOOKUP(acc!E426,private!$B$1:$C$10,2,FALSE),"")</f>
        <v/>
      </c>
      <c r="D419" s="40" t="str">
        <f>IF(acc!F426&lt;&gt;"",acc!F426,"")</f>
        <v/>
      </c>
      <c r="E419" s="9" t="str">
        <f>IF(acc!G426&lt;&gt;"",acc!G426,"")</f>
        <v/>
      </c>
      <c r="F419" s="9" t="str">
        <f>IF(acc!H426&lt;&gt;"",acc!H426,"")</f>
        <v/>
      </c>
      <c r="G419" s="9" t="str">
        <f>IF(acc!I426&lt;&gt;"",acc!I426,"")</f>
        <v/>
      </c>
      <c r="H419" s="9" t="str">
        <f>IF(acc!J426&lt;&gt;"",acc!J426,"")</f>
        <v/>
      </c>
    </row>
    <row r="420" spans="1:8" x14ac:dyDescent="0.25">
      <c r="A420" s="9" t="str">
        <f>IF(acc!C427&lt;&gt;"",acc!B427,"")</f>
        <v/>
      </c>
      <c r="B420" s="9" t="str">
        <f>IF(acc!C427&lt;&gt;"",acc!C427,"")</f>
        <v/>
      </c>
      <c r="C420" s="9" t="str">
        <f>IF(acc!E427&lt;&gt;"",VLOOKUP(acc!E427,private!$B$1:$C$10,2,FALSE),"")</f>
        <v/>
      </c>
      <c r="D420" s="40" t="str">
        <f>IF(acc!F427&lt;&gt;"",acc!F427,"")</f>
        <v/>
      </c>
      <c r="E420" s="9" t="str">
        <f>IF(acc!G427&lt;&gt;"",acc!G427,"")</f>
        <v/>
      </c>
      <c r="F420" s="9" t="str">
        <f>IF(acc!H427&lt;&gt;"",acc!H427,"")</f>
        <v/>
      </c>
      <c r="G420" s="9" t="str">
        <f>IF(acc!I427&lt;&gt;"",acc!I427,"")</f>
        <v/>
      </c>
      <c r="H420" s="9" t="str">
        <f>IF(acc!J427&lt;&gt;"",acc!J427,"")</f>
        <v/>
      </c>
    </row>
    <row r="421" spans="1:8" x14ac:dyDescent="0.25">
      <c r="A421" s="9" t="str">
        <f>IF(acc!C428&lt;&gt;"",acc!B428,"")</f>
        <v/>
      </c>
      <c r="B421" s="9" t="str">
        <f>IF(acc!C428&lt;&gt;"",acc!C428,"")</f>
        <v/>
      </c>
      <c r="C421" s="9" t="str">
        <f>IF(acc!E428&lt;&gt;"",VLOOKUP(acc!E428,private!$B$1:$C$10,2,FALSE),"")</f>
        <v/>
      </c>
      <c r="D421" s="40" t="str">
        <f>IF(acc!F428&lt;&gt;"",acc!F428,"")</f>
        <v/>
      </c>
      <c r="E421" s="9" t="str">
        <f>IF(acc!G428&lt;&gt;"",acc!G428,"")</f>
        <v/>
      </c>
      <c r="F421" s="9" t="str">
        <f>IF(acc!H428&lt;&gt;"",acc!H428,"")</f>
        <v/>
      </c>
      <c r="G421" s="9" t="str">
        <f>IF(acc!I428&lt;&gt;"",acc!I428,"")</f>
        <v/>
      </c>
      <c r="H421" s="9" t="str">
        <f>IF(acc!J428&lt;&gt;"",acc!J428,"")</f>
        <v/>
      </c>
    </row>
    <row r="422" spans="1:8" x14ac:dyDescent="0.25">
      <c r="A422" s="9" t="str">
        <f>IF(acc!C429&lt;&gt;"",acc!B429,"")</f>
        <v/>
      </c>
      <c r="B422" s="9" t="str">
        <f>IF(acc!C429&lt;&gt;"",acc!C429,"")</f>
        <v/>
      </c>
      <c r="C422" s="9" t="str">
        <f>IF(acc!E429&lt;&gt;"",VLOOKUP(acc!E429,private!$B$1:$C$10,2,FALSE),"")</f>
        <v/>
      </c>
      <c r="D422" s="40" t="str">
        <f>IF(acc!F429&lt;&gt;"",acc!F429,"")</f>
        <v/>
      </c>
      <c r="E422" s="9" t="str">
        <f>IF(acc!G429&lt;&gt;"",acc!G429,"")</f>
        <v/>
      </c>
      <c r="F422" s="9" t="str">
        <f>IF(acc!H429&lt;&gt;"",acc!H429,"")</f>
        <v/>
      </c>
      <c r="G422" s="9" t="str">
        <f>IF(acc!I429&lt;&gt;"",acc!I429,"")</f>
        <v/>
      </c>
      <c r="H422" s="9" t="str">
        <f>IF(acc!J429&lt;&gt;"",acc!J429,"")</f>
        <v/>
      </c>
    </row>
    <row r="423" spans="1:8" x14ac:dyDescent="0.25">
      <c r="A423" s="9" t="str">
        <f>IF(acc!C430&lt;&gt;"",acc!B430,"")</f>
        <v/>
      </c>
      <c r="B423" s="9" t="str">
        <f>IF(acc!C430&lt;&gt;"",acc!C430,"")</f>
        <v/>
      </c>
      <c r="C423" s="9" t="str">
        <f>IF(acc!E430&lt;&gt;"",VLOOKUP(acc!E430,private!$B$1:$C$10,2,FALSE),"")</f>
        <v/>
      </c>
      <c r="D423" s="40" t="str">
        <f>IF(acc!F430&lt;&gt;"",acc!F430,"")</f>
        <v/>
      </c>
      <c r="E423" s="9" t="str">
        <f>IF(acc!G430&lt;&gt;"",acc!G430,"")</f>
        <v/>
      </c>
      <c r="F423" s="9" t="str">
        <f>IF(acc!H430&lt;&gt;"",acc!H430,"")</f>
        <v/>
      </c>
      <c r="G423" s="9" t="str">
        <f>IF(acc!I430&lt;&gt;"",acc!I430,"")</f>
        <v/>
      </c>
      <c r="H423" s="9" t="str">
        <f>IF(acc!J430&lt;&gt;"",acc!J430,"")</f>
        <v/>
      </c>
    </row>
    <row r="424" spans="1:8" x14ac:dyDescent="0.25">
      <c r="A424" s="9" t="str">
        <f>IF(acc!C431&lt;&gt;"",acc!B431,"")</f>
        <v/>
      </c>
      <c r="B424" s="9" t="str">
        <f>IF(acc!C431&lt;&gt;"",acc!C431,"")</f>
        <v/>
      </c>
      <c r="C424" s="9" t="str">
        <f>IF(acc!E431&lt;&gt;"",VLOOKUP(acc!E431,private!$B$1:$C$10,2,FALSE),"")</f>
        <v/>
      </c>
      <c r="D424" s="40" t="str">
        <f>IF(acc!F431&lt;&gt;"",acc!F431,"")</f>
        <v/>
      </c>
      <c r="E424" s="9" t="str">
        <f>IF(acc!G431&lt;&gt;"",acc!G431,"")</f>
        <v/>
      </c>
      <c r="F424" s="9" t="str">
        <f>IF(acc!H431&lt;&gt;"",acc!H431,"")</f>
        <v/>
      </c>
      <c r="G424" s="9" t="str">
        <f>IF(acc!I431&lt;&gt;"",acc!I431,"")</f>
        <v/>
      </c>
      <c r="H424" s="9" t="str">
        <f>IF(acc!J431&lt;&gt;"",acc!J431,"")</f>
        <v/>
      </c>
    </row>
    <row r="425" spans="1:8" x14ac:dyDescent="0.25">
      <c r="A425" s="9" t="str">
        <f>IF(acc!C432&lt;&gt;"",acc!B432,"")</f>
        <v/>
      </c>
      <c r="B425" s="9" t="str">
        <f>IF(acc!C432&lt;&gt;"",acc!C432,"")</f>
        <v/>
      </c>
      <c r="C425" s="9" t="str">
        <f>IF(acc!E432&lt;&gt;"",VLOOKUP(acc!E432,private!$B$1:$C$10,2,FALSE),"")</f>
        <v/>
      </c>
      <c r="D425" s="40" t="str">
        <f>IF(acc!F432&lt;&gt;"",acc!F432,"")</f>
        <v/>
      </c>
      <c r="E425" s="9" t="str">
        <f>IF(acc!G432&lt;&gt;"",acc!G432,"")</f>
        <v/>
      </c>
      <c r="F425" s="9" t="str">
        <f>IF(acc!H432&lt;&gt;"",acc!H432,"")</f>
        <v/>
      </c>
      <c r="G425" s="9" t="str">
        <f>IF(acc!I432&lt;&gt;"",acc!I432,"")</f>
        <v/>
      </c>
      <c r="H425" s="9" t="str">
        <f>IF(acc!J432&lt;&gt;"",acc!J432,"")</f>
        <v/>
      </c>
    </row>
    <row r="426" spans="1:8" x14ac:dyDescent="0.25">
      <c r="A426" s="9" t="str">
        <f>IF(acc!C433&lt;&gt;"",acc!B433,"")</f>
        <v/>
      </c>
      <c r="B426" s="9" t="str">
        <f>IF(acc!C433&lt;&gt;"",acc!C433,"")</f>
        <v/>
      </c>
      <c r="C426" s="9" t="str">
        <f>IF(acc!E433&lt;&gt;"",VLOOKUP(acc!E433,private!$B$1:$C$10,2,FALSE),"")</f>
        <v/>
      </c>
      <c r="D426" s="40" t="str">
        <f>IF(acc!F433&lt;&gt;"",acc!F433,"")</f>
        <v/>
      </c>
      <c r="E426" s="9" t="str">
        <f>IF(acc!G433&lt;&gt;"",acc!G433,"")</f>
        <v/>
      </c>
      <c r="F426" s="9" t="str">
        <f>IF(acc!H433&lt;&gt;"",acc!H433,"")</f>
        <v/>
      </c>
      <c r="G426" s="9" t="str">
        <f>IF(acc!I433&lt;&gt;"",acc!I433,"")</f>
        <v/>
      </c>
      <c r="H426" s="9" t="str">
        <f>IF(acc!J433&lt;&gt;"",acc!J433,"")</f>
        <v/>
      </c>
    </row>
    <row r="427" spans="1:8" x14ac:dyDescent="0.25">
      <c r="A427" s="9" t="str">
        <f>IF(acc!C434&lt;&gt;"",acc!B434,"")</f>
        <v/>
      </c>
      <c r="B427" s="9" t="str">
        <f>IF(acc!C434&lt;&gt;"",acc!C434,"")</f>
        <v/>
      </c>
      <c r="C427" s="9" t="str">
        <f>IF(acc!E434&lt;&gt;"",VLOOKUP(acc!E434,private!$B$1:$C$10,2,FALSE),"")</f>
        <v/>
      </c>
      <c r="D427" s="40" t="str">
        <f>IF(acc!F434&lt;&gt;"",acc!F434,"")</f>
        <v/>
      </c>
      <c r="E427" s="9" t="str">
        <f>IF(acc!G434&lt;&gt;"",acc!G434,"")</f>
        <v/>
      </c>
      <c r="F427" s="9" t="str">
        <f>IF(acc!H434&lt;&gt;"",acc!H434,"")</f>
        <v/>
      </c>
      <c r="G427" s="9" t="str">
        <f>IF(acc!I434&lt;&gt;"",acc!I434,"")</f>
        <v/>
      </c>
      <c r="H427" s="9" t="str">
        <f>IF(acc!J434&lt;&gt;"",acc!J434,"")</f>
        <v/>
      </c>
    </row>
    <row r="428" spans="1:8" x14ac:dyDescent="0.25">
      <c r="A428" s="9" t="str">
        <f>IF(acc!C435&lt;&gt;"",acc!B435,"")</f>
        <v/>
      </c>
      <c r="B428" s="9" t="str">
        <f>IF(acc!C435&lt;&gt;"",acc!C435,"")</f>
        <v/>
      </c>
      <c r="C428" s="9" t="str">
        <f>IF(acc!E435&lt;&gt;"",VLOOKUP(acc!E435,private!$B$1:$C$10,2,FALSE),"")</f>
        <v/>
      </c>
      <c r="D428" s="40" t="str">
        <f>IF(acc!F435&lt;&gt;"",acc!F435,"")</f>
        <v/>
      </c>
      <c r="E428" s="9" t="str">
        <f>IF(acc!G435&lt;&gt;"",acc!G435,"")</f>
        <v/>
      </c>
      <c r="F428" s="9" t="str">
        <f>IF(acc!H435&lt;&gt;"",acc!H435,"")</f>
        <v/>
      </c>
      <c r="G428" s="9" t="str">
        <f>IF(acc!I435&lt;&gt;"",acc!I435,"")</f>
        <v/>
      </c>
      <c r="H428" s="9" t="str">
        <f>IF(acc!J435&lt;&gt;"",acc!J435,"")</f>
        <v/>
      </c>
    </row>
    <row r="429" spans="1:8" x14ac:dyDescent="0.25">
      <c r="A429" s="9" t="str">
        <f>IF(acc!C436&lt;&gt;"",acc!B436,"")</f>
        <v/>
      </c>
      <c r="B429" s="9" t="str">
        <f>IF(acc!C436&lt;&gt;"",acc!C436,"")</f>
        <v/>
      </c>
      <c r="C429" s="9" t="str">
        <f>IF(acc!E436&lt;&gt;"",VLOOKUP(acc!E436,private!$B$1:$C$10,2,FALSE),"")</f>
        <v/>
      </c>
      <c r="D429" s="40" t="str">
        <f>IF(acc!F436&lt;&gt;"",acc!F436,"")</f>
        <v/>
      </c>
      <c r="E429" s="9" t="str">
        <f>IF(acc!G436&lt;&gt;"",acc!G436,"")</f>
        <v/>
      </c>
      <c r="F429" s="9" t="str">
        <f>IF(acc!H436&lt;&gt;"",acc!H436,"")</f>
        <v/>
      </c>
      <c r="G429" s="9" t="str">
        <f>IF(acc!I436&lt;&gt;"",acc!I436,"")</f>
        <v/>
      </c>
      <c r="H429" s="9" t="str">
        <f>IF(acc!J436&lt;&gt;"",acc!J436,"")</f>
        <v/>
      </c>
    </row>
    <row r="430" spans="1:8" x14ac:dyDescent="0.25">
      <c r="A430" s="9" t="str">
        <f>IF(acc!C437&lt;&gt;"",acc!B437,"")</f>
        <v/>
      </c>
      <c r="B430" s="9" t="str">
        <f>IF(acc!C437&lt;&gt;"",acc!C437,"")</f>
        <v/>
      </c>
      <c r="C430" s="9" t="str">
        <f>IF(acc!E437&lt;&gt;"",VLOOKUP(acc!E437,private!$B$1:$C$10,2,FALSE),"")</f>
        <v/>
      </c>
      <c r="D430" s="40" t="str">
        <f>IF(acc!F437&lt;&gt;"",acc!F437,"")</f>
        <v/>
      </c>
      <c r="E430" s="9" t="str">
        <f>IF(acc!G437&lt;&gt;"",acc!G437,"")</f>
        <v/>
      </c>
      <c r="F430" s="9" t="str">
        <f>IF(acc!H437&lt;&gt;"",acc!H437,"")</f>
        <v/>
      </c>
      <c r="G430" s="9" t="str">
        <f>IF(acc!I437&lt;&gt;"",acc!I437,"")</f>
        <v/>
      </c>
      <c r="H430" s="9" t="str">
        <f>IF(acc!J437&lt;&gt;"",acc!J437,"")</f>
        <v/>
      </c>
    </row>
    <row r="431" spans="1:8" x14ac:dyDescent="0.25">
      <c r="A431" s="9" t="str">
        <f>IF(acc!C438&lt;&gt;"",acc!B438,"")</f>
        <v/>
      </c>
      <c r="B431" s="9" t="str">
        <f>IF(acc!C438&lt;&gt;"",acc!C438,"")</f>
        <v/>
      </c>
      <c r="C431" s="9" t="str">
        <f>IF(acc!E438&lt;&gt;"",VLOOKUP(acc!E438,private!$B$1:$C$10,2,FALSE),"")</f>
        <v/>
      </c>
      <c r="D431" s="40" t="str">
        <f>IF(acc!F438&lt;&gt;"",acc!F438,"")</f>
        <v/>
      </c>
      <c r="E431" s="9" t="str">
        <f>IF(acc!G438&lt;&gt;"",acc!G438,"")</f>
        <v/>
      </c>
      <c r="F431" s="9" t="str">
        <f>IF(acc!H438&lt;&gt;"",acc!H438,"")</f>
        <v/>
      </c>
      <c r="G431" s="9" t="str">
        <f>IF(acc!I438&lt;&gt;"",acc!I438,"")</f>
        <v/>
      </c>
      <c r="H431" s="9" t="str">
        <f>IF(acc!J438&lt;&gt;"",acc!J438,"")</f>
        <v/>
      </c>
    </row>
    <row r="432" spans="1:8" x14ac:dyDescent="0.25">
      <c r="A432" s="9" t="str">
        <f>IF(acc!C439&lt;&gt;"",acc!B439,"")</f>
        <v/>
      </c>
      <c r="B432" s="9" t="str">
        <f>IF(acc!C439&lt;&gt;"",acc!C439,"")</f>
        <v/>
      </c>
      <c r="C432" s="9" t="str">
        <f>IF(acc!E439&lt;&gt;"",VLOOKUP(acc!E439,private!$B$1:$C$10,2,FALSE),"")</f>
        <v/>
      </c>
      <c r="D432" s="40" t="str">
        <f>IF(acc!F439&lt;&gt;"",acc!F439,"")</f>
        <v/>
      </c>
      <c r="E432" s="9" t="str">
        <f>IF(acc!G439&lt;&gt;"",acc!G439,"")</f>
        <v/>
      </c>
      <c r="F432" s="9" t="str">
        <f>IF(acc!H439&lt;&gt;"",acc!H439,"")</f>
        <v/>
      </c>
      <c r="G432" s="9" t="str">
        <f>IF(acc!I439&lt;&gt;"",acc!I439,"")</f>
        <v/>
      </c>
      <c r="H432" s="9" t="str">
        <f>IF(acc!J439&lt;&gt;"",acc!J439,"")</f>
        <v/>
      </c>
    </row>
    <row r="433" spans="1:8" x14ac:dyDescent="0.25">
      <c r="A433" s="9" t="str">
        <f>IF(acc!C440&lt;&gt;"",acc!B440,"")</f>
        <v/>
      </c>
      <c r="B433" s="9" t="str">
        <f>IF(acc!C440&lt;&gt;"",acc!C440,"")</f>
        <v/>
      </c>
      <c r="C433" s="9" t="str">
        <f>IF(acc!E440&lt;&gt;"",VLOOKUP(acc!E440,private!$B$1:$C$10,2,FALSE),"")</f>
        <v/>
      </c>
      <c r="D433" s="40" t="str">
        <f>IF(acc!F440&lt;&gt;"",acc!F440,"")</f>
        <v/>
      </c>
      <c r="E433" s="9" t="str">
        <f>IF(acc!G440&lt;&gt;"",acc!G440,"")</f>
        <v/>
      </c>
      <c r="F433" s="9" t="str">
        <f>IF(acc!H440&lt;&gt;"",acc!H440,"")</f>
        <v/>
      </c>
      <c r="G433" s="9" t="str">
        <f>IF(acc!I440&lt;&gt;"",acc!I440,"")</f>
        <v/>
      </c>
      <c r="H433" s="9" t="str">
        <f>IF(acc!J440&lt;&gt;"",acc!J440,"")</f>
        <v/>
      </c>
    </row>
    <row r="434" spans="1:8" x14ac:dyDescent="0.25">
      <c r="A434" s="9" t="str">
        <f>IF(acc!C441&lt;&gt;"",acc!B441,"")</f>
        <v/>
      </c>
      <c r="B434" s="9" t="str">
        <f>IF(acc!C441&lt;&gt;"",acc!C441,"")</f>
        <v/>
      </c>
      <c r="C434" s="9" t="str">
        <f>IF(acc!E441&lt;&gt;"",VLOOKUP(acc!E441,private!$B$1:$C$10,2,FALSE),"")</f>
        <v/>
      </c>
      <c r="D434" s="40" t="str">
        <f>IF(acc!F441&lt;&gt;"",acc!F441,"")</f>
        <v/>
      </c>
      <c r="E434" s="9" t="str">
        <f>IF(acc!G441&lt;&gt;"",acc!G441,"")</f>
        <v/>
      </c>
      <c r="F434" s="9" t="str">
        <f>IF(acc!H441&lt;&gt;"",acc!H441,"")</f>
        <v/>
      </c>
      <c r="G434" s="9" t="str">
        <f>IF(acc!I441&lt;&gt;"",acc!I441,"")</f>
        <v/>
      </c>
      <c r="H434" s="9" t="str">
        <f>IF(acc!J441&lt;&gt;"",acc!J441,"")</f>
        <v/>
      </c>
    </row>
    <row r="435" spans="1:8" x14ac:dyDescent="0.25">
      <c r="A435" s="9" t="str">
        <f>IF(acc!C442&lt;&gt;"",acc!B442,"")</f>
        <v/>
      </c>
      <c r="B435" s="9" t="str">
        <f>IF(acc!C442&lt;&gt;"",acc!C442,"")</f>
        <v/>
      </c>
      <c r="C435" s="9" t="str">
        <f>IF(acc!E442&lt;&gt;"",VLOOKUP(acc!E442,private!$B$1:$C$10,2,FALSE),"")</f>
        <v/>
      </c>
      <c r="D435" s="40" t="str">
        <f>IF(acc!F442&lt;&gt;"",acc!F442,"")</f>
        <v/>
      </c>
      <c r="E435" s="9" t="str">
        <f>IF(acc!G442&lt;&gt;"",acc!G442,"")</f>
        <v/>
      </c>
      <c r="F435" s="9" t="str">
        <f>IF(acc!H442&lt;&gt;"",acc!H442,"")</f>
        <v/>
      </c>
      <c r="G435" s="9" t="str">
        <f>IF(acc!I442&lt;&gt;"",acc!I442,"")</f>
        <v/>
      </c>
      <c r="H435" s="9" t="str">
        <f>IF(acc!J442&lt;&gt;"",acc!J442,"")</f>
        <v/>
      </c>
    </row>
    <row r="436" spans="1:8" x14ac:dyDescent="0.25">
      <c r="A436" s="9" t="str">
        <f>IF(acc!C443&lt;&gt;"",acc!B443,"")</f>
        <v/>
      </c>
      <c r="B436" s="9" t="str">
        <f>IF(acc!C443&lt;&gt;"",acc!C443,"")</f>
        <v/>
      </c>
      <c r="C436" s="9" t="str">
        <f>IF(acc!E443&lt;&gt;"",VLOOKUP(acc!E443,private!$B$1:$C$10,2,FALSE),"")</f>
        <v/>
      </c>
      <c r="D436" s="40" t="str">
        <f>IF(acc!F443&lt;&gt;"",acc!F443,"")</f>
        <v/>
      </c>
      <c r="E436" s="9" t="str">
        <f>IF(acc!G443&lt;&gt;"",acc!G443,"")</f>
        <v/>
      </c>
      <c r="F436" s="9" t="str">
        <f>IF(acc!H443&lt;&gt;"",acc!H443,"")</f>
        <v/>
      </c>
      <c r="G436" s="9" t="str">
        <f>IF(acc!I443&lt;&gt;"",acc!I443,"")</f>
        <v/>
      </c>
      <c r="H436" s="9" t="str">
        <f>IF(acc!J443&lt;&gt;"",acc!J443,"")</f>
        <v/>
      </c>
    </row>
    <row r="437" spans="1:8" x14ac:dyDescent="0.25">
      <c r="A437" s="9" t="str">
        <f>IF(acc!C444&lt;&gt;"",acc!B444,"")</f>
        <v/>
      </c>
      <c r="B437" s="9" t="str">
        <f>IF(acc!C444&lt;&gt;"",acc!C444,"")</f>
        <v/>
      </c>
      <c r="C437" s="9" t="str">
        <f>IF(acc!E444&lt;&gt;"",VLOOKUP(acc!E444,private!$B$1:$C$10,2,FALSE),"")</f>
        <v/>
      </c>
      <c r="D437" s="40" t="str">
        <f>IF(acc!F444&lt;&gt;"",acc!F444,"")</f>
        <v/>
      </c>
      <c r="E437" s="9" t="str">
        <f>IF(acc!G444&lt;&gt;"",acc!G444,"")</f>
        <v/>
      </c>
      <c r="F437" s="9" t="str">
        <f>IF(acc!H444&lt;&gt;"",acc!H444,"")</f>
        <v/>
      </c>
      <c r="G437" s="9" t="str">
        <f>IF(acc!I444&lt;&gt;"",acc!I444,"")</f>
        <v/>
      </c>
      <c r="H437" s="9" t="str">
        <f>IF(acc!J444&lt;&gt;"",acc!J444,"")</f>
        <v/>
      </c>
    </row>
    <row r="438" spans="1:8" x14ac:dyDescent="0.25">
      <c r="A438" s="9" t="str">
        <f>IF(acc!C445&lt;&gt;"",acc!B445,"")</f>
        <v/>
      </c>
      <c r="B438" s="9" t="str">
        <f>IF(acc!C445&lt;&gt;"",acc!C445,"")</f>
        <v/>
      </c>
      <c r="C438" s="9" t="str">
        <f>IF(acc!E445&lt;&gt;"",VLOOKUP(acc!E445,private!$B$1:$C$10,2,FALSE),"")</f>
        <v/>
      </c>
      <c r="D438" s="40" t="str">
        <f>IF(acc!F445&lt;&gt;"",acc!F445,"")</f>
        <v/>
      </c>
      <c r="E438" s="9" t="str">
        <f>IF(acc!G445&lt;&gt;"",acc!G445,"")</f>
        <v/>
      </c>
      <c r="F438" s="9" t="str">
        <f>IF(acc!H445&lt;&gt;"",acc!H445,"")</f>
        <v/>
      </c>
      <c r="G438" s="9" t="str">
        <f>IF(acc!I445&lt;&gt;"",acc!I445,"")</f>
        <v/>
      </c>
      <c r="H438" s="9" t="str">
        <f>IF(acc!J445&lt;&gt;"",acc!J445,"")</f>
        <v/>
      </c>
    </row>
    <row r="439" spans="1:8" x14ac:dyDescent="0.25">
      <c r="A439" s="9" t="str">
        <f>IF(acc!C446&lt;&gt;"",acc!B446,"")</f>
        <v/>
      </c>
      <c r="B439" s="9" t="str">
        <f>IF(acc!C446&lt;&gt;"",acc!C446,"")</f>
        <v/>
      </c>
      <c r="C439" s="9" t="str">
        <f>IF(acc!E446&lt;&gt;"",VLOOKUP(acc!E446,private!$B$1:$C$10,2,FALSE),"")</f>
        <v/>
      </c>
      <c r="D439" s="40" t="str">
        <f>IF(acc!F446&lt;&gt;"",acc!F446,"")</f>
        <v/>
      </c>
      <c r="E439" s="9" t="str">
        <f>IF(acc!G446&lt;&gt;"",acc!G446,"")</f>
        <v/>
      </c>
      <c r="F439" s="9" t="str">
        <f>IF(acc!H446&lt;&gt;"",acc!H446,"")</f>
        <v/>
      </c>
      <c r="G439" s="9" t="str">
        <f>IF(acc!I446&lt;&gt;"",acc!I446,"")</f>
        <v/>
      </c>
      <c r="H439" s="9" t="str">
        <f>IF(acc!J446&lt;&gt;"",acc!J446,"")</f>
        <v/>
      </c>
    </row>
    <row r="440" spans="1:8" x14ac:dyDescent="0.25">
      <c r="A440" s="9" t="str">
        <f>IF(acc!C447&lt;&gt;"",acc!B447,"")</f>
        <v/>
      </c>
      <c r="B440" s="9" t="str">
        <f>IF(acc!C447&lt;&gt;"",acc!C447,"")</f>
        <v/>
      </c>
      <c r="C440" s="9" t="str">
        <f>IF(acc!E447&lt;&gt;"",VLOOKUP(acc!E447,private!$B$1:$C$10,2,FALSE),"")</f>
        <v/>
      </c>
      <c r="D440" s="40" t="str">
        <f>IF(acc!F447&lt;&gt;"",acc!F447,"")</f>
        <v/>
      </c>
      <c r="E440" s="9" t="str">
        <f>IF(acc!G447&lt;&gt;"",acc!G447,"")</f>
        <v/>
      </c>
      <c r="F440" s="9" t="str">
        <f>IF(acc!H447&lt;&gt;"",acc!H447,"")</f>
        <v/>
      </c>
      <c r="G440" s="9" t="str">
        <f>IF(acc!I447&lt;&gt;"",acc!I447,"")</f>
        <v/>
      </c>
      <c r="H440" s="9" t="str">
        <f>IF(acc!J447&lt;&gt;"",acc!J447,"")</f>
        <v/>
      </c>
    </row>
    <row r="441" spans="1:8" x14ac:dyDescent="0.25">
      <c r="A441" s="9" t="str">
        <f>IF(acc!C448&lt;&gt;"",acc!B448,"")</f>
        <v/>
      </c>
      <c r="B441" s="9" t="str">
        <f>IF(acc!C448&lt;&gt;"",acc!C448,"")</f>
        <v/>
      </c>
      <c r="C441" s="9" t="str">
        <f>IF(acc!E448&lt;&gt;"",VLOOKUP(acc!E448,private!$B$1:$C$10,2,FALSE),"")</f>
        <v/>
      </c>
      <c r="D441" s="40" t="str">
        <f>IF(acc!F448&lt;&gt;"",acc!F448,"")</f>
        <v/>
      </c>
      <c r="E441" s="9" t="str">
        <f>IF(acc!G448&lt;&gt;"",acc!G448,"")</f>
        <v/>
      </c>
      <c r="F441" s="9" t="str">
        <f>IF(acc!H448&lt;&gt;"",acc!H448,"")</f>
        <v/>
      </c>
      <c r="G441" s="9" t="str">
        <f>IF(acc!I448&lt;&gt;"",acc!I448,"")</f>
        <v/>
      </c>
      <c r="H441" s="9" t="str">
        <f>IF(acc!J448&lt;&gt;"",acc!J448,"")</f>
        <v/>
      </c>
    </row>
    <row r="442" spans="1:8" x14ac:dyDescent="0.25">
      <c r="A442" s="9" t="str">
        <f>IF(acc!C449&lt;&gt;"",acc!B449,"")</f>
        <v/>
      </c>
      <c r="B442" s="9" t="str">
        <f>IF(acc!C449&lt;&gt;"",acc!C449,"")</f>
        <v/>
      </c>
      <c r="C442" s="9" t="str">
        <f>IF(acc!E449&lt;&gt;"",VLOOKUP(acc!E449,private!$B$1:$C$10,2,FALSE),"")</f>
        <v/>
      </c>
      <c r="D442" s="40" t="str">
        <f>IF(acc!F449&lt;&gt;"",acc!F449,"")</f>
        <v/>
      </c>
      <c r="E442" s="9" t="str">
        <f>IF(acc!G449&lt;&gt;"",acc!G449,"")</f>
        <v/>
      </c>
      <c r="F442" s="9" t="str">
        <f>IF(acc!H449&lt;&gt;"",acc!H449,"")</f>
        <v/>
      </c>
      <c r="G442" s="9" t="str">
        <f>IF(acc!I449&lt;&gt;"",acc!I449,"")</f>
        <v/>
      </c>
      <c r="H442" s="9" t="str">
        <f>IF(acc!J449&lt;&gt;"",acc!J449,"")</f>
        <v/>
      </c>
    </row>
    <row r="443" spans="1:8" x14ac:dyDescent="0.25">
      <c r="A443" s="9" t="str">
        <f>IF(acc!C450&lt;&gt;"",acc!B450,"")</f>
        <v/>
      </c>
      <c r="B443" s="9" t="str">
        <f>IF(acc!C450&lt;&gt;"",acc!C450,"")</f>
        <v/>
      </c>
      <c r="C443" s="9" t="str">
        <f>IF(acc!E450&lt;&gt;"",VLOOKUP(acc!E450,private!$B$1:$C$10,2,FALSE),"")</f>
        <v/>
      </c>
      <c r="D443" s="40" t="str">
        <f>IF(acc!F450&lt;&gt;"",acc!F450,"")</f>
        <v/>
      </c>
      <c r="E443" s="9" t="str">
        <f>IF(acc!G450&lt;&gt;"",acc!G450,"")</f>
        <v/>
      </c>
      <c r="F443" s="9" t="str">
        <f>IF(acc!H450&lt;&gt;"",acc!H450,"")</f>
        <v/>
      </c>
      <c r="G443" s="9" t="str">
        <f>IF(acc!I450&lt;&gt;"",acc!I450,"")</f>
        <v/>
      </c>
      <c r="H443" s="9" t="str">
        <f>IF(acc!J450&lt;&gt;"",acc!J450,"")</f>
        <v/>
      </c>
    </row>
    <row r="444" spans="1:8" x14ac:dyDescent="0.25">
      <c r="A444" s="9" t="str">
        <f>IF(acc!C451&lt;&gt;"",acc!B451,"")</f>
        <v/>
      </c>
      <c r="B444" s="9" t="str">
        <f>IF(acc!C451&lt;&gt;"",acc!C451,"")</f>
        <v/>
      </c>
      <c r="C444" s="9" t="str">
        <f>IF(acc!E451&lt;&gt;"",VLOOKUP(acc!E451,private!$B$1:$C$10,2,FALSE),"")</f>
        <v/>
      </c>
      <c r="D444" s="40" t="str">
        <f>IF(acc!F451&lt;&gt;"",acc!F451,"")</f>
        <v/>
      </c>
      <c r="E444" s="9" t="str">
        <f>IF(acc!G451&lt;&gt;"",acc!G451,"")</f>
        <v/>
      </c>
      <c r="F444" s="9" t="str">
        <f>IF(acc!H451&lt;&gt;"",acc!H451,"")</f>
        <v/>
      </c>
      <c r="G444" s="9" t="str">
        <f>IF(acc!I451&lt;&gt;"",acc!I451,"")</f>
        <v/>
      </c>
      <c r="H444" s="9" t="str">
        <f>IF(acc!J451&lt;&gt;"",acc!J451,"")</f>
        <v/>
      </c>
    </row>
    <row r="445" spans="1:8" x14ac:dyDescent="0.25">
      <c r="A445" s="9" t="str">
        <f>IF(acc!C452&lt;&gt;"",acc!B452,"")</f>
        <v/>
      </c>
      <c r="B445" s="9" t="str">
        <f>IF(acc!C452&lt;&gt;"",acc!C452,"")</f>
        <v/>
      </c>
      <c r="C445" s="9" t="str">
        <f>IF(acc!E452&lt;&gt;"",VLOOKUP(acc!E452,private!$B$1:$C$10,2,FALSE),"")</f>
        <v/>
      </c>
      <c r="D445" s="40" t="str">
        <f>IF(acc!F452&lt;&gt;"",acc!F452,"")</f>
        <v/>
      </c>
      <c r="E445" s="9" t="str">
        <f>IF(acc!G452&lt;&gt;"",acc!G452,"")</f>
        <v/>
      </c>
      <c r="F445" s="9" t="str">
        <f>IF(acc!H452&lt;&gt;"",acc!H452,"")</f>
        <v/>
      </c>
      <c r="G445" s="9" t="str">
        <f>IF(acc!I452&lt;&gt;"",acc!I452,"")</f>
        <v/>
      </c>
      <c r="H445" s="9" t="str">
        <f>IF(acc!J452&lt;&gt;"",acc!J452,"")</f>
        <v/>
      </c>
    </row>
    <row r="446" spans="1:8" x14ac:dyDescent="0.25">
      <c r="A446" s="9" t="str">
        <f>IF(acc!C453&lt;&gt;"",acc!B453,"")</f>
        <v/>
      </c>
      <c r="B446" s="9" t="str">
        <f>IF(acc!C453&lt;&gt;"",acc!C453,"")</f>
        <v/>
      </c>
      <c r="C446" s="9" t="str">
        <f>IF(acc!E453&lt;&gt;"",VLOOKUP(acc!E453,private!$B$1:$C$10,2,FALSE),"")</f>
        <v/>
      </c>
      <c r="D446" s="40" t="str">
        <f>IF(acc!F453&lt;&gt;"",acc!F453,"")</f>
        <v/>
      </c>
      <c r="E446" s="9" t="str">
        <f>IF(acc!G453&lt;&gt;"",acc!G453,"")</f>
        <v/>
      </c>
      <c r="F446" s="9" t="str">
        <f>IF(acc!H453&lt;&gt;"",acc!H453,"")</f>
        <v/>
      </c>
      <c r="G446" s="9" t="str">
        <f>IF(acc!I453&lt;&gt;"",acc!I453,"")</f>
        <v/>
      </c>
      <c r="H446" s="9" t="str">
        <f>IF(acc!J453&lt;&gt;"",acc!J453,"")</f>
        <v/>
      </c>
    </row>
    <row r="447" spans="1:8" x14ac:dyDescent="0.25">
      <c r="A447" s="9" t="str">
        <f>IF(acc!C454&lt;&gt;"",acc!B454,"")</f>
        <v/>
      </c>
      <c r="B447" s="9" t="str">
        <f>IF(acc!C454&lt;&gt;"",acc!C454,"")</f>
        <v/>
      </c>
      <c r="C447" s="9" t="str">
        <f>IF(acc!E454&lt;&gt;"",VLOOKUP(acc!E454,private!$B$1:$C$10,2,FALSE),"")</f>
        <v/>
      </c>
      <c r="D447" s="40" t="str">
        <f>IF(acc!F454&lt;&gt;"",acc!F454,"")</f>
        <v/>
      </c>
      <c r="E447" s="9" t="str">
        <f>IF(acc!G454&lt;&gt;"",acc!G454,"")</f>
        <v/>
      </c>
      <c r="F447" s="9" t="str">
        <f>IF(acc!H454&lt;&gt;"",acc!H454,"")</f>
        <v/>
      </c>
      <c r="G447" s="9" t="str">
        <f>IF(acc!I454&lt;&gt;"",acc!I454,"")</f>
        <v/>
      </c>
      <c r="H447" s="9" t="str">
        <f>IF(acc!J454&lt;&gt;"",acc!J454,"")</f>
        <v/>
      </c>
    </row>
    <row r="448" spans="1:8" x14ac:dyDescent="0.25">
      <c r="A448" s="9" t="str">
        <f>IF(acc!C455&lt;&gt;"",acc!B455,"")</f>
        <v/>
      </c>
      <c r="B448" s="9" t="str">
        <f>IF(acc!C455&lt;&gt;"",acc!C455,"")</f>
        <v/>
      </c>
      <c r="C448" s="9" t="str">
        <f>IF(acc!E455&lt;&gt;"",VLOOKUP(acc!E455,private!$B$1:$C$10,2,FALSE),"")</f>
        <v/>
      </c>
      <c r="D448" s="40" t="str">
        <f>IF(acc!F455&lt;&gt;"",acc!F455,"")</f>
        <v/>
      </c>
      <c r="E448" s="9" t="str">
        <f>IF(acc!G455&lt;&gt;"",acc!G455,"")</f>
        <v/>
      </c>
      <c r="F448" s="9" t="str">
        <f>IF(acc!H455&lt;&gt;"",acc!H455,"")</f>
        <v/>
      </c>
      <c r="G448" s="9" t="str">
        <f>IF(acc!I455&lt;&gt;"",acc!I455,"")</f>
        <v/>
      </c>
      <c r="H448" s="9" t="str">
        <f>IF(acc!J455&lt;&gt;"",acc!J455,"")</f>
        <v/>
      </c>
    </row>
    <row r="449" spans="1:8" x14ac:dyDescent="0.25">
      <c r="A449" s="9" t="str">
        <f>IF(acc!C456&lt;&gt;"",acc!B456,"")</f>
        <v/>
      </c>
      <c r="B449" s="9" t="str">
        <f>IF(acc!C456&lt;&gt;"",acc!C456,"")</f>
        <v/>
      </c>
      <c r="C449" s="9" t="str">
        <f>IF(acc!E456&lt;&gt;"",VLOOKUP(acc!E456,private!$B$1:$C$10,2,FALSE),"")</f>
        <v/>
      </c>
      <c r="D449" s="40" t="str">
        <f>IF(acc!F456&lt;&gt;"",acc!F456,"")</f>
        <v/>
      </c>
      <c r="E449" s="9" t="str">
        <f>IF(acc!G456&lt;&gt;"",acc!G456,"")</f>
        <v/>
      </c>
      <c r="F449" s="9" t="str">
        <f>IF(acc!H456&lt;&gt;"",acc!H456,"")</f>
        <v/>
      </c>
      <c r="G449" s="9" t="str">
        <f>IF(acc!I456&lt;&gt;"",acc!I456,"")</f>
        <v/>
      </c>
      <c r="H449" s="9" t="str">
        <f>IF(acc!J456&lt;&gt;"",acc!J456,"")</f>
        <v/>
      </c>
    </row>
    <row r="450" spans="1:8" x14ac:dyDescent="0.25">
      <c r="A450" s="9" t="str">
        <f>IF(acc!C457&lt;&gt;"",acc!B457,"")</f>
        <v/>
      </c>
      <c r="B450" s="9" t="str">
        <f>IF(acc!C457&lt;&gt;"",acc!C457,"")</f>
        <v/>
      </c>
      <c r="C450" s="9" t="str">
        <f>IF(acc!E457&lt;&gt;"",VLOOKUP(acc!E457,private!$B$1:$C$10,2,FALSE),"")</f>
        <v/>
      </c>
      <c r="D450" s="40" t="str">
        <f>IF(acc!F457&lt;&gt;"",acc!F457,"")</f>
        <v/>
      </c>
      <c r="E450" s="9" t="str">
        <f>IF(acc!G457&lt;&gt;"",acc!G457,"")</f>
        <v/>
      </c>
      <c r="F450" s="9" t="str">
        <f>IF(acc!H457&lt;&gt;"",acc!H457,"")</f>
        <v/>
      </c>
      <c r="G450" s="9" t="str">
        <f>IF(acc!I457&lt;&gt;"",acc!I457,"")</f>
        <v/>
      </c>
      <c r="H450" s="9" t="str">
        <f>IF(acc!J457&lt;&gt;"",acc!J457,"")</f>
        <v/>
      </c>
    </row>
    <row r="451" spans="1:8" x14ac:dyDescent="0.25">
      <c r="A451" s="9" t="str">
        <f>IF(acc!C458&lt;&gt;"",acc!B458,"")</f>
        <v/>
      </c>
      <c r="B451" s="9" t="str">
        <f>IF(acc!C458&lt;&gt;"",acc!C458,"")</f>
        <v/>
      </c>
      <c r="C451" s="9" t="str">
        <f>IF(acc!E458&lt;&gt;"",VLOOKUP(acc!E458,private!$B$1:$C$10,2,FALSE),"")</f>
        <v/>
      </c>
      <c r="D451" s="40" t="str">
        <f>IF(acc!F458&lt;&gt;"",acc!F458,"")</f>
        <v/>
      </c>
      <c r="E451" s="9" t="str">
        <f>IF(acc!G458&lt;&gt;"",acc!G458,"")</f>
        <v/>
      </c>
      <c r="F451" s="9" t="str">
        <f>IF(acc!H458&lt;&gt;"",acc!H458,"")</f>
        <v/>
      </c>
      <c r="G451" s="9" t="str">
        <f>IF(acc!I458&lt;&gt;"",acc!I458,"")</f>
        <v/>
      </c>
      <c r="H451" s="9" t="str">
        <f>IF(acc!J458&lt;&gt;"",acc!J458,"")</f>
        <v/>
      </c>
    </row>
    <row r="452" spans="1:8" x14ac:dyDescent="0.25">
      <c r="A452" s="9" t="str">
        <f>IF(acc!C459&lt;&gt;"",acc!B459,"")</f>
        <v/>
      </c>
      <c r="B452" s="9" t="str">
        <f>IF(acc!C459&lt;&gt;"",acc!C459,"")</f>
        <v/>
      </c>
      <c r="C452" s="9" t="str">
        <f>IF(acc!E459&lt;&gt;"",VLOOKUP(acc!E459,private!$B$1:$C$10,2,FALSE),"")</f>
        <v/>
      </c>
      <c r="D452" s="40" t="str">
        <f>IF(acc!F459&lt;&gt;"",acc!F459,"")</f>
        <v/>
      </c>
      <c r="E452" s="9" t="str">
        <f>IF(acc!G459&lt;&gt;"",acc!G459,"")</f>
        <v/>
      </c>
      <c r="F452" s="9" t="str">
        <f>IF(acc!H459&lt;&gt;"",acc!H459,"")</f>
        <v/>
      </c>
      <c r="G452" s="9" t="str">
        <f>IF(acc!I459&lt;&gt;"",acc!I459,"")</f>
        <v/>
      </c>
      <c r="H452" s="9" t="str">
        <f>IF(acc!J459&lt;&gt;"",acc!J459,"")</f>
        <v/>
      </c>
    </row>
    <row r="453" spans="1:8" x14ac:dyDescent="0.25">
      <c r="A453" s="9" t="str">
        <f>IF(acc!C460&lt;&gt;"",acc!B460,"")</f>
        <v/>
      </c>
      <c r="B453" s="9" t="str">
        <f>IF(acc!C460&lt;&gt;"",acc!C460,"")</f>
        <v/>
      </c>
      <c r="C453" s="9" t="str">
        <f>IF(acc!E460&lt;&gt;"",VLOOKUP(acc!E460,private!$B$1:$C$10,2,FALSE),"")</f>
        <v/>
      </c>
      <c r="D453" s="40" t="str">
        <f>IF(acc!F460&lt;&gt;"",acc!F460,"")</f>
        <v/>
      </c>
      <c r="E453" s="9" t="str">
        <f>IF(acc!G460&lt;&gt;"",acc!G460,"")</f>
        <v/>
      </c>
      <c r="F453" s="9" t="str">
        <f>IF(acc!H460&lt;&gt;"",acc!H460,"")</f>
        <v/>
      </c>
      <c r="G453" s="9" t="str">
        <f>IF(acc!I460&lt;&gt;"",acc!I460,"")</f>
        <v/>
      </c>
      <c r="H453" s="9" t="str">
        <f>IF(acc!J460&lt;&gt;"",acc!J460,"")</f>
        <v/>
      </c>
    </row>
    <row r="454" spans="1:8" x14ac:dyDescent="0.25">
      <c r="A454" s="9" t="str">
        <f>IF(acc!C461&lt;&gt;"",acc!B461,"")</f>
        <v/>
      </c>
      <c r="B454" s="9" t="str">
        <f>IF(acc!C461&lt;&gt;"",acc!C461,"")</f>
        <v/>
      </c>
      <c r="C454" s="9" t="str">
        <f>IF(acc!E461&lt;&gt;"",VLOOKUP(acc!E461,private!$B$1:$C$10,2,FALSE),"")</f>
        <v/>
      </c>
      <c r="D454" s="40" t="str">
        <f>IF(acc!F461&lt;&gt;"",acc!F461,"")</f>
        <v/>
      </c>
      <c r="E454" s="9" t="str">
        <f>IF(acc!G461&lt;&gt;"",acc!G461,"")</f>
        <v/>
      </c>
      <c r="F454" s="9" t="str">
        <f>IF(acc!H461&lt;&gt;"",acc!H461,"")</f>
        <v/>
      </c>
      <c r="G454" s="9" t="str">
        <f>IF(acc!I461&lt;&gt;"",acc!I461,"")</f>
        <v/>
      </c>
      <c r="H454" s="9" t="str">
        <f>IF(acc!J461&lt;&gt;"",acc!J461,"")</f>
        <v/>
      </c>
    </row>
    <row r="455" spans="1:8" x14ac:dyDescent="0.25">
      <c r="A455" s="9" t="str">
        <f>IF(acc!C462&lt;&gt;"",acc!B462,"")</f>
        <v/>
      </c>
      <c r="B455" s="9" t="str">
        <f>IF(acc!C462&lt;&gt;"",acc!C462,"")</f>
        <v/>
      </c>
      <c r="C455" s="9" t="str">
        <f>IF(acc!E462&lt;&gt;"",VLOOKUP(acc!E462,private!$B$1:$C$10,2,FALSE),"")</f>
        <v/>
      </c>
      <c r="D455" s="40" t="str">
        <f>IF(acc!F462&lt;&gt;"",acc!F462,"")</f>
        <v/>
      </c>
      <c r="E455" s="9" t="str">
        <f>IF(acc!G462&lt;&gt;"",acc!G462,"")</f>
        <v/>
      </c>
      <c r="F455" s="9" t="str">
        <f>IF(acc!H462&lt;&gt;"",acc!H462,"")</f>
        <v/>
      </c>
      <c r="G455" s="9" t="str">
        <f>IF(acc!I462&lt;&gt;"",acc!I462,"")</f>
        <v/>
      </c>
      <c r="H455" s="9" t="str">
        <f>IF(acc!J462&lt;&gt;"",acc!J462,"")</f>
        <v/>
      </c>
    </row>
    <row r="456" spans="1:8" x14ac:dyDescent="0.25">
      <c r="A456" s="9" t="str">
        <f>IF(acc!C463&lt;&gt;"",acc!B463,"")</f>
        <v/>
      </c>
      <c r="B456" s="9" t="str">
        <f>IF(acc!C463&lt;&gt;"",acc!C463,"")</f>
        <v/>
      </c>
      <c r="C456" s="9" t="str">
        <f>IF(acc!E463&lt;&gt;"",VLOOKUP(acc!E463,private!$B$1:$C$10,2,FALSE),"")</f>
        <v/>
      </c>
      <c r="D456" s="40" t="str">
        <f>IF(acc!F463&lt;&gt;"",acc!F463,"")</f>
        <v/>
      </c>
      <c r="E456" s="9" t="str">
        <f>IF(acc!G463&lt;&gt;"",acc!G463,"")</f>
        <v/>
      </c>
      <c r="F456" s="9" t="str">
        <f>IF(acc!H463&lt;&gt;"",acc!H463,"")</f>
        <v/>
      </c>
      <c r="G456" s="9" t="str">
        <f>IF(acc!I463&lt;&gt;"",acc!I463,"")</f>
        <v/>
      </c>
      <c r="H456" s="9" t="str">
        <f>IF(acc!J463&lt;&gt;"",acc!J463,"")</f>
        <v/>
      </c>
    </row>
    <row r="457" spans="1:8" x14ac:dyDescent="0.25">
      <c r="A457" s="9" t="str">
        <f>IF(acc!C464&lt;&gt;"",acc!B464,"")</f>
        <v/>
      </c>
      <c r="B457" s="9" t="str">
        <f>IF(acc!C464&lt;&gt;"",acc!C464,"")</f>
        <v/>
      </c>
      <c r="C457" s="9" t="str">
        <f>IF(acc!E464&lt;&gt;"",VLOOKUP(acc!E464,private!$B$1:$C$10,2,FALSE),"")</f>
        <v/>
      </c>
      <c r="D457" s="40" t="str">
        <f>IF(acc!F464&lt;&gt;"",acc!F464,"")</f>
        <v/>
      </c>
      <c r="E457" s="9" t="str">
        <f>IF(acc!G464&lt;&gt;"",acc!G464,"")</f>
        <v/>
      </c>
      <c r="F457" s="9" t="str">
        <f>IF(acc!H464&lt;&gt;"",acc!H464,"")</f>
        <v/>
      </c>
      <c r="G457" s="9" t="str">
        <f>IF(acc!I464&lt;&gt;"",acc!I464,"")</f>
        <v/>
      </c>
      <c r="H457" s="9" t="str">
        <f>IF(acc!J464&lt;&gt;"",acc!J464,"")</f>
        <v/>
      </c>
    </row>
    <row r="458" spans="1:8" x14ac:dyDescent="0.25">
      <c r="A458" s="9" t="str">
        <f>IF(acc!C465&lt;&gt;"",acc!B465,"")</f>
        <v/>
      </c>
      <c r="B458" s="9" t="str">
        <f>IF(acc!C465&lt;&gt;"",acc!C465,"")</f>
        <v/>
      </c>
      <c r="C458" s="9" t="str">
        <f>IF(acc!E465&lt;&gt;"",VLOOKUP(acc!E465,private!$B$1:$C$10,2,FALSE),"")</f>
        <v/>
      </c>
      <c r="D458" s="40" t="str">
        <f>IF(acc!F465&lt;&gt;"",acc!F465,"")</f>
        <v/>
      </c>
      <c r="E458" s="9" t="str">
        <f>IF(acc!G465&lt;&gt;"",acc!G465,"")</f>
        <v/>
      </c>
      <c r="F458" s="9" t="str">
        <f>IF(acc!H465&lt;&gt;"",acc!H465,"")</f>
        <v/>
      </c>
      <c r="G458" s="9" t="str">
        <f>IF(acc!I465&lt;&gt;"",acc!I465,"")</f>
        <v/>
      </c>
      <c r="H458" s="9" t="str">
        <f>IF(acc!J465&lt;&gt;"",acc!J465,"")</f>
        <v/>
      </c>
    </row>
    <row r="459" spans="1:8" x14ac:dyDescent="0.25">
      <c r="A459" s="9" t="str">
        <f>IF(acc!C466&lt;&gt;"",acc!B466,"")</f>
        <v/>
      </c>
      <c r="B459" s="9" t="str">
        <f>IF(acc!C466&lt;&gt;"",acc!C466,"")</f>
        <v/>
      </c>
      <c r="C459" s="9" t="str">
        <f>IF(acc!E466&lt;&gt;"",VLOOKUP(acc!E466,private!$B$1:$C$10,2,FALSE),"")</f>
        <v/>
      </c>
      <c r="D459" s="40" t="str">
        <f>IF(acc!F466&lt;&gt;"",acc!F466,"")</f>
        <v/>
      </c>
      <c r="E459" s="9" t="str">
        <f>IF(acc!G466&lt;&gt;"",acc!G466,"")</f>
        <v/>
      </c>
      <c r="F459" s="9" t="str">
        <f>IF(acc!H466&lt;&gt;"",acc!H466,"")</f>
        <v/>
      </c>
      <c r="G459" s="9" t="str">
        <f>IF(acc!I466&lt;&gt;"",acc!I466,"")</f>
        <v/>
      </c>
      <c r="H459" s="9" t="str">
        <f>IF(acc!J466&lt;&gt;"",acc!J466,"")</f>
        <v/>
      </c>
    </row>
    <row r="460" spans="1:8" x14ac:dyDescent="0.25">
      <c r="A460" s="9" t="str">
        <f>IF(acc!C467&lt;&gt;"",acc!B467,"")</f>
        <v/>
      </c>
      <c r="B460" s="9" t="str">
        <f>IF(acc!C467&lt;&gt;"",acc!C467,"")</f>
        <v/>
      </c>
      <c r="C460" s="9" t="str">
        <f>IF(acc!E467&lt;&gt;"",VLOOKUP(acc!E467,private!$B$1:$C$10,2,FALSE),"")</f>
        <v/>
      </c>
      <c r="D460" s="40" t="str">
        <f>IF(acc!F467&lt;&gt;"",acc!F467,"")</f>
        <v/>
      </c>
      <c r="E460" s="9" t="str">
        <f>IF(acc!G467&lt;&gt;"",acc!G467,"")</f>
        <v/>
      </c>
      <c r="F460" s="9" t="str">
        <f>IF(acc!H467&lt;&gt;"",acc!H467,"")</f>
        <v/>
      </c>
      <c r="G460" s="9" t="str">
        <f>IF(acc!I467&lt;&gt;"",acc!I467,"")</f>
        <v/>
      </c>
      <c r="H460" s="9" t="str">
        <f>IF(acc!J467&lt;&gt;"",acc!J467,"")</f>
        <v/>
      </c>
    </row>
    <row r="461" spans="1:8" x14ac:dyDescent="0.25">
      <c r="A461" s="9" t="str">
        <f>IF(acc!C468&lt;&gt;"",acc!B468,"")</f>
        <v/>
      </c>
      <c r="B461" s="9" t="str">
        <f>IF(acc!C468&lt;&gt;"",acc!C468,"")</f>
        <v/>
      </c>
      <c r="C461" s="9" t="str">
        <f>IF(acc!E468&lt;&gt;"",VLOOKUP(acc!E468,private!$B$1:$C$10,2,FALSE),"")</f>
        <v/>
      </c>
      <c r="D461" s="40" t="str">
        <f>IF(acc!F468&lt;&gt;"",acc!F468,"")</f>
        <v/>
      </c>
      <c r="E461" s="9" t="str">
        <f>IF(acc!G468&lt;&gt;"",acc!G468,"")</f>
        <v/>
      </c>
      <c r="F461" s="9" t="str">
        <f>IF(acc!H468&lt;&gt;"",acc!H468,"")</f>
        <v/>
      </c>
      <c r="G461" s="9" t="str">
        <f>IF(acc!I468&lt;&gt;"",acc!I468,"")</f>
        <v/>
      </c>
      <c r="H461" s="9" t="str">
        <f>IF(acc!J468&lt;&gt;"",acc!J468,"")</f>
        <v/>
      </c>
    </row>
    <row r="462" spans="1:8" x14ac:dyDescent="0.25">
      <c r="A462" s="9" t="str">
        <f>IF(acc!C469&lt;&gt;"",acc!B469,"")</f>
        <v/>
      </c>
      <c r="B462" s="9" t="str">
        <f>IF(acc!C469&lt;&gt;"",acc!C469,"")</f>
        <v/>
      </c>
      <c r="C462" s="9" t="str">
        <f>IF(acc!E469&lt;&gt;"",VLOOKUP(acc!E469,private!$B$1:$C$10,2,FALSE),"")</f>
        <v/>
      </c>
      <c r="D462" s="40" t="str">
        <f>IF(acc!F469&lt;&gt;"",acc!F469,"")</f>
        <v/>
      </c>
      <c r="E462" s="9" t="str">
        <f>IF(acc!G469&lt;&gt;"",acc!G469,"")</f>
        <v/>
      </c>
      <c r="F462" s="9" t="str">
        <f>IF(acc!H469&lt;&gt;"",acc!H469,"")</f>
        <v/>
      </c>
      <c r="G462" s="9" t="str">
        <f>IF(acc!I469&lt;&gt;"",acc!I469,"")</f>
        <v/>
      </c>
      <c r="H462" s="9" t="str">
        <f>IF(acc!J469&lt;&gt;"",acc!J469,"")</f>
        <v/>
      </c>
    </row>
    <row r="463" spans="1:8" x14ac:dyDescent="0.25">
      <c r="A463" s="9" t="str">
        <f>IF(acc!C470&lt;&gt;"",acc!B470,"")</f>
        <v/>
      </c>
      <c r="B463" s="9" t="str">
        <f>IF(acc!C470&lt;&gt;"",acc!C470,"")</f>
        <v/>
      </c>
      <c r="C463" s="9" t="str">
        <f>IF(acc!E470&lt;&gt;"",VLOOKUP(acc!E470,private!$B$1:$C$10,2,FALSE),"")</f>
        <v/>
      </c>
      <c r="D463" s="40" t="str">
        <f>IF(acc!F470&lt;&gt;"",acc!F470,"")</f>
        <v/>
      </c>
      <c r="E463" s="9" t="str">
        <f>IF(acc!G470&lt;&gt;"",acc!G470,"")</f>
        <v/>
      </c>
      <c r="F463" s="9" t="str">
        <f>IF(acc!H470&lt;&gt;"",acc!H470,"")</f>
        <v/>
      </c>
      <c r="G463" s="9" t="str">
        <f>IF(acc!I470&lt;&gt;"",acc!I470,"")</f>
        <v/>
      </c>
      <c r="H463" s="9" t="str">
        <f>IF(acc!J470&lt;&gt;"",acc!J470,"")</f>
        <v/>
      </c>
    </row>
    <row r="464" spans="1:8" x14ac:dyDescent="0.25">
      <c r="A464" s="9" t="str">
        <f>IF(acc!C471&lt;&gt;"",acc!B471,"")</f>
        <v/>
      </c>
      <c r="B464" s="9" t="str">
        <f>IF(acc!C471&lt;&gt;"",acc!C471,"")</f>
        <v/>
      </c>
      <c r="C464" s="9" t="str">
        <f>IF(acc!E471&lt;&gt;"",VLOOKUP(acc!E471,private!$B$1:$C$10,2,FALSE),"")</f>
        <v/>
      </c>
      <c r="D464" s="40" t="str">
        <f>IF(acc!F471&lt;&gt;"",acc!F471,"")</f>
        <v/>
      </c>
      <c r="E464" s="9" t="str">
        <f>IF(acc!G471&lt;&gt;"",acc!G471,"")</f>
        <v/>
      </c>
      <c r="F464" s="9" t="str">
        <f>IF(acc!H471&lt;&gt;"",acc!H471,"")</f>
        <v/>
      </c>
      <c r="G464" s="9" t="str">
        <f>IF(acc!I471&lt;&gt;"",acc!I471,"")</f>
        <v/>
      </c>
      <c r="H464" s="9" t="str">
        <f>IF(acc!J471&lt;&gt;"",acc!J471,"")</f>
        <v/>
      </c>
    </row>
    <row r="465" spans="1:8" x14ac:dyDescent="0.25">
      <c r="A465" s="9" t="str">
        <f>IF(acc!C472&lt;&gt;"",acc!B472,"")</f>
        <v/>
      </c>
      <c r="B465" s="9" t="str">
        <f>IF(acc!C472&lt;&gt;"",acc!C472,"")</f>
        <v/>
      </c>
      <c r="C465" s="9" t="str">
        <f>IF(acc!E472&lt;&gt;"",VLOOKUP(acc!E472,private!$B$1:$C$10,2,FALSE),"")</f>
        <v/>
      </c>
      <c r="D465" s="40" t="str">
        <f>IF(acc!F472&lt;&gt;"",acc!F472,"")</f>
        <v/>
      </c>
      <c r="E465" s="9" t="str">
        <f>IF(acc!G472&lt;&gt;"",acc!G472,"")</f>
        <v/>
      </c>
      <c r="F465" s="9" t="str">
        <f>IF(acc!H472&lt;&gt;"",acc!H472,"")</f>
        <v/>
      </c>
      <c r="G465" s="9" t="str">
        <f>IF(acc!I472&lt;&gt;"",acc!I472,"")</f>
        <v/>
      </c>
      <c r="H465" s="9" t="str">
        <f>IF(acc!J472&lt;&gt;"",acc!J472,"")</f>
        <v/>
      </c>
    </row>
    <row r="466" spans="1:8" x14ac:dyDescent="0.25">
      <c r="A466" s="9" t="str">
        <f>IF(acc!C473&lt;&gt;"",acc!B473,"")</f>
        <v/>
      </c>
      <c r="B466" s="9" t="str">
        <f>IF(acc!C473&lt;&gt;"",acc!C473,"")</f>
        <v/>
      </c>
      <c r="C466" s="9" t="str">
        <f>IF(acc!E473&lt;&gt;"",VLOOKUP(acc!E473,private!$B$1:$C$10,2,FALSE),"")</f>
        <v/>
      </c>
      <c r="D466" s="40" t="str">
        <f>IF(acc!F473&lt;&gt;"",acc!F473,"")</f>
        <v/>
      </c>
      <c r="E466" s="9" t="str">
        <f>IF(acc!G473&lt;&gt;"",acc!G473,"")</f>
        <v/>
      </c>
      <c r="F466" s="9" t="str">
        <f>IF(acc!H473&lt;&gt;"",acc!H473,"")</f>
        <v/>
      </c>
      <c r="G466" s="9" t="str">
        <f>IF(acc!I473&lt;&gt;"",acc!I473,"")</f>
        <v/>
      </c>
      <c r="H466" s="9" t="str">
        <f>IF(acc!J473&lt;&gt;"",acc!J473,"")</f>
        <v/>
      </c>
    </row>
    <row r="467" spans="1:8" x14ac:dyDescent="0.25">
      <c r="A467" s="9" t="str">
        <f>IF(acc!C474&lt;&gt;"",acc!B474,"")</f>
        <v/>
      </c>
      <c r="B467" s="9" t="str">
        <f>IF(acc!C474&lt;&gt;"",acc!C474,"")</f>
        <v/>
      </c>
      <c r="C467" s="9" t="str">
        <f>IF(acc!E474&lt;&gt;"",VLOOKUP(acc!E474,private!$B$1:$C$10,2,FALSE),"")</f>
        <v/>
      </c>
      <c r="D467" s="40" t="str">
        <f>IF(acc!F474&lt;&gt;"",acc!F474,"")</f>
        <v/>
      </c>
      <c r="E467" s="9" t="str">
        <f>IF(acc!G474&lt;&gt;"",acc!G474,"")</f>
        <v/>
      </c>
      <c r="F467" s="9" t="str">
        <f>IF(acc!H474&lt;&gt;"",acc!H474,"")</f>
        <v/>
      </c>
      <c r="G467" s="9" t="str">
        <f>IF(acc!I474&lt;&gt;"",acc!I474,"")</f>
        <v/>
      </c>
      <c r="H467" s="9" t="str">
        <f>IF(acc!J474&lt;&gt;"",acc!J474,"")</f>
        <v/>
      </c>
    </row>
    <row r="468" spans="1:8" x14ac:dyDescent="0.25">
      <c r="A468" s="9" t="str">
        <f>IF(acc!C475&lt;&gt;"",acc!B475,"")</f>
        <v/>
      </c>
      <c r="B468" s="9" t="str">
        <f>IF(acc!C475&lt;&gt;"",acc!C475,"")</f>
        <v/>
      </c>
      <c r="C468" s="9" t="str">
        <f>IF(acc!E475&lt;&gt;"",VLOOKUP(acc!E475,private!$B$1:$C$10,2,FALSE),"")</f>
        <v/>
      </c>
      <c r="D468" s="40" t="str">
        <f>IF(acc!F475&lt;&gt;"",acc!F475,"")</f>
        <v/>
      </c>
      <c r="E468" s="9" t="str">
        <f>IF(acc!G475&lt;&gt;"",acc!G475,"")</f>
        <v/>
      </c>
      <c r="F468" s="9" t="str">
        <f>IF(acc!H475&lt;&gt;"",acc!H475,"")</f>
        <v/>
      </c>
      <c r="G468" s="9" t="str">
        <f>IF(acc!I475&lt;&gt;"",acc!I475,"")</f>
        <v/>
      </c>
      <c r="H468" s="9" t="str">
        <f>IF(acc!J475&lt;&gt;"",acc!J475,"")</f>
        <v/>
      </c>
    </row>
    <row r="469" spans="1:8" x14ac:dyDescent="0.25">
      <c r="A469" s="9" t="str">
        <f>IF(acc!C476&lt;&gt;"",acc!B476,"")</f>
        <v/>
      </c>
      <c r="B469" s="9" t="str">
        <f>IF(acc!C476&lt;&gt;"",acc!C476,"")</f>
        <v/>
      </c>
      <c r="C469" s="9" t="str">
        <f>IF(acc!E476&lt;&gt;"",VLOOKUP(acc!E476,private!$B$1:$C$10,2,FALSE),"")</f>
        <v/>
      </c>
      <c r="D469" s="40" t="str">
        <f>IF(acc!F476&lt;&gt;"",acc!F476,"")</f>
        <v/>
      </c>
      <c r="E469" s="9" t="str">
        <f>IF(acc!G476&lt;&gt;"",acc!G476,"")</f>
        <v/>
      </c>
      <c r="F469" s="9" t="str">
        <f>IF(acc!H476&lt;&gt;"",acc!H476,"")</f>
        <v/>
      </c>
      <c r="G469" s="9" t="str">
        <f>IF(acc!I476&lt;&gt;"",acc!I476,"")</f>
        <v/>
      </c>
      <c r="H469" s="9" t="str">
        <f>IF(acc!J476&lt;&gt;"",acc!J476,"")</f>
        <v/>
      </c>
    </row>
    <row r="470" spans="1:8" x14ac:dyDescent="0.25">
      <c r="A470" s="9" t="str">
        <f>IF(acc!C477&lt;&gt;"",acc!B477,"")</f>
        <v/>
      </c>
      <c r="B470" s="9" t="str">
        <f>IF(acc!C477&lt;&gt;"",acc!C477,"")</f>
        <v/>
      </c>
      <c r="C470" s="9" t="str">
        <f>IF(acc!E477&lt;&gt;"",VLOOKUP(acc!E477,private!$B$1:$C$10,2,FALSE),"")</f>
        <v/>
      </c>
      <c r="D470" s="40" t="str">
        <f>IF(acc!F477&lt;&gt;"",acc!F477,"")</f>
        <v/>
      </c>
      <c r="E470" s="9" t="str">
        <f>IF(acc!G477&lt;&gt;"",acc!G477,"")</f>
        <v/>
      </c>
      <c r="F470" s="9" t="str">
        <f>IF(acc!H477&lt;&gt;"",acc!H477,"")</f>
        <v/>
      </c>
      <c r="G470" s="9" t="str">
        <f>IF(acc!I477&lt;&gt;"",acc!I477,"")</f>
        <v/>
      </c>
      <c r="H470" s="9" t="str">
        <f>IF(acc!J477&lt;&gt;"",acc!J477,"")</f>
        <v/>
      </c>
    </row>
    <row r="471" spans="1:8" x14ac:dyDescent="0.25">
      <c r="A471" s="9" t="str">
        <f>IF(acc!C478&lt;&gt;"",acc!B478,"")</f>
        <v/>
      </c>
      <c r="B471" s="9" t="str">
        <f>IF(acc!C478&lt;&gt;"",acc!C478,"")</f>
        <v/>
      </c>
      <c r="C471" s="9" t="str">
        <f>IF(acc!E478&lt;&gt;"",VLOOKUP(acc!E478,private!$B$1:$C$10,2,FALSE),"")</f>
        <v/>
      </c>
      <c r="D471" s="40" t="str">
        <f>IF(acc!F478&lt;&gt;"",acc!F478,"")</f>
        <v/>
      </c>
      <c r="E471" s="9" t="str">
        <f>IF(acc!G478&lt;&gt;"",acc!G478,"")</f>
        <v/>
      </c>
      <c r="F471" s="9" t="str">
        <f>IF(acc!H478&lt;&gt;"",acc!H478,"")</f>
        <v/>
      </c>
      <c r="G471" s="9" t="str">
        <f>IF(acc!I478&lt;&gt;"",acc!I478,"")</f>
        <v/>
      </c>
      <c r="H471" s="9" t="str">
        <f>IF(acc!J478&lt;&gt;"",acc!J478,"")</f>
        <v/>
      </c>
    </row>
    <row r="472" spans="1:8" x14ac:dyDescent="0.25">
      <c r="A472" s="9" t="str">
        <f>IF(acc!C479&lt;&gt;"",acc!B479,"")</f>
        <v/>
      </c>
      <c r="B472" s="9" t="str">
        <f>IF(acc!C479&lt;&gt;"",acc!C479,"")</f>
        <v/>
      </c>
      <c r="C472" s="9" t="str">
        <f>IF(acc!E479&lt;&gt;"",VLOOKUP(acc!E479,private!$B$1:$C$10,2,FALSE),"")</f>
        <v/>
      </c>
      <c r="D472" s="40" t="str">
        <f>IF(acc!F479&lt;&gt;"",acc!F479,"")</f>
        <v/>
      </c>
      <c r="E472" s="9" t="str">
        <f>IF(acc!G479&lt;&gt;"",acc!G479,"")</f>
        <v/>
      </c>
      <c r="F472" s="9" t="str">
        <f>IF(acc!H479&lt;&gt;"",acc!H479,"")</f>
        <v/>
      </c>
      <c r="G472" s="9" t="str">
        <f>IF(acc!I479&lt;&gt;"",acc!I479,"")</f>
        <v/>
      </c>
      <c r="H472" s="9" t="str">
        <f>IF(acc!J479&lt;&gt;"",acc!J479,"")</f>
        <v/>
      </c>
    </row>
    <row r="473" spans="1:8" x14ac:dyDescent="0.25">
      <c r="A473" s="9" t="str">
        <f>IF(acc!C480&lt;&gt;"",acc!B480,"")</f>
        <v/>
      </c>
      <c r="B473" s="9" t="str">
        <f>IF(acc!C480&lt;&gt;"",acc!C480,"")</f>
        <v/>
      </c>
      <c r="C473" s="9" t="str">
        <f>IF(acc!E480&lt;&gt;"",VLOOKUP(acc!E480,private!$B$1:$C$10,2,FALSE),"")</f>
        <v/>
      </c>
      <c r="D473" s="40" t="str">
        <f>IF(acc!F480&lt;&gt;"",acc!F480,"")</f>
        <v/>
      </c>
      <c r="E473" s="9" t="str">
        <f>IF(acc!G480&lt;&gt;"",acc!G480,"")</f>
        <v/>
      </c>
      <c r="F473" s="9" t="str">
        <f>IF(acc!H480&lt;&gt;"",acc!H480,"")</f>
        <v/>
      </c>
      <c r="G473" s="9" t="str">
        <f>IF(acc!I480&lt;&gt;"",acc!I480,"")</f>
        <v/>
      </c>
      <c r="H473" s="9" t="str">
        <f>IF(acc!J480&lt;&gt;"",acc!J480,"")</f>
        <v/>
      </c>
    </row>
    <row r="474" spans="1:8" x14ac:dyDescent="0.25">
      <c r="A474" s="9" t="str">
        <f>IF(acc!C481&lt;&gt;"",acc!B481,"")</f>
        <v/>
      </c>
      <c r="B474" s="9" t="str">
        <f>IF(acc!C481&lt;&gt;"",acc!C481,"")</f>
        <v/>
      </c>
      <c r="C474" s="9" t="str">
        <f>IF(acc!E481&lt;&gt;"",VLOOKUP(acc!E481,private!$B$1:$C$10,2,FALSE),"")</f>
        <v/>
      </c>
      <c r="D474" s="40" t="str">
        <f>IF(acc!F481&lt;&gt;"",acc!F481,"")</f>
        <v/>
      </c>
      <c r="E474" s="9" t="str">
        <f>IF(acc!G481&lt;&gt;"",acc!G481,"")</f>
        <v/>
      </c>
      <c r="F474" s="9" t="str">
        <f>IF(acc!H481&lt;&gt;"",acc!H481,"")</f>
        <v/>
      </c>
      <c r="G474" s="9" t="str">
        <f>IF(acc!I481&lt;&gt;"",acc!I481,"")</f>
        <v/>
      </c>
      <c r="H474" s="9" t="str">
        <f>IF(acc!J481&lt;&gt;"",acc!J481,"")</f>
        <v/>
      </c>
    </row>
    <row r="475" spans="1:8" x14ac:dyDescent="0.25">
      <c r="A475" s="9" t="str">
        <f>IF(acc!C482&lt;&gt;"",acc!B482,"")</f>
        <v/>
      </c>
      <c r="B475" s="9" t="str">
        <f>IF(acc!C482&lt;&gt;"",acc!C482,"")</f>
        <v/>
      </c>
      <c r="C475" s="9" t="str">
        <f>IF(acc!E482&lt;&gt;"",VLOOKUP(acc!E482,private!$B$1:$C$10,2,FALSE),"")</f>
        <v/>
      </c>
      <c r="D475" s="40" t="str">
        <f>IF(acc!F482&lt;&gt;"",acc!F482,"")</f>
        <v/>
      </c>
      <c r="E475" s="9" t="str">
        <f>IF(acc!G482&lt;&gt;"",acc!G482,"")</f>
        <v/>
      </c>
      <c r="F475" s="9" t="str">
        <f>IF(acc!H482&lt;&gt;"",acc!H482,"")</f>
        <v/>
      </c>
      <c r="G475" s="9" t="str">
        <f>IF(acc!I482&lt;&gt;"",acc!I482,"")</f>
        <v/>
      </c>
      <c r="H475" s="9" t="str">
        <f>IF(acc!J482&lt;&gt;"",acc!J482,"")</f>
        <v/>
      </c>
    </row>
    <row r="476" spans="1:8" x14ac:dyDescent="0.25">
      <c r="A476" s="9" t="str">
        <f>IF(acc!C483&lt;&gt;"",acc!B483,"")</f>
        <v/>
      </c>
      <c r="B476" s="9" t="str">
        <f>IF(acc!C483&lt;&gt;"",acc!C483,"")</f>
        <v/>
      </c>
      <c r="C476" s="9" t="str">
        <f>IF(acc!E483&lt;&gt;"",VLOOKUP(acc!E483,private!$B$1:$C$10,2,FALSE),"")</f>
        <v/>
      </c>
      <c r="D476" s="40" t="str">
        <f>IF(acc!F483&lt;&gt;"",acc!F483,"")</f>
        <v/>
      </c>
      <c r="E476" s="9" t="str">
        <f>IF(acc!G483&lt;&gt;"",acc!G483,"")</f>
        <v/>
      </c>
      <c r="F476" s="9" t="str">
        <f>IF(acc!H483&lt;&gt;"",acc!H483,"")</f>
        <v/>
      </c>
      <c r="G476" s="9" t="str">
        <f>IF(acc!I483&lt;&gt;"",acc!I483,"")</f>
        <v/>
      </c>
      <c r="H476" s="9" t="str">
        <f>IF(acc!J483&lt;&gt;"",acc!J483,"")</f>
        <v/>
      </c>
    </row>
    <row r="477" spans="1:8" x14ac:dyDescent="0.25">
      <c r="A477" s="9" t="str">
        <f>IF(acc!C484&lt;&gt;"",acc!B484,"")</f>
        <v/>
      </c>
      <c r="B477" s="9" t="str">
        <f>IF(acc!C484&lt;&gt;"",acc!C484,"")</f>
        <v/>
      </c>
      <c r="C477" s="9" t="str">
        <f>IF(acc!E484&lt;&gt;"",VLOOKUP(acc!E484,private!$B$1:$C$10,2,FALSE),"")</f>
        <v/>
      </c>
      <c r="D477" s="40" t="str">
        <f>IF(acc!F484&lt;&gt;"",acc!F484,"")</f>
        <v/>
      </c>
      <c r="E477" s="9" t="str">
        <f>IF(acc!G484&lt;&gt;"",acc!G484,"")</f>
        <v/>
      </c>
      <c r="F477" s="9" t="str">
        <f>IF(acc!H484&lt;&gt;"",acc!H484,"")</f>
        <v/>
      </c>
      <c r="G477" s="9" t="str">
        <f>IF(acc!I484&lt;&gt;"",acc!I484,"")</f>
        <v/>
      </c>
      <c r="H477" s="9" t="str">
        <f>IF(acc!J484&lt;&gt;"",acc!J484,"")</f>
        <v/>
      </c>
    </row>
    <row r="478" spans="1:8" x14ac:dyDescent="0.25">
      <c r="A478" s="9" t="str">
        <f>IF(acc!C485&lt;&gt;"",acc!B485,"")</f>
        <v/>
      </c>
      <c r="B478" s="9" t="str">
        <f>IF(acc!C485&lt;&gt;"",acc!C485,"")</f>
        <v/>
      </c>
      <c r="C478" s="9" t="str">
        <f>IF(acc!E485&lt;&gt;"",VLOOKUP(acc!E485,private!$B$1:$C$10,2,FALSE),"")</f>
        <v/>
      </c>
      <c r="D478" s="40" t="str">
        <f>IF(acc!F485&lt;&gt;"",acc!F485,"")</f>
        <v/>
      </c>
      <c r="E478" s="9" t="str">
        <f>IF(acc!G485&lt;&gt;"",acc!G485,"")</f>
        <v/>
      </c>
      <c r="F478" s="9" t="str">
        <f>IF(acc!H485&lt;&gt;"",acc!H485,"")</f>
        <v/>
      </c>
      <c r="G478" s="9" t="str">
        <f>IF(acc!I485&lt;&gt;"",acc!I485,"")</f>
        <v/>
      </c>
      <c r="H478" s="9" t="str">
        <f>IF(acc!J485&lt;&gt;"",acc!J485,"")</f>
        <v/>
      </c>
    </row>
    <row r="479" spans="1:8" x14ac:dyDescent="0.25">
      <c r="A479" s="9" t="str">
        <f>IF(acc!C486&lt;&gt;"",acc!B486,"")</f>
        <v/>
      </c>
      <c r="B479" s="9" t="str">
        <f>IF(acc!C486&lt;&gt;"",acc!C486,"")</f>
        <v/>
      </c>
      <c r="C479" s="9" t="str">
        <f>IF(acc!E486&lt;&gt;"",VLOOKUP(acc!E486,private!$B$1:$C$10,2,FALSE),"")</f>
        <v/>
      </c>
      <c r="D479" s="40" t="str">
        <f>IF(acc!F486&lt;&gt;"",acc!F486,"")</f>
        <v/>
      </c>
      <c r="E479" s="9" t="str">
        <f>IF(acc!G486&lt;&gt;"",acc!G486,"")</f>
        <v/>
      </c>
      <c r="F479" s="9" t="str">
        <f>IF(acc!H486&lt;&gt;"",acc!H486,"")</f>
        <v/>
      </c>
      <c r="G479" s="9" t="str">
        <f>IF(acc!I486&lt;&gt;"",acc!I486,"")</f>
        <v/>
      </c>
      <c r="H479" s="9" t="str">
        <f>IF(acc!J486&lt;&gt;"",acc!J486,"")</f>
        <v/>
      </c>
    </row>
    <row r="480" spans="1:8" x14ac:dyDescent="0.25">
      <c r="A480" s="9" t="str">
        <f>IF(acc!C487&lt;&gt;"",acc!B487,"")</f>
        <v/>
      </c>
      <c r="B480" s="9" t="str">
        <f>IF(acc!C487&lt;&gt;"",acc!C487,"")</f>
        <v/>
      </c>
      <c r="C480" s="9" t="str">
        <f>IF(acc!E487&lt;&gt;"",VLOOKUP(acc!E487,private!$B$1:$C$10,2,FALSE),"")</f>
        <v/>
      </c>
      <c r="D480" s="40" t="str">
        <f>IF(acc!F487&lt;&gt;"",acc!F487,"")</f>
        <v/>
      </c>
      <c r="E480" s="9" t="str">
        <f>IF(acc!G487&lt;&gt;"",acc!G487,"")</f>
        <v/>
      </c>
      <c r="F480" s="9" t="str">
        <f>IF(acc!H487&lt;&gt;"",acc!H487,"")</f>
        <v/>
      </c>
      <c r="G480" s="9" t="str">
        <f>IF(acc!I487&lt;&gt;"",acc!I487,"")</f>
        <v/>
      </c>
      <c r="H480" s="9" t="str">
        <f>IF(acc!J487&lt;&gt;"",acc!J487,"")</f>
        <v/>
      </c>
    </row>
    <row r="481" spans="1:8" x14ac:dyDescent="0.25">
      <c r="A481" s="9" t="str">
        <f>IF(acc!C488&lt;&gt;"",acc!B488,"")</f>
        <v/>
      </c>
      <c r="B481" s="9" t="str">
        <f>IF(acc!C488&lt;&gt;"",acc!C488,"")</f>
        <v/>
      </c>
      <c r="C481" s="9" t="str">
        <f>IF(acc!E488&lt;&gt;"",VLOOKUP(acc!E488,private!$B$1:$C$10,2,FALSE),"")</f>
        <v/>
      </c>
      <c r="D481" s="40" t="str">
        <f>IF(acc!F488&lt;&gt;"",acc!F488,"")</f>
        <v/>
      </c>
      <c r="E481" s="9" t="str">
        <f>IF(acc!G488&lt;&gt;"",acc!G488,"")</f>
        <v/>
      </c>
      <c r="F481" s="9" t="str">
        <f>IF(acc!H488&lt;&gt;"",acc!H488,"")</f>
        <v/>
      </c>
      <c r="G481" s="9" t="str">
        <f>IF(acc!I488&lt;&gt;"",acc!I488,"")</f>
        <v/>
      </c>
      <c r="H481" s="9" t="str">
        <f>IF(acc!J488&lt;&gt;"",acc!J488,"")</f>
        <v/>
      </c>
    </row>
    <row r="482" spans="1:8" x14ac:dyDescent="0.25">
      <c r="A482" s="9" t="str">
        <f>IF(acc!C489&lt;&gt;"",acc!B489,"")</f>
        <v/>
      </c>
      <c r="B482" s="9" t="str">
        <f>IF(acc!C489&lt;&gt;"",acc!C489,"")</f>
        <v/>
      </c>
      <c r="C482" s="9" t="str">
        <f>IF(acc!E489&lt;&gt;"",VLOOKUP(acc!E489,private!$B$1:$C$10,2,FALSE),"")</f>
        <v/>
      </c>
      <c r="D482" s="40" t="str">
        <f>IF(acc!F489&lt;&gt;"",acc!F489,"")</f>
        <v/>
      </c>
      <c r="E482" s="9" t="str">
        <f>IF(acc!G489&lt;&gt;"",acc!G489,"")</f>
        <v/>
      </c>
      <c r="F482" s="9" t="str">
        <f>IF(acc!H489&lt;&gt;"",acc!H489,"")</f>
        <v/>
      </c>
      <c r="G482" s="9" t="str">
        <f>IF(acc!I489&lt;&gt;"",acc!I489,"")</f>
        <v/>
      </c>
      <c r="H482" s="9" t="str">
        <f>IF(acc!J489&lt;&gt;"",acc!J489,"")</f>
        <v/>
      </c>
    </row>
    <row r="483" spans="1:8" x14ac:dyDescent="0.25">
      <c r="A483" s="9" t="str">
        <f>IF(acc!C490&lt;&gt;"",acc!B490,"")</f>
        <v/>
      </c>
      <c r="B483" s="9" t="str">
        <f>IF(acc!C490&lt;&gt;"",acc!C490,"")</f>
        <v/>
      </c>
      <c r="C483" s="9" t="str">
        <f>IF(acc!E490&lt;&gt;"",VLOOKUP(acc!E490,private!$B$1:$C$10,2,FALSE),"")</f>
        <v/>
      </c>
      <c r="D483" s="40" t="str">
        <f>IF(acc!F490&lt;&gt;"",acc!F490,"")</f>
        <v/>
      </c>
      <c r="E483" s="9" t="str">
        <f>IF(acc!G490&lt;&gt;"",acc!G490,"")</f>
        <v/>
      </c>
      <c r="F483" s="9" t="str">
        <f>IF(acc!H490&lt;&gt;"",acc!H490,"")</f>
        <v/>
      </c>
      <c r="G483" s="9" t="str">
        <f>IF(acc!I490&lt;&gt;"",acc!I490,"")</f>
        <v/>
      </c>
      <c r="H483" s="9" t="str">
        <f>IF(acc!J490&lt;&gt;"",acc!J490,"")</f>
        <v/>
      </c>
    </row>
    <row r="484" spans="1:8" x14ac:dyDescent="0.25">
      <c r="A484" s="9" t="str">
        <f>IF(acc!C491&lt;&gt;"",acc!B491,"")</f>
        <v/>
      </c>
      <c r="B484" s="9" t="str">
        <f>IF(acc!C491&lt;&gt;"",acc!C491,"")</f>
        <v/>
      </c>
      <c r="C484" s="9" t="str">
        <f>IF(acc!E491&lt;&gt;"",VLOOKUP(acc!E491,private!$B$1:$C$10,2,FALSE),"")</f>
        <v/>
      </c>
      <c r="D484" s="40" t="str">
        <f>IF(acc!F491&lt;&gt;"",acc!F491,"")</f>
        <v/>
      </c>
      <c r="E484" s="9" t="str">
        <f>IF(acc!G491&lt;&gt;"",acc!G491,"")</f>
        <v/>
      </c>
      <c r="F484" s="9" t="str">
        <f>IF(acc!H491&lt;&gt;"",acc!H491,"")</f>
        <v/>
      </c>
      <c r="G484" s="9" t="str">
        <f>IF(acc!I491&lt;&gt;"",acc!I491,"")</f>
        <v/>
      </c>
      <c r="H484" s="9" t="str">
        <f>IF(acc!J491&lt;&gt;"",acc!J491,"")</f>
        <v/>
      </c>
    </row>
    <row r="485" spans="1:8" x14ac:dyDescent="0.25">
      <c r="A485" s="9" t="str">
        <f>IF(acc!C492&lt;&gt;"",acc!B492,"")</f>
        <v/>
      </c>
      <c r="B485" s="9" t="str">
        <f>IF(acc!C492&lt;&gt;"",acc!C492,"")</f>
        <v/>
      </c>
      <c r="C485" s="9" t="str">
        <f>IF(acc!E492&lt;&gt;"",VLOOKUP(acc!E492,private!$B$1:$C$10,2,FALSE),"")</f>
        <v/>
      </c>
      <c r="D485" s="40" t="str">
        <f>IF(acc!F492&lt;&gt;"",acc!F492,"")</f>
        <v/>
      </c>
      <c r="E485" s="9" t="str">
        <f>IF(acc!G492&lt;&gt;"",acc!G492,"")</f>
        <v/>
      </c>
      <c r="F485" s="9" t="str">
        <f>IF(acc!H492&lt;&gt;"",acc!H492,"")</f>
        <v/>
      </c>
      <c r="G485" s="9" t="str">
        <f>IF(acc!I492&lt;&gt;"",acc!I492,"")</f>
        <v/>
      </c>
      <c r="H485" s="9" t="str">
        <f>IF(acc!J492&lt;&gt;"",acc!J492,"")</f>
        <v/>
      </c>
    </row>
    <row r="486" spans="1:8" x14ac:dyDescent="0.25">
      <c r="A486" s="9" t="str">
        <f>IF(acc!C493&lt;&gt;"",acc!B493,"")</f>
        <v/>
      </c>
      <c r="B486" s="9" t="str">
        <f>IF(acc!C493&lt;&gt;"",acc!C493,"")</f>
        <v/>
      </c>
      <c r="C486" s="9" t="str">
        <f>IF(acc!E493&lt;&gt;"",VLOOKUP(acc!E493,private!$B$1:$C$10,2,FALSE),"")</f>
        <v/>
      </c>
      <c r="D486" s="40" t="str">
        <f>IF(acc!F493&lt;&gt;"",acc!F493,"")</f>
        <v/>
      </c>
      <c r="E486" s="9" t="str">
        <f>IF(acc!G493&lt;&gt;"",acc!G493,"")</f>
        <v/>
      </c>
      <c r="F486" s="9" t="str">
        <f>IF(acc!H493&lt;&gt;"",acc!H493,"")</f>
        <v/>
      </c>
      <c r="G486" s="9" t="str">
        <f>IF(acc!I493&lt;&gt;"",acc!I493,"")</f>
        <v/>
      </c>
      <c r="H486" s="9" t="str">
        <f>IF(acc!J493&lt;&gt;"",acc!J493,"")</f>
        <v/>
      </c>
    </row>
    <row r="487" spans="1:8" x14ac:dyDescent="0.25">
      <c r="A487" s="9" t="str">
        <f>IF(acc!C494&lt;&gt;"",acc!B494,"")</f>
        <v/>
      </c>
      <c r="B487" s="9" t="str">
        <f>IF(acc!C494&lt;&gt;"",acc!C494,"")</f>
        <v/>
      </c>
      <c r="C487" s="9" t="str">
        <f>IF(acc!E494&lt;&gt;"",VLOOKUP(acc!E494,private!$B$1:$C$10,2,FALSE),"")</f>
        <v/>
      </c>
      <c r="D487" s="40" t="str">
        <f>IF(acc!F494&lt;&gt;"",acc!F494,"")</f>
        <v/>
      </c>
      <c r="E487" s="9" t="str">
        <f>IF(acc!G494&lt;&gt;"",acc!G494,"")</f>
        <v/>
      </c>
      <c r="F487" s="9" t="str">
        <f>IF(acc!H494&lt;&gt;"",acc!H494,"")</f>
        <v/>
      </c>
      <c r="G487" s="9" t="str">
        <f>IF(acc!I494&lt;&gt;"",acc!I494,"")</f>
        <v/>
      </c>
      <c r="H487" s="9" t="str">
        <f>IF(acc!J494&lt;&gt;"",acc!J494,"")</f>
        <v/>
      </c>
    </row>
    <row r="488" spans="1:8" x14ac:dyDescent="0.25">
      <c r="A488" s="9" t="str">
        <f>IF(acc!C495&lt;&gt;"",acc!B495,"")</f>
        <v/>
      </c>
      <c r="B488" s="9" t="str">
        <f>IF(acc!C495&lt;&gt;"",acc!C495,"")</f>
        <v/>
      </c>
      <c r="C488" s="9" t="str">
        <f>IF(acc!E495&lt;&gt;"",VLOOKUP(acc!E495,private!$B$1:$C$10,2,FALSE),"")</f>
        <v/>
      </c>
      <c r="D488" s="40" t="str">
        <f>IF(acc!F495&lt;&gt;"",acc!F495,"")</f>
        <v/>
      </c>
      <c r="E488" s="9" t="str">
        <f>IF(acc!G495&lt;&gt;"",acc!G495,"")</f>
        <v/>
      </c>
      <c r="F488" s="9" t="str">
        <f>IF(acc!H495&lt;&gt;"",acc!H495,"")</f>
        <v/>
      </c>
      <c r="G488" s="9" t="str">
        <f>IF(acc!I495&lt;&gt;"",acc!I495,"")</f>
        <v/>
      </c>
      <c r="H488" s="9" t="str">
        <f>IF(acc!J495&lt;&gt;"",acc!J495,"")</f>
        <v/>
      </c>
    </row>
    <row r="489" spans="1:8" x14ac:dyDescent="0.25">
      <c r="A489" s="9" t="str">
        <f>IF(acc!C496&lt;&gt;"",acc!B496,"")</f>
        <v/>
      </c>
      <c r="B489" s="9" t="str">
        <f>IF(acc!C496&lt;&gt;"",acc!C496,"")</f>
        <v/>
      </c>
      <c r="C489" s="9" t="str">
        <f>IF(acc!E496&lt;&gt;"",VLOOKUP(acc!E496,private!$B$1:$C$10,2,FALSE),"")</f>
        <v/>
      </c>
      <c r="D489" s="40" t="str">
        <f>IF(acc!F496&lt;&gt;"",acc!F496,"")</f>
        <v/>
      </c>
      <c r="E489" s="9" t="str">
        <f>IF(acc!G496&lt;&gt;"",acc!G496,"")</f>
        <v/>
      </c>
      <c r="F489" s="9" t="str">
        <f>IF(acc!H496&lt;&gt;"",acc!H496,"")</f>
        <v/>
      </c>
      <c r="G489" s="9" t="str">
        <f>IF(acc!I496&lt;&gt;"",acc!I496,"")</f>
        <v/>
      </c>
      <c r="H489" s="9" t="str">
        <f>IF(acc!J496&lt;&gt;"",acc!J496,"")</f>
        <v/>
      </c>
    </row>
    <row r="490" spans="1:8" x14ac:dyDescent="0.25">
      <c r="A490" s="9" t="str">
        <f>IF(acc!C497&lt;&gt;"",acc!B497,"")</f>
        <v/>
      </c>
      <c r="B490" s="9" t="str">
        <f>IF(acc!C497&lt;&gt;"",acc!C497,"")</f>
        <v/>
      </c>
      <c r="C490" s="9" t="str">
        <f>IF(acc!E497&lt;&gt;"",VLOOKUP(acc!E497,private!$B$1:$C$10,2,FALSE),"")</f>
        <v/>
      </c>
      <c r="D490" s="40" t="str">
        <f>IF(acc!F497&lt;&gt;"",acc!F497,"")</f>
        <v/>
      </c>
      <c r="E490" s="9" t="str">
        <f>IF(acc!G497&lt;&gt;"",acc!G497,"")</f>
        <v/>
      </c>
      <c r="F490" s="9" t="str">
        <f>IF(acc!H497&lt;&gt;"",acc!H497,"")</f>
        <v/>
      </c>
      <c r="G490" s="9" t="str">
        <f>IF(acc!I497&lt;&gt;"",acc!I497,"")</f>
        <v/>
      </c>
      <c r="H490" s="9" t="str">
        <f>IF(acc!J497&lt;&gt;"",acc!J497,"")</f>
        <v/>
      </c>
    </row>
    <row r="491" spans="1:8" x14ac:dyDescent="0.25">
      <c r="A491" s="9" t="str">
        <f>IF(acc!C498&lt;&gt;"",acc!B498,"")</f>
        <v/>
      </c>
      <c r="B491" s="9" t="str">
        <f>IF(acc!C498&lt;&gt;"",acc!C498,"")</f>
        <v/>
      </c>
      <c r="C491" s="9" t="str">
        <f>IF(acc!E498&lt;&gt;"",VLOOKUP(acc!E498,private!$B$1:$C$10,2,FALSE),"")</f>
        <v/>
      </c>
      <c r="D491" s="40" t="str">
        <f>IF(acc!F498&lt;&gt;"",acc!F498,"")</f>
        <v/>
      </c>
      <c r="E491" s="9" t="str">
        <f>IF(acc!G498&lt;&gt;"",acc!G498,"")</f>
        <v/>
      </c>
      <c r="F491" s="9" t="str">
        <f>IF(acc!H498&lt;&gt;"",acc!H498,"")</f>
        <v/>
      </c>
      <c r="G491" s="9" t="str">
        <f>IF(acc!I498&lt;&gt;"",acc!I498,"")</f>
        <v/>
      </c>
      <c r="H491" s="9" t="str">
        <f>IF(acc!J498&lt;&gt;"",acc!J498,"")</f>
        <v/>
      </c>
    </row>
    <row r="492" spans="1:8" x14ac:dyDescent="0.25">
      <c r="A492" s="9" t="str">
        <f>IF(acc!C499&lt;&gt;"",acc!B499,"")</f>
        <v/>
      </c>
      <c r="B492" s="9" t="str">
        <f>IF(acc!C499&lt;&gt;"",acc!C499,"")</f>
        <v/>
      </c>
      <c r="C492" s="9" t="str">
        <f>IF(acc!E499&lt;&gt;"",VLOOKUP(acc!E499,private!$B$1:$C$10,2,FALSE),"")</f>
        <v/>
      </c>
      <c r="D492" s="40" t="str">
        <f>IF(acc!F499&lt;&gt;"",acc!F499,"")</f>
        <v/>
      </c>
      <c r="E492" s="9" t="str">
        <f>IF(acc!G499&lt;&gt;"",acc!G499,"")</f>
        <v/>
      </c>
      <c r="F492" s="9" t="str">
        <f>IF(acc!H499&lt;&gt;"",acc!H499,"")</f>
        <v/>
      </c>
      <c r="G492" s="9" t="str">
        <f>IF(acc!I499&lt;&gt;"",acc!I499,"")</f>
        <v/>
      </c>
      <c r="H492" s="9" t="str">
        <f>IF(acc!J499&lt;&gt;"",acc!J499,"")</f>
        <v/>
      </c>
    </row>
    <row r="493" spans="1:8" x14ac:dyDescent="0.25">
      <c r="A493" s="9" t="str">
        <f>IF(acc!C500&lt;&gt;"",acc!B500,"")</f>
        <v/>
      </c>
      <c r="B493" s="9" t="str">
        <f>IF(acc!C500&lt;&gt;"",acc!C500,"")</f>
        <v/>
      </c>
      <c r="C493" s="9" t="str">
        <f>IF(acc!E500&lt;&gt;"",VLOOKUP(acc!E500,private!$B$1:$C$10,2,FALSE),"")</f>
        <v/>
      </c>
      <c r="D493" s="40" t="str">
        <f>IF(acc!F500&lt;&gt;"",acc!F500,"")</f>
        <v/>
      </c>
      <c r="E493" s="9" t="str">
        <f>IF(acc!G500&lt;&gt;"",acc!G500,"")</f>
        <v/>
      </c>
      <c r="F493" s="9" t="str">
        <f>IF(acc!H500&lt;&gt;"",acc!H500,"")</f>
        <v/>
      </c>
      <c r="G493" s="9" t="str">
        <f>IF(acc!I500&lt;&gt;"",acc!I500,"")</f>
        <v/>
      </c>
      <c r="H493" s="9" t="str">
        <f>IF(acc!J500&lt;&gt;"",acc!J500,"")</f>
        <v/>
      </c>
    </row>
    <row r="494" spans="1:8" x14ac:dyDescent="0.25">
      <c r="A494" s="9" t="str">
        <f>IF(acc!C501&lt;&gt;"",acc!B501,"")</f>
        <v/>
      </c>
      <c r="B494" s="9" t="str">
        <f>IF(acc!C501&lt;&gt;"",acc!C501,"")</f>
        <v/>
      </c>
      <c r="C494" s="9" t="str">
        <f>IF(acc!E501&lt;&gt;"",VLOOKUP(acc!E501,private!$B$1:$C$10,2,FALSE),"")</f>
        <v/>
      </c>
      <c r="D494" s="40" t="str">
        <f>IF(acc!F501&lt;&gt;"",acc!F501,"")</f>
        <v/>
      </c>
      <c r="E494" s="9" t="str">
        <f>IF(acc!G501&lt;&gt;"",acc!G501,"")</f>
        <v/>
      </c>
      <c r="F494" s="9" t="str">
        <f>IF(acc!H501&lt;&gt;"",acc!H501,"")</f>
        <v/>
      </c>
      <c r="G494" s="9" t="str">
        <f>IF(acc!I501&lt;&gt;"",acc!I501,"")</f>
        <v/>
      </c>
      <c r="H494" s="9" t="str">
        <f>IF(acc!J501&lt;&gt;"",acc!J501,"")</f>
        <v/>
      </c>
    </row>
    <row r="495" spans="1:8" x14ac:dyDescent="0.25">
      <c r="A495" s="9" t="str">
        <f>IF(acc!C502&lt;&gt;"",acc!B502,"")</f>
        <v/>
      </c>
      <c r="B495" s="9" t="str">
        <f>IF(acc!C502&lt;&gt;"",acc!C502,"")</f>
        <v/>
      </c>
      <c r="C495" s="9" t="str">
        <f>IF(acc!E502&lt;&gt;"",VLOOKUP(acc!E502,private!$B$1:$C$10,2,FALSE),"")</f>
        <v/>
      </c>
      <c r="D495" s="40" t="str">
        <f>IF(acc!F502&lt;&gt;"",acc!F502,"")</f>
        <v/>
      </c>
      <c r="E495" s="9" t="str">
        <f>IF(acc!G502&lt;&gt;"",acc!G502,"")</f>
        <v/>
      </c>
      <c r="F495" s="9" t="str">
        <f>IF(acc!H502&lt;&gt;"",acc!H502,"")</f>
        <v/>
      </c>
      <c r="G495" s="9" t="str">
        <f>IF(acc!I502&lt;&gt;"",acc!I502,"")</f>
        <v/>
      </c>
      <c r="H495" s="9" t="str">
        <f>IF(acc!J502&lt;&gt;"",acc!J502,"")</f>
        <v/>
      </c>
    </row>
    <row r="496" spans="1:8" x14ac:dyDescent="0.25">
      <c r="A496" s="9" t="str">
        <f>IF(acc!C503&lt;&gt;"",acc!B503,"")</f>
        <v/>
      </c>
      <c r="B496" s="9" t="str">
        <f>IF(acc!C503&lt;&gt;"",acc!C503,"")</f>
        <v/>
      </c>
      <c r="C496" s="9" t="str">
        <f>IF(acc!E503&lt;&gt;"",VLOOKUP(acc!E503,private!$B$1:$C$10,2,FALSE),"")</f>
        <v/>
      </c>
      <c r="D496" s="40" t="str">
        <f>IF(acc!F503&lt;&gt;"",acc!F503,"")</f>
        <v/>
      </c>
      <c r="E496" s="9" t="str">
        <f>IF(acc!G503&lt;&gt;"",acc!G503,"")</f>
        <v/>
      </c>
      <c r="F496" s="9" t="str">
        <f>IF(acc!H503&lt;&gt;"",acc!H503,"")</f>
        <v/>
      </c>
      <c r="G496" s="9" t="str">
        <f>IF(acc!I503&lt;&gt;"",acc!I503,"")</f>
        <v/>
      </c>
      <c r="H496" s="9" t="str">
        <f>IF(acc!J503&lt;&gt;"",acc!J503,"")</f>
        <v/>
      </c>
    </row>
    <row r="497" spans="1:8" x14ac:dyDescent="0.25">
      <c r="A497" s="9" t="str">
        <f>IF(acc!C504&lt;&gt;"",acc!B504,"")</f>
        <v/>
      </c>
      <c r="B497" s="9" t="str">
        <f>IF(acc!C504&lt;&gt;"",acc!C504,"")</f>
        <v/>
      </c>
      <c r="C497" s="9" t="str">
        <f>IF(acc!E504&lt;&gt;"",VLOOKUP(acc!E504,private!$B$1:$C$10,2,FALSE),"")</f>
        <v/>
      </c>
      <c r="D497" s="40" t="str">
        <f>IF(acc!F504&lt;&gt;"",acc!F504,"")</f>
        <v/>
      </c>
      <c r="E497" s="9" t="str">
        <f>IF(acc!G504&lt;&gt;"",acc!G504,"")</f>
        <v/>
      </c>
      <c r="F497" s="9" t="str">
        <f>IF(acc!H504&lt;&gt;"",acc!H504,"")</f>
        <v/>
      </c>
      <c r="G497" s="9" t="str">
        <f>IF(acc!I504&lt;&gt;"",acc!I504,"")</f>
        <v/>
      </c>
      <c r="H497" s="9" t="str">
        <f>IF(acc!J504&lt;&gt;"",acc!J504,"")</f>
        <v/>
      </c>
    </row>
    <row r="498" spans="1:8" x14ac:dyDescent="0.25">
      <c r="A498" s="9" t="str">
        <f>IF(acc!C505&lt;&gt;"",acc!B505,"")</f>
        <v/>
      </c>
      <c r="B498" s="9" t="str">
        <f>IF(acc!C505&lt;&gt;"",acc!C505,"")</f>
        <v/>
      </c>
      <c r="C498" s="9" t="str">
        <f>IF(acc!E505&lt;&gt;"",VLOOKUP(acc!E505,private!$B$1:$C$10,2,FALSE),"")</f>
        <v/>
      </c>
      <c r="D498" s="40" t="str">
        <f>IF(acc!F505&lt;&gt;"",acc!F505,"")</f>
        <v/>
      </c>
      <c r="E498" s="9" t="str">
        <f>IF(acc!G505&lt;&gt;"",acc!G505,"")</f>
        <v/>
      </c>
      <c r="F498" s="9" t="str">
        <f>IF(acc!H505&lt;&gt;"",acc!H505,"")</f>
        <v/>
      </c>
      <c r="G498" s="9" t="str">
        <f>IF(acc!I505&lt;&gt;"",acc!I505,"")</f>
        <v/>
      </c>
      <c r="H498" s="9" t="str">
        <f>IF(acc!J505&lt;&gt;"",acc!J505,"")</f>
        <v/>
      </c>
    </row>
    <row r="499" spans="1:8" x14ac:dyDescent="0.25">
      <c r="A499" s="9" t="str">
        <f>IF(acc!C506&lt;&gt;"",acc!B506,"")</f>
        <v/>
      </c>
      <c r="B499" s="9" t="str">
        <f>IF(acc!C506&lt;&gt;"",acc!C506,"")</f>
        <v/>
      </c>
      <c r="C499" s="9" t="str">
        <f>IF(acc!E506&lt;&gt;"",VLOOKUP(acc!E506,private!$B$1:$C$10,2,FALSE),"")</f>
        <v/>
      </c>
      <c r="D499" s="40" t="str">
        <f>IF(acc!F506&lt;&gt;"",acc!F506,"")</f>
        <v/>
      </c>
      <c r="E499" s="9" t="str">
        <f>IF(acc!G506&lt;&gt;"",acc!G506,"")</f>
        <v/>
      </c>
      <c r="F499" s="9" t="str">
        <f>IF(acc!H506&lt;&gt;"",acc!H506,"")</f>
        <v/>
      </c>
      <c r="G499" s="9" t="str">
        <f>IF(acc!I506&lt;&gt;"",acc!I506,"")</f>
        <v/>
      </c>
      <c r="H499" s="9" t="str">
        <f>IF(acc!J506&lt;&gt;"",acc!J506,"")</f>
        <v/>
      </c>
    </row>
    <row r="500" spans="1:8" x14ac:dyDescent="0.25">
      <c r="A500" s="9" t="str">
        <f>IF(acc!C507&lt;&gt;"",acc!B507,"")</f>
        <v/>
      </c>
      <c r="B500" s="9" t="str">
        <f>IF(acc!C507&lt;&gt;"",acc!C507,"")</f>
        <v/>
      </c>
      <c r="C500" s="9" t="str">
        <f>IF(acc!E507&lt;&gt;"",VLOOKUP(acc!E507,private!$B$1:$C$10,2,FALSE),"")</f>
        <v/>
      </c>
      <c r="D500" s="40" t="str">
        <f>IF(acc!F507&lt;&gt;"",acc!F507,"")</f>
        <v/>
      </c>
      <c r="E500" s="9" t="str">
        <f>IF(acc!G507&lt;&gt;"",acc!G507,"")</f>
        <v/>
      </c>
      <c r="F500" s="9" t="str">
        <f>IF(acc!H507&lt;&gt;"",acc!H507,"")</f>
        <v/>
      </c>
      <c r="G500" s="9" t="str">
        <f>IF(acc!I507&lt;&gt;"",acc!I507,"")</f>
        <v/>
      </c>
      <c r="H500" s="9" t="str">
        <f>IF(acc!J507&lt;&gt;"",acc!J507,"")</f>
        <v/>
      </c>
    </row>
  </sheetData>
  <sheetProtection password="C8E3"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00"/>
  <sheetViews>
    <sheetView workbookViewId="0">
      <selection sqref="A1:G500"/>
    </sheetView>
  </sheetViews>
  <sheetFormatPr defaultColWidth="8.85546875" defaultRowHeight="15" x14ac:dyDescent="0.25"/>
  <cols>
    <col min="1" max="2" width="10" style="7" customWidth="1"/>
    <col min="3" max="3" width="21.140625" style="7" bestFit="1" customWidth="1"/>
    <col min="4" max="4" width="22.28515625" style="7" bestFit="1" customWidth="1"/>
    <col min="5" max="5" width="15" style="39" customWidth="1"/>
    <col min="6" max="6" width="15" style="7" customWidth="1"/>
    <col min="7" max="16384" width="8.85546875" style="7"/>
  </cols>
  <sheetData>
    <row r="1" spans="1:6" x14ac:dyDescent="0.25">
      <c r="A1" s="2" t="str">
        <f>IF(pay!C8&lt;&gt;"",pay!B8,"")</f>
        <v/>
      </c>
      <c r="B1" s="2" t="str">
        <f>IF(pay!C8&lt;&gt;"",pay!C8,"")</f>
        <v/>
      </c>
      <c r="C1" s="2" t="str">
        <f>IF(pay!E8&lt;&gt;"",VLOOKUP(pay!E8,private!$E$1:$F$9,2,FALSE),"")</f>
        <v/>
      </c>
      <c r="D1" s="2" t="str">
        <f>IF(pay!F8&lt;&gt;"",pay!F8,"")</f>
        <v/>
      </c>
      <c r="E1" s="38" t="str">
        <f>IF(pay!G8&lt;&gt;"",pay!G8,"")</f>
        <v/>
      </c>
      <c r="F1" s="2" t="str">
        <f>IF(pay!H8&lt;&gt;"",pay!H8,"")</f>
        <v/>
      </c>
    </row>
    <row r="2" spans="1:6" x14ac:dyDescent="0.25">
      <c r="A2" s="2" t="str">
        <f>IF(pay!C9&lt;&gt;"",pay!B9,"")</f>
        <v/>
      </c>
      <c r="B2" s="2" t="str">
        <f>IF(pay!C9&lt;&gt;"",pay!C9,"")</f>
        <v/>
      </c>
      <c r="C2" s="2" t="str">
        <f>IF(pay!E9&lt;&gt;"",VLOOKUP(pay!E9,private!$E$1:$F$9,2,FALSE),"")</f>
        <v/>
      </c>
      <c r="D2" s="2" t="str">
        <f>IF(pay!F9&lt;&gt;"",pay!F9,"")</f>
        <v/>
      </c>
      <c r="E2" s="38" t="str">
        <f>IF(pay!G9&lt;&gt;"",pay!G9,"")</f>
        <v/>
      </c>
      <c r="F2" s="2" t="str">
        <f>IF(pay!H9&lt;&gt;"",pay!H9,"")</f>
        <v/>
      </c>
    </row>
    <row r="3" spans="1:6" x14ac:dyDescent="0.25">
      <c r="A3" s="2" t="str">
        <f>IF(pay!C10&lt;&gt;"",pay!B10,"")</f>
        <v/>
      </c>
      <c r="B3" s="2" t="str">
        <f>IF(pay!C10&lt;&gt;"",pay!C10,"")</f>
        <v/>
      </c>
      <c r="C3" s="2" t="str">
        <f>IF(pay!E10&lt;&gt;"",VLOOKUP(pay!E10,private!$E$1:$F$9,2,FALSE),"")</f>
        <v/>
      </c>
      <c r="D3" s="2" t="str">
        <f>IF(pay!F10&lt;&gt;"",pay!F10,"")</f>
        <v/>
      </c>
      <c r="E3" s="38" t="str">
        <f>IF(pay!G10&lt;&gt;"",pay!G10,"")</f>
        <v/>
      </c>
      <c r="F3" s="2" t="str">
        <f>IF(pay!H10&lt;&gt;"",pay!H10,"")</f>
        <v/>
      </c>
    </row>
    <row r="4" spans="1:6" x14ac:dyDescent="0.25">
      <c r="A4" s="2" t="str">
        <f>IF(pay!C11&lt;&gt;"",pay!B11,"")</f>
        <v/>
      </c>
      <c r="B4" s="2" t="str">
        <f>IF(pay!C11&lt;&gt;"",pay!C11,"")</f>
        <v/>
      </c>
      <c r="C4" s="2" t="str">
        <f>IF(pay!E11&lt;&gt;"",VLOOKUP(pay!E11,private!$E$1:$F$9,2,FALSE),"")</f>
        <v/>
      </c>
      <c r="D4" s="2" t="str">
        <f>IF(pay!F11&lt;&gt;"",pay!F11,"")</f>
        <v/>
      </c>
      <c r="E4" s="38" t="str">
        <f>IF(pay!G11&lt;&gt;"",pay!G11,"")</f>
        <v/>
      </c>
      <c r="F4" s="2" t="str">
        <f>IF(pay!H11&lt;&gt;"",pay!H11,"")</f>
        <v/>
      </c>
    </row>
    <row r="5" spans="1:6" x14ac:dyDescent="0.25">
      <c r="A5" s="2" t="str">
        <f>IF(pay!C12&lt;&gt;"",pay!B12,"")</f>
        <v/>
      </c>
      <c r="B5" s="2" t="str">
        <f>IF(pay!C12&lt;&gt;"",pay!C12,"")</f>
        <v/>
      </c>
      <c r="C5" s="2" t="str">
        <f>IF(pay!E12&lt;&gt;"",VLOOKUP(pay!E12,private!$E$1:$F$9,2,FALSE),"")</f>
        <v/>
      </c>
      <c r="D5" s="2" t="str">
        <f>IF(pay!F12&lt;&gt;"",pay!F12,"")</f>
        <v/>
      </c>
      <c r="E5" s="38" t="str">
        <f>IF(pay!G12&lt;&gt;"",pay!G12,"")</f>
        <v/>
      </c>
      <c r="F5" s="2" t="str">
        <f>IF(pay!H12&lt;&gt;"",pay!H12,"")</f>
        <v/>
      </c>
    </row>
    <row r="6" spans="1:6" x14ac:dyDescent="0.25">
      <c r="A6" s="2" t="str">
        <f>IF(pay!C13&lt;&gt;"",pay!B13,"")</f>
        <v/>
      </c>
      <c r="B6" s="2" t="str">
        <f>IF(pay!C13&lt;&gt;"",pay!C13,"")</f>
        <v/>
      </c>
      <c r="C6" s="2" t="str">
        <f>IF(pay!E13&lt;&gt;"",VLOOKUP(pay!E13,private!$E$1:$F$9,2,FALSE),"")</f>
        <v/>
      </c>
      <c r="D6" s="2" t="str">
        <f>IF(pay!F13&lt;&gt;"",pay!F13,"")</f>
        <v/>
      </c>
      <c r="E6" s="38" t="str">
        <f>IF(pay!G13&lt;&gt;"",pay!G13,"")</f>
        <v/>
      </c>
      <c r="F6" s="2" t="str">
        <f>IF(pay!H13&lt;&gt;"",pay!H13,"")</f>
        <v/>
      </c>
    </row>
    <row r="7" spans="1:6" x14ac:dyDescent="0.25">
      <c r="A7" s="2" t="str">
        <f>IF(pay!C14&lt;&gt;"",pay!B14,"")</f>
        <v/>
      </c>
      <c r="B7" s="2" t="str">
        <f>IF(pay!C14&lt;&gt;"",pay!C14,"")</f>
        <v/>
      </c>
      <c r="C7" s="2" t="str">
        <f>IF(pay!E14&lt;&gt;"",VLOOKUP(pay!E14,private!$E$1:$F$9,2,FALSE),"")</f>
        <v/>
      </c>
      <c r="D7" s="2" t="str">
        <f>IF(pay!F14&lt;&gt;"",pay!F14,"")</f>
        <v/>
      </c>
      <c r="E7" s="38" t="str">
        <f>IF(pay!G14&lt;&gt;"",pay!G14,"")</f>
        <v/>
      </c>
      <c r="F7" s="2" t="str">
        <f>IF(pay!H14&lt;&gt;"",pay!H14,"")</f>
        <v/>
      </c>
    </row>
    <row r="8" spans="1:6" x14ac:dyDescent="0.25">
      <c r="A8" s="2" t="str">
        <f>IF(pay!C15&lt;&gt;"",pay!B15,"")</f>
        <v/>
      </c>
      <c r="B8" s="2" t="str">
        <f>IF(pay!C15&lt;&gt;"",pay!C15,"")</f>
        <v/>
      </c>
      <c r="C8" s="2" t="str">
        <f>IF(pay!E15&lt;&gt;"",VLOOKUP(pay!E15,private!$E$1:$F$9,2,FALSE),"")</f>
        <v/>
      </c>
      <c r="D8" s="2" t="str">
        <f>IF(pay!F15&lt;&gt;"",pay!F15,"")</f>
        <v/>
      </c>
      <c r="E8" s="38" t="str">
        <f>IF(pay!G15&lt;&gt;"",pay!G15,"")</f>
        <v/>
      </c>
      <c r="F8" s="2" t="str">
        <f>IF(pay!H15&lt;&gt;"",pay!H15,"")</f>
        <v/>
      </c>
    </row>
    <row r="9" spans="1:6" x14ac:dyDescent="0.25">
      <c r="A9" s="2" t="str">
        <f>IF(pay!C16&lt;&gt;"",pay!B16,"")</f>
        <v/>
      </c>
      <c r="B9" s="2" t="str">
        <f>IF(pay!C16&lt;&gt;"",pay!C16,"")</f>
        <v/>
      </c>
      <c r="C9" s="2" t="str">
        <f>IF(pay!E16&lt;&gt;"",VLOOKUP(pay!E16,private!$E$1:$F$9,2,FALSE),"")</f>
        <v/>
      </c>
      <c r="D9" s="2" t="str">
        <f>IF(pay!F16&lt;&gt;"",pay!F16,"")</f>
        <v/>
      </c>
      <c r="E9" s="38" t="str">
        <f>IF(pay!G16&lt;&gt;"",pay!G16,"")</f>
        <v/>
      </c>
      <c r="F9" s="2" t="str">
        <f>IF(pay!H16&lt;&gt;"",pay!H16,"")</f>
        <v/>
      </c>
    </row>
    <row r="10" spans="1:6" x14ac:dyDescent="0.25">
      <c r="A10" s="2" t="str">
        <f>IF(pay!C17&lt;&gt;"",pay!B17,"")</f>
        <v/>
      </c>
      <c r="B10" s="2" t="str">
        <f>IF(pay!C17&lt;&gt;"",pay!C17,"")</f>
        <v/>
      </c>
      <c r="C10" s="2" t="str">
        <f>IF(pay!E17&lt;&gt;"",VLOOKUP(pay!E17,private!$E$1:$F$9,2,FALSE),"")</f>
        <v/>
      </c>
      <c r="D10" s="2" t="str">
        <f>IF(pay!F17&lt;&gt;"",pay!F17,"")</f>
        <v/>
      </c>
      <c r="E10" s="38" t="str">
        <f>IF(pay!G17&lt;&gt;"",pay!G17,"")</f>
        <v/>
      </c>
      <c r="F10" s="2" t="str">
        <f>IF(pay!H17&lt;&gt;"",pay!H17,"")</f>
        <v/>
      </c>
    </row>
    <row r="11" spans="1:6" x14ac:dyDescent="0.25">
      <c r="A11" s="2" t="str">
        <f>IF(pay!C18&lt;&gt;"",pay!B18,"")</f>
        <v/>
      </c>
      <c r="B11" s="2" t="str">
        <f>IF(pay!C18&lt;&gt;"",pay!C18,"")</f>
        <v/>
      </c>
      <c r="C11" s="2" t="str">
        <f>IF(pay!E18&lt;&gt;"",VLOOKUP(pay!E18,private!$E$1:$F$9,2,FALSE),"")</f>
        <v/>
      </c>
      <c r="D11" s="2" t="str">
        <f>IF(pay!F18&lt;&gt;"",pay!F18,"")</f>
        <v/>
      </c>
      <c r="E11" s="38" t="str">
        <f>IF(pay!G18&lt;&gt;"",pay!G18,"")</f>
        <v/>
      </c>
      <c r="F11" s="2" t="str">
        <f>IF(pay!H18&lt;&gt;"",pay!H18,"")</f>
        <v/>
      </c>
    </row>
    <row r="12" spans="1:6" x14ac:dyDescent="0.25">
      <c r="A12" s="2" t="str">
        <f>IF(pay!C19&lt;&gt;"",pay!B19,"")</f>
        <v/>
      </c>
      <c r="B12" s="2" t="str">
        <f>IF(pay!C19&lt;&gt;"",pay!C19,"")</f>
        <v/>
      </c>
      <c r="C12" s="2" t="str">
        <f>IF(pay!E19&lt;&gt;"",VLOOKUP(pay!E19,private!$E$1:$F$9,2,FALSE),"")</f>
        <v/>
      </c>
      <c r="D12" s="2" t="str">
        <f>IF(pay!F19&lt;&gt;"",pay!F19,"")</f>
        <v/>
      </c>
      <c r="E12" s="38" t="str">
        <f>IF(pay!G19&lt;&gt;"",pay!G19,"")</f>
        <v/>
      </c>
      <c r="F12" s="2" t="str">
        <f>IF(pay!H19&lt;&gt;"",pay!H19,"")</f>
        <v/>
      </c>
    </row>
    <row r="13" spans="1:6" x14ac:dyDescent="0.25">
      <c r="A13" s="2" t="str">
        <f>IF(pay!C20&lt;&gt;"",pay!B20,"")</f>
        <v/>
      </c>
      <c r="B13" s="2" t="str">
        <f>IF(pay!C20&lt;&gt;"",pay!C20,"")</f>
        <v/>
      </c>
      <c r="C13" s="2" t="str">
        <f>IF(pay!E20&lt;&gt;"",VLOOKUP(pay!E20,private!$E$1:$F$9,2,FALSE),"")</f>
        <v/>
      </c>
      <c r="D13" s="2" t="str">
        <f>IF(pay!F20&lt;&gt;"",pay!F20,"")</f>
        <v/>
      </c>
      <c r="E13" s="38" t="str">
        <f>IF(pay!G20&lt;&gt;"",pay!G20,"")</f>
        <v/>
      </c>
      <c r="F13" s="2" t="str">
        <f>IF(pay!H20&lt;&gt;"",pay!H20,"")</f>
        <v/>
      </c>
    </row>
    <row r="14" spans="1:6" x14ac:dyDescent="0.25">
      <c r="A14" s="2" t="str">
        <f>IF(pay!C21&lt;&gt;"",pay!B21,"")</f>
        <v/>
      </c>
      <c r="B14" s="2" t="str">
        <f>IF(pay!C21&lt;&gt;"",pay!C21,"")</f>
        <v/>
      </c>
      <c r="C14" s="2" t="str">
        <f>IF(pay!E21&lt;&gt;"",VLOOKUP(pay!E21,private!$E$1:$F$9,2,FALSE),"")</f>
        <v/>
      </c>
      <c r="D14" s="2" t="str">
        <f>IF(pay!F21&lt;&gt;"",pay!F21,"")</f>
        <v/>
      </c>
      <c r="E14" s="38" t="str">
        <f>IF(pay!G21&lt;&gt;"",pay!G21,"")</f>
        <v/>
      </c>
      <c r="F14" s="2" t="str">
        <f>IF(pay!H21&lt;&gt;"",pay!H21,"")</f>
        <v/>
      </c>
    </row>
    <row r="15" spans="1:6" x14ac:dyDescent="0.25">
      <c r="A15" s="2" t="str">
        <f>IF(pay!C22&lt;&gt;"",pay!B22,"")</f>
        <v/>
      </c>
      <c r="B15" s="2" t="str">
        <f>IF(pay!C22&lt;&gt;"",pay!C22,"")</f>
        <v/>
      </c>
      <c r="C15" s="2" t="str">
        <f>IF(pay!E22&lt;&gt;"",VLOOKUP(pay!E22,private!$E$1:$F$9,2,FALSE),"")</f>
        <v/>
      </c>
      <c r="D15" s="2" t="str">
        <f>IF(pay!F22&lt;&gt;"",pay!F22,"")</f>
        <v/>
      </c>
      <c r="E15" s="38" t="str">
        <f>IF(pay!G22&lt;&gt;"",pay!G22,"")</f>
        <v/>
      </c>
      <c r="F15" s="2" t="str">
        <f>IF(pay!H22&lt;&gt;"",pay!H22,"")</f>
        <v/>
      </c>
    </row>
    <row r="16" spans="1:6" x14ac:dyDescent="0.25">
      <c r="A16" s="2" t="str">
        <f>IF(pay!C23&lt;&gt;"",pay!B23,"")</f>
        <v/>
      </c>
      <c r="B16" s="2" t="str">
        <f>IF(pay!C23&lt;&gt;"",pay!C23,"")</f>
        <v/>
      </c>
      <c r="C16" s="2" t="str">
        <f>IF(pay!E23&lt;&gt;"",VLOOKUP(pay!E23,private!$E$1:$F$9,2,FALSE),"")</f>
        <v/>
      </c>
      <c r="D16" s="2" t="str">
        <f>IF(pay!F23&lt;&gt;"",pay!F23,"")</f>
        <v/>
      </c>
      <c r="E16" s="38" t="str">
        <f>IF(pay!G23&lt;&gt;"",pay!G23,"")</f>
        <v/>
      </c>
      <c r="F16" s="2" t="str">
        <f>IF(pay!H23&lt;&gt;"",pay!H23,"")</f>
        <v/>
      </c>
    </row>
    <row r="17" spans="1:6" x14ac:dyDescent="0.25">
      <c r="A17" s="2" t="str">
        <f>IF(pay!C24&lt;&gt;"",pay!B24,"")</f>
        <v/>
      </c>
      <c r="B17" s="2" t="str">
        <f>IF(pay!C24&lt;&gt;"",pay!C24,"")</f>
        <v/>
      </c>
      <c r="C17" s="2" t="str">
        <f>IF(pay!E24&lt;&gt;"",VLOOKUP(pay!E24,private!$E$1:$F$9,2,FALSE),"")</f>
        <v/>
      </c>
      <c r="D17" s="2" t="str">
        <f>IF(pay!F24&lt;&gt;"",pay!F24,"")</f>
        <v/>
      </c>
      <c r="E17" s="38" t="str">
        <f>IF(pay!G24&lt;&gt;"",pay!G24,"")</f>
        <v/>
      </c>
      <c r="F17" s="2" t="str">
        <f>IF(pay!H24&lt;&gt;"",pay!H24,"")</f>
        <v/>
      </c>
    </row>
    <row r="18" spans="1:6" x14ac:dyDescent="0.25">
      <c r="A18" s="2" t="str">
        <f>IF(pay!C25&lt;&gt;"",pay!B25,"")</f>
        <v/>
      </c>
      <c r="B18" s="2" t="str">
        <f>IF(pay!C25&lt;&gt;"",pay!C25,"")</f>
        <v/>
      </c>
      <c r="C18" s="2" t="str">
        <f>IF(pay!E25&lt;&gt;"",VLOOKUP(pay!E25,private!$E$1:$F$9,2,FALSE),"")</f>
        <v/>
      </c>
      <c r="D18" s="2" t="str">
        <f>IF(pay!F25&lt;&gt;"",pay!F25,"")</f>
        <v/>
      </c>
      <c r="E18" s="38" t="str">
        <f>IF(pay!G25&lt;&gt;"",pay!G25,"")</f>
        <v/>
      </c>
      <c r="F18" s="2" t="str">
        <f>IF(pay!H25&lt;&gt;"",pay!H25,"")</f>
        <v/>
      </c>
    </row>
    <row r="19" spans="1:6" x14ac:dyDescent="0.25">
      <c r="A19" s="2" t="str">
        <f>IF(pay!C26&lt;&gt;"",pay!B26,"")</f>
        <v/>
      </c>
      <c r="B19" s="2" t="str">
        <f>IF(pay!C26&lt;&gt;"",pay!C26,"")</f>
        <v/>
      </c>
      <c r="C19" s="2" t="str">
        <f>IF(pay!E26&lt;&gt;"",VLOOKUP(pay!E26,private!$E$1:$F$9,2,FALSE),"")</f>
        <v/>
      </c>
      <c r="D19" s="2" t="str">
        <f>IF(pay!F26&lt;&gt;"",pay!F26,"")</f>
        <v/>
      </c>
      <c r="E19" s="38" t="str">
        <f>IF(pay!G26&lt;&gt;"",pay!G26,"")</f>
        <v/>
      </c>
      <c r="F19" s="2" t="str">
        <f>IF(pay!H26&lt;&gt;"",pay!H26,"")</f>
        <v/>
      </c>
    </row>
    <row r="20" spans="1:6" x14ac:dyDescent="0.25">
      <c r="A20" s="2" t="str">
        <f>IF(pay!C27&lt;&gt;"",pay!B27,"")</f>
        <v/>
      </c>
      <c r="B20" s="2" t="str">
        <f>IF(pay!C27&lt;&gt;"",pay!C27,"")</f>
        <v/>
      </c>
      <c r="C20" s="2" t="str">
        <f>IF(pay!E27&lt;&gt;"",VLOOKUP(pay!E27,private!$E$1:$F$9,2,FALSE),"")</f>
        <v/>
      </c>
      <c r="D20" s="2" t="str">
        <f>IF(pay!F27&lt;&gt;"",pay!F27,"")</f>
        <v/>
      </c>
      <c r="E20" s="38" t="str">
        <f>IF(pay!G27&lt;&gt;"",pay!G27,"")</f>
        <v/>
      </c>
      <c r="F20" s="2" t="str">
        <f>IF(pay!H27&lt;&gt;"",pay!H27,"")</f>
        <v/>
      </c>
    </row>
    <row r="21" spans="1:6" x14ac:dyDescent="0.25">
      <c r="A21" s="2" t="str">
        <f>IF(pay!C28&lt;&gt;"",pay!B28,"")</f>
        <v/>
      </c>
      <c r="B21" s="2" t="str">
        <f>IF(pay!C28&lt;&gt;"",pay!C28,"")</f>
        <v/>
      </c>
      <c r="C21" s="2" t="str">
        <f>IF(pay!E28&lt;&gt;"",VLOOKUP(pay!E28,private!$E$1:$F$9,2,FALSE),"")</f>
        <v/>
      </c>
      <c r="D21" s="2" t="str">
        <f>IF(pay!F28&lt;&gt;"",pay!F28,"")</f>
        <v/>
      </c>
      <c r="E21" s="38" t="str">
        <f>IF(pay!G28&lt;&gt;"",pay!G28,"")</f>
        <v/>
      </c>
      <c r="F21" s="2" t="str">
        <f>IF(pay!H28&lt;&gt;"",pay!H28,"")</f>
        <v/>
      </c>
    </row>
    <row r="22" spans="1:6" x14ac:dyDescent="0.25">
      <c r="A22" s="2" t="str">
        <f>IF(pay!C29&lt;&gt;"",pay!B29,"")</f>
        <v/>
      </c>
      <c r="B22" s="2" t="str">
        <f>IF(pay!C29&lt;&gt;"",pay!C29,"")</f>
        <v/>
      </c>
      <c r="C22" s="2" t="str">
        <f>IF(pay!E29&lt;&gt;"",VLOOKUP(pay!E29,private!$E$1:$F$9,2,FALSE),"")</f>
        <v/>
      </c>
      <c r="D22" s="2" t="str">
        <f>IF(pay!F29&lt;&gt;"",pay!F29,"")</f>
        <v/>
      </c>
      <c r="E22" s="38" t="str">
        <f>IF(pay!G29&lt;&gt;"",pay!G29,"")</f>
        <v/>
      </c>
      <c r="F22" s="2" t="str">
        <f>IF(pay!H29&lt;&gt;"",pay!H29,"")</f>
        <v/>
      </c>
    </row>
    <row r="23" spans="1:6" x14ac:dyDescent="0.25">
      <c r="A23" s="2" t="str">
        <f>IF(pay!C30&lt;&gt;"",pay!B30,"")</f>
        <v/>
      </c>
      <c r="B23" s="2" t="str">
        <f>IF(pay!C30&lt;&gt;"",pay!C30,"")</f>
        <v/>
      </c>
      <c r="C23" s="2" t="str">
        <f>IF(pay!E30&lt;&gt;"",VLOOKUP(pay!E30,private!$E$1:$F$9,2,FALSE),"")</f>
        <v/>
      </c>
      <c r="D23" s="2" t="str">
        <f>IF(pay!F30&lt;&gt;"",pay!F30,"")</f>
        <v/>
      </c>
      <c r="E23" s="38" t="str">
        <f>IF(pay!G30&lt;&gt;"",pay!G30,"")</f>
        <v/>
      </c>
      <c r="F23" s="2" t="str">
        <f>IF(pay!H30&lt;&gt;"",pay!H30,"")</f>
        <v/>
      </c>
    </row>
    <row r="24" spans="1:6" x14ac:dyDescent="0.25">
      <c r="A24" s="2" t="str">
        <f>IF(pay!C31&lt;&gt;"",pay!B31,"")</f>
        <v/>
      </c>
      <c r="B24" s="2" t="str">
        <f>IF(pay!C31&lt;&gt;"",pay!C31,"")</f>
        <v/>
      </c>
      <c r="C24" s="2" t="str">
        <f>IF(pay!E31&lt;&gt;"",VLOOKUP(pay!E31,private!$E$1:$F$9,2,FALSE),"")</f>
        <v/>
      </c>
      <c r="D24" s="2" t="str">
        <f>IF(pay!F31&lt;&gt;"",pay!F31,"")</f>
        <v/>
      </c>
      <c r="E24" s="38" t="str">
        <f>IF(pay!G31&lt;&gt;"",pay!G31,"")</f>
        <v/>
      </c>
      <c r="F24" s="2" t="str">
        <f>IF(pay!H31&lt;&gt;"",pay!H31,"")</f>
        <v/>
      </c>
    </row>
    <row r="25" spans="1:6" x14ac:dyDescent="0.25">
      <c r="A25" s="2" t="str">
        <f>IF(pay!C32&lt;&gt;"",pay!B32,"")</f>
        <v/>
      </c>
      <c r="B25" s="2" t="str">
        <f>IF(pay!C32&lt;&gt;"",pay!C32,"")</f>
        <v/>
      </c>
      <c r="C25" s="2" t="str">
        <f>IF(pay!E32&lt;&gt;"",VLOOKUP(pay!E32,private!$E$1:$F$9,2,FALSE),"")</f>
        <v/>
      </c>
      <c r="D25" s="2" t="str">
        <f>IF(pay!F32&lt;&gt;"",pay!F32,"")</f>
        <v/>
      </c>
      <c r="E25" s="38" t="str">
        <f>IF(pay!G32&lt;&gt;"",pay!G32,"")</f>
        <v/>
      </c>
      <c r="F25" s="2" t="str">
        <f>IF(pay!H32&lt;&gt;"",pay!H32,"")</f>
        <v/>
      </c>
    </row>
    <row r="26" spans="1:6" x14ac:dyDescent="0.25">
      <c r="A26" s="2" t="str">
        <f>IF(pay!C33&lt;&gt;"",pay!B33,"")</f>
        <v/>
      </c>
      <c r="B26" s="2" t="str">
        <f>IF(pay!C33&lt;&gt;"",pay!C33,"")</f>
        <v/>
      </c>
      <c r="C26" s="2" t="str">
        <f>IF(pay!E33&lt;&gt;"",VLOOKUP(pay!E33,private!$E$1:$F$9,2,FALSE),"")</f>
        <v/>
      </c>
      <c r="D26" s="2" t="str">
        <f>IF(pay!F33&lt;&gt;"",pay!F33,"")</f>
        <v/>
      </c>
      <c r="E26" s="38" t="str">
        <f>IF(pay!G33&lt;&gt;"",pay!G33,"")</f>
        <v/>
      </c>
      <c r="F26" s="2" t="str">
        <f>IF(pay!H33&lt;&gt;"",pay!H33,"")</f>
        <v/>
      </c>
    </row>
    <row r="27" spans="1:6" x14ac:dyDescent="0.25">
      <c r="A27" s="2" t="str">
        <f>IF(pay!C34&lt;&gt;"",pay!B34,"")</f>
        <v/>
      </c>
      <c r="B27" s="2" t="str">
        <f>IF(pay!C34&lt;&gt;"",pay!C34,"")</f>
        <v/>
      </c>
      <c r="C27" s="2" t="str">
        <f>IF(pay!E34&lt;&gt;"",VLOOKUP(pay!E34,private!$E$1:$F$9,2,FALSE),"")</f>
        <v/>
      </c>
      <c r="D27" s="2" t="str">
        <f>IF(pay!F34&lt;&gt;"",pay!F34,"")</f>
        <v/>
      </c>
      <c r="E27" s="38" t="str">
        <f>IF(pay!G34&lt;&gt;"",pay!G34,"")</f>
        <v/>
      </c>
      <c r="F27" s="2" t="str">
        <f>IF(pay!H34&lt;&gt;"",pay!H34,"")</f>
        <v/>
      </c>
    </row>
    <row r="28" spans="1:6" x14ac:dyDescent="0.25">
      <c r="A28" s="2" t="str">
        <f>IF(pay!C35&lt;&gt;"",pay!B35,"")</f>
        <v/>
      </c>
      <c r="B28" s="2" t="str">
        <f>IF(pay!C35&lt;&gt;"",pay!C35,"")</f>
        <v/>
      </c>
      <c r="C28" s="2" t="str">
        <f>IF(pay!E35&lt;&gt;"",VLOOKUP(pay!E35,private!$E$1:$F$9,2,FALSE),"")</f>
        <v/>
      </c>
      <c r="D28" s="2" t="str">
        <f>IF(pay!F35&lt;&gt;"",pay!F35,"")</f>
        <v/>
      </c>
      <c r="E28" s="38" t="str">
        <f>IF(pay!G35&lt;&gt;"",pay!G35,"")</f>
        <v/>
      </c>
      <c r="F28" s="2" t="str">
        <f>IF(pay!H35&lt;&gt;"",pay!H35,"")</f>
        <v/>
      </c>
    </row>
    <row r="29" spans="1:6" x14ac:dyDescent="0.25">
      <c r="A29" s="2" t="str">
        <f>IF(pay!C36&lt;&gt;"",pay!B36,"")</f>
        <v/>
      </c>
      <c r="B29" s="2" t="str">
        <f>IF(pay!C36&lt;&gt;"",pay!C36,"")</f>
        <v/>
      </c>
      <c r="C29" s="2" t="str">
        <f>IF(pay!E36&lt;&gt;"",VLOOKUP(pay!E36,private!$E$1:$F$9,2,FALSE),"")</f>
        <v/>
      </c>
      <c r="D29" s="2" t="str">
        <f>IF(pay!F36&lt;&gt;"",pay!F36,"")</f>
        <v/>
      </c>
      <c r="E29" s="38" t="str">
        <f>IF(pay!G36&lt;&gt;"",pay!G36,"")</f>
        <v/>
      </c>
      <c r="F29" s="2" t="str">
        <f>IF(pay!H36&lt;&gt;"",pay!H36,"")</f>
        <v/>
      </c>
    </row>
    <row r="30" spans="1:6" x14ac:dyDescent="0.25">
      <c r="A30" s="2" t="str">
        <f>IF(pay!C37&lt;&gt;"",pay!B37,"")</f>
        <v/>
      </c>
      <c r="B30" s="2" t="str">
        <f>IF(pay!C37&lt;&gt;"",pay!C37,"")</f>
        <v/>
      </c>
      <c r="C30" s="2" t="str">
        <f>IF(pay!E37&lt;&gt;"",VLOOKUP(pay!E37,private!$E$1:$F$9,2,FALSE),"")</f>
        <v/>
      </c>
      <c r="D30" s="2" t="str">
        <f>IF(pay!F37&lt;&gt;"",pay!F37,"")</f>
        <v/>
      </c>
      <c r="E30" s="38" t="str">
        <f>IF(pay!G37&lt;&gt;"",pay!G37,"")</f>
        <v/>
      </c>
      <c r="F30" s="2" t="str">
        <f>IF(pay!H37&lt;&gt;"",pay!H37,"")</f>
        <v/>
      </c>
    </row>
    <row r="31" spans="1:6" x14ac:dyDescent="0.25">
      <c r="A31" s="2" t="str">
        <f>IF(pay!C38&lt;&gt;"",pay!B38,"")</f>
        <v/>
      </c>
      <c r="B31" s="2" t="str">
        <f>IF(pay!C38&lt;&gt;"",pay!C38,"")</f>
        <v/>
      </c>
      <c r="C31" s="2" t="str">
        <f>IF(pay!E38&lt;&gt;"",VLOOKUP(pay!E38,private!$E$1:$F$9,2,FALSE),"")</f>
        <v/>
      </c>
      <c r="D31" s="2" t="str">
        <f>IF(pay!F38&lt;&gt;"",pay!F38,"")</f>
        <v/>
      </c>
      <c r="E31" s="38" t="str">
        <f>IF(pay!G38&lt;&gt;"",pay!G38,"")</f>
        <v/>
      </c>
      <c r="F31" s="2" t="str">
        <f>IF(pay!H38&lt;&gt;"",pay!H38,"")</f>
        <v/>
      </c>
    </row>
    <row r="32" spans="1:6" x14ac:dyDescent="0.25">
      <c r="A32" s="2" t="str">
        <f>IF(pay!C39&lt;&gt;"",pay!B39,"")</f>
        <v/>
      </c>
      <c r="B32" s="2" t="str">
        <f>IF(pay!C39&lt;&gt;"",pay!C39,"")</f>
        <v/>
      </c>
      <c r="C32" s="2" t="str">
        <f>IF(pay!E39&lt;&gt;"",VLOOKUP(pay!E39,private!$E$1:$F$9,2,FALSE),"")</f>
        <v/>
      </c>
      <c r="D32" s="2" t="str">
        <f>IF(pay!F39&lt;&gt;"",pay!F39,"")</f>
        <v/>
      </c>
      <c r="E32" s="38" t="str">
        <f>IF(pay!G39&lt;&gt;"",pay!G39,"")</f>
        <v/>
      </c>
      <c r="F32" s="2" t="str">
        <f>IF(pay!H39&lt;&gt;"",pay!H39,"")</f>
        <v/>
      </c>
    </row>
    <row r="33" spans="1:6" x14ac:dyDescent="0.25">
      <c r="A33" s="2" t="str">
        <f>IF(pay!C40&lt;&gt;"",pay!B40,"")</f>
        <v/>
      </c>
      <c r="B33" s="2" t="str">
        <f>IF(pay!C40&lt;&gt;"",pay!C40,"")</f>
        <v/>
      </c>
      <c r="C33" s="2" t="str">
        <f>IF(pay!E40&lt;&gt;"",VLOOKUP(pay!E40,private!$E$1:$F$9,2,FALSE),"")</f>
        <v/>
      </c>
      <c r="D33" s="2" t="str">
        <f>IF(pay!F40&lt;&gt;"",pay!F40,"")</f>
        <v/>
      </c>
      <c r="E33" s="38" t="str">
        <f>IF(pay!G40&lt;&gt;"",pay!G40,"")</f>
        <v/>
      </c>
      <c r="F33" s="2" t="str">
        <f>IF(pay!H40&lt;&gt;"",pay!H40,"")</f>
        <v/>
      </c>
    </row>
    <row r="34" spans="1:6" x14ac:dyDescent="0.25">
      <c r="A34" s="2" t="str">
        <f>IF(pay!C41&lt;&gt;"",pay!B41,"")</f>
        <v/>
      </c>
      <c r="B34" s="2" t="str">
        <f>IF(pay!C41&lt;&gt;"",pay!C41,"")</f>
        <v/>
      </c>
      <c r="C34" s="2" t="str">
        <f>IF(pay!E41&lt;&gt;"",VLOOKUP(pay!E41,private!$E$1:$F$9,2,FALSE),"")</f>
        <v/>
      </c>
      <c r="D34" s="2" t="str">
        <f>IF(pay!F41&lt;&gt;"",pay!F41,"")</f>
        <v/>
      </c>
      <c r="E34" s="38" t="str">
        <f>IF(pay!G41&lt;&gt;"",pay!G41,"")</f>
        <v/>
      </c>
      <c r="F34" s="2" t="str">
        <f>IF(pay!H41&lt;&gt;"",pay!H41,"")</f>
        <v/>
      </c>
    </row>
    <row r="35" spans="1:6" x14ac:dyDescent="0.25">
      <c r="A35" s="2" t="str">
        <f>IF(pay!C42&lt;&gt;"",pay!B42,"")</f>
        <v/>
      </c>
      <c r="B35" s="2" t="str">
        <f>IF(pay!C42&lt;&gt;"",pay!C42,"")</f>
        <v/>
      </c>
      <c r="C35" s="2" t="str">
        <f>IF(pay!E42&lt;&gt;"",VLOOKUP(pay!E42,private!$E$1:$F$9,2,FALSE),"")</f>
        <v/>
      </c>
      <c r="D35" s="2" t="str">
        <f>IF(pay!F42&lt;&gt;"",pay!F42,"")</f>
        <v/>
      </c>
      <c r="E35" s="38" t="str">
        <f>IF(pay!G42&lt;&gt;"",pay!G42,"")</f>
        <v/>
      </c>
      <c r="F35" s="2" t="str">
        <f>IF(pay!H42&lt;&gt;"",pay!H42,"")</f>
        <v/>
      </c>
    </row>
    <row r="36" spans="1:6" x14ac:dyDescent="0.25">
      <c r="A36" s="2" t="str">
        <f>IF(pay!C43&lt;&gt;"",pay!B43,"")</f>
        <v/>
      </c>
      <c r="B36" s="2" t="str">
        <f>IF(pay!C43&lt;&gt;"",pay!C43,"")</f>
        <v/>
      </c>
      <c r="C36" s="2" t="str">
        <f>IF(pay!E43&lt;&gt;"",VLOOKUP(pay!E43,private!$E$1:$F$9,2,FALSE),"")</f>
        <v/>
      </c>
      <c r="D36" s="2" t="str">
        <f>IF(pay!F43&lt;&gt;"",pay!F43,"")</f>
        <v/>
      </c>
      <c r="E36" s="38" t="str">
        <f>IF(pay!G43&lt;&gt;"",pay!G43,"")</f>
        <v/>
      </c>
      <c r="F36" s="2" t="str">
        <f>IF(pay!H43&lt;&gt;"",pay!H43,"")</f>
        <v/>
      </c>
    </row>
    <row r="37" spans="1:6" x14ac:dyDescent="0.25">
      <c r="A37" s="2" t="str">
        <f>IF(pay!C44&lt;&gt;"",pay!B44,"")</f>
        <v/>
      </c>
      <c r="B37" s="2" t="str">
        <f>IF(pay!C44&lt;&gt;"",pay!C44,"")</f>
        <v/>
      </c>
      <c r="C37" s="2" t="str">
        <f>IF(pay!E44&lt;&gt;"",VLOOKUP(pay!E44,private!$E$1:$F$9,2,FALSE),"")</f>
        <v/>
      </c>
      <c r="D37" s="2" t="str">
        <f>IF(pay!F44&lt;&gt;"",pay!F44,"")</f>
        <v/>
      </c>
      <c r="E37" s="38" t="str">
        <f>IF(pay!G44&lt;&gt;"",pay!G44,"")</f>
        <v/>
      </c>
      <c r="F37" s="2" t="str">
        <f>IF(pay!H44&lt;&gt;"",pay!H44,"")</f>
        <v/>
      </c>
    </row>
    <row r="38" spans="1:6" x14ac:dyDescent="0.25">
      <c r="A38" s="2" t="str">
        <f>IF(pay!C45&lt;&gt;"",pay!B45,"")</f>
        <v/>
      </c>
      <c r="B38" s="2" t="str">
        <f>IF(pay!C45&lt;&gt;"",pay!C45,"")</f>
        <v/>
      </c>
      <c r="C38" s="2" t="str">
        <f>IF(pay!E45&lt;&gt;"",VLOOKUP(pay!E45,private!$E$1:$F$9,2,FALSE),"")</f>
        <v/>
      </c>
      <c r="D38" s="2" t="str">
        <f>IF(pay!F45&lt;&gt;"",pay!F45,"")</f>
        <v/>
      </c>
      <c r="E38" s="38" t="str">
        <f>IF(pay!G45&lt;&gt;"",pay!G45,"")</f>
        <v/>
      </c>
      <c r="F38" s="2" t="str">
        <f>IF(pay!H45&lt;&gt;"",pay!H45,"")</f>
        <v/>
      </c>
    </row>
    <row r="39" spans="1:6" x14ac:dyDescent="0.25">
      <c r="A39" s="2" t="str">
        <f>IF(pay!C46&lt;&gt;"",pay!B46,"")</f>
        <v/>
      </c>
      <c r="B39" s="2" t="str">
        <f>IF(pay!C46&lt;&gt;"",pay!C46,"")</f>
        <v/>
      </c>
      <c r="C39" s="2" t="str">
        <f>IF(pay!E46&lt;&gt;"",VLOOKUP(pay!E46,private!$E$1:$F$9,2,FALSE),"")</f>
        <v/>
      </c>
      <c r="D39" s="2" t="str">
        <f>IF(pay!F46&lt;&gt;"",pay!F46,"")</f>
        <v/>
      </c>
      <c r="E39" s="38" t="str">
        <f>IF(pay!G46&lt;&gt;"",pay!G46,"")</f>
        <v/>
      </c>
      <c r="F39" s="2" t="str">
        <f>IF(pay!H46&lt;&gt;"",pay!H46,"")</f>
        <v/>
      </c>
    </row>
    <row r="40" spans="1:6" x14ac:dyDescent="0.25">
      <c r="A40" s="2" t="str">
        <f>IF(pay!C47&lt;&gt;"",pay!B47,"")</f>
        <v/>
      </c>
      <c r="B40" s="2" t="str">
        <f>IF(pay!C47&lt;&gt;"",pay!C47,"")</f>
        <v/>
      </c>
      <c r="C40" s="2" t="str">
        <f>IF(pay!E47&lt;&gt;"",VLOOKUP(pay!E47,private!$E$1:$F$9,2,FALSE),"")</f>
        <v/>
      </c>
      <c r="D40" s="2" t="str">
        <f>IF(pay!F47&lt;&gt;"",pay!F47,"")</f>
        <v/>
      </c>
      <c r="E40" s="38" t="str">
        <f>IF(pay!G47&lt;&gt;"",pay!G47,"")</f>
        <v/>
      </c>
      <c r="F40" s="2" t="str">
        <f>IF(pay!H47&lt;&gt;"",pay!H47,"")</f>
        <v/>
      </c>
    </row>
    <row r="41" spans="1:6" x14ac:dyDescent="0.25">
      <c r="A41" s="2" t="str">
        <f>IF(pay!C48&lt;&gt;"",pay!B48,"")</f>
        <v/>
      </c>
      <c r="B41" s="2" t="str">
        <f>IF(pay!C48&lt;&gt;"",pay!C48,"")</f>
        <v/>
      </c>
      <c r="C41" s="2" t="str">
        <f>IF(pay!E48&lt;&gt;"",VLOOKUP(pay!E48,private!$E$1:$F$9,2,FALSE),"")</f>
        <v/>
      </c>
      <c r="D41" s="2" t="str">
        <f>IF(pay!F48&lt;&gt;"",pay!F48,"")</f>
        <v/>
      </c>
      <c r="E41" s="38" t="str">
        <f>IF(pay!G48&lt;&gt;"",pay!G48,"")</f>
        <v/>
      </c>
      <c r="F41" s="2" t="str">
        <f>IF(pay!H48&lt;&gt;"",pay!H48,"")</f>
        <v/>
      </c>
    </row>
    <row r="42" spans="1:6" x14ac:dyDescent="0.25">
      <c r="A42" s="2" t="str">
        <f>IF(pay!C49&lt;&gt;"",pay!B49,"")</f>
        <v/>
      </c>
      <c r="B42" s="2" t="str">
        <f>IF(pay!C49&lt;&gt;"",pay!C49,"")</f>
        <v/>
      </c>
      <c r="C42" s="2" t="str">
        <f>IF(pay!E49&lt;&gt;"",VLOOKUP(pay!E49,private!$E$1:$F$9,2,FALSE),"")</f>
        <v/>
      </c>
      <c r="D42" s="2" t="str">
        <f>IF(pay!F49&lt;&gt;"",pay!F49,"")</f>
        <v/>
      </c>
      <c r="E42" s="38" t="str">
        <f>IF(pay!G49&lt;&gt;"",pay!G49,"")</f>
        <v/>
      </c>
      <c r="F42" s="2" t="str">
        <f>IF(pay!H49&lt;&gt;"",pay!H49,"")</f>
        <v/>
      </c>
    </row>
    <row r="43" spans="1:6" x14ac:dyDescent="0.25">
      <c r="A43" s="2" t="str">
        <f>IF(pay!C50&lt;&gt;"",pay!B50,"")</f>
        <v/>
      </c>
      <c r="B43" s="2" t="str">
        <f>IF(pay!C50&lt;&gt;"",pay!C50,"")</f>
        <v/>
      </c>
      <c r="C43" s="2" t="str">
        <f>IF(pay!E50&lt;&gt;"",VLOOKUP(pay!E50,private!$E$1:$F$9,2,FALSE),"")</f>
        <v/>
      </c>
      <c r="D43" s="2" t="str">
        <f>IF(pay!F50&lt;&gt;"",pay!F50,"")</f>
        <v/>
      </c>
      <c r="E43" s="38" t="str">
        <f>IF(pay!G50&lt;&gt;"",pay!G50,"")</f>
        <v/>
      </c>
      <c r="F43" s="2" t="str">
        <f>IF(pay!H50&lt;&gt;"",pay!H50,"")</f>
        <v/>
      </c>
    </row>
    <row r="44" spans="1:6" x14ac:dyDescent="0.25">
      <c r="A44" s="2" t="str">
        <f>IF(pay!C51&lt;&gt;"",pay!B51,"")</f>
        <v/>
      </c>
      <c r="B44" s="2" t="str">
        <f>IF(pay!C51&lt;&gt;"",pay!C51,"")</f>
        <v/>
      </c>
      <c r="C44" s="2" t="str">
        <f>IF(pay!E51&lt;&gt;"",VLOOKUP(pay!E51,private!$E$1:$F$9,2,FALSE),"")</f>
        <v/>
      </c>
      <c r="D44" s="2" t="str">
        <f>IF(pay!F51&lt;&gt;"",pay!F51,"")</f>
        <v/>
      </c>
      <c r="E44" s="38" t="str">
        <f>IF(pay!G51&lt;&gt;"",pay!G51,"")</f>
        <v/>
      </c>
      <c r="F44" s="2" t="str">
        <f>IF(pay!H51&lt;&gt;"",pay!H51,"")</f>
        <v/>
      </c>
    </row>
    <row r="45" spans="1:6" x14ac:dyDescent="0.25">
      <c r="A45" s="2" t="str">
        <f>IF(pay!C52&lt;&gt;"",pay!B52,"")</f>
        <v/>
      </c>
      <c r="B45" s="2" t="str">
        <f>IF(pay!C52&lt;&gt;"",pay!C52,"")</f>
        <v/>
      </c>
      <c r="C45" s="2" t="str">
        <f>IF(pay!E52&lt;&gt;"",VLOOKUP(pay!E52,private!$E$1:$F$9,2,FALSE),"")</f>
        <v/>
      </c>
      <c r="D45" s="2" t="str">
        <f>IF(pay!F52&lt;&gt;"",pay!F52,"")</f>
        <v/>
      </c>
      <c r="E45" s="38" t="str">
        <f>IF(pay!G52&lt;&gt;"",pay!G52,"")</f>
        <v/>
      </c>
      <c r="F45" s="2" t="str">
        <f>IF(pay!H52&lt;&gt;"",pay!H52,"")</f>
        <v/>
      </c>
    </row>
    <row r="46" spans="1:6" x14ac:dyDescent="0.25">
      <c r="A46" s="2" t="str">
        <f>IF(pay!C53&lt;&gt;"",pay!B53,"")</f>
        <v/>
      </c>
      <c r="B46" s="2" t="str">
        <f>IF(pay!C53&lt;&gt;"",pay!C53,"")</f>
        <v/>
      </c>
      <c r="C46" s="2" t="str">
        <f>IF(pay!E53&lt;&gt;"",VLOOKUP(pay!E53,private!$E$1:$F$9,2,FALSE),"")</f>
        <v/>
      </c>
      <c r="D46" s="2" t="str">
        <f>IF(pay!F53&lt;&gt;"",pay!F53,"")</f>
        <v/>
      </c>
      <c r="E46" s="38" t="str">
        <f>IF(pay!G53&lt;&gt;"",pay!G53,"")</f>
        <v/>
      </c>
      <c r="F46" s="2" t="str">
        <f>IF(pay!H53&lt;&gt;"",pay!H53,"")</f>
        <v/>
      </c>
    </row>
    <row r="47" spans="1:6" x14ac:dyDescent="0.25">
      <c r="A47" s="2" t="str">
        <f>IF(pay!C54&lt;&gt;"",pay!B54,"")</f>
        <v/>
      </c>
      <c r="B47" s="2" t="str">
        <f>IF(pay!C54&lt;&gt;"",pay!C54,"")</f>
        <v/>
      </c>
      <c r="C47" s="2" t="str">
        <f>IF(pay!E54&lt;&gt;"",VLOOKUP(pay!E54,private!$E$1:$F$9,2,FALSE),"")</f>
        <v/>
      </c>
      <c r="D47" s="2" t="str">
        <f>IF(pay!F54&lt;&gt;"",pay!F54,"")</f>
        <v/>
      </c>
      <c r="E47" s="38" t="str">
        <f>IF(pay!G54&lt;&gt;"",pay!G54,"")</f>
        <v/>
      </c>
      <c r="F47" s="2" t="str">
        <f>IF(pay!H54&lt;&gt;"",pay!H54,"")</f>
        <v/>
      </c>
    </row>
    <row r="48" spans="1:6" x14ac:dyDescent="0.25">
      <c r="A48" s="2" t="str">
        <f>IF(pay!C55&lt;&gt;"",pay!B55,"")</f>
        <v/>
      </c>
      <c r="B48" s="2" t="str">
        <f>IF(pay!C55&lt;&gt;"",pay!C55,"")</f>
        <v/>
      </c>
      <c r="C48" s="2" t="str">
        <f>IF(pay!E55&lt;&gt;"",VLOOKUP(pay!E55,private!$E$1:$F$9,2,FALSE),"")</f>
        <v/>
      </c>
      <c r="D48" s="2" t="str">
        <f>IF(pay!F55&lt;&gt;"",pay!F55,"")</f>
        <v/>
      </c>
      <c r="E48" s="38" t="str">
        <f>IF(pay!G55&lt;&gt;"",pay!G55,"")</f>
        <v/>
      </c>
      <c r="F48" s="2" t="str">
        <f>IF(pay!H55&lt;&gt;"",pay!H55,"")</f>
        <v/>
      </c>
    </row>
    <row r="49" spans="1:6" x14ac:dyDescent="0.25">
      <c r="A49" s="2" t="str">
        <f>IF(pay!C56&lt;&gt;"",pay!B56,"")</f>
        <v/>
      </c>
      <c r="B49" s="2" t="str">
        <f>IF(pay!C56&lt;&gt;"",pay!C56,"")</f>
        <v/>
      </c>
      <c r="C49" s="2" t="str">
        <f>IF(pay!E56&lt;&gt;"",VLOOKUP(pay!E56,private!$E$1:$F$9,2,FALSE),"")</f>
        <v/>
      </c>
      <c r="D49" s="2" t="str">
        <f>IF(pay!F56&lt;&gt;"",pay!F56,"")</f>
        <v/>
      </c>
      <c r="E49" s="38" t="str">
        <f>IF(pay!G56&lt;&gt;"",pay!G56,"")</f>
        <v/>
      </c>
      <c r="F49" s="2" t="str">
        <f>IF(pay!H56&lt;&gt;"",pay!H56,"")</f>
        <v/>
      </c>
    </row>
    <row r="50" spans="1:6" x14ac:dyDescent="0.25">
      <c r="A50" s="2" t="str">
        <f>IF(pay!C57&lt;&gt;"",pay!B57,"")</f>
        <v/>
      </c>
      <c r="B50" s="2" t="str">
        <f>IF(pay!C57&lt;&gt;"",pay!C57,"")</f>
        <v/>
      </c>
      <c r="C50" s="2" t="str">
        <f>IF(pay!E57&lt;&gt;"",VLOOKUP(pay!E57,private!$E$1:$F$9,2,FALSE),"")</f>
        <v/>
      </c>
      <c r="D50" s="2" t="str">
        <f>IF(pay!F57&lt;&gt;"",pay!F57,"")</f>
        <v/>
      </c>
      <c r="E50" s="38" t="str">
        <f>IF(pay!G57&lt;&gt;"",pay!G57,"")</f>
        <v/>
      </c>
      <c r="F50" s="2" t="str">
        <f>IF(pay!H57&lt;&gt;"",pay!H57,"")</f>
        <v/>
      </c>
    </row>
    <row r="51" spans="1:6" x14ac:dyDescent="0.25">
      <c r="A51" s="2" t="str">
        <f>IF(pay!C58&lt;&gt;"",pay!B58,"")</f>
        <v/>
      </c>
      <c r="B51" s="2" t="str">
        <f>IF(pay!C58&lt;&gt;"",pay!C58,"")</f>
        <v/>
      </c>
      <c r="C51" s="2" t="str">
        <f>IF(pay!E58&lt;&gt;"",VLOOKUP(pay!E58,private!$E$1:$F$9,2,FALSE),"")</f>
        <v/>
      </c>
      <c r="D51" s="2" t="str">
        <f>IF(pay!F58&lt;&gt;"",pay!F58,"")</f>
        <v/>
      </c>
      <c r="E51" s="38" t="str">
        <f>IF(pay!G58&lt;&gt;"",pay!G58,"")</f>
        <v/>
      </c>
      <c r="F51" s="2" t="str">
        <f>IF(pay!H58&lt;&gt;"",pay!H58,"")</f>
        <v/>
      </c>
    </row>
    <row r="52" spans="1:6" x14ac:dyDescent="0.25">
      <c r="A52" s="2" t="str">
        <f>IF(pay!C59&lt;&gt;"",pay!B59,"")</f>
        <v/>
      </c>
      <c r="B52" s="2" t="str">
        <f>IF(pay!C59&lt;&gt;"",pay!C59,"")</f>
        <v/>
      </c>
      <c r="C52" s="2" t="str">
        <f>IF(pay!E59&lt;&gt;"",VLOOKUP(pay!E59,private!$E$1:$F$9,2,FALSE),"")</f>
        <v/>
      </c>
      <c r="D52" s="2" t="str">
        <f>IF(pay!F59&lt;&gt;"",pay!F59,"")</f>
        <v/>
      </c>
      <c r="E52" s="38" t="str">
        <f>IF(pay!G59&lt;&gt;"",pay!G59,"")</f>
        <v/>
      </c>
      <c r="F52" s="2" t="str">
        <f>IF(pay!H59&lt;&gt;"",pay!H59,"")</f>
        <v/>
      </c>
    </row>
    <row r="53" spans="1:6" x14ac:dyDescent="0.25">
      <c r="A53" s="2" t="str">
        <f>IF(pay!C60&lt;&gt;"",pay!B60,"")</f>
        <v/>
      </c>
      <c r="B53" s="2" t="str">
        <f>IF(pay!C60&lt;&gt;"",pay!C60,"")</f>
        <v/>
      </c>
      <c r="C53" s="2" t="str">
        <f>IF(pay!E60&lt;&gt;"",VLOOKUP(pay!E60,private!$E$1:$F$9,2,FALSE),"")</f>
        <v/>
      </c>
      <c r="D53" s="2" t="str">
        <f>IF(pay!F60&lt;&gt;"",pay!F60,"")</f>
        <v/>
      </c>
      <c r="E53" s="38" t="str">
        <f>IF(pay!G60&lt;&gt;"",pay!G60,"")</f>
        <v/>
      </c>
      <c r="F53" s="2" t="str">
        <f>IF(pay!H60&lt;&gt;"",pay!H60,"")</f>
        <v/>
      </c>
    </row>
    <row r="54" spans="1:6" x14ac:dyDescent="0.25">
      <c r="A54" s="2" t="str">
        <f>IF(pay!C61&lt;&gt;"",pay!B61,"")</f>
        <v/>
      </c>
      <c r="B54" s="2" t="str">
        <f>IF(pay!C61&lt;&gt;"",pay!C61,"")</f>
        <v/>
      </c>
      <c r="C54" s="2" t="str">
        <f>IF(pay!E61&lt;&gt;"",VLOOKUP(pay!E61,private!$E$1:$F$9,2,FALSE),"")</f>
        <v/>
      </c>
      <c r="D54" s="2" t="str">
        <f>IF(pay!F61&lt;&gt;"",pay!F61,"")</f>
        <v/>
      </c>
      <c r="E54" s="38" t="str">
        <f>IF(pay!G61&lt;&gt;"",pay!G61,"")</f>
        <v/>
      </c>
      <c r="F54" s="2" t="str">
        <f>IF(pay!H61&lt;&gt;"",pay!H61,"")</f>
        <v/>
      </c>
    </row>
    <row r="55" spans="1:6" x14ac:dyDescent="0.25">
      <c r="A55" s="2" t="str">
        <f>IF(pay!C62&lt;&gt;"",pay!B62,"")</f>
        <v/>
      </c>
      <c r="B55" s="2" t="str">
        <f>IF(pay!C62&lt;&gt;"",pay!C62,"")</f>
        <v/>
      </c>
      <c r="C55" s="2" t="str">
        <f>IF(pay!E62&lt;&gt;"",VLOOKUP(pay!E62,private!$E$1:$F$9,2,FALSE),"")</f>
        <v/>
      </c>
      <c r="D55" s="2" t="str">
        <f>IF(pay!F62&lt;&gt;"",pay!F62,"")</f>
        <v/>
      </c>
      <c r="E55" s="38" t="str">
        <f>IF(pay!G62&lt;&gt;"",pay!G62,"")</f>
        <v/>
      </c>
      <c r="F55" s="2" t="str">
        <f>IF(pay!H62&lt;&gt;"",pay!H62,"")</f>
        <v/>
      </c>
    </row>
    <row r="56" spans="1:6" x14ac:dyDescent="0.25">
      <c r="A56" s="2" t="str">
        <f>IF(pay!C63&lt;&gt;"",pay!B63,"")</f>
        <v/>
      </c>
      <c r="B56" s="2" t="str">
        <f>IF(pay!C63&lt;&gt;"",pay!C63,"")</f>
        <v/>
      </c>
      <c r="C56" s="2" t="str">
        <f>IF(pay!E63&lt;&gt;"",VLOOKUP(pay!E63,private!$E$1:$F$9,2,FALSE),"")</f>
        <v/>
      </c>
      <c r="D56" s="2" t="str">
        <f>IF(pay!F63&lt;&gt;"",pay!F63,"")</f>
        <v/>
      </c>
      <c r="E56" s="38" t="str">
        <f>IF(pay!G63&lt;&gt;"",pay!G63,"")</f>
        <v/>
      </c>
      <c r="F56" s="2" t="str">
        <f>IF(pay!H63&lt;&gt;"",pay!H63,"")</f>
        <v/>
      </c>
    </row>
    <row r="57" spans="1:6" x14ac:dyDescent="0.25">
      <c r="A57" s="2" t="str">
        <f>IF(pay!C64&lt;&gt;"",pay!B64,"")</f>
        <v/>
      </c>
      <c r="B57" s="2" t="str">
        <f>IF(pay!C64&lt;&gt;"",pay!C64,"")</f>
        <v/>
      </c>
      <c r="C57" s="2" t="str">
        <f>IF(pay!E64&lt;&gt;"",VLOOKUP(pay!E64,private!$E$1:$F$9,2,FALSE),"")</f>
        <v/>
      </c>
      <c r="D57" s="2" t="str">
        <f>IF(pay!F64&lt;&gt;"",pay!F64,"")</f>
        <v/>
      </c>
      <c r="E57" s="38" t="str">
        <f>IF(pay!G64&lt;&gt;"",pay!G64,"")</f>
        <v/>
      </c>
      <c r="F57" s="2" t="str">
        <f>IF(pay!H64&lt;&gt;"",pay!H64,"")</f>
        <v/>
      </c>
    </row>
    <row r="58" spans="1:6" x14ac:dyDescent="0.25">
      <c r="A58" s="2" t="str">
        <f>IF(pay!C65&lt;&gt;"",pay!B65,"")</f>
        <v/>
      </c>
      <c r="B58" s="2" t="str">
        <f>IF(pay!C65&lt;&gt;"",pay!C65,"")</f>
        <v/>
      </c>
      <c r="C58" s="2" t="str">
        <f>IF(pay!E65&lt;&gt;"",VLOOKUP(pay!E65,private!$E$1:$F$9,2,FALSE),"")</f>
        <v/>
      </c>
      <c r="D58" s="2" t="str">
        <f>IF(pay!F65&lt;&gt;"",pay!F65,"")</f>
        <v/>
      </c>
      <c r="E58" s="38" t="str">
        <f>IF(pay!G65&lt;&gt;"",pay!G65,"")</f>
        <v/>
      </c>
      <c r="F58" s="2" t="str">
        <f>IF(pay!H65&lt;&gt;"",pay!H65,"")</f>
        <v/>
      </c>
    </row>
    <row r="59" spans="1:6" x14ac:dyDescent="0.25">
      <c r="A59" s="2" t="str">
        <f>IF(pay!C66&lt;&gt;"",pay!B66,"")</f>
        <v/>
      </c>
      <c r="B59" s="2" t="str">
        <f>IF(pay!C66&lt;&gt;"",pay!C66,"")</f>
        <v/>
      </c>
      <c r="C59" s="2" t="str">
        <f>IF(pay!E66&lt;&gt;"",VLOOKUP(pay!E66,private!$E$1:$F$9,2,FALSE),"")</f>
        <v/>
      </c>
      <c r="D59" s="2" t="str">
        <f>IF(pay!F66&lt;&gt;"",pay!F66,"")</f>
        <v/>
      </c>
      <c r="E59" s="38" t="str">
        <f>IF(pay!G66&lt;&gt;"",pay!G66,"")</f>
        <v/>
      </c>
      <c r="F59" s="2" t="str">
        <f>IF(pay!H66&lt;&gt;"",pay!H66,"")</f>
        <v/>
      </c>
    </row>
    <row r="60" spans="1:6" x14ac:dyDescent="0.25">
      <c r="A60" s="2" t="str">
        <f>IF(pay!C67&lt;&gt;"",pay!B67,"")</f>
        <v/>
      </c>
      <c r="B60" s="2" t="str">
        <f>IF(pay!C67&lt;&gt;"",pay!C67,"")</f>
        <v/>
      </c>
      <c r="C60" s="2" t="str">
        <f>IF(pay!E67&lt;&gt;"",VLOOKUP(pay!E67,private!$E$1:$F$9,2,FALSE),"")</f>
        <v/>
      </c>
      <c r="D60" s="2" t="str">
        <f>IF(pay!F67&lt;&gt;"",pay!F67,"")</f>
        <v/>
      </c>
      <c r="E60" s="38" t="str">
        <f>IF(pay!G67&lt;&gt;"",pay!G67,"")</f>
        <v/>
      </c>
      <c r="F60" s="2" t="str">
        <f>IF(pay!H67&lt;&gt;"",pay!H67,"")</f>
        <v/>
      </c>
    </row>
    <row r="61" spans="1:6" x14ac:dyDescent="0.25">
      <c r="A61" s="2" t="str">
        <f>IF(pay!C68&lt;&gt;"",pay!B68,"")</f>
        <v/>
      </c>
      <c r="B61" s="2" t="str">
        <f>IF(pay!C68&lt;&gt;"",pay!C68,"")</f>
        <v/>
      </c>
      <c r="C61" s="2" t="str">
        <f>IF(pay!E68&lt;&gt;"",VLOOKUP(pay!E68,private!$E$1:$F$9,2,FALSE),"")</f>
        <v/>
      </c>
      <c r="D61" s="2" t="str">
        <f>IF(pay!F68&lt;&gt;"",pay!F68,"")</f>
        <v/>
      </c>
      <c r="E61" s="38" t="str">
        <f>IF(pay!G68&lt;&gt;"",pay!G68,"")</f>
        <v/>
      </c>
      <c r="F61" s="2" t="str">
        <f>IF(pay!H68&lt;&gt;"",pay!H68,"")</f>
        <v/>
      </c>
    </row>
    <row r="62" spans="1:6" x14ac:dyDescent="0.25">
      <c r="A62" s="2" t="str">
        <f>IF(pay!C69&lt;&gt;"",pay!B69,"")</f>
        <v/>
      </c>
      <c r="B62" s="2" t="str">
        <f>IF(pay!C69&lt;&gt;"",pay!C69,"")</f>
        <v/>
      </c>
      <c r="C62" s="2" t="str">
        <f>IF(pay!E69&lt;&gt;"",VLOOKUP(pay!E69,private!$E$1:$F$9,2,FALSE),"")</f>
        <v/>
      </c>
      <c r="D62" s="2" t="str">
        <f>IF(pay!F69&lt;&gt;"",pay!F69,"")</f>
        <v/>
      </c>
      <c r="E62" s="38" t="str">
        <f>IF(pay!G69&lt;&gt;"",pay!G69,"")</f>
        <v/>
      </c>
      <c r="F62" s="2" t="str">
        <f>IF(pay!H69&lt;&gt;"",pay!H69,"")</f>
        <v/>
      </c>
    </row>
    <row r="63" spans="1:6" x14ac:dyDescent="0.25">
      <c r="A63" s="2" t="str">
        <f>IF(pay!C70&lt;&gt;"",pay!B70,"")</f>
        <v/>
      </c>
      <c r="B63" s="2" t="str">
        <f>IF(pay!C70&lt;&gt;"",pay!C70,"")</f>
        <v/>
      </c>
      <c r="C63" s="2" t="str">
        <f>IF(pay!E70&lt;&gt;"",VLOOKUP(pay!E70,private!$E$1:$F$9,2,FALSE),"")</f>
        <v/>
      </c>
      <c r="D63" s="2" t="str">
        <f>IF(pay!F70&lt;&gt;"",pay!F70,"")</f>
        <v/>
      </c>
      <c r="E63" s="38" t="str">
        <f>IF(pay!G70&lt;&gt;"",pay!G70,"")</f>
        <v/>
      </c>
      <c r="F63" s="2" t="str">
        <f>IF(pay!H70&lt;&gt;"",pay!H70,"")</f>
        <v/>
      </c>
    </row>
    <row r="64" spans="1:6" x14ac:dyDescent="0.25">
      <c r="A64" s="2" t="str">
        <f>IF(pay!C71&lt;&gt;"",pay!B71,"")</f>
        <v/>
      </c>
      <c r="B64" s="2" t="str">
        <f>IF(pay!C71&lt;&gt;"",pay!C71,"")</f>
        <v/>
      </c>
      <c r="C64" s="2" t="str">
        <f>IF(pay!E71&lt;&gt;"",VLOOKUP(pay!E71,private!$E$1:$F$9,2,FALSE),"")</f>
        <v/>
      </c>
      <c r="D64" s="2" t="str">
        <f>IF(pay!F71&lt;&gt;"",pay!F71,"")</f>
        <v/>
      </c>
      <c r="E64" s="38" t="str">
        <f>IF(pay!G71&lt;&gt;"",pay!G71,"")</f>
        <v/>
      </c>
      <c r="F64" s="2" t="str">
        <f>IF(pay!H71&lt;&gt;"",pay!H71,"")</f>
        <v/>
      </c>
    </row>
    <row r="65" spans="1:6" x14ac:dyDescent="0.25">
      <c r="A65" s="2" t="str">
        <f>IF(pay!C72&lt;&gt;"",pay!B72,"")</f>
        <v/>
      </c>
      <c r="B65" s="2" t="str">
        <f>IF(pay!C72&lt;&gt;"",pay!C72,"")</f>
        <v/>
      </c>
      <c r="C65" s="2" t="str">
        <f>IF(pay!E72&lt;&gt;"",VLOOKUP(pay!E72,private!$E$1:$F$9,2,FALSE),"")</f>
        <v/>
      </c>
      <c r="D65" s="2" t="str">
        <f>IF(pay!F72&lt;&gt;"",pay!F72,"")</f>
        <v/>
      </c>
      <c r="E65" s="38" t="str">
        <f>IF(pay!G72&lt;&gt;"",pay!G72,"")</f>
        <v/>
      </c>
      <c r="F65" s="2" t="str">
        <f>IF(pay!H72&lt;&gt;"",pay!H72,"")</f>
        <v/>
      </c>
    </row>
    <row r="66" spans="1:6" x14ac:dyDescent="0.25">
      <c r="A66" s="2" t="str">
        <f>IF(pay!C73&lt;&gt;"",pay!B73,"")</f>
        <v/>
      </c>
      <c r="B66" s="2" t="str">
        <f>IF(pay!C73&lt;&gt;"",pay!C73,"")</f>
        <v/>
      </c>
      <c r="C66" s="2" t="str">
        <f>IF(pay!E73&lt;&gt;"",VLOOKUP(pay!E73,private!$E$1:$F$9,2,FALSE),"")</f>
        <v/>
      </c>
      <c r="D66" s="2" t="str">
        <f>IF(pay!F73&lt;&gt;"",pay!F73,"")</f>
        <v/>
      </c>
      <c r="E66" s="38" t="str">
        <f>IF(pay!G73&lt;&gt;"",pay!G73,"")</f>
        <v/>
      </c>
      <c r="F66" s="2" t="str">
        <f>IF(pay!H73&lt;&gt;"",pay!H73,"")</f>
        <v/>
      </c>
    </row>
    <row r="67" spans="1:6" x14ac:dyDescent="0.25">
      <c r="A67" s="2" t="str">
        <f>IF(pay!C74&lt;&gt;"",pay!B74,"")</f>
        <v/>
      </c>
      <c r="B67" s="2" t="str">
        <f>IF(pay!C74&lt;&gt;"",pay!C74,"")</f>
        <v/>
      </c>
      <c r="C67" s="2" t="str">
        <f>IF(pay!E74&lt;&gt;"",VLOOKUP(pay!E74,private!$E$1:$F$9,2,FALSE),"")</f>
        <v/>
      </c>
      <c r="D67" s="2" t="str">
        <f>IF(pay!F74&lt;&gt;"",pay!F74,"")</f>
        <v/>
      </c>
      <c r="E67" s="38" t="str">
        <f>IF(pay!G74&lt;&gt;"",pay!G74,"")</f>
        <v/>
      </c>
      <c r="F67" s="2" t="str">
        <f>IF(pay!H74&lt;&gt;"",pay!H74,"")</f>
        <v/>
      </c>
    </row>
    <row r="68" spans="1:6" x14ac:dyDescent="0.25">
      <c r="A68" s="2" t="str">
        <f>IF(pay!C75&lt;&gt;"",pay!B75,"")</f>
        <v/>
      </c>
      <c r="B68" s="2" t="str">
        <f>IF(pay!C75&lt;&gt;"",pay!C75,"")</f>
        <v/>
      </c>
      <c r="C68" s="2" t="str">
        <f>IF(pay!E75&lt;&gt;"",VLOOKUP(pay!E75,private!$E$1:$F$9,2,FALSE),"")</f>
        <v/>
      </c>
      <c r="D68" s="2" t="str">
        <f>IF(pay!F75&lt;&gt;"",pay!F75,"")</f>
        <v/>
      </c>
      <c r="E68" s="38" t="str">
        <f>IF(pay!G75&lt;&gt;"",pay!G75,"")</f>
        <v/>
      </c>
      <c r="F68" s="2" t="str">
        <f>IF(pay!H75&lt;&gt;"",pay!H75,"")</f>
        <v/>
      </c>
    </row>
    <row r="69" spans="1:6" x14ac:dyDescent="0.25">
      <c r="A69" s="2" t="str">
        <f>IF(pay!C76&lt;&gt;"",pay!B76,"")</f>
        <v/>
      </c>
      <c r="B69" s="2" t="str">
        <f>IF(pay!C76&lt;&gt;"",pay!C76,"")</f>
        <v/>
      </c>
      <c r="C69" s="2" t="str">
        <f>IF(pay!E76&lt;&gt;"",VLOOKUP(pay!E76,private!$E$1:$F$9,2,FALSE),"")</f>
        <v/>
      </c>
      <c r="D69" s="2" t="str">
        <f>IF(pay!F76&lt;&gt;"",pay!F76,"")</f>
        <v/>
      </c>
      <c r="E69" s="38" t="str">
        <f>IF(pay!G76&lt;&gt;"",pay!G76,"")</f>
        <v/>
      </c>
      <c r="F69" s="2" t="str">
        <f>IF(pay!H76&lt;&gt;"",pay!H76,"")</f>
        <v/>
      </c>
    </row>
    <row r="70" spans="1:6" x14ac:dyDescent="0.25">
      <c r="A70" s="2" t="str">
        <f>IF(pay!C77&lt;&gt;"",pay!B77,"")</f>
        <v/>
      </c>
      <c r="B70" s="2" t="str">
        <f>IF(pay!C77&lt;&gt;"",pay!C77,"")</f>
        <v/>
      </c>
      <c r="C70" s="2" t="str">
        <f>IF(pay!E77&lt;&gt;"",VLOOKUP(pay!E77,private!$E$1:$F$9,2,FALSE),"")</f>
        <v/>
      </c>
      <c r="D70" s="2" t="str">
        <f>IF(pay!F77&lt;&gt;"",pay!F77,"")</f>
        <v/>
      </c>
      <c r="E70" s="38" t="str">
        <f>IF(pay!G77&lt;&gt;"",pay!G77,"")</f>
        <v/>
      </c>
      <c r="F70" s="2" t="str">
        <f>IF(pay!H77&lt;&gt;"",pay!H77,"")</f>
        <v/>
      </c>
    </row>
    <row r="71" spans="1:6" x14ac:dyDescent="0.25">
      <c r="A71" s="2" t="str">
        <f>IF(pay!C78&lt;&gt;"",pay!B78,"")</f>
        <v/>
      </c>
      <c r="B71" s="2" t="str">
        <f>IF(pay!C78&lt;&gt;"",pay!C78,"")</f>
        <v/>
      </c>
      <c r="C71" s="2" t="str">
        <f>IF(pay!E78&lt;&gt;"",VLOOKUP(pay!E78,private!$E$1:$F$9,2,FALSE),"")</f>
        <v/>
      </c>
      <c r="D71" s="2" t="str">
        <f>IF(pay!F78&lt;&gt;"",pay!F78,"")</f>
        <v/>
      </c>
      <c r="E71" s="38" t="str">
        <f>IF(pay!G78&lt;&gt;"",pay!G78,"")</f>
        <v/>
      </c>
      <c r="F71" s="2" t="str">
        <f>IF(pay!H78&lt;&gt;"",pay!H78,"")</f>
        <v/>
      </c>
    </row>
    <row r="72" spans="1:6" x14ac:dyDescent="0.25">
      <c r="A72" s="2" t="str">
        <f>IF(pay!C79&lt;&gt;"",pay!B79,"")</f>
        <v/>
      </c>
      <c r="B72" s="2" t="str">
        <f>IF(pay!C79&lt;&gt;"",pay!C79,"")</f>
        <v/>
      </c>
      <c r="C72" s="2" t="str">
        <f>IF(pay!E79&lt;&gt;"",VLOOKUP(pay!E79,private!$E$1:$F$9,2,FALSE),"")</f>
        <v/>
      </c>
      <c r="D72" s="2" t="str">
        <f>IF(pay!F79&lt;&gt;"",pay!F79,"")</f>
        <v/>
      </c>
      <c r="E72" s="38" t="str">
        <f>IF(pay!G79&lt;&gt;"",pay!G79,"")</f>
        <v/>
      </c>
      <c r="F72" s="2" t="str">
        <f>IF(pay!H79&lt;&gt;"",pay!H79,"")</f>
        <v/>
      </c>
    </row>
    <row r="73" spans="1:6" x14ac:dyDescent="0.25">
      <c r="A73" s="2" t="str">
        <f>IF(pay!C80&lt;&gt;"",pay!B80,"")</f>
        <v/>
      </c>
      <c r="B73" s="2" t="str">
        <f>IF(pay!C80&lt;&gt;"",pay!C80,"")</f>
        <v/>
      </c>
      <c r="C73" s="2" t="str">
        <f>IF(pay!E80&lt;&gt;"",VLOOKUP(pay!E80,private!$E$1:$F$9,2,FALSE),"")</f>
        <v/>
      </c>
      <c r="D73" s="2" t="str">
        <f>IF(pay!F80&lt;&gt;"",pay!F80,"")</f>
        <v/>
      </c>
      <c r="E73" s="38" t="str">
        <f>IF(pay!G80&lt;&gt;"",pay!G80,"")</f>
        <v/>
      </c>
      <c r="F73" s="2" t="str">
        <f>IF(pay!H80&lt;&gt;"",pay!H80,"")</f>
        <v/>
      </c>
    </row>
    <row r="74" spans="1:6" x14ac:dyDescent="0.25">
      <c r="A74" s="2" t="str">
        <f>IF(pay!C81&lt;&gt;"",pay!B81,"")</f>
        <v/>
      </c>
      <c r="B74" s="2" t="str">
        <f>IF(pay!C81&lt;&gt;"",pay!C81,"")</f>
        <v/>
      </c>
      <c r="C74" s="2" t="str">
        <f>IF(pay!E81&lt;&gt;"",VLOOKUP(pay!E81,private!$E$1:$F$9,2,FALSE),"")</f>
        <v/>
      </c>
      <c r="D74" s="2" t="str">
        <f>IF(pay!F81&lt;&gt;"",pay!F81,"")</f>
        <v/>
      </c>
      <c r="E74" s="38" t="str">
        <f>IF(pay!G81&lt;&gt;"",pay!G81,"")</f>
        <v/>
      </c>
      <c r="F74" s="2" t="str">
        <f>IF(pay!H81&lt;&gt;"",pay!H81,"")</f>
        <v/>
      </c>
    </row>
    <row r="75" spans="1:6" x14ac:dyDescent="0.25">
      <c r="A75" s="2" t="str">
        <f>IF(pay!C82&lt;&gt;"",pay!B82,"")</f>
        <v/>
      </c>
      <c r="B75" s="2" t="str">
        <f>IF(pay!C82&lt;&gt;"",pay!C82,"")</f>
        <v/>
      </c>
      <c r="C75" s="2" t="str">
        <f>IF(pay!E82&lt;&gt;"",VLOOKUP(pay!E82,private!$E$1:$F$9,2,FALSE),"")</f>
        <v/>
      </c>
      <c r="D75" s="2" t="str">
        <f>IF(pay!F82&lt;&gt;"",pay!F82,"")</f>
        <v/>
      </c>
      <c r="E75" s="38" t="str">
        <f>IF(pay!G82&lt;&gt;"",pay!G82,"")</f>
        <v/>
      </c>
      <c r="F75" s="2" t="str">
        <f>IF(pay!H82&lt;&gt;"",pay!H82,"")</f>
        <v/>
      </c>
    </row>
    <row r="76" spans="1:6" x14ac:dyDescent="0.25">
      <c r="A76" s="2" t="str">
        <f>IF(pay!C83&lt;&gt;"",pay!B83,"")</f>
        <v/>
      </c>
      <c r="B76" s="2" t="str">
        <f>IF(pay!C83&lt;&gt;"",pay!C83,"")</f>
        <v/>
      </c>
      <c r="C76" s="2" t="str">
        <f>IF(pay!E83&lt;&gt;"",VLOOKUP(pay!E83,private!$E$1:$F$9,2,FALSE),"")</f>
        <v/>
      </c>
      <c r="D76" s="2" t="str">
        <f>IF(pay!F83&lt;&gt;"",pay!F83,"")</f>
        <v/>
      </c>
      <c r="E76" s="38" t="str">
        <f>IF(pay!G83&lt;&gt;"",pay!G83,"")</f>
        <v/>
      </c>
      <c r="F76" s="2" t="str">
        <f>IF(pay!H83&lt;&gt;"",pay!H83,"")</f>
        <v/>
      </c>
    </row>
    <row r="77" spans="1:6" x14ac:dyDescent="0.25">
      <c r="A77" s="2" t="str">
        <f>IF(pay!C84&lt;&gt;"",pay!B84,"")</f>
        <v/>
      </c>
      <c r="B77" s="2" t="str">
        <f>IF(pay!C84&lt;&gt;"",pay!C84,"")</f>
        <v/>
      </c>
      <c r="C77" s="2" t="str">
        <f>IF(pay!E84&lt;&gt;"",VLOOKUP(pay!E84,private!$E$1:$F$9,2,FALSE),"")</f>
        <v/>
      </c>
      <c r="D77" s="2" t="str">
        <f>IF(pay!F84&lt;&gt;"",pay!F84,"")</f>
        <v/>
      </c>
      <c r="E77" s="38" t="str">
        <f>IF(pay!G84&lt;&gt;"",pay!G84,"")</f>
        <v/>
      </c>
      <c r="F77" s="2" t="str">
        <f>IF(pay!H84&lt;&gt;"",pay!H84,"")</f>
        <v/>
      </c>
    </row>
    <row r="78" spans="1:6" x14ac:dyDescent="0.25">
      <c r="A78" s="2" t="str">
        <f>IF(pay!C85&lt;&gt;"",pay!B85,"")</f>
        <v/>
      </c>
      <c r="B78" s="2" t="str">
        <f>IF(pay!C85&lt;&gt;"",pay!C85,"")</f>
        <v/>
      </c>
      <c r="C78" s="2" t="str">
        <f>IF(pay!E85&lt;&gt;"",VLOOKUP(pay!E85,private!$E$1:$F$9,2,FALSE),"")</f>
        <v/>
      </c>
      <c r="D78" s="2" t="str">
        <f>IF(pay!F85&lt;&gt;"",pay!F85,"")</f>
        <v/>
      </c>
      <c r="E78" s="38" t="str">
        <f>IF(pay!G85&lt;&gt;"",pay!G85,"")</f>
        <v/>
      </c>
      <c r="F78" s="2" t="str">
        <f>IF(pay!H85&lt;&gt;"",pay!H85,"")</f>
        <v/>
      </c>
    </row>
    <row r="79" spans="1:6" x14ac:dyDescent="0.25">
      <c r="A79" s="2" t="str">
        <f>IF(pay!C86&lt;&gt;"",pay!B86,"")</f>
        <v/>
      </c>
      <c r="B79" s="2" t="str">
        <f>IF(pay!C86&lt;&gt;"",pay!C86,"")</f>
        <v/>
      </c>
      <c r="C79" s="2" t="str">
        <f>IF(pay!E86&lt;&gt;"",VLOOKUP(pay!E86,private!$E$1:$F$9,2,FALSE),"")</f>
        <v/>
      </c>
      <c r="D79" s="2" t="str">
        <f>IF(pay!F86&lt;&gt;"",pay!F86,"")</f>
        <v/>
      </c>
      <c r="E79" s="38" t="str">
        <f>IF(pay!G86&lt;&gt;"",pay!G86,"")</f>
        <v/>
      </c>
      <c r="F79" s="2" t="str">
        <f>IF(pay!H86&lt;&gt;"",pay!H86,"")</f>
        <v/>
      </c>
    </row>
    <row r="80" spans="1:6" x14ac:dyDescent="0.25">
      <c r="A80" s="2" t="str">
        <f>IF(pay!C87&lt;&gt;"",pay!B87,"")</f>
        <v/>
      </c>
      <c r="B80" s="2" t="str">
        <f>IF(pay!C87&lt;&gt;"",pay!C87,"")</f>
        <v/>
      </c>
      <c r="C80" s="2" t="str">
        <f>IF(pay!E87&lt;&gt;"",VLOOKUP(pay!E87,private!$E$1:$F$9,2,FALSE),"")</f>
        <v/>
      </c>
      <c r="D80" s="2" t="str">
        <f>IF(pay!F87&lt;&gt;"",pay!F87,"")</f>
        <v/>
      </c>
      <c r="E80" s="38" t="str">
        <f>IF(pay!G87&lt;&gt;"",pay!G87,"")</f>
        <v/>
      </c>
      <c r="F80" s="2" t="str">
        <f>IF(pay!H87&lt;&gt;"",pay!H87,"")</f>
        <v/>
      </c>
    </row>
    <row r="81" spans="1:6" x14ac:dyDescent="0.25">
      <c r="A81" s="2" t="str">
        <f>IF(pay!C88&lt;&gt;"",pay!B88,"")</f>
        <v/>
      </c>
      <c r="B81" s="2" t="str">
        <f>IF(pay!C88&lt;&gt;"",pay!C88,"")</f>
        <v/>
      </c>
      <c r="C81" s="2" t="str">
        <f>IF(pay!E88&lt;&gt;"",VLOOKUP(pay!E88,private!$E$1:$F$9,2,FALSE),"")</f>
        <v/>
      </c>
      <c r="D81" s="2" t="str">
        <f>IF(pay!F88&lt;&gt;"",pay!F88,"")</f>
        <v/>
      </c>
      <c r="E81" s="38" t="str">
        <f>IF(pay!G88&lt;&gt;"",pay!G88,"")</f>
        <v/>
      </c>
      <c r="F81" s="2" t="str">
        <f>IF(pay!H88&lt;&gt;"",pay!H88,"")</f>
        <v/>
      </c>
    </row>
    <row r="82" spans="1:6" x14ac:dyDescent="0.25">
      <c r="A82" s="2" t="str">
        <f>IF(pay!C89&lt;&gt;"",pay!B89,"")</f>
        <v/>
      </c>
      <c r="B82" s="2" t="str">
        <f>IF(pay!C89&lt;&gt;"",pay!C89,"")</f>
        <v/>
      </c>
      <c r="C82" s="2" t="str">
        <f>IF(pay!E89&lt;&gt;"",VLOOKUP(pay!E89,private!$E$1:$F$9,2,FALSE),"")</f>
        <v/>
      </c>
      <c r="D82" s="2" t="str">
        <f>IF(pay!F89&lt;&gt;"",pay!F89,"")</f>
        <v/>
      </c>
      <c r="E82" s="38" t="str">
        <f>IF(pay!G89&lt;&gt;"",pay!G89,"")</f>
        <v/>
      </c>
      <c r="F82" s="2" t="str">
        <f>IF(pay!H89&lt;&gt;"",pay!H89,"")</f>
        <v/>
      </c>
    </row>
    <row r="83" spans="1:6" x14ac:dyDescent="0.25">
      <c r="A83" s="2" t="str">
        <f>IF(pay!C90&lt;&gt;"",pay!B90,"")</f>
        <v/>
      </c>
      <c r="B83" s="2" t="str">
        <f>IF(pay!C90&lt;&gt;"",pay!C90,"")</f>
        <v/>
      </c>
      <c r="C83" s="2" t="str">
        <f>IF(pay!E90&lt;&gt;"",VLOOKUP(pay!E90,private!$E$1:$F$9,2,FALSE),"")</f>
        <v/>
      </c>
      <c r="D83" s="2" t="str">
        <f>IF(pay!F90&lt;&gt;"",pay!F90,"")</f>
        <v/>
      </c>
      <c r="E83" s="38" t="str">
        <f>IF(pay!G90&lt;&gt;"",pay!G90,"")</f>
        <v/>
      </c>
      <c r="F83" s="2" t="str">
        <f>IF(pay!H90&lt;&gt;"",pay!H90,"")</f>
        <v/>
      </c>
    </row>
    <row r="84" spans="1:6" x14ac:dyDescent="0.25">
      <c r="A84" s="2" t="str">
        <f>IF(pay!C91&lt;&gt;"",pay!B91,"")</f>
        <v/>
      </c>
      <c r="B84" s="2" t="str">
        <f>IF(pay!C91&lt;&gt;"",pay!C91,"")</f>
        <v/>
      </c>
      <c r="C84" s="2" t="str">
        <f>IF(pay!E91&lt;&gt;"",VLOOKUP(pay!E91,private!$E$1:$F$9,2,FALSE),"")</f>
        <v/>
      </c>
      <c r="D84" s="2" t="str">
        <f>IF(pay!F91&lt;&gt;"",pay!F91,"")</f>
        <v/>
      </c>
      <c r="E84" s="38" t="str">
        <f>IF(pay!G91&lt;&gt;"",pay!G91,"")</f>
        <v/>
      </c>
      <c r="F84" s="2" t="str">
        <f>IF(pay!H91&lt;&gt;"",pay!H91,"")</f>
        <v/>
      </c>
    </row>
    <row r="85" spans="1:6" x14ac:dyDescent="0.25">
      <c r="A85" s="2" t="str">
        <f>IF(pay!C92&lt;&gt;"",pay!B92,"")</f>
        <v/>
      </c>
      <c r="B85" s="2" t="str">
        <f>IF(pay!C92&lt;&gt;"",pay!C92,"")</f>
        <v/>
      </c>
      <c r="C85" s="2" t="str">
        <f>IF(pay!E92&lt;&gt;"",VLOOKUP(pay!E92,private!$E$1:$F$9,2,FALSE),"")</f>
        <v/>
      </c>
      <c r="D85" s="2" t="str">
        <f>IF(pay!F92&lt;&gt;"",pay!F92,"")</f>
        <v/>
      </c>
      <c r="E85" s="38" t="str">
        <f>IF(pay!G92&lt;&gt;"",pay!G92,"")</f>
        <v/>
      </c>
      <c r="F85" s="2" t="str">
        <f>IF(pay!H92&lt;&gt;"",pay!H92,"")</f>
        <v/>
      </c>
    </row>
    <row r="86" spans="1:6" x14ac:dyDescent="0.25">
      <c r="A86" s="2" t="str">
        <f>IF(pay!C93&lt;&gt;"",pay!B93,"")</f>
        <v/>
      </c>
      <c r="B86" s="2" t="str">
        <f>IF(pay!C93&lt;&gt;"",pay!C93,"")</f>
        <v/>
      </c>
      <c r="C86" s="2" t="str">
        <f>IF(pay!E93&lt;&gt;"",VLOOKUP(pay!E93,private!$E$1:$F$9,2,FALSE),"")</f>
        <v/>
      </c>
      <c r="D86" s="2" t="str">
        <f>IF(pay!F93&lt;&gt;"",pay!F93,"")</f>
        <v/>
      </c>
      <c r="E86" s="38" t="str">
        <f>IF(pay!G93&lt;&gt;"",pay!G93,"")</f>
        <v/>
      </c>
      <c r="F86" s="2" t="str">
        <f>IF(pay!H93&lt;&gt;"",pay!H93,"")</f>
        <v/>
      </c>
    </row>
    <row r="87" spans="1:6" x14ac:dyDescent="0.25">
      <c r="A87" s="2" t="str">
        <f>IF(pay!C94&lt;&gt;"",pay!B94,"")</f>
        <v/>
      </c>
      <c r="B87" s="2" t="str">
        <f>IF(pay!C94&lt;&gt;"",pay!C94,"")</f>
        <v/>
      </c>
      <c r="C87" s="2" t="str">
        <f>IF(pay!E94&lt;&gt;"",VLOOKUP(pay!E94,private!$E$1:$F$9,2,FALSE),"")</f>
        <v/>
      </c>
      <c r="D87" s="2" t="str">
        <f>IF(pay!F94&lt;&gt;"",pay!F94,"")</f>
        <v/>
      </c>
      <c r="E87" s="38" t="str">
        <f>IF(pay!G94&lt;&gt;"",pay!G94,"")</f>
        <v/>
      </c>
      <c r="F87" s="2" t="str">
        <f>IF(pay!H94&lt;&gt;"",pay!H94,"")</f>
        <v/>
      </c>
    </row>
    <row r="88" spans="1:6" x14ac:dyDescent="0.25">
      <c r="A88" s="2" t="str">
        <f>IF(pay!C95&lt;&gt;"",pay!B95,"")</f>
        <v/>
      </c>
      <c r="B88" s="2" t="str">
        <f>IF(pay!C95&lt;&gt;"",pay!C95,"")</f>
        <v/>
      </c>
      <c r="C88" s="2" t="str">
        <f>IF(pay!E95&lt;&gt;"",VLOOKUP(pay!E95,private!$E$1:$F$9,2,FALSE),"")</f>
        <v/>
      </c>
      <c r="D88" s="2" t="str">
        <f>IF(pay!F95&lt;&gt;"",pay!F95,"")</f>
        <v/>
      </c>
      <c r="E88" s="38" t="str">
        <f>IF(pay!G95&lt;&gt;"",pay!G95,"")</f>
        <v/>
      </c>
      <c r="F88" s="2" t="str">
        <f>IF(pay!H95&lt;&gt;"",pay!H95,"")</f>
        <v/>
      </c>
    </row>
    <row r="89" spans="1:6" x14ac:dyDescent="0.25">
      <c r="A89" s="2" t="str">
        <f>IF(pay!C96&lt;&gt;"",pay!B96,"")</f>
        <v/>
      </c>
      <c r="B89" s="2" t="str">
        <f>IF(pay!C96&lt;&gt;"",pay!C96,"")</f>
        <v/>
      </c>
      <c r="C89" s="2" t="str">
        <f>IF(pay!E96&lt;&gt;"",VLOOKUP(pay!E96,private!$E$1:$F$9,2,FALSE),"")</f>
        <v/>
      </c>
      <c r="D89" s="2" t="str">
        <f>IF(pay!F96&lt;&gt;"",pay!F96,"")</f>
        <v/>
      </c>
      <c r="E89" s="38" t="str">
        <f>IF(pay!G96&lt;&gt;"",pay!G96,"")</f>
        <v/>
      </c>
      <c r="F89" s="2" t="str">
        <f>IF(pay!H96&lt;&gt;"",pay!H96,"")</f>
        <v/>
      </c>
    </row>
    <row r="90" spans="1:6" x14ac:dyDescent="0.25">
      <c r="A90" s="2" t="str">
        <f>IF(pay!C97&lt;&gt;"",pay!B97,"")</f>
        <v/>
      </c>
      <c r="B90" s="2" t="str">
        <f>IF(pay!C97&lt;&gt;"",pay!C97,"")</f>
        <v/>
      </c>
      <c r="C90" s="2" t="str">
        <f>IF(pay!E97&lt;&gt;"",VLOOKUP(pay!E97,private!$E$1:$F$9,2,FALSE),"")</f>
        <v/>
      </c>
      <c r="D90" s="2" t="str">
        <f>IF(pay!F97&lt;&gt;"",pay!F97,"")</f>
        <v/>
      </c>
      <c r="E90" s="38" t="str">
        <f>IF(pay!G97&lt;&gt;"",pay!G97,"")</f>
        <v/>
      </c>
      <c r="F90" s="2" t="str">
        <f>IF(pay!H97&lt;&gt;"",pay!H97,"")</f>
        <v/>
      </c>
    </row>
    <row r="91" spans="1:6" x14ac:dyDescent="0.25">
      <c r="A91" s="2" t="str">
        <f>IF(pay!C98&lt;&gt;"",pay!B98,"")</f>
        <v/>
      </c>
      <c r="B91" s="2" t="str">
        <f>IF(pay!C98&lt;&gt;"",pay!C98,"")</f>
        <v/>
      </c>
      <c r="C91" s="2" t="str">
        <f>IF(pay!E98&lt;&gt;"",VLOOKUP(pay!E98,private!$E$1:$F$9,2,FALSE),"")</f>
        <v/>
      </c>
      <c r="D91" s="2" t="str">
        <f>IF(pay!F98&lt;&gt;"",pay!F98,"")</f>
        <v/>
      </c>
      <c r="E91" s="38" t="str">
        <f>IF(pay!G98&lt;&gt;"",pay!G98,"")</f>
        <v/>
      </c>
      <c r="F91" s="2" t="str">
        <f>IF(pay!H98&lt;&gt;"",pay!H98,"")</f>
        <v/>
      </c>
    </row>
    <row r="92" spans="1:6" x14ac:dyDescent="0.25">
      <c r="A92" s="2" t="str">
        <f>IF(pay!C99&lt;&gt;"",pay!B99,"")</f>
        <v/>
      </c>
      <c r="B92" s="2" t="str">
        <f>IF(pay!C99&lt;&gt;"",pay!C99,"")</f>
        <v/>
      </c>
      <c r="C92" s="2" t="str">
        <f>IF(pay!E99&lt;&gt;"",VLOOKUP(pay!E99,private!$E$1:$F$9,2,FALSE),"")</f>
        <v/>
      </c>
      <c r="D92" s="2" t="str">
        <f>IF(pay!F99&lt;&gt;"",pay!F99,"")</f>
        <v/>
      </c>
      <c r="E92" s="38" t="str">
        <f>IF(pay!G99&lt;&gt;"",pay!G99,"")</f>
        <v/>
      </c>
      <c r="F92" s="2" t="str">
        <f>IF(pay!H99&lt;&gt;"",pay!H99,"")</f>
        <v/>
      </c>
    </row>
    <row r="93" spans="1:6" x14ac:dyDescent="0.25">
      <c r="A93" s="2" t="str">
        <f>IF(pay!C100&lt;&gt;"",pay!B100,"")</f>
        <v/>
      </c>
      <c r="B93" s="2" t="str">
        <f>IF(pay!C100&lt;&gt;"",pay!C100,"")</f>
        <v/>
      </c>
      <c r="C93" s="2" t="str">
        <f>IF(pay!E100&lt;&gt;"",VLOOKUP(pay!E100,private!$E$1:$F$9,2,FALSE),"")</f>
        <v/>
      </c>
      <c r="D93" s="2" t="str">
        <f>IF(pay!F100&lt;&gt;"",pay!F100,"")</f>
        <v/>
      </c>
      <c r="E93" s="38" t="str">
        <f>IF(pay!G100&lt;&gt;"",pay!G100,"")</f>
        <v/>
      </c>
      <c r="F93" s="2" t="str">
        <f>IF(pay!H100&lt;&gt;"",pay!H100,"")</f>
        <v/>
      </c>
    </row>
    <row r="94" spans="1:6" x14ac:dyDescent="0.25">
      <c r="A94" s="2" t="str">
        <f>IF(pay!C101&lt;&gt;"",pay!B101,"")</f>
        <v/>
      </c>
      <c r="B94" s="2" t="str">
        <f>IF(pay!C101&lt;&gt;"",pay!C101,"")</f>
        <v/>
      </c>
      <c r="C94" s="2" t="str">
        <f>IF(pay!E101&lt;&gt;"",VLOOKUP(pay!E101,private!$E$1:$F$9,2,FALSE),"")</f>
        <v/>
      </c>
      <c r="D94" s="2" t="str">
        <f>IF(pay!F101&lt;&gt;"",pay!F101,"")</f>
        <v/>
      </c>
      <c r="E94" s="38" t="str">
        <f>IF(pay!G101&lt;&gt;"",pay!G101,"")</f>
        <v/>
      </c>
      <c r="F94" s="2" t="str">
        <f>IF(pay!H101&lt;&gt;"",pay!H101,"")</f>
        <v/>
      </c>
    </row>
    <row r="95" spans="1:6" x14ac:dyDescent="0.25">
      <c r="A95" s="2" t="str">
        <f>IF(pay!C102&lt;&gt;"",pay!B102,"")</f>
        <v/>
      </c>
      <c r="B95" s="2" t="str">
        <f>IF(pay!C102&lt;&gt;"",pay!C102,"")</f>
        <v/>
      </c>
      <c r="C95" s="2" t="str">
        <f>IF(pay!E102&lt;&gt;"",VLOOKUP(pay!E102,private!$E$1:$F$9,2,FALSE),"")</f>
        <v/>
      </c>
      <c r="D95" s="2" t="str">
        <f>IF(pay!F102&lt;&gt;"",pay!F102,"")</f>
        <v/>
      </c>
      <c r="E95" s="38" t="str">
        <f>IF(pay!G102&lt;&gt;"",pay!G102,"")</f>
        <v/>
      </c>
      <c r="F95" s="2" t="str">
        <f>IF(pay!H102&lt;&gt;"",pay!H102,"")</f>
        <v/>
      </c>
    </row>
    <row r="96" spans="1:6" x14ac:dyDescent="0.25">
      <c r="A96" s="2" t="str">
        <f>IF(pay!C103&lt;&gt;"",pay!B103,"")</f>
        <v/>
      </c>
      <c r="B96" s="2" t="str">
        <f>IF(pay!C103&lt;&gt;"",pay!C103,"")</f>
        <v/>
      </c>
      <c r="C96" s="2" t="str">
        <f>IF(pay!E103&lt;&gt;"",VLOOKUP(pay!E103,private!$E$1:$F$9,2,FALSE),"")</f>
        <v/>
      </c>
      <c r="D96" s="2" t="str">
        <f>IF(pay!F103&lt;&gt;"",pay!F103,"")</f>
        <v/>
      </c>
      <c r="E96" s="38" t="str">
        <f>IF(pay!G103&lt;&gt;"",pay!G103,"")</f>
        <v/>
      </c>
      <c r="F96" s="2" t="str">
        <f>IF(pay!H103&lt;&gt;"",pay!H103,"")</f>
        <v/>
      </c>
    </row>
    <row r="97" spans="1:6" x14ac:dyDescent="0.25">
      <c r="A97" s="2" t="str">
        <f>IF(pay!C104&lt;&gt;"",pay!B104,"")</f>
        <v/>
      </c>
      <c r="B97" s="2" t="str">
        <f>IF(pay!C104&lt;&gt;"",pay!C104,"")</f>
        <v/>
      </c>
      <c r="C97" s="2" t="str">
        <f>IF(pay!E104&lt;&gt;"",VLOOKUP(pay!E104,private!$E$1:$F$9,2,FALSE),"")</f>
        <v/>
      </c>
      <c r="D97" s="2" t="str">
        <f>IF(pay!F104&lt;&gt;"",pay!F104,"")</f>
        <v/>
      </c>
      <c r="E97" s="38" t="str">
        <f>IF(pay!G104&lt;&gt;"",pay!G104,"")</f>
        <v/>
      </c>
      <c r="F97" s="2" t="str">
        <f>IF(pay!H104&lt;&gt;"",pay!H104,"")</f>
        <v/>
      </c>
    </row>
    <row r="98" spans="1:6" x14ac:dyDescent="0.25">
      <c r="A98" s="2" t="str">
        <f>IF(pay!C105&lt;&gt;"",pay!B105,"")</f>
        <v/>
      </c>
      <c r="B98" s="2" t="str">
        <f>IF(pay!C105&lt;&gt;"",pay!C105,"")</f>
        <v/>
      </c>
      <c r="C98" s="2" t="str">
        <f>IF(pay!E105&lt;&gt;"",VLOOKUP(pay!E105,private!$E$1:$F$9,2,FALSE),"")</f>
        <v/>
      </c>
      <c r="D98" s="2" t="str">
        <f>IF(pay!F105&lt;&gt;"",pay!F105,"")</f>
        <v/>
      </c>
      <c r="E98" s="38" t="str">
        <f>IF(pay!G105&lt;&gt;"",pay!G105,"")</f>
        <v/>
      </c>
      <c r="F98" s="2" t="str">
        <f>IF(pay!H105&lt;&gt;"",pay!H105,"")</f>
        <v/>
      </c>
    </row>
    <row r="99" spans="1:6" x14ac:dyDescent="0.25">
      <c r="A99" s="2" t="str">
        <f>IF(pay!C106&lt;&gt;"",pay!B106,"")</f>
        <v/>
      </c>
      <c r="B99" s="2" t="str">
        <f>IF(pay!C106&lt;&gt;"",pay!C106,"")</f>
        <v/>
      </c>
      <c r="C99" s="2" t="str">
        <f>IF(pay!E106&lt;&gt;"",VLOOKUP(pay!E106,private!$E$1:$F$9,2,FALSE),"")</f>
        <v/>
      </c>
      <c r="D99" s="2" t="str">
        <f>IF(pay!F106&lt;&gt;"",pay!F106,"")</f>
        <v/>
      </c>
      <c r="E99" s="38" t="str">
        <f>IF(pay!G106&lt;&gt;"",pay!G106,"")</f>
        <v/>
      </c>
      <c r="F99" s="2" t="str">
        <f>IF(pay!H106&lt;&gt;"",pay!H106,"")</f>
        <v/>
      </c>
    </row>
    <row r="100" spans="1:6" x14ac:dyDescent="0.25">
      <c r="A100" s="2" t="str">
        <f>IF(pay!C107&lt;&gt;"",pay!B107,"")</f>
        <v/>
      </c>
      <c r="B100" s="2" t="str">
        <f>IF(pay!C107&lt;&gt;"",pay!C107,"")</f>
        <v/>
      </c>
      <c r="C100" s="2" t="str">
        <f>IF(pay!E107&lt;&gt;"",VLOOKUP(pay!E107,private!$E$1:$F$9,2,FALSE),"")</f>
        <v/>
      </c>
      <c r="D100" s="2" t="str">
        <f>IF(pay!F107&lt;&gt;"",pay!F107,"")</f>
        <v/>
      </c>
      <c r="E100" s="38" t="str">
        <f>IF(pay!G107&lt;&gt;"",pay!G107,"")</f>
        <v/>
      </c>
      <c r="F100" s="2" t="str">
        <f>IF(pay!H107&lt;&gt;"",pay!H107,"")</f>
        <v/>
      </c>
    </row>
    <row r="101" spans="1:6" x14ac:dyDescent="0.25">
      <c r="A101" s="2" t="str">
        <f>IF(pay!C108&lt;&gt;"",pay!B108,"")</f>
        <v/>
      </c>
      <c r="B101" s="2" t="str">
        <f>IF(pay!C108&lt;&gt;"",pay!C108,"")</f>
        <v/>
      </c>
      <c r="C101" s="2" t="str">
        <f>IF(pay!E108&lt;&gt;"",VLOOKUP(pay!E108,private!$E$1:$F$9,2,FALSE),"")</f>
        <v/>
      </c>
      <c r="D101" s="2" t="str">
        <f>IF(pay!F108&lt;&gt;"",pay!F108,"")</f>
        <v/>
      </c>
      <c r="E101" s="38" t="str">
        <f>IF(pay!G108&lt;&gt;"",pay!G108,"")</f>
        <v/>
      </c>
      <c r="F101" s="2" t="str">
        <f>IF(pay!H108&lt;&gt;"",pay!H108,"")</f>
        <v/>
      </c>
    </row>
    <row r="102" spans="1:6" x14ac:dyDescent="0.25">
      <c r="A102" s="2" t="str">
        <f>IF(pay!C109&lt;&gt;"",pay!B109,"")</f>
        <v/>
      </c>
      <c r="B102" s="2" t="str">
        <f>IF(pay!C109&lt;&gt;"",pay!C109,"")</f>
        <v/>
      </c>
      <c r="C102" s="2" t="str">
        <f>IF(pay!E109&lt;&gt;"",VLOOKUP(pay!E109,private!$E$1:$F$9,2,FALSE),"")</f>
        <v/>
      </c>
      <c r="D102" s="2" t="str">
        <f>IF(pay!F109&lt;&gt;"",pay!F109,"")</f>
        <v/>
      </c>
      <c r="E102" s="38" t="str">
        <f>IF(pay!G109&lt;&gt;"",pay!G109,"")</f>
        <v/>
      </c>
      <c r="F102" s="2" t="str">
        <f>IF(pay!H109&lt;&gt;"",pay!H109,"")</f>
        <v/>
      </c>
    </row>
    <row r="103" spans="1:6" x14ac:dyDescent="0.25">
      <c r="A103" s="2" t="str">
        <f>IF(pay!C110&lt;&gt;"",pay!B110,"")</f>
        <v/>
      </c>
      <c r="B103" s="2" t="str">
        <f>IF(pay!C110&lt;&gt;"",pay!C110,"")</f>
        <v/>
      </c>
      <c r="C103" s="2" t="str">
        <f>IF(pay!E110&lt;&gt;"",VLOOKUP(pay!E110,private!$E$1:$F$9,2,FALSE),"")</f>
        <v/>
      </c>
      <c r="D103" s="2" t="str">
        <f>IF(pay!F110&lt;&gt;"",pay!F110,"")</f>
        <v/>
      </c>
      <c r="E103" s="38" t="str">
        <f>IF(pay!G110&lt;&gt;"",pay!G110,"")</f>
        <v/>
      </c>
      <c r="F103" s="2" t="str">
        <f>IF(pay!H110&lt;&gt;"",pay!H110,"")</f>
        <v/>
      </c>
    </row>
    <row r="104" spans="1:6" x14ac:dyDescent="0.25">
      <c r="A104" s="2" t="str">
        <f>IF(pay!C111&lt;&gt;"",pay!B111,"")</f>
        <v/>
      </c>
      <c r="B104" s="2" t="str">
        <f>IF(pay!C111&lt;&gt;"",pay!C111,"")</f>
        <v/>
      </c>
      <c r="C104" s="2" t="str">
        <f>IF(pay!E111&lt;&gt;"",VLOOKUP(pay!E111,private!$E$1:$F$9,2,FALSE),"")</f>
        <v/>
      </c>
      <c r="D104" s="2" t="str">
        <f>IF(pay!F111&lt;&gt;"",pay!F111,"")</f>
        <v/>
      </c>
      <c r="E104" s="38" t="str">
        <f>IF(pay!G111&lt;&gt;"",pay!G111,"")</f>
        <v/>
      </c>
      <c r="F104" s="2" t="str">
        <f>IF(pay!H111&lt;&gt;"",pay!H111,"")</f>
        <v/>
      </c>
    </row>
    <row r="105" spans="1:6" x14ac:dyDescent="0.25">
      <c r="A105" s="2" t="str">
        <f>IF(pay!C112&lt;&gt;"",pay!B112,"")</f>
        <v/>
      </c>
      <c r="B105" s="2" t="str">
        <f>IF(pay!C112&lt;&gt;"",pay!C112,"")</f>
        <v/>
      </c>
      <c r="C105" s="2" t="str">
        <f>IF(pay!E112&lt;&gt;"",VLOOKUP(pay!E112,private!$E$1:$F$9,2,FALSE),"")</f>
        <v/>
      </c>
      <c r="D105" s="2" t="str">
        <f>IF(pay!F112&lt;&gt;"",pay!F112,"")</f>
        <v/>
      </c>
      <c r="E105" s="38" t="str">
        <f>IF(pay!G112&lt;&gt;"",pay!G112,"")</f>
        <v/>
      </c>
      <c r="F105" s="2" t="str">
        <f>IF(pay!H112&lt;&gt;"",pay!H112,"")</f>
        <v/>
      </c>
    </row>
    <row r="106" spans="1:6" x14ac:dyDescent="0.25">
      <c r="A106" s="2" t="str">
        <f>IF(pay!C113&lt;&gt;"",pay!B113,"")</f>
        <v/>
      </c>
      <c r="B106" s="2" t="str">
        <f>IF(pay!C113&lt;&gt;"",pay!C113,"")</f>
        <v/>
      </c>
      <c r="C106" s="2" t="str">
        <f>IF(pay!E113&lt;&gt;"",VLOOKUP(pay!E113,private!$E$1:$F$9,2,FALSE),"")</f>
        <v/>
      </c>
      <c r="D106" s="2" t="str">
        <f>IF(pay!F113&lt;&gt;"",pay!F113,"")</f>
        <v/>
      </c>
      <c r="E106" s="38" t="str">
        <f>IF(pay!G113&lt;&gt;"",pay!G113,"")</f>
        <v/>
      </c>
      <c r="F106" s="2" t="str">
        <f>IF(pay!H113&lt;&gt;"",pay!H113,"")</f>
        <v/>
      </c>
    </row>
    <row r="107" spans="1:6" x14ac:dyDescent="0.25">
      <c r="A107" s="2" t="str">
        <f>IF(pay!C114&lt;&gt;"",pay!B114,"")</f>
        <v/>
      </c>
      <c r="B107" s="2" t="str">
        <f>IF(pay!C114&lt;&gt;"",pay!C114,"")</f>
        <v/>
      </c>
      <c r="C107" s="2" t="str">
        <f>IF(pay!E114&lt;&gt;"",VLOOKUP(pay!E114,private!$E$1:$F$9,2,FALSE),"")</f>
        <v/>
      </c>
      <c r="D107" s="2" t="str">
        <f>IF(pay!F114&lt;&gt;"",pay!F114,"")</f>
        <v/>
      </c>
      <c r="E107" s="38" t="str">
        <f>IF(pay!G114&lt;&gt;"",pay!G114,"")</f>
        <v/>
      </c>
      <c r="F107" s="2" t="str">
        <f>IF(pay!H114&lt;&gt;"",pay!H114,"")</f>
        <v/>
      </c>
    </row>
    <row r="108" spans="1:6" x14ac:dyDescent="0.25">
      <c r="A108" s="2" t="str">
        <f>IF(pay!C115&lt;&gt;"",pay!B115,"")</f>
        <v/>
      </c>
      <c r="B108" s="2" t="str">
        <f>IF(pay!C115&lt;&gt;"",pay!C115,"")</f>
        <v/>
      </c>
      <c r="C108" s="2" t="str">
        <f>IF(pay!E115&lt;&gt;"",VLOOKUP(pay!E115,private!$E$1:$F$9,2,FALSE),"")</f>
        <v/>
      </c>
      <c r="D108" s="2" t="str">
        <f>IF(pay!F115&lt;&gt;"",pay!F115,"")</f>
        <v/>
      </c>
      <c r="E108" s="38" t="str">
        <f>IF(pay!G115&lt;&gt;"",pay!G115,"")</f>
        <v/>
      </c>
      <c r="F108" s="2" t="str">
        <f>IF(pay!H115&lt;&gt;"",pay!H115,"")</f>
        <v/>
      </c>
    </row>
    <row r="109" spans="1:6" x14ac:dyDescent="0.25">
      <c r="A109" s="2" t="str">
        <f>IF(pay!C116&lt;&gt;"",pay!B116,"")</f>
        <v/>
      </c>
      <c r="B109" s="2" t="str">
        <f>IF(pay!C116&lt;&gt;"",pay!C116,"")</f>
        <v/>
      </c>
      <c r="C109" s="2" t="str">
        <f>IF(pay!E116&lt;&gt;"",VLOOKUP(pay!E116,private!$E$1:$F$9,2,FALSE),"")</f>
        <v/>
      </c>
      <c r="D109" s="2" t="str">
        <f>IF(pay!F116&lt;&gt;"",pay!F116,"")</f>
        <v/>
      </c>
      <c r="E109" s="38" t="str">
        <f>IF(pay!G116&lt;&gt;"",pay!G116,"")</f>
        <v/>
      </c>
      <c r="F109" s="2" t="str">
        <f>IF(pay!H116&lt;&gt;"",pay!H116,"")</f>
        <v/>
      </c>
    </row>
    <row r="110" spans="1:6" x14ac:dyDescent="0.25">
      <c r="A110" s="2" t="str">
        <f>IF(pay!C117&lt;&gt;"",pay!B117,"")</f>
        <v/>
      </c>
      <c r="B110" s="2" t="str">
        <f>IF(pay!C117&lt;&gt;"",pay!C117,"")</f>
        <v/>
      </c>
      <c r="C110" s="2" t="str">
        <f>IF(pay!E117&lt;&gt;"",VLOOKUP(pay!E117,private!$E$1:$F$9,2,FALSE),"")</f>
        <v/>
      </c>
      <c r="D110" s="2" t="str">
        <f>IF(pay!F117&lt;&gt;"",pay!F117,"")</f>
        <v/>
      </c>
      <c r="E110" s="38" t="str">
        <f>IF(pay!G117&lt;&gt;"",pay!G117,"")</f>
        <v/>
      </c>
      <c r="F110" s="2" t="str">
        <f>IF(pay!H117&lt;&gt;"",pay!H117,"")</f>
        <v/>
      </c>
    </row>
    <row r="111" spans="1:6" x14ac:dyDescent="0.25">
      <c r="A111" s="2" t="str">
        <f>IF(pay!C118&lt;&gt;"",pay!B118,"")</f>
        <v/>
      </c>
      <c r="B111" s="2" t="str">
        <f>IF(pay!C118&lt;&gt;"",pay!C118,"")</f>
        <v/>
      </c>
      <c r="C111" s="2" t="str">
        <f>IF(pay!E118&lt;&gt;"",VLOOKUP(pay!E118,private!$E$1:$F$9,2,FALSE),"")</f>
        <v/>
      </c>
      <c r="D111" s="2" t="str">
        <f>IF(pay!F118&lt;&gt;"",pay!F118,"")</f>
        <v/>
      </c>
      <c r="E111" s="38" t="str">
        <f>IF(pay!G118&lt;&gt;"",pay!G118,"")</f>
        <v/>
      </c>
      <c r="F111" s="2" t="str">
        <f>IF(pay!H118&lt;&gt;"",pay!H118,"")</f>
        <v/>
      </c>
    </row>
    <row r="112" spans="1:6" x14ac:dyDescent="0.25">
      <c r="A112" s="2" t="str">
        <f>IF(pay!C119&lt;&gt;"",pay!B119,"")</f>
        <v/>
      </c>
      <c r="B112" s="2" t="str">
        <f>IF(pay!C119&lt;&gt;"",pay!C119,"")</f>
        <v/>
      </c>
      <c r="C112" s="2" t="str">
        <f>IF(pay!E119&lt;&gt;"",VLOOKUP(pay!E119,private!$E$1:$F$9,2,FALSE),"")</f>
        <v/>
      </c>
      <c r="D112" s="2" t="str">
        <f>IF(pay!F119&lt;&gt;"",pay!F119,"")</f>
        <v/>
      </c>
      <c r="E112" s="38" t="str">
        <f>IF(pay!G119&lt;&gt;"",pay!G119,"")</f>
        <v/>
      </c>
      <c r="F112" s="2" t="str">
        <f>IF(pay!H119&lt;&gt;"",pay!H119,"")</f>
        <v/>
      </c>
    </row>
    <row r="113" spans="1:6" x14ac:dyDescent="0.25">
      <c r="A113" s="2" t="str">
        <f>IF(pay!C120&lt;&gt;"",pay!B120,"")</f>
        <v/>
      </c>
      <c r="B113" s="2" t="str">
        <f>IF(pay!C120&lt;&gt;"",pay!C120,"")</f>
        <v/>
      </c>
      <c r="C113" s="2" t="str">
        <f>IF(pay!E120&lt;&gt;"",VLOOKUP(pay!E120,private!$E$1:$F$9,2,FALSE),"")</f>
        <v/>
      </c>
      <c r="D113" s="2" t="str">
        <f>IF(pay!F120&lt;&gt;"",pay!F120,"")</f>
        <v/>
      </c>
      <c r="E113" s="38" t="str">
        <f>IF(pay!G120&lt;&gt;"",pay!G120,"")</f>
        <v/>
      </c>
      <c r="F113" s="2" t="str">
        <f>IF(pay!H120&lt;&gt;"",pay!H120,"")</f>
        <v/>
      </c>
    </row>
    <row r="114" spans="1:6" x14ac:dyDescent="0.25">
      <c r="A114" s="2" t="str">
        <f>IF(pay!C121&lt;&gt;"",pay!B121,"")</f>
        <v/>
      </c>
      <c r="B114" s="2" t="str">
        <f>IF(pay!C121&lt;&gt;"",pay!C121,"")</f>
        <v/>
      </c>
      <c r="C114" s="2" t="str">
        <f>IF(pay!E121&lt;&gt;"",VLOOKUP(pay!E121,private!$E$1:$F$9,2,FALSE),"")</f>
        <v/>
      </c>
      <c r="D114" s="2" t="str">
        <f>IF(pay!F121&lt;&gt;"",pay!F121,"")</f>
        <v/>
      </c>
      <c r="E114" s="38" t="str">
        <f>IF(pay!G121&lt;&gt;"",pay!G121,"")</f>
        <v/>
      </c>
      <c r="F114" s="2" t="str">
        <f>IF(pay!H121&lt;&gt;"",pay!H121,"")</f>
        <v/>
      </c>
    </row>
    <row r="115" spans="1:6" x14ac:dyDescent="0.25">
      <c r="A115" s="2" t="str">
        <f>IF(pay!C122&lt;&gt;"",pay!B122,"")</f>
        <v/>
      </c>
      <c r="B115" s="2" t="str">
        <f>IF(pay!C122&lt;&gt;"",pay!C122,"")</f>
        <v/>
      </c>
      <c r="C115" s="2" t="str">
        <f>IF(pay!E122&lt;&gt;"",VLOOKUP(pay!E122,private!$E$1:$F$9,2,FALSE),"")</f>
        <v/>
      </c>
      <c r="D115" s="2" t="str">
        <f>IF(pay!F122&lt;&gt;"",pay!F122,"")</f>
        <v/>
      </c>
      <c r="E115" s="38" t="str">
        <f>IF(pay!G122&lt;&gt;"",pay!G122,"")</f>
        <v/>
      </c>
      <c r="F115" s="2" t="str">
        <f>IF(pay!H122&lt;&gt;"",pay!H122,"")</f>
        <v/>
      </c>
    </row>
    <row r="116" spans="1:6" x14ac:dyDescent="0.25">
      <c r="A116" s="2" t="str">
        <f>IF(pay!C123&lt;&gt;"",pay!B123,"")</f>
        <v/>
      </c>
      <c r="B116" s="2" t="str">
        <f>IF(pay!C123&lt;&gt;"",pay!C123,"")</f>
        <v/>
      </c>
      <c r="C116" s="2" t="str">
        <f>IF(pay!E123&lt;&gt;"",VLOOKUP(pay!E123,private!$E$1:$F$9,2,FALSE),"")</f>
        <v/>
      </c>
      <c r="D116" s="2" t="str">
        <f>IF(pay!F123&lt;&gt;"",pay!F123,"")</f>
        <v/>
      </c>
      <c r="E116" s="38" t="str">
        <f>IF(pay!G123&lt;&gt;"",pay!G123,"")</f>
        <v/>
      </c>
      <c r="F116" s="2" t="str">
        <f>IF(pay!H123&lt;&gt;"",pay!H123,"")</f>
        <v/>
      </c>
    </row>
    <row r="117" spans="1:6" x14ac:dyDescent="0.25">
      <c r="A117" s="2" t="str">
        <f>IF(pay!C124&lt;&gt;"",pay!B124,"")</f>
        <v/>
      </c>
      <c r="B117" s="2" t="str">
        <f>IF(pay!C124&lt;&gt;"",pay!C124,"")</f>
        <v/>
      </c>
      <c r="C117" s="2" t="str">
        <f>IF(pay!E124&lt;&gt;"",VLOOKUP(pay!E124,private!$E$1:$F$9,2,FALSE),"")</f>
        <v/>
      </c>
      <c r="D117" s="2" t="str">
        <f>IF(pay!F124&lt;&gt;"",pay!F124,"")</f>
        <v/>
      </c>
      <c r="E117" s="38" t="str">
        <f>IF(pay!G124&lt;&gt;"",pay!G124,"")</f>
        <v/>
      </c>
      <c r="F117" s="2" t="str">
        <f>IF(pay!H124&lt;&gt;"",pay!H124,"")</f>
        <v/>
      </c>
    </row>
    <row r="118" spans="1:6" x14ac:dyDescent="0.25">
      <c r="A118" s="2" t="str">
        <f>IF(pay!C125&lt;&gt;"",pay!B125,"")</f>
        <v/>
      </c>
      <c r="B118" s="2" t="str">
        <f>IF(pay!C125&lt;&gt;"",pay!C125,"")</f>
        <v/>
      </c>
      <c r="C118" s="2" t="str">
        <f>IF(pay!E125&lt;&gt;"",VLOOKUP(pay!E125,private!$E$1:$F$9,2,FALSE),"")</f>
        <v/>
      </c>
      <c r="D118" s="2" t="str">
        <f>IF(pay!F125&lt;&gt;"",pay!F125,"")</f>
        <v/>
      </c>
      <c r="E118" s="38" t="str">
        <f>IF(pay!G125&lt;&gt;"",pay!G125,"")</f>
        <v/>
      </c>
      <c r="F118" s="2" t="str">
        <f>IF(pay!H125&lt;&gt;"",pay!H125,"")</f>
        <v/>
      </c>
    </row>
    <row r="119" spans="1:6" x14ac:dyDescent="0.25">
      <c r="A119" s="2" t="str">
        <f>IF(pay!C126&lt;&gt;"",pay!B126,"")</f>
        <v/>
      </c>
      <c r="B119" s="2" t="str">
        <f>IF(pay!C126&lt;&gt;"",pay!C126,"")</f>
        <v/>
      </c>
      <c r="C119" s="2" t="str">
        <f>IF(pay!E126&lt;&gt;"",VLOOKUP(pay!E126,private!$E$1:$F$9,2,FALSE),"")</f>
        <v/>
      </c>
      <c r="D119" s="2" t="str">
        <f>IF(pay!F126&lt;&gt;"",pay!F126,"")</f>
        <v/>
      </c>
      <c r="E119" s="38" t="str">
        <f>IF(pay!G126&lt;&gt;"",pay!G126,"")</f>
        <v/>
      </c>
      <c r="F119" s="2" t="str">
        <f>IF(pay!H126&lt;&gt;"",pay!H126,"")</f>
        <v/>
      </c>
    </row>
    <row r="120" spans="1:6" x14ac:dyDescent="0.25">
      <c r="A120" s="2" t="str">
        <f>IF(pay!C127&lt;&gt;"",pay!B127,"")</f>
        <v/>
      </c>
      <c r="B120" s="2" t="str">
        <f>IF(pay!C127&lt;&gt;"",pay!C127,"")</f>
        <v/>
      </c>
      <c r="C120" s="2" t="str">
        <f>IF(pay!E127&lt;&gt;"",VLOOKUP(pay!E127,private!$E$1:$F$9,2,FALSE),"")</f>
        <v/>
      </c>
      <c r="D120" s="2" t="str">
        <f>IF(pay!F127&lt;&gt;"",pay!F127,"")</f>
        <v/>
      </c>
      <c r="E120" s="38" t="str">
        <f>IF(pay!G127&lt;&gt;"",pay!G127,"")</f>
        <v/>
      </c>
      <c r="F120" s="2" t="str">
        <f>IF(pay!H127&lt;&gt;"",pay!H127,"")</f>
        <v/>
      </c>
    </row>
    <row r="121" spans="1:6" x14ac:dyDescent="0.25">
      <c r="A121" s="2" t="str">
        <f>IF(pay!C128&lt;&gt;"",pay!B128,"")</f>
        <v/>
      </c>
      <c r="B121" s="2" t="str">
        <f>IF(pay!C128&lt;&gt;"",pay!C128,"")</f>
        <v/>
      </c>
      <c r="C121" s="2" t="str">
        <f>IF(pay!E128&lt;&gt;"",VLOOKUP(pay!E128,private!$E$1:$F$9,2,FALSE),"")</f>
        <v/>
      </c>
      <c r="D121" s="2" t="str">
        <f>IF(pay!F128&lt;&gt;"",pay!F128,"")</f>
        <v/>
      </c>
      <c r="E121" s="38" t="str">
        <f>IF(pay!G128&lt;&gt;"",pay!G128,"")</f>
        <v/>
      </c>
      <c r="F121" s="2" t="str">
        <f>IF(pay!H128&lt;&gt;"",pay!H128,"")</f>
        <v/>
      </c>
    </row>
    <row r="122" spans="1:6" x14ac:dyDescent="0.25">
      <c r="A122" s="2" t="str">
        <f>IF(pay!C129&lt;&gt;"",pay!B129,"")</f>
        <v/>
      </c>
      <c r="B122" s="2" t="str">
        <f>IF(pay!C129&lt;&gt;"",pay!C129,"")</f>
        <v/>
      </c>
      <c r="C122" s="2" t="str">
        <f>IF(pay!E129&lt;&gt;"",VLOOKUP(pay!E129,private!$E$1:$F$9,2,FALSE),"")</f>
        <v/>
      </c>
      <c r="D122" s="2" t="str">
        <f>IF(pay!F129&lt;&gt;"",pay!F129,"")</f>
        <v/>
      </c>
      <c r="E122" s="38" t="str">
        <f>IF(pay!G129&lt;&gt;"",pay!G129,"")</f>
        <v/>
      </c>
      <c r="F122" s="2" t="str">
        <f>IF(pay!H129&lt;&gt;"",pay!H129,"")</f>
        <v/>
      </c>
    </row>
    <row r="123" spans="1:6" x14ac:dyDescent="0.25">
      <c r="A123" s="2" t="str">
        <f>IF(pay!C130&lt;&gt;"",pay!B130,"")</f>
        <v/>
      </c>
      <c r="B123" s="2" t="str">
        <f>IF(pay!C130&lt;&gt;"",pay!C130,"")</f>
        <v/>
      </c>
      <c r="C123" s="2" t="str">
        <f>IF(pay!E130&lt;&gt;"",VLOOKUP(pay!E130,private!$E$1:$F$9,2,FALSE),"")</f>
        <v/>
      </c>
      <c r="D123" s="2" t="str">
        <f>IF(pay!F130&lt;&gt;"",pay!F130,"")</f>
        <v/>
      </c>
      <c r="E123" s="38" t="str">
        <f>IF(pay!G130&lt;&gt;"",pay!G130,"")</f>
        <v/>
      </c>
      <c r="F123" s="2" t="str">
        <f>IF(pay!H130&lt;&gt;"",pay!H130,"")</f>
        <v/>
      </c>
    </row>
    <row r="124" spans="1:6" x14ac:dyDescent="0.25">
      <c r="A124" s="2" t="str">
        <f>IF(pay!C131&lt;&gt;"",pay!B131,"")</f>
        <v/>
      </c>
      <c r="B124" s="2" t="str">
        <f>IF(pay!C131&lt;&gt;"",pay!C131,"")</f>
        <v/>
      </c>
      <c r="C124" s="2" t="str">
        <f>IF(pay!E131&lt;&gt;"",VLOOKUP(pay!E131,private!$E$1:$F$9,2,FALSE),"")</f>
        <v/>
      </c>
      <c r="D124" s="2" t="str">
        <f>IF(pay!F131&lt;&gt;"",pay!F131,"")</f>
        <v/>
      </c>
      <c r="E124" s="38" t="str">
        <f>IF(pay!G131&lt;&gt;"",pay!G131,"")</f>
        <v/>
      </c>
      <c r="F124" s="2" t="str">
        <f>IF(pay!H131&lt;&gt;"",pay!H131,"")</f>
        <v/>
      </c>
    </row>
    <row r="125" spans="1:6" x14ac:dyDescent="0.25">
      <c r="A125" s="2" t="str">
        <f>IF(pay!C132&lt;&gt;"",pay!B132,"")</f>
        <v/>
      </c>
      <c r="B125" s="2" t="str">
        <f>IF(pay!C132&lt;&gt;"",pay!C132,"")</f>
        <v/>
      </c>
      <c r="C125" s="2" t="str">
        <f>IF(pay!E132&lt;&gt;"",VLOOKUP(pay!E132,private!$E$1:$F$9,2,FALSE),"")</f>
        <v/>
      </c>
      <c r="D125" s="2" t="str">
        <f>IF(pay!F132&lt;&gt;"",pay!F132,"")</f>
        <v/>
      </c>
      <c r="E125" s="38" t="str">
        <f>IF(pay!G132&lt;&gt;"",pay!G132,"")</f>
        <v/>
      </c>
      <c r="F125" s="2" t="str">
        <f>IF(pay!H132&lt;&gt;"",pay!H132,"")</f>
        <v/>
      </c>
    </row>
    <row r="126" spans="1:6" x14ac:dyDescent="0.25">
      <c r="A126" s="2" t="str">
        <f>IF(pay!C133&lt;&gt;"",pay!B133,"")</f>
        <v/>
      </c>
      <c r="B126" s="2" t="str">
        <f>IF(pay!C133&lt;&gt;"",pay!C133,"")</f>
        <v/>
      </c>
      <c r="C126" s="2" t="str">
        <f>IF(pay!E133&lt;&gt;"",VLOOKUP(pay!E133,private!$E$1:$F$9,2,FALSE),"")</f>
        <v/>
      </c>
      <c r="D126" s="2" t="str">
        <f>IF(pay!F133&lt;&gt;"",pay!F133,"")</f>
        <v/>
      </c>
      <c r="E126" s="38" t="str">
        <f>IF(pay!G133&lt;&gt;"",pay!G133,"")</f>
        <v/>
      </c>
      <c r="F126" s="2" t="str">
        <f>IF(pay!H133&lt;&gt;"",pay!H133,"")</f>
        <v/>
      </c>
    </row>
    <row r="127" spans="1:6" x14ac:dyDescent="0.25">
      <c r="A127" s="2" t="str">
        <f>IF(pay!C134&lt;&gt;"",pay!B134,"")</f>
        <v/>
      </c>
      <c r="B127" s="2" t="str">
        <f>IF(pay!C134&lt;&gt;"",pay!C134,"")</f>
        <v/>
      </c>
      <c r="C127" s="2" t="str">
        <f>IF(pay!E134&lt;&gt;"",VLOOKUP(pay!E134,private!$E$1:$F$9,2,FALSE),"")</f>
        <v/>
      </c>
      <c r="D127" s="2" t="str">
        <f>IF(pay!F134&lt;&gt;"",pay!F134,"")</f>
        <v/>
      </c>
      <c r="E127" s="38" t="str">
        <f>IF(pay!G134&lt;&gt;"",pay!G134,"")</f>
        <v/>
      </c>
      <c r="F127" s="2" t="str">
        <f>IF(pay!H134&lt;&gt;"",pay!H134,"")</f>
        <v/>
      </c>
    </row>
    <row r="128" spans="1:6" x14ac:dyDescent="0.25">
      <c r="A128" s="2" t="str">
        <f>IF(pay!C135&lt;&gt;"",pay!B135,"")</f>
        <v/>
      </c>
      <c r="B128" s="2" t="str">
        <f>IF(pay!C135&lt;&gt;"",pay!C135,"")</f>
        <v/>
      </c>
      <c r="C128" s="2" t="str">
        <f>IF(pay!E135&lt;&gt;"",VLOOKUP(pay!E135,private!$E$1:$F$9,2,FALSE),"")</f>
        <v/>
      </c>
      <c r="D128" s="2" t="str">
        <f>IF(pay!F135&lt;&gt;"",pay!F135,"")</f>
        <v/>
      </c>
      <c r="E128" s="38" t="str">
        <f>IF(pay!G135&lt;&gt;"",pay!G135,"")</f>
        <v/>
      </c>
      <c r="F128" s="2" t="str">
        <f>IF(pay!H135&lt;&gt;"",pay!H135,"")</f>
        <v/>
      </c>
    </row>
    <row r="129" spans="1:6" x14ac:dyDescent="0.25">
      <c r="A129" s="2" t="str">
        <f>IF(pay!C136&lt;&gt;"",pay!B136,"")</f>
        <v/>
      </c>
      <c r="B129" s="2" t="str">
        <f>IF(pay!C136&lt;&gt;"",pay!C136,"")</f>
        <v/>
      </c>
      <c r="C129" s="2" t="str">
        <f>IF(pay!E136&lt;&gt;"",VLOOKUP(pay!E136,private!$E$1:$F$9,2,FALSE),"")</f>
        <v/>
      </c>
      <c r="D129" s="2" t="str">
        <f>IF(pay!F136&lt;&gt;"",pay!F136,"")</f>
        <v/>
      </c>
      <c r="E129" s="38" t="str">
        <f>IF(pay!G136&lt;&gt;"",pay!G136,"")</f>
        <v/>
      </c>
      <c r="F129" s="2" t="str">
        <f>IF(pay!H136&lt;&gt;"",pay!H136,"")</f>
        <v/>
      </c>
    </row>
    <row r="130" spans="1:6" x14ac:dyDescent="0.25">
      <c r="A130" s="2" t="str">
        <f>IF(pay!C137&lt;&gt;"",pay!B137,"")</f>
        <v/>
      </c>
      <c r="B130" s="2" t="str">
        <f>IF(pay!C137&lt;&gt;"",pay!C137,"")</f>
        <v/>
      </c>
      <c r="C130" s="2" t="str">
        <f>IF(pay!E137&lt;&gt;"",VLOOKUP(pay!E137,private!$E$1:$F$9,2,FALSE),"")</f>
        <v/>
      </c>
      <c r="D130" s="2" t="str">
        <f>IF(pay!F137&lt;&gt;"",pay!F137,"")</f>
        <v/>
      </c>
      <c r="E130" s="38" t="str">
        <f>IF(pay!G137&lt;&gt;"",pay!G137,"")</f>
        <v/>
      </c>
      <c r="F130" s="2" t="str">
        <f>IF(pay!H137&lt;&gt;"",pay!H137,"")</f>
        <v/>
      </c>
    </row>
    <row r="131" spans="1:6" x14ac:dyDescent="0.25">
      <c r="A131" s="2" t="str">
        <f>IF(pay!C138&lt;&gt;"",pay!B138,"")</f>
        <v/>
      </c>
      <c r="B131" s="2" t="str">
        <f>IF(pay!C138&lt;&gt;"",pay!C138,"")</f>
        <v/>
      </c>
      <c r="C131" s="2" t="str">
        <f>IF(pay!E138&lt;&gt;"",VLOOKUP(pay!E138,private!$E$1:$F$9,2,FALSE),"")</f>
        <v/>
      </c>
      <c r="D131" s="2" t="str">
        <f>IF(pay!F138&lt;&gt;"",pay!F138,"")</f>
        <v/>
      </c>
      <c r="E131" s="38" t="str">
        <f>IF(pay!G138&lt;&gt;"",pay!G138,"")</f>
        <v/>
      </c>
      <c r="F131" s="2" t="str">
        <f>IF(pay!H138&lt;&gt;"",pay!H138,"")</f>
        <v/>
      </c>
    </row>
    <row r="132" spans="1:6" x14ac:dyDescent="0.25">
      <c r="A132" s="2" t="str">
        <f>IF(pay!C139&lt;&gt;"",pay!B139,"")</f>
        <v/>
      </c>
      <c r="B132" s="2" t="str">
        <f>IF(pay!C139&lt;&gt;"",pay!C139,"")</f>
        <v/>
      </c>
      <c r="C132" s="2" t="str">
        <f>IF(pay!E139&lt;&gt;"",VLOOKUP(pay!E139,private!$E$1:$F$9,2,FALSE),"")</f>
        <v/>
      </c>
      <c r="D132" s="2" t="str">
        <f>IF(pay!F139&lt;&gt;"",pay!F139,"")</f>
        <v/>
      </c>
      <c r="E132" s="38" t="str">
        <f>IF(pay!G139&lt;&gt;"",pay!G139,"")</f>
        <v/>
      </c>
      <c r="F132" s="2" t="str">
        <f>IF(pay!H139&lt;&gt;"",pay!H139,"")</f>
        <v/>
      </c>
    </row>
    <row r="133" spans="1:6" x14ac:dyDescent="0.25">
      <c r="A133" s="2" t="str">
        <f>IF(pay!C140&lt;&gt;"",pay!B140,"")</f>
        <v/>
      </c>
      <c r="B133" s="2" t="str">
        <f>IF(pay!C140&lt;&gt;"",pay!C140,"")</f>
        <v/>
      </c>
      <c r="C133" s="2" t="str">
        <f>IF(pay!E140&lt;&gt;"",VLOOKUP(pay!E140,private!$E$1:$F$9,2,FALSE),"")</f>
        <v/>
      </c>
      <c r="D133" s="2" t="str">
        <f>IF(pay!F140&lt;&gt;"",pay!F140,"")</f>
        <v/>
      </c>
      <c r="E133" s="38" t="str">
        <f>IF(pay!G140&lt;&gt;"",pay!G140,"")</f>
        <v/>
      </c>
      <c r="F133" s="2" t="str">
        <f>IF(pay!H140&lt;&gt;"",pay!H140,"")</f>
        <v/>
      </c>
    </row>
    <row r="134" spans="1:6" x14ac:dyDescent="0.25">
      <c r="A134" s="2" t="str">
        <f>IF(pay!C141&lt;&gt;"",pay!B141,"")</f>
        <v/>
      </c>
      <c r="B134" s="2" t="str">
        <f>IF(pay!C141&lt;&gt;"",pay!C141,"")</f>
        <v/>
      </c>
      <c r="C134" s="2" t="str">
        <f>IF(pay!E141&lt;&gt;"",VLOOKUP(pay!E141,private!$E$1:$F$9,2,FALSE),"")</f>
        <v/>
      </c>
      <c r="D134" s="2" t="str">
        <f>IF(pay!F141&lt;&gt;"",pay!F141,"")</f>
        <v/>
      </c>
      <c r="E134" s="38" t="str">
        <f>IF(pay!G141&lt;&gt;"",pay!G141,"")</f>
        <v/>
      </c>
      <c r="F134" s="2" t="str">
        <f>IF(pay!H141&lt;&gt;"",pay!H141,"")</f>
        <v/>
      </c>
    </row>
    <row r="135" spans="1:6" x14ac:dyDescent="0.25">
      <c r="A135" s="2" t="str">
        <f>IF(pay!C142&lt;&gt;"",pay!B142,"")</f>
        <v/>
      </c>
      <c r="B135" s="2" t="str">
        <f>IF(pay!C142&lt;&gt;"",pay!C142,"")</f>
        <v/>
      </c>
      <c r="C135" s="2" t="str">
        <f>IF(pay!E142&lt;&gt;"",VLOOKUP(pay!E142,private!$E$1:$F$9,2,FALSE),"")</f>
        <v/>
      </c>
      <c r="D135" s="2" t="str">
        <f>IF(pay!F142&lt;&gt;"",pay!F142,"")</f>
        <v/>
      </c>
      <c r="E135" s="38" t="str">
        <f>IF(pay!G142&lt;&gt;"",pay!G142,"")</f>
        <v/>
      </c>
      <c r="F135" s="2" t="str">
        <f>IF(pay!H142&lt;&gt;"",pay!H142,"")</f>
        <v/>
      </c>
    </row>
    <row r="136" spans="1:6" x14ac:dyDescent="0.25">
      <c r="A136" s="2" t="str">
        <f>IF(pay!C143&lt;&gt;"",pay!B143,"")</f>
        <v/>
      </c>
      <c r="B136" s="2" t="str">
        <f>IF(pay!C143&lt;&gt;"",pay!C143,"")</f>
        <v/>
      </c>
      <c r="C136" s="2" t="str">
        <f>IF(pay!E143&lt;&gt;"",VLOOKUP(pay!E143,private!$E$1:$F$9,2,FALSE),"")</f>
        <v/>
      </c>
      <c r="D136" s="2" t="str">
        <f>IF(pay!F143&lt;&gt;"",pay!F143,"")</f>
        <v/>
      </c>
      <c r="E136" s="38" t="str">
        <f>IF(pay!G143&lt;&gt;"",pay!G143,"")</f>
        <v/>
      </c>
      <c r="F136" s="2" t="str">
        <f>IF(pay!H143&lt;&gt;"",pay!H143,"")</f>
        <v/>
      </c>
    </row>
    <row r="137" spans="1:6" x14ac:dyDescent="0.25">
      <c r="A137" s="2" t="str">
        <f>IF(pay!C144&lt;&gt;"",pay!B144,"")</f>
        <v/>
      </c>
      <c r="B137" s="2" t="str">
        <f>IF(pay!C144&lt;&gt;"",pay!C144,"")</f>
        <v/>
      </c>
      <c r="C137" s="2" t="str">
        <f>IF(pay!E144&lt;&gt;"",VLOOKUP(pay!E144,private!$E$1:$F$9,2,FALSE),"")</f>
        <v/>
      </c>
      <c r="D137" s="2" t="str">
        <f>IF(pay!F144&lt;&gt;"",pay!F144,"")</f>
        <v/>
      </c>
      <c r="E137" s="38" t="str">
        <f>IF(pay!G144&lt;&gt;"",pay!G144,"")</f>
        <v/>
      </c>
      <c r="F137" s="2" t="str">
        <f>IF(pay!H144&lt;&gt;"",pay!H144,"")</f>
        <v/>
      </c>
    </row>
    <row r="138" spans="1:6" x14ac:dyDescent="0.25">
      <c r="A138" s="2" t="str">
        <f>IF(pay!C145&lt;&gt;"",pay!B145,"")</f>
        <v/>
      </c>
      <c r="B138" s="2" t="str">
        <f>IF(pay!C145&lt;&gt;"",pay!C145,"")</f>
        <v/>
      </c>
      <c r="C138" s="2" t="str">
        <f>IF(pay!E145&lt;&gt;"",VLOOKUP(pay!E145,private!$E$1:$F$9,2,FALSE),"")</f>
        <v/>
      </c>
      <c r="D138" s="2" t="str">
        <f>IF(pay!F145&lt;&gt;"",pay!F145,"")</f>
        <v/>
      </c>
      <c r="E138" s="38" t="str">
        <f>IF(pay!G145&lt;&gt;"",pay!G145,"")</f>
        <v/>
      </c>
      <c r="F138" s="2" t="str">
        <f>IF(pay!H145&lt;&gt;"",pay!H145,"")</f>
        <v/>
      </c>
    </row>
    <row r="139" spans="1:6" x14ac:dyDescent="0.25">
      <c r="A139" s="2" t="str">
        <f>IF(pay!C146&lt;&gt;"",pay!B146,"")</f>
        <v/>
      </c>
      <c r="B139" s="2" t="str">
        <f>IF(pay!C146&lt;&gt;"",pay!C146,"")</f>
        <v/>
      </c>
      <c r="C139" s="2" t="str">
        <f>IF(pay!E146&lt;&gt;"",VLOOKUP(pay!E146,private!$E$1:$F$9,2,FALSE),"")</f>
        <v/>
      </c>
      <c r="D139" s="2" t="str">
        <f>IF(pay!F146&lt;&gt;"",pay!F146,"")</f>
        <v/>
      </c>
      <c r="E139" s="38" t="str">
        <f>IF(pay!G146&lt;&gt;"",pay!G146,"")</f>
        <v/>
      </c>
      <c r="F139" s="2" t="str">
        <f>IF(pay!H146&lt;&gt;"",pay!H146,"")</f>
        <v/>
      </c>
    </row>
    <row r="140" spans="1:6" x14ac:dyDescent="0.25">
      <c r="A140" s="2" t="str">
        <f>IF(pay!C147&lt;&gt;"",pay!B147,"")</f>
        <v/>
      </c>
      <c r="B140" s="2" t="str">
        <f>IF(pay!C147&lt;&gt;"",pay!C147,"")</f>
        <v/>
      </c>
      <c r="C140" s="2" t="str">
        <f>IF(pay!E147&lt;&gt;"",VLOOKUP(pay!E147,private!$E$1:$F$9,2,FALSE),"")</f>
        <v/>
      </c>
      <c r="D140" s="2" t="str">
        <f>IF(pay!F147&lt;&gt;"",pay!F147,"")</f>
        <v/>
      </c>
      <c r="E140" s="38" t="str">
        <f>IF(pay!G147&lt;&gt;"",pay!G147,"")</f>
        <v/>
      </c>
      <c r="F140" s="2" t="str">
        <f>IF(pay!H147&lt;&gt;"",pay!H147,"")</f>
        <v/>
      </c>
    </row>
    <row r="141" spans="1:6" x14ac:dyDescent="0.25">
      <c r="A141" s="2" t="str">
        <f>IF(pay!C148&lt;&gt;"",pay!B148,"")</f>
        <v/>
      </c>
      <c r="B141" s="2" t="str">
        <f>IF(pay!C148&lt;&gt;"",pay!C148,"")</f>
        <v/>
      </c>
      <c r="C141" s="2" t="str">
        <f>IF(pay!E148&lt;&gt;"",VLOOKUP(pay!E148,private!$E$1:$F$9,2,FALSE),"")</f>
        <v/>
      </c>
      <c r="D141" s="2" t="str">
        <f>IF(pay!F148&lt;&gt;"",pay!F148,"")</f>
        <v/>
      </c>
      <c r="E141" s="38" t="str">
        <f>IF(pay!G148&lt;&gt;"",pay!G148,"")</f>
        <v/>
      </c>
      <c r="F141" s="2" t="str">
        <f>IF(pay!H148&lt;&gt;"",pay!H148,"")</f>
        <v/>
      </c>
    </row>
    <row r="142" spans="1:6" x14ac:dyDescent="0.25">
      <c r="A142" s="2" t="str">
        <f>IF(pay!C149&lt;&gt;"",pay!B149,"")</f>
        <v/>
      </c>
      <c r="B142" s="2" t="str">
        <f>IF(pay!C149&lt;&gt;"",pay!C149,"")</f>
        <v/>
      </c>
      <c r="C142" s="2" t="str">
        <f>IF(pay!E149&lt;&gt;"",VLOOKUP(pay!E149,private!$E$1:$F$9,2,FALSE),"")</f>
        <v/>
      </c>
      <c r="D142" s="2" t="str">
        <f>IF(pay!F149&lt;&gt;"",pay!F149,"")</f>
        <v/>
      </c>
      <c r="E142" s="38" t="str">
        <f>IF(pay!G149&lt;&gt;"",pay!G149,"")</f>
        <v/>
      </c>
      <c r="F142" s="2" t="str">
        <f>IF(pay!H149&lt;&gt;"",pay!H149,"")</f>
        <v/>
      </c>
    </row>
    <row r="143" spans="1:6" x14ac:dyDescent="0.25">
      <c r="A143" s="2" t="str">
        <f>IF(pay!C150&lt;&gt;"",pay!B150,"")</f>
        <v/>
      </c>
      <c r="B143" s="2" t="str">
        <f>IF(pay!C150&lt;&gt;"",pay!C150,"")</f>
        <v/>
      </c>
      <c r="C143" s="2" t="str">
        <f>IF(pay!E150&lt;&gt;"",VLOOKUP(pay!E150,private!$E$1:$F$9,2,FALSE),"")</f>
        <v/>
      </c>
      <c r="D143" s="2" t="str">
        <f>IF(pay!F150&lt;&gt;"",pay!F150,"")</f>
        <v/>
      </c>
      <c r="E143" s="38" t="str">
        <f>IF(pay!G150&lt;&gt;"",pay!G150,"")</f>
        <v/>
      </c>
      <c r="F143" s="2" t="str">
        <f>IF(pay!H150&lt;&gt;"",pay!H150,"")</f>
        <v/>
      </c>
    </row>
    <row r="144" spans="1:6" x14ac:dyDescent="0.25">
      <c r="A144" s="2" t="str">
        <f>IF(pay!C151&lt;&gt;"",pay!B151,"")</f>
        <v/>
      </c>
      <c r="B144" s="2" t="str">
        <f>IF(pay!C151&lt;&gt;"",pay!C151,"")</f>
        <v/>
      </c>
      <c r="C144" s="2" t="str">
        <f>IF(pay!E151&lt;&gt;"",VLOOKUP(pay!E151,private!$E$1:$F$9,2,FALSE),"")</f>
        <v/>
      </c>
      <c r="D144" s="2" t="str">
        <f>IF(pay!F151&lt;&gt;"",pay!F151,"")</f>
        <v/>
      </c>
      <c r="E144" s="38" t="str">
        <f>IF(pay!G151&lt;&gt;"",pay!G151,"")</f>
        <v/>
      </c>
      <c r="F144" s="2" t="str">
        <f>IF(pay!H151&lt;&gt;"",pay!H151,"")</f>
        <v/>
      </c>
    </row>
    <row r="145" spans="1:6" x14ac:dyDescent="0.25">
      <c r="A145" s="2" t="str">
        <f>IF(pay!C152&lt;&gt;"",pay!B152,"")</f>
        <v/>
      </c>
      <c r="B145" s="2" t="str">
        <f>IF(pay!C152&lt;&gt;"",pay!C152,"")</f>
        <v/>
      </c>
      <c r="C145" s="2" t="str">
        <f>IF(pay!E152&lt;&gt;"",VLOOKUP(pay!E152,private!$E$1:$F$9,2,FALSE),"")</f>
        <v/>
      </c>
      <c r="D145" s="2" t="str">
        <f>IF(pay!F152&lt;&gt;"",pay!F152,"")</f>
        <v/>
      </c>
      <c r="E145" s="38" t="str">
        <f>IF(pay!G152&lt;&gt;"",pay!G152,"")</f>
        <v/>
      </c>
      <c r="F145" s="2" t="str">
        <f>IF(pay!H152&lt;&gt;"",pay!H152,"")</f>
        <v/>
      </c>
    </row>
    <row r="146" spans="1:6" x14ac:dyDescent="0.25">
      <c r="A146" s="2" t="str">
        <f>IF(pay!C153&lt;&gt;"",pay!B153,"")</f>
        <v/>
      </c>
      <c r="B146" s="2" t="str">
        <f>IF(pay!C153&lt;&gt;"",pay!C153,"")</f>
        <v/>
      </c>
      <c r="C146" s="2" t="str">
        <f>IF(pay!E153&lt;&gt;"",VLOOKUP(pay!E153,private!$E$1:$F$9,2,FALSE),"")</f>
        <v/>
      </c>
      <c r="D146" s="2" t="str">
        <f>IF(pay!F153&lt;&gt;"",pay!F153,"")</f>
        <v/>
      </c>
      <c r="E146" s="38" t="str">
        <f>IF(pay!G153&lt;&gt;"",pay!G153,"")</f>
        <v/>
      </c>
      <c r="F146" s="2" t="str">
        <f>IF(pay!H153&lt;&gt;"",pay!H153,"")</f>
        <v/>
      </c>
    </row>
    <row r="147" spans="1:6" x14ac:dyDescent="0.25">
      <c r="A147" s="2" t="str">
        <f>IF(pay!C154&lt;&gt;"",pay!B154,"")</f>
        <v/>
      </c>
      <c r="B147" s="2" t="str">
        <f>IF(pay!C154&lt;&gt;"",pay!C154,"")</f>
        <v/>
      </c>
      <c r="C147" s="2" t="str">
        <f>IF(pay!E154&lt;&gt;"",VLOOKUP(pay!E154,private!$E$1:$F$9,2,FALSE),"")</f>
        <v/>
      </c>
      <c r="D147" s="2" t="str">
        <f>IF(pay!F154&lt;&gt;"",pay!F154,"")</f>
        <v/>
      </c>
      <c r="E147" s="38" t="str">
        <f>IF(pay!G154&lt;&gt;"",pay!G154,"")</f>
        <v/>
      </c>
      <c r="F147" s="2" t="str">
        <f>IF(pay!H154&lt;&gt;"",pay!H154,"")</f>
        <v/>
      </c>
    </row>
    <row r="148" spans="1:6" x14ac:dyDescent="0.25">
      <c r="A148" s="2" t="str">
        <f>IF(pay!C155&lt;&gt;"",pay!B155,"")</f>
        <v/>
      </c>
      <c r="B148" s="2" t="str">
        <f>IF(pay!C155&lt;&gt;"",pay!C155,"")</f>
        <v/>
      </c>
      <c r="C148" s="2" t="str">
        <f>IF(pay!E155&lt;&gt;"",VLOOKUP(pay!E155,private!$E$1:$F$9,2,FALSE),"")</f>
        <v/>
      </c>
      <c r="D148" s="2" t="str">
        <f>IF(pay!F155&lt;&gt;"",pay!F155,"")</f>
        <v/>
      </c>
      <c r="E148" s="38" t="str">
        <f>IF(pay!G155&lt;&gt;"",pay!G155,"")</f>
        <v/>
      </c>
      <c r="F148" s="2" t="str">
        <f>IF(pay!H155&lt;&gt;"",pay!H155,"")</f>
        <v/>
      </c>
    </row>
    <row r="149" spans="1:6" x14ac:dyDescent="0.25">
      <c r="A149" s="2" t="str">
        <f>IF(pay!C156&lt;&gt;"",pay!B156,"")</f>
        <v/>
      </c>
      <c r="B149" s="2" t="str">
        <f>IF(pay!C156&lt;&gt;"",pay!C156,"")</f>
        <v/>
      </c>
      <c r="C149" s="2" t="str">
        <f>IF(pay!E156&lt;&gt;"",VLOOKUP(pay!E156,private!$E$1:$F$9,2,FALSE),"")</f>
        <v/>
      </c>
      <c r="D149" s="2" t="str">
        <f>IF(pay!F156&lt;&gt;"",pay!F156,"")</f>
        <v/>
      </c>
      <c r="E149" s="38" t="str">
        <f>IF(pay!G156&lt;&gt;"",pay!G156,"")</f>
        <v/>
      </c>
      <c r="F149" s="2" t="str">
        <f>IF(pay!H156&lt;&gt;"",pay!H156,"")</f>
        <v/>
      </c>
    </row>
    <row r="150" spans="1:6" x14ac:dyDescent="0.25">
      <c r="A150" s="2" t="str">
        <f>IF(pay!C157&lt;&gt;"",pay!B157,"")</f>
        <v/>
      </c>
      <c r="B150" s="2" t="str">
        <f>IF(pay!C157&lt;&gt;"",pay!C157,"")</f>
        <v/>
      </c>
      <c r="C150" s="2" t="str">
        <f>IF(pay!E157&lt;&gt;"",VLOOKUP(pay!E157,private!$E$1:$F$9,2,FALSE),"")</f>
        <v/>
      </c>
      <c r="D150" s="2" t="str">
        <f>IF(pay!F157&lt;&gt;"",pay!F157,"")</f>
        <v/>
      </c>
      <c r="E150" s="38" t="str">
        <f>IF(pay!G157&lt;&gt;"",pay!G157,"")</f>
        <v/>
      </c>
      <c r="F150" s="2" t="str">
        <f>IF(pay!H157&lt;&gt;"",pay!H157,"")</f>
        <v/>
      </c>
    </row>
    <row r="151" spans="1:6" x14ac:dyDescent="0.25">
      <c r="A151" s="2" t="str">
        <f>IF(pay!C158&lt;&gt;"",pay!B158,"")</f>
        <v/>
      </c>
      <c r="B151" s="2" t="str">
        <f>IF(pay!C158&lt;&gt;"",pay!C158,"")</f>
        <v/>
      </c>
      <c r="C151" s="2" t="str">
        <f>IF(pay!E158&lt;&gt;"",VLOOKUP(pay!E158,private!$E$1:$F$9,2,FALSE),"")</f>
        <v/>
      </c>
      <c r="D151" s="2" t="str">
        <f>IF(pay!F158&lt;&gt;"",pay!F158,"")</f>
        <v/>
      </c>
      <c r="E151" s="38" t="str">
        <f>IF(pay!G158&lt;&gt;"",pay!G158,"")</f>
        <v/>
      </c>
      <c r="F151" s="2" t="str">
        <f>IF(pay!H158&lt;&gt;"",pay!H158,"")</f>
        <v/>
      </c>
    </row>
    <row r="152" spans="1:6" x14ac:dyDescent="0.25">
      <c r="A152" s="2" t="str">
        <f>IF(pay!C159&lt;&gt;"",pay!B159,"")</f>
        <v/>
      </c>
      <c r="B152" s="2" t="str">
        <f>IF(pay!C159&lt;&gt;"",pay!C159,"")</f>
        <v/>
      </c>
      <c r="C152" s="2" t="str">
        <f>IF(pay!E159&lt;&gt;"",VLOOKUP(pay!E159,private!$E$1:$F$9,2,FALSE),"")</f>
        <v/>
      </c>
      <c r="D152" s="2" t="str">
        <f>IF(pay!F159&lt;&gt;"",pay!F159,"")</f>
        <v/>
      </c>
      <c r="E152" s="38" t="str">
        <f>IF(pay!G159&lt;&gt;"",pay!G159,"")</f>
        <v/>
      </c>
      <c r="F152" s="2" t="str">
        <f>IF(pay!H159&lt;&gt;"",pay!H159,"")</f>
        <v/>
      </c>
    </row>
    <row r="153" spans="1:6" x14ac:dyDescent="0.25">
      <c r="A153" s="2" t="str">
        <f>IF(pay!C160&lt;&gt;"",pay!B160,"")</f>
        <v/>
      </c>
      <c r="B153" s="2" t="str">
        <f>IF(pay!C160&lt;&gt;"",pay!C160,"")</f>
        <v/>
      </c>
      <c r="C153" s="2" t="str">
        <f>IF(pay!E160&lt;&gt;"",VLOOKUP(pay!E160,private!$E$1:$F$9,2,FALSE),"")</f>
        <v/>
      </c>
      <c r="D153" s="2" t="str">
        <f>IF(pay!F160&lt;&gt;"",pay!F160,"")</f>
        <v/>
      </c>
      <c r="E153" s="38" t="str">
        <f>IF(pay!G160&lt;&gt;"",pay!G160,"")</f>
        <v/>
      </c>
      <c r="F153" s="2" t="str">
        <f>IF(pay!H160&lt;&gt;"",pay!H160,"")</f>
        <v/>
      </c>
    </row>
    <row r="154" spans="1:6" x14ac:dyDescent="0.25">
      <c r="A154" s="2" t="str">
        <f>IF(pay!C161&lt;&gt;"",pay!B161,"")</f>
        <v/>
      </c>
      <c r="B154" s="2" t="str">
        <f>IF(pay!C161&lt;&gt;"",pay!C161,"")</f>
        <v/>
      </c>
      <c r="C154" s="2" t="str">
        <f>IF(pay!E161&lt;&gt;"",VLOOKUP(pay!E161,private!$E$1:$F$9,2,FALSE),"")</f>
        <v/>
      </c>
      <c r="D154" s="2" t="str">
        <f>IF(pay!F161&lt;&gt;"",pay!F161,"")</f>
        <v/>
      </c>
      <c r="E154" s="38" t="str">
        <f>IF(pay!G161&lt;&gt;"",pay!G161,"")</f>
        <v/>
      </c>
      <c r="F154" s="2" t="str">
        <f>IF(pay!H161&lt;&gt;"",pay!H161,"")</f>
        <v/>
      </c>
    </row>
    <row r="155" spans="1:6" x14ac:dyDescent="0.25">
      <c r="A155" s="2" t="str">
        <f>IF(pay!C162&lt;&gt;"",pay!B162,"")</f>
        <v/>
      </c>
      <c r="B155" s="2" t="str">
        <f>IF(pay!C162&lt;&gt;"",pay!C162,"")</f>
        <v/>
      </c>
      <c r="C155" s="2" t="str">
        <f>IF(pay!E162&lt;&gt;"",VLOOKUP(pay!E162,private!$E$1:$F$9,2,FALSE),"")</f>
        <v/>
      </c>
      <c r="D155" s="2" t="str">
        <f>IF(pay!F162&lt;&gt;"",pay!F162,"")</f>
        <v/>
      </c>
      <c r="E155" s="38" t="str">
        <f>IF(pay!G162&lt;&gt;"",pay!G162,"")</f>
        <v/>
      </c>
      <c r="F155" s="2" t="str">
        <f>IF(pay!H162&lt;&gt;"",pay!H162,"")</f>
        <v/>
      </c>
    </row>
    <row r="156" spans="1:6" x14ac:dyDescent="0.25">
      <c r="A156" s="2" t="str">
        <f>IF(pay!C163&lt;&gt;"",pay!B163,"")</f>
        <v/>
      </c>
      <c r="B156" s="2" t="str">
        <f>IF(pay!C163&lt;&gt;"",pay!C163,"")</f>
        <v/>
      </c>
      <c r="C156" s="2" t="str">
        <f>IF(pay!E163&lt;&gt;"",VLOOKUP(pay!E163,private!$E$1:$F$9,2,FALSE),"")</f>
        <v/>
      </c>
      <c r="D156" s="2" t="str">
        <f>IF(pay!F163&lt;&gt;"",pay!F163,"")</f>
        <v/>
      </c>
      <c r="E156" s="38" t="str">
        <f>IF(pay!G163&lt;&gt;"",pay!G163,"")</f>
        <v/>
      </c>
      <c r="F156" s="2" t="str">
        <f>IF(pay!H163&lt;&gt;"",pay!H163,"")</f>
        <v/>
      </c>
    </row>
    <row r="157" spans="1:6" x14ac:dyDescent="0.25">
      <c r="A157" s="2" t="str">
        <f>IF(pay!C164&lt;&gt;"",pay!B164,"")</f>
        <v/>
      </c>
      <c r="B157" s="2" t="str">
        <f>IF(pay!C164&lt;&gt;"",pay!C164,"")</f>
        <v/>
      </c>
      <c r="C157" s="2" t="str">
        <f>IF(pay!E164&lt;&gt;"",VLOOKUP(pay!E164,private!$E$1:$F$9,2,FALSE),"")</f>
        <v/>
      </c>
      <c r="D157" s="2" t="str">
        <f>IF(pay!F164&lt;&gt;"",pay!F164,"")</f>
        <v/>
      </c>
      <c r="E157" s="38" t="str">
        <f>IF(pay!G164&lt;&gt;"",pay!G164,"")</f>
        <v/>
      </c>
      <c r="F157" s="2" t="str">
        <f>IF(pay!H164&lt;&gt;"",pay!H164,"")</f>
        <v/>
      </c>
    </row>
    <row r="158" spans="1:6" x14ac:dyDescent="0.25">
      <c r="A158" s="2" t="str">
        <f>IF(pay!C165&lt;&gt;"",pay!B165,"")</f>
        <v/>
      </c>
      <c r="B158" s="2" t="str">
        <f>IF(pay!C165&lt;&gt;"",pay!C165,"")</f>
        <v/>
      </c>
      <c r="C158" s="2" t="str">
        <f>IF(pay!E165&lt;&gt;"",VLOOKUP(pay!E165,private!$E$1:$F$9,2,FALSE),"")</f>
        <v/>
      </c>
      <c r="D158" s="2" t="str">
        <f>IF(pay!F165&lt;&gt;"",pay!F165,"")</f>
        <v/>
      </c>
      <c r="E158" s="38" t="str">
        <f>IF(pay!G165&lt;&gt;"",pay!G165,"")</f>
        <v/>
      </c>
      <c r="F158" s="2" t="str">
        <f>IF(pay!H165&lt;&gt;"",pay!H165,"")</f>
        <v/>
      </c>
    </row>
    <row r="159" spans="1:6" x14ac:dyDescent="0.25">
      <c r="A159" s="2" t="str">
        <f>IF(pay!C166&lt;&gt;"",pay!B166,"")</f>
        <v/>
      </c>
      <c r="B159" s="2" t="str">
        <f>IF(pay!C166&lt;&gt;"",pay!C166,"")</f>
        <v/>
      </c>
      <c r="C159" s="2" t="str">
        <f>IF(pay!E166&lt;&gt;"",VLOOKUP(pay!E166,private!$E$1:$F$9,2,FALSE),"")</f>
        <v/>
      </c>
      <c r="D159" s="2" t="str">
        <f>IF(pay!F166&lt;&gt;"",pay!F166,"")</f>
        <v/>
      </c>
      <c r="E159" s="38" t="str">
        <f>IF(pay!G166&lt;&gt;"",pay!G166,"")</f>
        <v/>
      </c>
      <c r="F159" s="2" t="str">
        <f>IF(pay!H166&lt;&gt;"",pay!H166,"")</f>
        <v/>
      </c>
    </row>
    <row r="160" spans="1:6" x14ac:dyDescent="0.25">
      <c r="A160" s="2" t="str">
        <f>IF(pay!C167&lt;&gt;"",pay!B167,"")</f>
        <v/>
      </c>
      <c r="B160" s="2" t="str">
        <f>IF(pay!C167&lt;&gt;"",pay!C167,"")</f>
        <v/>
      </c>
      <c r="C160" s="2" t="str">
        <f>IF(pay!E167&lt;&gt;"",VLOOKUP(pay!E167,private!$E$1:$F$9,2,FALSE),"")</f>
        <v/>
      </c>
      <c r="D160" s="2" t="str">
        <f>IF(pay!F167&lt;&gt;"",pay!F167,"")</f>
        <v/>
      </c>
      <c r="E160" s="38" t="str">
        <f>IF(pay!G167&lt;&gt;"",pay!G167,"")</f>
        <v/>
      </c>
      <c r="F160" s="2" t="str">
        <f>IF(pay!H167&lt;&gt;"",pay!H167,"")</f>
        <v/>
      </c>
    </row>
    <row r="161" spans="1:6" x14ac:dyDescent="0.25">
      <c r="A161" s="2" t="str">
        <f>IF(pay!C168&lt;&gt;"",pay!B168,"")</f>
        <v/>
      </c>
      <c r="B161" s="2" t="str">
        <f>IF(pay!C168&lt;&gt;"",pay!C168,"")</f>
        <v/>
      </c>
      <c r="C161" s="2" t="str">
        <f>IF(pay!E168&lt;&gt;"",VLOOKUP(pay!E168,private!$E$1:$F$9,2,FALSE),"")</f>
        <v/>
      </c>
      <c r="D161" s="2" t="str">
        <f>IF(pay!F168&lt;&gt;"",pay!F168,"")</f>
        <v/>
      </c>
      <c r="E161" s="38" t="str">
        <f>IF(pay!G168&lt;&gt;"",pay!G168,"")</f>
        <v/>
      </c>
      <c r="F161" s="2" t="str">
        <f>IF(pay!H168&lt;&gt;"",pay!H168,"")</f>
        <v/>
      </c>
    </row>
    <row r="162" spans="1:6" x14ac:dyDescent="0.25">
      <c r="A162" s="2" t="str">
        <f>IF(pay!C169&lt;&gt;"",pay!B169,"")</f>
        <v/>
      </c>
      <c r="B162" s="2" t="str">
        <f>IF(pay!C169&lt;&gt;"",pay!C169,"")</f>
        <v/>
      </c>
      <c r="C162" s="2" t="str">
        <f>IF(pay!E169&lt;&gt;"",VLOOKUP(pay!E169,private!$E$1:$F$9,2,FALSE),"")</f>
        <v/>
      </c>
      <c r="D162" s="2" t="str">
        <f>IF(pay!F169&lt;&gt;"",pay!F169,"")</f>
        <v/>
      </c>
      <c r="E162" s="38" t="str">
        <f>IF(pay!G169&lt;&gt;"",pay!G169,"")</f>
        <v/>
      </c>
      <c r="F162" s="2" t="str">
        <f>IF(pay!H169&lt;&gt;"",pay!H169,"")</f>
        <v/>
      </c>
    </row>
    <row r="163" spans="1:6" x14ac:dyDescent="0.25">
      <c r="A163" s="2" t="str">
        <f>IF(pay!C170&lt;&gt;"",pay!B170,"")</f>
        <v/>
      </c>
      <c r="B163" s="2" t="str">
        <f>IF(pay!C170&lt;&gt;"",pay!C170,"")</f>
        <v/>
      </c>
      <c r="C163" s="2" t="str">
        <f>IF(pay!E170&lt;&gt;"",VLOOKUP(pay!E170,private!$E$1:$F$9,2,FALSE),"")</f>
        <v/>
      </c>
      <c r="D163" s="2" t="str">
        <f>IF(pay!F170&lt;&gt;"",pay!F170,"")</f>
        <v/>
      </c>
      <c r="E163" s="38" t="str">
        <f>IF(pay!G170&lt;&gt;"",pay!G170,"")</f>
        <v/>
      </c>
      <c r="F163" s="2" t="str">
        <f>IF(pay!H170&lt;&gt;"",pay!H170,"")</f>
        <v/>
      </c>
    </row>
    <row r="164" spans="1:6" x14ac:dyDescent="0.25">
      <c r="A164" s="2" t="str">
        <f>IF(pay!C171&lt;&gt;"",pay!B171,"")</f>
        <v/>
      </c>
      <c r="B164" s="2" t="str">
        <f>IF(pay!C171&lt;&gt;"",pay!C171,"")</f>
        <v/>
      </c>
      <c r="C164" s="2" t="str">
        <f>IF(pay!E171&lt;&gt;"",VLOOKUP(pay!E171,private!$E$1:$F$9,2,FALSE),"")</f>
        <v/>
      </c>
      <c r="D164" s="2" t="str">
        <f>IF(pay!F171&lt;&gt;"",pay!F171,"")</f>
        <v/>
      </c>
      <c r="E164" s="38" t="str">
        <f>IF(pay!G171&lt;&gt;"",pay!G171,"")</f>
        <v/>
      </c>
      <c r="F164" s="2" t="str">
        <f>IF(pay!H171&lt;&gt;"",pay!H171,"")</f>
        <v/>
      </c>
    </row>
    <row r="165" spans="1:6" x14ac:dyDescent="0.25">
      <c r="A165" s="2" t="str">
        <f>IF(pay!C172&lt;&gt;"",pay!B172,"")</f>
        <v/>
      </c>
      <c r="B165" s="2" t="str">
        <f>IF(pay!C172&lt;&gt;"",pay!C172,"")</f>
        <v/>
      </c>
      <c r="C165" s="2" t="str">
        <f>IF(pay!E172&lt;&gt;"",VLOOKUP(pay!E172,private!$E$1:$F$9,2,FALSE),"")</f>
        <v/>
      </c>
      <c r="D165" s="2" t="str">
        <f>IF(pay!F172&lt;&gt;"",pay!F172,"")</f>
        <v/>
      </c>
      <c r="E165" s="38" t="str">
        <f>IF(pay!G172&lt;&gt;"",pay!G172,"")</f>
        <v/>
      </c>
      <c r="F165" s="2" t="str">
        <f>IF(pay!H172&lt;&gt;"",pay!H172,"")</f>
        <v/>
      </c>
    </row>
    <row r="166" spans="1:6" x14ac:dyDescent="0.25">
      <c r="A166" s="2" t="str">
        <f>IF(pay!C173&lt;&gt;"",pay!B173,"")</f>
        <v/>
      </c>
      <c r="B166" s="2" t="str">
        <f>IF(pay!C173&lt;&gt;"",pay!C173,"")</f>
        <v/>
      </c>
      <c r="C166" s="2" t="str">
        <f>IF(pay!E173&lt;&gt;"",VLOOKUP(pay!E173,private!$E$1:$F$9,2,FALSE),"")</f>
        <v/>
      </c>
      <c r="D166" s="2" t="str">
        <f>IF(pay!F173&lt;&gt;"",pay!F173,"")</f>
        <v/>
      </c>
      <c r="E166" s="38" t="str">
        <f>IF(pay!G173&lt;&gt;"",pay!G173,"")</f>
        <v/>
      </c>
      <c r="F166" s="2" t="str">
        <f>IF(pay!H173&lt;&gt;"",pay!H173,"")</f>
        <v/>
      </c>
    </row>
    <row r="167" spans="1:6" x14ac:dyDescent="0.25">
      <c r="A167" s="2" t="str">
        <f>IF(pay!C174&lt;&gt;"",pay!B174,"")</f>
        <v/>
      </c>
      <c r="B167" s="2" t="str">
        <f>IF(pay!C174&lt;&gt;"",pay!C174,"")</f>
        <v/>
      </c>
      <c r="C167" s="2" t="str">
        <f>IF(pay!E174&lt;&gt;"",VLOOKUP(pay!E174,private!$E$1:$F$9,2,FALSE),"")</f>
        <v/>
      </c>
      <c r="D167" s="2" t="str">
        <f>IF(pay!F174&lt;&gt;"",pay!F174,"")</f>
        <v/>
      </c>
      <c r="E167" s="38" t="str">
        <f>IF(pay!G174&lt;&gt;"",pay!G174,"")</f>
        <v/>
      </c>
      <c r="F167" s="2" t="str">
        <f>IF(pay!H174&lt;&gt;"",pay!H174,"")</f>
        <v/>
      </c>
    </row>
    <row r="168" spans="1:6" x14ac:dyDescent="0.25">
      <c r="A168" s="2" t="str">
        <f>IF(pay!C175&lt;&gt;"",pay!B175,"")</f>
        <v/>
      </c>
      <c r="B168" s="2" t="str">
        <f>IF(pay!C175&lt;&gt;"",pay!C175,"")</f>
        <v/>
      </c>
      <c r="C168" s="2" t="str">
        <f>IF(pay!E175&lt;&gt;"",VLOOKUP(pay!E175,private!$E$1:$F$9,2,FALSE),"")</f>
        <v/>
      </c>
      <c r="D168" s="2" t="str">
        <f>IF(pay!F175&lt;&gt;"",pay!F175,"")</f>
        <v/>
      </c>
      <c r="E168" s="38" t="str">
        <f>IF(pay!G175&lt;&gt;"",pay!G175,"")</f>
        <v/>
      </c>
      <c r="F168" s="2" t="str">
        <f>IF(pay!H175&lt;&gt;"",pay!H175,"")</f>
        <v/>
      </c>
    </row>
    <row r="169" spans="1:6" x14ac:dyDescent="0.25">
      <c r="A169" s="2" t="str">
        <f>IF(pay!C176&lt;&gt;"",pay!B176,"")</f>
        <v/>
      </c>
      <c r="B169" s="2" t="str">
        <f>IF(pay!C176&lt;&gt;"",pay!C176,"")</f>
        <v/>
      </c>
      <c r="C169" s="2" t="str">
        <f>IF(pay!E176&lt;&gt;"",VLOOKUP(pay!E176,private!$E$1:$F$9,2,FALSE),"")</f>
        <v/>
      </c>
      <c r="D169" s="2" t="str">
        <f>IF(pay!F176&lt;&gt;"",pay!F176,"")</f>
        <v/>
      </c>
      <c r="E169" s="38" t="str">
        <f>IF(pay!G176&lt;&gt;"",pay!G176,"")</f>
        <v/>
      </c>
      <c r="F169" s="2" t="str">
        <f>IF(pay!H176&lt;&gt;"",pay!H176,"")</f>
        <v/>
      </c>
    </row>
    <row r="170" spans="1:6" x14ac:dyDescent="0.25">
      <c r="A170" s="2" t="str">
        <f>IF(pay!C177&lt;&gt;"",pay!B177,"")</f>
        <v/>
      </c>
      <c r="B170" s="2" t="str">
        <f>IF(pay!C177&lt;&gt;"",pay!C177,"")</f>
        <v/>
      </c>
      <c r="C170" s="2" t="str">
        <f>IF(pay!E177&lt;&gt;"",VLOOKUP(pay!E177,private!$E$1:$F$9,2,FALSE),"")</f>
        <v/>
      </c>
      <c r="D170" s="2" t="str">
        <f>IF(pay!F177&lt;&gt;"",pay!F177,"")</f>
        <v/>
      </c>
      <c r="E170" s="38" t="str">
        <f>IF(pay!G177&lt;&gt;"",pay!G177,"")</f>
        <v/>
      </c>
      <c r="F170" s="2" t="str">
        <f>IF(pay!H177&lt;&gt;"",pay!H177,"")</f>
        <v/>
      </c>
    </row>
    <row r="171" spans="1:6" x14ac:dyDescent="0.25">
      <c r="A171" s="2" t="str">
        <f>IF(pay!C178&lt;&gt;"",pay!B178,"")</f>
        <v/>
      </c>
      <c r="B171" s="2" t="str">
        <f>IF(pay!C178&lt;&gt;"",pay!C178,"")</f>
        <v/>
      </c>
      <c r="C171" s="2" t="str">
        <f>IF(pay!E178&lt;&gt;"",VLOOKUP(pay!E178,private!$E$1:$F$9,2,FALSE),"")</f>
        <v/>
      </c>
      <c r="D171" s="2" t="str">
        <f>IF(pay!F178&lt;&gt;"",pay!F178,"")</f>
        <v/>
      </c>
      <c r="E171" s="38" t="str">
        <f>IF(pay!G178&lt;&gt;"",pay!G178,"")</f>
        <v/>
      </c>
      <c r="F171" s="2" t="str">
        <f>IF(pay!H178&lt;&gt;"",pay!H178,"")</f>
        <v/>
      </c>
    </row>
    <row r="172" spans="1:6" x14ac:dyDescent="0.25">
      <c r="A172" s="2" t="str">
        <f>IF(pay!C179&lt;&gt;"",pay!B179,"")</f>
        <v/>
      </c>
      <c r="B172" s="2" t="str">
        <f>IF(pay!C179&lt;&gt;"",pay!C179,"")</f>
        <v/>
      </c>
      <c r="C172" s="2" t="str">
        <f>IF(pay!E179&lt;&gt;"",VLOOKUP(pay!E179,private!$E$1:$F$9,2,FALSE),"")</f>
        <v/>
      </c>
      <c r="D172" s="2" t="str">
        <f>IF(pay!F179&lt;&gt;"",pay!F179,"")</f>
        <v/>
      </c>
      <c r="E172" s="38" t="str">
        <f>IF(pay!G179&lt;&gt;"",pay!G179,"")</f>
        <v/>
      </c>
      <c r="F172" s="2" t="str">
        <f>IF(pay!H179&lt;&gt;"",pay!H179,"")</f>
        <v/>
      </c>
    </row>
    <row r="173" spans="1:6" x14ac:dyDescent="0.25">
      <c r="A173" s="2" t="str">
        <f>IF(pay!C180&lt;&gt;"",pay!B180,"")</f>
        <v/>
      </c>
      <c r="B173" s="2" t="str">
        <f>IF(pay!C180&lt;&gt;"",pay!C180,"")</f>
        <v/>
      </c>
      <c r="C173" s="2" t="str">
        <f>IF(pay!E180&lt;&gt;"",VLOOKUP(pay!E180,private!$E$1:$F$9,2,FALSE),"")</f>
        <v/>
      </c>
      <c r="D173" s="2" t="str">
        <f>IF(pay!F180&lt;&gt;"",pay!F180,"")</f>
        <v/>
      </c>
      <c r="E173" s="38" t="str">
        <f>IF(pay!G180&lt;&gt;"",pay!G180,"")</f>
        <v/>
      </c>
      <c r="F173" s="2" t="str">
        <f>IF(pay!H180&lt;&gt;"",pay!H180,"")</f>
        <v/>
      </c>
    </row>
    <row r="174" spans="1:6" x14ac:dyDescent="0.25">
      <c r="A174" s="2" t="str">
        <f>IF(pay!C181&lt;&gt;"",pay!B181,"")</f>
        <v/>
      </c>
      <c r="B174" s="2" t="str">
        <f>IF(pay!C181&lt;&gt;"",pay!C181,"")</f>
        <v/>
      </c>
      <c r="C174" s="2" t="str">
        <f>IF(pay!E181&lt;&gt;"",VLOOKUP(pay!E181,private!$E$1:$F$9,2,FALSE),"")</f>
        <v/>
      </c>
      <c r="D174" s="2" t="str">
        <f>IF(pay!F181&lt;&gt;"",pay!F181,"")</f>
        <v/>
      </c>
      <c r="E174" s="38" t="str">
        <f>IF(pay!G181&lt;&gt;"",pay!G181,"")</f>
        <v/>
      </c>
      <c r="F174" s="2" t="str">
        <f>IF(pay!H181&lt;&gt;"",pay!H181,"")</f>
        <v/>
      </c>
    </row>
    <row r="175" spans="1:6" x14ac:dyDescent="0.25">
      <c r="A175" s="2" t="str">
        <f>IF(pay!C182&lt;&gt;"",pay!B182,"")</f>
        <v/>
      </c>
      <c r="B175" s="2" t="str">
        <f>IF(pay!C182&lt;&gt;"",pay!C182,"")</f>
        <v/>
      </c>
      <c r="C175" s="2" t="str">
        <f>IF(pay!E182&lt;&gt;"",VLOOKUP(pay!E182,private!$E$1:$F$9,2,FALSE),"")</f>
        <v/>
      </c>
      <c r="D175" s="2" t="str">
        <f>IF(pay!F182&lt;&gt;"",pay!F182,"")</f>
        <v/>
      </c>
      <c r="E175" s="38" t="str">
        <f>IF(pay!G182&lt;&gt;"",pay!G182,"")</f>
        <v/>
      </c>
      <c r="F175" s="2" t="str">
        <f>IF(pay!H182&lt;&gt;"",pay!H182,"")</f>
        <v/>
      </c>
    </row>
    <row r="176" spans="1:6" x14ac:dyDescent="0.25">
      <c r="A176" s="2" t="str">
        <f>IF(pay!C183&lt;&gt;"",pay!B183,"")</f>
        <v/>
      </c>
      <c r="B176" s="2" t="str">
        <f>IF(pay!C183&lt;&gt;"",pay!C183,"")</f>
        <v/>
      </c>
      <c r="C176" s="2" t="str">
        <f>IF(pay!E183&lt;&gt;"",VLOOKUP(pay!E183,private!$E$1:$F$9,2,FALSE),"")</f>
        <v/>
      </c>
      <c r="D176" s="2" t="str">
        <f>IF(pay!F183&lt;&gt;"",pay!F183,"")</f>
        <v/>
      </c>
      <c r="E176" s="38" t="str">
        <f>IF(pay!G183&lt;&gt;"",pay!G183,"")</f>
        <v/>
      </c>
      <c r="F176" s="2" t="str">
        <f>IF(pay!H183&lt;&gt;"",pay!H183,"")</f>
        <v/>
      </c>
    </row>
    <row r="177" spans="1:6" x14ac:dyDescent="0.25">
      <c r="A177" s="2" t="str">
        <f>IF(pay!C184&lt;&gt;"",pay!B184,"")</f>
        <v/>
      </c>
      <c r="B177" s="2" t="str">
        <f>IF(pay!C184&lt;&gt;"",pay!C184,"")</f>
        <v/>
      </c>
      <c r="C177" s="2" t="str">
        <f>IF(pay!E184&lt;&gt;"",VLOOKUP(pay!E184,private!$E$1:$F$9,2,FALSE),"")</f>
        <v/>
      </c>
      <c r="D177" s="2" t="str">
        <f>IF(pay!F184&lt;&gt;"",pay!F184,"")</f>
        <v/>
      </c>
      <c r="E177" s="38" t="str">
        <f>IF(pay!G184&lt;&gt;"",pay!G184,"")</f>
        <v/>
      </c>
      <c r="F177" s="2" t="str">
        <f>IF(pay!H184&lt;&gt;"",pay!H184,"")</f>
        <v/>
      </c>
    </row>
    <row r="178" spans="1:6" x14ac:dyDescent="0.25">
      <c r="A178" s="2" t="str">
        <f>IF(pay!C185&lt;&gt;"",pay!B185,"")</f>
        <v/>
      </c>
      <c r="B178" s="2" t="str">
        <f>IF(pay!C185&lt;&gt;"",pay!C185,"")</f>
        <v/>
      </c>
      <c r="C178" s="2" t="str">
        <f>IF(pay!E185&lt;&gt;"",VLOOKUP(pay!E185,private!$E$1:$F$9,2,FALSE),"")</f>
        <v/>
      </c>
      <c r="D178" s="2" t="str">
        <f>IF(pay!F185&lt;&gt;"",pay!F185,"")</f>
        <v/>
      </c>
      <c r="E178" s="38" t="str">
        <f>IF(pay!G185&lt;&gt;"",pay!G185,"")</f>
        <v/>
      </c>
      <c r="F178" s="2" t="str">
        <f>IF(pay!H185&lt;&gt;"",pay!H185,"")</f>
        <v/>
      </c>
    </row>
    <row r="179" spans="1:6" x14ac:dyDescent="0.25">
      <c r="A179" s="2" t="str">
        <f>IF(pay!C186&lt;&gt;"",pay!B186,"")</f>
        <v/>
      </c>
      <c r="B179" s="2" t="str">
        <f>IF(pay!C186&lt;&gt;"",pay!C186,"")</f>
        <v/>
      </c>
      <c r="C179" s="2" t="str">
        <f>IF(pay!E186&lt;&gt;"",VLOOKUP(pay!E186,private!$E$1:$F$9,2,FALSE),"")</f>
        <v/>
      </c>
      <c r="D179" s="2" t="str">
        <f>IF(pay!F186&lt;&gt;"",pay!F186,"")</f>
        <v/>
      </c>
      <c r="E179" s="38" t="str">
        <f>IF(pay!G186&lt;&gt;"",pay!G186,"")</f>
        <v/>
      </c>
      <c r="F179" s="2" t="str">
        <f>IF(pay!H186&lt;&gt;"",pay!H186,"")</f>
        <v/>
      </c>
    </row>
    <row r="180" spans="1:6" x14ac:dyDescent="0.25">
      <c r="A180" s="2" t="str">
        <f>IF(pay!C187&lt;&gt;"",pay!B187,"")</f>
        <v/>
      </c>
      <c r="B180" s="2" t="str">
        <f>IF(pay!C187&lt;&gt;"",pay!C187,"")</f>
        <v/>
      </c>
      <c r="C180" s="2" t="str">
        <f>IF(pay!E187&lt;&gt;"",VLOOKUP(pay!E187,private!$E$1:$F$9,2,FALSE),"")</f>
        <v/>
      </c>
      <c r="D180" s="2" t="str">
        <f>IF(pay!F187&lt;&gt;"",pay!F187,"")</f>
        <v/>
      </c>
      <c r="E180" s="38" t="str">
        <f>IF(pay!G187&lt;&gt;"",pay!G187,"")</f>
        <v/>
      </c>
      <c r="F180" s="2" t="str">
        <f>IF(pay!H187&lt;&gt;"",pay!H187,"")</f>
        <v/>
      </c>
    </row>
    <row r="181" spans="1:6" x14ac:dyDescent="0.25">
      <c r="A181" s="2" t="str">
        <f>IF(pay!C188&lt;&gt;"",pay!B188,"")</f>
        <v/>
      </c>
      <c r="B181" s="2" t="str">
        <f>IF(pay!C188&lt;&gt;"",pay!C188,"")</f>
        <v/>
      </c>
      <c r="C181" s="2" t="str">
        <f>IF(pay!E188&lt;&gt;"",VLOOKUP(pay!E188,private!$E$1:$F$9,2,FALSE),"")</f>
        <v/>
      </c>
      <c r="D181" s="2" t="str">
        <f>IF(pay!F188&lt;&gt;"",pay!F188,"")</f>
        <v/>
      </c>
      <c r="E181" s="38" t="str">
        <f>IF(pay!G188&lt;&gt;"",pay!G188,"")</f>
        <v/>
      </c>
      <c r="F181" s="2" t="str">
        <f>IF(pay!H188&lt;&gt;"",pay!H188,"")</f>
        <v/>
      </c>
    </row>
    <row r="182" spans="1:6" x14ac:dyDescent="0.25">
      <c r="A182" s="2" t="str">
        <f>IF(pay!C189&lt;&gt;"",pay!B189,"")</f>
        <v/>
      </c>
      <c r="B182" s="2" t="str">
        <f>IF(pay!C189&lt;&gt;"",pay!C189,"")</f>
        <v/>
      </c>
      <c r="C182" s="2" t="str">
        <f>IF(pay!E189&lt;&gt;"",VLOOKUP(pay!E189,private!$E$1:$F$9,2,FALSE),"")</f>
        <v/>
      </c>
      <c r="D182" s="2" t="str">
        <f>IF(pay!F189&lt;&gt;"",pay!F189,"")</f>
        <v/>
      </c>
      <c r="E182" s="38" t="str">
        <f>IF(pay!G189&lt;&gt;"",pay!G189,"")</f>
        <v/>
      </c>
      <c r="F182" s="2" t="str">
        <f>IF(pay!H189&lt;&gt;"",pay!H189,"")</f>
        <v/>
      </c>
    </row>
    <row r="183" spans="1:6" x14ac:dyDescent="0.25">
      <c r="A183" s="2" t="str">
        <f>IF(pay!C190&lt;&gt;"",pay!B190,"")</f>
        <v/>
      </c>
      <c r="B183" s="2" t="str">
        <f>IF(pay!C190&lt;&gt;"",pay!C190,"")</f>
        <v/>
      </c>
      <c r="C183" s="2" t="str">
        <f>IF(pay!E190&lt;&gt;"",VLOOKUP(pay!E190,private!$E$1:$F$9,2,FALSE),"")</f>
        <v/>
      </c>
      <c r="D183" s="2" t="str">
        <f>IF(pay!F190&lt;&gt;"",pay!F190,"")</f>
        <v/>
      </c>
      <c r="E183" s="38" t="str">
        <f>IF(pay!G190&lt;&gt;"",pay!G190,"")</f>
        <v/>
      </c>
      <c r="F183" s="2" t="str">
        <f>IF(pay!H190&lt;&gt;"",pay!H190,"")</f>
        <v/>
      </c>
    </row>
    <row r="184" spans="1:6" x14ac:dyDescent="0.25">
      <c r="A184" s="2" t="str">
        <f>IF(pay!C191&lt;&gt;"",pay!B191,"")</f>
        <v/>
      </c>
      <c r="B184" s="2" t="str">
        <f>IF(pay!C191&lt;&gt;"",pay!C191,"")</f>
        <v/>
      </c>
      <c r="C184" s="2" t="str">
        <f>IF(pay!E191&lt;&gt;"",VLOOKUP(pay!E191,private!$E$1:$F$9,2,FALSE),"")</f>
        <v/>
      </c>
      <c r="D184" s="2" t="str">
        <f>IF(pay!F191&lt;&gt;"",pay!F191,"")</f>
        <v/>
      </c>
      <c r="E184" s="38" t="str">
        <f>IF(pay!G191&lt;&gt;"",pay!G191,"")</f>
        <v/>
      </c>
      <c r="F184" s="2" t="str">
        <f>IF(pay!H191&lt;&gt;"",pay!H191,"")</f>
        <v/>
      </c>
    </row>
    <row r="185" spans="1:6" x14ac:dyDescent="0.25">
      <c r="A185" s="2" t="str">
        <f>IF(pay!C192&lt;&gt;"",pay!B192,"")</f>
        <v/>
      </c>
      <c r="B185" s="2" t="str">
        <f>IF(pay!C192&lt;&gt;"",pay!C192,"")</f>
        <v/>
      </c>
      <c r="C185" s="2" t="str">
        <f>IF(pay!E192&lt;&gt;"",VLOOKUP(pay!E192,private!$E$1:$F$9,2,FALSE),"")</f>
        <v/>
      </c>
      <c r="D185" s="2" t="str">
        <f>IF(pay!F192&lt;&gt;"",pay!F192,"")</f>
        <v/>
      </c>
      <c r="E185" s="38" t="str">
        <f>IF(pay!G192&lt;&gt;"",pay!G192,"")</f>
        <v/>
      </c>
      <c r="F185" s="2" t="str">
        <f>IF(pay!H192&lt;&gt;"",pay!H192,"")</f>
        <v/>
      </c>
    </row>
    <row r="186" spans="1:6" x14ac:dyDescent="0.25">
      <c r="A186" s="2" t="str">
        <f>IF(pay!C193&lt;&gt;"",pay!B193,"")</f>
        <v/>
      </c>
      <c r="B186" s="2" t="str">
        <f>IF(pay!C193&lt;&gt;"",pay!C193,"")</f>
        <v/>
      </c>
      <c r="C186" s="2" t="str">
        <f>IF(pay!E193&lt;&gt;"",VLOOKUP(pay!E193,private!$E$1:$F$9,2,FALSE),"")</f>
        <v/>
      </c>
      <c r="D186" s="2" t="str">
        <f>IF(pay!F193&lt;&gt;"",pay!F193,"")</f>
        <v/>
      </c>
      <c r="E186" s="38" t="str">
        <f>IF(pay!G193&lt;&gt;"",pay!G193,"")</f>
        <v/>
      </c>
      <c r="F186" s="2" t="str">
        <f>IF(pay!H193&lt;&gt;"",pay!H193,"")</f>
        <v/>
      </c>
    </row>
    <row r="187" spans="1:6" x14ac:dyDescent="0.25">
      <c r="A187" s="2" t="str">
        <f>IF(pay!C194&lt;&gt;"",pay!B194,"")</f>
        <v/>
      </c>
      <c r="B187" s="2" t="str">
        <f>IF(pay!C194&lt;&gt;"",pay!C194,"")</f>
        <v/>
      </c>
      <c r="C187" s="2" t="str">
        <f>IF(pay!E194&lt;&gt;"",VLOOKUP(pay!E194,private!$E$1:$F$9,2,FALSE),"")</f>
        <v/>
      </c>
      <c r="D187" s="2" t="str">
        <f>IF(pay!F194&lt;&gt;"",pay!F194,"")</f>
        <v/>
      </c>
      <c r="E187" s="38" t="str">
        <f>IF(pay!G194&lt;&gt;"",pay!G194,"")</f>
        <v/>
      </c>
      <c r="F187" s="2" t="str">
        <f>IF(pay!H194&lt;&gt;"",pay!H194,"")</f>
        <v/>
      </c>
    </row>
    <row r="188" spans="1:6" x14ac:dyDescent="0.25">
      <c r="A188" s="2" t="str">
        <f>IF(pay!C195&lt;&gt;"",pay!B195,"")</f>
        <v/>
      </c>
      <c r="B188" s="2" t="str">
        <f>IF(pay!C195&lt;&gt;"",pay!C195,"")</f>
        <v/>
      </c>
      <c r="C188" s="2" t="str">
        <f>IF(pay!E195&lt;&gt;"",VLOOKUP(pay!E195,private!$E$1:$F$9,2,FALSE),"")</f>
        <v/>
      </c>
      <c r="D188" s="2" t="str">
        <f>IF(pay!F195&lt;&gt;"",pay!F195,"")</f>
        <v/>
      </c>
      <c r="E188" s="38" t="str">
        <f>IF(pay!G195&lt;&gt;"",pay!G195,"")</f>
        <v/>
      </c>
      <c r="F188" s="2" t="str">
        <f>IF(pay!H195&lt;&gt;"",pay!H195,"")</f>
        <v/>
      </c>
    </row>
    <row r="189" spans="1:6" x14ac:dyDescent="0.25">
      <c r="A189" s="2" t="str">
        <f>IF(pay!C196&lt;&gt;"",pay!B196,"")</f>
        <v/>
      </c>
      <c r="B189" s="2" t="str">
        <f>IF(pay!C196&lt;&gt;"",pay!C196,"")</f>
        <v/>
      </c>
      <c r="C189" s="2" t="str">
        <f>IF(pay!E196&lt;&gt;"",VLOOKUP(pay!E196,private!$E$1:$F$9,2,FALSE),"")</f>
        <v/>
      </c>
      <c r="D189" s="2" t="str">
        <f>IF(pay!F196&lt;&gt;"",pay!F196,"")</f>
        <v/>
      </c>
      <c r="E189" s="38" t="str">
        <f>IF(pay!G196&lt;&gt;"",pay!G196,"")</f>
        <v/>
      </c>
      <c r="F189" s="2" t="str">
        <f>IF(pay!H196&lt;&gt;"",pay!H196,"")</f>
        <v/>
      </c>
    </row>
    <row r="190" spans="1:6" x14ac:dyDescent="0.25">
      <c r="A190" s="2" t="str">
        <f>IF(pay!C197&lt;&gt;"",pay!B197,"")</f>
        <v/>
      </c>
      <c r="B190" s="2" t="str">
        <f>IF(pay!C197&lt;&gt;"",pay!C197,"")</f>
        <v/>
      </c>
      <c r="C190" s="2" t="str">
        <f>IF(pay!E197&lt;&gt;"",VLOOKUP(pay!E197,private!$E$1:$F$9,2,FALSE),"")</f>
        <v/>
      </c>
      <c r="D190" s="2" t="str">
        <f>IF(pay!F197&lt;&gt;"",pay!F197,"")</f>
        <v/>
      </c>
      <c r="E190" s="38" t="str">
        <f>IF(pay!G197&lt;&gt;"",pay!G197,"")</f>
        <v/>
      </c>
      <c r="F190" s="2" t="str">
        <f>IF(pay!H197&lt;&gt;"",pay!H197,"")</f>
        <v/>
      </c>
    </row>
    <row r="191" spans="1:6" x14ac:dyDescent="0.25">
      <c r="A191" s="2" t="str">
        <f>IF(pay!C198&lt;&gt;"",pay!B198,"")</f>
        <v/>
      </c>
      <c r="B191" s="2" t="str">
        <f>IF(pay!C198&lt;&gt;"",pay!C198,"")</f>
        <v/>
      </c>
      <c r="C191" s="2" t="str">
        <f>IF(pay!E198&lt;&gt;"",VLOOKUP(pay!E198,private!$E$1:$F$9,2,FALSE),"")</f>
        <v/>
      </c>
      <c r="D191" s="2" t="str">
        <f>IF(pay!F198&lt;&gt;"",pay!F198,"")</f>
        <v/>
      </c>
      <c r="E191" s="38" t="str">
        <f>IF(pay!G198&lt;&gt;"",pay!G198,"")</f>
        <v/>
      </c>
      <c r="F191" s="2" t="str">
        <f>IF(pay!H198&lt;&gt;"",pay!H198,"")</f>
        <v/>
      </c>
    </row>
    <row r="192" spans="1:6" x14ac:dyDescent="0.25">
      <c r="A192" s="2" t="str">
        <f>IF(pay!C199&lt;&gt;"",pay!B199,"")</f>
        <v/>
      </c>
      <c r="B192" s="2" t="str">
        <f>IF(pay!C199&lt;&gt;"",pay!C199,"")</f>
        <v/>
      </c>
      <c r="C192" s="2" t="str">
        <f>IF(pay!E199&lt;&gt;"",VLOOKUP(pay!E199,private!$E$1:$F$9,2,FALSE),"")</f>
        <v/>
      </c>
      <c r="D192" s="2" t="str">
        <f>IF(pay!F199&lt;&gt;"",pay!F199,"")</f>
        <v/>
      </c>
      <c r="E192" s="38" t="str">
        <f>IF(pay!G199&lt;&gt;"",pay!G199,"")</f>
        <v/>
      </c>
      <c r="F192" s="2" t="str">
        <f>IF(pay!H199&lt;&gt;"",pay!H199,"")</f>
        <v/>
      </c>
    </row>
    <row r="193" spans="1:6" x14ac:dyDescent="0.25">
      <c r="A193" s="2" t="str">
        <f>IF(pay!C200&lt;&gt;"",pay!B200,"")</f>
        <v/>
      </c>
      <c r="B193" s="2" t="str">
        <f>IF(pay!C200&lt;&gt;"",pay!C200,"")</f>
        <v/>
      </c>
      <c r="C193" s="2" t="str">
        <f>IF(pay!E200&lt;&gt;"",VLOOKUP(pay!E200,private!$E$1:$F$9,2,FALSE),"")</f>
        <v/>
      </c>
      <c r="D193" s="2" t="str">
        <f>IF(pay!F200&lt;&gt;"",pay!F200,"")</f>
        <v/>
      </c>
      <c r="E193" s="38" t="str">
        <f>IF(pay!G200&lt;&gt;"",pay!G200,"")</f>
        <v/>
      </c>
      <c r="F193" s="2" t="str">
        <f>IF(pay!H200&lt;&gt;"",pay!H200,"")</f>
        <v/>
      </c>
    </row>
    <row r="194" spans="1:6" x14ac:dyDescent="0.25">
      <c r="A194" s="2" t="str">
        <f>IF(pay!C201&lt;&gt;"",pay!B201,"")</f>
        <v/>
      </c>
      <c r="B194" s="2" t="str">
        <f>IF(pay!C201&lt;&gt;"",pay!C201,"")</f>
        <v/>
      </c>
      <c r="C194" s="2" t="str">
        <f>IF(pay!E201&lt;&gt;"",VLOOKUP(pay!E201,private!$E$1:$F$9,2,FALSE),"")</f>
        <v/>
      </c>
      <c r="D194" s="2" t="str">
        <f>IF(pay!F201&lt;&gt;"",pay!F201,"")</f>
        <v/>
      </c>
      <c r="E194" s="38" t="str">
        <f>IF(pay!G201&lt;&gt;"",pay!G201,"")</f>
        <v/>
      </c>
      <c r="F194" s="2" t="str">
        <f>IF(pay!H201&lt;&gt;"",pay!H201,"")</f>
        <v/>
      </c>
    </row>
    <row r="195" spans="1:6" x14ac:dyDescent="0.25">
      <c r="A195" s="2" t="str">
        <f>IF(pay!C202&lt;&gt;"",pay!B202,"")</f>
        <v/>
      </c>
      <c r="B195" s="2" t="str">
        <f>IF(pay!C202&lt;&gt;"",pay!C202,"")</f>
        <v/>
      </c>
      <c r="C195" s="2" t="str">
        <f>IF(pay!E202&lt;&gt;"",VLOOKUP(pay!E202,private!$E$1:$F$9,2,FALSE),"")</f>
        <v/>
      </c>
      <c r="D195" s="2" t="str">
        <f>IF(pay!F202&lt;&gt;"",pay!F202,"")</f>
        <v/>
      </c>
      <c r="E195" s="38" t="str">
        <f>IF(pay!G202&lt;&gt;"",pay!G202,"")</f>
        <v/>
      </c>
      <c r="F195" s="2" t="str">
        <f>IF(pay!H202&lt;&gt;"",pay!H202,"")</f>
        <v/>
      </c>
    </row>
    <row r="196" spans="1:6" x14ac:dyDescent="0.25">
      <c r="A196" s="2" t="str">
        <f>IF(pay!C203&lt;&gt;"",pay!B203,"")</f>
        <v/>
      </c>
      <c r="B196" s="2" t="str">
        <f>IF(pay!C203&lt;&gt;"",pay!C203,"")</f>
        <v/>
      </c>
      <c r="C196" s="2" t="str">
        <f>IF(pay!E203&lt;&gt;"",VLOOKUP(pay!E203,private!$E$1:$F$9,2,FALSE),"")</f>
        <v/>
      </c>
      <c r="D196" s="2" t="str">
        <f>IF(pay!F203&lt;&gt;"",pay!F203,"")</f>
        <v/>
      </c>
      <c r="E196" s="38" t="str">
        <f>IF(pay!G203&lt;&gt;"",pay!G203,"")</f>
        <v/>
      </c>
      <c r="F196" s="2" t="str">
        <f>IF(pay!H203&lt;&gt;"",pay!H203,"")</f>
        <v/>
      </c>
    </row>
    <row r="197" spans="1:6" x14ac:dyDescent="0.25">
      <c r="A197" s="2" t="str">
        <f>IF(pay!C204&lt;&gt;"",pay!B204,"")</f>
        <v/>
      </c>
      <c r="B197" s="2" t="str">
        <f>IF(pay!C204&lt;&gt;"",pay!C204,"")</f>
        <v/>
      </c>
      <c r="C197" s="2" t="str">
        <f>IF(pay!E204&lt;&gt;"",VLOOKUP(pay!E204,private!$E$1:$F$9,2,FALSE),"")</f>
        <v/>
      </c>
      <c r="D197" s="2" t="str">
        <f>IF(pay!F204&lt;&gt;"",pay!F204,"")</f>
        <v/>
      </c>
      <c r="E197" s="38" t="str">
        <f>IF(pay!G204&lt;&gt;"",pay!G204,"")</f>
        <v/>
      </c>
      <c r="F197" s="2" t="str">
        <f>IF(pay!H204&lt;&gt;"",pay!H204,"")</f>
        <v/>
      </c>
    </row>
    <row r="198" spans="1:6" x14ac:dyDescent="0.25">
      <c r="A198" s="2" t="str">
        <f>IF(pay!C205&lt;&gt;"",pay!B205,"")</f>
        <v/>
      </c>
      <c r="B198" s="2" t="str">
        <f>IF(pay!C205&lt;&gt;"",pay!C205,"")</f>
        <v/>
      </c>
      <c r="C198" s="2" t="str">
        <f>IF(pay!E205&lt;&gt;"",VLOOKUP(pay!E205,private!$E$1:$F$9,2,FALSE),"")</f>
        <v/>
      </c>
      <c r="D198" s="2" t="str">
        <f>IF(pay!F205&lt;&gt;"",pay!F205,"")</f>
        <v/>
      </c>
      <c r="E198" s="38" t="str">
        <f>IF(pay!G205&lt;&gt;"",pay!G205,"")</f>
        <v/>
      </c>
      <c r="F198" s="2" t="str">
        <f>IF(pay!H205&lt;&gt;"",pay!H205,"")</f>
        <v/>
      </c>
    </row>
    <row r="199" spans="1:6" x14ac:dyDescent="0.25">
      <c r="A199" s="2" t="str">
        <f>IF(pay!C206&lt;&gt;"",pay!B206,"")</f>
        <v/>
      </c>
      <c r="B199" s="2" t="str">
        <f>IF(pay!C206&lt;&gt;"",pay!C206,"")</f>
        <v/>
      </c>
      <c r="C199" s="2" t="str">
        <f>IF(pay!E206&lt;&gt;"",VLOOKUP(pay!E206,private!$E$1:$F$9,2,FALSE),"")</f>
        <v/>
      </c>
      <c r="D199" s="2" t="str">
        <f>IF(pay!F206&lt;&gt;"",pay!F206,"")</f>
        <v/>
      </c>
      <c r="E199" s="38" t="str">
        <f>IF(pay!G206&lt;&gt;"",pay!G206,"")</f>
        <v/>
      </c>
      <c r="F199" s="2" t="str">
        <f>IF(pay!H206&lt;&gt;"",pay!H206,"")</f>
        <v/>
      </c>
    </row>
    <row r="200" spans="1:6" x14ac:dyDescent="0.25">
      <c r="A200" s="2" t="str">
        <f>IF(pay!C207&lt;&gt;"",pay!B207,"")</f>
        <v/>
      </c>
      <c r="B200" s="2" t="str">
        <f>IF(pay!C207&lt;&gt;"",pay!C207,"")</f>
        <v/>
      </c>
      <c r="C200" s="2" t="str">
        <f>IF(pay!E207&lt;&gt;"",VLOOKUP(pay!E207,private!$E$1:$F$9,2,FALSE),"")</f>
        <v/>
      </c>
      <c r="D200" s="2" t="str">
        <f>IF(pay!F207&lt;&gt;"",pay!F207,"")</f>
        <v/>
      </c>
      <c r="E200" s="38" t="str">
        <f>IF(pay!G207&lt;&gt;"",pay!G207,"")</f>
        <v/>
      </c>
      <c r="F200" s="2" t="str">
        <f>IF(pay!H207&lt;&gt;"",pay!H207,"")</f>
        <v/>
      </c>
    </row>
    <row r="201" spans="1:6" x14ac:dyDescent="0.25">
      <c r="A201" s="2" t="str">
        <f>IF(pay!C208&lt;&gt;"",pay!B208,"")</f>
        <v/>
      </c>
      <c r="B201" s="2" t="str">
        <f>IF(pay!C208&lt;&gt;"",pay!C208,"")</f>
        <v/>
      </c>
      <c r="C201" s="2" t="str">
        <f>IF(pay!E208&lt;&gt;"",VLOOKUP(pay!E208,private!$E$1:$F$9,2,FALSE),"")</f>
        <v/>
      </c>
      <c r="D201" s="2" t="str">
        <f>IF(pay!F208&lt;&gt;"",pay!F208,"")</f>
        <v/>
      </c>
      <c r="E201" s="38" t="str">
        <f>IF(pay!G208&lt;&gt;"",pay!G208,"")</f>
        <v/>
      </c>
      <c r="F201" s="2" t="str">
        <f>IF(pay!H208&lt;&gt;"",pay!H208,"")</f>
        <v/>
      </c>
    </row>
    <row r="202" spans="1:6" x14ac:dyDescent="0.25">
      <c r="A202" s="2" t="str">
        <f>IF(pay!C209&lt;&gt;"",pay!B209,"")</f>
        <v/>
      </c>
      <c r="B202" s="2" t="str">
        <f>IF(pay!C209&lt;&gt;"",pay!C209,"")</f>
        <v/>
      </c>
      <c r="C202" s="2" t="str">
        <f>IF(pay!E209&lt;&gt;"",VLOOKUP(pay!E209,private!$E$1:$F$9,2,FALSE),"")</f>
        <v/>
      </c>
      <c r="D202" s="2" t="str">
        <f>IF(pay!F209&lt;&gt;"",pay!F209,"")</f>
        <v/>
      </c>
      <c r="E202" s="38" t="str">
        <f>IF(pay!G209&lt;&gt;"",pay!G209,"")</f>
        <v/>
      </c>
      <c r="F202" s="2" t="str">
        <f>IF(pay!H209&lt;&gt;"",pay!H209,"")</f>
        <v/>
      </c>
    </row>
    <row r="203" spans="1:6" x14ac:dyDescent="0.25">
      <c r="A203" s="2" t="str">
        <f>IF(pay!C210&lt;&gt;"",pay!B210,"")</f>
        <v/>
      </c>
      <c r="B203" s="2" t="str">
        <f>IF(pay!C210&lt;&gt;"",pay!C210,"")</f>
        <v/>
      </c>
      <c r="C203" s="2" t="str">
        <f>IF(pay!E210&lt;&gt;"",VLOOKUP(pay!E210,private!$E$1:$F$9,2,FALSE),"")</f>
        <v/>
      </c>
      <c r="D203" s="2" t="str">
        <f>IF(pay!F210&lt;&gt;"",pay!F210,"")</f>
        <v/>
      </c>
      <c r="E203" s="38" t="str">
        <f>IF(pay!G210&lt;&gt;"",pay!G210,"")</f>
        <v/>
      </c>
      <c r="F203" s="2" t="str">
        <f>IF(pay!H210&lt;&gt;"",pay!H210,"")</f>
        <v/>
      </c>
    </row>
    <row r="204" spans="1:6" x14ac:dyDescent="0.25">
      <c r="A204" s="2" t="str">
        <f>IF(pay!C211&lt;&gt;"",pay!B211,"")</f>
        <v/>
      </c>
      <c r="B204" s="2" t="str">
        <f>IF(pay!C211&lt;&gt;"",pay!C211,"")</f>
        <v/>
      </c>
      <c r="C204" s="2" t="str">
        <f>IF(pay!E211&lt;&gt;"",VLOOKUP(pay!E211,private!$E$1:$F$9,2,FALSE),"")</f>
        <v/>
      </c>
      <c r="D204" s="2" t="str">
        <f>IF(pay!F211&lt;&gt;"",pay!F211,"")</f>
        <v/>
      </c>
      <c r="E204" s="38" t="str">
        <f>IF(pay!G211&lt;&gt;"",pay!G211,"")</f>
        <v/>
      </c>
      <c r="F204" s="2" t="str">
        <f>IF(pay!H211&lt;&gt;"",pay!H211,"")</f>
        <v/>
      </c>
    </row>
    <row r="205" spans="1:6" x14ac:dyDescent="0.25">
      <c r="A205" s="2" t="str">
        <f>IF(pay!C212&lt;&gt;"",pay!B212,"")</f>
        <v/>
      </c>
      <c r="B205" s="2" t="str">
        <f>IF(pay!C212&lt;&gt;"",pay!C212,"")</f>
        <v/>
      </c>
      <c r="C205" s="2" t="str">
        <f>IF(pay!E212&lt;&gt;"",VLOOKUP(pay!E212,private!$E$1:$F$9,2,FALSE),"")</f>
        <v/>
      </c>
      <c r="D205" s="2" t="str">
        <f>IF(pay!F212&lt;&gt;"",pay!F212,"")</f>
        <v/>
      </c>
      <c r="E205" s="38" t="str">
        <f>IF(pay!G212&lt;&gt;"",pay!G212,"")</f>
        <v/>
      </c>
      <c r="F205" s="2" t="str">
        <f>IF(pay!H212&lt;&gt;"",pay!H212,"")</f>
        <v/>
      </c>
    </row>
    <row r="206" spans="1:6" x14ac:dyDescent="0.25">
      <c r="A206" s="2" t="str">
        <f>IF(pay!C213&lt;&gt;"",pay!B213,"")</f>
        <v/>
      </c>
      <c r="B206" s="2" t="str">
        <f>IF(pay!C213&lt;&gt;"",pay!C213,"")</f>
        <v/>
      </c>
      <c r="C206" s="2" t="str">
        <f>IF(pay!E213&lt;&gt;"",VLOOKUP(pay!E213,private!$E$1:$F$9,2,FALSE),"")</f>
        <v/>
      </c>
      <c r="D206" s="2" t="str">
        <f>IF(pay!F213&lt;&gt;"",pay!F213,"")</f>
        <v/>
      </c>
      <c r="E206" s="38" t="str">
        <f>IF(pay!G213&lt;&gt;"",pay!G213,"")</f>
        <v/>
      </c>
      <c r="F206" s="2" t="str">
        <f>IF(pay!H213&lt;&gt;"",pay!H213,"")</f>
        <v/>
      </c>
    </row>
    <row r="207" spans="1:6" x14ac:dyDescent="0.25">
      <c r="A207" s="2" t="str">
        <f>IF(pay!C214&lt;&gt;"",pay!B214,"")</f>
        <v/>
      </c>
      <c r="B207" s="2" t="str">
        <f>IF(pay!C214&lt;&gt;"",pay!C214,"")</f>
        <v/>
      </c>
      <c r="C207" s="2" t="str">
        <f>IF(pay!E214&lt;&gt;"",VLOOKUP(pay!E214,private!$E$1:$F$9,2,FALSE),"")</f>
        <v/>
      </c>
      <c r="D207" s="2" t="str">
        <f>IF(pay!F214&lt;&gt;"",pay!F214,"")</f>
        <v/>
      </c>
      <c r="E207" s="38" t="str">
        <f>IF(pay!G214&lt;&gt;"",pay!G214,"")</f>
        <v/>
      </c>
      <c r="F207" s="2" t="str">
        <f>IF(pay!H214&lt;&gt;"",pay!H214,"")</f>
        <v/>
      </c>
    </row>
    <row r="208" spans="1:6" x14ac:dyDescent="0.25">
      <c r="A208" s="2" t="str">
        <f>IF(pay!C215&lt;&gt;"",pay!B215,"")</f>
        <v/>
      </c>
      <c r="B208" s="2" t="str">
        <f>IF(pay!C215&lt;&gt;"",pay!C215,"")</f>
        <v/>
      </c>
      <c r="C208" s="2" t="str">
        <f>IF(pay!E215&lt;&gt;"",VLOOKUP(pay!E215,private!$E$1:$F$9,2,FALSE),"")</f>
        <v/>
      </c>
      <c r="D208" s="2" t="str">
        <f>IF(pay!F215&lt;&gt;"",pay!F215,"")</f>
        <v/>
      </c>
      <c r="E208" s="38" t="str">
        <f>IF(pay!G215&lt;&gt;"",pay!G215,"")</f>
        <v/>
      </c>
      <c r="F208" s="2" t="str">
        <f>IF(pay!H215&lt;&gt;"",pay!H215,"")</f>
        <v/>
      </c>
    </row>
    <row r="209" spans="1:6" x14ac:dyDescent="0.25">
      <c r="A209" s="2" t="str">
        <f>IF(pay!C216&lt;&gt;"",pay!B216,"")</f>
        <v/>
      </c>
      <c r="B209" s="2" t="str">
        <f>IF(pay!C216&lt;&gt;"",pay!C216,"")</f>
        <v/>
      </c>
      <c r="C209" s="2" t="str">
        <f>IF(pay!E216&lt;&gt;"",VLOOKUP(pay!E216,private!$E$1:$F$9,2,FALSE),"")</f>
        <v/>
      </c>
      <c r="D209" s="2" t="str">
        <f>IF(pay!F216&lt;&gt;"",pay!F216,"")</f>
        <v/>
      </c>
      <c r="E209" s="38" t="str">
        <f>IF(pay!G216&lt;&gt;"",pay!G216,"")</f>
        <v/>
      </c>
      <c r="F209" s="2" t="str">
        <f>IF(pay!H216&lt;&gt;"",pay!H216,"")</f>
        <v/>
      </c>
    </row>
    <row r="210" spans="1:6" x14ac:dyDescent="0.25">
      <c r="A210" s="2" t="str">
        <f>IF(pay!C217&lt;&gt;"",pay!B217,"")</f>
        <v/>
      </c>
      <c r="B210" s="2" t="str">
        <f>IF(pay!C217&lt;&gt;"",pay!C217,"")</f>
        <v/>
      </c>
      <c r="C210" s="2" t="str">
        <f>IF(pay!E217&lt;&gt;"",VLOOKUP(pay!E217,private!$E$1:$F$9,2,FALSE),"")</f>
        <v/>
      </c>
      <c r="D210" s="2" t="str">
        <f>IF(pay!F217&lt;&gt;"",pay!F217,"")</f>
        <v/>
      </c>
      <c r="E210" s="38" t="str">
        <f>IF(pay!G217&lt;&gt;"",pay!G217,"")</f>
        <v/>
      </c>
      <c r="F210" s="2" t="str">
        <f>IF(pay!H217&lt;&gt;"",pay!H217,"")</f>
        <v/>
      </c>
    </row>
    <row r="211" spans="1:6" x14ac:dyDescent="0.25">
      <c r="A211" s="2" t="str">
        <f>IF(pay!C218&lt;&gt;"",pay!B218,"")</f>
        <v/>
      </c>
      <c r="B211" s="2" t="str">
        <f>IF(pay!C218&lt;&gt;"",pay!C218,"")</f>
        <v/>
      </c>
      <c r="C211" s="2" t="str">
        <f>IF(pay!E218&lt;&gt;"",VLOOKUP(pay!E218,private!$E$1:$F$9,2,FALSE),"")</f>
        <v/>
      </c>
      <c r="D211" s="2" t="str">
        <f>IF(pay!F218&lt;&gt;"",pay!F218,"")</f>
        <v/>
      </c>
      <c r="E211" s="38" t="str">
        <f>IF(pay!G218&lt;&gt;"",pay!G218,"")</f>
        <v/>
      </c>
      <c r="F211" s="2" t="str">
        <f>IF(pay!H218&lt;&gt;"",pay!H218,"")</f>
        <v/>
      </c>
    </row>
    <row r="212" spans="1:6" x14ac:dyDescent="0.25">
      <c r="A212" s="2" t="str">
        <f>IF(pay!C219&lt;&gt;"",pay!B219,"")</f>
        <v/>
      </c>
      <c r="B212" s="2" t="str">
        <f>IF(pay!C219&lt;&gt;"",pay!C219,"")</f>
        <v/>
      </c>
      <c r="C212" s="2" t="str">
        <f>IF(pay!E219&lt;&gt;"",VLOOKUP(pay!E219,private!$E$1:$F$9,2,FALSE),"")</f>
        <v/>
      </c>
      <c r="D212" s="2" t="str">
        <f>IF(pay!F219&lt;&gt;"",pay!F219,"")</f>
        <v/>
      </c>
      <c r="E212" s="38" t="str">
        <f>IF(pay!G219&lt;&gt;"",pay!G219,"")</f>
        <v/>
      </c>
      <c r="F212" s="2" t="str">
        <f>IF(pay!H219&lt;&gt;"",pay!H219,"")</f>
        <v/>
      </c>
    </row>
    <row r="213" spans="1:6" x14ac:dyDescent="0.25">
      <c r="A213" s="2" t="str">
        <f>IF(pay!C220&lt;&gt;"",pay!B220,"")</f>
        <v/>
      </c>
      <c r="B213" s="2" t="str">
        <f>IF(pay!C220&lt;&gt;"",pay!C220,"")</f>
        <v/>
      </c>
      <c r="C213" s="2" t="str">
        <f>IF(pay!E220&lt;&gt;"",VLOOKUP(pay!E220,private!$E$1:$F$9,2,FALSE),"")</f>
        <v/>
      </c>
      <c r="D213" s="2" t="str">
        <f>IF(pay!F220&lt;&gt;"",pay!F220,"")</f>
        <v/>
      </c>
      <c r="E213" s="38" t="str">
        <f>IF(pay!G220&lt;&gt;"",pay!G220,"")</f>
        <v/>
      </c>
      <c r="F213" s="2" t="str">
        <f>IF(pay!H220&lt;&gt;"",pay!H220,"")</f>
        <v/>
      </c>
    </row>
    <row r="214" spans="1:6" x14ac:dyDescent="0.25">
      <c r="A214" s="2" t="str">
        <f>IF(pay!C221&lt;&gt;"",pay!B221,"")</f>
        <v/>
      </c>
      <c r="B214" s="2" t="str">
        <f>IF(pay!C221&lt;&gt;"",pay!C221,"")</f>
        <v/>
      </c>
      <c r="C214" s="2" t="str">
        <f>IF(pay!E221&lt;&gt;"",VLOOKUP(pay!E221,private!$E$1:$F$9,2,FALSE),"")</f>
        <v/>
      </c>
      <c r="D214" s="2" t="str">
        <f>IF(pay!F221&lt;&gt;"",pay!F221,"")</f>
        <v/>
      </c>
      <c r="E214" s="38" t="str">
        <f>IF(pay!G221&lt;&gt;"",pay!G221,"")</f>
        <v/>
      </c>
      <c r="F214" s="2" t="str">
        <f>IF(pay!H221&lt;&gt;"",pay!H221,"")</f>
        <v/>
      </c>
    </row>
    <row r="215" spans="1:6" x14ac:dyDescent="0.25">
      <c r="A215" s="2" t="str">
        <f>IF(pay!C222&lt;&gt;"",pay!B222,"")</f>
        <v/>
      </c>
      <c r="B215" s="2" t="str">
        <f>IF(pay!C222&lt;&gt;"",pay!C222,"")</f>
        <v/>
      </c>
      <c r="C215" s="2" t="str">
        <f>IF(pay!E222&lt;&gt;"",VLOOKUP(pay!E222,private!$E$1:$F$9,2,FALSE),"")</f>
        <v/>
      </c>
      <c r="D215" s="2" t="str">
        <f>IF(pay!F222&lt;&gt;"",pay!F222,"")</f>
        <v/>
      </c>
      <c r="E215" s="38" t="str">
        <f>IF(pay!G222&lt;&gt;"",pay!G222,"")</f>
        <v/>
      </c>
      <c r="F215" s="2" t="str">
        <f>IF(pay!H222&lt;&gt;"",pay!H222,"")</f>
        <v/>
      </c>
    </row>
    <row r="216" spans="1:6" x14ac:dyDescent="0.25">
      <c r="A216" s="2" t="str">
        <f>IF(pay!C223&lt;&gt;"",pay!B223,"")</f>
        <v/>
      </c>
      <c r="B216" s="2" t="str">
        <f>IF(pay!C223&lt;&gt;"",pay!C223,"")</f>
        <v/>
      </c>
      <c r="C216" s="2" t="str">
        <f>IF(pay!E223&lt;&gt;"",VLOOKUP(pay!E223,private!$E$1:$F$9,2,FALSE),"")</f>
        <v/>
      </c>
      <c r="D216" s="2" t="str">
        <f>IF(pay!F223&lt;&gt;"",pay!F223,"")</f>
        <v/>
      </c>
      <c r="E216" s="38" t="str">
        <f>IF(pay!G223&lt;&gt;"",pay!G223,"")</f>
        <v/>
      </c>
      <c r="F216" s="2" t="str">
        <f>IF(pay!H223&lt;&gt;"",pay!H223,"")</f>
        <v/>
      </c>
    </row>
    <row r="217" spans="1:6" x14ac:dyDescent="0.25">
      <c r="A217" s="2" t="str">
        <f>IF(pay!C224&lt;&gt;"",pay!B224,"")</f>
        <v/>
      </c>
      <c r="B217" s="2" t="str">
        <f>IF(pay!C224&lt;&gt;"",pay!C224,"")</f>
        <v/>
      </c>
      <c r="C217" s="2" t="str">
        <f>IF(pay!E224&lt;&gt;"",VLOOKUP(pay!E224,private!$E$1:$F$9,2,FALSE),"")</f>
        <v/>
      </c>
      <c r="D217" s="2" t="str">
        <f>IF(pay!F224&lt;&gt;"",pay!F224,"")</f>
        <v/>
      </c>
      <c r="E217" s="38" t="str">
        <f>IF(pay!G224&lt;&gt;"",pay!G224,"")</f>
        <v/>
      </c>
      <c r="F217" s="2" t="str">
        <f>IF(pay!H224&lt;&gt;"",pay!H224,"")</f>
        <v/>
      </c>
    </row>
    <row r="218" spans="1:6" x14ac:dyDescent="0.25">
      <c r="A218" s="2" t="str">
        <f>IF(pay!C225&lt;&gt;"",pay!B225,"")</f>
        <v/>
      </c>
      <c r="B218" s="2" t="str">
        <f>IF(pay!C225&lt;&gt;"",pay!C225,"")</f>
        <v/>
      </c>
      <c r="C218" s="2" t="str">
        <f>IF(pay!E225&lt;&gt;"",VLOOKUP(pay!E225,private!$E$1:$F$9,2,FALSE),"")</f>
        <v/>
      </c>
      <c r="D218" s="2" t="str">
        <f>IF(pay!F225&lt;&gt;"",pay!F225,"")</f>
        <v/>
      </c>
      <c r="E218" s="38" t="str">
        <f>IF(pay!G225&lt;&gt;"",pay!G225,"")</f>
        <v/>
      </c>
      <c r="F218" s="2" t="str">
        <f>IF(pay!H225&lt;&gt;"",pay!H225,"")</f>
        <v/>
      </c>
    </row>
    <row r="219" spans="1:6" x14ac:dyDescent="0.25">
      <c r="A219" s="2" t="str">
        <f>IF(pay!C226&lt;&gt;"",pay!B226,"")</f>
        <v/>
      </c>
      <c r="B219" s="2" t="str">
        <f>IF(pay!C226&lt;&gt;"",pay!C226,"")</f>
        <v/>
      </c>
      <c r="C219" s="2" t="str">
        <f>IF(pay!E226&lt;&gt;"",VLOOKUP(pay!E226,private!$E$1:$F$9,2,FALSE),"")</f>
        <v/>
      </c>
      <c r="D219" s="2" t="str">
        <f>IF(pay!F226&lt;&gt;"",pay!F226,"")</f>
        <v/>
      </c>
      <c r="E219" s="38" t="str">
        <f>IF(pay!G226&lt;&gt;"",pay!G226,"")</f>
        <v/>
      </c>
      <c r="F219" s="2" t="str">
        <f>IF(pay!H226&lt;&gt;"",pay!H226,"")</f>
        <v/>
      </c>
    </row>
    <row r="220" spans="1:6" x14ac:dyDescent="0.25">
      <c r="A220" s="2" t="str">
        <f>IF(pay!C227&lt;&gt;"",pay!B227,"")</f>
        <v/>
      </c>
      <c r="B220" s="2" t="str">
        <f>IF(pay!C227&lt;&gt;"",pay!C227,"")</f>
        <v/>
      </c>
      <c r="C220" s="2" t="str">
        <f>IF(pay!E227&lt;&gt;"",VLOOKUP(pay!E227,private!$E$1:$F$9,2,FALSE),"")</f>
        <v/>
      </c>
      <c r="D220" s="2" t="str">
        <f>IF(pay!F227&lt;&gt;"",pay!F227,"")</f>
        <v/>
      </c>
      <c r="E220" s="38" t="str">
        <f>IF(pay!G227&lt;&gt;"",pay!G227,"")</f>
        <v/>
      </c>
      <c r="F220" s="2" t="str">
        <f>IF(pay!H227&lt;&gt;"",pay!H227,"")</f>
        <v/>
      </c>
    </row>
    <row r="221" spans="1:6" x14ac:dyDescent="0.25">
      <c r="A221" s="2" t="str">
        <f>IF(pay!C228&lt;&gt;"",pay!B228,"")</f>
        <v/>
      </c>
      <c r="B221" s="2" t="str">
        <f>IF(pay!C228&lt;&gt;"",pay!C228,"")</f>
        <v/>
      </c>
      <c r="C221" s="2" t="str">
        <f>IF(pay!E228&lt;&gt;"",VLOOKUP(pay!E228,private!$E$1:$F$9,2,FALSE),"")</f>
        <v/>
      </c>
      <c r="D221" s="2" t="str">
        <f>IF(pay!F228&lt;&gt;"",pay!F228,"")</f>
        <v/>
      </c>
      <c r="E221" s="38" t="str">
        <f>IF(pay!G228&lt;&gt;"",pay!G228,"")</f>
        <v/>
      </c>
      <c r="F221" s="2" t="str">
        <f>IF(pay!H228&lt;&gt;"",pay!H228,"")</f>
        <v/>
      </c>
    </row>
    <row r="222" spans="1:6" x14ac:dyDescent="0.25">
      <c r="A222" s="2" t="str">
        <f>IF(pay!C229&lt;&gt;"",pay!B229,"")</f>
        <v/>
      </c>
      <c r="B222" s="2" t="str">
        <f>IF(pay!C229&lt;&gt;"",pay!C229,"")</f>
        <v/>
      </c>
      <c r="C222" s="2" t="str">
        <f>IF(pay!E229&lt;&gt;"",VLOOKUP(pay!E229,private!$E$1:$F$9,2,FALSE),"")</f>
        <v/>
      </c>
      <c r="D222" s="2" t="str">
        <f>IF(pay!F229&lt;&gt;"",pay!F229,"")</f>
        <v/>
      </c>
      <c r="E222" s="38" t="str">
        <f>IF(pay!G229&lt;&gt;"",pay!G229,"")</f>
        <v/>
      </c>
      <c r="F222" s="2" t="str">
        <f>IF(pay!H229&lt;&gt;"",pay!H229,"")</f>
        <v/>
      </c>
    </row>
    <row r="223" spans="1:6" x14ac:dyDescent="0.25">
      <c r="A223" s="2" t="str">
        <f>IF(pay!C230&lt;&gt;"",pay!B230,"")</f>
        <v/>
      </c>
      <c r="B223" s="2" t="str">
        <f>IF(pay!C230&lt;&gt;"",pay!C230,"")</f>
        <v/>
      </c>
      <c r="C223" s="2" t="str">
        <f>IF(pay!E230&lt;&gt;"",VLOOKUP(pay!E230,private!$E$1:$F$9,2,FALSE),"")</f>
        <v/>
      </c>
      <c r="D223" s="2" t="str">
        <f>IF(pay!F230&lt;&gt;"",pay!F230,"")</f>
        <v/>
      </c>
      <c r="E223" s="38" t="str">
        <f>IF(pay!G230&lt;&gt;"",pay!G230,"")</f>
        <v/>
      </c>
      <c r="F223" s="2" t="str">
        <f>IF(pay!H230&lt;&gt;"",pay!H230,"")</f>
        <v/>
      </c>
    </row>
    <row r="224" spans="1:6" x14ac:dyDescent="0.25">
      <c r="A224" s="2" t="str">
        <f>IF(pay!C231&lt;&gt;"",pay!B231,"")</f>
        <v/>
      </c>
      <c r="B224" s="2" t="str">
        <f>IF(pay!C231&lt;&gt;"",pay!C231,"")</f>
        <v/>
      </c>
      <c r="C224" s="2" t="str">
        <f>IF(pay!E231&lt;&gt;"",VLOOKUP(pay!E231,private!$E$1:$F$9,2,FALSE),"")</f>
        <v/>
      </c>
      <c r="D224" s="2" t="str">
        <f>IF(pay!F231&lt;&gt;"",pay!F231,"")</f>
        <v/>
      </c>
      <c r="E224" s="38" t="str">
        <f>IF(pay!G231&lt;&gt;"",pay!G231,"")</f>
        <v/>
      </c>
      <c r="F224" s="2" t="str">
        <f>IF(pay!H231&lt;&gt;"",pay!H231,"")</f>
        <v/>
      </c>
    </row>
    <row r="225" spans="1:6" x14ac:dyDescent="0.25">
      <c r="A225" s="2" t="str">
        <f>IF(pay!C232&lt;&gt;"",pay!B232,"")</f>
        <v/>
      </c>
      <c r="B225" s="2" t="str">
        <f>IF(pay!C232&lt;&gt;"",pay!C232,"")</f>
        <v/>
      </c>
      <c r="C225" s="2" t="str">
        <f>IF(pay!E232&lt;&gt;"",VLOOKUP(pay!E232,private!$E$1:$F$9,2,FALSE),"")</f>
        <v/>
      </c>
      <c r="D225" s="2" t="str">
        <f>IF(pay!F232&lt;&gt;"",pay!F232,"")</f>
        <v/>
      </c>
      <c r="E225" s="38" t="str">
        <f>IF(pay!G232&lt;&gt;"",pay!G232,"")</f>
        <v/>
      </c>
      <c r="F225" s="2" t="str">
        <f>IF(pay!H232&lt;&gt;"",pay!H232,"")</f>
        <v/>
      </c>
    </row>
    <row r="226" spans="1:6" x14ac:dyDescent="0.25">
      <c r="A226" s="2" t="str">
        <f>IF(pay!C233&lt;&gt;"",pay!B233,"")</f>
        <v/>
      </c>
      <c r="B226" s="2" t="str">
        <f>IF(pay!C233&lt;&gt;"",pay!C233,"")</f>
        <v/>
      </c>
      <c r="C226" s="2" t="str">
        <f>IF(pay!E233&lt;&gt;"",VLOOKUP(pay!E233,private!$E$1:$F$9,2,FALSE),"")</f>
        <v/>
      </c>
      <c r="D226" s="2" t="str">
        <f>IF(pay!F233&lt;&gt;"",pay!F233,"")</f>
        <v/>
      </c>
      <c r="E226" s="38" t="str">
        <f>IF(pay!G233&lt;&gt;"",pay!G233,"")</f>
        <v/>
      </c>
      <c r="F226" s="2" t="str">
        <f>IF(pay!H233&lt;&gt;"",pay!H233,"")</f>
        <v/>
      </c>
    </row>
    <row r="227" spans="1:6" x14ac:dyDescent="0.25">
      <c r="A227" s="2" t="str">
        <f>IF(pay!C234&lt;&gt;"",pay!B234,"")</f>
        <v/>
      </c>
      <c r="B227" s="2" t="str">
        <f>IF(pay!C234&lt;&gt;"",pay!C234,"")</f>
        <v/>
      </c>
      <c r="C227" s="2" t="str">
        <f>IF(pay!E234&lt;&gt;"",VLOOKUP(pay!E234,private!$E$1:$F$9,2,FALSE),"")</f>
        <v/>
      </c>
      <c r="D227" s="2" t="str">
        <f>IF(pay!F234&lt;&gt;"",pay!F234,"")</f>
        <v/>
      </c>
      <c r="E227" s="38" t="str">
        <f>IF(pay!G234&lt;&gt;"",pay!G234,"")</f>
        <v/>
      </c>
      <c r="F227" s="2" t="str">
        <f>IF(pay!H234&lt;&gt;"",pay!H234,"")</f>
        <v/>
      </c>
    </row>
    <row r="228" spans="1:6" x14ac:dyDescent="0.25">
      <c r="A228" s="2" t="str">
        <f>IF(pay!C235&lt;&gt;"",pay!B235,"")</f>
        <v/>
      </c>
      <c r="B228" s="2" t="str">
        <f>IF(pay!C235&lt;&gt;"",pay!C235,"")</f>
        <v/>
      </c>
      <c r="C228" s="2" t="str">
        <f>IF(pay!E235&lt;&gt;"",VLOOKUP(pay!E235,private!$E$1:$F$9,2,FALSE),"")</f>
        <v/>
      </c>
      <c r="D228" s="2" t="str">
        <f>IF(pay!F235&lt;&gt;"",pay!F235,"")</f>
        <v/>
      </c>
      <c r="E228" s="38" t="str">
        <f>IF(pay!G235&lt;&gt;"",pay!G235,"")</f>
        <v/>
      </c>
      <c r="F228" s="2" t="str">
        <f>IF(pay!H235&lt;&gt;"",pay!H235,"")</f>
        <v/>
      </c>
    </row>
    <row r="229" spans="1:6" x14ac:dyDescent="0.25">
      <c r="A229" s="2" t="str">
        <f>IF(pay!C236&lt;&gt;"",pay!B236,"")</f>
        <v/>
      </c>
      <c r="B229" s="2" t="str">
        <f>IF(pay!C236&lt;&gt;"",pay!C236,"")</f>
        <v/>
      </c>
      <c r="C229" s="2" t="str">
        <f>IF(pay!E236&lt;&gt;"",VLOOKUP(pay!E236,private!$E$1:$F$9,2,FALSE),"")</f>
        <v/>
      </c>
      <c r="D229" s="2" t="str">
        <f>IF(pay!F236&lt;&gt;"",pay!F236,"")</f>
        <v/>
      </c>
      <c r="E229" s="38" t="str">
        <f>IF(pay!G236&lt;&gt;"",pay!G236,"")</f>
        <v/>
      </c>
      <c r="F229" s="2" t="str">
        <f>IF(pay!H236&lt;&gt;"",pay!H236,"")</f>
        <v/>
      </c>
    </row>
    <row r="230" spans="1:6" x14ac:dyDescent="0.25">
      <c r="A230" s="2" t="str">
        <f>IF(pay!C237&lt;&gt;"",pay!B237,"")</f>
        <v/>
      </c>
      <c r="B230" s="2" t="str">
        <f>IF(pay!C237&lt;&gt;"",pay!C237,"")</f>
        <v/>
      </c>
      <c r="C230" s="2" t="str">
        <f>IF(pay!E237&lt;&gt;"",VLOOKUP(pay!E237,private!$E$1:$F$9,2,FALSE),"")</f>
        <v/>
      </c>
      <c r="D230" s="2" t="str">
        <f>IF(pay!F237&lt;&gt;"",pay!F237,"")</f>
        <v/>
      </c>
      <c r="E230" s="38" t="str">
        <f>IF(pay!G237&lt;&gt;"",pay!G237,"")</f>
        <v/>
      </c>
      <c r="F230" s="2" t="str">
        <f>IF(pay!H237&lt;&gt;"",pay!H237,"")</f>
        <v/>
      </c>
    </row>
    <row r="231" spans="1:6" x14ac:dyDescent="0.25">
      <c r="A231" s="2" t="str">
        <f>IF(pay!C238&lt;&gt;"",pay!B238,"")</f>
        <v/>
      </c>
      <c r="B231" s="2" t="str">
        <f>IF(pay!C238&lt;&gt;"",pay!C238,"")</f>
        <v/>
      </c>
      <c r="C231" s="2" t="str">
        <f>IF(pay!E238&lt;&gt;"",VLOOKUP(pay!E238,private!$E$1:$F$9,2,FALSE),"")</f>
        <v/>
      </c>
      <c r="D231" s="2" t="str">
        <f>IF(pay!F238&lt;&gt;"",pay!F238,"")</f>
        <v/>
      </c>
      <c r="E231" s="38" t="str">
        <f>IF(pay!G238&lt;&gt;"",pay!G238,"")</f>
        <v/>
      </c>
      <c r="F231" s="2" t="str">
        <f>IF(pay!H238&lt;&gt;"",pay!H238,"")</f>
        <v/>
      </c>
    </row>
    <row r="232" spans="1:6" x14ac:dyDescent="0.25">
      <c r="A232" s="2" t="str">
        <f>IF(pay!C239&lt;&gt;"",pay!B239,"")</f>
        <v/>
      </c>
      <c r="B232" s="2" t="str">
        <f>IF(pay!C239&lt;&gt;"",pay!C239,"")</f>
        <v/>
      </c>
      <c r="C232" s="2" t="str">
        <f>IF(pay!E239&lt;&gt;"",VLOOKUP(pay!E239,private!$E$1:$F$9,2,FALSE),"")</f>
        <v/>
      </c>
      <c r="D232" s="2" t="str">
        <f>IF(pay!F239&lt;&gt;"",pay!F239,"")</f>
        <v/>
      </c>
      <c r="E232" s="38" t="str">
        <f>IF(pay!G239&lt;&gt;"",pay!G239,"")</f>
        <v/>
      </c>
      <c r="F232" s="2" t="str">
        <f>IF(pay!H239&lt;&gt;"",pay!H239,"")</f>
        <v/>
      </c>
    </row>
    <row r="233" spans="1:6" x14ac:dyDescent="0.25">
      <c r="A233" s="2" t="str">
        <f>IF(pay!C240&lt;&gt;"",pay!B240,"")</f>
        <v/>
      </c>
      <c r="B233" s="2" t="str">
        <f>IF(pay!C240&lt;&gt;"",pay!C240,"")</f>
        <v/>
      </c>
      <c r="C233" s="2" t="str">
        <f>IF(pay!E240&lt;&gt;"",VLOOKUP(pay!E240,private!$E$1:$F$9,2,FALSE),"")</f>
        <v/>
      </c>
      <c r="D233" s="2" t="str">
        <f>IF(pay!F240&lt;&gt;"",pay!F240,"")</f>
        <v/>
      </c>
      <c r="E233" s="38" t="str">
        <f>IF(pay!G240&lt;&gt;"",pay!G240,"")</f>
        <v/>
      </c>
      <c r="F233" s="2" t="str">
        <f>IF(pay!H240&lt;&gt;"",pay!H240,"")</f>
        <v/>
      </c>
    </row>
    <row r="234" spans="1:6" x14ac:dyDescent="0.25">
      <c r="A234" s="2" t="str">
        <f>IF(pay!C241&lt;&gt;"",pay!B241,"")</f>
        <v/>
      </c>
      <c r="B234" s="2" t="str">
        <f>IF(pay!C241&lt;&gt;"",pay!C241,"")</f>
        <v/>
      </c>
      <c r="C234" s="2" t="str">
        <f>IF(pay!E241&lt;&gt;"",VLOOKUP(pay!E241,private!$E$1:$F$9,2,FALSE),"")</f>
        <v/>
      </c>
      <c r="D234" s="2" t="str">
        <f>IF(pay!F241&lt;&gt;"",pay!F241,"")</f>
        <v/>
      </c>
      <c r="E234" s="38" t="str">
        <f>IF(pay!G241&lt;&gt;"",pay!G241,"")</f>
        <v/>
      </c>
      <c r="F234" s="2" t="str">
        <f>IF(pay!H241&lt;&gt;"",pay!H241,"")</f>
        <v/>
      </c>
    </row>
    <row r="235" spans="1:6" x14ac:dyDescent="0.25">
      <c r="A235" s="2" t="str">
        <f>IF(pay!C242&lt;&gt;"",pay!B242,"")</f>
        <v/>
      </c>
      <c r="B235" s="2" t="str">
        <f>IF(pay!C242&lt;&gt;"",pay!C242,"")</f>
        <v/>
      </c>
      <c r="C235" s="2" t="str">
        <f>IF(pay!E242&lt;&gt;"",VLOOKUP(pay!E242,private!$E$1:$F$9,2,FALSE),"")</f>
        <v/>
      </c>
      <c r="D235" s="2" t="str">
        <f>IF(pay!F242&lt;&gt;"",pay!F242,"")</f>
        <v/>
      </c>
      <c r="E235" s="38" t="str">
        <f>IF(pay!G242&lt;&gt;"",pay!G242,"")</f>
        <v/>
      </c>
      <c r="F235" s="2" t="str">
        <f>IF(pay!H242&lt;&gt;"",pay!H242,"")</f>
        <v/>
      </c>
    </row>
    <row r="236" spans="1:6" x14ac:dyDescent="0.25">
      <c r="A236" s="2" t="str">
        <f>IF(pay!C243&lt;&gt;"",pay!B243,"")</f>
        <v/>
      </c>
      <c r="B236" s="2" t="str">
        <f>IF(pay!C243&lt;&gt;"",pay!C243,"")</f>
        <v/>
      </c>
      <c r="C236" s="2" t="str">
        <f>IF(pay!E243&lt;&gt;"",VLOOKUP(pay!E243,private!$E$1:$F$9,2,FALSE),"")</f>
        <v/>
      </c>
      <c r="D236" s="2" t="str">
        <f>IF(pay!F243&lt;&gt;"",pay!F243,"")</f>
        <v/>
      </c>
      <c r="E236" s="38" t="str">
        <f>IF(pay!G243&lt;&gt;"",pay!G243,"")</f>
        <v/>
      </c>
      <c r="F236" s="2" t="str">
        <f>IF(pay!H243&lt;&gt;"",pay!H243,"")</f>
        <v/>
      </c>
    </row>
    <row r="237" spans="1:6" x14ac:dyDescent="0.25">
      <c r="A237" s="2" t="str">
        <f>IF(pay!C244&lt;&gt;"",pay!B244,"")</f>
        <v/>
      </c>
      <c r="B237" s="2" t="str">
        <f>IF(pay!C244&lt;&gt;"",pay!C244,"")</f>
        <v/>
      </c>
      <c r="C237" s="2" t="str">
        <f>IF(pay!E244&lt;&gt;"",VLOOKUP(pay!E244,private!$E$1:$F$9,2,FALSE),"")</f>
        <v/>
      </c>
      <c r="D237" s="2" t="str">
        <f>IF(pay!F244&lt;&gt;"",pay!F244,"")</f>
        <v/>
      </c>
      <c r="E237" s="38" t="str">
        <f>IF(pay!G244&lt;&gt;"",pay!G244,"")</f>
        <v/>
      </c>
      <c r="F237" s="2" t="str">
        <f>IF(pay!H244&lt;&gt;"",pay!H244,"")</f>
        <v/>
      </c>
    </row>
    <row r="238" spans="1:6" x14ac:dyDescent="0.25">
      <c r="A238" s="2" t="str">
        <f>IF(pay!C245&lt;&gt;"",pay!B245,"")</f>
        <v/>
      </c>
      <c r="B238" s="2" t="str">
        <f>IF(pay!C245&lt;&gt;"",pay!C245,"")</f>
        <v/>
      </c>
      <c r="C238" s="2" t="str">
        <f>IF(pay!E245&lt;&gt;"",VLOOKUP(pay!E245,private!$E$1:$F$9,2,FALSE),"")</f>
        <v/>
      </c>
      <c r="D238" s="2" t="str">
        <f>IF(pay!F245&lt;&gt;"",pay!F245,"")</f>
        <v/>
      </c>
      <c r="E238" s="38" t="str">
        <f>IF(pay!G245&lt;&gt;"",pay!G245,"")</f>
        <v/>
      </c>
      <c r="F238" s="2" t="str">
        <f>IF(pay!H245&lt;&gt;"",pay!H245,"")</f>
        <v/>
      </c>
    </row>
    <row r="239" spans="1:6" x14ac:dyDescent="0.25">
      <c r="A239" s="2" t="str">
        <f>IF(pay!C246&lt;&gt;"",pay!B246,"")</f>
        <v/>
      </c>
      <c r="B239" s="2" t="str">
        <f>IF(pay!C246&lt;&gt;"",pay!C246,"")</f>
        <v/>
      </c>
      <c r="C239" s="2" t="str">
        <f>IF(pay!E246&lt;&gt;"",VLOOKUP(pay!E246,private!$E$1:$F$9,2,FALSE),"")</f>
        <v/>
      </c>
      <c r="D239" s="2" t="str">
        <f>IF(pay!F246&lt;&gt;"",pay!F246,"")</f>
        <v/>
      </c>
      <c r="E239" s="38" t="str">
        <f>IF(pay!G246&lt;&gt;"",pay!G246,"")</f>
        <v/>
      </c>
      <c r="F239" s="2" t="str">
        <f>IF(pay!H246&lt;&gt;"",pay!H246,"")</f>
        <v/>
      </c>
    </row>
    <row r="240" spans="1:6" x14ac:dyDescent="0.25">
      <c r="A240" s="2" t="str">
        <f>IF(pay!C247&lt;&gt;"",pay!B247,"")</f>
        <v/>
      </c>
      <c r="B240" s="2" t="str">
        <f>IF(pay!C247&lt;&gt;"",pay!C247,"")</f>
        <v/>
      </c>
      <c r="C240" s="2" t="str">
        <f>IF(pay!E247&lt;&gt;"",VLOOKUP(pay!E247,private!$E$1:$F$9,2,FALSE),"")</f>
        <v/>
      </c>
      <c r="D240" s="2" t="str">
        <f>IF(pay!F247&lt;&gt;"",pay!F247,"")</f>
        <v/>
      </c>
      <c r="E240" s="38" t="str">
        <f>IF(pay!G247&lt;&gt;"",pay!G247,"")</f>
        <v/>
      </c>
      <c r="F240" s="2" t="str">
        <f>IF(pay!H247&lt;&gt;"",pay!H247,"")</f>
        <v/>
      </c>
    </row>
    <row r="241" spans="1:6" x14ac:dyDescent="0.25">
      <c r="A241" s="2" t="str">
        <f>IF(pay!C248&lt;&gt;"",pay!B248,"")</f>
        <v/>
      </c>
      <c r="B241" s="2" t="str">
        <f>IF(pay!C248&lt;&gt;"",pay!C248,"")</f>
        <v/>
      </c>
      <c r="C241" s="2" t="str">
        <f>IF(pay!E248&lt;&gt;"",VLOOKUP(pay!E248,private!$E$1:$F$9,2,FALSE),"")</f>
        <v/>
      </c>
      <c r="D241" s="2" t="str">
        <f>IF(pay!F248&lt;&gt;"",pay!F248,"")</f>
        <v/>
      </c>
      <c r="E241" s="38" t="str">
        <f>IF(pay!G248&lt;&gt;"",pay!G248,"")</f>
        <v/>
      </c>
      <c r="F241" s="2" t="str">
        <f>IF(pay!H248&lt;&gt;"",pay!H248,"")</f>
        <v/>
      </c>
    </row>
    <row r="242" spans="1:6" x14ac:dyDescent="0.25">
      <c r="A242" s="2" t="str">
        <f>IF(pay!C249&lt;&gt;"",pay!B249,"")</f>
        <v/>
      </c>
      <c r="B242" s="2" t="str">
        <f>IF(pay!C249&lt;&gt;"",pay!C249,"")</f>
        <v/>
      </c>
      <c r="C242" s="2" t="str">
        <f>IF(pay!E249&lt;&gt;"",VLOOKUP(pay!E249,private!$E$1:$F$9,2,FALSE),"")</f>
        <v/>
      </c>
      <c r="D242" s="2" t="str">
        <f>IF(pay!F249&lt;&gt;"",pay!F249,"")</f>
        <v/>
      </c>
      <c r="E242" s="38" t="str">
        <f>IF(pay!G249&lt;&gt;"",pay!G249,"")</f>
        <v/>
      </c>
      <c r="F242" s="2" t="str">
        <f>IF(pay!H249&lt;&gt;"",pay!H249,"")</f>
        <v/>
      </c>
    </row>
    <row r="243" spans="1:6" x14ac:dyDescent="0.25">
      <c r="A243" s="2" t="str">
        <f>IF(pay!C250&lt;&gt;"",pay!B250,"")</f>
        <v/>
      </c>
      <c r="B243" s="2" t="str">
        <f>IF(pay!C250&lt;&gt;"",pay!C250,"")</f>
        <v/>
      </c>
      <c r="C243" s="2" t="str">
        <f>IF(pay!E250&lt;&gt;"",VLOOKUP(pay!E250,private!$E$1:$F$9,2,FALSE),"")</f>
        <v/>
      </c>
      <c r="D243" s="2" t="str">
        <f>IF(pay!F250&lt;&gt;"",pay!F250,"")</f>
        <v/>
      </c>
      <c r="E243" s="38" t="str">
        <f>IF(pay!G250&lt;&gt;"",pay!G250,"")</f>
        <v/>
      </c>
      <c r="F243" s="2" t="str">
        <f>IF(pay!H250&lt;&gt;"",pay!H250,"")</f>
        <v/>
      </c>
    </row>
    <row r="244" spans="1:6" x14ac:dyDescent="0.25">
      <c r="A244" s="2" t="str">
        <f>IF(pay!C251&lt;&gt;"",pay!B251,"")</f>
        <v/>
      </c>
      <c r="B244" s="2" t="str">
        <f>IF(pay!C251&lt;&gt;"",pay!C251,"")</f>
        <v/>
      </c>
      <c r="C244" s="2" t="str">
        <f>IF(pay!E251&lt;&gt;"",VLOOKUP(pay!E251,private!$E$1:$F$9,2,FALSE),"")</f>
        <v/>
      </c>
      <c r="D244" s="2" t="str">
        <f>IF(pay!F251&lt;&gt;"",pay!F251,"")</f>
        <v/>
      </c>
      <c r="E244" s="38" t="str">
        <f>IF(pay!G251&lt;&gt;"",pay!G251,"")</f>
        <v/>
      </c>
      <c r="F244" s="2" t="str">
        <f>IF(pay!H251&lt;&gt;"",pay!H251,"")</f>
        <v/>
      </c>
    </row>
    <row r="245" spans="1:6" x14ac:dyDescent="0.25">
      <c r="A245" s="2" t="str">
        <f>IF(pay!C252&lt;&gt;"",pay!B252,"")</f>
        <v/>
      </c>
      <c r="B245" s="2" t="str">
        <f>IF(pay!C252&lt;&gt;"",pay!C252,"")</f>
        <v/>
      </c>
      <c r="C245" s="2" t="str">
        <f>IF(pay!E252&lt;&gt;"",VLOOKUP(pay!E252,private!$E$1:$F$9,2,FALSE),"")</f>
        <v/>
      </c>
      <c r="D245" s="2" t="str">
        <f>IF(pay!F252&lt;&gt;"",pay!F252,"")</f>
        <v/>
      </c>
      <c r="E245" s="38" t="str">
        <f>IF(pay!G252&lt;&gt;"",pay!G252,"")</f>
        <v/>
      </c>
      <c r="F245" s="2" t="str">
        <f>IF(pay!H252&lt;&gt;"",pay!H252,"")</f>
        <v/>
      </c>
    </row>
    <row r="246" spans="1:6" x14ac:dyDescent="0.25">
      <c r="A246" s="2" t="str">
        <f>IF(pay!C253&lt;&gt;"",pay!B253,"")</f>
        <v/>
      </c>
      <c r="B246" s="2" t="str">
        <f>IF(pay!C253&lt;&gt;"",pay!C253,"")</f>
        <v/>
      </c>
      <c r="C246" s="2" t="str">
        <f>IF(pay!E253&lt;&gt;"",VLOOKUP(pay!E253,private!$E$1:$F$9,2,FALSE),"")</f>
        <v/>
      </c>
      <c r="D246" s="2" t="str">
        <f>IF(pay!F253&lt;&gt;"",pay!F253,"")</f>
        <v/>
      </c>
      <c r="E246" s="38" t="str">
        <f>IF(pay!G253&lt;&gt;"",pay!G253,"")</f>
        <v/>
      </c>
      <c r="F246" s="2" t="str">
        <f>IF(pay!H253&lt;&gt;"",pay!H253,"")</f>
        <v/>
      </c>
    </row>
    <row r="247" spans="1:6" x14ac:dyDescent="0.25">
      <c r="A247" s="2" t="str">
        <f>IF(pay!C254&lt;&gt;"",pay!B254,"")</f>
        <v/>
      </c>
      <c r="B247" s="2" t="str">
        <f>IF(pay!C254&lt;&gt;"",pay!C254,"")</f>
        <v/>
      </c>
      <c r="C247" s="2" t="str">
        <f>IF(pay!E254&lt;&gt;"",VLOOKUP(pay!E254,private!$E$1:$F$9,2,FALSE),"")</f>
        <v/>
      </c>
      <c r="D247" s="2" t="str">
        <f>IF(pay!F254&lt;&gt;"",pay!F254,"")</f>
        <v/>
      </c>
      <c r="E247" s="38" t="str">
        <f>IF(pay!G254&lt;&gt;"",pay!G254,"")</f>
        <v/>
      </c>
      <c r="F247" s="2" t="str">
        <f>IF(pay!H254&lt;&gt;"",pay!H254,"")</f>
        <v/>
      </c>
    </row>
    <row r="248" spans="1:6" x14ac:dyDescent="0.25">
      <c r="A248" s="2" t="str">
        <f>IF(pay!C255&lt;&gt;"",pay!B255,"")</f>
        <v/>
      </c>
      <c r="B248" s="2" t="str">
        <f>IF(pay!C255&lt;&gt;"",pay!C255,"")</f>
        <v/>
      </c>
      <c r="C248" s="2" t="str">
        <f>IF(pay!E255&lt;&gt;"",VLOOKUP(pay!E255,private!$E$1:$F$9,2,FALSE),"")</f>
        <v/>
      </c>
      <c r="D248" s="2" t="str">
        <f>IF(pay!F255&lt;&gt;"",pay!F255,"")</f>
        <v/>
      </c>
      <c r="E248" s="38" t="str">
        <f>IF(pay!G255&lt;&gt;"",pay!G255,"")</f>
        <v/>
      </c>
      <c r="F248" s="2" t="str">
        <f>IF(pay!H255&lt;&gt;"",pay!H255,"")</f>
        <v/>
      </c>
    </row>
    <row r="249" spans="1:6" x14ac:dyDescent="0.25">
      <c r="A249" s="2" t="str">
        <f>IF(pay!C256&lt;&gt;"",pay!B256,"")</f>
        <v/>
      </c>
      <c r="B249" s="2" t="str">
        <f>IF(pay!C256&lt;&gt;"",pay!C256,"")</f>
        <v/>
      </c>
      <c r="C249" s="2" t="str">
        <f>IF(pay!E256&lt;&gt;"",VLOOKUP(pay!E256,private!$E$1:$F$9,2,FALSE),"")</f>
        <v/>
      </c>
      <c r="D249" s="2" t="str">
        <f>IF(pay!F256&lt;&gt;"",pay!F256,"")</f>
        <v/>
      </c>
      <c r="E249" s="38" t="str">
        <f>IF(pay!G256&lt;&gt;"",pay!G256,"")</f>
        <v/>
      </c>
      <c r="F249" s="2" t="str">
        <f>IF(pay!H256&lt;&gt;"",pay!H256,"")</f>
        <v/>
      </c>
    </row>
    <row r="250" spans="1:6" x14ac:dyDescent="0.25">
      <c r="A250" s="2" t="str">
        <f>IF(pay!C257&lt;&gt;"",pay!B257,"")</f>
        <v/>
      </c>
      <c r="B250" s="2" t="str">
        <f>IF(pay!C257&lt;&gt;"",pay!C257,"")</f>
        <v/>
      </c>
      <c r="C250" s="2" t="str">
        <f>IF(pay!E257&lt;&gt;"",VLOOKUP(pay!E257,private!$E$1:$F$9,2,FALSE),"")</f>
        <v/>
      </c>
      <c r="D250" s="2" t="str">
        <f>IF(pay!F257&lt;&gt;"",pay!F257,"")</f>
        <v/>
      </c>
      <c r="E250" s="38" t="str">
        <f>IF(pay!G257&lt;&gt;"",pay!G257,"")</f>
        <v/>
      </c>
      <c r="F250" s="2" t="str">
        <f>IF(pay!H257&lt;&gt;"",pay!H257,"")</f>
        <v/>
      </c>
    </row>
    <row r="251" spans="1:6" x14ac:dyDescent="0.25">
      <c r="A251" s="2" t="str">
        <f>IF(pay!C258&lt;&gt;"",pay!B258,"")</f>
        <v/>
      </c>
      <c r="B251" s="2" t="str">
        <f>IF(pay!C258&lt;&gt;"",pay!C258,"")</f>
        <v/>
      </c>
      <c r="C251" s="2" t="str">
        <f>IF(pay!E258&lt;&gt;"",VLOOKUP(pay!E258,private!$E$1:$F$9,2,FALSE),"")</f>
        <v/>
      </c>
      <c r="D251" s="2" t="str">
        <f>IF(pay!F258&lt;&gt;"",pay!F258,"")</f>
        <v/>
      </c>
      <c r="E251" s="38" t="str">
        <f>IF(pay!G258&lt;&gt;"",pay!G258,"")</f>
        <v/>
      </c>
      <c r="F251" s="2" t="str">
        <f>IF(pay!H258&lt;&gt;"",pay!H258,"")</f>
        <v/>
      </c>
    </row>
    <row r="252" spans="1:6" x14ac:dyDescent="0.25">
      <c r="A252" s="2" t="str">
        <f>IF(pay!C259&lt;&gt;"",pay!B259,"")</f>
        <v/>
      </c>
      <c r="B252" s="2" t="str">
        <f>IF(pay!C259&lt;&gt;"",pay!C259,"")</f>
        <v/>
      </c>
      <c r="C252" s="2" t="str">
        <f>IF(pay!E259&lt;&gt;"",VLOOKUP(pay!E259,private!$E$1:$F$9,2,FALSE),"")</f>
        <v/>
      </c>
      <c r="D252" s="2" t="str">
        <f>IF(pay!F259&lt;&gt;"",pay!F259,"")</f>
        <v/>
      </c>
      <c r="E252" s="38" t="str">
        <f>IF(pay!G259&lt;&gt;"",pay!G259,"")</f>
        <v/>
      </c>
      <c r="F252" s="2" t="str">
        <f>IF(pay!H259&lt;&gt;"",pay!H259,"")</f>
        <v/>
      </c>
    </row>
    <row r="253" spans="1:6" x14ac:dyDescent="0.25">
      <c r="A253" s="2" t="str">
        <f>IF(pay!C260&lt;&gt;"",pay!B260,"")</f>
        <v/>
      </c>
      <c r="B253" s="2" t="str">
        <f>IF(pay!C260&lt;&gt;"",pay!C260,"")</f>
        <v/>
      </c>
      <c r="C253" s="2" t="str">
        <f>IF(pay!E260&lt;&gt;"",VLOOKUP(pay!E260,private!$E$1:$F$9,2,FALSE),"")</f>
        <v/>
      </c>
      <c r="D253" s="2" t="str">
        <f>IF(pay!F260&lt;&gt;"",pay!F260,"")</f>
        <v/>
      </c>
      <c r="E253" s="38" t="str">
        <f>IF(pay!G260&lt;&gt;"",pay!G260,"")</f>
        <v/>
      </c>
      <c r="F253" s="2" t="str">
        <f>IF(pay!H260&lt;&gt;"",pay!H260,"")</f>
        <v/>
      </c>
    </row>
    <row r="254" spans="1:6" x14ac:dyDescent="0.25">
      <c r="A254" s="2" t="str">
        <f>IF(pay!C261&lt;&gt;"",pay!B261,"")</f>
        <v/>
      </c>
      <c r="B254" s="2" t="str">
        <f>IF(pay!C261&lt;&gt;"",pay!C261,"")</f>
        <v/>
      </c>
      <c r="C254" s="2" t="str">
        <f>IF(pay!E261&lt;&gt;"",VLOOKUP(pay!E261,private!$E$1:$F$9,2,FALSE),"")</f>
        <v/>
      </c>
      <c r="D254" s="2" t="str">
        <f>IF(pay!F261&lt;&gt;"",pay!F261,"")</f>
        <v/>
      </c>
      <c r="E254" s="38" t="str">
        <f>IF(pay!G261&lt;&gt;"",pay!G261,"")</f>
        <v/>
      </c>
      <c r="F254" s="2" t="str">
        <f>IF(pay!H261&lt;&gt;"",pay!H261,"")</f>
        <v/>
      </c>
    </row>
    <row r="255" spans="1:6" x14ac:dyDescent="0.25">
      <c r="A255" s="2" t="str">
        <f>IF(pay!C262&lt;&gt;"",pay!B262,"")</f>
        <v/>
      </c>
      <c r="B255" s="2" t="str">
        <f>IF(pay!C262&lt;&gt;"",pay!C262,"")</f>
        <v/>
      </c>
      <c r="C255" s="2" t="str">
        <f>IF(pay!E262&lt;&gt;"",VLOOKUP(pay!E262,private!$E$1:$F$9,2,FALSE),"")</f>
        <v/>
      </c>
      <c r="D255" s="2" t="str">
        <f>IF(pay!F262&lt;&gt;"",pay!F262,"")</f>
        <v/>
      </c>
      <c r="E255" s="38" t="str">
        <f>IF(pay!G262&lt;&gt;"",pay!G262,"")</f>
        <v/>
      </c>
      <c r="F255" s="2" t="str">
        <f>IF(pay!H262&lt;&gt;"",pay!H262,"")</f>
        <v/>
      </c>
    </row>
    <row r="256" spans="1:6" x14ac:dyDescent="0.25">
      <c r="A256" s="2" t="str">
        <f>IF(pay!C263&lt;&gt;"",pay!B263,"")</f>
        <v/>
      </c>
      <c r="B256" s="2" t="str">
        <f>IF(pay!C263&lt;&gt;"",pay!C263,"")</f>
        <v/>
      </c>
      <c r="C256" s="2" t="str">
        <f>IF(pay!E263&lt;&gt;"",VLOOKUP(pay!E263,private!$E$1:$F$9,2,FALSE),"")</f>
        <v/>
      </c>
      <c r="D256" s="2" t="str">
        <f>IF(pay!F263&lt;&gt;"",pay!F263,"")</f>
        <v/>
      </c>
      <c r="E256" s="38" t="str">
        <f>IF(pay!G263&lt;&gt;"",pay!G263,"")</f>
        <v/>
      </c>
      <c r="F256" s="2" t="str">
        <f>IF(pay!H263&lt;&gt;"",pay!H263,"")</f>
        <v/>
      </c>
    </row>
    <row r="257" spans="1:6" x14ac:dyDescent="0.25">
      <c r="A257" s="2" t="str">
        <f>IF(pay!C264&lt;&gt;"",pay!B264,"")</f>
        <v/>
      </c>
      <c r="B257" s="2" t="str">
        <f>IF(pay!C264&lt;&gt;"",pay!C264,"")</f>
        <v/>
      </c>
      <c r="C257" s="2" t="str">
        <f>IF(pay!E264&lt;&gt;"",VLOOKUP(pay!E264,private!$E$1:$F$9,2,FALSE),"")</f>
        <v/>
      </c>
      <c r="D257" s="2" t="str">
        <f>IF(pay!F264&lt;&gt;"",pay!F264,"")</f>
        <v/>
      </c>
      <c r="E257" s="38" t="str">
        <f>IF(pay!G264&lt;&gt;"",pay!G264,"")</f>
        <v/>
      </c>
      <c r="F257" s="2" t="str">
        <f>IF(pay!H264&lt;&gt;"",pay!H264,"")</f>
        <v/>
      </c>
    </row>
    <row r="258" spans="1:6" x14ac:dyDescent="0.25">
      <c r="A258" s="2" t="str">
        <f>IF(pay!C265&lt;&gt;"",pay!B265,"")</f>
        <v/>
      </c>
      <c r="B258" s="2" t="str">
        <f>IF(pay!C265&lt;&gt;"",pay!C265,"")</f>
        <v/>
      </c>
      <c r="C258" s="2" t="str">
        <f>IF(pay!E265&lt;&gt;"",VLOOKUP(pay!E265,private!$E$1:$F$9,2,FALSE),"")</f>
        <v/>
      </c>
      <c r="D258" s="2" t="str">
        <f>IF(pay!F265&lt;&gt;"",pay!F265,"")</f>
        <v/>
      </c>
      <c r="E258" s="38" t="str">
        <f>IF(pay!G265&lt;&gt;"",pay!G265,"")</f>
        <v/>
      </c>
      <c r="F258" s="2" t="str">
        <f>IF(pay!H265&lt;&gt;"",pay!H265,"")</f>
        <v/>
      </c>
    </row>
    <row r="259" spans="1:6" x14ac:dyDescent="0.25">
      <c r="A259" s="2" t="str">
        <f>IF(pay!C266&lt;&gt;"",pay!B266,"")</f>
        <v/>
      </c>
      <c r="B259" s="2" t="str">
        <f>IF(pay!C266&lt;&gt;"",pay!C266,"")</f>
        <v/>
      </c>
      <c r="C259" s="2" t="str">
        <f>IF(pay!E266&lt;&gt;"",VLOOKUP(pay!E266,private!$E$1:$F$9,2,FALSE),"")</f>
        <v/>
      </c>
      <c r="D259" s="2" t="str">
        <f>IF(pay!F266&lt;&gt;"",pay!F266,"")</f>
        <v/>
      </c>
      <c r="E259" s="38" t="str">
        <f>IF(pay!G266&lt;&gt;"",pay!G266,"")</f>
        <v/>
      </c>
      <c r="F259" s="2" t="str">
        <f>IF(pay!H266&lt;&gt;"",pay!H266,"")</f>
        <v/>
      </c>
    </row>
    <row r="260" spans="1:6" x14ac:dyDescent="0.25">
      <c r="A260" s="2" t="str">
        <f>IF(pay!C267&lt;&gt;"",pay!B267,"")</f>
        <v/>
      </c>
      <c r="B260" s="2" t="str">
        <f>IF(pay!C267&lt;&gt;"",pay!C267,"")</f>
        <v/>
      </c>
      <c r="C260" s="2" t="str">
        <f>IF(pay!E267&lt;&gt;"",VLOOKUP(pay!E267,private!$E$1:$F$9,2,FALSE),"")</f>
        <v/>
      </c>
      <c r="D260" s="2" t="str">
        <f>IF(pay!F267&lt;&gt;"",pay!F267,"")</f>
        <v/>
      </c>
      <c r="E260" s="38" t="str">
        <f>IF(pay!G267&lt;&gt;"",pay!G267,"")</f>
        <v/>
      </c>
      <c r="F260" s="2" t="str">
        <f>IF(pay!H267&lt;&gt;"",pay!H267,"")</f>
        <v/>
      </c>
    </row>
    <row r="261" spans="1:6" x14ac:dyDescent="0.25">
      <c r="A261" s="2" t="str">
        <f>IF(pay!C268&lt;&gt;"",pay!B268,"")</f>
        <v/>
      </c>
      <c r="B261" s="2" t="str">
        <f>IF(pay!C268&lt;&gt;"",pay!C268,"")</f>
        <v/>
      </c>
      <c r="C261" s="2" t="str">
        <f>IF(pay!E268&lt;&gt;"",VLOOKUP(pay!E268,private!$E$1:$F$9,2,FALSE),"")</f>
        <v/>
      </c>
      <c r="D261" s="2" t="str">
        <f>IF(pay!F268&lt;&gt;"",pay!F268,"")</f>
        <v/>
      </c>
      <c r="E261" s="38" t="str">
        <f>IF(pay!G268&lt;&gt;"",pay!G268,"")</f>
        <v/>
      </c>
      <c r="F261" s="2" t="str">
        <f>IF(pay!H268&lt;&gt;"",pay!H268,"")</f>
        <v/>
      </c>
    </row>
    <row r="262" spans="1:6" x14ac:dyDescent="0.25">
      <c r="A262" s="2" t="str">
        <f>IF(pay!C269&lt;&gt;"",pay!B269,"")</f>
        <v/>
      </c>
      <c r="B262" s="2" t="str">
        <f>IF(pay!C269&lt;&gt;"",pay!C269,"")</f>
        <v/>
      </c>
      <c r="C262" s="2" t="str">
        <f>IF(pay!E269&lt;&gt;"",VLOOKUP(pay!E269,private!$E$1:$F$9,2,FALSE),"")</f>
        <v/>
      </c>
      <c r="D262" s="2" t="str">
        <f>IF(pay!F269&lt;&gt;"",pay!F269,"")</f>
        <v/>
      </c>
      <c r="E262" s="38" t="str">
        <f>IF(pay!G269&lt;&gt;"",pay!G269,"")</f>
        <v/>
      </c>
      <c r="F262" s="2" t="str">
        <f>IF(pay!H269&lt;&gt;"",pay!H269,"")</f>
        <v/>
      </c>
    </row>
    <row r="263" spans="1:6" x14ac:dyDescent="0.25">
      <c r="A263" s="2" t="str">
        <f>IF(pay!C270&lt;&gt;"",pay!B270,"")</f>
        <v/>
      </c>
      <c r="B263" s="2" t="str">
        <f>IF(pay!C270&lt;&gt;"",pay!C270,"")</f>
        <v/>
      </c>
      <c r="C263" s="2" t="str">
        <f>IF(pay!E270&lt;&gt;"",VLOOKUP(pay!E270,private!$E$1:$F$9,2,FALSE),"")</f>
        <v/>
      </c>
      <c r="D263" s="2" t="str">
        <f>IF(pay!F270&lt;&gt;"",pay!F270,"")</f>
        <v/>
      </c>
      <c r="E263" s="38" t="str">
        <f>IF(pay!G270&lt;&gt;"",pay!G270,"")</f>
        <v/>
      </c>
      <c r="F263" s="2" t="str">
        <f>IF(pay!H270&lt;&gt;"",pay!H270,"")</f>
        <v/>
      </c>
    </row>
    <row r="264" spans="1:6" x14ac:dyDescent="0.25">
      <c r="A264" s="2" t="str">
        <f>IF(pay!C271&lt;&gt;"",pay!B271,"")</f>
        <v/>
      </c>
      <c r="B264" s="2" t="str">
        <f>IF(pay!C271&lt;&gt;"",pay!C271,"")</f>
        <v/>
      </c>
      <c r="C264" s="2" t="str">
        <f>IF(pay!E271&lt;&gt;"",VLOOKUP(pay!E271,private!$E$1:$F$9,2,FALSE),"")</f>
        <v/>
      </c>
      <c r="D264" s="2" t="str">
        <f>IF(pay!F271&lt;&gt;"",pay!F271,"")</f>
        <v/>
      </c>
      <c r="E264" s="38" t="str">
        <f>IF(pay!G271&lt;&gt;"",pay!G271,"")</f>
        <v/>
      </c>
      <c r="F264" s="2" t="str">
        <f>IF(pay!H271&lt;&gt;"",pay!H271,"")</f>
        <v/>
      </c>
    </row>
    <row r="265" spans="1:6" x14ac:dyDescent="0.25">
      <c r="A265" s="2" t="str">
        <f>IF(pay!C272&lt;&gt;"",pay!B272,"")</f>
        <v/>
      </c>
      <c r="B265" s="2" t="str">
        <f>IF(pay!C272&lt;&gt;"",pay!C272,"")</f>
        <v/>
      </c>
      <c r="C265" s="2" t="str">
        <f>IF(pay!E272&lt;&gt;"",VLOOKUP(pay!E272,private!$E$1:$F$9,2,FALSE),"")</f>
        <v/>
      </c>
      <c r="D265" s="2" t="str">
        <f>IF(pay!F272&lt;&gt;"",pay!F272,"")</f>
        <v/>
      </c>
      <c r="E265" s="38" t="str">
        <f>IF(pay!G272&lt;&gt;"",pay!G272,"")</f>
        <v/>
      </c>
      <c r="F265" s="2" t="str">
        <f>IF(pay!H272&lt;&gt;"",pay!H272,"")</f>
        <v/>
      </c>
    </row>
    <row r="266" spans="1:6" x14ac:dyDescent="0.25">
      <c r="A266" s="2" t="str">
        <f>IF(pay!C273&lt;&gt;"",pay!B273,"")</f>
        <v/>
      </c>
      <c r="B266" s="2" t="str">
        <f>IF(pay!C273&lt;&gt;"",pay!C273,"")</f>
        <v/>
      </c>
      <c r="C266" s="2" t="str">
        <f>IF(pay!E273&lt;&gt;"",VLOOKUP(pay!E273,private!$E$1:$F$9,2,FALSE),"")</f>
        <v/>
      </c>
      <c r="D266" s="2" t="str">
        <f>IF(pay!F273&lt;&gt;"",pay!F273,"")</f>
        <v/>
      </c>
      <c r="E266" s="38" t="str">
        <f>IF(pay!G273&lt;&gt;"",pay!G273,"")</f>
        <v/>
      </c>
      <c r="F266" s="2" t="str">
        <f>IF(pay!H273&lt;&gt;"",pay!H273,"")</f>
        <v/>
      </c>
    </row>
    <row r="267" spans="1:6" x14ac:dyDescent="0.25">
      <c r="A267" s="2" t="str">
        <f>IF(pay!C274&lt;&gt;"",pay!B274,"")</f>
        <v/>
      </c>
      <c r="B267" s="2" t="str">
        <f>IF(pay!C274&lt;&gt;"",pay!C274,"")</f>
        <v/>
      </c>
      <c r="C267" s="2" t="str">
        <f>IF(pay!E274&lt;&gt;"",VLOOKUP(pay!E274,private!$E$1:$F$9,2,FALSE),"")</f>
        <v/>
      </c>
      <c r="D267" s="2" t="str">
        <f>IF(pay!F274&lt;&gt;"",pay!F274,"")</f>
        <v/>
      </c>
      <c r="E267" s="38" t="str">
        <f>IF(pay!G274&lt;&gt;"",pay!G274,"")</f>
        <v/>
      </c>
      <c r="F267" s="2" t="str">
        <f>IF(pay!H274&lt;&gt;"",pay!H274,"")</f>
        <v/>
      </c>
    </row>
    <row r="268" spans="1:6" x14ac:dyDescent="0.25">
      <c r="A268" s="2" t="str">
        <f>IF(pay!C275&lt;&gt;"",pay!B275,"")</f>
        <v/>
      </c>
      <c r="B268" s="2" t="str">
        <f>IF(pay!C275&lt;&gt;"",pay!C275,"")</f>
        <v/>
      </c>
      <c r="C268" s="2" t="str">
        <f>IF(pay!E275&lt;&gt;"",VLOOKUP(pay!E275,private!$E$1:$F$9,2,FALSE),"")</f>
        <v/>
      </c>
      <c r="D268" s="2" t="str">
        <f>IF(pay!F275&lt;&gt;"",pay!F275,"")</f>
        <v/>
      </c>
      <c r="E268" s="38" t="str">
        <f>IF(pay!G275&lt;&gt;"",pay!G275,"")</f>
        <v/>
      </c>
      <c r="F268" s="2" t="str">
        <f>IF(pay!H275&lt;&gt;"",pay!H275,"")</f>
        <v/>
      </c>
    </row>
    <row r="269" spans="1:6" x14ac:dyDescent="0.25">
      <c r="A269" s="2" t="str">
        <f>IF(pay!C276&lt;&gt;"",pay!B276,"")</f>
        <v/>
      </c>
      <c r="B269" s="2" t="str">
        <f>IF(pay!C276&lt;&gt;"",pay!C276,"")</f>
        <v/>
      </c>
      <c r="C269" s="2" t="str">
        <f>IF(pay!E276&lt;&gt;"",VLOOKUP(pay!E276,private!$E$1:$F$9,2,FALSE),"")</f>
        <v/>
      </c>
      <c r="D269" s="2" t="str">
        <f>IF(pay!F276&lt;&gt;"",pay!F276,"")</f>
        <v/>
      </c>
      <c r="E269" s="38" t="str">
        <f>IF(pay!G276&lt;&gt;"",pay!G276,"")</f>
        <v/>
      </c>
      <c r="F269" s="2" t="str">
        <f>IF(pay!H276&lt;&gt;"",pay!H276,"")</f>
        <v/>
      </c>
    </row>
    <row r="270" spans="1:6" x14ac:dyDescent="0.25">
      <c r="A270" s="2" t="str">
        <f>IF(pay!C277&lt;&gt;"",pay!B277,"")</f>
        <v/>
      </c>
      <c r="B270" s="2" t="str">
        <f>IF(pay!C277&lt;&gt;"",pay!C277,"")</f>
        <v/>
      </c>
      <c r="C270" s="2" t="str">
        <f>IF(pay!E277&lt;&gt;"",VLOOKUP(pay!E277,private!$E$1:$F$9,2,FALSE),"")</f>
        <v/>
      </c>
      <c r="D270" s="2" t="str">
        <f>IF(pay!F277&lt;&gt;"",pay!F277,"")</f>
        <v/>
      </c>
      <c r="E270" s="38" t="str">
        <f>IF(pay!G277&lt;&gt;"",pay!G277,"")</f>
        <v/>
      </c>
      <c r="F270" s="2" t="str">
        <f>IF(pay!H277&lt;&gt;"",pay!H277,"")</f>
        <v/>
      </c>
    </row>
    <row r="271" spans="1:6" x14ac:dyDescent="0.25">
      <c r="A271" s="2" t="str">
        <f>IF(pay!C278&lt;&gt;"",pay!B278,"")</f>
        <v/>
      </c>
      <c r="B271" s="2" t="str">
        <f>IF(pay!C278&lt;&gt;"",pay!C278,"")</f>
        <v/>
      </c>
      <c r="C271" s="2" t="str">
        <f>IF(pay!E278&lt;&gt;"",VLOOKUP(pay!E278,private!$E$1:$F$9,2,FALSE),"")</f>
        <v/>
      </c>
      <c r="D271" s="2" t="str">
        <f>IF(pay!F278&lt;&gt;"",pay!F278,"")</f>
        <v/>
      </c>
      <c r="E271" s="38" t="str">
        <f>IF(pay!G278&lt;&gt;"",pay!G278,"")</f>
        <v/>
      </c>
      <c r="F271" s="2" t="str">
        <f>IF(pay!H278&lt;&gt;"",pay!H278,"")</f>
        <v/>
      </c>
    </row>
    <row r="272" spans="1:6" x14ac:dyDescent="0.25">
      <c r="A272" s="2" t="str">
        <f>IF(pay!C279&lt;&gt;"",pay!B279,"")</f>
        <v/>
      </c>
      <c r="B272" s="2" t="str">
        <f>IF(pay!C279&lt;&gt;"",pay!C279,"")</f>
        <v/>
      </c>
      <c r="C272" s="2" t="str">
        <f>IF(pay!E279&lt;&gt;"",VLOOKUP(pay!E279,private!$E$1:$F$9,2,FALSE),"")</f>
        <v/>
      </c>
      <c r="D272" s="2" t="str">
        <f>IF(pay!F279&lt;&gt;"",pay!F279,"")</f>
        <v/>
      </c>
      <c r="E272" s="38" t="str">
        <f>IF(pay!G279&lt;&gt;"",pay!G279,"")</f>
        <v/>
      </c>
      <c r="F272" s="2" t="str">
        <f>IF(pay!H279&lt;&gt;"",pay!H279,"")</f>
        <v/>
      </c>
    </row>
    <row r="273" spans="1:6" x14ac:dyDescent="0.25">
      <c r="A273" s="2" t="str">
        <f>IF(pay!C280&lt;&gt;"",pay!B280,"")</f>
        <v/>
      </c>
      <c r="B273" s="2" t="str">
        <f>IF(pay!C280&lt;&gt;"",pay!C280,"")</f>
        <v/>
      </c>
      <c r="C273" s="2" t="str">
        <f>IF(pay!E280&lt;&gt;"",VLOOKUP(pay!E280,private!$E$1:$F$9,2,FALSE),"")</f>
        <v/>
      </c>
      <c r="D273" s="2" t="str">
        <f>IF(pay!F280&lt;&gt;"",pay!F280,"")</f>
        <v/>
      </c>
      <c r="E273" s="38" t="str">
        <f>IF(pay!G280&lt;&gt;"",pay!G280,"")</f>
        <v/>
      </c>
      <c r="F273" s="2" t="str">
        <f>IF(pay!H280&lt;&gt;"",pay!H280,"")</f>
        <v/>
      </c>
    </row>
    <row r="274" spans="1:6" x14ac:dyDescent="0.25">
      <c r="A274" s="2" t="str">
        <f>IF(pay!C281&lt;&gt;"",pay!B281,"")</f>
        <v/>
      </c>
      <c r="B274" s="2" t="str">
        <f>IF(pay!C281&lt;&gt;"",pay!C281,"")</f>
        <v/>
      </c>
      <c r="C274" s="2" t="str">
        <f>IF(pay!E281&lt;&gt;"",VLOOKUP(pay!E281,private!$E$1:$F$9,2,FALSE),"")</f>
        <v/>
      </c>
      <c r="D274" s="2" t="str">
        <f>IF(pay!F281&lt;&gt;"",pay!F281,"")</f>
        <v/>
      </c>
      <c r="E274" s="38" t="str">
        <f>IF(pay!G281&lt;&gt;"",pay!G281,"")</f>
        <v/>
      </c>
      <c r="F274" s="2" t="str">
        <f>IF(pay!H281&lt;&gt;"",pay!H281,"")</f>
        <v/>
      </c>
    </row>
    <row r="275" spans="1:6" x14ac:dyDescent="0.25">
      <c r="A275" s="2" t="str">
        <f>IF(pay!C282&lt;&gt;"",pay!B282,"")</f>
        <v/>
      </c>
      <c r="B275" s="2" t="str">
        <f>IF(pay!C282&lt;&gt;"",pay!C282,"")</f>
        <v/>
      </c>
      <c r="C275" s="2" t="str">
        <f>IF(pay!E282&lt;&gt;"",VLOOKUP(pay!E282,private!$E$1:$F$9,2,FALSE),"")</f>
        <v/>
      </c>
      <c r="D275" s="2" t="str">
        <f>IF(pay!F282&lt;&gt;"",pay!F282,"")</f>
        <v/>
      </c>
      <c r="E275" s="38" t="str">
        <f>IF(pay!G282&lt;&gt;"",pay!G282,"")</f>
        <v/>
      </c>
      <c r="F275" s="2" t="str">
        <f>IF(pay!H282&lt;&gt;"",pay!H282,"")</f>
        <v/>
      </c>
    </row>
    <row r="276" spans="1:6" x14ac:dyDescent="0.25">
      <c r="A276" s="2" t="str">
        <f>IF(pay!C283&lt;&gt;"",pay!B283,"")</f>
        <v/>
      </c>
      <c r="B276" s="2" t="str">
        <f>IF(pay!C283&lt;&gt;"",pay!C283,"")</f>
        <v/>
      </c>
      <c r="C276" s="2" t="str">
        <f>IF(pay!E283&lt;&gt;"",VLOOKUP(pay!E283,private!$E$1:$F$9,2,FALSE),"")</f>
        <v/>
      </c>
      <c r="D276" s="2" t="str">
        <f>IF(pay!F283&lt;&gt;"",pay!F283,"")</f>
        <v/>
      </c>
      <c r="E276" s="38" t="str">
        <f>IF(pay!G283&lt;&gt;"",pay!G283,"")</f>
        <v/>
      </c>
      <c r="F276" s="2" t="str">
        <f>IF(pay!H283&lt;&gt;"",pay!H283,"")</f>
        <v/>
      </c>
    </row>
    <row r="277" spans="1:6" x14ac:dyDescent="0.25">
      <c r="A277" s="2" t="str">
        <f>IF(pay!C284&lt;&gt;"",pay!B284,"")</f>
        <v/>
      </c>
      <c r="B277" s="2" t="str">
        <f>IF(pay!C284&lt;&gt;"",pay!C284,"")</f>
        <v/>
      </c>
      <c r="C277" s="2" t="str">
        <f>IF(pay!E284&lt;&gt;"",VLOOKUP(pay!E284,private!$E$1:$F$9,2,FALSE),"")</f>
        <v/>
      </c>
      <c r="D277" s="2" t="str">
        <f>IF(pay!F284&lt;&gt;"",pay!F284,"")</f>
        <v/>
      </c>
      <c r="E277" s="38" t="str">
        <f>IF(pay!G284&lt;&gt;"",pay!G284,"")</f>
        <v/>
      </c>
      <c r="F277" s="2" t="str">
        <f>IF(pay!H284&lt;&gt;"",pay!H284,"")</f>
        <v/>
      </c>
    </row>
    <row r="278" spans="1:6" x14ac:dyDescent="0.25">
      <c r="A278" s="2" t="str">
        <f>IF(pay!C285&lt;&gt;"",pay!B285,"")</f>
        <v/>
      </c>
      <c r="B278" s="2" t="str">
        <f>IF(pay!C285&lt;&gt;"",pay!C285,"")</f>
        <v/>
      </c>
      <c r="C278" s="2" t="str">
        <f>IF(pay!E285&lt;&gt;"",VLOOKUP(pay!E285,private!$E$1:$F$9,2,FALSE),"")</f>
        <v/>
      </c>
      <c r="D278" s="2" t="str">
        <f>IF(pay!F285&lt;&gt;"",pay!F285,"")</f>
        <v/>
      </c>
      <c r="E278" s="38" t="str">
        <f>IF(pay!G285&lt;&gt;"",pay!G285,"")</f>
        <v/>
      </c>
      <c r="F278" s="2" t="str">
        <f>IF(pay!H285&lt;&gt;"",pay!H285,"")</f>
        <v/>
      </c>
    </row>
    <row r="279" spans="1:6" x14ac:dyDescent="0.25">
      <c r="A279" s="2" t="str">
        <f>IF(pay!C286&lt;&gt;"",pay!B286,"")</f>
        <v/>
      </c>
      <c r="B279" s="2" t="str">
        <f>IF(pay!C286&lt;&gt;"",pay!C286,"")</f>
        <v/>
      </c>
      <c r="C279" s="2" t="str">
        <f>IF(pay!E286&lt;&gt;"",VLOOKUP(pay!E286,private!$E$1:$F$9,2,FALSE),"")</f>
        <v/>
      </c>
      <c r="D279" s="2" t="str">
        <f>IF(pay!F286&lt;&gt;"",pay!F286,"")</f>
        <v/>
      </c>
      <c r="E279" s="38" t="str">
        <f>IF(pay!G286&lt;&gt;"",pay!G286,"")</f>
        <v/>
      </c>
      <c r="F279" s="2" t="str">
        <f>IF(pay!H286&lt;&gt;"",pay!H286,"")</f>
        <v/>
      </c>
    </row>
    <row r="280" spans="1:6" x14ac:dyDescent="0.25">
      <c r="A280" s="2" t="str">
        <f>IF(pay!C287&lt;&gt;"",pay!B287,"")</f>
        <v/>
      </c>
      <c r="B280" s="2" t="str">
        <f>IF(pay!C287&lt;&gt;"",pay!C287,"")</f>
        <v/>
      </c>
      <c r="C280" s="2" t="str">
        <f>IF(pay!E287&lt;&gt;"",VLOOKUP(pay!E287,private!$E$1:$F$9,2,FALSE),"")</f>
        <v/>
      </c>
      <c r="D280" s="2" t="str">
        <f>IF(pay!F287&lt;&gt;"",pay!F287,"")</f>
        <v/>
      </c>
      <c r="E280" s="38" t="str">
        <f>IF(pay!G287&lt;&gt;"",pay!G287,"")</f>
        <v/>
      </c>
      <c r="F280" s="2" t="str">
        <f>IF(pay!H287&lt;&gt;"",pay!H287,"")</f>
        <v/>
      </c>
    </row>
    <row r="281" spans="1:6" x14ac:dyDescent="0.25">
      <c r="A281" s="2" t="str">
        <f>IF(pay!C288&lt;&gt;"",pay!B288,"")</f>
        <v/>
      </c>
      <c r="B281" s="2" t="str">
        <f>IF(pay!C288&lt;&gt;"",pay!C288,"")</f>
        <v/>
      </c>
      <c r="C281" s="2" t="str">
        <f>IF(pay!E288&lt;&gt;"",VLOOKUP(pay!E288,private!$E$1:$F$9,2,FALSE),"")</f>
        <v/>
      </c>
      <c r="D281" s="2" t="str">
        <f>IF(pay!F288&lt;&gt;"",pay!F288,"")</f>
        <v/>
      </c>
      <c r="E281" s="38" t="str">
        <f>IF(pay!G288&lt;&gt;"",pay!G288,"")</f>
        <v/>
      </c>
      <c r="F281" s="2" t="str">
        <f>IF(pay!H288&lt;&gt;"",pay!H288,"")</f>
        <v/>
      </c>
    </row>
    <row r="282" spans="1:6" x14ac:dyDescent="0.25">
      <c r="A282" s="2" t="str">
        <f>IF(pay!C289&lt;&gt;"",pay!B289,"")</f>
        <v/>
      </c>
      <c r="B282" s="2" t="str">
        <f>IF(pay!C289&lt;&gt;"",pay!C289,"")</f>
        <v/>
      </c>
      <c r="C282" s="2" t="str">
        <f>IF(pay!E289&lt;&gt;"",VLOOKUP(pay!E289,private!$E$1:$F$9,2,FALSE),"")</f>
        <v/>
      </c>
      <c r="D282" s="2" t="str">
        <f>IF(pay!F289&lt;&gt;"",pay!F289,"")</f>
        <v/>
      </c>
      <c r="E282" s="38" t="str">
        <f>IF(pay!G289&lt;&gt;"",pay!G289,"")</f>
        <v/>
      </c>
      <c r="F282" s="2" t="str">
        <f>IF(pay!H289&lt;&gt;"",pay!H289,"")</f>
        <v/>
      </c>
    </row>
    <row r="283" spans="1:6" x14ac:dyDescent="0.25">
      <c r="A283" s="2" t="str">
        <f>IF(pay!C290&lt;&gt;"",pay!B290,"")</f>
        <v/>
      </c>
      <c r="B283" s="2" t="str">
        <f>IF(pay!C290&lt;&gt;"",pay!C290,"")</f>
        <v/>
      </c>
      <c r="C283" s="2" t="str">
        <f>IF(pay!E290&lt;&gt;"",VLOOKUP(pay!E290,private!$E$1:$F$9,2,FALSE),"")</f>
        <v/>
      </c>
      <c r="D283" s="2" t="str">
        <f>IF(pay!F290&lt;&gt;"",pay!F290,"")</f>
        <v/>
      </c>
      <c r="E283" s="38" t="str">
        <f>IF(pay!G290&lt;&gt;"",pay!G290,"")</f>
        <v/>
      </c>
      <c r="F283" s="2" t="str">
        <f>IF(pay!H290&lt;&gt;"",pay!H290,"")</f>
        <v/>
      </c>
    </row>
    <row r="284" spans="1:6" x14ac:dyDescent="0.25">
      <c r="A284" s="2" t="str">
        <f>IF(pay!C291&lt;&gt;"",pay!B291,"")</f>
        <v/>
      </c>
      <c r="B284" s="2" t="str">
        <f>IF(pay!C291&lt;&gt;"",pay!C291,"")</f>
        <v/>
      </c>
      <c r="C284" s="2" t="str">
        <f>IF(pay!E291&lt;&gt;"",VLOOKUP(pay!E291,private!$E$1:$F$9,2,FALSE),"")</f>
        <v/>
      </c>
      <c r="D284" s="2" t="str">
        <f>IF(pay!F291&lt;&gt;"",pay!F291,"")</f>
        <v/>
      </c>
      <c r="E284" s="38" t="str">
        <f>IF(pay!G291&lt;&gt;"",pay!G291,"")</f>
        <v/>
      </c>
      <c r="F284" s="2" t="str">
        <f>IF(pay!H291&lt;&gt;"",pay!H291,"")</f>
        <v/>
      </c>
    </row>
    <row r="285" spans="1:6" x14ac:dyDescent="0.25">
      <c r="A285" s="2" t="str">
        <f>IF(pay!C292&lt;&gt;"",pay!B292,"")</f>
        <v/>
      </c>
      <c r="B285" s="2" t="str">
        <f>IF(pay!C292&lt;&gt;"",pay!C292,"")</f>
        <v/>
      </c>
      <c r="C285" s="2" t="str">
        <f>IF(pay!E292&lt;&gt;"",VLOOKUP(pay!E292,private!$E$1:$F$9,2,FALSE),"")</f>
        <v/>
      </c>
      <c r="D285" s="2" t="str">
        <f>IF(pay!F292&lt;&gt;"",pay!F292,"")</f>
        <v/>
      </c>
      <c r="E285" s="38" t="str">
        <f>IF(pay!G292&lt;&gt;"",pay!G292,"")</f>
        <v/>
      </c>
      <c r="F285" s="2" t="str">
        <f>IF(pay!H292&lt;&gt;"",pay!H292,"")</f>
        <v/>
      </c>
    </row>
    <row r="286" spans="1:6" x14ac:dyDescent="0.25">
      <c r="A286" s="2" t="str">
        <f>IF(pay!C293&lt;&gt;"",pay!B293,"")</f>
        <v/>
      </c>
      <c r="B286" s="2" t="str">
        <f>IF(pay!C293&lt;&gt;"",pay!C293,"")</f>
        <v/>
      </c>
      <c r="C286" s="2" t="str">
        <f>IF(pay!E293&lt;&gt;"",VLOOKUP(pay!E293,private!$E$1:$F$9,2,FALSE),"")</f>
        <v/>
      </c>
      <c r="D286" s="2" t="str">
        <f>IF(pay!F293&lt;&gt;"",pay!F293,"")</f>
        <v/>
      </c>
      <c r="E286" s="38" t="str">
        <f>IF(pay!G293&lt;&gt;"",pay!G293,"")</f>
        <v/>
      </c>
      <c r="F286" s="2" t="str">
        <f>IF(pay!H293&lt;&gt;"",pay!H293,"")</f>
        <v/>
      </c>
    </row>
    <row r="287" spans="1:6" x14ac:dyDescent="0.25">
      <c r="A287" s="2" t="str">
        <f>IF(pay!C294&lt;&gt;"",pay!B294,"")</f>
        <v/>
      </c>
      <c r="B287" s="2" t="str">
        <f>IF(pay!C294&lt;&gt;"",pay!C294,"")</f>
        <v/>
      </c>
      <c r="C287" s="2" t="str">
        <f>IF(pay!E294&lt;&gt;"",VLOOKUP(pay!E294,private!$E$1:$F$9,2,FALSE),"")</f>
        <v/>
      </c>
      <c r="D287" s="2" t="str">
        <f>IF(pay!F294&lt;&gt;"",pay!F294,"")</f>
        <v/>
      </c>
      <c r="E287" s="38" t="str">
        <f>IF(pay!G294&lt;&gt;"",pay!G294,"")</f>
        <v/>
      </c>
      <c r="F287" s="2" t="str">
        <f>IF(pay!H294&lt;&gt;"",pay!H294,"")</f>
        <v/>
      </c>
    </row>
    <row r="288" spans="1:6" x14ac:dyDescent="0.25">
      <c r="A288" s="2" t="str">
        <f>IF(pay!C295&lt;&gt;"",pay!B295,"")</f>
        <v/>
      </c>
      <c r="B288" s="2" t="str">
        <f>IF(pay!C295&lt;&gt;"",pay!C295,"")</f>
        <v/>
      </c>
      <c r="C288" s="2" t="str">
        <f>IF(pay!E295&lt;&gt;"",VLOOKUP(pay!E295,private!$E$1:$F$9,2,FALSE),"")</f>
        <v/>
      </c>
      <c r="D288" s="2" t="str">
        <f>IF(pay!F295&lt;&gt;"",pay!F295,"")</f>
        <v/>
      </c>
      <c r="E288" s="38" t="str">
        <f>IF(pay!G295&lt;&gt;"",pay!G295,"")</f>
        <v/>
      </c>
      <c r="F288" s="2" t="str">
        <f>IF(pay!H295&lt;&gt;"",pay!H295,"")</f>
        <v/>
      </c>
    </row>
    <row r="289" spans="1:6" x14ac:dyDescent="0.25">
      <c r="A289" s="2" t="str">
        <f>IF(pay!C296&lt;&gt;"",pay!B296,"")</f>
        <v/>
      </c>
      <c r="B289" s="2" t="str">
        <f>IF(pay!C296&lt;&gt;"",pay!C296,"")</f>
        <v/>
      </c>
      <c r="C289" s="2" t="str">
        <f>IF(pay!E296&lt;&gt;"",VLOOKUP(pay!E296,private!$E$1:$F$9,2,FALSE),"")</f>
        <v/>
      </c>
      <c r="D289" s="2" t="str">
        <f>IF(pay!F296&lt;&gt;"",pay!F296,"")</f>
        <v/>
      </c>
      <c r="E289" s="38" t="str">
        <f>IF(pay!G296&lt;&gt;"",pay!G296,"")</f>
        <v/>
      </c>
      <c r="F289" s="2" t="str">
        <f>IF(pay!H296&lt;&gt;"",pay!H296,"")</f>
        <v/>
      </c>
    </row>
    <row r="290" spans="1:6" x14ac:dyDescent="0.25">
      <c r="A290" s="2" t="str">
        <f>IF(pay!C297&lt;&gt;"",pay!B297,"")</f>
        <v/>
      </c>
      <c r="B290" s="2" t="str">
        <f>IF(pay!C297&lt;&gt;"",pay!C297,"")</f>
        <v/>
      </c>
      <c r="C290" s="2" t="str">
        <f>IF(pay!E297&lt;&gt;"",VLOOKUP(pay!E297,private!$E$1:$F$9,2,FALSE),"")</f>
        <v/>
      </c>
      <c r="D290" s="2" t="str">
        <f>IF(pay!F297&lt;&gt;"",pay!F297,"")</f>
        <v/>
      </c>
      <c r="E290" s="38" t="str">
        <f>IF(pay!G297&lt;&gt;"",pay!G297,"")</f>
        <v/>
      </c>
      <c r="F290" s="2" t="str">
        <f>IF(pay!H297&lt;&gt;"",pay!H297,"")</f>
        <v/>
      </c>
    </row>
    <row r="291" spans="1:6" x14ac:dyDescent="0.25">
      <c r="A291" s="2" t="str">
        <f>IF(pay!C298&lt;&gt;"",pay!B298,"")</f>
        <v/>
      </c>
      <c r="B291" s="2" t="str">
        <f>IF(pay!C298&lt;&gt;"",pay!C298,"")</f>
        <v/>
      </c>
      <c r="C291" s="2" t="str">
        <f>IF(pay!E298&lt;&gt;"",VLOOKUP(pay!E298,private!$E$1:$F$9,2,FALSE),"")</f>
        <v/>
      </c>
      <c r="D291" s="2" t="str">
        <f>IF(pay!F298&lt;&gt;"",pay!F298,"")</f>
        <v/>
      </c>
      <c r="E291" s="38" t="str">
        <f>IF(pay!G298&lt;&gt;"",pay!G298,"")</f>
        <v/>
      </c>
      <c r="F291" s="2" t="str">
        <f>IF(pay!H298&lt;&gt;"",pay!H298,"")</f>
        <v/>
      </c>
    </row>
    <row r="292" spans="1:6" x14ac:dyDescent="0.25">
      <c r="A292" s="2" t="str">
        <f>IF(pay!C299&lt;&gt;"",pay!B299,"")</f>
        <v/>
      </c>
      <c r="B292" s="2" t="str">
        <f>IF(pay!C299&lt;&gt;"",pay!C299,"")</f>
        <v/>
      </c>
      <c r="C292" s="2" t="str">
        <f>IF(pay!E299&lt;&gt;"",VLOOKUP(pay!E299,private!$E$1:$F$9,2,FALSE),"")</f>
        <v/>
      </c>
      <c r="D292" s="2" t="str">
        <f>IF(pay!F299&lt;&gt;"",pay!F299,"")</f>
        <v/>
      </c>
      <c r="E292" s="38" t="str">
        <f>IF(pay!G299&lt;&gt;"",pay!G299,"")</f>
        <v/>
      </c>
      <c r="F292" s="2" t="str">
        <f>IF(pay!H299&lt;&gt;"",pay!H299,"")</f>
        <v/>
      </c>
    </row>
    <row r="293" spans="1:6" x14ac:dyDescent="0.25">
      <c r="A293" s="2" t="str">
        <f>IF(pay!C300&lt;&gt;"",pay!B300,"")</f>
        <v/>
      </c>
      <c r="B293" s="2" t="str">
        <f>IF(pay!C300&lt;&gt;"",pay!C300,"")</f>
        <v/>
      </c>
      <c r="C293" s="2" t="str">
        <f>IF(pay!E300&lt;&gt;"",VLOOKUP(pay!E300,private!$E$1:$F$9,2,FALSE),"")</f>
        <v/>
      </c>
      <c r="D293" s="2" t="str">
        <f>IF(pay!F300&lt;&gt;"",pay!F300,"")</f>
        <v/>
      </c>
      <c r="E293" s="38" t="str">
        <f>IF(pay!G300&lt;&gt;"",pay!G300,"")</f>
        <v/>
      </c>
      <c r="F293" s="2" t="str">
        <f>IF(pay!H300&lt;&gt;"",pay!H300,"")</f>
        <v/>
      </c>
    </row>
    <row r="294" spans="1:6" x14ac:dyDescent="0.25">
      <c r="A294" s="2" t="str">
        <f>IF(pay!C301&lt;&gt;"",pay!B301,"")</f>
        <v/>
      </c>
      <c r="B294" s="2" t="str">
        <f>IF(pay!C301&lt;&gt;"",pay!C301,"")</f>
        <v/>
      </c>
      <c r="C294" s="2" t="str">
        <f>IF(pay!E301&lt;&gt;"",VLOOKUP(pay!E301,private!$E$1:$F$9,2,FALSE),"")</f>
        <v/>
      </c>
      <c r="D294" s="2" t="str">
        <f>IF(pay!F301&lt;&gt;"",pay!F301,"")</f>
        <v/>
      </c>
      <c r="E294" s="38" t="str">
        <f>IF(pay!G301&lt;&gt;"",pay!G301,"")</f>
        <v/>
      </c>
      <c r="F294" s="2" t="str">
        <f>IF(pay!H301&lt;&gt;"",pay!H301,"")</f>
        <v/>
      </c>
    </row>
    <row r="295" spans="1:6" x14ac:dyDescent="0.25">
      <c r="A295" s="2" t="str">
        <f>IF(pay!C302&lt;&gt;"",pay!B302,"")</f>
        <v/>
      </c>
      <c r="B295" s="2" t="str">
        <f>IF(pay!C302&lt;&gt;"",pay!C302,"")</f>
        <v/>
      </c>
      <c r="C295" s="2" t="str">
        <f>IF(pay!E302&lt;&gt;"",VLOOKUP(pay!E302,private!$E$1:$F$9,2,FALSE),"")</f>
        <v/>
      </c>
      <c r="D295" s="2" t="str">
        <f>IF(pay!F302&lt;&gt;"",pay!F302,"")</f>
        <v/>
      </c>
      <c r="E295" s="38" t="str">
        <f>IF(pay!G302&lt;&gt;"",pay!G302,"")</f>
        <v/>
      </c>
      <c r="F295" s="2" t="str">
        <f>IF(pay!H302&lt;&gt;"",pay!H302,"")</f>
        <v/>
      </c>
    </row>
    <row r="296" spans="1:6" x14ac:dyDescent="0.25">
      <c r="A296" s="2" t="str">
        <f>IF(pay!C303&lt;&gt;"",pay!B303,"")</f>
        <v/>
      </c>
      <c r="B296" s="2" t="str">
        <f>IF(pay!C303&lt;&gt;"",pay!C303,"")</f>
        <v/>
      </c>
      <c r="C296" s="2" t="str">
        <f>IF(pay!E303&lt;&gt;"",VLOOKUP(pay!E303,private!$E$1:$F$9,2,FALSE),"")</f>
        <v/>
      </c>
      <c r="D296" s="2" t="str">
        <f>IF(pay!F303&lt;&gt;"",pay!F303,"")</f>
        <v/>
      </c>
      <c r="E296" s="38" t="str">
        <f>IF(pay!G303&lt;&gt;"",pay!G303,"")</f>
        <v/>
      </c>
      <c r="F296" s="2" t="str">
        <f>IF(pay!H303&lt;&gt;"",pay!H303,"")</f>
        <v/>
      </c>
    </row>
    <row r="297" spans="1:6" x14ac:dyDescent="0.25">
      <c r="A297" s="2" t="str">
        <f>IF(pay!C304&lt;&gt;"",pay!B304,"")</f>
        <v/>
      </c>
      <c r="B297" s="2" t="str">
        <f>IF(pay!C304&lt;&gt;"",pay!C304,"")</f>
        <v/>
      </c>
      <c r="C297" s="2" t="str">
        <f>IF(pay!E304&lt;&gt;"",VLOOKUP(pay!E304,private!$E$1:$F$9,2,FALSE),"")</f>
        <v/>
      </c>
      <c r="D297" s="2" t="str">
        <f>IF(pay!F304&lt;&gt;"",pay!F304,"")</f>
        <v/>
      </c>
      <c r="E297" s="38" t="str">
        <f>IF(pay!G304&lt;&gt;"",pay!G304,"")</f>
        <v/>
      </c>
      <c r="F297" s="2" t="str">
        <f>IF(pay!H304&lt;&gt;"",pay!H304,"")</f>
        <v/>
      </c>
    </row>
    <row r="298" spans="1:6" x14ac:dyDescent="0.25">
      <c r="A298" s="2" t="str">
        <f>IF(pay!C305&lt;&gt;"",pay!B305,"")</f>
        <v/>
      </c>
      <c r="B298" s="2" t="str">
        <f>IF(pay!C305&lt;&gt;"",pay!C305,"")</f>
        <v/>
      </c>
      <c r="C298" s="2" t="str">
        <f>IF(pay!E305&lt;&gt;"",VLOOKUP(pay!E305,private!$E$1:$F$9,2,FALSE),"")</f>
        <v/>
      </c>
      <c r="D298" s="2" t="str">
        <f>IF(pay!F305&lt;&gt;"",pay!F305,"")</f>
        <v/>
      </c>
      <c r="E298" s="38" t="str">
        <f>IF(pay!G305&lt;&gt;"",pay!G305,"")</f>
        <v/>
      </c>
      <c r="F298" s="2" t="str">
        <f>IF(pay!H305&lt;&gt;"",pay!H305,"")</f>
        <v/>
      </c>
    </row>
    <row r="299" spans="1:6" x14ac:dyDescent="0.25">
      <c r="A299" s="2" t="str">
        <f>IF(pay!C306&lt;&gt;"",pay!B306,"")</f>
        <v/>
      </c>
      <c r="B299" s="2" t="str">
        <f>IF(pay!C306&lt;&gt;"",pay!C306,"")</f>
        <v/>
      </c>
      <c r="C299" s="2" t="str">
        <f>IF(pay!E306&lt;&gt;"",VLOOKUP(pay!E306,private!$E$1:$F$9,2,FALSE),"")</f>
        <v/>
      </c>
      <c r="D299" s="2" t="str">
        <f>IF(pay!F306&lt;&gt;"",pay!F306,"")</f>
        <v/>
      </c>
      <c r="E299" s="38" t="str">
        <f>IF(pay!G306&lt;&gt;"",pay!G306,"")</f>
        <v/>
      </c>
      <c r="F299" s="2" t="str">
        <f>IF(pay!H306&lt;&gt;"",pay!H306,"")</f>
        <v/>
      </c>
    </row>
    <row r="300" spans="1:6" x14ac:dyDescent="0.25">
      <c r="A300" s="2" t="str">
        <f>IF(pay!C307&lt;&gt;"",pay!B307,"")</f>
        <v/>
      </c>
      <c r="B300" s="2" t="str">
        <f>IF(pay!C307&lt;&gt;"",pay!C307,"")</f>
        <v/>
      </c>
      <c r="C300" s="2" t="str">
        <f>IF(pay!E307&lt;&gt;"",VLOOKUP(pay!E307,private!$E$1:$F$9,2,FALSE),"")</f>
        <v/>
      </c>
      <c r="D300" s="2" t="str">
        <f>IF(pay!F307&lt;&gt;"",pay!F307,"")</f>
        <v/>
      </c>
      <c r="E300" s="38" t="str">
        <f>IF(pay!G307&lt;&gt;"",pay!G307,"")</f>
        <v/>
      </c>
      <c r="F300" s="2" t="str">
        <f>IF(pay!H307&lt;&gt;"",pay!H307,"")</f>
        <v/>
      </c>
    </row>
    <row r="301" spans="1:6" x14ac:dyDescent="0.25">
      <c r="A301" s="2" t="str">
        <f>IF(pay!C308&lt;&gt;"",pay!B308,"")</f>
        <v/>
      </c>
      <c r="B301" s="2" t="str">
        <f>IF(pay!C308&lt;&gt;"",pay!C308,"")</f>
        <v/>
      </c>
      <c r="C301" s="2" t="str">
        <f>IF(pay!E308&lt;&gt;"",VLOOKUP(pay!E308,private!$E$1:$F$9,2,FALSE),"")</f>
        <v/>
      </c>
      <c r="D301" s="2" t="str">
        <f>IF(pay!F308&lt;&gt;"",pay!F308,"")</f>
        <v/>
      </c>
      <c r="E301" s="38" t="str">
        <f>IF(pay!G308&lt;&gt;"",pay!G308,"")</f>
        <v/>
      </c>
      <c r="F301" s="2" t="str">
        <f>IF(pay!H308&lt;&gt;"",pay!H308,"")</f>
        <v/>
      </c>
    </row>
    <row r="302" spans="1:6" x14ac:dyDescent="0.25">
      <c r="A302" s="2" t="str">
        <f>IF(pay!C309&lt;&gt;"",pay!B309,"")</f>
        <v/>
      </c>
      <c r="B302" s="2" t="str">
        <f>IF(pay!C309&lt;&gt;"",pay!C309,"")</f>
        <v/>
      </c>
      <c r="C302" s="2" t="str">
        <f>IF(pay!E309&lt;&gt;"",VLOOKUP(pay!E309,private!$E$1:$F$9,2,FALSE),"")</f>
        <v/>
      </c>
      <c r="D302" s="2" t="str">
        <f>IF(pay!F309&lt;&gt;"",pay!F309,"")</f>
        <v/>
      </c>
      <c r="E302" s="38" t="str">
        <f>IF(pay!G309&lt;&gt;"",pay!G309,"")</f>
        <v/>
      </c>
      <c r="F302" s="2" t="str">
        <f>IF(pay!H309&lt;&gt;"",pay!H309,"")</f>
        <v/>
      </c>
    </row>
    <row r="303" spans="1:6" x14ac:dyDescent="0.25">
      <c r="A303" s="2" t="str">
        <f>IF(pay!C310&lt;&gt;"",pay!B310,"")</f>
        <v/>
      </c>
      <c r="B303" s="2" t="str">
        <f>IF(pay!C310&lt;&gt;"",pay!C310,"")</f>
        <v/>
      </c>
      <c r="C303" s="2" t="str">
        <f>IF(pay!E310&lt;&gt;"",VLOOKUP(pay!E310,private!$E$1:$F$9,2,FALSE),"")</f>
        <v/>
      </c>
      <c r="D303" s="2" t="str">
        <f>IF(pay!F310&lt;&gt;"",pay!F310,"")</f>
        <v/>
      </c>
      <c r="E303" s="38" t="str">
        <f>IF(pay!G310&lt;&gt;"",pay!G310,"")</f>
        <v/>
      </c>
      <c r="F303" s="2" t="str">
        <f>IF(pay!H310&lt;&gt;"",pay!H310,"")</f>
        <v/>
      </c>
    </row>
    <row r="304" spans="1:6" x14ac:dyDescent="0.25">
      <c r="A304" s="2" t="str">
        <f>IF(pay!C311&lt;&gt;"",pay!B311,"")</f>
        <v/>
      </c>
      <c r="B304" s="2" t="str">
        <f>IF(pay!C311&lt;&gt;"",pay!C311,"")</f>
        <v/>
      </c>
      <c r="C304" s="2" t="str">
        <f>IF(pay!E311&lt;&gt;"",VLOOKUP(pay!E311,private!$E$1:$F$9,2,FALSE),"")</f>
        <v/>
      </c>
      <c r="D304" s="2" t="str">
        <f>IF(pay!F311&lt;&gt;"",pay!F311,"")</f>
        <v/>
      </c>
      <c r="E304" s="38" t="str">
        <f>IF(pay!G311&lt;&gt;"",pay!G311,"")</f>
        <v/>
      </c>
      <c r="F304" s="2" t="str">
        <f>IF(pay!H311&lt;&gt;"",pay!H311,"")</f>
        <v/>
      </c>
    </row>
    <row r="305" spans="1:6" x14ac:dyDescent="0.25">
      <c r="A305" s="2" t="str">
        <f>IF(pay!C312&lt;&gt;"",pay!B312,"")</f>
        <v/>
      </c>
      <c r="B305" s="2" t="str">
        <f>IF(pay!C312&lt;&gt;"",pay!C312,"")</f>
        <v/>
      </c>
      <c r="C305" s="2" t="str">
        <f>IF(pay!E312&lt;&gt;"",VLOOKUP(pay!E312,private!$E$1:$F$9,2,FALSE),"")</f>
        <v/>
      </c>
      <c r="D305" s="2" t="str">
        <f>IF(pay!F312&lt;&gt;"",pay!F312,"")</f>
        <v/>
      </c>
      <c r="E305" s="38" t="str">
        <f>IF(pay!G312&lt;&gt;"",pay!G312,"")</f>
        <v/>
      </c>
      <c r="F305" s="2" t="str">
        <f>IF(pay!H312&lt;&gt;"",pay!H312,"")</f>
        <v/>
      </c>
    </row>
    <row r="306" spans="1:6" x14ac:dyDescent="0.25">
      <c r="A306" s="2" t="str">
        <f>IF(pay!C313&lt;&gt;"",pay!B313,"")</f>
        <v/>
      </c>
      <c r="B306" s="2" t="str">
        <f>IF(pay!C313&lt;&gt;"",pay!C313,"")</f>
        <v/>
      </c>
      <c r="C306" s="2" t="str">
        <f>IF(pay!E313&lt;&gt;"",VLOOKUP(pay!E313,private!$E$1:$F$9,2,FALSE),"")</f>
        <v/>
      </c>
      <c r="D306" s="2" t="str">
        <f>IF(pay!F313&lt;&gt;"",pay!F313,"")</f>
        <v/>
      </c>
      <c r="E306" s="38" t="str">
        <f>IF(pay!G313&lt;&gt;"",pay!G313,"")</f>
        <v/>
      </c>
      <c r="F306" s="2" t="str">
        <f>IF(pay!H313&lt;&gt;"",pay!H313,"")</f>
        <v/>
      </c>
    </row>
    <row r="307" spans="1:6" x14ac:dyDescent="0.25">
      <c r="A307" s="2" t="str">
        <f>IF(pay!C314&lt;&gt;"",pay!B314,"")</f>
        <v/>
      </c>
      <c r="B307" s="2" t="str">
        <f>IF(pay!C314&lt;&gt;"",pay!C314,"")</f>
        <v/>
      </c>
      <c r="C307" s="2" t="str">
        <f>IF(pay!E314&lt;&gt;"",VLOOKUP(pay!E314,private!$E$1:$F$9,2,FALSE),"")</f>
        <v/>
      </c>
      <c r="D307" s="2" t="str">
        <f>IF(pay!F314&lt;&gt;"",pay!F314,"")</f>
        <v/>
      </c>
      <c r="E307" s="38" t="str">
        <f>IF(pay!G314&lt;&gt;"",pay!G314,"")</f>
        <v/>
      </c>
      <c r="F307" s="2" t="str">
        <f>IF(pay!H314&lt;&gt;"",pay!H314,"")</f>
        <v/>
      </c>
    </row>
    <row r="308" spans="1:6" x14ac:dyDescent="0.25">
      <c r="A308" s="2" t="str">
        <f>IF(pay!C315&lt;&gt;"",pay!B315,"")</f>
        <v/>
      </c>
      <c r="B308" s="2" t="str">
        <f>IF(pay!C315&lt;&gt;"",pay!C315,"")</f>
        <v/>
      </c>
      <c r="C308" s="2" t="str">
        <f>IF(pay!E315&lt;&gt;"",VLOOKUP(pay!E315,private!$E$1:$F$9,2,FALSE),"")</f>
        <v/>
      </c>
      <c r="D308" s="2" t="str">
        <f>IF(pay!F315&lt;&gt;"",pay!F315,"")</f>
        <v/>
      </c>
      <c r="E308" s="38" t="str">
        <f>IF(pay!G315&lt;&gt;"",pay!G315,"")</f>
        <v/>
      </c>
      <c r="F308" s="2" t="str">
        <f>IF(pay!H315&lt;&gt;"",pay!H315,"")</f>
        <v/>
      </c>
    </row>
    <row r="309" spans="1:6" x14ac:dyDescent="0.25">
      <c r="A309" s="2" t="str">
        <f>IF(pay!C316&lt;&gt;"",pay!B316,"")</f>
        <v/>
      </c>
      <c r="B309" s="2" t="str">
        <f>IF(pay!C316&lt;&gt;"",pay!C316,"")</f>
        <v/>
      </c>
      <c r="C309" s="2" t="str">
        <f>IF(pay!E316&lt;&gt;"",VLOOKUP(pay!E316,private!$E$1:$F$9,2,FALSE),"")</f>
        <v/>
      </c>
      <c r="D309" s="2" t="str">
        <f>IF(pay!F316&lt;&gt;"",pay!F316,"")</f>
        <v/>
      </c>
      <c r="E309" s="38" t="str">
        <f>IF(pay!G316&lt;&gt;"",pay!G316,"")</f>
        <v/>
      </c>
      <c r="F309" s="2" t="str">
        <f>IF(pay!H316&lt;&gt;"",pay!H316,"")</f>
        <v/>
      </c>
    </row>
    <row r="310" spans="1:6" x14ac:dyDescent="0.25">
      <c r="A310" s="2" t="str">
        <f>IF(pay!C317&lt;&gt;"",pay!B317,"")</f>
        <v/>
      </c>
      <c r="B310" s="2" t="str">
        <f>IF(pay!C317&lt;&gt;"",pay!C317,"")</f>
        <v/>
      </c>
      <c r="C310" s="2" t="str">
        <f>IF(pay!E317&lt;&gt;"",VLOOKUP(pay!E317,private!$E$1:$F$9,2,FALSE),"")</f>
        <v/>
      </c>
      <c r="D310" s="2" t="str">
        <f>IF(pay!F317&lt;&gt;"",pay!F317,"")</f>
        <v/>
      </c>
      <c r="E310" s="38" t="str">
        <f>IF(pay!G317&lt;&gt;"",pay!G317,"")</f>
        <v/>
      </c>
      <c r="F310" s="2" t="str">
        <f>IF(pay!H317&lt;&gt;"",pay!H317,"")</f>
        <v/>
      </c>
    </row>
    <row r="311" spans="1:6" x14ac:dyDescent="0.25">
      <c r="A311" s="2" t="str">
        <f>IF(pay!C318&lt;&gt;"",pay!B318,"")</f>
        <v/>
      </c>
      <c r="B311" s="2" t="str">
        <f>IF(pay!C318&lt;&gt;"",pay!C318,"")</f>
        <v/>
      </c>
      <c r="C311" s="2" t="str">
        <f>IF(pay!E318&lt;&gt;"",VLOOKUP(pay!E318,private!$E$1:$F$9,2,FALSE),"")</f>
        <v/>
      </c>
      <c r="D311" s="2" t="str">
        <f>IF(pay!F318&lt;&gt;"",pay!F318,"")</f>
        <v/>
      </c>
      <c r="E311" s="38" t="str">
        <f>IF(pay!G318&lt;&gt;"",pay!G318,"")</f>
        <v/>
      </c>
      <c r="F311" s="2" t="str">
        <f>IF(pay!H318&lt;&gt;"",pay!H318,"")</f>
        <v/>
      </c>
    </row>
    <row r="312" spans="1:6" x14ac:dyDescent="0.25">
      <c r="A312" s="2" t="str">
        <f>IF(pay!C319&lt;&gt;"",pay!B319,"")</f>
        <v/>
      </c>
      <c r="B312" s="2" t="str">
        <f>IF(pay!C319&lt;&gt;"",pay!C319,"")</f>
        <v/>
      </c>
      <c r="C312" s="2" t="str">
        <f>IF(pay!E319&lt;&gt;"",VLOOKUP(pay!E319,private!$E$1:$F$9,2,FALSE),"")</f>
        <v/>
      </c>
      <c r="D312" s="2" t="str">
        <f>IF(pay!F319&lt;&gt;"",pay!F319,"")</f>
        <v/>
      </c>
      <c r="E312" s="38" t="str">
        <f>IF(pay!G319&lt;&gt;"",pay!G319,"")</f>
        <v/>
      </c>
      <c r="F312" s="2" t="str">
        <f>IF(pay!H319&lt;&gt;"",pay!H319,"")</f>
        <v/>
      </c>
    </row>
    <row r="313" spans="1:6" x14ac:dyDescent="0.25">
      <c r="A313" s="2" t="str">
        <f>IF(pay!C320&lt;&gt;"",pay!B320,"")</f>
        <v/>
      </c>
      <c r="B313" s="2" t="str">
        <f>IF(pay!C320&lt;&gt;"",pay!C320,"")</f>
        <v/>
      </c>
      <c r="C313" s="2" t="str">
        <f>IF(pay!E320&lt;&gt;"",VLOOKUP(pay!E320,private!$E$1:$F$9,2,FALSE),"")</f>
        <v/>
      </c>
      <c r="D313" s="2" t="str">
        <f>IF(pay!F320&lt;&gt;"",pay!F320,"")</f>
        <v/>
      </c>
      <c r="E313" s="38" t="str">
        <f>IF(pay!G320&lt;&gt;"",pay!G320,"")</f>
        <v/>
      </c>
      <c r="F313" s="2" t="str">
        <f>IF(pay!H320&lt;&gt;"",pay!H320,"")</f>
        <v/>
      </c>
    </row>
    <row r="314" spans="1:6" x14ac:dyDescent="0.25">
      <c r="A314" s="2" t="str">
        <f>IF(pay!C321&lt;&gt;"",pay!B321,"")</f>
        <v/>
      </c>
      <c r="B314" s="2" t="str">
        <f>IF(pay!C321&lt;&gt;"",pay!C321,"")</f>
        <v/>
      </c>
      <c r="C314" s="2" t="str">
        <f>IF(pay!E321&lt;&gt;"",VLOOKUP(pay!E321,private!$E$1:$F$9,2,FALSE),"")</f>
        <v/>
      </c>
      <c r="D314" s="2" t="str">
        <f>IF(pay!F321&lt;&gt;"",pay!F321,"")</f>
        <v/>
      </c>
      <c r="E314" s="38" t="str">
        <f>IF(pay!G321&lt;&gt;"",pay!G321,"")</f>
        <v/>
      </c>
      <c r="F314" s="2" t="str">
        <f>IF(pay!H321&lt;&gt;"",pay!H321,"")</f>
        <v/>
      </c>
    </row>
    <row r="315" spans="1:6" x14ac:dyDescent="0.25">
      <c r="A315" s="2" t="str">
        <f>IF(pay!C322&lt;&gt;"",pay!B322,"")</f>
        <v/>
      </c>
      <c r="B315" s="2" t="str">
        <f>IF(pay!C322&lt;&gt;"",pay!C322,"")</f>
        <v/>
      </c>
      <c r="C315" s="2" t="str">
        <f>IF(pay!E322&lt;&gt;"",VLOOKUP(pay!E322,private!$E$1:$F$9,2,FALSE),"")</f>
        <v/>
      </c>
      <c r="D315" s="2" t="str">
        <f>IF(pay!F322&lt;&gt;"",pay!F322,"")</f>
        <v/>
      </c>
      <c r="E315" s="38" t="str">
        <f>IF(pay!G322&lt;&gt;"",pay!G322,"")</f>
        <v/>
      </c>
      <c r="F315" s="2" t="str">
        <f>IF(pay!H322&lt;&gt;"",pay!H322,"")</f>
        <v/>
      </c>
    </row>
    <row r="316" spans="1:6" x14ac:dyDescent="0.25">
      <c r="A316" s="2" t="str">
        <f>IF(pay!C323&lt;&gt;"",pay!B323,"")</f>
        <v/>
      </c>
      <c r="B316" s="2" t="str">
        <f>IF(pay!C323&lt;&gt;"",pay!C323,"")</f>
        <v/>
      </c>
      <c r="C316" s="2" t="str">
        <f>IF(pay!E323&lt;&gt;"",VLOOKUP(pay!E323,private!$E$1:$F$9,2,FALSE),"")</f>
        <v/>
      </c>
      <c r="D316" s="2" t="str">
        <f>IF(pay!F323&lt;&gt;"",pay!F323,"")</f>
        <v/>
      </c>
      <c r="E316" s="38" t="str">
        <f>IF(pay!G323&lt;&gt;"",pay!G323,"")</f>
        <v/>
      </c>
      <c r="F316" s="2" t="str">
        <f>IF(pay!H323&lt;&gt;"",pay!H323,"")</f>
        <v/>
      </c>
    </row>
    <row r="317" spans="1:6" x14ac:dyDescent="0.25">
      <c r="A317" s="2" t="str">
        <f>IF(pay!C324&lt;&gt;"",pay!B324,"")</f>
        <v/>
      </c>
      <c r="B317" s="2" t="str">
        <f>IF(pay!C324&lt;&gt;"",pay!C324,"")</f>
        <v/>
      </c>
      <c r="C317" s="2" t="str">
        <f>IF(pay!E324&lt;&gt;"",VLOOKUP(pay!E324,private!$E$1:$F$9,2,FALSE),"")</f>
        <v/>
      </c>
      <c r="D317" s="2" t="str">
        <f>IF(pay!F324&lt;&gt;"",pay!F324,"")</f>
        <v/>
      </c>
      <c r="E317" s="38" t="str">
        <f>IF(pay!G324&lt;&gt;"",pay!G324,"")</f>
        <v/>
      </c>
      <c r="F317" s="2" t="str">
        <f>IF(pay!H324&lt;&gt;"",pay!H324,"")</f>
        <v/>
      </c>
    </row>
    <row r="318" spans="1:6" x14ac:dyDescent="0.25">
      <c r="A318" s="2" t="str">
        <f>IF(pay!C325&lt;&gt;"",pay!B325,"")</f>
        <v/>
      </c>
      <c r="B318" s="2" t="str">
        <f>IF(pay!C325&lt;&gt;"",pay!C325,"")</f>
        <v/>
      </c>
      <c r="C318" s="2" t="str">
        <f>IF(pay!E325&lt;&gt;"",VLOOKUP(pay!E325,private!$E$1:$F$9,2,FALSE),"")</f>
        <v/>
      </c>
      <c r="D318" s="2" t="str">
        <f>IF(pay!F325&lt;&gt;"",pay!F325,"")</f>
        <v/>
      </c>
      <c r="E318" s="38" t="str">
        <f>IF(pay!G325&lt;&gt;"",pay!G325,"")</f>
        <v/>
      </c>
      <c r="F318" s="2" t="str">
        <f>IF(pay!H325&lt;&gt;"",pay!H325,"")</f>
        <v/>
      </c>
    </row>
    <row r="319" spans="1:6" x14ac:dyDescent="0.25">
      <c r="A319" s="2" t="str">
        <f>IF(pay!C326&lt;&gt;"",pay!B326,"")</f>
        <v/>
      </c>
      <c r="B319" s="2" t="str">
        <f>IF(pay!C326&lt;&gt;"",pay!C326,"")</f>
        <v/>
      </c>
      <c r="C319" s="2" t="str">
        <f>IF(pay!E326&lt;&gt;"",VLOOKUP(pay!E326,private!$E$1:$F$9,2,FALSE),"")</f>
        <v/>
      </c>
      <c r="D319" s="2" t="str">
        <f>IF(pay!F326&lt;&gt;"",pay!F326,"")</f>
        <v/>
      </c>
      <c r="E319" s="38" t="str">
        <f>IF(pay!G326&lt;&gt;"",pay!G326,"")</f>
        <v/>
      </c>
      <c r="F319" s="2" t="str">
        <f>IF(pay!H326&lt;&gt;"",pay!H326,"")</f>
        <v/>
      </c>
    </row>
    <row r="320" spans="1:6" x14ac:dyDescent="0.25">
      <c r="A320" s="2" t="str">
        <f>IF(pay!C327&lt;&gt;"",pay!B327,"")</f>
        <v/>
      </c>
      <c r="B320" s="2" t="str">
        <f>IF(pay!C327&lt;&gt;"",pay!C327,"")</f>
        <v/>
      </c>
      <c r="C320" s="2" t="str">
        <f>IF(pay!E327&lt;&gt;"",VLOOKUP(pay!E327,private!$E$1:$F$9,2,FALSE),"")</f>
        <v/>
      </c>
      <c r="D320" s="2" t="str">
        <f>IF(pay!F327&lt;&gt;"",pay!F327,"")</f>
        <v/>
      </c>
      <c r="E320" s="38" t="str">
        <f>IF(pay!G327&lt;&gt;"",pay!G327,"")</f>
        <v/>
      </c>
      <c r="F320" s="2" t="str">
        <f>IF(pay!H327&lt;&gt;"",pay!H327,"")</f>
        <v/>
      </c>
    </row>
    <row r="321" spans="1:6" x14ac:dyDescent="0.25">
      <c r="A321" s="2" t="str">
        <f>IF(pay!C328&lt;&gt;"",pay!B328,"")</f>
        <v/>
      </c>
      <c r="B321" s="2" t="str">
        <f>IF(pay!C328&lt;&gt;"",pay!C328,"")</f>
        <v/>
      </c>
      <c r="C321" s="2" t="str">
        <f>IF(pay!E328&lt;&gt;"",VLOOKUP(pay!E328,private!$E$1:$F$9,2,FALSE),"")</f>
        <v/>
      </c>
      <c r="D321" s="2" t="str">
        <f>IF(pay!F328&lt;&gt;"",pay!F328,"")</f>
        <v/>
      </c>
      <c r="E321" s="38" t="str">
        <f>IF(pay!G328&lt;&gt;"",pay!G328,"")</f>
        <v/>
      </c>
      <c r="F321" s="2" t="str">
        <f>IF(pay!H328&lt;&gt;"",pay!H328,"")</f>
        <v/>
      </c>
    </row>
    <row r="322" spans="1:6" x14ac:dyDescent="0.25">
      <c r="A322" s="2" t="str">
        <f>IF(pay!C329&lt;&gt;"",pay!B329,"")</f>
        <v/>
      </c>
      <c r="B322" s="2" t="str">
        <f>IF(pay!C329&lt;&gt;"",pay!C329,"")</f>
        <v/>
      </c>
      <c r="C322" s="2" t="str">
        <f>IF(pay!E329&lt;&gt;"",VLOOKUP(pay!E329,private!$E$1:$F$9,2,FALSE),"")</f>
        <v/>
      </c>
      <c r="D322" s="2" t="str">
        <f>IF(pay!F329&lt;&gt;"",pay!F329,"")</f>
        <v/>
      </c>
      <c r="E322" s="38" t="str">
        <f>IF(pay!G329&lt;&gt;"",pay!G329,"")</f>
        <v/>
      </c>
      <c r="F322" s="2" t="str">
        <f>IF(pay!H329&lt;&gt;"",pay!H329,"")</f>
        <v/>
      </c>
    </row>
    <row r="323" spans="1:6" x14ac:dyDescent="0.25">
      <c r="A323" s="2" t="str">
        <f>IF(pay!C330&lt;&gt;"",pay!B330,"")</f>
        <v/>
      </c>
      <c r="B323" s="2" t="str">
        <f>IF(pay!C330&lt;&gt;"",pay!C330,"")</f>
        <v/>
      </c>
      <c r="C323" s="2" t="str">
        <f>IF(pay!E330&lt;&gt;"",VLOOKUP(pay!E330,private!$E$1:$F$9,2,FALSE),"")</f>
        <v/>
      </c>
      <c r="D323" s="2" t="str">
        <f>IF(pay!F330&lt;&gt;"",pay!F330,"")</f>
        <v/>
      </c>
      <c r="E323" s="38" t="str">
        <f>IF(pay!G330&lt;&gt;"",pay!G330,"")</f>
        <v/>
      </c>
      <c r="F323" s="2" t="str">
        <f>IF(pay!H330&lt;&gt;"",pay!H330,"")</f>
        <v/>
      </c>
    </row>
    <row r="324" spans="1:6" x14ac:dyDescent="0.25">
      <c r="A324" s="2" t="str">
        <f>IF(pay!C331&lt;&gt;"",pay!B331,"")</f>
        <v/>
      </c>
      <c r="B324" s="2" t="str">
        <f>IF(pay!C331&lt;&gt;"",pay!C331,"")</f>
        <v/>
      </c>
      <c r="C324" s="2" t="str">
        <f>IF(pay!E331&lt;&gt;"",VLOOKUP(pay!E331,private!$E$1:$F$9,2,FALSE),"")</f>
        <v/>
      </c>
      <c r="D324" s="2" t="str">
        <f>IF(pay!F331&lt;&gt;"",pay!F331,"")</f>
        <v/>
      </c>
      <c r="E324" s="38" t="str">
        <f>IF(pay!G331&lt;&gt;"",pay!G331,"")</f>
        <v/>
      </c>
      <c r="F324" s="2" t="str">
        <f>IF(pay!H331&lt;&gt;"",pay!H331,"")</f>
        <v/>
      </c>
    </row>
    <row r="325" spans="1:6" x14ac:dyDescent="0.25">
      <c r="A325" s="2" t="str">
        <f>IF(pay!C332&lt;&gt;"",pay!B332,"")</f>
        <v/>
      </c>
      <c r="B325" s="2" t="str">
        <f>IF(pay!C332&lt;&gt;"",pay!C332,"")</f>
        <v/>
      </c>
      <c r="C325" s="2" t="str">
        <f>IF(pay!E332&lt;&gt;"",VLOOKUP(pay!E332,private!$E$1:$F$9,2,FALSE),"")</f>
        <v/>
      </c>
      <c r="D325" s="2" t="str">
        <f>IF(pay!F332&lt;&gt;"",pay!F332,"")</f>
        <v/>
      </c>
      <c r="E325" s="38" t="str">
        <f>IF(pay!G332&lt;&gt;"",pay!G332,"")</f>
        <v/>
      </c>
      <c r="F325" s="2" t="str">
        <f>IF(pay!H332&lt;&gt;"",pay!H332,"")</f>
        <v/>
      </c>
    </row>
    <row r="326" spans="1:6" x14ac:dyDescent="0.25">
      <c r="A326" s="2" t="str">
        <f>IF(pay!C333&lt;&gt;"",pay!B333,"")</f>
        <v/>
      </c>
      <c r="B326" s="2" t="str">
        <f>IF(pay!C333&lt;&gt;"",pay!C333,"")</f>
        <v/>
      </c>
      <c r="C326" s="2" t="str">
        <f>IF(pay!E333&lt;&gt;"",VLOOKUP(pay!E333,private!$E$1:$F$9,2,FALSE),"")</f>
        <v/>
      </c>
      <c r="D326" s="2" t="str">
        <f>IF(pay!F333&lt;&gt;"",pay!F333,"")</f>
        <v/>
      </c>
      <c r="E326" s="38" t="str">
        <f>IF(pay!G333&lt;&gt;"",pay!G333,"")</f>
        <v/>
      </c>
      <c r="F326" s="2" t="str">
        <f>IF(pay!H333&lt;&gt;"",pay!H333,"")</f>
        <v/>
      </c>
    </row>
    <row r="327" spans="1:6" x14ac:dyDescent="0.25">
      <c r="A327" s="2" t="str">
        <f>IF(pay!C334&lt;&gt;"",pay!B334,"")</f>
        <v/>
      </c>
      <c r="B327" s="2" t="str">
        <f>IF(pay!C334&lt;&gt;"",pay!C334,"")</f>
        <v/>
      </c>
      <c r="C327" s="2" t="str">
        <f>IF(pay!E334&lt;&gt;"",VLOOKUP(pay!E334,private!$E$1:$F$9,2,FALSE),"")</f>
        <v/>
      </c>
      <c r="D327" s="2" t="str">
        <f>IF(pay!F334&lt;&gt;"",pay!F334,"")</f>
        <v/>
      </c>
      <c r="E327" s="38" t="str">
        <f>IF(pay!G334&lt;&gt;"",pay!G334,"")</f>
        <v/>
      </c>
      <c r="F327" s="2" t="str">
        <f>IF(pay!H334&lt;&gt;"",pay!H334,"")</f>
        <v/>
      </c>
    </row>
    <row r="328" spans="1:6" x14ac:dyDescent="0.25">
      <c r="A328" s="2" t="str">
        <f>IF(pay!C335&lt;&gt;"",pay!B335,"")</f>
        <v/>
      </c>
      <c r="B328" s="2" t="str">
        <f>IF(pay!C335&lt;&gt;"",pay!C335,"")</f>
        <v/>
      </c>
      <c r="C328" s="2" t="str">
        <f>IF(pay!E335&lt;&gt;"",VLOOKUP(pay!E335,private!$E$1:$F$9,2,FALSE),"")</f>
        <v/>
      </c>
      <c r="D328" s="2" t="str">
        <f>IF(pay!F335&lt;&gt;"",pay!F335,"")</f>
        <v/>
      </c>
      <c r="E328" s="38" t="str">
        <f>IF(pay!G335&lt;&gt;"",pay!G335,"")</f>
        <v/>
      </c>
      <c r="F328" s="2" t="str">
        <f>IF(pay!H335&lt;&gt;"",pay!H335,"")</f>
        <v/>
      </c>
    </row>
    <row r="329" spans="1:6" x14ac:dyDescent="0.25">
      <c r="A329" s="2" t="str">
        <f>IF(pay!C336&lt;&gt;"",pay!B336,"")</f>
        <v/>
      </c>
      <c r="B329" s="2" t="str">
        <f>IF(pay!C336&lt;&gt;"",pay!C336,"")</f>
        <v/>
      </c>
      <c r="C329" s="2" t="str">
        <f>IF(pay!E336&lt;&gt;"",VLOOKUP(pay!E336,private!$E$1:$F$9,2,FALSE),"")</f>
        <v/>
      </c>
      <c r="D329" s="2" t="str">
        <f>IF(pay!F336&lt;&gt;"",pay!F336,"")</f>
        <v/>
      </c>
      <c r="E329" s="38" t="str">
        <f>IF(pay!G336&lt;&gt;"",pay!G336,"")</f>
        <v/>
      </c>
      <c r="F329" s="2" t="str">
        <f>IF(pay!H336&lt;&gt;"",pay!H336,"")</f>
        <v/>
      </c>
    </row>
    <row r="330" spans="1:6" x14ac:dyDescent="0.25">
      <c r="A330" s="2" t="str">
        <f>IF(pay!C337&lt;&gt;"",pay!B337,"")</f>
        <v/>
      </c>
      <c r="B330" s="2" t="str">
        <f>IF(pay!C337&lt;&gt;"",pay!C337,"")</f>
        <v/>
      </c>
      <c r="C330" s="2" t="str">
        <f>IF(pay!E337&lt;&gt;"",VLOOKUP(pay!E337,private!$E$1:$F$9,2,FALSE),"")</f>
        <v/>
      </c>
      <c r="D330" s="2" t="str">
        <f>IF(pay!F337&lt;&gt;"",pay!F337,"")</f>
        <v/>
      </c>
      <c r="E330" s="38" t="str">
        <f>IF(pay!G337&lt;&gt;"",pay!G337,"")</f>
        <v/>
      </c>
      <c r="F330" s="2" t="str">
        <f>IF(pay!H337&lt;&gt;"",pay!H337,"")</f>
        <v/>
      </c>
    </row>
    <row r="331" spans="1:6" x14ac:dyDescent="0.25">
      <c r="A331" s="2" t="str">
        <f>IF(pay!C338&lt;&gt;"",pay!B338,"")</f>
        <v/>
      </c>
      <c r="B331" s="2" t="str">
        <f>IF(pay!C338&lt;&gt;"",pay!C338,"")</f>
        <v/>
      </c>
      <c r="C331" s="2" t="str">
        <f>IF(pay!E338&lt;&gt;"",VLOOKUP(pay!E338,private!$E$1:$F$9,2,FALSE),"")</f>
        <v/>
      </c>
      <c r="D331" s="2" t="str">
        <f>IF(pay!F338&lt;&gt;"",pay!F338,"")</f>
        <v/>
      </c>
      <c r="E331" s="38" t="str">
        <f>IF(pay!G338&lt;&gt;"",pay!G338,"")</f>
        <v/>
      </c>
      <c r="F331" s="2" t="str">
        <f>IF(pay!H338&lt;&gt;"",pay!H338,"")</f>
        <v/>
      </c>
    </row>
    <row r="332" spans="1:6" x14ac:dyDescent="0.25">
      <c r="A332" s="2" t="str">
        <f>IF(pay!C339&lt;&gt;"",pay!B339,"")</f>
        <v/>
      </c>
      <c r="B332" s="2" t="str">
        <f>IF(pay!C339&lt;&gt;"",pay!C339,"")</f>
        <v/>
      </c>
      <c r="C332" s="2" t="str">
        <f>IF(pay!E339&lt;&gt;"",VLOOKUP(pay!E339,private!$E$1:$F$9,2,FALSE),"")</f>
        <v/>
      </c>
      <c r="D332" s="2" t="str">
        <f>IF(pay!F339&lt;&gt;"",pay!F339,"")</f>
        <v/>
      </c>
      <c r="E332" s="38" t="str">
        <f>IF(pay!G339&lt;&gt;"",pay!G339,"")</f>
        <v/>
      </c>
      <c r="F332" s="2" t="str">
        <f>IF(pay!H339&lt;&gt;"",pay!H339,"")</f>
        <v/>
      </c>
    </row>
    <row r="333" spans="1:6" x14ac:dyDescent="0.25">
      <c r="A333" s="2" t="str">
        <f>IF(pay!C340&lt;&gt;"",pay!B340,"")</f>
        <v/>
      </c>
      <c r="B333" s="2" t="str">
        <f>IF(pay!C340&lt;&gt;"",pay!C340,"")</f>
        <v/>
      </c>
      <c r="C333" s="2" t="str">
        <f>IF(pay!E340&lt;&gt;"",VLOOKUP(pay!E340,private!$E$1:$F$9,2,FALSE),"")</f>
        <v/>
      </c>
      <c r="D333" s="2" t="str">
        <f>IF(pay!F340&lt;&gt;"",pay!F340,"")</f>
        <v/>
      </c>
      <c r="E333" s="38" t="str">
        <f>IF(pay!G340&lt;&gt;"",pay!G340,"")</f>
        <v/>
      </c>
      <c r="F333" s="2" t="str">
        <f>IF(pay!H340&lt;&gt;"",pay!H340,"")</f>
        <v/>
      </c>
    </row>
    <row r="334" spans="1:6" x14ac:dyDescent="0.25">
      <c r="A334" s="2" t="str">
        <f>IF(pay!C341&lt;&gt;"",pay!B341,"")</f>
        <v/>
      </c>
      <c r="B334" s="2" t="str">
        <f>IF(pay!C341&lt;&gt;"",pay!C341,"")</f>
        <v/>
      </c>
      <c r="C334" s="2" t="str">
        <f>IF(pay!E341&lt;&gt;"",VLOOKUP(pay!E341,private!$E$1:$F$9,2,FALSE),"")</f>
        <v/>
      </c>
      <c r="D334" s="2" t="str">
        <f>IF(pay!F341&lt;&gt;"",pay!F341,"")</f>
        <v/>
      </c>
      <c r="E334" s="38" t="str">
        <f>IF(pay!G341&lt;&gt;"",pay!G341,"")</f>
        <v/>
      </c>
      <c r="F334" s="2" t="str">
        <f>IF(pay!H341&lt;&gt;"",pay!H341,"")</f>
        <v/>
      </c>
    </row>
    <row r="335" spans="1:6" x14ac:dyDescent="0.25">
      <c r="A335" s="2" t="str">
        <f>IF(pay!C342&lt;&gt;"",pay!B342,"")</f>
        <v/>
      </c>
      <c r="B335" s="2" t="str">
        <f>IF(pay!C342&lt;&gt;"",pay!C342,"")</f>
        <v/>
      </c>
      <c r="C335" s="2" t="str">
        <f>IF(pay!E342&lt;&gt;"",VLOOKUP(pay!E342,private!$E$1:$F$9,2,FALSE),"")</f>
        <v/>
      </c>
      <c r="D335" s="2" t="str">
        <f>IF(pay!F342&lt;&gt;"",pay!F342,"")</f>
        <v/>
      </c>
      <c r="E335" s="38" t="str">
        <f>IF(pay!G342&lt;&gt;"",pay!G342,"")</f>
        <v/>
      </c>
      <c r="F335" s="2" t="str">
        <f>IF(pay!H342&lt;&gt;"",pay!H342,"")</f>
        <v/>
      </c>
    </row>
    <row r="336" spans="1:6" x14ac:dyDescent="0.25">
      <c r="A336" s="2" t="str">
        <f>IF(pay!C343&lt;&gt;"",pay!B343,"")</f>
        <v/>
      </c>
      <c r="B336" s="2" t="str">
        <f>IF(pay!C343&lt;&gt;"",pay!C343,"")</f>
        <v/>
      </c>
      <c r="C336" s="2" t="str">
        <f>IF(pay!E343&lt;&gt;"",VLOOKUP(pay!E343,private!$E$1:$F$9,2,FALSE),"")</f>
        <v/>
      </c>
      <c r="D336" s="2" t="str">
        <f>IF(pay!F343&lt;&gt;"",pay!F343,"")</f>
        <v/>
      </c>
      <c r="E336" s="38" t="str">
        <f>IF(pay!G343&lt;&gt;"",pay!G343,"")</f>
        <v/>
      </c>
      <c r="F336" s="2" t="str">
        <f>IF(pay!H343&lt;&gt;"",pay!H343,"")</f>
        <v/>
      </c>
    </row>
    <row r="337" spans="1:6" x14ac:dyDescent="0.25">
      <c r="A337" s="2" t="str">
        <f>IF(pay!C344&lt;&gt;"",pay!B344,"")</f>
        <v/>
      </c>
      <c r="B337" s="2" t="str">
        <f>IF(pay!C344&lt;&gt;"",pay!C344,"")</f>
        <v/>
      </c>
      <c r="C337" s="2" t="str">
        <f>IF(pay!E344&lt;&gt;"",VLOOKUP(pay!E344,private!$E$1:$F$9,2,FALSE),"")</f>
        <v/>
      </c>
      <c r="D337" s="2" t="str">
        <f>IF(pay!F344&lt;&gt;"",pay!F344,"")</f>
        <v/>
      </c>
      <c r="E337" s="38" t="str">
        <f>IF(pay!G344&lt;&gt;"",pay!G344,"")</f>
        <v/>
      </c>
      <c r="F337" s="2" t="str">
        <f>IF(pay!H344&lt;&gt;"",pay!H344,"")</f>
        <v/>
      </c>
    </row>
    <row r="338" spans="1:6" x14ac:dyDescent="0.25">
      <c r="A338" s="2" t="str">
        <f>IF(pay!C345&lt;&gt;"",pay!B345,"")</f>
        <v/>
      </c>
      <c r="B338" s="2" t="str">
        <f>IF(pay!C345&lt;&gt;"",pay!C345,"")</f>
        <v/>
      </c>
      <c r="C338" s="2" t="str">
        <f>IF(pay!E345&lt;&gt;"",VLOOKUP(pay!E345,private!$E$1:$F$9,2,FALSE),"")</f>
        <v/>
      </c>
      <c r="D338" s="2" t="str">
        <f>IF(pay!F345&lt;&gt;"",pay!F345,"")</f>
        <v/>
      </c>
      <c r="E338" s="38" t="str">
        <f>IF(pay!G345&lt;&gt;"",pay!G345,"")</f>
        <v/>
      </c>
      <c r="F338" s="2" t="str">
        <f>IF(pay!H345&lt;&gt;"",pay!H345,"")</f>
        <v/>
      </c>
    </row>
    <row r="339" spans="1:6" x14ac:dyDescent="0.25">
      <c r="A339" s="2" t="str">
        <f>IF(pay!C346&lt;&gt;"",pay!B346,"")</f>
        <v/>
      </c>
      <c r="B339" s="2" t="str">
        <f>IF(pay!C346&lt;&gt;"",pay!C346,"")</f>
        <v/>
      </c>
      <c r="C339" s="2" t="str">
        <f>IF(pay!E346&lt;&gt;"",VLOOKUP(pay!E346,private!$E$1:$F$9,2,FALSE),"")</f>
        <v/>
      </c>
      <c r="D339" s="2" t="str">
        <f>IF(pay!F346&lt;&gt;"",pay!F346,"")</f>
        <v/>
      </c>
      <c r="E339" s="38" t="str">
        <f>IF(pay!G346&lt;&gt;"",pay!G346,"")</f>
        <v/>
      </c>
      <c r="F339" s="2" t="str">
        <f>IF(pay!H346&lt;&gt;"",pay!H346,"")</f>
        <v/>
      </c>
    </row>
    <row r="340" spans="1:6" x14ac:dyDescent="0.25">
      <c r="A340" s="2" t="str">
        <f>IF(pay!C347&lt;&gt;"",pay!B347,"")</f>
        <v/>
      </c>
      <c r="B340" s="2" t="str">
        <f>IF(pay!C347&lt;&gt;"",pay!C347,"")</f>
        <v/>
      </c>
      <c r="C340" s="2" t="str">
        <f>IF(pay!E347&lt;&gt;"",VLOOKUP(pay!E347,private!$E$1:$F$9,2,FALSE),"")</f>
        <v/>
      </c>
      <c r="D340" s="2" t="str">
        <f>IF(pay!F347&lt;&gt;"",pay!F347,"")</f>
        <v/>
      </c>
      <c r="E340" s="38" t="str">
        <f>IF(pay!G347&lt;&gt;"",pay!G347,"")</f>
        <v/>
      </c>
      <c r="F340" s="2" t="str">
        <f>IF(pay!H347&lt;&gt;"",pay!H347,"")</f>
        <v/>
      </c>
    </row>
    <row r="341" spans="1:6" x14ac:dyDescent="0.25">
      <c r="A341" s="2" t="str">
        <f>IF(pay!C348&lt;&gt;"",pay!B348,"")</f>
        <v/>
      </c>
      <c r="B341" s="2" t="str">
        <f>IF(pay!C348&lt;&gt;"",pay!C348,"")</f>
        <v/>
      </c>
      <c r="C341" s="2" t="str">
        <f>IF(pay!E348&lt;&gt;"",VLOOKUP(pay!E348,private!$E$1:$F$9,2,FALSE),"")</f>
        <v/>
      </c>
      <c r="D341" s="2" t="str">
        <f>IF(pay!F348&lt;&gt;"",pay!F348,"")</f>
        <v/>
      </c>
      <c r="E341" s="38" t="str">
        <f>IF(pay!G348&lt;&gt;"",pay!G348,"")</f>
        <v/>
      </c>
      <c r="F341" s="2" t="str">
        <f>IF(pay!H348&lt;&gt;"",pay!H348,"")</f>
        <v/>
      </c>
    </row>
    <row r="342" spans="1:6" x14ac:dyDescent="0.25">
      <c r="A342" s="2" t="str">
        <f>IF(pay!C349&lt;&gt;"",pay!B349,"")</f>
        <v/>
      </c>
      <c r="B342" s="2" t="str">
        <f>IF(pay!C349&lt;&gt;"",pay!C349,"")</f>
        <v/>
      </c>
      <c r="C342" s="2" t="str">
        <f>IF(pay!E349&lt;&gt;"",VLOOKUP(pay!E349,private!$E$1:$F$9,2,FALSE),"")</f>
        <v/>
      </c>
      <c r="D342" s="2" t="str">
        <f>IF(pay!F349&lt;&gt;"",pay!F349,"")</f>
        <v/>
      </c>
      <c r="E342" s="38" t="str">
        <f>IF(pay!G349&lt;&gt;"",pay!G349,"")</f>
        <v/>
      </c>
      <c r="F342" s="2" t="str">
        <f>IF(pay!H349&lt;&gt;"",pay!H349,"")</f>
        <v/>
      </c>
    </row>
    <row r="343" spans="1:6" x14ac:dyDescent="0.25">
      <c r="A343" s="2" t="str">
        <f>IF(pay!C350&lt;&gt;"",pay!B350,"")</f>
        <v/>
      </c>
      <c r="B343" s="2" t="str">
        <f>IF(pay!C350&lt;&gt;"",pay!C350,"")</f>
        <v/>
      </c>
      <c r="C343" s="2" t="str">
        <f>IF(pay!E350&lt;&gt;"",VLOOKUP(pay!E350,private!$E$1:$F$9,2,FALSE),"")</f>
        <v/>
      </c>
      <c r="D343" s="2" t="str">
        <f>IF(pay!F350&lt;&gt;"",pay!F350,"")</f>
        <v/>
      </c>
      <c r="E343" s="38" t="str">
        <f>IF(pay!G350&lt;&gt;"",pay!G350,"")</f>
        <v/>
      </c>
      <c r="F343" s="2" t="str">
        <f>IF(pay!H350&lt;&gt;"",pay!H350,"")</f>
        <v/>
      </c>
    </row>
    <row r="344" spans="1:6" x14ac:dyDescent="0.25">
      <c r="A344" s="2" t="str">
        <f>IF(pay!C351&lt;&gt;"",pay!B351,"")</f>
        <v/>
      </c>
      <c r="B344" s="2" t="str">
        <f>IF(pay!C351&lt;&gt;"",pay!C351,"")</f>
        <v/>
      </c>
      <c r="C344" s="2" t="str">
        <f>IF(pay!E351&lt;&gt;"",VLOOKUP(pay!E351,private!$E$1:$F$9,2,FALSE),"")</f>
        <v/>
      </c>
      <c r="D344" s="2" t="str">
        <f>IF(pay!F351&lt;&gt;"",pay!F351,"")</f>
        <v/>
      </c>
      <c r="E344" s="38" t="str">
        <f>IF(pay!G351&lt;&gt;"",pay!G351,"")</f>
        <v/>
      </c>
      <c r="F344" s="2" t="str">
        <f>IF(pay!H351&lt;&gt;"",pay!H351,"")</f>
        <v/>
      </c>
    </row>
    <row r="345" spans="1:6" x14ac:dyDescent="0.25">
      <c r="A345" s="2" t="str">
        <f>IF(pay!C352&lt;&gt;"",pay!B352,"")</f>
        <v/>
      </c>
      <c r="B345" s="2" t="str">
        <f>IF(pay!C352&lt;&gt;"",pay!C352,"")</f>
        <v/>
      </c>
      <c r="C345" s="2" t="str">
        <f>IF(pay!E352&lt;&gt;"",VLOOKUP(pay!E352,private!$E$1:$F$9,2,FALSE),"")</f>
        <v/>
      </c>
      <c r="D345" s="2" t="str">
        <f>IF(pay!F352&lt;&gt;"",pay!F352,"")</f>
        <v/>
      </c>
      <c r="E345" s="38" t="str">
        <f>IF(pay!G352&lt;&gt;"",pay!G352,"")</f>
        <v/>
      </c>
      <c r="F345" s="2" t="str">
        <f>IF(pay!H352&lt;&gt;"",pay!H352,"")</f>
        <v/>
      </c>
    </row>
    <row r="346" spans="1:6" x14ac:dyDescent="0.25">
      <c r="A346" s="2" t="str">
        <f>IF(pay!C353&lt;&gt;"",pay!B353,"")</f>
        <v/>
      </c>
      <c r="B346" s="2" t="str">
        <f>IF(pay!C353&lt;&gt;"",pay!C353,"")</f>
        <v/>
      </c>
      <c r="C346" s="2" t="str">
        <f>IF(pay!E353&lt;&gt;"",VLOOKUP(pay!E353,private!$E$1:$F$9,2,FALSE),"")</f>
        <v/>
      </c>
      <c r="D346" s="2" t="str">
        <f>IF(pay!F353&lt;&gt;"",pay!F353,"")</f>
        <v/>
      </c>
      <c r="E346" s="38" t="str">
        <f>IF(pay!G353&lt;&gt;"",pay!G353,"")</f>
        <v/>
      </c>
      <c r="F346" s="2" t="str">
        <f>IF(pay!H353&lt;&gt;"",pay!H353,"")</f>
        <v/>
      </c>
    </row>
    <row r="347" spans="1:6" x14ac:dyDescent="0.25">
      <c r="A347" s="2" t="str">
        <f>IF(pay!C354&lt;&gt;"",pay!B354,"")</f>
        <v/>
      </c>
      <c r="B347" s="2" t="str">
        <f>IF(pay!C354&lt;&gt;"",pay!C354,"")</f>
        <v/>
      </c>
      <c r="C347" s="2" t="str">
        <f>IF(pay!E354&lt;&gt;"",VLOOKUP(pay!E354,private!$E$1:$F$9,2,FALSE),"")</f>
        <v/>
      </c>
      <c r="D347" s="2" t="str">
        <f>IF(pay!F354&lt;&gt;"",pay!F354,"")</f>
        <v/>
      </c>
      <c r="E347" s="38" t="str">
        <f>IF(pay!G354&lt;&gt;"",pay!G354,"")</f>
        <v/>
      </c>
      <c r="F347" s="2" t="str">
        <f>IF(pay!H354&lt;&gt;"",pay!H354,"")</f>
        <v/>
      </c>
    </row>
    <row r="348" spans="1:6" x14ac:dyDescent="0.25">
      <c r="A348" s="2" t="str">
        <f>IF(pay!C355&lt;&gt;"",pay!B355,"")</f>
        <v/>
      </c>
      <c r="B348" s="2" t="str">
        <f>IF(pay!C355&lt;&gt;"",pay!C355,"")</f>
        <v/>
      </c>
      <c r="C348" s="2" t="str">
        <f>IF(pay!E355&lt;&gt;"",VLOOKUP(pay!E355,private!$E$1:$F$9,2,FALSE),"")</f>
        <v/>
      </c>
      <c r="D348" s="2" t="str">
        <f>IF(pay!F355&lt;&gt;"",pay!F355,"")</f>
        <v/>
      </c>
      <c r="E348" s="38" t="str">
        <f>IF(pay!G355&lt;&gt;"",pay!G355,"")</f>
        <v/>
      </c>
      <c r="F348" s="2" t="str">
        <f>IF(pay!H355&lt;&gt;"",pay!H355,"")</f>
        <v/>
      </c>
    </row>
    <row r="349" spans="1:6" x14ac:dyDescent="0.25">
      <c r="A349" s="2" t="str">
        <f>IF(pay!C356&lt;&gt;"",pay!B356,"")</f>
        <v/>
      </c>
      <c r="B349" s="2" t="str">
        <f>IF(pay!C356&lt;&gt;"",pay!C356,"")</f>
        <v/>
      </c>
      <c r="C349" s="2" t="str">
        <f>IF(pay!E356&lt;&gt;"",VLOOKUP(pay!E356,private!$E$1:$F$9,2,FALSE),"")</f>
        <v/>
      </c>
      <c r="D349" s="2" t="str">
        <f>IF(pay!F356&lt;&gt;"",pay!F356,"")</f>
        <v/>
      </c>
      <c r="E349" s="38" t="str">
        <f>IF(pay!G356&lt;&gt;"",pay!G356,"")</f>
        <v/>
      </c>
      <c r="F349" s="2" t="str">
        <f>IF(pay!H356&lt;&gt;"",pay!H356,"")</f>
        <v/>
      </c>
    </row>
    <row r="350" spans="1:6" x14ac:dyDescent="0.25">
      <c r="A350" s="2" t="str">
        <f>IF(pay!C357&lt;&gt;"",pay!B357,"")</f>
        <v/>
      </c>
      <c r="B350" s="2" t="str">
        <f>IF(pay!C357&lt;&gt;"",pay!C357,"")</f>
        <v/>
      </c>
      <c r="C350" s="2" t="str">
        <f>IF(pay!E357&lt;&gt;"",VLOOKUP(pay!E357,private!$E$1:$F$9,2,FALSE),"")</f>
        <v/>
      </c>
      <c r="D350" s="2" t="str">
        <f>IF(pay!F357&lt;&gt;"",pay!F357,"")</f>
        <v/>
      </c>
      <c r="E350" s="38" t="str">
        <f>IF(pay!G357&lt;&gt;"",pay!G357,"")</f>
        <v/>
      </c>
      <c r="F350" s="2" t="str">
        <f>IF(pay!H357&lt;&gt;"",pay!H357,"")</f>
        <v/>
      </c>
    </row>
    <row r="351" spans="1:6" x14ac:dyDescent="0.25">
      <c r="A351" s="2" t="str">
        <f>IF(pay!C358&lt;&gt;"",pay!B358,"")</f>
        <v/>
      </c>
      <c r="B351" s="2" t="str">
        <f>IF(pay!C358&lt;&gt;"",pay!C358,"")</f>
        <v/>
      </c>
      <c r="C351" s="2" t="str">
        <f>IF(pay!E358&lt;&gt;"",VLOOKUP(pay!E358,private!$E$1:$F$9,2,FALSE),"")</f>
        <v/>
      </c>
      <c r="D351" s="2" t="str">
        <f>IF(pay!F358&lt;&gt;"",pay!F358,"")</f>
        <v/>
      </c>
      <c r="E351" s="38" t="str">
        <f>IF(pay!G358&lt;&gt;"",pay!G358,"")</f>
        <v/>
      </c>
      <c r="F351" s="2" t="str">
        <f>IF(pay!H358&lt;&gt;"",pay!H358,"")</f>
        <v/>
      </c>
    </row>
    <row r="352" spans="1:6" x14ac:dyDescent="0.25">
      <c r="A352" s="2" t="str">
        <f>IF(pay!C359&lt;&gt;"",pay!B359,"")</f>
        <v/>
      </c>
      <c r="B352" s="2" t="str">
        <f>IF(pay!C359&lt;&gt;"",pay!C359,"")</f>
        <v/>
      </c>
      <c r="C352" s="2" t="str">
        <f>IF(pay!E359&lt;&gt;"",VLOOKUP(pay!E359,private!$E$1:$F$9,2,FALSE),"")</f>
        <v/>
      </c>
      <c r="D352" s="2" t="str">
        <f>IF(pay!F359&lt;&gt;"",pay!F359,"")</f>
        <v/>
      </c>
      <c r="E352" s="38" t="str">
        <f>IF(pay!G359&lt;&gt;"",pay!G359,"")</f>
        <v/>
      </c>
      <c r="F352" s="2" t="str">
        <f>IF(pay!H359&lt;&gt;"",pay!H359,"")</f>
        <v/>
      </c>
    </row>
    <row r="353" spans="1:6" x14ac:dyDescent="0.25">
      <c r="A353" s="2" t="str">
        <f>IF(pay!C360&lt;&gt;"",pay!B360,"")</f>
        <v/>
      </c>
      <c r="B353" s="2" t="str">
        <f>IF(pay!C360&lt;&gt;"",pay!C360,"")</f>
        <v/>
      </c>
      <c r="C353" s="2" t="str">
        <f>IF(pay!E360&lt;&gt;"",VLOOKUP(pay!E360,private!$E$1:$F$9,2,FALSE),"")</f>
        <v/>
      </c>
      <c r="D353" s="2" t="str">
        <f>IF(pay!F360&lt;&gt;"",pay!F360,"")</f>
        <v/>
      </c>
      <c r="E353" s="38" t="str">
        <f>IF(pay!G360&lt;&gt;"",pay!G360,"")</f>
        <v/>
      </c>
      <c r="F353" s="2" t="str">
        <f>IF(pay!H360&lt;&gt;"",pay!H360,"")</f>
        <v/>
      </c>
    </row>
    <row r="354" spans="1:6" x14ac:dyDescent="0.25">
      <c r="A354" s="2" t="str">
        <f>IF(pay!C361&lt;&gt;"",pay!B361,"")</f>
        <v/>
      </c>
      <c r="B354" s="2" t="str">
        <f>IF(pay!C361&lt;&gt;"",pay!C361,"")</f>
        <v/>
      </c>
      <c r="C354" s="2" t="str">
        <f>IF(pay!E361&lt;&gt;"",VLOOKUP(pay!E361,private!$E$1:$F$9,2,FALSE),"")</f>
        <v/>
      </c>
      <c r="D354" s="2" t="str">
        <f>IF(pay!F361&lt;&gt;"",pay!F361,"")</f>
        <v/>
      </c>
      <c r="E354" s="38" t="str">
        <f>IF(pay!G361&lt;&gt;"",pay!G361,"")</f>
        <v/>
      </c>
      <c r="F354" s="2" t="str">
        <f>IF(pay!H361&lt;&gt;"",pay!H361,"")</f>
        <v/>
      </c>
    </row>
    <row r="355" spans="1:6" x14ac:dyDescent="0.25">
      <c r="A355" s="2" t="str">
        <f>IF(pay!C362&lt;&gt;"",pay!B362,"")</f>
        <v/>
      </c>
      <c r="B355" s="2" t="str">
        <f>IF(pay!C362&lt;&gt;"",pay!C362,"")</f>
        <v/>
      </c>
      <c r="C355" s="2" t="str">
        <f>IF(pay!E362&lt;&gt;"",VLOOKUP(pay!E362,private!$E$1:$F$9,2,FALSE),"")</f>
        <v/>
      </c>
      <c r="D355" s="2" t="str">
        <f>IF(pay!F362&lt;&gt;"",pay!F362,"")</f>
        <v/>
      </c>
      <c r="E355" s="38" t="str">
        <f>IF(pay!G362&lt;&gt;"",pay!G362,"")</f>
        <v/>
      </c>
      <c r="F355" s="2" t="str">
        <f>IF(pay!H362&lt;&gt;"",pay!H362,"")</f>
        <v/>
      </c>
    </row>
    <row r="356" spans="1:6" x14ac:dyDescent="0.25">
      <c r="A356" s="2" t="str">
        <f>IF(pay!C363&lt;&gt;"",pay!B363,"")</f>
        <v/>
      </c>
      <c r="B356" s="2" t="str">
        <f>IF(pay!C363&lt;&gt;"",pay!C363,"")</f>
        <v/>
      </c>
      <c r="C356" s="2" t="str">
        <f>IF(pay!E363&lt;&gt;"",VLOOKUP(pay!E363,private!$E$1:$F$9,2,FALSE),"")</f>
        <v/>
      </c>
      <c r="D356" s="2" t="str">
        <f>IF(pay!F363&lt;&gt;"",pay!F363,"")</f>
        <v/>
      </c>
      <c r="E356" s="38" t="str">
        <f>IF(pay!G363&lt;&gt;"",pay!G363,"")</f>
        <v/>
      </c>
      <c r="F356" s="2" t="str">
        <f>IF(pay!H363&lt;&gt;"",pay!H363,"")</f>
        <v/>
      </c>
    </row>
    <row r="357" spans="1:6" x14ac:dyDescent="0.25">
      <c r="A357" s="2" t="str">
        <f>IF(pay!C364&lt;&gt;"",pay!B364,"")</f>
        <v/>
      </c>
      <c r="B357" s="2" t="str">
        <f>IF(pay!C364&lt;&gt;"",pay!C364,"")</f>
        <v/>
      </c>
      <c r="C357" s="2" t="str">
        <f>IF(pay!E364&lt;&gt;"",VLOOKUP(pay!E364,private!$E$1:$F$9,2,FALSE),"")</f>
        <v/>
      </c>
      <c r="D357" s="2" t="str">
        <f>IF(pay!F364&lt;&gt;"",pay!F364,"")</f>
        <v/>
      </c>
      <c r="E357" s="38" t="str">
        <f>IF(pay!G364&lt;&gt;"",pay!G364,"")</f>
        <v/>
      </c>
      <c r="F357" s="2" t="str">
        <f>IF(pay!H364&lt;&gt;"",pay!H364,"")</f>
        <v/>
      </c>
    </row>
    <row r="358" spans="1:6" x14ac:dyDescent="0.25">
      <c r="A358" s="2" t="str">
        <f>IF(pay!C365&lt;&gt;"",pay!B365,"")</f>
        <v/>
      </c>
      <c r="B358" s="2" t="str">
        <f>IF(pay!C365&lt;&gt;"",pay!C365,"")</f>
        <v/>
      </c>
      <c r="C358" s="2" t="str">
        <f>IF(pay!E365&lt;&gt;"",VLOOKUP(pay!E365,private!$E$1:$F$9,2,FALSE),"")</f>
        <v/>
      </c>
      <c r="D358" s="2" t="str">
        <f>IF(pay!F365&lt;&gt;"",pay!F365,"")</f>
        <v/>
      </c>
      <c r="E358" s="38" t="str">
        <f>IF(pay!G365&lt;&gt;"",pay!G365,"")</f>
        <v/>
      </c>
      <c r="F358" s="2" t="str">
        <f>IF(pay!H365&lt;&gt;"",pay!H365,"")</f>
        <v/>
      </c>
    </row>
    <row r="359" spans="1:6" x14ac:dyDescent="0.25">
      <c r="A359" s="2" t="str">
        <f>IF(pay!C366&lt;&gt;"",pay!B366,"")</f>
        <v/>
      </c>
      <c r="B359" s="2" t="str">
        <f>IF(pay!C366&lt;&gt;"",pay!C366,"")</f>
        <v/>
      </c>
      <c r="C359" s="2" t="str">
        <f>IF(pay!E366&lt;&gt;"",VLOOKUP(pay!E366,private!$E$1:$F$9,2,FALSE),"")</f>
        <v/>
      </c>
      <c r="D359" s="2" t="str">
        <f>IF(pay!F366&lt;&gt;"",pay!F366,"")</f>
        <v/>
      </c>
      <c r="E359" s="38" t="str">
        <f>IF(pay!G366&lt;&gt;"",pay!G366,"")</f>
        <v/>
      </c>
      <c r="F359" s="2" t="str">
        <f>IF(pay!H366&lt;&gt;"",pay!H366,"")</f>
        <v/>
      </c>
    </row>
    <row r="360" spans="1:6" x14ac:dyDescent="0.25">
      <c r="A360" s="2" t="str">
        <f>IF(pay!C367&lt;&gt;"",pay!B367,"")</f>
        <v/>
      </c>
      <c r="B360" s="2" t="str">
        <f>IF(pay!C367&lt;&gt;"",pay!C367,"")</f>
        <v/>
      </c>
      <c r="C360" s="2" t="str">
        <f>IF(pay!E367&lt;&gt;"",VLOOKUP(pay!E367,private!$E$1:$F$9,2,FALSE),"")</f>
        <v/>
      </c>
      <c r="D360" s="2" t="str">
        <f>IF(pay!F367&lt;&gt;"",pay!F367,"")</f>
        <v/>
      </c>
      <c r="E360" s="38" t="str">
        <f>IF(pay!G367&lt;&gt;"",pay!G367,"")</f>
        <v/>
      </c>
      <c r="F360" s="2" t="str">
        <f>IF(pay!H367&lt;&gt;"",pay!H367,"")</f>
        <v/>
      </c>
    </row>
    <row r="361" spans="1:6" x14ac:dyDescent="0.25">
      <c r="A361" s="2" t="str">
        <f>IF(pay!C368&lt;&gt;"",pay!B368,"")</f>
        <v/>
      </c>
      <c r="B361" s="2" t="str">
        <f>IF(pay!C368&lt;&gt;"",pay!C368,"")</f>
        <v/>
      </c>
      <c r="C361" s="2" t="str">
        <f>IF(pay!E368&lt;&gt;"",VLOOKUP(pay!E368,private!$E$1:$F$9,2,FALSE),"")</f>
        <v/>
      </c>
      <c r="D361" s="2" t="str">
        <f>IF(pay!F368&lt;&gt;"",pay!F368,"")</f>
        <v/>
      </c>
      <c r="E361" s="38" t="str">
        <f>IF(pay!G368&lt;&gt;"",pay!G368,"")</f>
        <v/>
      </c>
      <c r="F361" s="2" t="str">
        <f>IF(pay!H368&lt;&gt;"",pay!H368,"")</f>
        <v/>
      </c>
    </row>
    <row r="362" spans="1:6" x14ac:dyDescent="0.25">
      <c r="A362" s="2" t="str">
        <f>IF(pay!C369&lt;&gt;"",pay!B369,"")</f>
        <v/>
      </c>
      <c r="B362" s="2" t="str">
        <f>IF(pay!C369&lt;&gt;"",pay!C369,"")</f>
        <v/>
      </c>
      <c r="C362" s="2" t="str">
        <f>IF(pay!E369&lt;&gt;"",VLOOKUP(pay!E369,private!$E$1:$F$9,2,FALSE),"")</f>
        <v/>
      </c>
      <c r="D362" s="2" t="str">
        <f>IF(pay!F369&lt;&gt;"",pay!F369,"")</f>
        <v/>
      </c>
      <c r="E362" s="38" t="str">
        <f>IF(pay!G369&lt;&gt;"",pay!G369,"")</f>
        <v/>
      </c>
      <c r="F362" s="2" t="str">
        <f>IF(pay!H369&lt;&gt;"",pay!H369,"")</f>
        <v/>
      </c>
    </row>
    <row r="363" spans="1:6" x14ac:dyDescent="0.25">
      <c r="A363" s="2" t="str">
        <f>IF(pay!C370&lt;&gt;"",pay!B370,"")</f>
        <v/>
      </c>
      <c r="B363" s="2" t="str">
        <f>IF(pay!C370&lt;&gt;"",pay!C370,"")</f>
        <v/>
      </c>
      <c r="C363" s="2" t="str">
        <f>IF(pay!E370&lt;&gt;"",VLOOKUP(pay!E370,private!$E$1:$F$9,2,FALSE),"")</f>
        <v/>
      </c>
      <c r="D363" s="2" t="str">
        <f>IF(pay!F370&lt;&gt;"",pay!F370,"")</f>
        <v/>
      </c>
      <c r="E363" s="38" t="str">
        <f>IF(pay!G370&lt;&gt;"",pay!G370,"")</f>
        <v/>
      </c>
      <c r="F363" s="2" t="str">
        <f>IF(pay!H370&lt;&gt;"",pay!H370,"")</f>
        <v/>
      </c>
    </row>
    <row r="364" spans="1:6" x14ac:dyDescent="0.25">
      <c r="A364" s="2" t="str">
        <f>IF(pay!C371&lt;&gt;"",pay!B371,"")</f>
        <v/>
      </c>
      <c r="B364" s="2" t="str">
        <f>IF(pay!C371&lt;&gt;"",pay!C371,"")</f>
        <v/>
      </c>
      <c r="C364" s="2" t="str">
        <f>IF(pay!E371&lt;&gt;"",VLOOKUP(pay!E371,private!$E$1:$F$9,2,FALSE),"")</f>
        <v/>
      </c>
      <c r="D364" s="2" t="str">
        <f>IF(pay!F371&lt;&gt;"",pay!F371,"")</f>
        <v/>
      </c>
      <c r="E364" s="38" t="str">
        <f>IF(pay!G371&lt;&gt;"",pay!G371,"")</f>
        <v/>
      </c>
      <c r="F364" s="2" t="str">
        <f>IF(pay!H371&lt;&gt;"",pay!H371,"")</f>
        <v/>
      </c>
    </row>
    <row r="365" spans="1:6" x14ac:dyDescent="0.25">
      <c r="A365" s="2" t="str">
        <f>IF(pay!C372&lt;&gt;"",pay!B372,"")</f>
        <v/>
      </c>
      <c r="B365" s="2" t="str">
        <f>IF(pay!C372&lt;&gt;"",pay!C372,"")</f>
        <v/>
      </c>
      <c r="C365" s="2" t="str">
        <f>IF(pay!E372&lt;&gt;"",VLOOKUP(pay!E372,private!$E$1:$F$9,2,FALSE),"")</f>
        <v/>
      </c>
      <c r="D365" s="2" t="str">
        <f>IF(pay!F372&lt;&gt;"",pay!F372,"")</f>
        <v/>
      </c>
      <c r="E365" s="38" t="str">
        <f>IF(pay!G372&lt;&gt;"",pay!G372,"")</f>
        <v/>
      </c>
      <c r="F365" s="2" t="str">
        <f>IF(pay!H372&lt;&gt;"",pay!H372,"")</f>
        <v/>
      </c>
    </row>
    <row r="366" spans="1:6" x14ac:dyDescent="0.25">
      <c r="A366" s="2" t="str">
        <f>IF(pay!C373&lt;&gt;"",pay!B373,"")</f>
        <v/>
      </c>
      <c r="B366" s="2" t="str">
        <f>IF(pay!C373&lt;&gt;"",pay!C373,"")</f>
        <v/>
      </c>
      <c r="C366" s="2" t="str">
        <f>IF(pay!E373&lt;&gt;"",VLOOKUP(pay!E373,private!$E$1:$F$9,2,FALSE),"")</f>
        <v/>
      </c>
      <c r="D366" s="2" t="str">
        <f>IF(pay!F373&lt;&gt;"",pay!F373,"")</f>
        <v/>
      </c>
      <c r="E366" s="38" t="str">
        <f>IF(pay!G373&lt;&gt;"",pay!G373,"")</f>
        <v/>
      </c>
      <c r="F366" s="2" t="str">
        <f>IF(pay!H373&lt;&gt;"",pay!H373,"")</f>
        <v/>
      </c>
    </row>
    <row r="367" spans="1:6" x14ac:dyDescent="0.25">
      <c r="A367" s="2" t="str">
        <f>IF(pay!C374&lt;&gt;"",pay!B374,"")</f>
        <v/>
      </c>
      <c r="B367" s="2" t="str">
        <f>IF(pay!C374&lt;&gt;"",pay!C374,"")</f>
        <v/>
      </c>
      <c r="C367" s="2" t="str">
        <f>IF(pay!E374&lt;&gt;"",VLOOKUP(pay!E374,private!$E$1:$F$9,2,FALSE),"")</f>
        <v/>
      </c>
      <c r="D367" s="2" t="str">
        <f>IF(pay!F374&lt;&gt;"",pay!F374,"")</f>
        <v/>
      </c>
      <c r="E367" s="38" t="str">
        <f>IF(pay!G374&lt;&gt;"",pay!G374,"")</f>
        <v/>
      </c>
      <c r="F367" s="2" t="str">
        <f>IF(pay!H374&lt;&gt;"",pay!H374,"")</f>
        <v/>
      </c>
    </row>
    <row r="368" spans="1:6" x14ac:dyDescent="0.25">
      <c r="A368" s="2" t="str">
        <f>IF(pay!C375&lt;&gt;"",pay!B375,"")</f>
        <v/>
      </c>
      <c r="B368" s="2" t="str">
        <f>IF(pay!C375&lt;&gt;"",pay!C375,"")</f>
        <v/>
      </c>
      <c r="C368" s="2" t="str">
        <f>IF(pay!E375&lt;&gt;"",VLOOKUP(pay!E375,private!$E$1:$F$9,2,FALSE),"")</f>
        <v/>
      </c>
      <c r="D368" s="2" t="str">
        <f>IF(pay!F375&lt;&gt;"",pay!F375,"")</f>
        <v/>
      </c>
      <c r="E368" s="38" t="str">
        <f>IF(pay!G375&lt;&gt;"",pay!G375,"")</f>
        <v/>
      </c>
      <c r="F368" s="2" t="str">
        <f>IF(pay!H375&lt;&gt;"",pay!H375,"")</f>
        <v/>
      </c>
    </row>
    <row r="369" spans="1:6" x14ac:dyDescent="0.25">
      <c r="A369" s="2" t="str">
        <f>IF(pay!C376&lt;&gt;"",pay!B376,"")</f>
        <v/>
      </c>
      <c r="B369" s="2" t="str">
        <f>IF(pay!C376&lt;&gt;"",pay!C376,"")</f>
        <v/>
      </c>
      <c r="C369" s="2" t="str">
        <f>IF(pay!E376&lt;&gt;"",VLOOKUP(pay!E376,private!$E$1:$F$9,2,FALSE),"")</f>
        <v/>
      </c>
      <c r="D369" s="2" t="str">
        <f>IF(pay!F376&lt;&gt;"",pay!F376,"")</f>
        <v/>
      </c>
      <c r="E369" s="38" t="str">
        <f>IF(pay!G376&lt;&gt;"",pay!G376,"")</f>
        <v/>
      </c>
      <c r="F369" s="2" t="str">
        <f>IF(pay!H376&lt;&gt;"",pay!H376,"")</f>
        <v/>
      </c>
    </row>
    <row r="370" spans="1:6" x14ac:dyDescent="0.25">
      <c r="A370" s="2" t="str">
        <f>IF(pay!C377&lt;&gt;"",pay!B377,"")</f>
        <v/>
      </c>
      <c r="B370" s="2" t="str">
        <f>IF(pay!C377&lt;&gt;"",pay!C377,"")</f>
        <v/>
      </c>
      <c r="C370" s="2" t="str">
        <f>IF(pay!E377&lt;&gt;"",VLOOKUP(pay!E377,private!$E$1:$F$9,2,FALSE),"")</f>
        <v/>
      </c>
      <c r="D370" s="2" t="str">
        <f>IF(pay!F377&lt;&gt;"",pay!F377,"")</f>
        <v/>
      </c>
      <c r="E370" s="38" t="str">
        <f>IF(pay!G377&lt;&gt;"",pay!G377,"")</f>
        <v/>
      </c>
      <c r="F370" s="2" t="str">
        <f>IF(pay!H377&lt;&gt;"",pay!H377,"")</f>
        <v/>
      </c>
    </row>
    <row r="371" spans="1:6" x14ac:dyDescent="0.25">
      <c r="A371" s="2" t="str">
        <f>IF(pay!C378&lt;&gt;"",pay!B378,"")</f>
        <v/>
      </c>
      <c r="B371" s="2" t="str">
        <f>IF(pay!C378&lt;&gt;"",pay!C378,"")</f>
        <v/>
      </c>
      <c r="C371" s="2" t="str">
        <f>IF(pay!E378&lt;&gt;"",VLOOKUP(pay!E378,private!$E$1:$F$9,2,FALSE),"")</f>
        <v/>
      </c>
      <c r="D371" s="2" t="str">
        <f>IF(pay!F378&lt;&gt;"",pay!F378,"")</f>
        <v/>
      </c>
      <c r="E371" s="38" t="str">
        <f>IF(pay!G378&lt;&gt;"",pay!G378,"")</f>
        <v/>
      </c>
      <c r="F371" s="2" t="str">
        <f>IF(pay!H378&lt;&gt;"",pay!H378,"")</f>
        <v/>
      </c>
    </row>
    <row r="372" spans="1:6" x14ac:dyDescent="0.25">
      <c r="A372" s="2" t="str">
        <f>IF(pay!C379&lt;&gt;"",pay!B379,"")</f>
        <v/>
      </c>
      <c r="B372" s="2" t="str">
        <f>IF(pay!C379&lt;&gt;"",pay!C379,"")</f>
        <v/>
      </c>
      <c r="C372" s="2" t="str">
        <f>IF(pay!E379&lt;&gt;"",VLOOKUP(pay!E379,private!$E$1:$F$9,2,FALSE),"")</f>
        <v/>
      </c>
      <c r="D372" s="2" t="str">
        <f>IF(pay!F379&lt;&gt;"",pay!F379,"")</f>
        <v/>
      </c>
      <c r="E372" s="38" t="str">
        <f>IF(pay!G379&lt;&gt;"",pay!G379,"")</f>
        <v/>
      </c>
      <c r="F372" s="2" t="str">
        <f>IF(pay!H379&lt;&gt;"",pay!H379,"")</f>
        <v/>
      </c>
    </row>
    <row r="373" spans="1:6" x14ac:dyDescent="0.25">
      <c r="A373" s="2" t="str">
        <f>IF(pay!C380&lt;&gt;"",pay!B380,"")</f>
        <v/>
      </c>
      <c r="B373" s="2" t="str">
        <f>IF(pay!C380&lt;&gt;"",pay!C380,"")</f>
        <v/>
      </c>
      <c r="C373" s="2" t="str">
        <f>IF(pay!E380&lt;&gt;"",VLOOKUP(pay!E380,private!$E$1:$F$9,2,FALSE),"")</f>
        <v/>
      </c>
      <c r="D373" s="2" t="str">
        <f>IF(pay!F380&lt;&gt;"",pay!F380,"")</f>
        <v/>
      </c>
      <c r="E373" s="38" t="str">
        <f>IF(pay!G380&lt;&gt;"",pay!G380,"")</f>
        <v/>
      </c>
      <c r="F373" s="2" t="str">
        <f>IF(pay!H380&lt;&gt;"",pay!H380,"")</f>
        <v/>
      </c>
    </row>
    <row r="374" spans="1:6" x14ac:dyDescent="0.25">
      <c r="A374" s="2" t="str">
        <f>IF(pay!C381&lt;&gt;"",pay!B381,"")</f>
        <v/>
      </c>
      <c r="B374" s="2" t="str">
        <f>IF(pay!C381&lt;&gt;"",pay!C381,"")</f>
        <v/>
      </c>
      <c r="C374" s="2" t="str">
        <f>IF(pay!E381&lt;&gt;"",VLOOKUP(pay!E381,private!$E$1:$F$9,2,FALSE),"")</f>
        <v/>
      </c>
      <c r="D374" s="2" t="str">
        <f>IF(pay!F381&lt;&gt;"",pay!F381,"")</f>
        <v/>
      </c>
      <c r="E374" s="38" t="str">
        <f>IF(pay!G381&lt;&gt;"",pay!G381,"")</f>
        <v/>
      </c>
      <c r="F374" s="2" t="str">
        <f>IF(pay!H381&lt;&gt;"",pay!H381,"")</f>
        <v/>
      </c>
    </row>
    <row r="375" spans="1:6" x14ac:dyDescent="0.25">
      <c r="A375" s="2" t="str">
        <f>IF(pay!C382&lt;&gt;"",pay!B382,"")</f>
        <v/>
      </c>
      <c r="B375" s="2" t="str">
        <f>IF(pay!C382&lt;&gt;"",pay!C382,"")</f>
        <v/>
      </c>
      <c r="C375" s="2" t="str">
        <f>IF(pay!E382&lt;&gt;"",VLOOKUP(pay!E382,private!$E$1:$F$9,2,FALSE),"")</f>
        <v/>
      </c>
      <c r="D375" s="2" t="str">
        <f>IF(pay!F382&lt;&gt;"",pay!F382,"")</f>
        <v/>
      </c>
      <c r="E375" s="38" t="str">
        <f>IF(pay!G382&lt;&gt;"",pay!G382,"")</f>
        <v/>
      </c>
      <c r="F375" s="2" t="str">
        <f>IF(pay!H382&lt;&gt;"",pay!H382,"")</f>
        <v/>
      </c>
    </row>
    <row r="376" spans="1:6" x14ac:dyDescent="0.25">
      <c r="A376" s="2" t="str">
        <f>IF(pay!C383&lt;&gt;"",pay!B383,"")</f>
        <v/>
      </c>
      <c r="B376" s="2" t="str">
        <f>IF(pay!C383&lt;&gt;"",pay!C383,"")</f>
        <v/>
      </c>
      <c r="C376" s="2" t="str">
        <f>IF(pay!E383&lt;&gt;"",VLOOKUP(pay!E383,private!$E$1:$F$9,2,FALSE),"")</f>
        <v/>
      </c>
      <c r="D376" s="2" t="str">
        <f>IF(pay!F383&lt;&gt;"",pay!F383,"")</f>
        <v/>
      </c>
      <c r="E376" s="38" t="str">
        <f>IF(pay!G383&lt;&gt;"",pay!G383,"")</f>
        <v/>
      </c>
      <c r="F376" s="2" t="str">
        <f>IF(pay!H383&lt;&gt;"",pay!H383,"")</f>
        <v/>
      </c>
    </row>
    <row r="377" spans="1:6" x14ac:dyDescent="0.25">
      <c r="A377" s="2" t="str">
        <f>IF(pay!C384&lt;&gt;"",pay!B384,"")</f>
        <v/>
      </c>
      <c r="B377" s="2" t="str">
        <f>IF(pay!C384&lt;&gt;"",pay!C384,"")</f>
        <v/>
      </c>
      <c r="C377" s="2" t="str">
        <f>IF(pay!E384&lt;&gt;"",VLOOKUP(pay!E384,private!$E$1:$F$9,2,FALSE),"")</f>
        <v/>
      </c>
      <c r="D377" s="2" t="str">
        <f>IF(pay!F384&lt;&gt;"",pay!F384,"")</f>
        <v/>
      </c>
      <c r="E377" s="38" t="str">
        <f>IF(pay!G384&lt;&gt;"",pay!G384,"")</f>
        <v/>
      </c>
      <c r="F377" s="2" t="str">
        <f>IF(pay!H384&lt;&gt;"",pay!H384,"")</f>
        <v/>
      </c>
    </row>
    <row r="378" spans="1:6" x14ac:dyDescent="0.25">
      <c r="A378" s="2" t="str">
        <f>IF(pay!C385&lt;&gt;"",pay!B385,"")</f>
        <v/>
      </c>
      <c r="B378" s="2" t="str">
        <f>IF(pay!C385&lt;&gt;"",pay!C385,"")</f>
        <v/>
      </c>
      <c r="C378" s="2" t="str">
        <f>IF(pay!E385&lt;&gt;"",VLOOKUP(pay!E385,private!$E$1:$F$9,2,FALSE),"")</f>
        <v/>
      </c>
      <c r="D378" s="2" t="str">
        <f>IF(pay!F385&lt;&gt;"",pay!F385,"")</f>
        <v/>
      </c>
      <c r="E378" s="38" t="str">
        <f>IF(pay!G385&lt;&gt;"",pay!G385,"")</f>
        <v/>
      </c>
      <c r="F378" s="2" t="str">
        <f>IF(pay!H385&lt;&gt;"",pay!H385,"")</f>
        <v/>
      </c>
    </row>
    <row r="379" spans="1:6" x14ac:dyDescent="0.25">
      <c r="A379" s="2" t="str">
        <f>IF(pay!C386&lt;&gt;"",pay!B386,"")</f>
        <v/>
      </c>
      <c r="B379" s="2" t="str">
        <f>IF(pay!C386&lt;&gt;"",pay!C386,"")</f>
        <v/>
      </c>
      <c r="C379" s="2" t="str">
        <f>IF(pay!E386&lt;&gt;"",VLOOKUP(pay!E386,private!$E$1:$F$9,2,FALSE),"")</f>
        <v/>
      </c>
      <c r="D379" s="2" t="str">
        <f>IF(pay!F386&lt;&gt;"",pay!F386,"")</f>
        <v/>
      </c>
      <c r="E379" s="38" t="str">
        <f>IF(pay!G386&lt;&gt;"",pay!G386,"")</f>
        <v/>
      </c>
      <c r="F379" s="2" t="str">
        <f>IF(pay!H386&lt;&gt;"",pay!H386,"")</f>
        <v/>
      </c>
    </row>
    <row r="380" spans="1:6" x14ac:dyDescent="0.25">
      <c r="A380" s="2" t="str">
        <f>IF(pay!C387&lt;&gt;"",pay!B387,"")</f>
        <v/>
      </c>
      <c r="B380" s="2" t="str">
        <f>IF(pay!C387&lt;&gt;"",pay!C387,"")</f>
        <v/>
      </c>
      <c r="C380" s="2" t="str">
        <f>IF(pay!E387&lt;&gt;"",VLOOKUP(pay!E387,private!$E$1:$F$9,2,FALSE),"")</f>
        <v/>
      </c>
      <c r="D380" s="2" t="str">
        <f>IF(pay!F387&lt;&gt;"",pay!F387,"")</f>
        <v/>
      </c>
      <c r="E380" s="38" t="str">
        <f>IF(pay!G387&lt;&gt;"",pay!G387,"")</f>
        <v/>
      </c>
      <c r="F380" s="2" t="str">
        <f>IF(pay!H387&lt;&gt;"",pay!H387,"")</f>
        <v/>
      </c>
    </row>
    <row r="381" spans="1:6" x14ac:dyDescent="0.25">
      <c r="A381" s="2" t="str">
        <f>IF(pay!C388&lt;&gt;"",pay!B388,"")</f>
        <v/>
      </c>
      <c r="B381" s="2" t="str">
        <f>IF(pay!C388&lt;&gt;"",pay!C388,"")</f>
        <v/>
      </c>
      <c r="C381" s="2" t="str">
        <f>IF(pay!E388&lt;&gt;"",VLOOKUP(pay!E388,private!$E$1:$F$9,2,FALSE),"")</f>
        <v/>
      </c>
      <c r="D381" s="2" t="str">
        <f>IF(pay!F388&lt;&gt;"",pay!F388,"")</f>
        <v/>
      </c>
      <c r="E381" s="38" t="str">
        <f>IF(pay!G388&lt;&gt;"",pay!G388,"")</f>
        <v/>
      </c>
      <c r="F381" s="2" t="str">
        <f>IF(pay!H388&lt;&gt;"",pay!H388,"")</f>
        <v/>
      </c>
    </row>
    <row r="382" spans="1:6" x14ac:dyDescent="0.25">
      <c r="A382" s="2" t="str">
        <f>IF(pay!C389&lt;&gt;"",pay!B389,"")</f>
        <v/>
      </c>
      <c r="B382" s="2" t="str">
        <f>IF(pay!C389&lt;&gt;"",pay!C389,"")</f>
        <v/>
      </c>
      <c r="C382" s="2" t="str">
        <f>IF(pay!E389&lt;&gt;"",VLOOKUP(pay!E389,private!$E$1:$F$9,2,FALSE),"")</f>
        <v/>
      </c>
      <c r="D382" s="2" t="str">
        <f>IF(pay!F389&lt;&gt;"",pay!F389,"")</f>
        <v/>
      </c>
      <c r="E382" s="38" t="str">
        <f>IF(pay!G389&lt;&gt;"",pay!G389,"")</f>
        <v/>
      </c>
      <c r="F382" s="2" t="str">
        <f>IF(pay!H389&lt;&gt;"",pay!H389,"")</f>
        <v/>
      </c>
    </row>
    <row r="383" spans="1:6" x14ac:dyDescent="0.25">
      <c r="A383" s="2" t="str">
        <f>IF(pay!C390&lt;&gt;"",pay!B390,"")</f>
        <v/>
      </c>
      <c r="B383" s="2" t="str">
        <f>IF(pay!C390&lt;&gt;"",pay!C390,"")</f>
        <v/>
      </c>
      <c r="C383" s="2" t="str">
        <f>IF(pay!E390&lt;&gt;"",VLOOKUP(pay!E390,private!$E$1:$F$9,2,FALSE),"")</f>
        <v/>
      </c>
      <c r="D383" s="2" t="str">
        <f>IF(pay!F390&lt;&gt;"",pay!F390,"")</f>
        <v/>
      </c>
      <c r="E383" s="38" t="str">
        <f>IF(pay!G390&lt;&gt;"",pay!G390,"")</f>
        <v/>
      </c>
      <c r="F383" s="2" t="str">
        <f>IF(pay!H390&lt;&gt;"",pay!H390,"")</f>
        <v/>
      </c>
    </row>
    <row r="384" spans="1:6" x14ac:dyDescent="0.25">
      <c r="A384" s="2" t="str">
        <f>IF(pay!C391&lt;&gt;"",pay!B391,"")</f>
        <v/>
      </c>
      <c r="B384" s="2" t="str">
        <f>IF(pay!C391&lt;&gt;"",pay!C391,"")</f>
        <v/>
      </c>
      <c r="C384" s="2" t="str">
        <f>IF(pay!E391&lt;&gt;"",VLOOKUP(pay!E391,private!$E$1:$F$9,2,FALSE),"")</f>
        <v/>
      </c>
      <c r="D384" s="2" t="str">
        <f>IF(pay!F391&lt;&gt;"",pay!F391,"")</f>
        <v/>
      </c>
      <c r="E384" s="38" t="str">
        <f>IF(pay!G391&lt;&gt;"",pay!G391,"")</f>
        <v/>
      </c>
      <c r="F384" s="2" t="str">
        <f>IF(pay!H391&lt;&gt;"",pay!H391,"")</f>
        <v/>
      </c>
    </row>
    <row r="385" spans="1:6" x14ac:dyDescent="0.25">
      <c r="A385" s="2" t="str">
        <f>IF(pay!C392&lt;&gt;"",pay!B392,"")</f>
        <v/>
      </c>
      <c r="B385" s="2" t="str">
        <f>IF(pay!C392&lt;&gt;"",pay!C392,"")</f>
        <v/>
      </c>
      <c r="C385" s="2" t="str">
        <f>IF(pay!E392&lt;&gt;"",VLOOKUP(pay!E392,private!$E$1:$F$9,2,FALSE),"")</f>
        <v/>
      </c>
      <c r="D385" s="2" t="str">
        <f>IF(pay!F392&lt;&gt;"",pay!F392,"")</f>
        <v/>
      </c>
      <c r="E385" s="38" t="str">
        <f>IF(pay!G392&lt;&gt;"",pay!G392,"")</f>
        <v/>
      </c>
      <c r="F385" s="2" t="str">
        <f>IF(pay!H392&lt;&gt;"",pay!H392,"")</f>
        <v/>
      </c>
    </row>
    <row r="386" spans="1:6" x14ac:dyDescent="0.25">
      <c r="A386" s="2" t="str">
        <f>IF(pay!C393&lt;&gt;"",pay!B393,"")</f>
        <v/>
      </c>
      <c r="B386" s="2" t="str">
        <f>IF(pay!C393&lt;&gt;"",pay!C393,"")</f>
        <v/>
      </c>
      <c r="C386" s="2" t="str">
        <f>IF(pay!E393&lt;&gt;"",VLOOKUP(pay!E393,private!$E$1:$F$9,2,FALSE),"")</f>
        <v/>
      </c>
      <c r="D386" s="2" t="str">
        <f>IF(pay!F393&lt;&gt;"",pay!F393,"")</f>
        <v/>
      </c>
      <c r="E386" s="38" t="str">
        <f>IF(pay!G393&lt;&gt;"",pay!G393,"")</f>
        <v/>
      </c>
      <c r="F386" s="2" t="str">
        <f>IF(pay!H393&lt;&gt;"",pay!H393,"")</f>
        <v/>
      </c>
    </row>
    <row r="387" spans="1:6" x14ac:dyDescent="0.25">
      <c r="A387" s="2" t="str">
        <f>IF(pay!C394&lt;&gt;"",pay!B394,"")</f>
        <v/>
      </c>
      <c r="B387" s="2" t="str">
        <f>IF(pay!C394&lt;&gt;"",pay!C394,"")</f>
        <v/>
      </c>
      <c r="C387" s="2" t="str">
        <f>IF(pay!E394&lt;&gt;"",VLOOKUP(pay!E394,private!$E$1:$F$9,2,FALSE),"")</f>
        <v/>
      </c>
      <c r="D387" s="2" t="str">
        <f>IF(pay!F394&lt;&gt;"",pay!F394,"")</f>
        <v/>
      </c>
      <c r="E387" s="38" t="str">
        <f>IF(pay!G394&lt;&gt;"",pay!G394,"")</f>
        <v/>
      </c>
      <c r="F387" s="2" t="str">
        <f>IF(pay!H394&lt;&gt;"",pay!H394,"")</f>
        <v/>
      </c>
    </row>
    <row r="388" spans="1:6" x14ac:dyDescent="0.25">
      <c r="A388" s="2" t="str">
        <f>IF(pay!C395&lt;&gt;"",pay!B395,"")</f>
        <v/>
      </c>
      <c r="B388" s="2" t="str">
        <f>IF(pay!C395&lt;&gt;"",pay!C395,"")</f>
        <v/>
      </c>
      <c r="C388" s="2" t="str">
        <f>IF(pay!E395&lt;&gt;"",VLOOKUP(pay!E395,private!$E$1:$F$9,2,FALSE),"")</f>
        <v/>
      </c>
      <c r="D388" s="2" t="str">
        <f>IF(pay!F395&lt;&gt;"",pay!F395,"")</f>
        <v/>
      </c>
      <c r="E388" s="38" t="str">
        <f>IF(pay!G395&lt;&gt;"",pay!G395,"")</f>
        <v/>
      </c>
      <c r="F388" s="2" t="str">
        <f>IF(pay!H395&lt;&gt;"",pay!H395,"")</f>
        <v/>
      </c>
    </row>
    <row r="389" spans="1:6" x14ac:dyDescent="0.25">
      <c r="A389" s="2" t="str">
        <f>IF(pay!C396&lt;&gt;"",pay!B396,"")</f>
        <v/>
      </c>
      <c r="B389" s="2" t="str">
        <f>IF(pay!C396&lt;&gt;"",pay!C396,"")</f>
        <v/>
      </c>
      <c r="C389" s="2" t="str">
        <f>IF(pay!E396&lt;&gt;"",VLOOKUP(pay!E396,private!$E$1:$F$9,2,FALSE),"")</f>
        <v/>
      </c>
      <c r="D389" s="2" t="str">
        <f>IF(pay!F396&lt;&gt;"",pay!F396,"")</f>
        <v/>
      </c>
      <c r="E389" s="38" t="str">
        <f>IF(pay!G396&lt;&gt;"",pay!G396,"")</f>
        <v/>
      </c>
      <c r="F389" s="2" t="str">
        <f>IF(pay!H396&lt;&gt;"",pay!H396,"")</f>
        <v/>
      </c>
    </row>
    <row r="390" spans="1:6" x14ac:dyDescent="0.25">
      <c r="A390" s="2" t="str">
        <f>IF(pay!C397&lt;&gt;"",pay!B397,"")</f>
        <v/>
      </c>
      <c r="B390" s="2" t="str">
        <f>IF(pay!C397&lt;&gt;"",pay!C397,"")</f>
        <v/>
      </c>
      <c r="C390" s="2" t="str">
        <f>IF(pay!E397&lt;&gt;"",VLOOKUP(pay!E397,private!$E$1:$F$9,2,FALSE),"")</f>
        <v/>
      </c>
      <c r="D390" s="2" t="str">
        <f>IF(pay!F397&lt;&gt;"",pay!F397,"")</f>
        <v/>
      </c>
      <c r="E390" s="38" t="str">
        <f>IF(pay!G397&lt;&gt;"",pay!G397,"")</f>
        <v/>
      </c>
      <c r="F390" s="2" t="str">
        <f>IF(pay!H397&lt;&gt;"",pay!H397,"")</f>
        <v/>
      </c>
    </row>
    <row r="391" spans="1:6" x14ac:dyDescent="0.25">
      <c r="A391" s="2" t="str">
        <f>IF(pay!C398&lt;&gt;"",pay!B398,"")</f>
        <v/>
      </c>
      <c r="B391" s="2" t="str">
        <f>IF(pay!C398&lt;&gt;"",pay!C398,"")</f>
        <v/>
      </c>
      <c r="C391" s="2" t="str">
        <f>IF(pay!E398&lt;&gt;"",VLOOKUP(pay!E398,private!$E$1:$F$9,2,FALSE),"")</f>
        <v/>
      </c>
      <c r="D391" s="2" t="str">
        <f>IF(pay!F398&lt;&gt;"",pay!F398,"")</f>
        <v/>
      </c>
      <c r="E391" s="38" t="str">
        <f>IF(pay!G398&lt;&gt;"",pay!G398,"")</f>
        <v/>
      </c>
      <c r="F391" s="2" t="str">
        <f>IF(pay!H398&lt;&gt;"",pay!H398,"")</f>
        <v/>
      </c>
    </row>
    <row r="392" spans="1:6" x14ac:dyDescent="0.25">
      <c r="A392" s="2" t="str">
        <f>IF(pay!C399&lt;&gt;"",pay!B399,"")</f>
        <v/>
      </c>
      <c r="B392" s="2" t="str">
        <f>IF(pay!C399&lt;&gt;"",pay!C399,"")</f>
        <v/>
      </c>
      <c r="C392" s="2" t="str">
        <f>IF(pay!E399&lt;&gt;"",VLOOKUP(pay!E399,private!$E$1:$F$9,2,FALSE),"")</f>
        <v/>
      </c>
      <c r="D392" s="2" t="str">
        <f>IF(pay!F399&lt;&gt;"",pay!F399,"")</f>
        <v/>
      </c>
      <c r="E392" s="38" t="str">
        <f>IF(pay!G399&lt;&gt;"",pay!G399,"")</f>
        <v/>
      </c>
      <c r="F392" s="2" t="str">
        <f>IF(pay!H399&lt;&gt;"",pay!H399,"")</f>
        <v/>
      </c>
    </row>
    <row r="393" spans="1:6" x14ac:dyDescent="0.25">
      <c r="A393" s="2" t="str">
        <f>IF(pay!C400&lt;&gt;"",pay!B400,"")</f>
        <v/>
      </c>
      <c r="B393" s="2" t="str">
        <f>IF(pay!C400&lt;&gt;"",pay!C400,"")</f>
        <v/>
      </c>
      <c r="C393" s="2" t="str">
        <f>IF(pay!E400&lt;&gt;"",VLOOKUP(pay!E400,private!$E$1:$F$9,2,FALSE),"")</f>
        <v/>
      </c>
      <c r="D393" s="2" t="str">
        <f>IF(pay!F400&lt;&gt;"",pay!F400,"")</f>
        <v/>
      </c>
      <c r="E393" s="38" t="str">
        <f>IF(pay!G400&lt;&gt;"",pay!G400,"")</f>
        <v/>
      </c>
      <c r="F393" s="2" t="str">
        <f>IF(pay!H400&lt;&gt;"",pay!H400,"")</f>
        <v/>
      </c>
    </row>
    <row r="394" spans="1:6" x14ac:dyDescent="0.25">
      <c r="A394" s="2" t="str">
        <f>IF(pay!C401&lt;&gt;"",pay!B401,"")</f>
        <v/>
      </c>
      <c r="B394" s="2" t="str">
        <f>IF(pay!C401&lt;&gt;"",pay!C401,"")</f>
        <v/>
      </c>
      <c r="C394" s="2" t="str">
        <f>IF(pay!E401&lt;&gt;"",VLOOKUP(pay!E401,private!$E$1:$F$9,2,FALSE),"")</f>
        <v/>
      </c>
      <c r="D394" s="2" t="str">
        <f>IF(pay!F401&lt;&gt;"",pay!F401,"")</f>
        <v/>
      </c>
      <c r="E394" s="38" t="str">
        <f>IF(pay!G401&lt;&gt;"",pay!G401,"")</f>
        <v/>
      </c>
      <c r="F394" s="2" t="str">
        <f>IF(pay!H401&lt;&gt;"",pay!H401,"")</f>
        <v/>
      </c>
    </row>
    <row r="395" spans="1:6" x14ac:dyDescent="0.25">
      <c r="A395" s="2" t="str">
        <f>IF(pay!C402&lt;&gt;"",pay!B402,"")</f>
        <v/>
      </c>
      <c r="B395" s="2" t="str">
        <f>IF(pay!C402&lt;&gt;"",pay!C402,"")</f>
        <v/>
      </c>
      <c r="C395" s="2" t="str">
        <f>IF(pay!E402&lt;&gt;"",VLOOKUP(pay!E402,private!$E$1:$F$9,2,FALSE),"")</f>
        <v/>
      </c>
      <c r="D395" s="2" t="str">
        <f>IF(pay!F402&lt;&gt;"",pay!F402,"")</f>
        <v/>
      </c>
      <c r="E395" s="38" t="str">
        <f>IF(pay!G402&lt;&gt;"",pay!G402,"")</f>
        <v/>
      </c>
      <c r="F395" s="2" t="str">
        <f>IF(pay!H402&lt;&gt;"",pay!H402,"")</f>
        <v/>
      </c>
    </row>
    <row r="396" spans="1:6" x14ac:dyDescent="0.25">
      <c r="A396" s="2" t="str">
        <f>IF(pay!C403&lt;&gt;"",pay!B403,"")</f>
        <v/>
      </c>
      <c r="B396" s="2" t="str">
        <f>IF(pay!C403&lt;&gt;"",pay!C403,"")</f>
        <v/>
      </c>
      <c r="C396" s="2" t="str">
        <f>IF(pay!E403&lt;&gt;"",VLOOKUP(pay!E403,private!$E$1:$F$9,2,FALSE),"")</f>
        <v/>
      </c>
      <c r="D396" s="2" t="str">
        <f>IF(pay!F403&lt;&gt;"",pay!F403,"")</f>
        <v/>
      </c>
      <c r="E396" s="38" t="str">
        <f>IF(pay!G403&lt;&gt;"",pay!G403,"")</f>
        <v/>
      </c>
      <c r="F396" s="2" t="str">
        <f>IF(pay!H403&lt;&gt;"",pay!H403,"")</f>
        <v/>
      </c>
    </row>
    <row r="397" spans="1:6" x14ac:dyDescent="0.25">
      <c r="A397" s="2" t="str">
        <f>IF(pay!C404&lt;&gt;"",pay!B404,"")</f>
        <v/>
      </c>
      <c r="B397" s="2" t="str">
        <f>IF(pay!C404&lt;&gt;"",pay!C404,"")</f>
        <v/>
      </c>
      <c r="C397" s="2" t="str">
        <f>IF(pay!E404&lt;&gt;"",VLOOKUP(pay!E404,private!$E$1:$F$9,2,FALSE),"")</f>
        <v/>
      </c>
      <c r="D397" s="2" t="str">
        <f>IF(pay!F404&lt;&gt;"",pay!F404,"")</f>
        <v/>
      </c>
      <c r="E397" s="38" t="str">
        <f>IF(pay!G404&lt;&gt;"",pay!G404,"")</f>
        <v/>
      </c>
      <c r="F397" s="2" t="str">
        <f>IF(pay!H404&lt;&gt;"",pay!H404,"")</f>
        <v/>
      </c>
    </row>
    <row r="398" spans="1:6" x14ac:dyDescent="0.25">
      <c r="A398" s="2" t="str">
        <f>IF(pay!C405&lt;&gt;"",pay!B405,"")</f>
        <v/>
      </c>
      <c r="B398" s="2" t="str">
        <f>IF(pay!C405&lt;&gt;"",pay!C405,"")</f>
        <v/>
      </c>
      <c r="C398" s="2" t="str">
        <f>IF(pay!E405&lt;&gt;"",VLOOKUP(pay!E405,private!$E$1:$F$9,2,FALSE),"")</f>
        <v/>
      </c>
      <c r="D398" s="2" t="str">
        <f>IF(pay!F405&lt;&gt;"",pay!F405,"")</f>
        <v/>
      </c>
      <c r="E398" s="38" t="str">
        <f>IF(pay!G405&lt;&gt;"",pay!G405,"")</f>
        <v/>
      </c>
      <c r="F398" s="2" t="str">
        <f>IF(pay!H405&lt;&gt;"",pay!H405,"")</f>
        <v/>
      </c>
    </row>
    <row r="399" spans="1:6" x14ac:dyDescent="0.25">
      <c r="A399" s="2" t="str">
        <f>IF(pay!C406&lt;&gt;"",pay!B406,"")</f>
        <v/>
      </c>
      <c r="B399" s="2" t="str">
        <f>IF(pay!C406&lt;&gt;"",pay!C406,"")</f>
        <v/>
      </c>
      <c r="C399" s="2" t="str">
        <f>IF(pay!E406&lt;&gt;"",VLOOKUP(pay!E406,private!$E$1:$F$9,2,FALSE),"")</f>
        <v/>
      </c>
      <c r="D399" s="2" t="str">
        <f>IF(pay!F406&lt;&gt;"",pay!F406,"")</f>
        <v/>
      </c>
      <c r="E399" s="38" t="str">
        <f>IF(pay!G406&lt;&gt;"",pay!G406,"")</f>
        <v/>
      </c>
      <c r="F399" s="2" t="str">
        <f>IF(pay!H406&lt;&gt;"",pay!H406,"")</f>
        <v/>
      </c>
    </row>
    <row r="400" spans="1:6" x14ac:dyDescent="0.25">
      <c r="A400" s="2" t="str">
        <f>IF(pay!C407&lt;&gt;"",pay!B407,"")</f>
        <v/>
      </c>
      <c r="B400" s="2" t="str">
        <f>IF(pay!C407&lt;&gt;"",pay!C407,"")</f>
        <v/>
      </c>
      <c r="C400" s="2" t="str">
        <f>IF(pay!E407&lt;&gt;"",VLOOKUP(pay!E407,private!$E$1:$F$9,2,FALSE),"")</f>
        <v/>
      </c>
      <c r="D400" s="2" t="str">
        <f>IF(pay!F407&lt;&gt;"",pay!F407,"")</f>
        <v/>
      </c>
      <c r="E400" s="38" t="str">
        <f>IF(pay!G407&lt;&gt;"",pay!G407,"")</f>
        <v/>
      </c>
      <c r="F400" s="2" t="str">
        <f>IF(pay!H407&lt;&gt;"",pay!H407,"")</f>
        <v/>
      </c>
    </row>
    <row r="401" spans="1:6" x14ac:dyDescent="0.25">
      <c r="A401" s="2" t="str">
        <f>IF(pay!C408&lt;&gt;"",pay!B408,"")</f>
        <v/>
      </c>
      <c r="B401" s="2" t="str">
        <f>IF(pay!C408&lt;&gt;"",pay!C408,"")</f>
        <v/>
      </c>
      <c r="C401" s="2" t="str">
        <f>IF(pay!E408&lt;&gt;"",VLOOKUP(pay!E408,private!$E$1:$F$9,2,FALSE),"")</f>
        <v/>
      </c>
      <c r="D401" s="2" t="str">
        <f>IF(pay!F408&lt;&gt;"",pay!F408,"")</f>
        <v/>
      </c>
      <c r="E401" s="38" t="str">
        <f>IF(pay!G408&lt;&gt;"",pay!G408,"")</f>
        <v/>
      </c>
      <c r="F401" s="2" t="str">
        <f>IF(pay!H408&lt;&gt;"",pay!H408,"")</f>
        <v/>
      </c>
    </row>
    <row r="402" spans="1:6" x14ac:dyDescent="0.25">
      <c r="A402" s="2" t="str">
        <f>IF(pay!C409&lt;&gt;"",pay!B409,"")</f>
        <v/>
      </c>
      <c r="B402" s="2" t="str">
        <f>IF(pay!C409&lt;&gt;"",pay!C409,"")</f>
        <v/>
      </c>
      <c r="C402" s="2" t="str">
        <f>IF(pay!E409&lt;&gt;"",VLOOKUP(pay!E409,private!$E$1:$F$9,2,FALSE),"")</f>
        <v/>
      </c>
      <c r="D402" s="2" t="str">
        <f>IF(pay!F409&lt;&gt;"",pay!F409,"")</f>
        <v/>
      </c>
      <c r="E402" s="38" t="str">
        <f>IF(pay!G409&lt;&gt;"",pay!G409,"")</f>
        <v/>
      </c>
      <c r="F402" s="2" t="str">
        <f>IF(pay!H409&lt;&gt;"",pay!H409,"")</f>
        <v/>
      </c>
    </row>
    <row r="403" spans="1:6" x14ac:dyDescent="0.25">
      <c r="A403" s="2" t="str">
        <f>IF(pay!C410&lt;&gt;"",pay!B410,"")</f>
        <v/>
      </c>
      <c r="B403" s="2" t="str">
        <f>IF(pay!C410&lt;&gt;"",pay!C410,"")</f>
        <v/>
      </c>
      <c r="C403" s="2" t="str">
        <f>IF(pay!E410&lt;&gt;"",VLOOKUP(pay!E410,private!$E$1:$F$9,2,FALSE),"")</f>
        <v/>
      </c>
      <c r="D403" s="2" t="str">
        <f>IF(pay!F410&lt;&gt;"",pay!F410,"")</f>
        <v/>
      </c>
      <c r="E403" s="38" t="str">
        <f>IF(pay!G410&lt;&gt;"",pay!G410,"")</f>
        <v/>
      </c>
      <c r="F403" s="2" t="str">
        <f>IF(pay!H410&lt;&gt;"",pay!H410,"")</f>
        <v/>
      </c>
    </row>
    <row r="404" spans="1:6" x14ac:dyDescent="0.25">
      <c r="A404" s="2" t="str">
        <f>IF(pay!C411&lt;&gt;"",pay!B411,"")</f>
        <v/>
      </c>
      <c r="B404" s="2" t="str">
        <f>IF(pay!C411&lt;&gt;"",pay!C411,"")</f>
        <v/>
      </c>
      <c r="C404" s="2" t="str">
        <f>IF(pay!E411&lt;&gt;"",VLOOKUP(pay!E411,private!$E$1:$F$9,2,FALSE),"")</f>
        <v/>
      </c>
      <c r="D404" s="2" t="str">
        <f>IF(pay!F411&lt;&gt;"",pay!F411,"")</f>
        <v/>
      </c>
      <c r="E404" s="38" t="str">
        <f>IF(pay!G411&lt;&gt;"",pay!G411,"")</f>
        <v/>
      </c>
      <c r="F404" s="2" t="str">
        <f>IF(pay!H411&lt;&gt;"",pay!H411,"")</f>
        <v/>
      </c>
    </row>
    <row r="405" spans="1:6" x14ac:dyDescent="0.25">
      <c r="A405" s="2" t="str">
        <f>IF(pay!C412&lt;&gt;"",pay!B412,"")</f>
        <v/>
      </c>
      <c r="B405" s="2" t="str">
        <f>IF(pay!C412&lt;&gt;"",pay!C412,"")</f>
        <v/>
      </c>
      <c r="C405" s="2" t="str">
        <f>IF(pay!E412&lt;&gt;"",VLOOKUP(pay!E412,private!$E$1:$F$9,2,FALSE),"")</f>
        <v/>
      </c>
      <c r="D405" s="2" t="str">
        <f>IF(pay!F412&lt;&gt;"",pay!F412,"")</f>
        <v/>
      </c>
      <c r="E405" s="38" t="str">
        <f>IF(pay!G412&lt;&gt;"",pay!G412,"")</f>
        <v/>
      </c>
      <c r="F405" s="2" t="str">
        <f>IF(pay!H412&lt;&gt;"",pay!H412,"")</f>
        <v/>
      </c>
    </row>
    <row r="406" spans="1:6" x14ac:dyDescent="0.25">
      <c r="A406" s="2" t="str">
        <f>IF(pay!C413&lt;&gt;"",pay!B413,"")</f>
        <v/>
      </c>
      <c r="B406" s="2" t="str">
        <f>IF(pay!C413&lt;&gt;"",pay!C413,"")</f>
        <v/>
      </c>
      <c r="C406" s="2" t="str">
        <f>IF(pay!E413&lt;&gt;"",VLOOKUP(pay!E413,private!$E$1:$F$9,2,FALSE),"")</f>
        <v/>
      </c>
      <c r="D406" s="2" t="str">
        <f>IF(pay!F413&lt;&gt;"",pay!F413,"")</f>
        <v/>
      </c>
      <c r="E406" s="38" t="str">
        <f>IF(pay!G413&lt;&gt;"",pay!G413,"")</f>
        <v/>
      </c>
      <c r="F406" s="2" t="str">
        <f>IF(pay!H413&lt;&gt;"",pay!H413,"")</f>
        <v/>
      </c>
    </row>
    <row r="407" spans="1:6" x14ac:dyDescent="0.25">
      <c r="A407" s="2" t="str">
        <f>IF(pay!C414&lt;&gt;"",pay!B414,"")</f>
        <v/>
      </c>
      <c r="B407" s="2" t="str">
        <f>IF(pay!C414&lt;&gt;"",pay!C414,"")</f>
        <v/>
      </c>
      <c r="C407" s="2" t="str">
        <f>IF(pay!E414&lt;&gt;"",VLOOKUP(pay!E414,private!$E$1:$F$9,2,FALSE),"")</f>
        <v/>
      </c>
      <c r="D407" s="2" t="str">
        <f>IF(pay!F414&lt;&gt;"",pay!F414,"")</f>
        <v/>
      </c>
      <c r="E407" s="38" t="str">
        <f>IF(pay!G414&lt;&gt;"",pay!G414,"")</f>
        <v/>
      </c>
      <c r="F407" s="2" t="str">
        <f>IF(pay!H414&lt;&gt;"",pay!H414,"")</f>
        <v/>
      </c>
    </row>
    <row r="408" spans="1:6" x14ac:dyDescent="0.25">
      <c r="A408" s="2" t="str">
        <f>IF(pay!C415&lt;&gt;"",pay!B415,"")</f>
        <v/>
      </c>
      <c r="B408" s="2" t="str">
        <f>IF(pay!C415&lt;&gt;"",pay!C415,"")</f>
        <v/>
      </c>
      <c r="C408" s="2" t="str">
        <f>IF(pay!E415&lt;&gt;"",VLOOKUP(pay!E415,private!$E$1:$F$9,2,FALSE),"")</f>
        <v/>
      </c>
      <c r="D408" s="2" t="str">
        <f>IF(pay!F415&lt;&gt;"",pay!F415,"")</f>
        <v/>
      </c>
      <c r="E408" s="38" t="str">
        <f>IF(pay!G415&lt;&gt;"",pay!G415,"")</f>
        <v/>
      </c>
      <c r="F408" s="2" t="str">
        <f>IF(pay!H415&lt;&gt;"",pay!H415,"")</f>
        <v/>
      </c>
    </row>
    <row r="409" spans="1:6" x14ac:dyDescent="0.25">
      <c r="A409" s="2" t="str">
        <f>IF(pay!C416&lt;&gt;"",pay!B416,"")</f>
        <v/>
      </c>
      <c r="B409" s="2" t="str">
        <f>IF(pay!C416&lt;&gt;"",pay!C416,"")</f>
        <v/>
      </c>
      <c r="C409" s="2" t="str">
        <f>IF(pay!E416&lt;&gt;"",VLOOKUP(pay!E416,private!$E$1:$F$9,2,FALSE),"")</f>
        <v/>
      </c>
      <c r="D409" s="2" t="str">
        <f>IF(pay!F416&lt;&gt;"",pay!F416,"")</f>
        <v/>
      </c>
      <c r="E409" s="38" t="str">
        <f>IF(pay!G416&lt;&gt;"",pay!G416,"")</f>
        <v/>
      </c>
      <c r="F409" s="2" t="str">
        <f>IF(pay!H416&lt;&gt;"",pay!H416,"")</f>
        <v/>
      </c>
    </row>
    <row r="410" spans="1:6" x14ac:dyDescent="0.25">
      <c r="A410" s="2" t="str">
        <f>IF(pay!C417&lt;&gt;"",pay!B417,"")</f>
        <v/>
      </c>
      <c r="B410" s="2" t="str">
        <f>IF(pay!C417&lt;&gt;"",pay!C417,"")</f>
        <v/>
      </c>
      <c r="C410" s="2" t="str">
        <f>IF(pay!E417&lt;&gt;"",VLOOKUP(pay!E417,private!$E$1:$F$9,2,FALSE),"")</f>
        <v/>
      </c>
      <c r="D410" s="2" t="str">
        <f>IF(pay!F417&lt;&gt;"",pay!F417,"")</f>
        <v/>
      </c>
      <c r="E410" s="38" t="str">
        <f>IF(pay!G417&lt;&gt;"",pay!G417,"")</f>
        <v/>
      </c>
      <c r="F410" s="2" t="str">
        <f>IF(pay!H417&lt;&gt;"",pay!H417,"")</f>
        <v/>
      </c>
    </row>
    <row r="411" spans="1:6" x14ac:dyDescent="0.25">
      <c r="A411" s="2" t="str">
        <f>IF(pay!C418&lt;&gt;"",pay!B418,"")</f>
        <v/>
      </c>
      <c r="B411" s="2" t="str">
        <f>IF(pay!C418&lt;&gt;"",pay!C418,"")</f>
        <v/>
      </c>
      <c r="C411" s="2" t="str">
        <f>IF(pay!E418&lt;&gt;"",VLOOKUP(pay!E418,private!$E$1:$F$9,2,FALSE),"")</f>
        <v/>
      </c>
      <c r="D411" s="2" t="str">
        <f>IF(pay!F418&lt;&gt;"",pay!F418,"")</f>
        <v/>
      </c>
      <c r="E411" s="38" t="str">
        <f>IF(pay!G418&lt;&gt;"",pay!G418,"")</f>
        <v/>
      </c>
      <c r="F411" s="2" t="str">
        <f>IF(pay!H418&lt;&gt;"",pay!H418,"")</f>
        <v/>
      </c>
    </row>
    <row r="412" spans="1:6" x14ac:dyDescent="0.25">
      <c r="A412" s="2" t="str">
        <f>IF(pay!C419&lt;&gt;"",pay!B419,"")</f>
        <v/>
      </c>
      <c r="B412" s="2" t="str">
        <f>IF(pay!C419&lt;&gt;"",pay!C419,"")</f>
        <v/>
      </c>
      <c r="C412" s="2" t="str">
        <f>IF(pay!E419&lt;&gt;"",VLOOKUP(pay!E419,private!$E$1:$F$9,2,FALSE),"")</f>
        <v/>
      </c>
      <c r="D412" s="2" t="str">
        <f>IF(pay!F419&lt;&gt;"",pay!F419,"")</f>
        <v/>
      </c>
      <c r="E412" s="38" t="str">
        <f>IF(pay!G419&lt;&gt;"",pay!G419,"")</f>
        <v/>
      </c>
      <c r="F412" s="2" t="str">
        <f>IF(pay!H419&lt;&gt;"",pay!H419,"")</f>
        <v/>
      </c>
    </row>
    <row r="413" spans="1:6" x14ac:dyDescent="0.25">
      <c r="A413" s="2" t="str">
        <f>IF(pay!C420&lt;&gt;"",pay!B420,"")</f>
        <v/>
      </c>
      <c r="B413" s="2" t="str">
        <f>IF(pay!C420&lt;&gt;"",pay!C420,"")</f>
        <v/>
      </c>
      <c r="C413" s="2" t="str">
        <f>IF(pay!E420&lt;&gt;"",VLOOKUP(pay!E420,private!$E$1:$F$9,2,FALSE),"")</f>
        <v/>
      </c>
      <c r="D413" s="2" t="str">
        <f>IF(pay!F420&lt;&gt;"",pay!F420,"")</f>
        <v/>
      </c>
      <c r="E413" s="38" t="str">
        <f>IF(pay!G420&lt;&gt;"",pay!G420,"")</f>
        <v/>
      </c>
      <c r="F413" s="2" t="str">
        <f>IF(pay!H420&lt;&gt;"",pay!H420,"")</f>
        <v/>
      </c>
    </row>
    <row r="414" spans="1:6" x14ac:dyDescent="0.25">
      <c r="A414" s="2" t="str">
        <f>IF(pay!C421&lt;&gt;"",pay!B421,"")</f>
        <v/>
      </c>
      <c r="B414" s="2" t="str">
        <f>IF(pay!C421&lt;&gt;"",pay!C421,"")</f>
        <v/>
      </c>
      <c r="C414" s="2" t="str">
        <f>IF(pay!E421&lt;&gt;"",VLOOKUP(pay!E421,private!$E$1:$F$9,2,FALSE),"")</f>
        <v/>
      </c>
      <c r="D414" s="2" t="str">
        <f>IF(pay!F421&lt;&gt;"",pay!F421,"")</f>
        <v/>
      </c>
      <c r="E414" s="38" t="str">
        <f>IF(pay!G421&lt;&gt;"",pay!G421,"")</f>
        <v/>
      </c>
      <c r="F414" s="2" t="str">
        <f>IF(pay!H421&lt;&gt;"",pay!H421,"")</f>
        <v/>
      </c>
    </row>
    <row r="415" spans="1:6" x14ac:dyDescent="0.25">
      <c r="A415" s="2" t="str">
        <f>IF(pay!C422&lt;&gt;"",pay!B422,"")</f>
        <v/>
      </c>
      <c r="B415" s="2" t="str">
        <f>IF(pay!C422&lt;&gt;"",pay!C422,"")</f>
        <v/>
      </c>
      <c r="C415" s="2" t="str">
        <f>IF(pay!E422&lt;&gt;"",VLOOKUP(pay!E422,private!$E$1:$F$9,2,FALSE),"")</f>
        <v/>
      </c>
      <c r="D415" s="2" t="str">
        <f>IF(pay!F422&lt;&gt;"",pay!F422,"")</f>
        <v/>
      </c>
      <c r="E415" s="38" t="str">
        <f>IF(pay!G422&lt;&gt;"",pay!G422,"")</f>
        <v/>
      </c>
      <c r="F415" s="2" t="str">
        <f>IF(pay!H422&lt;&gt;"",pay!H422,"")</f>
        <v/>
      </c>
    </row>
    <row r="416" spans="1:6" x14ac:dyDescent="0.25">
      <c r="A416" s="2" t="str">
        <f>IF(pay!C423&lt;&gt;"",pay!B423,"")</f>
        <v/>
      </c>
      <c r="B416" s="2" t="str">
        <f>IF(pay!C423&lt;&gt;"",pay!C423,"")</f>
        <v/>
      </c>
      <c r="C416" s="2" t="str">
        <f>IF(pay!E423&lt;&gt;"",VLOOKUP(pay!E423,private!$E$1:$F$9,2,FALSE),"")</f>
        <v/>
      </c>
      <c r="D416" s="2" t="str">
        <f>IF(pay!F423&lt;&gt;"",pay!F423,"")</f>
        <v/>
      </c>
      <c r="E416" s="38" t="str">
        <f>IF(pay!G423&lt;&gt;"",pay!G423,"")</f>
        <v/>
      </c>
      <c r="F416" s="2" t="str">
        <f>IF(pay!H423&lt;&gt;"",pay!H423,"")</f>
        <v/>
      </c>
    </row>
    <row r="417" spans="1:6" x14ac:dyDescent="0.25">
      <c r="A417" s="2" t="str">
        <f>IF(pay!C424&lt;&gt;"",pay!B424,"")</f>
        <v/>
      </c>
      <c r="B417" s="2" t="str">
        <f>IF(pay!C424&lt;&gt;"",pay!C424,"")</f>
        <v/>
      </c>
      <c r="C417" s="2" t="str">
        <f>IF(pay!E424&lt;&gt;"",VLOOKUP(pay!E424,private!$E$1:$F$9,2,FALSE),"")</f>
        <v/>
      </c>
      <c r="D417" s="2" t="str">
        <f>IF(pay!F424&lt;&gt;"",pay!F424,"")</f>
        <v/>
      </c>
      <c r="E417" s="38" t="str">
        <f>IF(pay!G424&lt;&gt;"",pay!G424,"")</f>
        <v/>
      </c>
      <c r="F417" s="2" t="str">
        <f>IF(pay!H424&lt;&gt;"",pay!H424,"")</f>
        <v/>
      </c>
    </row>
    <row r="418" spans="1:6" x14ac:dyDescent="0.25">
      <c r="A418" s="2" t="str">
        <f>IF(pay!C425&lt;&gt;"",pay!B425,"")</f>
        <v/>
      </c>
      <c r="B418" s="2" t="str">
        <f>IF(pay!C425&lt;&gt;"",pay!C425,"")</f>
        <v/>
      </c>
      <c r="C418" s="2" t="str">
        <f>IF(pay!E425&lt;&gt;"",VLOOKUP(pay!E425,private!$E$1:$F$9,2,FALSE),"")</f>
        <v/>
      </c>
      <c r="D418" s="2" t="str">
        <f>IF(pay!F425&lt;&gt;"",pay!F425,"")</f>
        <v/>
      </c>
      <c r="E418" s="38" t="str">
        <f>IF(pay!G425&lt;&gt;"",pay!G425,"")</f>
        <v/>
      </c>
      <c r="F418" s="2" t="str">
        <f>IF(pay!H425&lt;&gt;"",pay!H425,"")</f>
        <v/>
      </c>
    </row>
    <row r="419" spans="1:6" x14ac:dyDescent="0.25">
      <c r="A419" s="2" t="str">
        <f>IF(pay!C426&lt;&gt;"",pay!B426,"")</f>
        <v/>
      </c>
      <c r="B419" s="2" t="str">
        <f>IF(pay!C426&lt;&gt;"",pay!C426,"")</f>
        <v/>
      </c>
      <c r="C419" s="2" t="str">
        <f>IF(pay!E426&lt;&gt;"",VLOOKUP(pay!E426,private!$E$1:$F$9,2,FALSE),"")</f>
        <v/>
      </c>
      <c r="D419" s="2" t="str">
        <f>IF(pay!F426&lt;&gt;"",pay!F426,"")</f>
        <v/>
      </c>
      <c r="E419" s="38" t="str">
        <f>IF(pay!G426&lt;&gt;"",pay!G426,"")</f>
        <v/>
      </c>
      <c r="F419" s="2" t="str">
        <f>IF(pay!H426&lt;&gt;"",pay!H426,"")</f>
        <v/>
      </c>
    </row>
    <row r="420" spans="1:6" x14ac:dyDescent="0.25">
      <c r="A420" s="2" t="str">
        <f>IF(pay!C427&lt;&gt;"",pay!B427,"")</f>
        <v/>
      </c>
      <c r="B420" s="2" t="str">
        <f>IF(pay!C427&lt;&gt;"",pay!C427,"")</f>
        <v/>
      </c>
      <c r="C420" s="2" t="str">
        <f>IF(pay!E427&lt;&gt;"",VLOOKUP(pay!E427,private!$E$1:$F$9,2,FALSE),"")</f>
        <v/>
      </c>
      <c r="D420" s="2" t="str">
        <f>IF(pay!F427&lt;&gt;"",pay!F427,"")</f>
        <v/>
      </c>
      <c r="E420" s="38" t="str">
        <f>IF(pay!G427&lt;&gt;"",pay!G427,"")</f>
        <v/>
      </c>
      <c r="F420" s="2" t="str">
        <f>IF(pay!H427&lt;&gt;"",pay!H427,"")</f>
        <v/>
      </c>
    </row>
    <row r="421" spans="1:6" x14ac:dyDescent="0.25">
      <c r="A421" s="2" t="str">
        <f>IF(pay!C428&lt;&gt;"",pay!B428,"")</f>
        <v/>
      </c>
      <c r="B421" s="2" t="str">
        <f>IF(pay!C428&lt;&gt;"",pay!C428,"")</f>
        <v/>
      </c>
      <c r="C421" s="2" t="str">
        <f>IF(pay!E428&lt;&gt;"",VLOOKUP(pay!E428,private!$E$1:$F$9,2,FALSE),"")</f>
        <v/>
      </c>
      <c r="D421" s="2" t="str">
        <f>IF(pay!F428&lt;&gt;"",pay!F428,"")</f>
        <v/>
      </c>
      <c r="E421" s="38" t="str">
        <f>IF(pay!G428&lt;&gt;"",pay!G428,"")</f>
        <v/>
      </c>
      <c r="F421" s="2" t="str">
        <f>IF(pay!H428&lt;&gt;"",pay!H428,"")</f>
        <v/>
      </c>
    </row>
    <row r="422" spans="1:6" x14ac:dyDescent="0.25">
      <c r="A422" s="2" t="str">
        <f>IF(pay!C429&lt;&gt;"",pay!B429,"")</f>
        <v/>
      </c>
      <c r="B422" s="2" t="str">
        <f>IF(pay!C429&lt;&gt;"",pay!C429,"")</f>
        <v/>
      </c>
      <c r="C422" s="2" t="str">
        <f>IF(pay!E429&lt;&gt;"",VLOOKUP(pay!E429,private!$E$1:$F$9,2,FALSE),"")</f>
        <v/>
      </c>
      <c r="D422" s="2" t="str">
        <f>IF(pay!F429&lt;&gt;"",pay!F429,"")</f>
        <v/>
      </c>
      <c r="E422" s="38" t="str">
        <f>IF(pay!G429&lt;&gt;"",pay!G429,"")</f>
        <v/>
      </c>
      <c r="F422" s="2" t="str">
        <f>IF(pay!H429&lt;&gt;"",pay!H429,"")</f>
        <v/>
      </c>
    </row>
    <row r="423" spans="1:6" x14ac:dyDescent="0.25">
      <c r="A423" s="2" t="str">
        <f>IF(pay!C430&lt;&gt;"",pay!B430,"")</f>
        <v/>
      </c>
      <c r="B423" s="2" t="str">
        <f>IF(pay!C430&lt;&gt;"",pay!C430,"")</f>
        <v/>
      </c>
      <c r="C423" s="2" t="str">
        <f>IF(pay!E430&lt;&gt;"",VLOOKUP(pay!E430,private!$E$1:$F$9,2,FALSE),"")</f>
        <v/>
      </c>
      <c r="D423" s="2" t="str">
        <f>IF(pay!F430&lt;&gt;"",pay!F430,"")</f>
        <v/>
      </c>
      <c r="E423" s="38" t="str">
        <f>IF(pay!G430&lt;&gt;"",pay!G430,"")</f>
        <v/>
      </c>
      <c r="F423" s="2" t="str">
        <f>IF(pay!H430&lt;&gt;"",pay!H430,"")</f>
        <v/>
      </c>
    </row>
    <row r="424" spans="1:6" x14ac:dyDescent="0.25">
      <c r="A424" s="2" t="str">
        <f>IF(pay!C431&lt;&gt;"",pay!B431,"")</f>
        <v/>
      </c>
      <c r="B424" s="2" t="str">
        <f>IF(pay!C431&lt;&gt;"",pay!C431,"")</f>
        <v/>
      </c>
      <c r="C424" s="2" t="str">
        <f>IF(pay!E431&lt;&gt;"",VLOOKUP(pay!E431,private!$E$1:$F$9,2,FALSE),"")</f>
        <v/>
      </c>
      <c r="D424" s="2" t="str">
        <f>IF(pay!F431&lt;&gt;"",pay!F431,"")</f>
        <v/>
      </c>
      <c r="E424" s="38" t="str">
        <f>IF(pay!G431&lt;&gt;"",pay!G431,"")</f>
        <v/>
      </c>
      <c r="F424" s="2" t="str">
        <f>IF(pay!H431&lt;&gt;"",pay!H431,"")</f>
        <v/>
      </c>
    </row>
    <row r="425" spans="1:6" x14ac:dyDescent="0.25">
      <c r="A425" s="2" t="str">
        <f>IF(pay!C432&lt;&gt;"",pay!B432,"")</f>
        <v/>
      </c>
      <c r="B425" s="2" t="str">
        <f>IF(pay!C432&lt;&gt;"",pay!C432,"")</f>
        <v/>
      </c>
      <c r="C425" s="2" t="str">
        <f>IF(pay!E432&lt;&gt;"",VLOOKUP(pay!E432,private!$E$1:$F$9,2,FALSE),"")</f>
        <v/>
      </c>
      <c r="D425" s="2" t="str">
        <f>IF(pay!F432&lt;&gt;"",pay!F432,"")</f>
        <v/>
      </c>
      <c r="E425" s="38" t="str">
        <f>IF(pay!G432&lt;&gt;"",pay!G432,"")</f>
        <v/>
      </c>
      <c r="F425" s="2" t="str">
        <f>IF(pay!H432&lt;&gt;"",pay!H432,"")</f>
        <v/>
      </c>
    </row>
    <row r="426" spans="1:6" x14ac:dyDescent="0.25">
      <c r="A426" s="2" t="str">
        <f>IF(pay!C433&lt;&gt;"",pay!B433,"")</f>
        <v/>
      </c>
      <c r="B426" s="2" t="str">
        <f>IF(pay!C433&lt;&gt;"",pay!C433,"")</f>
        <v/>
      </c>
      <c r="C426" s="2" t="str">
        <f>IF(pay!E433&lt;&gt;"",VLOOKUP(pay!E433,private!$E$1:$F$9,2,FALSE),"")</f>
        <v/>
      </c>
      <c r="D426" s="2" t="str">
        <f>IF(pay!F433&lt;&gt;"",pay!F433,"")</f>
        <v/>
      </c>
      <c r="E426" s="38" t="str">
        <f>IF(pay!G433&lt;&gt;"",pay!G433,"")</f>
        <v/>
      </c>
      <c r="F426" s="2" t="str">
        <f>IF(pay!H433&lt;&gt;"",pay!H433,"")</f>
        <v/>
      </c>
    </row>
    <row r="427" spans="1:6" x14ac:dyDescent="0.25">
      <c r="A427" s="2" t="str">
        <f>IF(pay!C434&lt;&gt;"",pay!B434,"")</f>
        <v/>
      </c>
      <c r="B427" s="2" t="str">
        <f>IF(pay!C434&lt;&gt;"",pay!C434,"")</f>
        <v/>
      </c>
      <c r="C427" s="2" t="str">
        <f>IF(pay!E434&lt;&gt;"",VLOOKUP(pay!E434,private!$E$1:$F$9,2,FALSE),"")</f>
        <v/>
      </c>
      <c r="D427" s="2" t="str">
        <f>IF(pay!F434&lt;&gt;"",pay!F434,"")</f>
        <v/>
      </c>
      <c r="E427" s="38" t="str">
        <f>IF(pay!G434&lt;&gt;"",pay!G434,"")</f>
        <v/>
      </c>
      <c r="F427" s="2" t="str">
        <f>IF(pay!H434&lt;&gt;"",pay!H434,"")</f>
        <v/>
      </c>
    </row>
    <row r="428" spans="1:6" x14ac:dyDescent="0.25">
      <c r="A428" s="2" t="str">
        <f>IF(pay!C435&lt;&gt;"",pay!B435,"")</f>
        <v/>
      </c>
      <c r="B428" s="2" t="str">
        <f>IF(pay!C435&lt;&gt;"",pay!C435,"")</f>
        <v/>
      </c>
      <c r="C428" s="2" t="str">
        <f>IF(pay!E435&lt;&gt;"",VLOOKUP(pay!E435,private!$E$1:$F$9,2,FALSE),"")</f>
        <v/>
      </c>
      <c r="D428" s="2" t="str">
        <f>IF(pay!F435&lt;&gt;"",pay!F435,"")</f>
        <v/>
      </c>
      <c r="E428" s="38" t="str">
        <f>IF(pay!G435&lt;&gt;"",pay!G435,"")</f>
        <v/>
      </c>
      <c r="F428" s="2" t="str">
        <f>IF(pay!H435&lt;&gt;"",pay!H435,"")</f>
        <v/>
      </c>
    </row>
    <row r="429" spans="1:6" x14ac:dyDescent="0.25">
      <c r="A429" s="2" t="str">
        <f>IF(pay!C436&lt;&gt;"",pay!B436,"")</f>
        <v/>
      </c>
      <c r="B429" s="2" t="str">
        <f>IF(pay!C436&lt;&gt;"",pay!C436,"")</f>
        <v/>
      </c>
      <c r="C429" s="2" t="str">
        <f>IF(pay!E436&lt;&gt;"",VLOOKUP(pay!E436,private!$E$1:$F$9,2,FALSE),"")</f>
        <v/>
      </c>
      <c r="D429" s="2" t="str">
        <f>IF(pay!F436&lt;&gt;"",pay!F436,"")</f>
        <v/>
      </c>
      <c r="E429" s="38" t="str">
        <f>IF(pay!G436&lt;&gt;"",pay!G436,"")</f>
        <v/>
      </c>
      <c r="F429" s="2" t="str">
        <f>IF(pay!H436&lt;&gt;"",pay!H436,"")</f>
        <v/>
      </c>
    </row>
    <row r="430" spans="1:6" x14ac:dyDescent="0.25">
      <c r="A430" s="2" t="str">
        <f>IF(pay!C437&lt;&gt;"",pay!B437,"")</f>
        <v/>
      </c>
      <c r="B430" s="2" t="str">
        <f>IF(pay!C437&lt;&gt;"",pay!C437,"")</f>
        <v/>
      </c>
      <c r="C430" s="2" t="str">
        <f>IF(pay!E437&lt;&gt;"",VLOOKUP(pay!E437,private!$E$1:$F$9,2,FALSE),"")</f>
        <v/>
      </c>
      <c r="D430" s="2" t="str">
        <f>IF(pay!F437&lt;&gt;"",pay!F437,"")</f>
        <v/>
      </c>
      <c r="E430" s="38" t="str">
        <f>IF(pay!G437&lt;&gt;"",pay!G437,"")</f>
        <v/>
      </c>
      <c r="F430" s="2" t="str">
        <f>IF(pay!H437&lt;&gt;"",pay!H437,"")</f>
        <v/>
      </c>
    </row>
    <row r="431" spans="1:6" x14ac:dyDescent="0.25">
      <c r="A431" s="2" t="str">
        <f>IF(pay!C438&lt;&gt;"",pay!B438,"")</f>
        <v/>
      </c>
      <c r="B431" s="2" t="str">
        <f>IF(pay!C438&lt;&gt;"",pay!C438,"")</f>
        <v/>
      </c>
      <c r="C431" s="2" t="str">
        <f>IF(pay!E438&lt;&gt;"",VLOOKUP(pay!E438,private!$E$1:$F$9,2,FALSE),"")</f>
        <v/>
      </c>
      <c r="D431" s="2" t="str">
        <f>IF(pay!F438&lt;&gt;"",pay!F438,"")</f>
        <v/>
      </c>
      <c r="E431" s="38" t="str">
        <f>IF(pay!G438&lt;&gt;"",pay!G438,"")</f>
        <v/>
      </c>
      <c r="F431" s="2" t="str">
        <f>IF(pay!H438&lt;&gt;"",pay!H438,"")</f>
        <v/>
      </c>
    </row>
    <row r="432" spans="1:6" x14ac:dyDescent="0.25">
      <c r="A432" s="2" t="str">
        <f>IF(pay!C439&lt;&gt;"",pay!B439,"")</f>
        <v/>
      </c>
      <c r="B432" s="2" t="str">
        <f>IF(pay!C439&lt;&gt;"",pay!C439,"")</f>
        <v/>
      </c>
      <c r="C432" s="2" t="str">
        <f>IF(pay!E439&lt;&gt;"",VLOOKUP(pay!E439,private!$E$1:$F$9,2,FALSE),"")</f>
        <v/>
      </c>
      <c r="D432" s="2" t="str">
        <f>IF(pay!F439&lt;&gt;"",pay!F439,"")</f>
        <v/>
      </c>
      <c r="E432" s="38" t="str">
        <f>IF(pay!G439&lt;&gt;"",pay!G439,"")</f>
        <v/>
      </c>
      <c r="F432" s="2" t="str">
        <f>IF(pay!H439&lt;&gt;"",pay!H439,"")</f>
        <v/>
      </c>
    </row>
    <row r="433" spans="1:6" x14ac:dyDescent="0.25">
      <c r="A433" s="2" t="str">
        <f>IF(pay!C440&lt;&gt;"",pay!B440,"")</f>
        <v/>
      </c>
      <c r="B433" s="2" t="str">
        <f>IF(pay!C440&lt;&gt;"",pay!C440,"")</f>
        <v/>
      </c>
      <c r="C433" s="2" t="str">
        <f>IF(pay!E440&lt;&gt;"",VLOOKUP(pay!E440,private!$E$1:$F$9,2,FALSE),"")</f>
        <v/>
      </c>
      <c r="D433" s="2" t="str">
        <f>IF(pay!F440&lt;&gt;"",pay!F440,"")</f>
        <v/>
      </c>
      <c r="E433" s="38" t="str">
        <f>IF(pay!G440&lt;&gt;"",pay!G440,"")</f>
        <v/>
      </c>
      <c r="F433" s="2" t="str">
        <f>IF(pay!H440&lt;&gt;"",pay!H440,"")</f>
        <v/>
      </c>
    </row>
    <row r="434" spans="1:6" x14ac:dyDescent="0.25">
      <c r="A434" s="2" t="str">
        <f>IF(pay!C441&lt;&gt;"",pay!B441,"")</f>
        <v/>
      </c>
      <c r="B434" s="2" t="str">
        <f>IF(pay!C441&lt;&gt;"",pay!C441,"")</f>
        <v/>
      </c>
      <c r="C434" s="2" t="str">
        <f>IF(pay!E441&lt;&gt;"",VLOOKUP(pay!E441,private!$E$1:$F$9,2,FALSE),"")</f>
        <v/>
      </c>
      <c r="D434" s="2" t="str">
        <f>IF(pay!F441&lt;&gt;"",pay!F441,"")</f>
        <v/>
      </c>
      <c r="E434" s="38" t="str">
        <f>IF(pay!G441&lt;&gt;"",pay!G441,"")</f>
        <v/>
      </c>
      <c r="F434" s="2" t="str">
        <f>IF(pay!H441&lt;&gt;"",pay!H441,"")</f>
        <v/>
      </c>
    </row>
    <row r="435" spans="1:6" x14ac:dyDescent="0.25">
      <c r="A435" s="2" t="str">
        <f>IF(pay!C442&lt;&gt;"",pay!B442,"")</f>
        <v/>
      </c>
      <c r="B435" s="2" t="str">
        <f>IF(pay!C442&lt;&gt;"",pay!C442,"")</f>
        <v/>
      </c>
      <c r="C435" s="2" t="str">
        <f>IF(pay!E442&lt;&gt;"",VLOOKUP(pay!E442,private!$E$1:$F$9,2,FALSE),"")</f>
        <v/>
      </c>
      <c r="D435" s="2" t="str">
        <f>IF(pay!F442&lt;&gt;"",pay!F442,"")</f>
        <v/>
      </c>
      <c r="E435" s="38" t="str">
        <f>IF(pay!G442&lt;&gt;"",pay!G442,"")</f>
        <v/>
      </c>
      <c r="F435" s="2" t="str">
        <f>IF(pay!H442&lt;&gt;"",pay!H442,"")</f>
        <v/>
      </c>
    </row>
    <row r="436" spans="1:6" x14ac:dyDescent="0.25">
      <c r="A436" s="2" t="str">
        <f>IF(pay!C443&lt;&gt;"",pay!B443,"")</f>
        <v/>
      </c>
      <c r="B436" s="2" t="str">
        <f>IF(pay!C443&lt;&gt;"",pay!C443,"")</f>
        <v/>
      </c>
      <c r="C436" s="2" t="str">
        <f>IF(pay!E443&lt;&gt;"",VLOOKUP(pay!E443,private!$E$1:$F$9,2,FALSE),"")</f>
        <v/>
      </c>
      <c r="D436" s="2" t="str">
        <f>IF(pay!F443&lt;&gt;"",pay!F443,"")</f>
        <v/>
      </c>
      <c r="E436" s="38" t="str">
        <f>IF(pay!G443&lt;&gt;"",pay!G443,"")</f>
        <v/>
      </c>
      <c r="F436" s="2" t="str">
        <f>IF(pay!H443&lt;&gt;"",pay!H443,"")</f>
        <v/>
      </c>
    </row>
    <row r="437" spans="1:6" x14ac:dyDescent="0.25">
      <c r="A437" s="2" t="str">
        <f>IF(pay!C444&lt;&gt;"",pay!B444,"")</f>
        <v/>
      </c>
      <c r="B437" s="2" t="str">
        <f>IF(pay!C444&lt;&gt;"",pay!C444,"")</f>
        <v/>
      </c>
      <c r="C437" s="2" t="str">
        <f>IF(pay!E444&lt;&gt;"",VLOOKUP(pay!E444,private!$E$1:$F$9,2,FALSE),"")</f>
        <v/>
      </c>
      <c r="D437" s="2" t="str">
        <f>IF(pay!F444&lt;&gt;"",pay!F444,"")</f>
        <v/>
      </c>
      <c r="E437" s="38" t="str">
        <f>IF(pay!G444&lt;&gt;"",pay!G444,"")</f>
        <v/>
      </c>
      <c r="F437" s="2" t="str">
        <f>IF(pay!H444&lt;&gt;"",pay!H444,"")</f>
        <v/>
      </c>
    </row>
    <row r="438" spans="1:6" x14ac:dyDescent="0.25">
      <c r="A438" s="2" t="str">
        <f>IF(pay!C445&lt;&gt;"",pay!B445,"")</f>
        <v/>
      </c>
      <c r="B438" s="2" t="str">
        <f>IF(pay!C445&lt;&gt;"",pay!C445,"")</f>
        <v/>
      </c>
      <c r="C438" s="2" t="str">
        <f>IF(pay!E445&lt;&gt;"",VLOOKUP(pay!E445,private!$E$1:$F$9,2,FALSE),"")</f>
        <v/>
      </c>
      <c r="D438" s="2" t="str">
        <f>IF(pay!F445&lt;&gt;"",pay!F445,"")</f>
        <v/>
      </c>
      <c r="E438" s="38" t="str">
        <f>IF(pay!G445&lt;&gt;"",pay!G445,"")</f>
        <v/>
      </c>
      <c r="F438" s="2" t="str">
        <f>IF(pay!H445&lt;&gt;"",pay!H445,"")</f>
        <v/>
      </c>
    </row>
    <row r="439" spans="1:6" x14ac:dyDescent="0.25">
      <c r="A439" s="2" t="str">
        <f>IF(pay!C446&lt;&gt;"",pay!B446,"")</f>
        <v/>
      </c>
      <c r="B439" s="2" t="str">
        <f>IF(pay!C446&lt;&gt;"",pay!C446,"")</f>
        <v/>
      </c>
      <c r="C439" s="2" t="str">
        <f>IF(pay!E446&lt;&gt;"",VLOOKUP(pay!E446,private!$E$1:$F$9,2,FALSE),"")</f>
        <v/>
      </c>
      <c r="D439" s="2" t="str">
        <f>IF(pay!F446&lt;&gt;"",pay!F446,"")</f>
        <v/>
      </c>
      <c r="E439" s="38" t="str">
        <f>IF(pay!G446&lt;&gt;"",pay!G446,"")</f>
        <v/>
      </c>
      <c r="F439" s="2" t="str">
        <f>IF(pay!H446&lt;&gt;"",pay!H446,"")</f>
        <v/>
      </c>
    </row>
    <row r="440" spans="1:6" x14ac:dyDescent="0.25">
      <c r="A440" s="2" t="str">
        <f>IF(pay!C447&lt;&gt;"",pay!B447,"")</f>
        <v/>
      </c>
      <c r="B440" s="2" t="str">
        <f>IF(pay!C447&lt;&gt;"",pay!C447,"")</f>
        <v/>
      </c>
      <c r="C440" s="2" t="str">
        <f>IF(pay!E447&lt;&gt;"",VLOOKUP(pay!E447,private!$E$1:$F$9,2,FALSE),"")</f>
        <v/>
      </c>
      <c r="D440" s="2" t="str">
        <f>IF(pay!F447&lt;&gt;"",pay!F447,"")</f>
        <v/>
      </c>
      <c r="E440" s="38" t="str">
        <f>IF(pay!G447&lt;&gt;"",pay!G447,"")</f>
        <v/>
      </c>
      <c r="F440" s="2" t="str">
        <f>IF(pay!H447&lt;&gt;"",pay!H447,"")</f>
        <v/>
      </c>
    </row>
    <row r="441" spans="1:6" x14ac:dyDescent="0.25">
      <c r="A441" s="2" t="str">
        <f>IF(pay!C448&lt;&gt;"",pay!B448,"")</f>
        <v/>
      </c>
      <c r="B441" s="2" t="str">
        <f>IF(pay!C448&lt;&gt;"",pay!C448,"")</f>
        <v/>
      </c>
      <c r="C441" s="2" t="str">
        <f>IF(pay!E448&lt;&gt;"",VLOOKUP(pay!E448,private!$E$1:$F$9,2,FALSE),"")</f>
        <v/>
      </c>
      <c r="D441" s="2" t="str">
        <f>IF(pay!F448&lt;&gt;"",pay!F448,"")</f>
        <v/>
      </c>
      <c r="E441" s="38" t="str">
        <f>IF(pay!G448&lt;&gt;"",pay!G448,"")</f>
        <v/>
      </c>
      <c r="F441" s="2" t="str">
        <f>IF(pay!H448&lt;&gt;"",pay!H448,"")</f>
        <v/>
      </c>
    </row>
    <row r="442" spans="1:6" x14ac:dyDescent="0.25">
      <c r="A442" s="2" t="str">
        <f>IF(pay!C449&lt;&gt;"",pay!B449,"")</f>
        <v/>
      </c>
      <c r="B442" s="2" t="str">
        <f>IF(pay!C449&lt;&gt;"",pay!C449,"")</f>
        <v/>
      </c>
      <c r="C442" s="2" t="str">
        <f>IF(pay!E449&lt;&gt;"",VLOOKUP(pay!E449,private!$E$1:$F$9,2,FALSE),"")</f>
        <v/>
      </c>
      <c r="D442" s="2" t="str">
        <f>IF(pay!F449&lt;&gt;"",pay!F449,"")</f>
        <v/>
      </c>
      <c r="E442" s="38" t="str">
        <f>IF(pay!G449&lt;&gt;"",pay!G449,"")</f>
        <v/>
      </c>
      <c r="F442" s="2" t="str">
        <f>IF(pay!H449&lt;&gt;"",pay!H449,"")</f>
        <v/>
      </c>
    </row>
    <row r="443" spans="1:6" x14ac:dyDescent="0.25">
      <c r="A443" s="2" t="str">
        <f>IF(pay!C450&lt;&gt;"",pay!B450,"")</f>
        <v/>
      </c>
      <c r="B443" s="2" t="str">
        <f>IF(pay!C450&lt;&gt;"",pay!C450,"")</f>
        <v/>
      </c>
      <c r="C443" s="2" t="str">
        <f>IF(pay!E450&lt;&gt;"",VLOOKUP(pay!E450,private!$E$1:$F$9,2,FALSE),"")</f>
        <v/>
      </c>
      <c r="D443" s="2" t="str">
        <f>IF(pay!F450&lt;&gt;"",pay!F450,"")</f>
        <v/>
      </c>
      <c r="E443" s="38" t="str">
        <f>IF(pay!G450&lt;&gt;"",pay!G450,"")</f>
        <v/>
      </c>
      <c r="F443" s="2" t="str">
        <f>IF(pay!H450&lt;&gt;"",pay!H450,"")</f>
        <v/>
      </c>
    </row>
    <row r="444" spans="1:6" x14ac:dyDescent="0.25">
      <c r="A444" s="2" t="str">
        <f>IF(pay!C451&lt;&gt;"",pay!B451,"")</f>
        <v/>
      </c>
      <c r="B444" s="2" t="str">
        <f>IF(pay!C451&lt;&gt;"",pay!C451,"")</f>
        <v/>
      </c>
      <c r="C444" s="2" t="str">
        <f>IF(pay!E451&lt;&gt;"",VLOOKUP(pay!E451,private!$E$1:$F$9,2,FALSE),"")</f>
        <v/>
      </c>
      <c r="D444" s="2" t="str">
        <f>IF(pay!F451&lt;&gt;"",pay!F451,"")</f>
        <v/>
      </c>
      <c r="E444" s="38" t="str">
        <f>IF(pay!G451&lt;&gt;"",pay!G451,"")</f>
        <v/>
      </c>
      <c r="F444" s="2" t="str">
        <f>IF(pay!H451&lt;&gt;"",pay!H451,"")</f>
        <v/>
      </c>
    </row>
    <row r="445" spans="1:6" x14ac:dyDescent="0.25">
      <c r="A445" s="2" t="str">
        <f>IF(pay!C452&lt;&gt;"",pay!B452,"")</f>
        <v/>
      </c>
      <c r="B445" s="2" t="str">
        <f>IF(pay!C452&lt;&gt;"",pay!C452,"")</f>
        <v/>
      </c>
      <c r="C445" s="2" t="str">
        <f>IF(pay!E452&lt;&gt;"",VLOOKUP(pay!E452,private!$E$1:$F$9,2,FALSE),"")</f>
        <v/>
      </c>
      <c r="D445" s="2" t="str">
        <f>IF(pay!F452&lt;&gt;"",pay!F452,"")</f>
        <v/>
      </c>
      <c r="E445" s="38" t="str">
        <f>IF(pay!G452&lt;&gt;"",pay!G452,"")</f>
        <v/>
      </c>
      <c r="F445" s="2" t="str">
        <f>IF(pay!H452&lt;&gt;"",pay!H452,"")</f>
        <v/>
      </c>
    </row>
    <row r="446" spans="1:6" x14ac:dyDescent="0.25">
      <c r="A446" s="2" t="str">
        <f>IF(pay!C453&lt;&gt;"",pay!B453,"")</f>
        <v/>
      </c>
      <c r="B446" s="2" t="str">
        <f>IF(pay!C453&lt;&gt;"",pay!C453,"")</f>
        <v/>
      </c>
      <c r="C446" s="2" t="str">
        <f>IF(pay!E453&lt;&gt;"",VLOOKUP(pay!E453,private!$E$1:$F$9,2,FALSE),"")</f>
        <v/>
      </c>
      <c r="D446" s="2" t="str">
        <f>IF(pay!F453&lt;&gt;"",pay!F453,"")</f>
        <v/>
      </c>
      <c r="E446" s="38" t="str">
        <f>IF(pay!G453&lt;&gt;"",pay!G453,"")</f>
        <v/>
      </c>
      <c r="F446" s="2" t="str">
        <f>IF(pay!H453&lt;&gt;"",pay!H453,"")</f>
        <v/>
      </c>
    </row>
    <row r="447" spans="1:6" x14ac:dyDescent="0.25">
      <c r="A447" s="2" t="str">
        <f>IF(pay!C454&lt;&gt;"",pay!B454,"")</f>
        <v/>
      </c>
      <c r="B447" s="2" t="str">
        <f>IF(pay!C454&lt;&gt;"",pay!C454,"")</f>
        <v/>
      </c>
      <c r="C447" s="2" t="str">
        <f>IF(pay!E454&lt;&gt;"",VLOOKUP(pay!E454,private!$E$1:$F$9,2,FALSE),"")</f>
        <v/>
      </c>
      <c r="D447" s="2" t="str">
        <f>IF(pay!F454&lt;&gt;"",pay!F454,"")</f>
        <v/>
      </c>
      <c r="E447" s="38" t="str">
        <f>IF(pay!G454&lt;&gt;"",pay!G454,"")</f>
        <v/>
      </c>
      <c r="F447" s="2" t="str">
        <f>IF(pay!H454&lt;&gt;"",pay!H454,"")</f>
        <v/>
      </c>
    </row>
    <row r="448" spans="1:6" x14ac:dyDescent="0.25">
      <c r="A448" s="2" t="str">
        <f>IF(pay!C455&lt;&gt;"",pay!B455,"")</f>
        <v/>
      </c>
      <c r="B448" s="2" t="str">
        <f>IF(pay!C455&lt;&gt;"",pay!C455,"")</f>
        <v/>
      </c>
      <c r="C448" s="2" t="str">
        <f>IF(pay!E455&lt;&gt;"",VLOOKUP(pay!E455,private!$E$1:$F$9,2,FALSE),"")</f>
        <v/>
      </c>
      <c r="D448" s="2" t="str">
        <f>IF(pay!F455&lt;&gt;"",pay!F455,"")</f>
        <v/>
      </c>
      <c r="E448" s="38" t="str">
        <f>IF(pay!G455&lt;&gt;"",pay!G455,"")</f>
        <v/>
      </c>
      <c r="F448" s="2" t="str">
        <f>IF(pay!H455&lt;&gt;"",pay!H455,"")</f>
        <v/>
      </c>
    </row>
    <row r="449" spans="1:6" x14ac:dyDescent="0.25">
      <c r="A449" s="2" t="str">
        <f>IF(pay!C456&lt;&gt;"",pay!B456,"")</f>
        <v/>
      </c>
      <c r="B449" s="2" t="str">
        <f>IF(pay!C456&lt;&gt;"",pay!C456,"")</f>
        <v/>
      </c>
      <c r="C449" s="2" t="str">
        <f>IF(pay!E456&lt;&gt;"",VLOOKUP(pay!E456,private!$E$1:$F$9,2,FALSE),"")</f>
        <v/>
      </c>
      <c r="D449" s="2" t="str">
        <f>IF(pay!F456&lt;&gt;"",pay!F456,"")</f>
        <v/>
      </c>
      <c r="E449" s="38" t="str">
        <f>IF(pay!G456&lt;&gt;"",pay!G456,"")</f>
        <v/>
      </c>
      <c r="F449" s="2" t="str">
        <f>IF(pay!H456&lt;&gt;"",pay!H456,"")</f>
        <v/>
      </c>
    </row>
    <row r="450" spans="1:6" x14ac:dyDescent="0.25">
      <c r="A450" s="2" t="str">
        <f>IF(pay!C457&lt;&gt;"",pay!B457,"")</f>
        <v/>
      </c>
      <c r="B450" s="2" t="str">
        <f>IF(pay!C457&lt;&gt;"",pay!C457,"")</f>
        <v/>
      </c>
      <c r="C450" s="2" t="str">
        <f>IF(pay!E457&lt;&gt;"",VLOOKUP(pay!E457,private!$E$1:$F$9,2,FALSE),"")</f>
        <v/>
      </c>
      <c r="D450" s="2" t="str">
        <f>IF(pay!F457&lt;&gt;"",pay!F457,"")</f>
        <v/>
      </c>
      <c r="E450" s="38" t="str">
        <f>IF(pay!G457&lt;&gt;"",pay!G457,"")</f>
        <v/>
      </c>
      <c r="F450" s="2" t="str">
        <f>IF(pay!H457&lt;&gt;"",pay!H457,"")</f>
        <v/>
      </c>
    </row>
    <row r="451" spans="1:6" x14ac:dyDescent="0.25">
      <c r="A451" s="2" t="str">
        <f>IF(pay!C458&lt;&gt;"",pay!B458,"")</f>
        <v/>
      </c>
      <c r="B451" s="2" t="str">
        <f>IF(pay!C458&lt;&gt;"",pay!C458,"")</f>
        <v/>
      </c>
      <c r="C451" s="2" t="str">
        <f>IF(pay!E458&lt;&gt;"",VLOOKUP(pay!E458,private!$E$1:$F$9,2,FALSE),"")</f>
        <v/>
      </c>
      <c r="D451" s="2" t="str">
        <f>IF(pay!F458&lt;&gt;"",pay!F458,"")</f>
        <v/>
      </c>
      <c r="E451" s="38" t="str">
        <f>IF(pay!G458&lt;&gt;"",pay!G458,"")</f>
        <v/>
      </c>
      <c r="F451" s="2" t="str">
        <f>IF(pay!H458&lt;&gt;"",pay!H458,"")</f>
        <v/>
      </c>
    </row>
    <row r="452" spans="1:6" x14ac:dyDescent="0.25">
      <c r="A452" s="2" t="str">
        <f>IF(pay!C459&lt;&gt;"",pay!B459,"")</f>
        <v/>
      </c>
      <c r="B452" s="2" t="str">
        <f>IF(pay!C459&lt;&gt;"",pay!C459,"")</f>
        <v/>
      </c>
      <c r="C452" s="2" t="str">
        <f>IF(pay!E459&lt;&gt;"",VLOOKUP(pay!E459,private!$E$1:$F$9,2,FALSE),"")</f>
        <v/>
      </c>
      <c r="D452" s="2" t="str">
        <f>IF(pay!F459&lt;&gt;"",pay!F459,"")</f>
        <v/>
      </c>
      <c r="E452" s="38" t="str">
        <f>IF(pay!G459&lt;&gt;"",pay!G459,"")</f>
        <v/>
      </c>
      <c r="F452" s="2" t="str">
        <f>IF(pay!H459&lt;&gt;"",pay!H459,"")</f>
        <v/>
      </c>
    </row>
    <row r="453" spans="1:6" x14ac:dyDescent="0.25">
      <c r="A453" s="2" t="str">
        <f>IF(pay!C460&lt;&gt;"",pay!B460,"")</f>
        <v/>
      </c>
      <c r="B453" s="2" t="str">
        <f>IF(pay!C460&lt;&gt;"",pay!C460,"")</f>
        <v/>
      </c>
      <c r="C453" s="2" t="str">
        <f>IF(pay!E460&lt;&gt;"",VLOOKUP(pay!E460,private!$E$1:$F$9,2,FALSE),"")</f>
        <v/>
      </c>
      <c r="D453" s="2" t="str">
        <f>IF(pay!F460&lt;&gt;"",pay!F460,"")</f>
        <v/>
      </c>
      <c r="E453" s="38" t="str">
        <f>IF(pay!G460&lt;&gt;"",pay!G460,"")</f>
        <v/>
      </c>
      <c r="F453" s="2" t="str">
        <f>IF(pay!H460&lt;&gt;"",pay!H460,"")</f>
        <v/>
      </c>
    </row>
    <row r="454" spans="1:6" x14ac:dyDescent="0.25">
      <c r="A454" s="2" t="str">
        <f>IF(pay!C461&lt;&gt;"",pay!B461,"")</f>
        <v/>
      </c>
      <c r="B454" s="2" t="str">
        <f>IF(pay!C461&lt;&gt;"",pay!C461,"")</f>
        <v/>
      </c>
      <c r="C454" s="2" t="str">
        <f>IF(pay!E461&lt;&gt;"",VLOOKUP(pay!E461,private!$E$1:$F$9,2,FALSE),"")</f>
        <v/>
      </c>
      <c r="D454" s="2" t="str">
        <f>IF(pay!F461&lt;&gt;"",pay!F461,"")</f>
        <v/>
      </c>
      <c r="E454" s="38" t="str">
        <f>IF(pay!G461&lt;&gt;"",pay!G461,"")</f>
        <v/>
      </c>
      <c r="F454" s="2" t="str">
        <f>IF(pay!H461&lt;&gt;"",pay!H461,"")</f>
        <v/>
      </c>
    </row>
    <row r="455" spans="1:6" x14ac:dyDescent="0.25">
      <c r="A455" s="2" t="str">
        <f>IF(pay!C462&lt;&gt;"",pay!B462,"")</f>
        <v/>
      </c>
      <c r="B455" s="2" t="str">
        <f>IF(pay!C462&lt;&gt;"",pay!C462,"")</f>
        <v/>
      </c>
      <c r="C455" s="2" t="str">
        <f>IF(pay!E462&lt;&gt;"",VLOOKUP(pay!E462,private!$E$1:$F$9,2,FALSE),"")</f>
        <v/>
      </c>
      <c r="D455" s="2" t="str">
        <f>IF(pay!F462&lt;&gt;"",pay!F462,"")</f>
        <v/>
      </c>
      <c r="E455" s="38" t="str">
        <f>IF(pay!G462&lt;&gt;"",pay!G462,"")</f>
        <v/>
      </c>
      <c r="F455" s="2" t="str">
        <f>IF(pay!H462&lt;&gt;"",pay!H462,"")</f>
        <v/>
      </c>
    </row>
    <row r="456" spans="1:6" x14ac:dyDescent="0.25">
      <c r="A456" s="2" t="str">
        <f>IF(pay!C463&lt;&gt;"",pay!B463,"")</f>
        <v/>
      </c>
      <c r="B456" s="2" t="str">
        <f>IF(pay!C463&lt;&gt;"",pay!C463,"")</f>
        <v/>
      </c>
      <c r="C456" s="2" t="str">
        <f>IF(pay!E463&lt;&gt;"",VLOOKUP(pay!E463,private!$E$1:$F$9,2,FALSE),"")</f>
        <v/>
      </c>
      <c r="D456" s="2" t="str">
        <f>IF(pay!F463&lt;&gt;"",pay!F463,"")</f>
        <v/>
      </c>
      <c r="E456" s="38" t="str">
        <f>IF(pay!G463&lt;&gt;"",pay!G463,"")</f>
        <v/>
      </c>
      <c r="F456" s="2" t="str">
        <f>IF(pay!H463&lt;&gt;"",pay!H463,"")</f>
        <v/>
      </c>
    </row>
    <row r="457" spans="1:6" x14ac:dyDescent="0.25">
      <c r="A457" s="2" t="str">
        <f>IF(pay!C464&lt;&gt;"",pay!B464,"")</f>
        <v/>
      </c>
      <c r="B457" s="2" t="str">
        <f>IF(pay!C464&lt;&gt;"",pay!C464,"")</f>
        <v/>
      </c>
      <c r="C457" s="2" t="str">
        <f>IF(pay!E464&lt;&gt;"",VLOOKUP(pay!E464,private!$E$1:$F$9,2,FALSE),"")</f>
        <v/>
      </c>
      <c r="D457" s="2" t="str">
        <f>IF(pay!F464&lt;&gt;"",pay!F464,"")</f>
        <v/>
      </c>
      <c r="E457" s="38" t="str">
        <f>IF(pay!G464&lt;&gt;"",pay!G464,"")</f>
        <v/>
      </c>
      <c r="F457" s="2" t="str">
        <f>IF(pay!H464&lt;&gt;"",pay!H464,"")</f>
        <v/>
      </c>
    </row>
    <row r="458" spans="1:6" x14ac:dyDescent="0.25">
      <c r="A458" s="2" t="str">
        <f>IF(pay!C465&lt;&gt;"",pay!B465,"")</f>
        <v/>
      </c>
      <c r="B458" s="2" t="str">
        <f>IF(pay!C465&lt;&gt;"",pay!C465,"")</f>
        <v/>
      </c>
      <c r="C458" s="2" t="str">
        <f>IF(pay!E465&lt;&gt;"",VLOOKUP(pay!E465,private!$E$1:$F$9,2,FALSE),"")</f>
        <v/>
      </c>
      <c r="D458" s="2" t="str">
        <f>IF(pay!F465&lt;&gt;"",pay!F465,"")</f>
        <v/>
      </c>
      <c r="E458" s="38" t="str">
        <f>IF(pay!G465&lt;&gt;"",pay!G465,"")</f>
        <v/>
      </c>
      <c r="F458" s="2" t="str">
        <f>IF(pay!H465&lt;&gt;"",pay!H465,"")</f>
        <v/>
      </c>
    </row>
    <row r="459" spans="1:6" x14ac:dyDescent="0.25">
      <c r="A459" s="2" t="str">
        <f>IF(pay!C466&lt;&gt;"",pay!B466,"")</f>
        <v/>
      </c>
      <c r="B459" s="2" t="str">
        <f>IF(pay!C466&lt;&gt;"",pay!C466,"")</f>
        <v/>
      </c>
      <c r="C459" s="2" t="str">
        <f>IF(pay!E466&lt;&gt;"",VLOOKUP(pay!E466,private!$E$1:$F$9,2,FALSE),"")</f>
        <v/>
      </c>
      <c r="D459" s="2" t="str">
        <f>IF(pay!F466&lt;&gt;"",pay!F466,"")</f>
        <v/>
      </c>
      <c r="E459" s="38" t="str">
        <f>IF(pay!G466&lt;&gt;"",pay!G466,"")</f>
        <v/>
      </c>
      <c r="F459" s="2" t="str">
        <f>IF(pay!H466&lt;&gt;"",pay!H466,"")</f>
        <v/>
      </c>
    </row>
    <row r="460" spans="1:6" x14ac:dyDescent="0.25">
      <c r="A460" s="2" t="str">
        <f>IF(pay!C467&lt;&gt;"",pay!B467,"")</f>
        <v/>
      </c>
      <c r="B460" s="2" t="str">
        <f>IF(pay!C467&lt;&gt;"",pay!C467,"")</f>
        <v/>
      </c>
      <c r="C460" s="2" t="str">
        <f>IF(pay!E467&lt;&gt;"",VLOOKUP(pay!E467,private!$E$1:$F$9,2,FALSE),"")</f>
        <v/>
      </c>
      <c r="D460" s="2" t="str">
        <f>IF(pay!F467&lt;&gt;"",pay!F467,"")</f>
        <v/>
      </c>
      <c r="E460" s="38" t="str">
        <f>IF(pay!G467&lt;&gt;"",pay!G467,"")</f>
        <v/>
      </c>
      <c r="F460" s="2" t="str">
        <f>IF(pay!H467&lt;&gt;"",pay!H467,"")</f>
        <v/>
      </c>
    </row>
    <row r="461" spans="1:6" x14ac:dyDescent="0.25">
      <c r="A461" s="2" t="str">
        <f>IF(pay!C468&lt;&gt;"",pay!B468,"")</f>
        <v/>
      </c>
      <c r="B461" s="2" t="str">
        <f>IF(pay!C468&lt;&gt;"",pay!C468,"")</f>
        <v/>
      </c>
      <c r="C461" s="2" t="str">
        <f>IF(pay!E468&lt;&gt;"",VLOOKUP(pay!E468,private!$E$1:$F$9,2,FALSE),"")</f>
        <v/>
      </c>
      <c r="D461" s="2" t="str">
        <f>IF(pay!F468&lt;&gt;"",pay!F468,"")</f>
        <v/>
      </c>
      <c r="E461" s="38" t="str">
        <f>IF(pay!G468&lt;&gt;"",pay!G468,"")</f>
        <v/>
      </c>
      <c r="F461" s="2" t="str">
        <f>IF(pay!H468&lt;&gt;"",pay!H468,"")</f>
        <v/>
      </c>
    </row>
    <row r="462" spans="1:6" x14ac:dyDescent="0.25">
      <c r="A462" s="2" t="str">
        <f>IF(pay!C469&lt;&gt;"",pay!B469,"")</f>
        <v/>
      </c>
      <c r="B462" s="2" t="str">
        <f>IF(pay!C469&lt;&gt;"",pay!C469,"")</f>
        <v/>
      </c>
      <c r="C462" s="2" t="str">
        <f>IF(pay!E469&lt;&gt;"",VLOOKUP(pay!E469,private!$E$1:$F$9,2,FALSE),"")</f>
        <v/>
      </c>
      <c r="D462" s="2" t="str">
        <f>IF(pay!F469&lt;&gt;"",pay!F469,"")</f>
        <v/>
      </c>
      <c r="E462" s="38" t="str">
        <f>IF(pay!G469&lt;&gt;"",pay!G469,"")</f>
        <v/>
      </c>
      <c r="F462" s="2" t="str">
        <f>IF(pay!H469&lt;&gt;"",pay!H469,"")</f>
        <v/>
      </c>
    </row>
    <row r="463" spans="1:6" x14ac:dyDescent="0.25">
      <c r="A463" s="2" t="str">
        <f>IF(pay!C470&lt;&gt;"",pay!B470,"")</f>
        <v/>
      </c>
      <c r="B463" s="2" t="str">
        <f>IF(pay!C470&lt;&gt;"",pay!C470,"")</f>
        <v/>
      </c>
      <c r="C463" s="2" t="str">
        <f>IF(pay!E470&lt;&gt;"",VLOOKUP(pay!E470,private!$E$1:$F$9,2,FALSE),"")</f>
        <v/>
      </c>
      <c r="D463" s="2" t="str">
        <f>IF(pay!F470&lt;&gt;"",pay!F470,"")</f>
        <v/>
      </c>
      <c r="E463" s="38" t="str">
        <f>IF(pay!G470&lt;&gt;"",pay!G470,"")</f>
        <v/>
      </c>
      <c r="F463" s="2" t="str">
        <f>IF(pay!H470&lt;&gt;"",pay!H470,"")</f>
        <v/>
      </c>
    </row>
    <row r="464" spans="1:6" x14ac:dyDescent="0.25">
      <c r="A464" s="2" t="str">
        <f>IF(pay!C471&lt;&gt;"",pay!B471,"")</f>
        <v/>
      </c>
      <c r="B464" s="2" t="str">
        <f>IF(pay!C471&lt;&gt;"",pay!C471,"")</f>
        <v/>
      </c>
      <c r="C464" s="2" t="str">
        <f>IF(pay!E471&lt;&gt;"",VLOOKUP(pay!E471,private!$E$1:$F$9,2,FALSE),"")</f>
        <v/>
      </c>
      <c r="D464" s="2" t="str">
        <f>IF(pay!F471&lt;&gt;"",pay!F471,"")</f>
        <v/>
      </c>
      <c r="E464" s="38" t="str">
        <f>IF(pay!G471&lt;&gt;"",pay!G471,"")</f>
        <v/>
      </c>
      <c r="F464" s="2" t="str">
        <f>IF(pay!H471&lt;&gt;"",pay!H471,"")</f>
        <v/>
      </c>
    </row>
    <row r="465" spans="1:6" x14ac:dyDescent="0.25">
      <c r="A465" s="2" t="str">
        <f>IF(pay!C472&lt;&gt;"",pay!B472,"")</f>
        <v/>
      </c>
      <c r="B465" s="2" t="str">
        <f>IF(pay!C472&lt;&gt;"",pay!C472,"")</f>
        <v/>
      </c>
      <c r="C465" s="2" t="str">
        <f>IF(pay!E472&lt;&gt;"",VLOOKUP(pay!E472,private!$E$1:$F$9,2,FALSE),"")</f>
        <v/>
      </c>
      <c r="D465" s="2" t="str">
        <f>IF(pay!F472&lt;&gt;"",pay!F472,"")</f>
        <v/>
      </c>
      <c r="E465" s="38" t="str">
        <f>IF(pay!G472&lt;&gt;"",pay!G472,"")</f>
        <v/>
      </c>
      <c r="F465" s="2" t="str">
        <f>IF(pay!H472&lt;&gt;"",pay!H472,"")</f>
        <v/>
      </c>
    </row>
    <row r="466" spans="1:6" x14ac:dyDescent="0.25">
      <c r="A466" s="2" t="str">
        <f>IF(pay!C473&lt;&gt;"",pay!B473,"")</f>
        <v/>
      </c>
      <c r="B466" s="2" t="str">
        <f>IF(pay!C473&lt;&gt;"",pay!C473,"")</f>
        <v/>
      </c>
      <c r="C466" s="2" t="str">
        <f>IF(pay!E473&lt;&gt;"",VLOOKUP(pay!E473,private!$E$1:$F$9,2,FALSE),"")</f>
        <v/>
      </c>
      <c r="D466" s="2" t="str">
        <f>IF(pay!F473&lt;&gt;"",pay!F473,"")</f>
        <v/>
      </c>
      <c r="E466" s="38" t="str">
        <f>IF(pay!G473&lt;&gt;"",pay!G473,"")</f>
        <v/>
      </c>
      <c r="F466" s="2" t="str">
        <f>IF(pay!H473&lt;&gt;"",pay!H473,"")</f>
        <v/>
      </c>
    </row>
    <row r="467" spans="1:6" x14ac:dyDescent="0.25">
      <c r="A467" s="2" t="str">
        <f>IF(pay!C474&lt;&gt;"",pay!B474,"")</f>
        <v/>
      </c>
      <c r="B467" s="2" t="str">
        <f>IF(pay!C474&lt;&gt;"",pay!C474,"")</f>
        <v/>
      </c>
      <c r="C467" s="2" t="str">
        <f>IF(pay!E474&lt;&gt;"",VLOOKUP(pay!E474,private!$E$1:$F$9,2,FALSE),"")</f>
        <v/>
      </c>
      <c r="D467" s="2" t="str">
        <f>IF(pay!F474&lt;&gt;"",pay!F474,"")</f>
        <v/>
      </c>
      <c r="E467" s="38" t="str">
        <f>IF(pay!G474&lt;&gt;"",pay!G474,"")</f>
        <v/>
      </c>
      <c r="F467" s="2" t="str">
        <f>IF(pay!H474&lt;&gt;"",pay!H474,"")</f>
        <v/>
      </c>
    </row>
    <row r="468" spans="1:6" x14ac:dyDescent="0.25">
      <c r="A468" s="2" t="str">
        <f>IF(pay!C475&lt;&gt;"",pay!B475,"")</f>
        <v/>
      </c>
      <c r="B468" s="2" t="str">
        <f>IF(pay!C475&lt;&gt;"",pay!C475,"")</f>
        <v/>
      </c>
      <c r="C468" s="2" t="str">
        <f>IF(pay!E475&lt;&gt;"",VLOOKUP(pay!E475,private!$E$1:$F$9,2,FALSE),"")</f>
        <v/>
      </c>
      <c r="D468" s="2" t="str">
        <f>IF(pay!F475&lt;&gt;"",pay!F475,"")</f>
        <v/>
      </c>
      <c r="E468" s="38" t="str">
        <f>IF(pay!G475&lt;&gt;"",pay!G475,"")</f>
        <v/>
      </c>
      <c r="F468" s="2" t="str">
        <f>IF(pay!H475&lt;&gt;"",pay!H475,"")</f>
        <v/>
      </c>
    </row>
    <row r="469" spans="1:6" x14ac:dyDescent="0.25">
      <c r="A469" s="2" t="str">
        <f>IF(pay!C476&lt;&gt;"",pay!B476,"")</f>
        <v/>
      </c>
      <c r="B469" s="2" t="str">
        <f>IF(pay!C476&lt;&gt;"",pay!C476,"")</f>
        <v/>
      </c>
      <c r="C469" s="2" t="str">
        <f>IF(pay!E476&lt;&gt;"",VLOOKUP(pay!E476,private!$E$1:$F$9,2,FALSE),"")</f>
        <v/>
      </c>
      <c r="D469" s="2" t="str">
        <f>IF(pay!F476&lt;&gt;"",pay!F476,"")</f>
        <v/>
      </c>
      <c r="E469" s="38" t="str">
        <f>IF(pay!G476&lt;&gt;"",pay!G476,"")</f>
        <v/>
      </c>
      <c r="F469" s="2" t="str">
        <f>IF(pay!H476&lt;&gt;"",pay!H476,"")</f>
        <v/>
      </c>
    </row>
    <row r="470" spans="1:6" x14ac:dyDescent="0.25">
      <c r="A470" s="2" t="str">
        <f>IF(pay!C477&lt;&gt;"",pay!B477,"")</f>
        <v/>
      </c>
      <c r="B470" s="2" t="str">
        <f>IF(pay!C477&lt;&gt;"",pay!C477,"")</f>
        <v/>
      </c>
      <c r="C470" s="2" t="str">
        <f>IF(pay!E477&lt;&gt;"",VLOOKUP(pay!E477,private!$E$1:$F$9,2,FALSE),"")</f>
        <v/>
      </c>
      <c r="D470" s="2" t="str">
        <f>IF(pay!F477&lt;&gt;"",pay!F477,"")</f>
        <v/>
      </c>
      <c r="E470" s="38" t="str">
        <f>IF(pay!G477&lt;&gt;"",pay!G477,"")</f>
        <v/>
      </c>
      <c r="F470" s="2" t="str">
        <f>IF(pay!H477&lt;&gt;"",pay!H477,"")</f>
        <v/>
      </c>
    </row>
    <row r="471" spans="1:6" x14ac:dyDescent="0.25">
      <c r="A471" s="2" t="str">
        <f>IF(pay!C478&lt;&gt;"",pay!B478,"")</f>
        <v/>
      </c>
      <c r="B471" s="2" t="str">
        <f>IF(pay!C478&lt;&gt;"",pay!C478,"")</f>
        <v/>
      </c>
      <c r="C471" s="2" t="str">
        <f>IF(pay!E478&lt;&gt;"",VLOOKUP(pay!E478,private!$E$1:$F$9,2,FALSE),"")</f>
        <v/>
      </c>
      <c r="D471" s="2" t="str">
        <f>IF(pay!F478&lt;&gt;"",pay!F478,"")</f>
        <v/>
      </c>
      <c r="E471" s="38" t="str">
        <f>IF(pay!G478&lt;&gt;"",pay!G478,"")</f>
        <v/>
      </c>
      <c r="F471" s="2" t="str">
        <f>IF(pay!H478&lt;&gt;"",pay!H478,"")</f>
        <v/>
      </c>
    </row>
    <row r="472" spans="1:6" x14ac:dyDescent="0.25">
      <c r="A472" s="2" t="str">
        <f>IF(pay!C479&lt;&gt;"",pay!B479,"")</f>
        <v/>
      </c>
      <c r="B472" s="2" t="str">
        <f>IF(pay!C479&lt;&gt;"",pay!C479,"")</f>
        <v/>
      </c>
      <c r="C472" s="2" t="str">
        <f>IF(pay!E479&lt;&gt;"",VLOOKUP(pay!E479,private!$E$1:$F$9,2,FALSE),"")</f>
        <v/>
      </c>
      <c r="D472" s="2" t="str">
        <f>IF(pay!F479&lt;&gt;"",pay!F479,"")</f>
        <v/>
      </c>
      <c r="E472" s="38" t="str">
        <f>IF(pay!G479&lt;&gt;"",pay!G479,"")</f>
        <v/>
      </c>
      <c r="F472" s="2" t="str">
        <f>IF(pay!H479&lt;&gt;"",pay!H479,"")</f>
        <v/>
      </c>
    </row>
    <row r="473" spans="1:6" x14ac:dyDescent="0.25">
      <c r="A473" s="2" t="str">
        <f>IF(pay!C480&lt;&gt;"",pay!B480,"")</f>
        <v/>
      </c>
      <c r="B473" s="2" t="str">
        <f>IF(pay!C480&lt;&gt;"",pay!C480,"")</f>
        <v/>
      </c>
      <c r="C473" s="2" t="str">
        <f>IF(pay!E480&lt;&gt;"",VLOOKUP(pay!E480,private!$E$1:$F$9,2,FALSE),"")</f>
        <v/>
      </c>
      <c r="D473" s="2" t="str">
        <f>IF(pay!F480&lt;&gt;"",pay!F480,"")</f>
        <v/>
      </c>
      <c r="E473" s="38" t="str">
        <f>IF(pay!G480&lt;&gt;"",pay!G480,"")</f>
        <v/>
      </c>
      <c r="F473" s="2" t="str">
        <f>IF(pay!H480&lt;&gt;"",pay!H480,"")</f>
        <v/>
      </c>
    </row>
    <row r="474" spans="1:6" x14ac:dyDescent="0.25">
      <c r="A474" s="2" t="str">
        <f>IF(pay!C481&lt;&gt;"",pay!B481,"")</f>
        <v/>
      </c>
      <c r="B474" s="2" t="str">
        <f>IF(pay!C481&lt;&gt;"",pay!C481,"")</f>
        <v/>
      </c>
      <c r="C474" s="2" t="str">
        <f>IF(pay!E481&lt;&gt;"",VLOOKUP(pay!E481,private!$E$1:$F$9,2,FALSE),"")</f>
        <v/>
      </c>
      <c r="D474" s="2" t="str">
        <f>IF(pay!F481&lt;&gt;"",pay!F481,"")</f>
        <v/>
      </c>
      <c r="E474" s="38" t="str">
        <f>IF(pay!G481&lt;&gt;"",pay!G481,"")</f>
        <v/>
      </c>
      <c r="F474" s="2" t="str">
        <f>IF(pay!H481&lt;&gt;"",pay!H481,"")</f>
        <v/>
      </c>
    </row>
    <row r="475" spans="1:6" x14ac:dyDescent="0.25">
      <c r="A475" s="2" t="str">
        <f>IF(pay!C482&lt;&gt;"",pay!B482,"")</f>
        <v/>
      </c>
      <c r="B475" s="2" t="str">
        <f>IF(pay!C482&lt;&gt;"",pay!C482,"")</f>
        <v/>
      </c>
      <c r="C475" s="2" t="str">
        <f>IF(pay!E482&lt;&gt;"",VLOOKUP(pay!E482,private!$E$1:$F$9,2,FALSE),"")</f>
        <v/>
      </c>
      <c r="D475" s="2" t="str">
        <f>IF(pay!F482&lt;&gt;"",pay!F482,"")</f>
        <v/>
      </c>
      <c r="E475" s="38" t="str">
        <f>IF(pay!G482&lt;&gt;"",pay!G482,"")</f>
        <v/>
      </c>
      <c r="F475" s="2" t="str">
        <f>IF(pay!H482&lt;&gt;"",pay!H482,"")</f>
        <v/>
      </c>
    </row>
    <row r="476" spans="1:6" x14ac:dyDescent="0.25">
      <c r="A476" s="2" t="str">
        <f>IF(pay!C483&lt;&gt;"",pay!B483,"")</f>
        <v/>
      </c>
      <c r="B476" s="2" t="str">
        <f>IF(pay!C483&lt;&gt;"",pay!C483,"")</f>
        <v/>
      </c>
      <c r="C476" s="2" t="str">
        <f>IF(pay!E483&lt;&gt;"",VLOOKUP(pay!E483,private!$E$1:$F$9,2,FALSE),"")</f>
        <v/>
      </c>
      <c r="D476" s="2" t="str">
        <f>IF(pay!F483&lt;&gt;"",pay!F483,"")</f>
        <v/>
      </c>
      <c r="E476" s="38" t="str">
        <f>IF(pay!G483&lt;&gt;"",pay!G483,"")</f>
        <v/>
      </c>
      <c r="F476" s="2" t="str">
        <f>IF(pay!H483&lt;&gt;"",pay!H483,"")</f>
        <v/>
      </c>
    </row>
    <row r="477" spans="1:6" x14ac:dyDescent="0.25">
      <c r="A477" s="2" t="str">
        <f>IF(pay!C484&lt;&gt;"",pay!B484,"")</f>
        <v/>
      </c>
      <c r="B477" s="2" t="str">
        <f>IF(pay!C484&lt;&gt;"",pay!C484,"")</f>
        <v/>
      </c>
      <c r="C477" s="2" t="str">
        <f>IF(pay!E484&lt;&gt;"",VLOOKUP(pay!E484,private!$E$1:$F$9,2,FALSE),"")</f>
        <v/>
      </c>
      <c r="D477" s="2" t="str">
        <f>IF(pay!F484&lt;&gt;"",pay!F484,"")</f>
        <v/>
      </c>
      <c r="E477" s="38" t="str">
        <f>IF(pay!G484&lt;&gt;"",pay!G484,"")</f>
        <v/>
      </c>
      <c r="F477" s="2" t="str">
        <f>IF(pay!H484&lt;&gt;"",pay!H484,"")</f>
        <v/>
      </c>
    </row>
    <row r="478" spans="1:6" x14ac:dyDescent="0.25">
      <c r="A478" s="2" t="str">
        <f>IF(pay!C485&lt;&gt;"",pay!B485,"")</f>
        <v/>
      </c>
      <c r="B478" s="2" t="str">
        <f>IF(pay!C485&lt;&gt;"",pay!C485,"")</f>
        <v/>
      </c>
      <c r="C478" s="2" t="str">
        <f>IF(pay!E485&lt;&gt;"",VLOOKUP(pay!E485,private!$E$1:$F$9,2,FALSE),"")</f>
        <v/>
      </c>
      <c r="D478" s="2" t="str">
        <f>IF(pay!F485&lt;&gt;"",pay!F485,"")</f>
        <v/>
      </c>
      <c r="E478" s="38" t="str">
        <f>IF(pay!G485&lt;&gt;"",pay!G485,"")</f>
        <v/>
      </c>
      <c r="F478" s="2" t="str">
        <f>IF(pay!H485&lt;&gt;"",pay!H485,"")</f>
        <v/>
      </c>
    </row>
    <row r="479" spans="1:6" x14ac:dyDescent="0.25">
      <c r="A479" s="2" t="str">
        <f>IF(pay!C486&lt;&gt;"",pay!B486,"")</f>
        <v/>
      </c>
      <c r="B479" s="2" t="str">
        <f>IF(pay!C486&lt;&gt;"",pay!C486,"")</f>
        <v/>
      </c>
      <c r="C479" s="2" t="str">
        <f>IF(pay!E486&lt;&gt;"",VLOOKUP(pay!E486,private!$E$1:$F$9,2,FALSE),"")</f>
        <v/>
      </c>
      <c r="D479" s="2" t="str">
        <f>IF(pay!F486&lt;&gt;"",pay!F486,"")</f>
        <v/>
      </c>
      <c r="E479" s="38" t="str">
        <f>IF(pay!G486&lt;&gt;"",pay!G486,"")</f>
        <v/>
      </c>
      <c r="F479" s="2" t="str">
        <f>IF(pay!H486&lt;&gt;"",pay!H486,"")</f>
        <v/>
      </c>
    </row>
    <row r="480" spans="1:6" x14ac:dyDescent="0.25">
      <c r="A480" s="2" t="str">
        <f>IF(pay!C487&lt;&gt;"",pay!B487,"")</f>
        <v/>
      </c>
      <c r="B480" s="2" t="str">
        <f>IF(pay!C487&lt;&gt;"",pay!C487,"")</f>
        <v/>
      </c>
      <c r="C480" s="2" t="str">
        <f>IF(pay!E487&lt;&gt;"",VLOOKUP(pay!E487,private!$E$1:$F$9,2,FALSE),"")</f>
        <v/>
      </c>
      <c r="D480" s="2" t="str">
        <f>IF(pay!F487&lt;&gt;"",pay!F487,"")</f>
        <v/>
      </c>
      <c r="E480" s="38" t="str">
        <f>IF(pay!G487&lt;&gt;"",pay!G487,"")</f>
        <v/>
      </c>
      <c r="F480" s="2" t="str">
        <f>IF(pay!H487&lt;&gt;"",pay!H487,"")</f>
        <v/>
      </c>
    </row>
    <row r="481" spans="1:6" x14ac:dyDescent="0.25">
      <c r="A481" s="2" t="str">
        <f>IF(pay!C488&lt;&gt;"",pay!B488,"")</f>
        <v/>
      </c>
      <c r="B481" s="2" t="str">
        <f>IF(pay!C488&lt;&gt;"",pay!C488,"")</f>
        <v/>
      </c>
      <c r="C481" s="2" t="str">
        <f>IF(pay!E488&lt;&gt;"",VLOOKUP(pay!E488,private!$E$1:$F$9,2,FALSE),"")</f>
        <v/>
      </c>
      <c r="D481" s="2" t="str">
        <f>IF(pay!F488&lt;&gt;"",pay!F488,"")</f>
        <v/>
      </c>
      <c r="E481" s="38" t="str">
        <f>IF(pay!G488&lt;&gt;"",pay!G488,"")</f>
        <v/>
      </c>
      <c r="F481" s="2" t="str">
        <f>IF(pay!H488&lt;&gt;"",pay!H488,"")</f>
        <v/>
      </c>
    </row>
    <row r="482" spans="1:6" x14ac:dyDescent="0.25">
      <c r="A482" s="2" t="str">
        <f>IF(pay!C489&lt;&gt;"",pay!B489,"")</f>
        <v/>
      </c>
      <c r="B482" s="2" t="str">
        <f>IF(pay!C489&lt;&gt;"",pay!C489,"")</f>
        <v/>
      </c>
      <c r="C482" s="2" t="str">
        <f>IF(pay!E489&lt;&gt;"",VLOOKUP(pay!E489,private!$E$1:$F$9,2,FALSE),"")</f>
        <v/>
      </c>
      <c r="D482" s="2" t="str">
        <f>IF(pay!F489&lt;&gt;"",pay!F489,"")</f>
        <v/>
      </c>
      <c r="E482" s="38" t="str">
        <f>IF(pay!G489&lt;&gt;"",pay!G489,"")</f>
        <v/>
      </c>
      <c r="F482" s="2" t="str">
        <f>IF(pay!H489&lt;&gt;"",pay!H489,"")</f>
        <v/>
      </c>
    </row>
    <row r="483" spans="1:6" x14ac:dyDescent="0.25">
      <c r="A483" s="2" t="str">
        <f>IF(pay!C490&lt;&gt;"",pay!B490,"")</f>
        <v/>
      </c>
      <c r="B483" s="2" t="str">
        <f>IF(pay!C490&lt;&gt;"",pay!C490,"")</f>
        <v/>
      </c>
      <c r="C483" s="2" t="str">
        <f>IF(pay!E490&lt;&gt;"",VLOOKUP(pay!E490,private!$E$1:$F$9,2,FALSE),"")</f>
        <v/>
      </c>
      <c r="D483" s="2" t="str">
        <f>IF(pay!F490&lt;&gt;"",pay!F490,"")</f>
        <v/>
      </c>
      <c r="E483" s="38" t="str">
        <f>IF(pay!G490&lt;&gt;"",pay!G490,"")</f>
        <v/>
      </c>
      <c r="F483" s="2" t="str">
        <f>IF(pay!H490&lt;&gt;"",pay!H490,"")</f>
        <v/>
      </c>
    </row>
    <row r="484" spans="1:6" x14ac:dyDescent="0.25">
      <c r="A484" s="2" t="str">
        <f>IF(pay!C491&lt;&gt;"",pay!B491,"")</f>
        <v/>
      </c>
      <c r="B484" s="2" t="str">
        <f>IF(pay!C491&lt;&gt;"",pay!C491,"")</f>
        <v/>
      </c>
      <c r="C484" s="2" t="str">
        <f>IF(pay!E491&lt;&gt;"",VLOOKUP(pay!E491,private!$E$1:$F$9,2,FALSE),"")</f>
        <v/>
      </c>
      <c r="D484" s="2" t="str">
        <f>IF(pay!F491&lt;&gt;"",pay!F491,"")</f>
        <v/>
      </c>
      <c r="E484" s="38" t="str">
        <f>IF(pay!G491&lt;&gt;"",pay!G491,"")</f>
        <v/>
      </c>
      <c r="F484" s="2" t="str">
        <f>IF(pay!H491&lt;&gt;"",pay!H491,"")</f>
        <v/>
      </c>
    </row>
    <row r="485" spans="1:6" x14ac:dyDescent="0.25">
      <c r="A485" s="2" t="str">
        <f>IF(pay!C492&lt;&gt;"",pay!B492,"")</f>
        <v/>
      </c>
      <c r="B485" s="2" t="str">
        <f>IF(pay!C492&lt;&gt;"",pay!C492,"")</f>
        <v/>
      </c>
      <c r="C485" s="2" t="str">
        <f>IF(pay!E492&lt;&gt;"",VLOOKUP(pay!E492,private!$E$1:$F$9,2,FALSE),"")</f>
        <v/>
      </c>
      <c r="D485" s="2" t="str">
        <f>IF(pay!F492&lt;&gt;"",pay!F492,"")</f>
        <v/>
      </c>
      <c r="E485" s="38" t="str">
        <f>IF(pay!G492&lt;&gt;"",pay!G492,"")</f>
        <v/>
      </c>
      <c r="F485" s="2" t="str">
        <f>IF(pay!H492&lt;&gt;"",pay!H492,"")</f>
        <v/>
      </c>
    </row>
    <row r="486" spans="1:6" x14ac:dyDescent="0.25">
      <c r="A486" s="2" t="str">
        <f>IF(pay!C493&lt;&gt;"",pay!B493,"")</f>
        <v/>
      </c>
      <c r="B486" s="2" t="str">
        <f>IF(pay!C493&lt;&gt;"",pay!C493,"")</f>
        <v/>
      </c>
      <c r="C486" s="2" t="str">
        <f>IF(pay!E493&lt;&gt;"",VLOOKUP(pay!E493,private!$E$1:$F$9,2,FALSE),"")</f>
        <v/>
      </c>
      <c r="D486" s="2" t="str">
        <f>IF(pay!F493&lt;&gt;"",pay!F493,"")</f>
        <v/>
      </c>
      <c r="E486" s="38" t="str">
        <f>IF(pay!G493&lt;&gt;"",pay!G493,"")</f>
        <v/>
      </c>
      <c r="F486" s="2" t="str">
        <f>IF(pay!H493&lt;&gt;"",pay!H493,"")</f>
        <v/>
      </c>
    </row>
    <row r="487" spans="1:6" x14ac:dyDescent="0.25">
      <c r="A487" s="2" t="str">
        <f>IF(pay!C494&lt;&gt;"",pay!B494,"")</f>
        <v/>
      </c>
      <c r="B487" s="2" t="str">
        <f>IF(pay!C494&lt;&gt;"",pay!C494,"")</f>
        <v/>
      </c>
      <c r="C487" s="2" t="str">
        <f>IF(pay!E494&lt;&gt;"",VLOOKUP(pay!E494,private!$E$1:$F$9,2,FALSE),"")</f>
        <v/>
      </c>
      <c r="D487" s="2" t="str">
        <f>IF(pay!F494&lt;&gt;"",pay!F494,"")</f>
        <v/>
      </c>
      <c r="E487" s="38" t="str">
        <f>IF(pay!G494&lt;&gt;"",pay!G494,"")</f>
        <v/>
      </c>
      <c r="F487" s="2" t="str">
        <f>IF(pay!H494&lt;&gt;"",pay!H494,"")</f>
        <v/>
      </c>
    </row>
    <row r="488" spans="1:6" x14ac:dyDescent="0.25">
      <c r="A488" s="2" t="str">
        <f>IF(pay!C495&lt;&gt;"",pay!B495,"")</f>
        <v/>
      </c>
      <c r="B488" s="2" t="str">
        <f>IF(pay!C495&lt;&gt;"",pay!C495,"")</f>
        <v/>
      </c>
      <c r="C488" s="2" t="str">
        <f>IF(pay!E495&lt;&gt;"",VLOOKUP(pay!E495,private!$E$1:$F$9,2,FALSE),"")</f>
        <v/>
      </c>
      <c r="D488" s="2" t="str">
        <f>IF(pay!F495&lt;&gt;"",pay!F495,"")</f>
        <v/>
      </c>
      <c r="E488" s="38" t="str">
        <f>IF(pay!G495&lt;&gt;"",pay!G495,"")</f>
        <v/>
      </c>
      <c r="F488" s="2" t="str">
        <f>IF(pay!H495&lt;&gt;"",pay!H495,"")</f>
        <v/>
      </c>
    </row>
    <row r="489" spans="1:6" x14ac:dyDescent="0.25">
      <c r="A489" s="2" t="str">
        <f>IF(pay!C496&lt;&gt;"",pay!B496,"")</f>
        <v/>
      </c>
      <c r="B489" s="2" t="str">
        <f>IF(pay!C496&lt;&gt;"",pay!C496,"")</f>
        <v/>
      </c>
      <c r="C489" s="2" t="str">
        <f>IF(pay!E496&lt;&gt;"",VLOOKUP(pay!E496,private!$E$1:$F$9,2,FALSE),"")</f>
        <v/>
      </c>
      <c r="D489" s="2" t="str">
        <f>IF(pay!F496&lt;&gt;"",pay!F496,"")</f>
        <v/>
      </c>
      <c r="E489" s="38" t="str">
        <f>IF(pay!G496&lt;&gt;"",pay!G496,"")</f>
        <v/>
      </c>
      <c r="F489" s="2" t="str">
        <f>IF(pay!H496&lt;&gt;"",pay!H496,"")</f>
        <v/>
      </c>
    </row>
    <row r="490" spans="1:6" x14ac:dyDescent="0.25">
      <c r="A490" s="2" t="str">
        <f>IF(pay!C497&lt;&gt;"",pay!B497,"")</f>
        <v/>
      </c>
      <c r="B490" s="2" t="str">
        <f>IF(pay!C497&lt;&gt;"",pay!C497,"")</f>
        <v/>
      </c>
      <c r="C490" s="2" t="str">
        <f>IF(pay!E497&lt;&gt;"",VLOOKUP(pay!E497,private!$E$1:$F$9,2,FALSE),"")</f>
        <v/>
      </c>
      <c r="D490" s="2" t="str">
        <f>IF(pay!F497&lt;&gt;"",pay!F497,"")</f>
        <v/>
      </c>
      <c r="E490" s="38" t="str">
        <f>IF(pay!G497&lt;&gt;"",pay!G497,"")</f>
        <v/>
      </c>
      <c r="F490" s="2" t="str">
        <f>IF(pay!H497&lt;&gt;"",pay!H497,"")</f>
        <v/>
      </c>
    </row>
    <row r="491" spans="1:6" x14ac:dyDescent="0.25">
      <c r="A491" s="2" t="str">
        <f>IF(pay!C498&lt;&gt;"",pay!B498,"")</f>
        <v/>
      </c>
      <c r="B491" s="2" t="str">
        <f>IF(pay!C498&lt;&gt;"",pay!C498,"")</f>
        <v/>
      </c>
      <c r="C491" s="2" t="str">
        <f>IF(pay!E498&lt;&gt;"",VLOOKUP(pay!E498,private!$E$1:$F$9,2,FALSE),"")</f>
        <v/>
      </c>
      <c r="D491" s="2" t="str">
        <f>IF(pay!F498&lt;&gt;"",pay!F498,"")</f>
        <v/>
      </c>
      <c r="E491" s="38" t="str">
        <f>IF(pay!G498&lt;&gt;"",pay!G498,"")</f>
        <v/>
      </c>
      <c r="F491" s="2" t="str">
        <f>IF(pay!H498&lt;&gt;"",pay!H498,"")</f>
        <v/>
      </c>
    </row>
    <row r="492" spans="1:6" x14ac:dyDescent="0.25">
      <c r="A492" s="2" t="str">
        <f>IF(pay!C499&lt;&gt;"",pay!B499,"")</f>
        <v/>
      </c>
      <c r="B492" s="2" t="str">
        <f>IF(pay!C499&lt;&gt;"",pay!C499,"")</f>
        <v/>
      </c>
      <c r="C492" s="2" t="str">
        <f>IF(pay!E499&lt;&gt;"",VLOOKUP(pay!E499,private!$E$1:$F$9,2,FALSE),"")</f>
        <v/>
      </c>
      <c r="D492" s="2" t="str">
        <f>IF(pay!F499&lt;&gt;"",pay!F499,"")</f>
        <v/>
      </c>
      <c r="E492" s="38" t="str">
        <f>IF(pay!G499&lt;&gt;"",pay!G499,"")</f>
        <v/>
      </c>
      <c r="F492" s="2" t="str">
        <f>IF(pay!H499&lt;&gt;"",pay!H499,"")</f>
        <v/>
      </c>
    </row>
    <row r="493" spans="1:6" x14ac:dyDescent="0.25">
      <c r="A493" s="2" t="str">
        <f>IF(pay!C500&lt;&gt;"",pay!B500,"")</f>
        <v/>
      </c>
      <c r="B493" s="2" t="str">
        <f>IF(pay!C500&lt;&gt;"",pay!C500,"")</f>
        <v/>
      </c>
      <c r="C493" s="2" t="str">
        <f>IF(pay!E500&lt;&gt;"",VLOOKUP(pay!E500,private!$E$1:$F$9,2,FALSE),"")</f>
        <v/>
      </c>
      <c r="D493" s="2" t="str">
        <f>IF(pay!F500&lt;&gt;"",pay!F500,"")</f>
        <v/>
      </c>
      <c r="E493" s="38" t="str">
        <f>IF(pay!G500&lt;&gt;"",pay!G500,"")</f>
        <v/>
      </c>
      <c r="F493" s="2" t="str">
        <f>IF(pay!H500&lt;&gt;"",pay!H500,"")</f>
        <v/>
      </c>
    </row>
    <row r="494" spans="1:6" x14ac:dyDescent="0.25">
      <c r="A494" s="2" t="str">
        <f>IF(pay!C501&lt;&gt;"",pay!B501,"")</f>
        <v/>
      </c>
      <c r="B494" s="2" t="str">
        <f>IF(pay!C501&lt;&gt;"",pay!C501,"")</f>
        <v/>
      </c>
      <c r="C494" s="2" t="str">
        <f>IF(pay!E501&lt;&gt;"",VLOOKUP(pay!E501,private!$E$1:$F$9,2,FALSE),"")</f>
        <v/>
      </c>
      <c r="D494" s="2" t="str">
        <f>IF(pay!F501&lt;&gt;"",pay!F501,"")</f>
        <v/>
      </c>
      <c r="E494" s="38" t="str">
        <f>IF(pay!G501&lt;&gt;"",pay!G501,"")</f>
        <v/>
      </c>
      <c r="F494" s="2" t="str">
        <f>IF(pay!H501&lt;&gt;"",pay!H501,"")</f>
        <v/>
      </c>
    </row>
    <row r="495" spans="1:6" x14ac:dyDescent="0.25">
      <c r="A495" s="2" t="str">
        <f>IF(pay!C502&lt;&gt;"",pay!B502,"")</f>
        <v/>
      </c>
      <c r="B495" s="2" t="str">
        <f>IF(pay!C502&lt;&gt;"",pay!C502,"")</f>
        <v/>
      </c>
      <c r="C495" s="2" t="str">
        <f>IF(pay!E502&lt;&gt;"",VLOOKUP(pay!E502,private!$E$1:$F$9,2,FALSE),"")</f>
        <v/>
      </c>
      <c r="D495" s="2" t="str">
        <f>IF(pay!F502&lt;&gt;"",pay!F502,"")</f>
        <v/>
      </c>
      <c r="E495" s="38" t="str">
        <f>IF(pay!G502&lt;&gt;"",pay!G502,"")</f>
        <v/>
      </c>
      <c r="F495" s="2" t="str">
        <f>IF(pay!H502&lt;&gt;"",pay!H502,"")</f>
        <v/>
      </c>
    </row>
    <row r="496" spans="1:6" x14ac:dyDescent="0.25">
      <c r="A496" s="2" t="str">
        <f>IF(pay!C503&lt;&gt;"",pay!B503,"")</f>
        <v/>
      </c>
      <c r="B496" s="2" t="str">
        <f>IF(pay!C503&lt;&gt;"",pay!C503,"")</f>
        <v/>
      </c>
      <c r="C496" s="2" t="str">
        <f>IF(pay!E503&lt;&gt;"",VLOOKUP(pay!E503,private!$E$1:$F$9,2,FALSE),"")</f>
        <v/>
      </c>
      <c r="D496" s="2" t="str">
        <f>IF(pay!F503&lt;&gt;"",pay!F503,"")</f>
        <v/>
      </c>
      <c r="E496" s="38" t="str">
        <f>IF(pay!G503&lt;&gt;"",pay!G503,"")</f>
        <v/>
      </c>
      <c r="F496" s="2" t="str">
        <f>IF(pay!H503&lt;&gt;"",pay!H503,"")</f>
        <v/>
      </c>
    </row>
    <row r="497" spans="1:6" x14ac:dyDescent="0.25">
      <c r="A497" s="2" t="str">
        <f>IF(pay!C504&lt;&gt;"",pay!B504,"")</f>
        <v/>
      </c>
      <c r="B497" s="2" t="str">
        <f>IF(pay!C504&lt;&gt;"",pay!C504,"")</f>
        <v/>
      </c>
      <c r="C497" s="2" t="str">
        <f>IF(pay!E504&lt;&gt;"",VLOOKUP(pay!E504,private!$E$1:$F$9,2,FALSE),"")</f>
        <v/>
      </c>
      <c r="D497" s="2" t="str">
        <f>IF(pay!F504&lt;&gt;"",pay!F504,"")</f>
        <v/>
      </c>
      <c r="E497" s="38" t="str">
        <f>IF(pay!G504&lt;&gt;"",pay!G504,"")</f>
        <v/>
      </c>
      <c r="F497" s="2" t="str">
        <f>IF(pay!H504&lt;&gt;"",pay!H504,"")</f>
        <v/>
      </c>
    </row>
    <row r="498" spans="1:6" x14ac:dyDescent="0.25">
      <c r="A498" s="2" t="str">
        <f>IF(pay!C505&lt;&gt;"",pay!B505,"")</f>
        <v/>
      </c>
      <c r="B498" s="2" t="str">
        <f>IF(pay!C505&lt;&gt;"",pay!C505,"")</f>
        <v/>
      </c>
      <c r="C498" s="2" t="str">
        <f>IF(pay!E505&lt;&gt;"",VLOOKUP(pay!E505,private!$E$1:$F$9,2,FALSE),"")</f>
        <v/>
      </c>
      <c r="D498" s="2" t="str">
        <f>IF(pay!F505&lt;&gt;"",pay!F505,"")</f>
        <v/>
      </c>
      <c r="E498" s="38" t="str">
        <f>IF(pay!G505&lt;&gt;"",pay!G505,"")</f>
        <v/>
      </c>
      <c r="F498" s="2" t="str">
        <f>IF(pay!H505&lt;&gt;"",pay!H505,"")</f>
        <v/>
      </c>
    </row>
    <row r="499" spans="1:6" x14ac:dyDescent="0.25">
      <c r="A499" s="2" t="str">
        <f>IF(pay!C506&lt;&gt;"",pay!B506,"")</f>
        <v/>
      </c>
      <c r="B499" s="2" t="str">
        <f>IF(pay!C506&lt;&gt;"",pay!C506,"")</f>
        <v/>
      </c>
      <c r="C499" s="2" t="str">
        <f>IF(pay!E506&lt;&gt;"",VLOOKUP(pay!E506,private!$E$1:$F$9,2,FALSE),"")</f>
        <v/>
      </c>
      <c r="D499" s="2" t="str">
        <f>IF(pay!F506&lt;&gt;"",pay!F506,"")</f>
        <v/>
      </c>
      <c r="E499" s="38" t="str">
        <f>IF(pay!G506&lt;&gt;"",pay!G506,"")</f>
        <v/>
      </c>
      <c r="F499" s="2" t="str">
        <f>IF(pay!H506&lt;&gt;"",pay!H506,"")</f>
        <v/>
      </c>
    </row>
    <row r="500" spans="1:6" x14ac:dyDescent="0.25">
      <c r="A500" s="2" t="str">
        <f>IF(pay!C507&lt;&gt;"",pay!B507,"")</f>
        <v/>
      </c>
      <c r="B500" s="2" t="str">
        <f>IF(pay!C507&lt;&gt;"",pay!C507,"")</f>
        <v/>
      </c>
      <c r="C500" s="2" t="str">
        <f>IF(pay!E507&lt;&gt;"",VLOOKUP(pay!E507,private!$E$1:$F$9,2,FALSE),"")</f>
        <v/>
      </c>
      <c r="D500" s="2" t="str">
        <f>IF(pay!F507&lt;&gt;"",pay!F507,"")</f>
        <v/>
      </c>
      <c r="E500" s="38" t="str">
        <f>IF(pay!G507&lt;&gt;"",pay!G507,"")</f>
        <v/>
      </c>
      <c r="F500" s="2" t="str">
        <f>IF(pay!H507&lt;&gt;"",pay!H507,"")</f>
        <v/>
      </c>
    </row>
  </sheetData>
  <sheetProtection password="C8E3"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000"/>
  <sheetViews>
    <sheetView topLeftCell="A971" workbookViewId="0">
      <selection sqref="A1:G500"/>
    </sheetView>
  </sheetViews>
  <sheetFormatPr defaultColWidth="8.85546875" defaultRowHeight="15" x14ac:dyDescent="0.25"/>
  <cols>
    <col min="1" max="16384" width="8.85546875" style="7"/>
  </cols>
  <sheetData>
    <row r="1" spans="1:6" x14ac:dyDescent="0.25">
      <c r="A1" s="9" t="str">
        <f>IF(total!B8&lt;&gt;"",total!A8,"")</f>
        <v/>
      </c>
      <c r="B1" s="9" t="str">
        <f>IF(total!B8&lt;&gt;"",total!B8,"")</f>
        <v/>
      </c>
      <c r="C1" s="9" t="str">
        <f>IF(total!D8&lt;&gt;"",total!D8,"")</f>
        <v/>
      </c>
      <c r="D1" s="9" t="str">
        <f>IF(total!F8&lt;&gt;"",total!F8,"")</f>
        <v/>
      </c>
      <c r="E1" s="9" t="str">
        <f>IF(total!G8&lt;&gt;"",total!G8,"")</f>
        <v/>
      </c>
      <c r="F1" s="9" t="str">
        <f>IF(total!I8&lt;&gt;"",total!I8,"")</f>
        <v/>
      </c>
    </row>
    <row r="2" spans="1:6" x14ac:dyDescent="0.25">
      <c r="A2" s="9" t="str">
        <f>IF(total!B9&lt;&gt;"",total!A9,"")</f>
        <v/>
      </c>
      <c r="B2" s="9" t="str">
        <f>IF(total!B9&lt;&gt;"",total!B9,"")</f>
        <v/>
      </c>
      <c r="C2" s="9" t="str">
        <f>IF(total!D9&lt;&gt;"",total!D9,"")</f>
        <v/>
      </c>
      <c r="D2" s="9" t="str">
        <f>IF(total!F9&lt;&gt;"",total!F9,"")</f>
        <v/>
      </c>
      <c r="E2" s="9" t="str">
        <f>IF(total!G9&lt;&gt;"",total!G9,"")</f>
        <v/>
      </c>
      <c r="F2" s="9" t="str">
        <f>IF(total!I9&lt;&gt;"",total!I9,"")</f>
        <v/>
      </c>
    </row>
    <row r="3" spans="1:6" x14ac:dyDescent="0.25">
      <c r="A3" s="9" t="str">
        <f>IF(total!B10&lt;&gt;"",total!A10,"")</f>
        <v/>
      </c>
      <c r="B3" s="9" t="str">
        <f>IF(total!B10&lt;&gt;"",total!B10,"")</f>
        <v/>
      </c>
      <c r="C3" s="9" t="str">
        <f>IF(total!D10&lt;&gt;"",total!D10,"")</f>
        <v/>
      </c>
      <c r="D3" s="9" t="str">
        <f>IF(total!F10&lt;&gt;"",total!F10,"")</f>
        <v/>
      </c>
      <c r="E3" s="9" t="str">
        <f>IF(total!G10&lt;&gt;"",total!G10,"")</f>
        <v/>
      </c>
      <c r="F3" s="9" t="str">
        <f>IF(total!I10&lt;&gt;"",total!I10,"")</f>
        <v/>
      </c>
    </row>
    <row r="4" spans="1:6" x14ac:dyDescent="0.25">
      <c r="A4" s="9" t="str">
        <f>IF(total!B11&lt;&gt;"",total!A11,"")</f>
        <v/>
      </c>
      <c r="B4" s="9" t="str">
        <f>IF(total!B11&lt;&gt;"",total!B11,"")</f>
        <v/>
      </c>
      <c r="C4" s="9" t="str">
        <f>IF(total!D11&lt;&gt;"",total!D11,"")</f>
        <v/>
      </c>
      <c r="D4" s="9" t="str">
        <f>IF(total!F11&lt;&gt;"",total!F11,"")</f>
        <v/>
      </c>
      <c r="E4" s="9" t="str">
        <f>IF(total!G11&lt;&gt;"",total!G11,"")</f>
        <v/>
      </c>
      <c r="F4" s="9" t="str">
        <f>IF(total!I11&lt;&gt;"",total!I11,"")</f>
        <v/>
      </c>
    </row>
    <row r="5" spans="1:6" x14ac:dyDescent="0.25">
      <c r="A5" s="9" t="str">
        <f>IF(total!B12&lt;&gt;"",total!A12,"")</f>
        <v/>
      </c>
      <c r="B5" s="9" t="str">
        <f>IF(total!B12&lt;&gt;"",total!B12,"")</f>
        <v/>
      </c>
      <c r="C5" s="9" t="str">
        <f>IF(total!D12&lt;&gt;"",total!D12,"")</f>
        <v/>
      </c>
      <c r="D5" s="9" t="str">
        <f>IF(total!F12&lt;&gt;"",total!F12,"")</f>
        <v/>
      </c>
      <c r="E5" s="9" t="str">
        <f>IF(total!G12&lt;&gt;"",total!G12,"")</f>
        <v/>
      </c>
      <c r="F5" s="9" t="str">
        <f>IF(total!I12&lt;&gt;"",total!I12,"")</f>
        <v/>
      </c>
    </row>
    <row r="6" spans="1:6" x14ac:dyDescent="0.25">
      <c r="A6" s="9" t="str">
        <f>IF(total!B13&lt;&gt;"",total!A13,"")</f>
        <v/>
      </c>
      <c r="B6" s="9" t="str">
        <f>IF(total!B13&lt;&gt;"",total!B13,"")</f>
        <v/>
      </c>
      <c r="C6" s="9" t="str">
        <f>IF(total!D13&lt;&gt;"",total!D13,"")</f>
        <v/>
      </c>
      <c r="D6" s="9" t="str">
        <f>IF(total!F13&lt;&gt;"",total!F13,"")</f>
        <v/>
      </c>
      <c r="E6" s="9" t="str">
        <f>IF(total!G13&lt;&gt;"",total!G13,"")</f>
        <v/>
      </c>
      <c r="F6" s="9" t="str">
        <f>IF(total!I13&lt;&gt;"",total!I13,"")</f>
        <v/>
      </c>
    </row>
    <row r="7" spans="1:6" x14ac:dyDescent="0.25">
      <c r="A7" s="9" t="str">
        <f>IF(total!B14&lt;&gt;"",total!A14,"")</f>
        <v/>
      </c>
      <c r="B7" s="9" t="str">
        <f>IF(total!B14&lt;&gt;"",total!B14,"")</f>
        <v/>
      </c>
      <c r="C7" s="9" t="str">
        <f>IF(total!D14&lt;&gt;"",total!D14,"")</f>
        <v/>
      </c>
      <c r="D7" s="9" t="str">
        <f>IF(total!F14&lt;&gt;"",total!F14,"")</f>
        <v/>
      </c>
      <c r="E7" s="9" t="str">
        <f>IF(total!G14&lt;&gt;"",total!G14,"")</f>
        <v/>
      </c>
      <c r="F7" s="9" t="str">
        <f>IF(total!I14&lt;&gt;"",total!I14,"")</f>
        <v/>
      </c>
    </row>
    <row r="8" spans="1:6" x14ac:dyDescent="0.25">
      <c r="A8" s="9" t="str">
        <f>IF(total!B15&lt;&gt;"",total!A15,"")</f>
        <v/>
      </c>
      <c r="B8" s="9" t="str">
        <f>IF(total!B15&lt;&gt;"",total!B15,"")</f>
        <v/>
      </c>
      <c r="C8" s="9" t="str">
        <f>IF(total!D15&lt;&gt;"",total!D15,"")</f>
        <v/>
      </c>
      <c r="D8" s="9" t="str">
        <f>IF(total!F15&lt;&gt;"",total!F15,"")</f>
        <v/>
      </c>
      <c r="E8" s="9" t="str">
        <f>IF(total!G15&lt;&gt;"",total!G15,"")</f>
        <v/>
      </c>
      <c r="F8" s="9" t="str">
        <f>IF(total!I15&lt;&gt;"",total!I15,"")</f>
        <v/>
      </c>
    </row>
    <row r="9" spans="1:6" x14ac:dyDescent="0.25">
      <c r="A9" s="9" t="str">
        <f>IF(total!B16&lt;&gt;"",total!A16,"")</f>
        <v/>
      </c>
      <c r="B9" s="9" t="str">
        <f>IF(total!B16&lt;&gt;"",total!B16,"")</f>
        <v/>
      </c>
      <c r="C9" s="9" t="str">
        <f>IF(total!D16&lt;&gt;"",total!D16,"")</f>
        <v/>
      </c>
      <c r="D9" s="9" t="str">
        <f>IF(total!F16&lt;&gt;"",total!F16,"")</f>
        <v/>
      </c>
      <c r="E9" s="9" t="str">
        <f>IF(total!G16&lt;&gt;"",total!G16,"")</f>
        <v/>
      </c>
      <c r="F9" s="9" t="str">
        <f>IF(total!I16&lt;&gt;"",total!I16,"")</f>
        <v/>
      </c>
    </row>
    <row r="10" spans="1:6" x14ac:dyDescent="0.25">
      <c r="A10" s="9" t="str">
        <f>IF(total!B17&lt;&gt;"",total!A17,"")</f>
        <v/>
      </c>
      <c r="B10" s="9" t="str">
        <f>IF(total!B17&lt;&gt;"",total!B17,"")</f>
        <v/>
      </c>
      <c r="C10" s="9" t="str">
        <f>IF(total!D17&lt;&gt;"",total!D17,"")</f>
        <v/>
      </c>
      <c r="D10" s="9" t="str">
        <f>IF(total!F17&lt;&gt;"",total!F17,"")</f>
        <v/>
      </c>
      <c r="E10" s="9" t="str">
        <f>IF(total!G17&lt;&gt;"",total!G17,"")</f>
        <v/>
      </c>
      <c r="F10" s="9" t="str">
        <f>IF(total!I17&lt;&gt;"",total!I17,"")</f>
        <v/>
      </c>
    </row>
    <row r="11" spans="1:6" x14ac:dyDescent="0.25">
      <c r="A11" s="9" t="str">
        <f>IF(total!B18&lt;&gt;"",total!A18,"")</f>
        <v/>
      </c>
      <c r="B11" s="9" t="str">
        <f>IF(total!B18&lt;&gt;"",total!B18,"")</f>
        <v/>
      </c>
      <c r="C11" s="9" t="str">
        <f>IF(total!D18&lt;&gt;"",total!D18,"")</f>
        <v/>
      </c>
      <c r="D11" s="9" t="str">
        <f>IF(total!F18&lt;&gt;"",total!F18,"")</f>
        <v/>
      </c>
      <c r="E11" s="9" t="str">
        <f>IF(total!G18&lt;&gt;"",total!G18,"")</f>
        <v/>
      </c>
      <c r="F11" s="9" t="str">
        <f>IF(total!I18&lt;&gt;"",total!I18,"")</f>
        <v/>
      </c>
    </row>
    <row r="12" spans="1:6" x14ac:dyDescent="0.25">
      <c r="A12" s="9" t="str">
        <f>IF(total!B19&lt;&gt;"",total!A19,"")</f>
        <v/>
      </c>
      <c r="B12" s="9" t="str">
        <f>IF(total!B19&lt;&gt;"",total!B19,"")</f>
        <v/>
      </c>
      <c r="C12" s="9" t="str">
        <f>IF(total!D19&lt;&gt;"",total!D19,"")</f>
        <v/>
      </c>
      <c r="D12" s="9" t="str">
        <f>IF(total!F19&lt;&gt;"",total!F19,"")</f>
        <v/>
      </c>
      <c r="E12" s="9" t="str">
        <f>IF(total!G19&lt;&gt;"",total!G19,"")</f>
        <v/>
      </c>
      <c r="F12" s="9" t="str">
        <f>IF(total!I19&lt;&gt;"",total!I19,"")</f>
        <v/>
      </c>
    </row>
    <row r="13" spans="1:6" x14ac:dyDescent="0.25">
      <c r="A13" s="9" t="str">
        <f>IF(total!B20&lt;&gt;"",total!A20,"")</f>
        <v/>
      </c>
      <c r="B13" s="9" t="str">
        <f>IF(total!B20&lt;&gt;"",total!B20,"")</f>
        <v/>
      </c>
      <c r="C13" s="9" t="str">
        <f>IF(total!D20&lt;&gt;"",total!D20,"")</f>
        <v/>
      </c>
      <c r="D13" s="9" t="str">
        <f>IF(total!F20&lt;&gt;"",total!F20,"")</f>
        <v/>
      </c>
      <c r="E13" s="9" t="str">
        <f>IF(total!G20&lt;&gt;"",total!G20,"")</f>
        <v/>
      </c>
      <c r="F13" s="9" t="str">
        <f>IF(total!I20&lt;&gt;"",total!I20,"")</f>
        <v/>
      </c>
    </row>
    <row r="14" spans="1:6" x14ac:dyDescent="0.25">
      <c r="A14" s="9" t="str">
        <f>IF(total!B21&lt;&gt;"",total!A21,"")</f>
        <v/>
      </c>
      <c r="B14" s="9" t="str">
        <f>IF(total!B21&lt;&gt;"",total!B21,"")</f>
        <v/>
      </c>
      <c r="C14" s="9" t="str">
        <f>IF(total!D21&lt;&gt;"",total!D21,"")</f>
        <v/>
      </c>
      <c r="D14" s="9" t="str">
        <f>IF(total!F21&lt;&gt;"",total!F21,"")</f>
        <v/>
      </c>
      <c r="E14" s="9" t="str">
        <f>IF(total!G21&lt;&gt;"",total!G21,"")</f>
        <v/>
      </c>
      <c r="F14" s="9" t="str">
        <f>IF(total!I21&lt;&gt;"",total!I21,"")</f>
        <v/>
      </c>
    </row>
    <row r="15" spans="1:6" x14ac:dyDescent="0.25">
      <c r="A15" s="9" t="str">
        <f>IF(total!B22&lt;&gt;"",total!A22,"")</f>
        <v/>
      </c>
      <c r="B15" s="9" t="str">
        <f>IF(total!B22&lt;&gt;"",total!B22,"")</f>
        <v/>
      </c>
      <c r="C15" s="9" t="str">
        <f>IF(total!D22&lt;&gt;"",total!D22,"")</f>
        <v/>
      </c>
      <c r="D15" s="9" t="str">
        <f>IF(total!F22&lt;&gt;"",total!F22,"")</f>
        <v/>
      </c>
      <c r="E15" s="9" t="str">
        <f>IF(total!G22&lt;&gt;"",total!G22,"")</f>
        <v/>
      </c>
      <c r="F15" s="9" t="str">
        <f>IF(total!I22&lt;&gt;"",total!I22,"")</f>
        <v/>
      </c>
    </row>
    <row r="16" spans="1:6" x14ac:dyDescent="0.25">
      <c r="A16" s="9" t="str">
        <f>IF(total!B23&lt;&gt;"",total!A23,"")</f>
        <v/>
      </c>
      <c r="B16" s="9" t="str">
        <f>IF(total!B23&lt;&gt;"",total!B23,"")</f>
        <v/>
      </c>
      <c r="C16" s="9" t="str">
        <f>IF(total!D23&lt;&gt;"",total!D23,"")</f>
        <v/>
      </c>
      <c r="D16" s="9" t="str">
        <f>IF(total!F23&lt;&gt;"",total!F23,"")</f>
        <v/>
      </c>
      <c r="E16" s="9" t="str">
        <f>IF(total!G23&lt;&gt;"",total!G23,"")</f>
        <v/>
      </c>
      <c r="F16" s="9" t="str">
        <f>IF(total!I23&lt;&gt;"",total!I23,"")</f>
        <v/>
      </c>
    </row>
    <row r="17" spans="1:6" x14ac:dyDescent="0.25">
      <c r="A17" s="9" t="str">
        <f>IF(total!B24&lt;&gt;"",total!A24,"")</f>
        <v/>
      </c>
      <c r="B17" s="9" t="str">
        <f>IF(total!B24&lt;&gt;"",total!B24,"")</f>
        <v/>
      </c>
      <c r="C17" s="9" t="str">
        <f>IF(total!D24&lt;&gt;"",total!D24,"")</f>
        <v/>
      </c>
      <c r="D17" s="9" t="str">
        <f>IF(total!F24&lt;&gt;"",total!F24,"")</f>
        <v/>
      </c>
      <c r="E17" s="9" t="str">
        <f>IF(total!G24&lt;&gt;"",total!G24,"")</f>
        <v/>
      </c>
      <c r="F17" s="9" t="str">
        <f>IF(total!I24&lt;&gt;"",total!I24,"")</f>
        <v/>
      </c>
    </row>
    <row r="18" spans="1:6" x14ac:dyDescent="0.25">
      <c r="A18" s="9" t="str">
        <f>IF(total!B25&lt;&gt;"",total!A25,"")</f>
        <v/>
      </c>
      <c r="B18" s="9" t="str">
        <f>IF(total!B25&lt;&gt;"",total!B25,"")</f>
        <v/>
      </c>
      <c r="C18" s="9" t="str">
        <f>IF(total!D25&lt;&gt;"",total!D25,"")</f>
        <v/>
      </c>
      <c r="D18" s="9" t="str">
        <f>IF(total!F25&lt;&gt;"",total!F25,"")</f>
        <v/>
      </c>
      <c r="E18" s="9" t="str">
        <f>IF(total!G25&lt;&gt;"",total!G25,"")</f>
        <v/>
      </c>
      <c r="F18" s="9" t="str">
        <f>IF(total!I25&lt;&gt;"",total!I25,"")</f>
        <v/>
      </c>
    </row>
    <row r="19" spans="1:6" x14ac:dyDescent="0.25">
      <c r="A19" s="9" t="str">
        <f>IF(total!B26&lt;&gt;"",total!A26,"")</f>
        <v/>
      </c>
      <c r="B19" s="9" t="str">
        <f>IF(total!B26&lt;&gt;"",total!B26,"")</f>
        <v/>
      </c>
      <c r="C19" s="9" t="str">
        <f>IF(total!D26&lt;&gt;"",total!D26,"")</f>
        <v/>
      </c>
      <c r="D19" s="9" t="str">
        <f>IF(total!F26&lt;&gt;"",total!F26,"")</f>
        <v/>
      </c>
      <c r="E19" s="9" t="str">
        <f>IF(total!G26&lt;&gt;"",total!G26,"")</f>
        <v/>
      </c>
      <c r="F19" s="9" t="str">
        <f>IF(total!I26&lt;&gt;"",total!I26,"")</f>
        <v/>
      </c>
    </row>
    <row r="20" spans="1:6" x14ac:dyDescent="0.25">
      <c r="A20" s="9" t="str">
        <f>IF(total!B27&lt;&gt;"",total!A27,"")</f>
        <v/>
      </c>
      <c r="B20" s="9" t="str">
        <f>IF(total!B27&lt;&gt;"",total!B27,"")</f>
        <v/>
      </c>
      <c r="C20" s="9" t="str">
        <f>IF(total!D27&lt;&gt;"",total!D27,"")</f>
        <v/>
      </c>
      <c r="D20" s="9" t="str">
        <f>IF(total!F27&lt;&gt;"",total!F27,"")</f>
        <v/>
      </c>
      <c r="E20" s="9" t="str">
        <f>IF(total!G27&lt;&gt;"",total!G27,"")</f>
        <v/>
      </c>
      <c r="F20" s="9" t="str">
        <f>IF(total!I27&lt;&gt;"",total!I27,"")</f>
        <v/>
      </c>
    </row>
    <row r="21" spans="1:6" x14ac:dyDescent="0.25">
      <c r="A21" s="9" t="str">
        <f>IF(total!B28&lt;&gt;"",total!A28,"")</f>
        <v/>
      </c>
      <c r="B21" s="9" t="str">
        <f>IF(total!B28&lt;&gt;"",total!B28,"")</f>
        <v/>
      </c>
      <c r="C21" s="9" t="str">
        <f>IF(total!D28&lt;&gt;"",total!D28,"")</f>
        <v/>
      </c>
      <c r="D21" s="9" t="str">
        <f>IF(total!F28&lt;&gt;"",total!F28,"")</f>
        <v/>
      </c>
      <c r="E21" s="9" t="str">
        <f>IF(total!G28&lt;&gt;"",total!G28,"")</f>
        <v/>
      </c>
      <c r="F21" s="9" t="str">
        <f>IF(total!I28&lt;&gt;"",total!I28,"")</f>
        <v/>
      </c>
    </row>
    <row r="22" spans="1:6" x14ac:dyDescent="0.25">
      <c r="A22" s="9" t="str">
        <f>IF(total!B29&lt;&gt;"",total!A29,"")</f>
        <v/>
      </c>
      <c r="B22" s="9" t="str">
        <f>IF(total!B29&lt;&gt;"",total!B29,"")</f>
        <v/>
      </c>
      <c r="C22" s="9" t="str">
        <f>IF(total!D29&lt;&gt;"",total!D29,"")</f>
        <v/>
      </c>
      <c r="D22" s="9" t="str">
        <f>IF(total!F29&lt;&gt;"",total!F29,"")</f>
        <v/>
      </c>
      <c r="E22" s="9" t="str">
        <f>IF(total!G29&lt;&gt;"",total!G29,"")</f>
        <v/>
      </c>
      <c r="F22" s="9" t="str">
        <f>IF(total!I29&lt;&gt;"",total!I29,"")</f>
        <v/>
      </c>
    </row>
    <row r="23" spans="1:6" x14ac:dyDescent="0.25">
      <c r="A23" s="9" t="str">
        <f>IF(total!B30&lt;&gt;"",total!A30,"")</f>
        <v/>
      </c>
      <c r="B23" s="9" t="str">
        <f>IF(total!B30&lt;&gt;"",total!B30,"")</f>
        <v/>
      </c>
      <c r="C23" s="9" t="str">
        <f>IF(total!D30&lt;&gt;"",total!D30,"")</f>
        <v/>
      </c>
      <c r="D23" s="9" t="str">
        <f>IF(total!F30&lt;&gt;"",total!F30,"")</f>
        <v/>
      </c>
      <c r="E23" s="9" t="str">
        <f>IF(total!G30&lt;&gt;"",total!G30,"")</f>
        <v/>
      </c>
      <c r="F23" s="9" t="str">
        <f>IF(total!I30&lt;&gt;"",total!I30,"")</f>
        <v/>
      </c>
    </row>
    <row r="24" spans="1:6" x14ac:dyDescent="0.25">
      <c r="A24" s="9" t="str">
        <f>IF(total!B31&lt;&gt;"",total!A31,"")</f>
        <v/>
      </c>
      <c r="B24" s="9" t="str">
        <f>IF(total!B31&lt;&gt;"",total!B31,"")</f>
        <v/>
      </c>
      <c r="C24" s="9" t="str">
        <f>IF(total!D31&lt;&gt;"",total!D31,"")</f>
        <v/>
      </c>
      <c r="D24" s="9" t="str">
        <f>IF(total!F31&lt;&gt;"",total!F31,"")</f>
        <v/>
      </c>
      <c r="E24" s="9" t="str">
        <f>IF(total!G31&lt;&gt;"",total!G31,"")</f>
        <v/>
      </c>
      <c r="F24" s="9" t="str">
        <f>IF(total!I31&lt;&gt;"",total!I31,"")</f>
        <v/>
      </c>
    </row>
    <row r="25" spans="1:6" x14ac:dyDescent="0.25">
      <c r="A25" s="9" t="str">
        <f>IF(total!B32&lt;&gt;"",total!A32,"")</f>
        <v/>
      </c>
      <c r="B25" s="9" t="str">
        <f>IF(total!B32&lt;&gt;"",total!B32,"")</f>
        <v/>
      </c>
      <c r="C25" s="9" t="str">
        <f>IF(total!D32&lt;&gt;"",total!D32,"")</f>
        <v/>
      </c>
      <c r="D25" s="9" t="str">
        <f>IF(total!F32&lt;&gt;"",total!F32,"")</f>
        <v/>
      </c>
      <c r="E25" s="9" t="str">
        <f>IF(total!G32&lt;&gt;"",total!G32,"")</f>
        <v/>
      </c>
      <c r="F25" s="9" t="str">
        <f>IF(total!I32&lt;&gt;"",total!I32,"")</f>
        <v/>
      </c>
    </row>
    <row r="26" spans="1:6" x14ac:dyDescent="0.25">
      <c r="A26" s="9" t="str">
        <f>IF(total!B33&lt;&gt;"",total!A33,"")</f>
        <v/>
      </c>
      <c r="B26" s="9" t="str">
        <f>IF(total!B33&lt;&gt;"",total!B33,"")</f>
        <v/>
      </c>
      <c r="C26" s="9" t="str">
        <f>IF(total!D33&lt;&gt;"",total!D33,"")</f>
        <v/>
      </c>
      <c r="D26" s="9" t="str">
        <f>IF(total!F33&lt;&gt;"",total!F33,"")</f>
        <v/>
      </c>
      <c r="E26" s="9" t="str">
        <f>IF(total!G33&lt;&gt;"",total!G33,"")</f>
        <v/>
      </c>
      <c r="F26" s="9" t="str">
        <f>IF(total!I33&lt;&gt;"",total!I33,"")</f>
        <v/>
      </c>
    </row>
    <row r="27" spans="1:6" x14ac:dyDescent="0.25">
      <c r="A27" s="9" t="str">
        <f>IF(total!B34&lt;&gt;"",total!A34,"")</f>
        <v/>
      </c>
      <c r="B27" s="9" t="str">
        <f>IF(total!B34&lt;&gt;"",total!B34,"")</f>
        <v/>
      </c>
      <c r="C27" s="9" t="str">
        <f>IF(total!D34&lt;&gt;"",total!D34,"")</f>
        <v/>
      </c>
      <c r="D27" s="9" t="str">
        <f>IF(total!F34&lt;&gt;"",total!F34,"")</f>
        <v/>
      </c>
      <c r="E27" s="9" t="str">
        <f>IF(total!G34&lt;&gt;"",total!G34,"")</f>
        <v/>
      </c>
      <c r="F27" s="9" t="str">
        <f>IF(total!I34&lt;&gt;"",total!I34,"")</f>
        <v/>
      </c>
    </row>
    <row r="28" spans="1:6" x14ac:dyDescent="0.25">
      <c r="A28" s="9" t="str">
        <f>IF(total!B35&lt;&gt;"",total!A35,"")</f>
        <v/>
      </c>
      <c r="B28" s="9" t="str">
        <f>IF(total!B35&lt;&gt;"",total!B35,"")</f>
        <v/>
      </c>
      <c r="C28" s="9" t="str">
        <f>IF(total!D35&lt;&gt;"",total!D35,"")</f>
        <v/>
      </c>
      <c r="D28" s="9" t="str">
        <f>IF(total!F35&lt;&gt;"",total!F35,"")</f>
        <v/>
      </c>
      <c r="E28" s="9" t="str">
        <f>IF(total!G35&lt;&gt;"",total!G35,"")</f>
        <v/>
      </c>
      <c r="F28" s="9" t="str">
        <f>IF(total!I35&lt;&gt;"",total!I35,"")</f>
        <v/>
      </c>
    </row>
    <row r="29" spans="1:6" x14ac:dyDescent="0.25">
      <c r="A29" s="9" t="str">
        <f>IF(total!B36&lt;&gt;"",total!A36,"")</f>
        <v/>
      </c>
      <c r="B29" s="9" t="str">
        <f>IF(total!B36&lt;&gt;"",total!B36,"")</f>
        <v/>
      </c>
      <c r="C29" s="9" t="str">
        <f>IF(total!D36&lt;&gt;"",total!D36,"")</f>
        <v/>
      </c>
      <c r="D29" s="9" t="str">
        <f>IF(total!F36&lt;&gt;"",total!F36,"")</f>
        <v/>
      </c>
      <c r="E29" s="9" t="str">
        <f>IF(total!G36&lt;&gt;"",total!G36,"")</f>
        <v/>
      </c>
      <c r="F29" s="9" t="str">
        <f>IF(total!I36&lt;&gt;"",total!I36,"")</f>
        <v/>
      </c>
    </row>
    <row r="30" spans="1:6" x14ac:dyDescent="0.25">
      <c r="A30" s="9" t="str">
        <f>IF(total!B37&lt;&gt;"",total!A37,"")</f>
        <v/>
      </c>
      <c r="B30" s="9" t="str">
        <f>IF(total!B37&lt;&gt;"",total!B37,"")</f>
        <v/>
      </c>
      <c r="C30" s="9" t="str">
        <f>IF(total!D37&lt;&gt;"",total!D37,"")</f>
        <v/>
      </c>
      <c r="D30" s="9" t="str">
        <f>IF(total!F37&lt;&gt;"",total!F37,"")</f>
        <v/>
      </c>
      <c r="E30" s="9" t="str">
        <f>IF(total!G37&lt;&gt;"",total!G37,"")</f>
        <v/>
      </c>
      <c r="F30" s="9" t="str">
        <f>IF(total!I37&lt;&gt;"",total!I37,"")</f>
        <v/>
      </c>
    </row>
    <row r="31" spans="1:6" x14ac:dyDescent="0.25">
      <c r="A31" s="9" t="str">
        <f>IF(total!B38&lt;&gt;"",total!A38,"")</f>
        <v/>
      </c>
      <c r="B31" s="9" t="str">
        <f>IF(total!B38&lt;&gt;"",total!B38,"")</f>
        <v/>
      </c>
      <c r="C31" s="9" t="str">
        <f>IF(total!D38&lt;&gt;"",total!D38,"")</f>
        <v/>
      </c>
      <c r="D31" s="9" t="str">
        <f>IF(total!F38&lt;&gt;"",total!F38,"")</f>
        <v/>
      </c>
      <c r="E31" s="9" t="str">
        <f>IF(total!G38&lt;&gt;"",total!G38,"")</f>
        <v/>
      </c>
      <c r="F31" s="9" t="str">
        <f>IF(total!I38&lt;&gt;"",total!I38,"")</f>
        <v/>
      </c>
    </row>
    <row r="32" spans="1:6" x14ac:dyDescent="0.25">
      <c r="A32" s="9" t="str">
        <f>IF(total!B39&lt;&gt;"",total!A39,"")</f>
        <v/>
      </c>
      <c r="B32" s="9" t="str">
        <f>IF(total!B39&lt;&gt;"",total!B39,"")</f>
        <v/>
      </c>
      <c r="C32" s="9" t="str">
        <f>IF(total!D39&lt;&gt;"",total!D39,"")</f>
        <v/>
      </c>
      <c r="D32" s="9" t="str">
        <f>IF(total!F39&lt;&gt;"",total!F39,"")</f>
        <v/>
      </c>
      <c r="E32" s="9" t="str">
        <f>IF(total!G39&lt;&gt;"",total!G39,"")</f>
        <v/>
      </c>
      <c r="F32" s="9" t="str">
        <f>IF(total!I39&lt;&gt;"",total!I39,"")</f>
        <v/>
      </c>
    </row>
    <row r="33" spans="1:6" x14ac:dyDescent="0.25">
      <c r="A33" s="9" t="str">
        <f>IF(total!B40&lt;&gt;"",total!A40,"")</f>
        <v/>
      </c>
      <c r="B33" s="9" t="str">
        <f>IF(total!B40&lt;&gt;"",total!B40,"")</f>
        <v/>
      </c>
      <c r="C33" s="9" t="str">
        <f>IF(total!D40&lt;&gt;"",total!D40,"")</f>
        <v/>
      </c>
      <c r="D33" s="9" t="str">
        <f>IF(total!F40&lt;&gt;"",total!F40,"")</f>
        <v/>
      </c>
      <c r="E33" s="9" t="str">
        <f>IF(total!G40&lt;&gt;"",total!G40,"")</f>
        <v/>
      </c>
      <c r="F33" s="9" t="str">
        <f>IF(total!I40&lt;&gt;"",total!I40,"")</f>
        <v/>
      </c>
    </row>
    <row r="34" spans="1:6" x14ac:dyDescent="0.25">
      <c r="A34" s="9" t="str">
        <f>IF(total!B41&lt;&gt;"",total!A41,"")</f>
        <v/>
      </c>
      <c r="B34" s="9" t="str">
        <f>IF(total!B41&lt;&gt;"",total!B41,"")</f>
        <v/>
      </c>
      <c r="C34" s="9" t="str">
        <f>IF(total!D41&lt;&gt;"",total!D41,"")</f>
        <v/>
      </c>
      <c r="D34" s="9" t="str">
        <f>IF(total!F41&lt;&gt;"",total!F41,"")</f>
        <v/>
      </c>
      <c r="E34" s="9" t="str">
        <f>IF(total!G41&lt;&gt;"",total!G41,"")</f>
        <v/>
      </c>
      <c r="F34" s="9" t="str">
        <f>IF(total!I41&lt;&gt;"",total!I41,"")</f>
        <v/>
      </c>
    </row>
    <row r="35" spans="1:6" x14ac:dyDescent="0.25">
      <c r="A35" s="9" t="str">
        <f>IF(total!B42&lt;&gt;"",total!A42,"")</f>
        <v/>
      </c>
      <c r="B35" s="9" t="str">
        <f>IF(total!B42&lt;&gt;"",total!B42,"")</f>
        <v/>
      </c>
      <c r="C35" s="9" t="str">
        <f>IF(total!D42&lt;&gt;"",total!D42,"")</f>
        <v/>
      </c>
      <c r="D35" s="9" t="str">
        <f>IF(total!F42&lt;&gt;"",total!F42,"")</f>
        <v/>
      </c>
      <c r="E35" s="9" t="str">
        <f>IF(total!G42&lt;&gt;"",total!G42,"")</f>
        <v/>
      </c>
      <c r="F35" s="9" t="str">
        <f>IF(total!I42&lt;&gt;"",total!I42,"")</f>
        <v/>
      </c>
    </row>
    <row r="36" spans="1:6" x14ac:dyDescent="0.25">
      <c r="A36" s="9" t="str">
        <f>IF(total!B43&lt;&gt;"",total!A43,"")</f>
        <v/>
      </c>
      <c r="B36" s="9" t="str">
        <f>IF(total!B43&lt;&gt;"",total!B43,"")</f>
        <v/>
      </c>
      <c r="C36" s="9" t="str">
        <f>IF(total!D43&lt;&gt;"",total!D43,"")</f>
        <v/>
      </c>
      <c r="D36" s="9" t="str">
        <f>IF(total!F43&lt;&gt;"",total!F43,"")</f>
        <v/>
      </c>
      <c r="E36" s="9" t="str">
        <f>IF(total!G43&lt;&gt;"",total!G43,"")</f>
        <v/>
      </c>
      <c r="F36" s="9" t="str">
        <f>IF(total!I43&lt;&gt;"",total!I43,"")</f>
        <v/>
      </c>
    </row>
    <row r="37" spans="1:6" x14ac:dyDescent="0.25">
      <c r="A37" s="9" t="str">
        <f>IF(total!B44&lt;&gt;"",total!A44,"")</f>
        <v/>
      </c>
      <c r="B37" s="9" t="str">
        <f>IF(total!B44&lt;&gt;"",total!B44,"")</f>
        <v/>
      </c>
      <c r="C37" s="9" t="str">
        <f>IF(total!D44&lt;&gt;"",total!D44,"")</f>
        <v/>
      </c>
      <c r="D37" s="9" t="str">
        <f>IF(total!F44&lt;&gt;"",total!F44,"")</f>
        <v/>
      </c>
      <c r="E37" s="9" t="str">
        <f>IF(total!G44&lt;&gt;"",total!G44,"")</f>
        <v/>
      </c>
      <c r="F37" s="9" t="str">
        <f>IF(total!I44&lt;&gt;"",total!I44,"")</f>
        <v/>
      </c>
    </row>
    <row r="38" spans="1:6" x14ac:dyDescent="0.25">
      <c r="A38" s="9" t="str">
        <f>IF(total!B45&lt;&gt;"",total!A45,"")</f>
        <v/>
      </c>
      <c r="B38" s="9" t="str">
        <f>IF(total!B45&lt;&gt;"",total!B45,"")</f>
        <v/>
      </c>
      <c r="C38" s="9" t="str">
        <f>IF(total!D45&lt;&gt;"",total!D45,"")</f>
        <v/>
      </c>
      <c r="D38" s="9" t="str">
        <f>IF(total!F45&lt;&gt;"",total!F45,"")</f>
        <v/>
      </c>
      <c r="E38" s="9" t="str">
        <f>IF(total!G45&lt;&gt;"",total!G45,"")</f>
        <v/>
      </c>
      <c r="F38" s="9" t="str">
        <f>IF(total!I45&lt;&gt;"",total!I45,"")</f>
        <v/>
      </c>
    </row>
    <row r="39" spans="1:6" x14ac:dyDescent="0.25">
      <c r="A39" s="9" t="str">
        <f>IF(total!B46&lt;&gt;"",total!A46,"")</f>
        <v/>
      </c>
      <c r="B39" s="9" t="str">
        <f>IF(total!B46&lt;&gt;"",total!B46,"")</f>
        <v/>
      </c>
      <c r="C39" s="9" t="str">
        <f>IF(total!D46&lt;&gt;"",total!D46,"")</f>
        <v/>
      </c>
      <c r="D39" s="9" t="str">
        <f>IF(total!F46&lt;&gt;"",total!F46,"")</f>
        <v/>
      </c>
      <c r="E39" s="9" t="str">
        <f>IF(total!G46&lt;&gt;"",total!G46,"")</f>
        <v/>
      </c>
      <c r="F39" s="9" t="str">
        <f>IF(total!I46&lt;&gt;"",total!I46,"")</f>
        <v/>
      </c>
    </row>
    <row r="40" spans="1:6" x14ac:dyDescent="0.25">
      <c r="A40" s="9" t="str">
        <f>IF(total!B47&lt;&gt;"",total!A47,"")</f>
        <v/>
      </c>
      <c r="B40" s="9" t="str">
        <f>IF(total!B47&lt;&gt;"",total!B47,"")</f>
        <v/>
      </c>
      <c r="C40" s="9" t="str">
        <f>IF(total!D47&lt;&gt;"",total!D47,"")</f>
        <v/>
      </c>
      <c r="D40" s="9" t="str">
        <f>IF(total!F47&lt;&gt;"",total!F47,"")</f>
        <v/>
      </c>
      <c r="E40" s="9" t="str">
        <f>IF(total!G47&lt;&gt;"",total!G47,"")</f>
        <v/>
      </c>
      <c r="F40" s="9" t="str">
        <f>IF(total!I47&lt;&gt;"",total!I47,"")</f>
        <v/>
      </c>
    </row>
    <row r="41" spans="1:6" x14ac:dyDescent="0.25">
      <c r="A41" s="9" t="str">
        <f>IF(total!B48&lt;&gt;"",total!A48,"")</f>
        <v/>
      </c>
      <c r="B41" s="9" t="str">
        <f>IF(total!B48&lt;&gt;"",total!B48,"")</f>
        <v/>
      </c>
      <c r="C41" s="9" t="str">
        <f>IF(total!D48&lt;&gt;"",total!D48,"")</f>
        <v/>
      </c>
      <c r="D41" s="9" t="str">
        <f>IF(total!F48&lt;&gt;"",total!F48,"")</f>
        <v/>
      </c>
      <c r="E41" s="9" t="str">
        <f>IF(total!G48&lt;&gt;"",total!G48,"")</f>
        <v/>
      </c>
      <c r="F41" s="9" t="str">
        <f>IF(total!I48&lt;&gt;"",total!I48,"")</f>
        <v/>
      </c>
    </row>
    <row r="42" spans="1:6" x14ac:dyDescent="0.25">
      <c r="A42" s="9" t="str">
        <f>IF(total!B49&lt;&gt;"",total!A49,"")</f>
        <v/>
      </c>
      <c r="B42" s="9" t="str">
        <f>IF(total!B49&lt;&gt;"",total!B49,"")</f>
        <v/>
      </c>
      <c r="C42" s="9" t="str">
        <f>IF(total!D49&lt;&gt;"",total!D49,"")</f>
        <v/>
      </c>
      <c r="D42" s="9" t="str">
        <f>IF(total!F49&lt;&gt;"",total!F49,"")</f>
        <v/>
      </c>
      <c r="E42" s="9" t="str">
        <f>IF(total!G49&lt;&gt;"",total!G49,"")</f>
        <v/>
      </c>
      <c r="F42" s="9" t="str">
        <f>IF(total!I49&lt;&gt;"",total!I49,"")</f>
        <v/>
      </c>
    </row>
    <row r="43" spans="1:6" x14ac:dyDescent="0.25">
      <c r="A43" s="9" t="str">
        <f>IF(total!B50&lt;&gt;"",total!A50,"")</f>
        <v/>
      </c>
      <c r="B43" s="9" t="str">
        <f>IF(total!B50&lt;&gt;"",total!B50,"")</f>
        <v/>
      </c>
      <c r="C43" s="9" t="str">
        <f>IF(total!D50&lt;&gt;"",total!D50,"")</f>
        <v/>
      </c>
      <c r="D43" s="9" t="str">
        <f>IF(total!F50&lt;&gt;"",total!F50,"")</f>
        <v/>
      </c>
      <c r="E43" s="9" t="str">
        <f>IF(total!G50&lt;&gt;"",total!G50,"")</f>
        <v/>
      </c>
      <c r="F43" s="9" t="str">
        <f>IF(total!I50&lt;&gt;"",total!I50,"")</f>
        <v/>
      </c>
    </row>
    <row r="44" spans="1:6" x14ac:dyDescent="0.25">
      <c r="A44" s="9" t="str">
        <f>IF(total!B51&lt;&gt;"",total!A51,"")</f>
        <v/>
      </c>
      <c r="B44" s="9" t="str">
        <f>IF(total!B51&lt;&gt;"",total!B51,"")</f>
        <v/>
      </c>
      <c r="C44" s="9" t="str">
        <f>IF(total!D51&lt;&gt;"",total!D51,"")</f>
        <v/>
      </c>
      <c r="D44" s="9" t="str">
        <f>IF(total!F51&lt;&gt;"",total!F51,"")</f>
        <v/>
      </c>
      <c r="E44" s="9" t="str">
        <f>IF(total!G51&lt;&gt;"",total!G51,"")</f>
        <v/>
      </c>
      <c r="F44" s="9" t="str">
        <f>IF(total!I51&lt;&gt;"",total!I51,"")</f>
        <v/>
      </c>
    </row>
    <row r="45" spans="1:6" x14ac:dyDescent="0.25">
      <c r="A45" s="9" t="str">
        <f>IF(total!B52&lt;&gt;"",total!A52,"")</f>
        <v/>
      </c>
      <c r="B45" s="9" t="str">
        <f>IF(total!B52&lt;&gt;"",total!B52,"")</f>
        <v/>
      </c>
      <c r="C45" s="9" t="str">
        <f>IF(total!D52&lt;&gt;"",total!D52,"")</f>
        <v/>
      </c>
      <c r="D45" s="9" t="str">
        <f>IF(total!F52&lt;&gt;"",total!F52,"")</f>
        <v/>
      </c>
      <c r="E45" s="9" t="str">
        <f>IF(total!G52&lt;&gt;"",total!G52,"")</f>
        <v/>
      </c>
      <c r="F45" s="9" t="str">
        <f>IF(total!I52&lt;&gt;"",total!I52,"")</f>
        <v/>
      </c>
    </row>
    <row r="46" spans="1:6" x14ac:dyDescent="0.25">
      <c r="A46" s="9" t="str">
        <f>IF(total!B53&lt;&gt;"",total!A53,"")</f>
        <v/>
      </c>
      <c r="B46" s="9" t="str">
        <f>IF(total!B53&lt;&gt;"",total!B53,"")</f>
        <v/>
      </c>
      <c r="C46" s="9" t="str">
        <f>IF(total!D53&lt;&gt;"",total!D53,"")</f>
        <v/>
      </c>
      <c r="D46" s="9" t="str">
        <f>IF(total!F53&lt;&gt;"",total!F53,"")</f>
        <v/>
      </c>
      <c r="E46" s="9" t="str">
        <f>IF(total!G53&lt;&gt;"",total!G53,"")</f>
        <v/>
      </c>
      <c r="F46" s="9" t="str">
        <f>IF(total!I53&lt;&gt;"",total!I53,"")</f>
        <v/>
      </c>
    </row>
    <row r="47" spans="1:6" x14ac:dyDescent="0.25">
      <c r="A47" s="9" t="str">
        <f>IF(total!B54&lt;&gt;"",total!A54,"")</f>
        <v/>
      </c>
      <c r="B47" s="9" t="str">
        <f>IF(total!B54&lt;&gt;"",total!B54,"")</f>
        <v/>
      </c>
      <c r="C47" s="9" t="str">
        <f>IF(total!D54&lt;&gt;"",total!D54,"")</f>
        <v/>
      </c>
      <c r="D47" s="9" t="str">
        <f>IF(total!F54&lt;&gt;"",total!F54,"")</f>
        <v/>
      </c>
      <c r="E47" s="9" t="str">
        <f>IF(total!G54&lt;&gt;"",total!G54,"")</f>
        <v/>
      </c>
      <c r="F47" s="9" t="str">
        <f>IF(total!I54&lt;&gt;"",total!I54,"")</f>
        <v/>
      </c>
    </row>
    <row r="48" spans="1:6" x14ac:dyDescent="0.25">
      <c r="A48" s="9" t="str">
        <f>IF(total!B55&lt;&gt;"",total!A55,"")</f>
        <v/>
      </c>
      <c r="B48" s="9" t="str">
        <f>IF(total!B55&lt;&gt;"",total!B55,"")</f>
        <v/>
      </c>
      <c r="C48" s="9" t="str">
        <f>IF(total!D55&lt;&gt;"",total!D55,"")</f>
        <v/>
      </c>
      <c r="D48" s="9" t="str">
        <f>IF(total!F55&lt;&gt;"",total!F55,"")</f>
        <v/>
      </c>
      <c r="E48" s="9" t="str">
        <f>IF(total!G55&lt;&gt;"",total!G55,"")</f>
        <v/>
      </c>
      <c r="F48" s="9" t="str">
        <f>IF(total!I55&lt;&gt;"",total!I55,"")</f>
        <v/>
      </c>
    </row>
    <row r="49" spans="1:6" x14ac:dyDescent="0.25">
      <c r="A49" s="9" t="str">
        <f>IF(total!B56&lt;&gt;"",total!A56,"")</f>
        <v/>
      </c>
      <c r="B49" s="9" t="str">
        <f>IF(total!B56&lt;&gt;"",total!B56,"")</f>
        <v/>
      </c>
      <c r="C49" s="9" t="str">
        <f>IF(total!D56&lt;&gt;"",total!D56,"")</f>
        <v/>
      </c>
      <c r="D49" s="9" t="str">
        <f>IF(total!F56&lt;&gt;"",total!F56,"")</f>
        <v/>
      </c>
      <c r="E49" s="9" t="str">
        <f>IF(total!G56&lt;&gt;"",total!G56,"")</f>
        <v/>
      </c>
      <c r="F49" s="9" t="str">
        <f>IF(total!I56&lt;&gt;"",total!I56,"")</f>
        <v/>
      </c>
    </row>
    <row r="50" spans="1:6" x14ac:dyDescent="0.25">
      <c r="A50" s="9" t="str">
        <f>IF(total!B57&lt;&gt;"",total!A57,"")</f>
        <v/>
      </c>
      <c r="B50" s="9" t="str">
        <f>IF(total!B57&lt;&gt;"",total!B57,"")</f>
        <v/>
      </c>
      <c r="C50" s="9" t="str">
        <f>IF(total!D57&lt;&gt;"",total!D57,"")</f>
        <v/>
      </c>
      <c r="D50" s="9" t="str">
        <f>IF(total!F57&lt;&gt;"",total!F57,"")</f>
        <v/>
      </c>
      <c r="E50" s="9" t="str">
        <f>IF(total!G57&lt;&gt;"",total!G57,"")</f>
        <v/>
      </c>
      <c r="F50" s="9" t="str">
        <f>IF(total!I57&lt;&gt;"",total!I57,"")</f>
        <v/>
      </c>
    </row>
    <row r="51" spans="1:6" x14ac:dyDescent="0.25">
      <c r="A51" s="9" t="str">
        <f>IF(total!B58&lt;&gt;"",total!A58,"")</f>
        <v/>
      </c>
      <c r="B51" s="9" t="str">
        <f>IF(total!B58&lt;&gt;"",total!B58,"")</f>
        <v/>
      </c>
      <c r="C51" s="9" t="str">
        <f>IF(total!D58&lt;&gt;"",total!D58,"")</f>
        <v/>
      </c>
      <c r="D51" s="9" t="str">
        <f>IF(total!F58&lt;&gt;"",total!F58,"")</f>
        <v/>
      </c>
      <c r="E51" s="9" t="str">
        <f>IF(total!G58&lt;&gt;"",total!G58,"")</f>
        <v/>
      </c>
      <c r="F51" s="9" t="str">
        <f>IF(total!I58&lt;&gt;"",total!I58,"")</f>
        <v/>
      </c>
    </row>
    <row r="52" spans="1:6" x14ac:dyDescent="0.25">
      <c r="A52" s="9" t="str">
        <f>IF(total!B59&lt;&gt;"",total!A59,"")</f>
        <v/>
      </c>
      <c r="B52" s="9" t="str">
        <f>IF(total!B59&lt;&gt;"",total!B59,"")</f>
        <v/>
      </c>
      <c r="C52" s="9" t="str">
        <f>IF(total!D59&lt;&gt;"",total!D59,"")</f>
        <v/>
      </c>
      <c r="D52" s="9" t="str">
        <f>IF(total!F59&lt;&gt;"",total!F59,"")</f>
        <v/>
      </c>
      <c r="E52" s="9" t="str">
        <f>IF(total!G59&lt;&gt;"",total!G59,"")</f>
        <v/>
      </c>
      <c r="F52" s="9" t="str">
        <f>IF(total!I59&lt;&gt;"",total!I59,"")</f>
        <v/>
      </c>
    </row>
    <row r="53" spans="1:6" x14ac:dyDescent="0.25">
      <c r="A53" s="9" t="str">
        <f>IF(total!B60&lt;&gt;"",total!A60,"")</f>
        <v/>
      </c>
      <c r="B53" s="9" t="str">
        <f>IF(total!B60&lt;&gt;"",total!B60,"")</f>
        <v/>
      </c>
      <c r="C53" s="9" t="str">
        <f>IF(total!D60&lt;&gt;"",total!D60,"")</f>
        <v/>
      </c>
      <c r="D53" s="9" t="str">
        <f>IF(total!F60&lt;&gt;"",total!F60,"")</f>
        <v/>
      </c>
      <c r="E53" s="9" t="str">
        <f>IF(total!G60&lt;&gt;"",total!G60,"")</f>
        <v/>
      </c>
      <c r="F53" s="9" t="str">
        <f>IF(total!I60&lt;&gt;"",total!I60,"")</f>
        <v/>
      </c>
    </row>
    <row r="54" spans="1:6" x14ac:dyDescent="0.25">
      <c r="A54" s="9" t="str">
        <f>IF(total!B61&lt;&gt;"",total!A61,"")</f>
        <v/>
      </c>
      <c r="B54" s="9" t="str">
        <f>IF(total!B61&lt;&gt;"",total!B61,"")</f>
        <v/>
      </c>
      <c r="C54" s="9" t="str">
        <f>IF(total!D61&lt;&gt;"",total!D61,"")</f>
        <v/>
      </c>
      <c r="D54" s="9" t="str">
        <f>IF(total!F61&lt;&gt;"",total!F61,"")</f>
        <v/>
      </c>
      <c r="E54" s="9" t="str">
        <f>IF(total!G61&lt;&gt;"",total!G61,"")</f>
        <v/>
      </c>
      <c r="F54" s="9" t="str">
        <f>IF(total!I61&lt;&gt;"",total!I61,"")</f>
        <v/>
      </c>
    </row>
    <row r="55" spans="1:6" x14ac:dyDescent="0.25">
      <c r="A55" s="9" t="str">
        <f>IF(total!B62&lt;&gt;"",total!A62,"")</f>
        <v/>
      </c>
      <c r="B55" s="9" t="str">
        <f>IF(total!B62&lt;&gt;"",total!B62,"")</f>
        <v/>
      </c>
      <c r="C55" s="9" t="str">
        <f>IF(total!D62&lt;&gt;"",total!D62,"")</f>
        <v/>
      </c>
      <c r="D55" s="9" t="str">
        <f>IF(total!F62&lt;&gt;"",total!F62,"")</f>
        <v/>
      </c>
      <c r="E55" s="9" t="str">
        <f>IF(total!G62&lt;&gt;"",total!G62,"")</f>
        <v/>
      </c>
      <c r="F55" s="9" t="str">
        <f>IF(total!I62&lt;&gt;"",total!I62,"")</f>
        <v/>
      </c>
    </row>
    <row r="56" spans="1:6" x14ac:dyDescent="0.25">
      <c r="A56" s="9" t="str">
        <f>IF(total!B63&lt;&gt;"",total!A63,"")</f>
        <v/>
      </c>
      <c r="B56" s="9" t="str">
        <f>IF(total!B63&lt;&gt;"",total!B63,"")</f>
        <v/>
      </c>
      <c r="C56" s="9" t="str">
        <f>IF(total!D63&lt;&gt;"",total!D63,"")</f>
        <v/>
      </c>
      <c r="D56" s="9" t="str">
        <f>IF(total!F63&lt;&gt;"",total!F63,"")</f>
        <v/>
      </c>
      <c r="E56" s="9" t="str">
        <f>IF(total!G63&lt;&gt;"",total!G63,"")</f>
        <v/>
      </c>
      <c r="F56" s="9" t="str">
        <f>IF(total!I63&lt;&gt;"",total!I63,"")</f>
        <v/>
      </c>
    </row>
    <row r="57" spans="1:6" x14ac:dyDescent="0.25">
      <c r="A57" s="9" t="str">
        <f>IF(total!B64&lt;&gt;"",total!A64,"")</f>
        <v/>
      </c>
      <c r="B57" s="9" t="str">
        <f>IF(total!B64&lt;&gt;"",total!B64,"")</f>
        <v/>
      </c>
      <c r="C57" s="9" t="str">
        <f>IF(total!D64&lt;&gt;"",total!D64,"")</f>
        <v/>
      </c>
      <c r="D57" s="9" t="str">
        <f>IF(total!F64&lt;&gt;"",total!F64,"")</f>
        <v/>
      </c>
      <c r="E57" s="9" t="str">
        <f>IF(total!G64&lt;&gt;"",total!G64,"")</f>
        <v/>
      </c>
      <c r="F57" s="9" t="str">
        <f>IF(total!I64&lt;&gt;"",total!I64,"")</f>
        <v/>
      </c>
    </row>
    <row r="58" spans="1:6" x14ac:dyDescent="0.25">
      <c r="A58" s="9" t="str">
        <f>IF(total!B65&lt;&gt;"",total!A65,"")</f>
        <v/>
      </c>
      <c r="B58" s="9" t="str">
        <f>IF(total!B65&lt;&gt;"",total!B65,"")</f>
        <v/>
      </c>
      <c r="C58" s="9" t="str">
        <f>IF(total!D65&lt;&gt;"",total!D65,"")</f>
        <v/>
      </c>
      <c r="D58" s="9" t="str">
        <f>IF(total!F65&lt;&gt;"",total!F65,"")</f>
        <v/>
      </c>
      <c r="E58" s="9" t="str">
        <f>IF(total!G65&lt;&gt;"",total!G65,"")</f>
        <v/>
      </c>
      <c r="F58" s="9" t="str">
        <f>IF(total!I65&lt;&gt;"",total!I65,"")</f>
        <v/>
      </c>
    </row>
    <row r="59" spans="1:6" x14ac:dyDescent="0.25">
      <c r="A59" s="9" t="str">
        <f>IF(total!B66&lt;&gt;"",total!A66,"")</f>
        <v/>
      </c>
      <c r="B59" s="9" t="str">
        <f>IF(total!B66&lt;&gt;"",total!B66,"")</f>
        <v/>
      </c>
      <c r="C59" s="9" t="str">
        <f>IF(total!D66&lt;&gt;"",total!D66,"")</f>
        <v/>
      </c>
      <c r="D59" s="9" t="str">
        <f>IF(total!F66&lt;&gt;"",total!F66,"")</f>
        <v/>
      </c>
      <c r="E59" s="9" t="str">
        <f>IF(total!G66&lt;&gt;"",total!G66,"")</f>
        <v/>
      </c>
      <c r="F59" s="9" t="str">
        <f>IF(total!I66&lt;&gt;"",total!I66,"")</f>
        <v/>
      </c>
    </row>
    <row r="60" spans="1:6" x14ac:dyDescent="0.25">
      <c r="A60" s="9" t="str">
        <f>IF(total!B67&lt;&gt;"",total!A67,"")</f>
        <v/>
      </c>
      <c r="B60" s="9" t="str">
        <f>IF(total!B67&lt;&gt;"",total!B67,"")</f>
        <v/>
      </c>
      <c r="C60" s="9" t="str">
        <f>IF(total!D67&lt;&gt;"",total!D67,"")</f>
        <v/>
      </c>
      <c r="D60" s="9" t="str">
        <f>IF(total!F67&lt;&gt;"",total!F67,"")</f>
        <v/>
      </c>
      <c r="E60" s="9" t="str">
        <f>IF(total!G67&lt;&gt;"",total!G67,"")</f>
        <v/>
      </c>
      <c r="F60" s="9" t="str">
        <f>IF(total!I67&lt;&gt;"",total!I67,"")</f>
        <v/>
      </c>
    </row>
    <row r="61" spans="1:6" x14ac:dyDescent="0.25">
      <c r="A61" s="9" t="str">
        <f>IF(total!B68&lt;&gt;"",total!A68,"")</f>
        <v/>
      </c>
      <c r="B61" s="9" t="str">
        <f>IF(total!B68&lt;&gt;"",total!B68,"")</f>
        <v/>
      </c>
      <c r="C61" s="9" t="str">
        <f>IF(total!D68&lt;&gt;"",total!D68,"")</f>
        <v/>
      </c>
      <c r="D61" s="9" t="str">
        <f>IF(total!F68&lt;&gt;"",total!F68,"")</f>
        <v/>
      </c>
      <c r="E61" s="9" t="str">
        <f>IF(total!G68&lt;&gt;"",total!G68,"")</f>
        <v/>
      </c>
      <c r="F61" s="9" t="str">
        <f>IF(total!I68&lt;&gt;"",total!I68,"")</f>
        <v/>
      </c>
    </row>
    <row r="62" spans="1:6" x14ac:dyDescent="0.25">
      <c r="A62" s="9" t="str">
        <f>IF(total!B69&lt;&gt;"",total!A69,"")</f>
        <v/>
      </c>
      <c r="B62" s="9" t="str">
        <f>IF(total!B69&lt;&gt;"",total!B69,"")</f>
        <v/>
      </c>
      <c r="C62" s="9" t="str">
        <f>IF(total!D69&lt;&gt;"",total!D69,"")</f>
        <v/>
      </c>
      <c r="D62" s="9" t="str">
        <f>IF(total!F69&lt;&gt;"",total!F69,"")</f>
        <v/>
      </c>
      <c r="E62" s="9" t="str">
        <f>IF(total!G69&lt;&gt;"",total!G69,"")</f>
        <v/>
      </c>
      <c r="F62" s="9" t="str">
        <f>IF(total!I69&lt;&gt;"",total!I69,"")</f>
        <v/>
      </c>
    </row>
    <row r="63" spans="1:6" x14ac:dyDescent="0.25">
      <c r="A63" s="9" t="str">
        <f>IF(total!B70&lt;&gt;"",total!A70,"")</f>
        <v/>
      </c>
      <c r="B63" s="9" t="str">
        <f>IF(total!B70&lt;&gt;"",total!B70,"")</f>
        <v/>
      </c>
      <c r="C63" s="9" t="str">
        <f>IF(total!D70&lt;&gt;"",total!D70,"")</f>
        <v/>
      </c>
      <c r="D63" s="9" t="str">
        <f>IF(total!F70&lt;&gt;"",total!F70,"")</f>
        <v/>
      </c>
      <c r="E63" s="9" t="str">
        <f>IF(total!G70&lt;&gt;"",total!G70,"")</f>
        <v/>
      </c>
      <c r="F63" s="9" t="str">
        <f>IF(total!I70&lt;&gt;"",total!I70,"")</f>
        <v/>
      </c>
    </row>
    <row r="64" spans="1:6" x14ac:dyDescent="0.25">
      <c r="A64" s="9" t="str">
        <f>IF(total!B71&lt;&gt;"",total!A71,"")</f>
        <v/>
      </c>
      <c r="B64" s="9" t="str">
        <f>IF(total!B71&lt;&gt;"",total!B71,"")</f>
        <v/>
      </c>
      <c r="C64" s="9" t="str">
        <f>IF(total!D71&lt;&gt;"",total!D71,"")</f>
        <v/>
      </c>
      <c r="D64" s="9" t="str">
        <f>IF(total!F71&lt;&gt;"",total!F71,"")</f>
        <v/>
      </c>
      <c r="E64" s="9" t="str">
        <f>IF(total!G71&lt;&gt;"",total!G71,"")</f>
        <v/>
      </c>
      <c r="F64" s="9" t="str">
        <f>IF(total!I71&lt;&gt;"",total!I71,"")</f>
        <v/>
      </c>
    </row>
    <row r="65" spans="1:6" x14ac:dyDescent="0.25">
      <c r="A65" s="9" t="str">
        <f>IF(total!B72&lt;&gt;"",total!A72,"")</f>
        <v/>
      </c>
      <c r="B65" s="9" t="str">
        <f>IF(total!B72&lt;&gt;"",total!B72,"")</f>
        <v/>
      </c>
      <c r="C65" s="9" t="str">
        <f>IF(total!D72&lt;&gt;"",total!D72,"")</f>
        <v/>
      </c>
      <c r="D65" s="9" t="str">
        <f>IF(total!F72&lt;&gt;"",total!F72,"")</f>
        <v/>
      </c>
      <c r="E65" s="9" t="str">
        <f>IF(total!G72&lt;&gt;"",total!G72,"")</f>
        <v/>
      </c>
      <c r="F65" s="9" t="str">
        <f>IF(total!I72&lt;&gt;"",total!I72,"")</f>
        <v/>
      </c>
    </row>
    <row r="66" spans="1:6" x14ac:dyDescent="0.25">
      <c r="A66" s="9" t="str">
        <f>IF(total!B73&lt;&gt;"",total!A73,"")</f>
        <v/>
      </c>
      <c r="B66" s="9" t="str">
        <f>IF(total!B73&lt;&gt;"",total!B73,"")</f>
        <v/>
      </c>
      <c r="C66" s="9" t="str">
        <f>IF(total!D73&lt;&gt;"",total!D73,"")</f>
        <v/>
      </c>
      <c r="D66" s="9" t="str">
        <f>IF(total!F73&lt;&gt;"",total!F73,"")</f>
        <v/>
      </c>
      <c r="E66" s="9" t="str">
        <f>IF(total!G73&lt;&gt;"",total!G73,"")</f>
        <v/>
      </c>
      <c r="F66" s="9" t="str">
        <f>IF(total!I73&lt;&gt;"",total!I73,"")</f>
        <v/>
      </c>
    </row>
    <row r="67" spans="1:6" x14ac:dyDescent="0.25">
      <c r="A67" s="9" t="str">
        <f>IF(total!B74&lt;&gt;"",total!A74,"")</f>
        <v/>
      </c>
      <c r="B67" s="9" t="str">
        <f>IF(total!B74&lt;&gt;"",total!B74,"")</f>
        <v/>
      </c>
      <c r="C67" s="9" t="str">
        <f>IF(total!D74&lt;&gt;"",total!D74,"")</f>
        <v/>
      </c>
      <c r="D67" s="9" t="str">
        <f>IF(total!F74&lt;&gt;"",total!F74,"")</f>
        <v/>
      </c>
      <c r="E67" s="9" t="str">
        <f>IF(total!G74&lt;&gt;"",total!G74,"")</f>
        <v/>
      </c>
      <c r="F67" s="9" t="str">
        <f>IF(total!I74&lt;&gt;"",total!I74,"")</f>
        <v/>
      </c>
    </row>
    <row r="68" spans="1:6" x14ac:dyDescent="0.25">
      <c r="A68" s="9" t="str">
        <f>IF(total!B75&lt;&gt;"",total!A75,"")</f>
        <v/>
      </c>
      <c r="B68" s="9" t="str">
        <f>IF(total!B75&lt;&gt;"",total!B75,"")</f>
        <v/>
      </c>
      <c r="C68" s="9" t="str">
        <f>IF(total!D75&lt;&gt;"",total!D75,"")</f>
        <v/>
      </c>
      <c r="D68" s="9" t="str">
        <f>IF(total!F75&lt;&gt;"",total!F75,"")</f>
        <v/>
      </c>
      <c r="E68" s="9" t="str">
        <f>IF(total!G75&lt;&gt;"",total!G75,"")</f>
        <v/>
      </c>
      <c r="F68" s="9" t="str">
        <f>IF(total!I75&lt;&gt;"",total!I75,"")</f>
        <v/>
      </c>
    </row>
    <row r="69" spans="1:6" x14ac:dyDescent="0.25">
      <c r="A69" s="9" t="str">
        <f>IF(total!B76&lt;&gt;"",total!A76,"")</f>
        <v/>
      </c>
      <c r="B69" s="9" t="str">
        <f>IF(total!B76&lt;&gt;"",total!B76,"")</f>
        <v/>
      </c>
      <c r="C69" s="9" t="str">
        <f>IF(total!D76&lt;&gt;"",total!D76,"")</f>
        <v/>
      </c>
      <c r="D69" s="9" t="str">
        <f>IF(total!F76&lt;&gt;"",total!F76,"")</f>
        <v/>
      </c>
      <c r="E69" s="9" t="str">
        <f>IF(total!G76&lt;&gt;"",total!G76,"")</f>
        <v/>
      </c>
      <c r="F69" s="9" t="str">
        <f>IF(total!I76&lt;&gt;"",total!I76,"")</f>
        <v/>
      </c>
    </row>
    <row r="70" spans="1:6" x14ac:dyDescent="0.25">
      <c r="A70" s="9" t="str">
        <f>IF(total!B77&lt;&gt;"",total!A77,"")</f>
        <v/>
      </c>
      <c r="B70" s="9" t="str">
        <f>IF(total!B77&lt;&gt;"",total!B77,"")</f>
        <v/>
      </c>
      <c r="C70" s="9" t="str">
        <f>IF(total!D77&lt;&gt;"",total!D77,"")</f>
        <v/>
      </c>
      <c r="D70" s="9" t="str">
        <f>IF(total!F77&lt;&gt;"",total!F77,"")</f>
        <v/>
      </c>
      <c r="E70" s="9" t="str">
        <f>IF(total!G77&lt;&gt;"",total!G77,"")</f>
        <v/>
      </c>
      <c r="F70" s="9" t="str">
        <f>IF(total!I77&lt;&gt;"",total!I77,"")</f>
        <v/>
      </c>
    </row>
    <row r="71" spans="1:6" x14ac:dyDescent="0.25">
      <c r="A71" s="9" t="str">
        <f>IF(total!B78&lt;&gt;"",total!A78,"")</f>
        <v/>
      </c>
      <c r="B71" s="9" t="str">
        <f>IF(total!B78&lt;&gt;"",total!B78,"")</f>
        <v/>
      </c>
      <c r="C71" s="9" t="str">
        <f>IF(total!D78&lt;&gt;"",total!D78,"")</f>
        <v/>
      </c>
      <c r="D71" s="9" t="str">
        <f>IF(total!F78&lt;&gt;"",total!F78,"")</f>
        <v/>
      </c>
      <c r="E71" s="9" t="str">
        <f>IF(total!G78&lt;&gt;"",total!G78,"")</f>
        <v/>
      </c>
      <c r="F71" s="9" t="str">
        <f>IF(total!I78&lt;&gt;"",total!I78,"")</f>
        <v/>
      </c>
    </row>
    <row r="72" spans="1:6" x14ac:dyDescent="0.25">
      <c r="A72" s="9" t="str">
        <f>IF(total!B79&lt;&gt;"",total!A79,"")</f>
        <v/>
      </c>
      <c r="B72" s="9" t="str">
        <f>IF(total!B79&lt;&gt;"",total!B79,"")</f>
        <v/>
      </c>
      <c r="C72" s="9" t="str">
        <f>IF(total!D79&lt;&gt;"",total!D79,"")</f>
        <v/>
      </c>
      <c r="D72" s="9" t="str">
        <f>IF(total!F79&lt;&gt;"",total!F79,"")</f>
        <v/>
      </c>
      <c r="E72" s="9" t="str">
        <f>IF(total!G79&lt;&gt;"",total!G79,"")</f>
        <v/>
      </c>
      <c r="F72" s="9" t="str">
        <f>IF(total!I79&lt;&gt;"",total!I79,"")</f>
        <v/>
      </c>
    </row>
    <row r="73" spans="1:6" x14ac:dyDescent="0.25">
      <c r="A73" s="9" t="str">
        <f>IF(total!B80&lt;&gt;"",total!A80,"")</f>
        <v/>
      </c>
      <c r="B73" s="9" t="str">
        <f>IF(total!B80&lt;&gt;"",total!B80,"")</f>
        <v/>
      </c>
      <c r="C73" s="9" t="str">
        <f>IF(total!D80&lt;&gt;"",total!D80,"")</f>
        <v/>
      </c>
      <c r="D73" s="9" t="str">
        <f>IF(total!F80&lt;&gt;"",total!F80,"")</f>
        <v/>
      </c>
      <c r="E73" s="9" t="str">
        <f>IF(total!G80&lt;&gt;"",total!G80,"")</f>
        <v/>
      </c>
      <c r="F73" s="9" t="str">
        <f>IF(total!I80&lt;&gt;"",total!I80,"")</f>
        <v/>
      </c>
    </row>
    <row r="74" spans="1:6" x14ac:dyDescent="0.25">
      <c r="A74" s="9" t="str">
        <f>IF(total!B81&lt;&gt;"",total!A81,"")</f>
        <v/>
      </c>
      <c r="B74" s="9" t="str">
        <f>IF(total!B81&lt;&gt;"",total!B81,"")</f>
        <v/>
      </c>
      <c r="C74" s="9" t="str">
        <f>IF(total!D81&lt;&gt;"",total!D81,"")</f>
        <v/>
      </c>
      <c r="D74" s="9" t="str">
        <f>IF(total!F81&lt;&gt;"",total!F81,"")</f>
        <v/>
      </c>
      <c r="E74" s="9" t="str">
        <f>IF(total!G81&lt;&gt;"",total!G81,"")</f>
        <v/>
      </c>
      <c r="F74" s="9" t="str">
        <f>IF(total!I81&lt;&gt;"",total!I81,"")</f>
        <v/>
      </c>
    </row>
    <row r="75" spans="1:6" x14ac:dyDescent="0.25">
      <c r="A75" s="9" t="str">
        <f>IF(total!B82&lt;&gt;"",total!A82,"")</f>
        <v/>
      </c>
      <c r="B75" s="9" t="str">
        <f>IF(total!B82&lt;&gt;"",total!B82,"")</f>
        <v/>
      </c>
      <c r="C75" s="9" t="str">
        <f>IF(total!D82&lt;&gt;"",total!D82,"")</f>
        <v/>
      </c>
      <c r="D75" s="9" t="str">
        <f>IF(total!F82&lt;&gt;"",total!F82,"")</f>
        <v/>
      </c>
      <c r="E75" s="9" t="str">
        <f>IF(total!G82&lt;&gt;"",total!G82,"")</f>
        <v/>
      </c>
      <c r="F75" s="9" t="str">
        <f>IF(total!I82&lt;&gt;"",total!I82,"")</f>
        <v/>
      </c>
    </row>
    <row r="76" spans="1:6" x14ac:dyDescent="0.25">
      <c r="A76" s="9" t="str">
        <f>IF(total!B83&lt;&gt;"",total!A83,"")</f>
        <v/>
      </c>
      <c r="B76" s="9" t="str">
        <f>IF(total!B83&lt;&gt;"",total!B83,"")</f>
        <v/>
      </c>
      <c r="C76" s="9" t="str">
        <f>IF(total!D83&lt;&gt;"",total!D83,"")</f>
        <v/>
      </c>
      <c r="D76" s="9" t="str">
        <f>IF(total!F83&lt;&gt;"",total!F83,"")</f>
        <v/>
      </c>
      <c r="E76" s="9" t="str">
        <f>IF(total!G83&lt;&gt;"",total!G83,"")</f>
        <v/>
      </c>
      <c r="F76" s="9" t="str">
        <f>IF(total!I83&lt;&gt;"",total!I83,"")</f>
        <v/>
      </c>
    </row>
    <row r="77" spans="1:6" x14ac:dyDescent="0.25">
      <c r="A77" s="9" t="str">
        <f>IF(total!B84&lt;&gt;"",total!A84,"")</f>
        <v/>
      </c>
      <c r="B77" s="9" t="str">
        <f>IF(total!B84&lt;&gt;"",total!B84,"")</f>
        <v/>
      </c>
      <c r="C77" s="9" t="str">
        <f>IF(total!D84&lt;&gt;"",total!D84,"")</f>
        <v/>
      </c>
      <c r="D77" s="9" t="str">
        <f>IF(total!F84&lt;&gt;"",total!F84,"")</f>
        <v/>
      </c>
      <c r="E77" s="9" t="str">
        <f>IF(total!G84&lt;&gt;"",total!G84,"")</f>
        <v/>
      </c>
      <c r="F77" s="9" t="str">
        <f>IF(total!I84&lt;&gt;"",total!I84,"")</f>
        <v/>
      </c>
    </row>
    <row r="78" spans="1:6" x14ac:dyDescent="0.25">
      <c r="A78" s="9" t="str">
        <f>IF(total!B85&lt;&gt;"",total!A85,"")</f>
        <v/>
      </c>
      <c r="B78" s="9" t="str">
        <f>IF(total!B85&lt;&gt;"",total!B85,"")</f>
        <v/>
      </c>
      <c r="C78" s="9" t="str">
        <f>IF(total!D85&lt;&gt;"",total!D85,"")</f>
        <v/>
      </c>
      <c r="D78" s="9" t="str">
        <f>IF(total!F85&lt;&gt;"",total!F85,"")</f>
        <v/>
      </c>
      <c r="E78" s="9" t="str">
        <f>IF(total!G85&lt;&gt;"",total!G85,"")</f>
        <v/>
      </c>
      <c r="F78" s="9" t="str">
        <f>IF(total!I85&lt;&gt;"",total!I85,"")</f>
        <v/>
      </c>
    </row>
    <row r="79" spans="1:6" x14ac:dyDescent="0.25">
      <c r="A79" s="9" t="str">
        <f>IF(total!B86&lt;&gt;"",total!A86,"")</f>
        <v/>
      </c>
      <c r="B79" s="9" t="str">
        <f>IF(total!B86&lt;&gt;"",total!B86,"")</f>
        <v/>
      </c>
      <c r="C79" s="9" t="str">
        <f>IF(total!D86&lt;&gt;"",total!D86,"")</f>
        <v/>
      </c>
      <c r="D79" s="9" t="str">
        <f>IF(total!F86&lt;&gt;"",total!F86,"")</f>
        <v/>
      </c>
      <c r="E79" s="9" t="str">
        <f>IF(total!G86&lt;&gt;"",total!G86,"")</f>
        <v/>
      </c>
      <c r="F79" s="9" t="str">
        <f>IF(total!I86&lt;&gt;"",total!I86,"")</f>
        <v/>
      </c>
    </row>
    <row r="80" spans="1:6" x14ac:dyDescent="0.25">
      <c r="A80" s="9" t="str">
        <f>IF(total!B87&lt;&gt;"",total!A87,"")</f>
        <v/>
      </c>
      <c r="B80" s="9" t="str">
        <f>IF(total!B87&lt;&gt;"",total!B87,"")</f>
        <v/>
      </c>
      <c r="C80" s="9" t="str">
        <f>IF(total!D87&lt;&gt;"",total!D87,"")</f>
        <v/>
      </c>
      <c r="D80" s="9" t="str">
        <f>IF(total!F87&lt;&gt;"",total!F87,"")</f>
        <v/>
      </c>
      <c r="E80" s="9" t="str">
        <f>IF(total!G87&lt;&gt;"",total!G87,"")</f>
        <v/>
      </c>
      <c r="F80" s="9" t="str">
        <f>IF(total!I87&lt;&gt;"",total!I87,"")</f>
        <v/>
      </c>
    </row>
    <row r="81" spans="1:6" x14ac:dyDescent="0.25">
      <c r="A81" s="9" t="str">
        <f>IF(total!B88&lt;&gt;"",total!A88,"")</f>
        <v/>
      </c>
      <c r="B81" s="9" t="str">
        <f>IF(total!B88&lt;&gt;"",total!B88,"")</f>
        <v/>
      </c>
      <c r="C81" s="9" t="str">
        <f>IF(total!D88&lt;&gt;"",total!D88,"")</f>
        <v/>
      </c>
      <c r="D81" s="9" t="str">
        <f>IF(total!F88&lt;&gt;"",total!F88,"")</f>
        <v/>
      </c>
      <c r="E81" s="9" t="str">
        <f>IF(total!G88&lt;&gt;"",total!G88,"")</f>
        <v/>
      </c>
      <c r="F81" s="9" t="str">
        <f>IF(total!I88&lt;&gt;"",total!I88,"")</f>
        <v/>
      </c>
    </row>
    <row r="82" spans="1:6" x14ac:dyDescent="0.25">
      <c r="A82" s="9" t="str">
        <f>IF(total!B89&lt;&gt;"",total!A89,"")</f>
        <v/>
      </c>
      <c r="B82" s="9" t="str">
        <f>IF(total!B89&lt;&gt;"",total!B89,"")</f>
        <v/>
      </c>
      <c r="C82" s="9" t="str">
        <f>IF(total!D89&lt;&gt;"",total!D89,"")</f>
        <v/>
      </c>
      <c r="D82" s="9" t="str">
        <f>IF(total!F89&lt;&gt;"",total!F89,"")</f>
        <v/>
      </c>
      <c r="E82" s="9" t="str">
        <f>IF(total!G89&lt;&gt;"",total!G89,"")</f>
        <v/>
      </c>
      <c r="F82" s="9" t="str">
        <f>IF(total!I89&lt;&gt;"",total!I89,"")</f>
        <v/>
      </c>
    </row>
    <row r="83" spans="1:6" x14ac:dyDescent="0.25">
      <c r="A83" s="9" t="str">
        <f>IF(total!B90&lt;&gt;"",total!A90,"")</f>
        <v/>
      </c>
      <c r="B83" s="9" t="str">
        <f>IF(total!B90&lt;&gt;"",total!B90,"")</f>
        <v/>
      </c>
      <c r="C83" s="9" t="str">
        <f>IF(total!D90&lt;&gt;"",total!D90,"")</f>
        <v/>
      </c>
      <c r="D83" s="9" t="str">
        <f>IF(total!F90&lt;&gt;"",total!F90,"")</f>
        <v/>
      </c>
      <c r="E83" s="9" t="str">
        <f>IF(total!G90&lt;&gt;"",total!G90,"")</f>
        <v/>
      </c>
      <c r="F83" s="9" t="str">
        <f>IF(total!I90&lt;&gt;"",total!I90,"")</f>
        <v/>
      </c>
    </row>
    <row r="84" spans="1:6" x14ac:dyDescent="0.25">
      <c r="A84" s="9" t="str">
        <f>IF(total!B91&lt;&gt;"",total!A91,"")</f>
        <v/>
      </c>
      <c r="B84" s="9" t="str">
        <f>IF(total!B91&lt;&gt;"",total!B91,"")</f>
        <v/>
      </c>
      <c r="C84" s="9" t="str">
        <f>IF(total!D91&lt;&gt;"",total!D91,"")</f>
        <v/>
      </c>
      <c r="D84" s="9" t="str">
        <f>IF(total!F91&lt;&gt;"",total!F91,"")</f>
        <v/>
      </c>
      <c r="E84" s="9" t="str">
        <f>IF(total!G91&lt;&gt;"",total!G91,"")</f>
        <v/>
      </c>
      <c r="F84" s="9" t="str">
        <f>IF(total!I91&lt;&gt;"",total!I91,"")</f>
        <v/>
      </c>
    </row>
    <row r="85" spans="1:6" x14ac:dyDescent="0.25">
      <c r="A85" s="9" t="str">
        <f>IF(total!B92&lt;&gt;"",total!A92,"")</f>
        <v/>
      </c>
      <c r="B85" s="9" t="str">
        <f>IF(total!B92&lt;&gt;"",total!B92,"")</f>
        <v/>
      </c>
      <c r="C85" s="9" t="str">
        <f>IF(total!D92&lt;&gt;"",total!D92,"")</f>
        <v/>
      </c>
      <c r="D85" s="9" t="str">
        <f>IF(total!F92&lt;&gt;"",total!F92,"")</f>
        <v/>
      </c>
      <c r="E85" s="9" t="str">
        <f>IF(total!G92&lt;&gt;"",total!G92,"")</f>
        <v/>
      </c>
      <c r="F85" s="9" t="str">
        <f>IF(total!I92&lt;&gt;"",total!I92,"")</f>
        <v/>
      </c>
    </row>
    <row r="86" spans="1:6" x14ac:dyDescent="0.25">
      <c r="A86" s="9" t="str">
        <f>IF(total!B93&lt;&gt;"",total!A93,"")</f>
        <v/>
      </c>
      <c r="B86" s="9" t="str">
        <f>IF(total!B93&lt;&gt;"",total!B93,"")</f>
        <v/>
      </c>
      <c r="C86" s="9" t="str">
        <f>IF(total!D93&lt;&gt;"",total!D93,"")</f>
        <v/>
      </c>
      <c r="D86" s="9" t="str">
        <f>IF(total!F93&lt;&gt;"",total!F93,"")</f>
        <v/>
      </c>
      <c r="E86" s="9" t="str">
        <f>IF(total!G93&lt;&gt;"",total!G93,"")</f>
        <v/>
      </c>
      <c r="F86" s="9" t="str">
        <f>IF(total!I93&lt;&gt;"",total!I93,"")</f>
        <v/>
      </c>
    </row>
    <row r="87" spans="1:6" x14ac:dyDescent="0.25">
      <c r="A87" s="9" t="str">
        <f>IF(total!B94&lt;&gt;"",total!A94,"")</f>
        <v/>
      </c>
      <c r="B87" s="9" t="str">
        <f>IF(total!B94&lt;&gt;"",total!B94,"")</f>
        <v/>
      </c>
      <c r="C87" s="9" t="str">
        <f>IF(total!D94&lt;&gt;"",total!D94,"")</f>
        <v/>
      </c>
      <c r="D87" s="9" t="str">
        <f>IF(total!F94&lt;&gt;"",total!F94,"")</f>
        <v/>
      </c>
      <c r="E87" s="9" t="str">
        <f>IF(total!G94&lt;&gt;"",total!G94,"")</f>
        <v/>
      </c>
      <c r="F87" s="9" t="str">
        <f>IF(total!I94&lt;&gt;"",total!I94,"")</f>
        <v/>
      </c>
    </row>
    <row r="88" spans="1:6" x14ac:dyDescent="0.25">
      <c r="A88" s="9" t="str">
        <f>IF(total!B95&lt;&gt;"",total!A95,"")</f>
        <v/>
      </c>
      <c r="B88" s="9" t="str">
        <f>IF(total!B95&lt;&gt;"",total!B95,"")</f>
        <v/>
      </c>
      <c r="C88" s="9" t="str">
        <f>IF(total!D95&lt;&gt;"",total!D95,"")</f>
        <v/>
      </c>
      <c r="D88" s="9" t="str">
        <f>IF(total!F95&lt;&gt;"",total!F95,"")</f>
        <v/>
      </c>
      <c r="E88" s="9" t="str">
        <f>IF(total!G95&lt;&gt;"",total!G95,"")</f>
        <v/>
      </c>
      <c r="F88" s="9" t="str">
        <f>IF(total!I95&lt;&gt;"",total!I95,"")</f>
        <v/>
      </c>
    </row>
    <row r="89" spans="1:6" x14ac:dyDescent="0.25">
      <c r="A89" s="9" t="str">
        <f>IF(total!B96&lt;&gt;"",total!A96,"")</f>
        <v/>
      </c>
      <c r="B89" s="9" t="str">
        <f>IF(total!B96&lt;&gt;"",total!B96,"")</f>
        <v/>
      </c>
      <c r="C89" s="9" t="str">
        <f>IF(total!D96&lt;&gt;"",total!D96,"")</f>
        <v/>
      </c>
      <c r="D89" s="9" t="str">
        <f>IF(total!F96&lt;&gt;"",total!F96,"")</f>
        <v/>
      </c>
      <c r="E89" s="9" t="str">
        <f>IF(total!G96&lt;&gt;"",total!G96,"")</f>
        <v/>
      </c>
      <c r="F89" s="9" t="str">
        <f>IF(total!I96&lt;&gt;"",total!I96,"")</f>
        <v/>
      </c>
    </row>
    <row r="90" spans="1:6" x14ac:dyDescent="0.25">
      <c r="A90" s="9" t="str">
        <f>IF(total!B97&lt;&gt;"",total!A97,"")</f>
        <v/>
      </c>
      <c r="B90" s="9" t="str">
        <f>IF(total!B97&lt;&gt;"",total!B97,"")</f>
        <v/>
      </c>
      <c r="C90" s="9" t="str">
        <f>IF(total!D97&lt;&gt;"",total!D97,"")</f>
        <v/>
      </c>
      <c r="D90" s="9" t="str">
        <f>IF(total!F97&lt;&gt;"",total!F97,"")</f>
        <v/>
      </c>
      <c r="E90" s="9" t="str">
        <f>IF(total!G97&lt;&gt;"",total!G97,"")</f>
        <v/>
      </c>
      <c r="F90" s="9" t="str">
        <f>IF(total!I97&lt;&gt;"",total!I97,"")</f>
        <v/>
      </c>
    </row>
    <row r="91" spans="1:6" x14ac:dyDescent="0.25">
      <c r="A91" s="9" t="str">
        <f>IF(total!B98&lt;&gt;"",total!A98,"")</f>
        <v/>
      </c>
      <c r="B91" s="9" t="str">
        <f>IF(total!B98&lt;&gt;"",total!B98,"")</f>
        <v/>
      </c>
      <c r="C91" s="9" t="str">
        <f>IF(total!D98&lt;&gt;"",total!D98,"")</f>
        <v/>
      </c>
      <c r="D91" s="9" t="str">
        <f>IF(total!F98&lt;&gt;"",total!F98,"")</f>
        <v/>
      </c>
      <c r="E91" s="9" t="str">
        <f>IF(total!G98&lt;&gt;"",total!G98,"")</f>
        <v/>
      </c>
      <c r="F91" s="9" t="str">
        <f>IF(total!I98&lt;&gt;"",total!I98,"")</f>
        <v/>
      </c>
    </row>
    <row r="92" spans="1:6" x14ac:dyDescent="0.25">
      <c r="A92" s="9" t="str">
        <f>IF(total!B99&lt;&gt;"",total!A99,"")</f>
        <v/>
      </c>
      <c r="B92" s="9" t="str">
        <f>IF(total!B99&lt;&gt;"",total!B99,"")</f>
        <v/>
      </c>
      <c r="C92" s="9" t="str">
        <f>IF(total!D99&lt;&gt;"",total!D99,"")</f>
        <v/>
      </c>
      <c r="D92" s="9" t="str">
        <f>IF(total!F99&lt;&gt;"",total!F99,"")</f>
        <v/>
      </c>
      <c r="E92" s="9" t="str">
        <f>IF(total!G99&lt;&gt;"",total!G99,"")</f>
        <v/>
      </c>
      <c r="F92" s="9" t="str">
        <f>IF(total!I99&lt;&gt;"",total!I99,"")</f>
        <v/>
      </c>
    </row>
    <row r="93" spans="1:6" x14ac:dyDescent="0.25">
      <c r="A93" s="9" t="str">
        <f>IF(total!B100&lt;&gt;"",total!A100,"")</f>
        <v/>
      </c>
      <c r="B93" s="9" t="str">
        <f>IF(total!B100&lt;&gt;"",total!B100,"")</f>
        <v/>
      </c>
      <c r="C93" s="9" t="str">
        <f>IF(total!D100&lt;&gt;"",total!D100,"")</f>
        <v/>
      </c>
      <c r="D93" s="9" t="str">
        <f>IF(total!F100&lt;&gt;"",total!F100,"")</f>
        <v/>
      </c>
      <c r="E93" s="9" t="str">
        <f>IF(total!G100&lt;&gt;"",total!G100,"")</f>
        <v/>
      </c>
      <c r="F93" s="9" t="str">
        <f>IF(total!I100&lt;&gt;"",total!I100,"")</f>
        <v/>
      </c>
    </row>
    <row r="94" spans="1:6" x14ac:dyDescent="0.25">
      <c r="A94" s="9" t="str">
        <f>IF(total!B101&lt;&gt;"",total!A101,"")</f>
        <v/>
      </c>
      <c r="B94" s="9" t="str">
        <f>IF(total!B101&lt;&gt;"",total!B101,"")</f>
        <v/>
      </c>
      <c r="C94" s="9" t="str">
        <f>IF(total!D101&lt;&gt;"",total!D101,"")</f>
        <v/>
      </c>
      <c r="D94" s="9" t="str">
        <f>IF(total!F101&lt;&gt;"",total!F101,"")</f>
        <v/>
      </c>
      <c r="E94" s="9" t="str">
        <f>IF(total!G101&lt;&gt;"",total!G101,"")</f>
        <v/>
      </c>
      <c r="F94" s="9" t="str">
        <f>IF(total!I101&lt;&gt;"",total!I101,"")</f>
        <v/>
      </c>
    </row>
    <row r="95" spans="1:6" x14ac:dyDescent="0.25">
      <c r="A95" s="9" t="str">
        <f>IF(total!B102&lt;&gt;"",total!A102,"")</f>
        <v/>
      </c>
      <c r="B95" s="9" t="str">
        <f>IF(total!B102&lt;&gt;"",total!B102,"")</f>
        <v/>
      </c>
      <c r="C95" s="9" t="str">
        <f>IF(total!D102&lt;&gt;"",total!D102,"")</f>
        <v/>
      </c>
      <c r="D95" s="9" t="str">
        <f>IF(total!F102&lt;&gt;"",total!F102,"")</f>
        <v/>
      </c>
      <c r="E95" s="9" t="str">
        <f>IF(total!G102&lt;&gt;"",total!G102,"")</f>
        <v/>
      </c>
      <c r="F95" s="9" t="str">
        <f>IF(total!I102&lt;&gt;"",total!I102,"")</f>
        <v/>
      </c>
    </row>
    <row r="96" spans="1:6" x14ac:dyDescent="0.25">
      <c r="A96" s="9" t="str">
        <f>IF(total!B103&lt;&gt;"",total!A103,"")</f>
        <v/>
      </c>
      <c r="B96" s="9" t="str">
        <f>IF(total!B103&lt;&gt;"",total!B103,"")</f>
        <v/>
      </c>
      <c r="C96" s="9" t="str">
        <f>IF(total!D103&lt;&gt;"",total!D103,"")</f>
        <v/>
      </c>
      <c r="D96" s="9" t="str">
        <f>IF(total!F103&lt;&gt;"",total!F103,"")</f>
        <v/>
      </c>
      <c r="E96" s="9" t="str">
        <f>IF(total!G103&lt;&gt;"",total!G103,"")</f>
        <v/>
      </c>
      <c r="F96" s="9" t="str">
        <f>IF(total!I103&lt;&gt;"",total!I103,"")</f>
        <v/>
      </c>
    </row>
    <row r="97" spans="1:6" x14ac:dyDescent="0.25">
      <c r="A97" s="9" t="str">
        <f>IF(total!B104&lt;&gt;"",total!A104,"")</f>
        <v/>
      </c>
      <c r="B97" s="9" t="str">
        <f>IF(total!B104&lt;&gt;"",total!B104,"")</f>
        <v/>
      </c>
      <c r="C97" s="9" t="str">
        <f>IF(total!D104&lt;&gt;"",total!D104,"")</f>
        <v/>
      </c>
      <c r="D97" s="9" t="str">
        <f>IF(total!F104&lt;&gt;"",total!F104,"")</f>
        <v/>
      </c>
      <c r="E97" s="9" t="str">
        <f>IF(total!G104&lt;&gt;"",total!G104,"")</f>
        <v/>
      </c>
      <c r="F97" s="9" t="str">
        <f>IF(total!I104&lt;&gt;"",total!I104,"")</f>
        <v/>
      </c>
    </row>
    <row r="98" spans="1:6" x14ac:dyDescent="0.25">
      <c r="A98" s="9" t="str">
        <f>IF(total!B105&lt;&gt;"",total!A105,"")</f>
        <v/>
      </c>
      <c r="B98" s="9" t="str">
        <f>IF(total!B105&lt;&gt;"",total!B105,"")</f>
        <v/>
      </c>
      <c r="C98" s="9" t="str">
        <f>IF(total!D105&lt;&gt;"",total!D105,"")</f>
        <v/>
      </c>
      <c r="D98" s="9" t="str">
        <f>IF(total!F105&lt;&gt;"",total!F105,"")</f>
        <v/>
      </c>
      <c r="E98" s="9" t="str">
        <f>IF(total!G105&lt;&gt;"",total!G105,"")</f>
        <v/>
      </c>
      <c r="F98" s="9" t="str">
        <f>IF(total!I105&lt;&gt;"",total!I105,"")</f>
        <v/>
      </c>
    </row>
    <row r="99" spans="1:6" x14ac:dyDescent="0.25">
      <c r="A99" s="9" t="str">
        <f>IF(total!B106&lt;&gt;"",total!A106,"")</f>
        <v/>
      </c>
      <c r="B99" s="9" t="str">
        <f>IF(total!B106&lt;&gt;"",total!B106,"")</f>
        <v/>
      </c>
      <c r="C99" s="9" t="str">
        <f>IF(total!D106&lt;&gt;"",total!D106,"")</f>
        <v/>
      </c>
      <c r="D99" s="9" t="str">
        <f>IF(total!F106&lt;&gt;"",total!F106,"")</f>
        <v/>
      </c>
      <c r="E99" s="9" t="str">
        <f>IF(total!G106&lt;&gt;"",total!G106,"")</f>
        <v/>
      </c>
      <c r="F99" s="9" t="str">
        <f>IF(total!I106&lt;&gt;"",total!I106,"")</f>
        <v/>
      </c>
    </row>
    <row r="100" spans="1:6" x14ac:dyDescent="0.25">
      <c r="A100" s="9" t="str">
        <f>IF(total!B107&lt;&gt;"",total!A107,"")</f>
        <v/>
      </c>
      <c r="B100" s="9" t="str">
        <f>IF(total!B107&lt;&gt;"",total!B107,"")</f>
        <v/>
      </c>
      <c r="C100" s="9" t="str">
        <f>IF(total!D107&lt;&gt;"",total!D107,"")</f>
        <v/>
      </c>
      <c r="D100" s="9" t="str">
        <f>IF(total!F107&lt;&gt;"",total!F107,"")</f>
        <v/>
      </c>
      <c r="E100" s="9" t="str">
        <f>IF(total!G107&lt;&gt;"",total!G107,"")</f>
        <v/>
      </c>
      <c r="F100" s="9" t="str">
        <f>IF(total!I107&lt;&gt;"",total!I107,"")</f>
        <v/>
      </c>
    </row>
    <row r="101" spans="1:6" x14ac:dyDescent="0.25">
      <c r="A101" s="9" t="str">
        <f>IF(total!B108&lt;&gt;"",total!A108,"")</f>
        <v/>
      </c>
      <c r="B101" s="9" t="str">
        <f>IF(total!B108&lt;&gt;"",total!B108,"")</f>
        <v/>
      </c>
      <c r="C101" s="9" t="str">
        <f>IF(total!D108&lt;&gt;"",total!D108,"")</f>
        <v/>
      </c>
      <c r="D101" s="9" t="str">
        <f>IF(total!F108&lt;&gt;"",total!F108,"")</f>
        <v/>
      </c>
      <c r="E101" s="9" t="str">
        <f>IF(total!G108&lt;&gt;"",total!G108,"")</f>
        <v/>
      </c>
      <c r="F101" s="9" t="str">
        <f>IF(total!I108&lt;&gt;"",total!I108,"")</f>
        <v/>
      </c>
    </row>
    <row r="102" spans="1:6" x14ac:dyDescent="0.25">
      <c r="A102" s="9" t="str">
        <f>IF(total!B109&lt;&gt;"",total!A109,"")</f>
        <v/>
      </c>
      <c r="B102" s="9" t="str">
        <f>IF(total!B109&lt;&gt;"",total!B109,"")</f>
        <v/>
      </c>
      <c r="C102" s="9" t="str">
        <f>IF(total!D109&lt;&gt;"",total!D109,"")</f>
        <v/>
      </c>
      <c r="D102" s="9" t="str">
        <f>IF(total!F109&lt;&gt;"",total!F109,"")</f>
        <v/>
      </c>
      <c r="E102" s="9" t="str">
        <f>IF(total!G109&lt;&gt;"",total!G109,"")</f>
        <v/>
      </c>
      <c r="F102" s="9" t="str">
        <f>IF(total!I109&lt;&gt;"",total!I109,"")</f>
        <v/>
      </c>
    </row>
    <row r="103" spans="1:6" x14ac:dyDescent="0.25">
      <c r="A103" s="9" t="str">
        <f>IF(total!B110&lt;&gt;"",total!A110,"")</f>
        <v/>
      </c>
      <c r="B103" s="9" t="str">
        <f>IF(total!B110&lt;&gt;"",total!B110,"")</f>
        <v/>
      </c>
      <c r="C103" s="9" t="str">
        <f>IF(total!D110&lt;&gt;"",total!D110,"")</f>
        <v/>
      </c>
      <c r="D103" s="9" t="str">
        <f>IF(total!F110&lt;&gt;"",total!F110,"")</f>
        <v/>
      </c>
      <c r="E103" s="9" t="str">
        <f>IF(total!G110&lt;&gt;"",total!G110,"")</f>
        <v/>
      </c>
      <c r="F103" s="9" t="str">
        <f>IF(total!I110&lt;&gt;"",total!I110,"")</f>
        <v/>
      </c>
    </row>
    <row r="104" spans="1:6" x14ac:dyDescent="0.25">
      <c r="A104" s="9" t="str">
        <f>IF(total!B111&lt;&gt;"",total!A111,"")</f>
        <v/>
      </c>
      <c r="B104" s="9" t="str">
        <f>IF(total!B111&lt;&gt;"",total!B111,"")</f>
        <v/>
      </c>
      <c r="C104" s="9" t="str">
        <f>IF(total!D111&lt;&gt;"",total!D111,"")</f>
        <v/>
      </c>
      <c r="D104" s="9" t="str">
        <f>IF(total!F111&lt;&gt;"",total!F111,"")</f>
        <v/>
      </c>
      <c r="E104" s="9" t="str">
        <f>IF(total!G111&lt;&gt;"",total!G111,"")</f>
        <v/>
      </c>
      <c r="F104" s="9" t="str">
        <f>IF(total!I111&lt;&gt;"",total!I111,"")</f>
        <v/>
      </c>
    </row>
    <row r="105" spans="1:6" x14ac:dyDescent="0.25">
      <c r="A105" s="9" t="str">
        <f>IF(total!B112&lt;&gt;"",total!A112,"")</f>
        <v/>
      </c>
      <c r="B105" s="9" t="str">
        <f>IF(total!B112&lt;&gt;"",total!B112,"")</f>
        <v/>
      </c>
      <c r="C105" s="9" t="str">
        <f>IF(total!D112&lt;&gt;"",total!D112,"")</f>
        <v/>
      </c>
      <c r="D105" s="9" t="str">
        <f>IF(total!F112&lt;&gt;"",total!F112,"")</f>
        <v/>
      </c>
      <c r="E105" s="9" t="str">
        <f>IF(total!G112&lt;&gt;"",total!G112,"")</f>
        <v/>
      </c>
      <c r="F105" s="9" t="str">
        <f>IF(total!I112&lt;&gt;"",total!I112,"")</f>
        <v/>
      </c>
    </row>
    <row r="106" spans="1:6" x14ac:dyDescent="0.25">
      <c r="A106" s="9" t="str">
        <f>IF(total!B113&lt;&gt;"",total!A113,"")</f>
        <v/>
      </c>
      <c r="B106" s="9" t="str">
        <f>IF(total!B113&lt;&gt;"",total!B113,"")</f>
        <v/>
      </c>
      <c r="C106" s="9" t="str">
        <f>IF(total!D113&lt;&gt;"",total!D113,"")</f>
        <v/>
      </c>
      <c r="D106" s="9" t="str">
        <f>IF(total!F113&lt;&gt;"",total!F113,"")</f>
        <v/>
      </c>
      <c r="E106" s="9" t="str">
        <f>IF(total!G113&lt;&gt;"",total!G113,"")</f>
        <v/>
      </c>
      <c r="F106" s="9" t="str">
        <f>IF(total!I113&lt;&gt;"",total!I113,"")</f>
        <v/>
      </c>
    </row>
    <row r="107" spans="1:6" x14ac:dyDescent="0.25">
      <c r="A107" s="9" t="str">
        <f>IF(total!B114&lt;&gt;"",total!A114,"")</f>
        <v/>
      </c>
      <c r="B107" s="9" t="str">
        <f>IF(total!B114&lt;&gt;"",total!B114,"")</f>
        <v/>
      </c>
      <c r="C107" s="9" t="str">
        <f>IF(total!D114&lt;&gt;"",total!D114,"")</f>
        <v/>
      </c>
      <c r="D107" s="9" t="str">
        <f>IF(total!F114&lt;&gt;"",total!F114,"")</f>
        <v/>
      </c>
      <c r="E107" s="9" t="str">
        <f>IF(total!G114&lt;&gt;"",total!G114,"")</f>
        <v/>
      </c>
      <c r="F107" s="9" t="str">
        <f>IF(total!I114&lt;&gt;"",total!I114,"")</f>
        <v/>
      </c>
    </row>
    <row r="108" spans="1:6" x14ac:dyDescent="0.25">
      <c r="A108" s="9" t="str">
        <f>IF(total!B115&lt;&gt;"",total!A115,"")</f>
        <v/>
      </c>
      <c r="B108" s="9" t="str">
        <f>IF(total!B115&lt;&gt;"",total!B115,"")</f>
        <v/>
      </c>
      <c r="C108" s="9" t="str">
        <f>IF(total!D115&lt;&gt;"",total!D115,"")</f>
        <v/>
      </c>
      <c r="D108" s="9" t="str">
        <f>IF(total!F115&lt;&gt;"",total!F115,"")</f>
        <v/>
      </c>
      <c r="E108" s="9" t="str">
        <f>IF(total!G115&lt;&gt;"",total!G115,"")</f>
        <v/>
      </c>
      <c r="F108" s="9" t="str">
        <f>IF(total!I115&lt;&gt;"",total!I115,"")</f>
        <v/>
      </c>
    </row>
    <row r="109" spans="1:6" x14ac:dyDescent="0.25">
      <c r="A109" s="9" t="str">
        <f>IF(total!B116&lt;&gt;"",total!A116,"")</f>
        <v/>
      </c>
      <c r="B109" s="9" t="str">
        <f>IF(total!B116&lt;&gt;"",total!B116,"")</f>
        <v/>
      </c>
      <c r="C109" s="9" t="str">
        <f>IF(total!D116&lt;&gt;"",total!D116,"")</f>
        <v/>
      </c>
      <c r="D109" s="9" t="str">
        <f>IF(total!F116&lt;&gt;"",total!F116,"")</f>
        <v/>
      </c>
      <c r="E109" s="9" t="str">
        <f>IF(total!G116&lt;&gt;"",total!G116,"")</f>
        <v/>
      </c>
      <c r="F109" s="9" t="str">
        <f>IF(total!I116&lt;&gt;"",total!I116,"")</f>
        <v/>
      </c>
    </row>
    <row r="110" spans="1:6" x14ac:dyDescent="0.25">
      <c r="A110" s="9" t="str">
        <f>IF(total!B117&lt;&gt;"",total!A117,"")</f>
        <v/>
      </c>
      <c r="B110" s="9" t="str">
        <f>IF(total!B117&lt;&gt;"",total!B117,"")</f>
        <v/>
      </c>
      <c r="C110" s="9" t="str">
        <f>IF(total!D117&lt;&gt;"",total!D117,"")</f>
        <v/>
      </c>
      <c r="D110" s="9" t="str">
        <f>IF(total!F117&lt;&gt;"",total!F117,"")</f>
        <v/>
      </c>
      <c r="E110" s="9" t="str">
        <f>IF(total!G117&lt;&gt;"",total!G117,"")</f>
        <v/>
      </c>
      <c r="F110" s="9" t="str">
        <f>IF(total!I117&lt;&gt;"",total!I117,"")</f>
        <v/>
      </c>
    </row>
    <row r="111" spans="1:6" x14ac:dyDescent="0.25">
      <c r="A111" s="9" t="str">
        <f>IF(total!B118&lt;&gt;"",total!A118,"")</f>
        <v/>
      </c>
      <c r="B111" s="9" t="str">
        <f>IF(total!B118&lt;&gt;"",total!B118,"")</f>
        <v/>
      </c>
      <c r="C111" s="9" t="str">
        <f>IF(total!D118&lt;&gt;"",total!D118,"")</f>
        <v/>
      </c>
      <c r="D111" s="9" t="str">
        <f>IF(total!F118&lt;&gt;"",total!F118,"")</f>
        <v/>
      </c>
      <c r="E111" s="9" t="str">
        <f>IF(total!G118&lt;&gt;"",total!G118,"")</f>
        <v/>
      </c>
      <c r="F111" s="9" t="str">
        <f>IF(total!I118&lt;&gt;"",total!I118,"")</f>
        <v/>
      </c>
    </row>
    <row r="112" spans="1:6" x14ac:dyDescent="0.25">
      <c r="A112" s="9" t="str">
        <f>IF(total!B119&lt;&gt;"",total!A119,"")</f>
        <v/>
      </c>
      <c r="B112" s="9" t="str">
        <f>IF(total!B119&lt;&gt;"",total!B119,"")</f>
        <v/>
      </c>
      <c r="C112" s="9" t="str">
        <f>IF(total!D119&lt;&gt;"",total!D119,"")</f>
        <v/>
      </c>
      <c r="D112" s="9" t="str">
        <f>IF(total!F119&lt;&gt;"",total!F119,"")</f>
        <v/>
      </c>
      <c r="E112" s="9" t="str">
        <f>IF(total!G119&lt;&gt;"",total!G119,"")</f>
        <v/>
      </c>
      <c r="F112" s="9" t="str">
        <f>IF(total!I119&lt;&gt;"",total!I119,"")</f>
        <v/>
      </c>
    </row>
    <row r="113" spans="1:6" x14ac:dyDescent="0.25">
      <c r="A113" s="9" t="str">
        <f>IF(total!B120&lt;&gt;"",total!A120,"")</f>
        <v/>
      </c>
      <c r="B113" s="9" t="str">
        <f>IF(total!B120&lt;&gt;"",total!B120,"")</f>
        <v/>
      </c>
      <c r="C113" s="9" t="str">
        <f>IF(total!D120&lt;&gt;"",total!D120,"")</f>
        <v/>
      </c>
      <c r="D113" s="9" t="str">
        <f>IF(total!F120&lt;&gt;"",total!F120,"")</f>
        <v/>
      </c>
      <c r="E113" s="9" t="str">
        <f>IF(total!G120&lt;&gt;"",total!G120,"")</f>
        <v/>
      </c>
      <c r="F113" s="9" t="str">
        <f>IF(total!I120&lt;&gt;"",total!I120,"")</f>
        <v/>
      </c>
    </row>
    <row r="114" spans="1:6" x14ac:dyDescent="0.25">
      <c r="A114" s="9" t="str">
        <f>IF(total!B121&lt;&gt;"",total!A121,"")</f>
        <v/>
      </c>
      <c r="B114" s="9" t="str">
        <f>IF(total!B121&lt;&gt;"",total!B121,"")</f>
        <v/>
      </c>
      <c r="C114" s="9" t="str">
        <f>IF(total!D121&lt;&gt;"",total!D121,"")</f>
        <v/>
      </c>
      <c r="D114" s="9" t="str">
        <f>IF(total!F121&lt;&gt;"",total!F121,"")</f>
        <v/>
      </c>
      <c r="E114" s="9" t="str">
        <f>IF(total!G121&lt;&gt;"",total!G121,"")</f>
        <v/>
      </c>
      <c r="F114" s="9" t="str">
        <f>IF(total!I121&lt;&gt;"",total!I121,"")</f>
        <v/>
      </c>
    </row>
    <row r="115" spans="1:6" x14ac:dyDescent="0.25">
      <c r="A115" s="9" t="str">
        <f>IF(total!B122&lt;&gt;"",total!A122,"")</f>
        <v/>
      </c>
      <c r="B115" s="9" t="str">
        <f>IF(total!B122&lt;&gt;"",total!B122,"")</f>
        <v/>
      </c>
      <c r="C115" s="9" t="str">
        <f>IF(total!D122&lt;&gt;"",total!D122,"")</f>
        <v/>
      </c>
      <c r="D115" s="9" t="str">
        <f>IF(total!F122&lt;&gt;"",total!F122,"")</f>
        <v/>
      </c>
      <c r="E115" s="9" t="str">
        <f>IF(total!G122&lt;&gt;"",total!G122,"")</f>
        <v/>
      </c>
      <c r="F115" s="9" t="str">
        <f>IF(total!I122&lt;&gt;"",total!I122,"")</f>
        <v/>
      </c>
    </row>
    <row r="116" spans="1:6" x14ac:dyDescent="0.25">
      <c r="A116" s="9" t="str">
        <f>IF(total!B123&lt;&gt;"",total!A123,"")</f>
        <v/>
      </c>
      <c r="B116" s="9" t="str">
        <f>IF(total!B123&lt;&gt;"",total!B123,"")</f>
        <v/>
      </c>
      <c r="C116" s="9" t="str">
        <f>IF(total!D123&lt;&gt;"",total!D123,"")</f>
        <v/>
      </c>
      <c r="D116" s="9" t="str">
        <f>IF(total!F123&lt;&gt;"",total!F123,"")</f>
        <v/>
      </c>
      <c r="E116" s="9" t="str">
        <f>IF(total!G123&lt;&gt;"",total!G123,"")</f>
        <v/>
      </c>
      <c r="F116" s="9" t="str">
        <f>IF(total!I123&lt;&gt;"",total!I123,"")</f>
        <v/>
      </c>
    </row>
    <row r="117" spans="1:6" x14ac:dyDescent="0.25">
      <c r="A117" s="9" t="str">
        <f>IF(total!B124&lt;&gt;"",total!A124,"")</f>
        <v/>
      </c>
      <c r="B117" s="9" t="str">
        <f>IF(total!B124&lt;&gt;"",total!B124,"")</f>
        <v/>
      </c>
      <c r="C117" s="9" t="str">
        <f>IF(total!D124&lt;&gt;"",total!D124,"")</f>
        <v/>
      </c>
      <c r="D117" s="9" t="str">
        <f>IF(total!F124&lt;&gt;"",total!F124,"")</f>
        <v/>
      </c>
      <c r="E117" s="9" t="str">
        <f>IF(total!G124&lt;&gt;"",total!G124,"")</f>
        <v/>
      </c>
      <c r="F117" s="9" t="str">
        <f>IF(total!I124&lt;&gt;"",total!I124,"")</f>
        <v/>
      </c>
    </row>
    <row r="118" spans="1:6" x14ac:dyDescent="0.25">
      <c r="A118" s="9" t="str">
        <f>IF(total!B125&lt;&gt;"",total!A125,"")</f>
        <v/>
      </c>
      <c r="B118" s="9" t="str">
        <f>IF(total!B125&lt;&gt;"",total!B125,"")</f>
        <v/>
      </c>
      <c r="C118" s="9" t="str">
        <f>IF(total!D125&lt;&gt;"",total!D125,"")</f>
        <v/>
      </c>
      <c r="D118" s="9" t="str">
        <f>IF(total!F125&lt;&gt;"",total!F125,"")</f>
        <v/>
      </c>
      <c r="E118" s="9" t="str">
        <f>IF(total!G125&lt;&gt;"",total!G125,"")</f>
        <v/>
      </c>
      <c r="F118" s="9" t="str">
        <f>IF(total!I125&lt;&gt;"",total!I125,"")</f>
        <v/>
      </c>
    </row>
    <row r="119" spans="1:6" x14ac:dyDescent="0.25">
      <c r="A119" s="9" t="str">
        <f>IF(total!B126&lt;&gt;"",total!A126,"")</f>
        <v/>
      </c>
      <c r="B119" s="9" t="str">
        <f>IF(total!B126&lt;&gt;"",total!B126,"")</f>
        <v/>
      </c>
      <c r="C119" s="9" t="str">
        <f>IF(total!D126&lt;&gt;"",total!D126,"")</f>
        <v/>
      </c>
      <c r="D119" s="9" t="str">
        <f>IF(total!F126&lt;&gt;"",total!F126,"")</f>
        <v/>
      </c>
      <c r="E119" s="9" t="str">
        <f>IF(total!G126&lt;&gt;"",total!G126,"")</f>
        <v/>
      </c>
      <c r="F119" s="9" t="str">
        <f>IF(total!I126&lt;&gt;"",total!I126,"")</f>
        <v/>
      </c>
    </row>
    <row r="120" spans="1:6" x14ac:dyDescent="0.25">
      <c r="A120" s="9" t="str">
        <f>IF(total!B127&lt;&gt;"",total!A127,"")</f>
        <v/>
      </c>
      <c r="B120" s="9" t="str">
        <f>IF(total!B127&lt;&gt;"",total!B127,"")</f>
        <v/>
      </c>
      <c r="C120" s="9" t="str">
        <f>IF(total!D127&lt;&gt;"",total!D127,"")</f>
        <v/>
      </c>
      <c r="D120" s="9" t="str">
        <f>IF(total!F127&lt;&gt;"",total!F127,"")</f>
        <v/>
      </c>
      <c r="E120" s="9" t="str">
        <f>IF(total!G127&lt;&gt;"",total!G127,"")</f>
        <v/>
      </c>
      <c r="F120" s="9" t="str">
        <f>IF(total!I127&lt;&gt;"",total!I127,"")</f>
        <v/>
      </c>
    </row>
    <row r="121" spans="1:6" x14ac:dyDescent="0.25">
      <c r="A121" s="9" t="str">
        <f>IF(total!B128&lt;&gt;"",total!A128,"")</f>
        <v/>
      </c>
      <c r="B121" s="9" t="str">
        <f>IF(total!B128&lt;&gt;"",total!B128,"")</f>
        <v/>
      </c>
      <c r="C121" s="9" t="str">
        <f>IF(total!D128&lt;&gt;"",total!D128,"")</f>
        <v/>
      </c>
      <c r="D121" s="9" t="str">
        <f>IF(total!F128&lt;&gt;"",total!F128,"")</f>
        <v/>
      </c>
      <c r="E121" s="9" t="str">
        <f>IF(total!G128&lt;&gt;"",total!G128,"")</f>
        <v/>
      </c>
      <c r="F121" s="9" t="str">
        <f>IF(total!I128&lt;&gt;"",total!I128,"")</f>
        <v/>
      </c>
    </row>
    <row r="122" spans="1:6" x14ac:dyDescent="0.25">
      <c r="A122" s="9" t="str">
        <f>IF(total!B129&lt;&gt;"",total!A129,"")</f>
        <v/>
      </c>
      <c r="B122" s="9" t="str">
        <f>IF(total!B129&lt;&gt;"",total!B129,"")</f>
        <v/>
      </c>
      <c r="C122" s="9" t="str">
        <f>IF(total!D129&lt;&gt;"",total!D129,"")</f>
        <v/>
      </c>
      <c r="D122" s="9" t="str">
        <f>IF(total!F129&lt;&gt;"",total!F129,"")</f>
        <v/>
      </c>
      <c r="E122" s="9" t="str">
        <f>IF(total!G129&lt;&gt;"",total!G129,"")</f>
        <v/>
      </c>
      <c r="F122" s="9" t="str">
        <f>IF(total!I129&lt;&gt;"",total!I129,"")</f>
        <v/>
      </c>
    </row>
    <row r="123" spans="1:6" x14ac:dyDescent="0.25">
      <c r="A123" s="9" t="str">
        <f>IF(total!B130&lt;&gt;"",total!A130,"")</f>
        <v/>
      </c>
      <c r="B123" s="9" t="str">
        <f>IF(total!B130&lt;&gt;"",total!B130,"")</f>
        <v/>
      </c>
      <c r="C123" s="9" t="str">
        <f>IF(total!D130&lt;&gt;"",total!D130,"")</f>
        <v/>
      </c>
      <c r="D123" s="9" t="str">
        <f>IF(total!F130&lt;&gt;"",total!F130,"")</f>
        <v/>
      </c>
      <c r="E123" s="9" t="str">
        <f>IF(total!G130&lt;&gt;"",total!G130,"")</f>
        <v/>
      </c>
      <c r="F123" s="9" t="str">
        <f>IF(total!I130&lt;&gt;"",total!I130,"")</f>
        <v/>
      </c>
    </row>
    <row r="124" spans="1:6" x14ac:dyDescent="0.25">
      <c r="A124" s="9" t="str">
        <f>IF(total!B131&lt;&gt;"",total!A131,"")</f>
        <v/>
      </c>
      <c r="B124" s="9" t="str">
        <f>IF(total!B131&lt;&gt;"",total!B131,"")</f>
        <v/>
      </c>
      <c r="C124" s="9" t="str">
        <f>IF(total!D131&lt;&gt;"",total!D131,"")</f>
        <v/>
      </c>
      <c r="D124" s="9" t="str">
        <f>IF(total!F131&lt;&gt;"",total!F131,"")</f>
        <v/>
      </c>
      <c r="E124" s="9" t="str">
        <f>IF(total!G131&lt;&gt;"",total!G131,"")</f>
        <v/>
      </c>
      <c r="F124" s="9" t="str">
        <f>IF(total!I131&lt;&gt;"",total!I131,"")</f>
        <v/>
      </c>
    </row>
    <row r="125" spans="1:6" x14ac:dyDescent="0.25">
      <c r="A125" s="9" t="str">
        <f>IF(total!B132&lt;&gt;"",total!A132,"")</f>
        <v/>
      </c>
      <c r="B125" s="9" t="str">
        <f>IF(total!B132&lt;&gt;"",total!B132,"")</f>
        <v/>
      </c>
      <c r="C125" s="9" t="str">
        <f>IF(total!D132&lt;&gt;"",total!D132,"")</f>
        <v/>
      </c>
      <c r="D125" s="9" t="str">
        <f>IF(total!F132&lt;&gt;"",total!F132,"")</f>
        <v/>
      </c>
      <c r="E125" s="9" t="str">
        <f>IF(total!G132&lt;&gt;"",total!G132,"")</f>
        <v/>
      </c>
      <c r="F125" s="9" t="str">
        <f>IF(total!I132&lt;&gt;"",total!I132,"")</f>
        <v/>
      </c>
    </row>
    <row r="126" spans="1:6" x14ac:dyDescent="0.25">
      <c r="A126" s="9" t="str">
        <f>IF(total!B133&lt;&gt;"",total!A133,"")</f>
        <v/>
      </c>
      <c r="B126" s="9" t="str">
        <f>IF(total!B133&lt;&gt;"",total!B133,"")</f>
        <v/>
      </c>
      <c r="C126" s="9" t="str">
        <f>IF(total!D133&lt;&gt;"",total!D133,"")</f>
        <v/>
      </c>
      <c r="D126" s="9" t="str">
        <f>IF(total!F133&lt;&gt;"",total!F133,"")</f>
        <v/>
      </c>
      <c r="E126" s="9" t="str">
        <f>IF(total!G133&lt;&gt;"",total!G133,"")</f>
        <v/>
      </c>
      <c r="F126" s="9" t="str">
        <f>IF(total!I133&lt;&gt;"",total!I133,"")</f>
        <v/>
      </c>
    </row>
    <row r="127" spans="1:6" x14ac:dyDescent="0.25">
      <c r="A127" s="9" t="str">
        <f>IF(total!B134&lt;&gt;"",total!A134,"")</f>
        <v/>
      </c>
      <c r="B127" s="9" t="str">
        <f>IF(total!B134&lt;&gt;"",total!B134,"")</f>
        <v/>
      </c>
      <c r="C127" s="9" t="str">
        <f>IF(total!D134&lt;&gt;"",total!D134,"")</f>
        <v/>
      </c>
      <c r="D127" s="9" t="str">
        <f>IF(total!F134&lt;&gt;"",total!F134,"")</f>
        <v/>
      </c>
      <c r="E127" s="9" t="str">
        <f>IF(total!G134&lt;&gt;"",total!G134,"")</f>
        <v/>
      </c>
      <c r="F127" s="9" t="str">
        <f>IF(total!I134&lt;&gt;"",total!I134,"")</f>
        <v/>
      </c>
    </row>
    <row r="128" spans="1:6" x14ac:dyDescent="0.25">
      <c r="A128" s="9" t="str">
        <f>IF(total!B135&lt;&gt;"",total!A135,"")</f>
        <v/>
      </c>
      <c r="B128" s="9" t="str">
        <f>IF(total!B135&lt;&gt;"",total!B135,"")</f>
        <v/>
      </c>
      <c r="C128" s="9" t="str">
        <f>IF(total!D135&lt;&gt;"",total!D135,"")</f>
        <v/>
      </c>
      <c r="D128" s="9" t="str">
        <f>IF(total!F135&lt;&gt;"",total!F135,"")</f>
        <v/>
      </c>
      <c r="E128" s="9" t="str">
        <f>IF(total!G135&lt;&gt;"",total!G135,"")</f>
        <v/>
      </c>
      <c r="F128" s="9" t="str">
        <f>IF(total!I135&lt;&gt;"",total!I135,"")</f>
        <v/>
      </c>
    </row>
    <row r="129" spans="1:6" x14ac:dyDescent="0.25">
      <c r="A129" s="9" t="str">
        <f>IF(total!B136&lt;&gt;"",total!A136,"")</f>
        <v/>
      </c>
      <c r="B129" s="9" t="str">
        <f>IF(total!B136&lt;&gt;"",total!B136,"")</f>
        <v/>
      </c>
      <c r="C129" s="9" t="str">
        <f>IF(total!D136&lt;&gt;"",total!D136,"")</f>
        <v/>
      </c>
      <c r="D129" s="9" t="str">
        <f>IF(total!F136&lt;&gt;"",total!F136,"")</f>
        <v/>
      </c>
      <c r="E129" s="9" t="str">
        <f>IF(total!G136&lt;&gt;"",total!G136,"")</f>
        <v/>
      </c>
      <c r="F129" s="9" t="str">
        <f>IF(total!I136&lt;&gt;"",total!I136,"")</f>
        <v/>
      </c>
    </row>
    <row r="130" spans="1:6" x14ac:dyDescent="0.25">
      <c r="A130" s="9" t="str">
        <f>IF(total!B137&lt;&gt;"",total!A137,"")</f>
        <v/>
      </c>
      <c r="B130" s="9" t="str">
        <f>IF(total!B137&lt;&gt;"",total!B137,"")</f>
        <v/>
      </c>
      <c r="C130" s="9" t="str">
        <f>IF(total!D137&lt;&gt;"",total!D137,"")</f>
        <v/>
      </c>
      <c r="D130" s="9" t="str">
        <f>IF(total!F137&lt;&gt;"",total!F137,"")</f>
        <v/>
      </c>
      <c r="E130" s="9" t="str">
        <f>IF(total!G137&lt;&gt;"",total!G137,"")</f>
        <v/>
      </c>
      <c r="F130" s="9" t="str">
        <f>IF(total!I137&lt;&gt;"",total!I137,"")</f>
        <v/>
      </c>
    </row>
    <row r="131" spans="1:6" x14ac:dyDescent="0.25">
      <c r="A131" s="9" t="str">
        <f>IF(total!B138&lt;&gt;"",total!A138,"")</f>
        <v/>
      </c>
      <c r="B131" s="9" t="str">
        <f>IF(total!B138&lt;&gt;"",total!B138,"")</f>
        <v/>
      </c>
      <c r="C131" s="9" t="str">
        <f>IF(total!D138&lt;&gt;"",total!D138,"")</f>
        <v/>
      </c>
      <c r="D131" s="9" t="str">
        <f>IF(total!F138&lt;&gt;"",total!F138,"")</f>
        <v/>
      </c>
      <c r="E131" s="9" t="str">
        <f>IF(total!G138&lt;&gt;"",total!G138,"")</f>
        <v/>
      </c>
      <c r="F131" s="9" t="str">
        <f>IF(total!I138&lt;&gt;"",total!I138,"")</f>
        <v/>
      </c>
    </row>
    <row r="132" spans="1:6" x14ac:dyDescent="0.25">
      <c r="A132" s="9" t="str">
        <f>IF(total!B139&lt;&gt;"",total!A139,"")</f>
        <v/>
      </c>
      <c r="B132" s="9" t="str">
        <f>IF(total!B139&lt;&gt;"",total!B139,"")</f>
        <v/>
      </c>
      <c r="C132" s="9" t="str">
        <f>IF(total!D139&lt;&gt;"",total!D139,"")</f>
        <v/>
      </c>
      <c r="D132" s="9" t="str">
        <f>IF(total!F139&lt;&gt;"",total!F139,"")</f>
        <v/>
      </c>
      <c r="E132" s="9" t="str">
        <f>IF(total!G139&lt;&gt;"",total!G139,"")</f>
        <v/>
      </c>
      <c r="F132" s="9" t="str">
        <f>IF(total!I139&lt;&gt;"",total!I139,"")</f>
        <v/>
      </c>
    </row>
    <row r="133" spans="1:6" x14ac:dyDescent="0.25">
      <c r="A133" s="9" t="str">
        <f>IF(total!B140&lt;&gt;"",total!A140,"")</f>
        <v/>
      </c>
      <c r="B133" s="9" t="str">
        <f>IF(total!B140&lt;&gt;"",total!B140,"")</f>
        <v/>
      </c>
      <c r="C133" s="9" t="str">
        <f>IF(total!D140&lt;&gt;"",total!D140,"")</f>
        <v/>
      </c>
      <c r="D133" s="9" t="str">
        <f>IF(total!F140&lt;&gt;"",total!F140,"")</f>
        <v/>
      </c>
      <c r="E133" s="9" t="str">
        <f>IF(total!G140&lt;&gt;"",total!G140,"")</f>
        <v/>
      </c>
      <c r="F133" s="9" t="str">
        <f>IF(total!I140&lt;&gt;"",total!I140,"")</f>
        <v/>
      </c>
    </row>
    <row r="134" spans="1:6" x14ac:dyDescent="0.25">
      <c r="A134" s="9" t="str">
        <f>IF(total!B141&lt;&gt;"",total!A141,"")</f>
        <v/>
      </c>
      <c r="B134" s="9" t="str">
        <f>IF(total!B141&lt;&gt;"",total!B141,"")</f>
        <v/>
      </c>
      <c r="C134" s="9" t="str">
        <f>IF(total!D141&lt;&gt;"",total!D141,"")</f>
        <v/>
      </c>
      <c r="D134" s="9" t="str">
        <f>IF(total!F141&lt;&gt;"",total!F141,"")</f>
        <v/>
      </c>
      <c r="E134" s="9" t="str">
        <f>IF(total!G141&lt;&gt;"",total!G141,"")</f>
        <v/>
      </c>
      <c r="F134" s="9" t="str">
        <f>IF(total!I141&lt;&gt;"",total!I141,"")</f>
        <v/>
      </c>
    </row>
    <row r="135" spans="1:6" x14ac:dyDescent="0.25">
      <c r="A135" s="9" t="str">
        <f>IF(total!B142&lt;&gt;"",total!A142,"")</f>
        <v/>
      </c>
      <c r="B135" s="9" t="str">
        <f>IF(total!B142&lt;&gt;"",total!B142,"")</f>
        <v/>
      </c>
      <c r="C135" s="9" t="str">
        <f>IF(total!D142&lt;&gt;"",total!D142,"")</f>
        <v/>
      </c>
      <c r="D135" s="9" t="str">
        <f>IF(total!F142&lt;&gt;"",total!F142,"")</f>
        <v/>
      </c>
      <c r="E135" s="9" t="str">
        <f>IF(total!G142&lt;&gt;"",total!G142,"")</f>
        <v/>
      </c>
      <c r="F135" s="9" t="str">
        <f>IF(total!I142&lt;&gt;"",total!I142,"")</f>
        <v/>
      </c>
    </row>
    <row r="136" spans="1:6" x14ac:dyDescent="0.25">
      <c r="A136" s="9" t="str">
        <f>IF(total!B143&lt;&gt;"",total!A143,"")</f>
        <v/>
      </c>
      <c r="B136" s="9" t="str">
        <f>IF(total!B143&lt;&gt;"",total!B143,"")</f>
        <v/>
      </c>
      <c r="C136" s="9" t="str">
        <f>IF(total!D143&lt;&gt;"",total!D143,"")</f>
        <v/>
      </c>
      <c r="D136" s="9" t="str">
        <f>IF(total!F143&lt;&gt;"",total!F143,"")</f>
        <v/>
      </c>
      <c r="E136" s="9" t="str">
        <f>IF(total!G143&lt;&gt;"",total!G143,"")</f>
        <v/>
      </c>
      <c r="F136" s="9" t="str">
        <f>IF(total!I143&lt;&gt;"",total!I143,"")</f>
        <v/>
      </c>
    </row>
    <row r="137" spans="1:6" x14ac:dyDescent="0.25">
      <c r="A137" s="9" t="str">
        <f>IF(total!B144&lt;&gt;"",total!A144,"")</f>
        <v/>
      </c>
      <c r="B137" s="9" t="str">
        <f>IF(total!B144&lt;&gt;"",total!B144,"")</f>
        <v/>
      </c>
      <c r="C137" s="9" t="str">
        <f>IF(total!D144&lt;&gt;"",total!D144,"")</f>
        <v/>
      </c>
      <c r="D137" s="9" t="str">
        <f>IF(total!F144&lt;&gt;"",total!F144,"")</f>
        <v/>
      </c>
      <c r="E137" s="9" t="str">
        <f>IF(total!G144&lt;&gt;"",total!G144,"")</f>
        <v/>
      </c>
      <c r="F137" s="9" t="str">
        <f>IF(total!I144&lt;&gt;"",total!I144,"")</f>
        <v/>
      </c>
    </row>
    <row r="138" spans="1:6" x14ac:dyDescent="0.25">
      <c r="A138" s="9" t="str">
        <f>IF(total!B145&lt;&gt;"",total!A145,"")</f>
        <v/>
      </c>
      <c r="B138" s="9" t="str">
        <f>IF(total!B145&lt;&gt;"",total!B145,"")</f>
        <v/>
      </c>
      <c r="C138" s="9" t="str">
        <f>IF(total!D145&lt;&gt;"",total!D145,"")</f>
        <v/>
      </c>
      <c r="D138" s="9" t="str">
        <f>IF(total!F145&lt;&gt;"",total!F145,"")</f>
        <v/>
      </c>
      <c r="E138" s="9" t="str">
        <f>IF(total!G145&lt;&gt;"",total!G145,"")</f>
        <v/>
      </c>
      <c r="F138" s="9" t="str">
        <f>IF(total!I145&lt;&gt;"",total!I145,"")</f>
        <v/>
      </c>
    </row>
    <row r="139" spans="1:6" x14ac:dyDescent="0.25">
      <c r="A139" s="9" t="str">
        <f>IF(total!B146&lt;&gt;"",total!A146,"")</f>
        <v/>
      </c>
      <c r="B139" s="9" t="str">
        <f>IF(total!B146&lt;&gt;"",total!B146,"")</f>
        <v/>
      </c>
      <c r="C139" s="9" t="str">
        <f>IF(total!D146&lt;&gt;"",total!D146,"")</f>
        <v/>
      </c>
      <c r="D139" s="9" t="str">
        <f>IF(total!F146&lt;&gt;"",total!F146,"")</f>
        <v/>
      </c>
      <c r="E139" s="9" t="str">
        <f>IF(total!G146&lt;&gt;"",total!G146,"")</f>
        <v/>
      </c>
      <c r="F139" s="9" t="str">
        <f>IF(total!I146&lt;&gt;"",total!I146,"")</f>
        <v/>
      </c>
    </row>
    <row r="140" spans="1:6" x14ac:dyDescent="0.25">
      <c r="A140" s="9" t="str">
        <f>IF(total!B147&lt;&gt;"",total!A147,"")</f>
        <v/>
      </c>
      <c r="B140" s="9" t="str">
        <f>IF(total!B147&lt;&gt;"",total!B147,"")</f>
        <v/>
      </c>
      <c r="C140" s="9" t="str">
        <f>IF(total!D147&lt;&gt;"",total!D147,"")</f>
        <v/>
      </c>
      <c r="D140" s="9" t="str">
        <f>IF(total!F147&lt;&gt;"",total!F147,"")</f>
        <v/>
      </c>
      <c r="E140" s="9" t="str">
        <f>IF(total!G147&lt;&gt;"",total!G147,"")</f>
        <v/>
      </c>
      <c r="F140" s="9" t="str">
        <f>IF(total!I147&lt;&gt;"",total!I147,"")</f>
        <v/>
      </c>
    </row>
    <row r="141" spans="1:6" x14ac:dyDescent="0.25">
      <c r="A141" s="9" t="str">
        <f>IF(total!B148&lt;&gt;"",total!A148,"")</f>
        <v/>
      </c>
      <c r="B141" s="9" t="str">
        <f>IF(total!B148&lt;&gt;"",total!B148,"")</f>
        <v/>
      </c>
      <c r="C141" s="9" t="str">
        <f>IF(total!D148&lt;&gt;"",total!D148,"")</f>
        <v/>
      </c>
      <c r="D141" s="9" t="str">
        <f>IF(total!F148&lt;&gt;"",total!F148,"")</f>
        <v/>
      </c>
      <c r="E141" s="9" t="str">
        <f>IF(total!G148&lt;&gt;"",total!G148,"")</f>
        <v/>
      </c>
      <c r="F141" s="9" t="str">
        <f>IF(total!I148&lt;&gt;"",total!I148,"")</f>
        <v/>
      </c>
    </row>
    <row r="142" spans="1:6" x14ac:dyDescent="0.25">
      <c r="A142" s="9" t="str">
        <f>IF(total!B149&lt;&gt;"",total!A149,"")</f>
        <v/>
      </c>
      <c r="B142" s="9" t="str">
        <f>IF(total!B149&lt;&gt;"",total!B149,"")</f>
        <v/>
      </c>
      <c r="C142" s="9" t="str">
        <f>IF(total!D149&lt;&gt;"",total!D149,"")</f>
        <v/>
      </c>
      <c r="D142" s="9" t="str">
        <f>IF(total!F149&lt;&gt;"",total!F149,"")</f>
        <v/>
      </c>
      <c r="E142" s="9" t="str">
        <f>IF(total!G149&lt;&gt;"",total!G149,"")</f>
        <v/>
      </c>
      <c r="F142" s="9" t="str">
        <f>IF(total!I149&lt;&gt;"",total!I149,"")</f>
        <v/>
      </c>
    </row>
    <row r="143" spans="1:6" x14ac:dyDescent="0.25">
      <c r="A143" s="9" t="str">
        <f>IF(total!B150&lt;&gt;"",total!A150,"")</f>
        <v/>
      </c>
      <c r="B143" s="9" t="str">
        <f>IF(total!B150&lt;&gt;"",total!B150,"")</f>
        <v/>
      </c>
      <c r="C143" s="9" t="str">
        <f>IF(total!D150&lt;&gt;"",total!D150,"")</f>
        <v/>
      </c>
      <c r="D143" s="9" t="str">
        <f>IF(total!F150&lt;&gt;"",total!F150,"")</f>
        <v/>
      </c>
      <c r="E143" s="9" t="str">
        <f>IF(total!G150&lt;&gt;"",total!G150,"")</f>
        <v/>
      </c>
      <c r="F143" s="9" t="str">
        <f>IF(total!I150&lt;&gt;"",total!I150,"")</f>
        <v/>
      </c>
    </row>
    <row r="144" spans="1:6" x14ac:dyDescent="0.25">
      <c r="A144" s="9" t="str">
        <f>IF(total!B151&lt;&gt;"",total!A151,"")</f>
        <v/>
      </c>
      <c r="B144" s="9" t="str">
        <f>IF(total!B151&lt;&gt;"",total!B151,"")</f>
        <v/>
      </c>
      <c r="C144" s="9" t="str">
        <f>IF(total!D151&lt;&gt;"",total!D151,"")</f>
        <v/>
      </c>
      <c r="D144" s="9" t="str">
        <f>IF(total!F151&lt;&gt;"",total!F151,"")</f>
        <v/>
      </c>
      <c r="E144" s="9" t="str">
        <f>IF(total!G151&lt;&gt;"",total!G151,"")</f>
        <v/>
      </c>
      <c r="F144" s="9" t="str">
        <f>IF(total!I151&lt;&gt;"",total!I151,"")</f>
        <v/>
      </c>
    </row>
    <row r="145" spans="1:6" x14ac:dyDescent="0.25">
      <c r="A145" s="9" t="str">
        <f>IF(total!B152&lt;&gt;"",total!A152,"")</f>
        <v/>
      </c>
      <c r="B145" s="9" t="str">
        <f>IF(total!B152&lt;&gt;"",total!B152,"")</f>
        <v/>
      </c>
      <c r="C145" s="9" t="str">
        <f>IF(total!D152&lt;&gt;"",total!D152,"")</f>
        <v/>
      </c>
      <c r="D145" s="9" t="str">
        <f>IF(total!F152&lt;&gt;"",total!F152,"")</f>
        <v/>
      </c>
      <c r="E145" s="9" t="str">
        <f>IF(total!G152&lt;&gt;"",total!G152,"")</f>
        <v/>
      </c>
      <c r="F145" s="9" t="str">
        <f>IF(total!I152&lt;&gt;"",total!I152,"")</f>
        <v/>
      </c>
    </row>
    <row r="146" spans="1:6" x14ac:dyDescent="0.25">
      <c r="A146" s="9" t="str">
        <f>IF(total!B153&lt;&gt;"",total!A153,"")</f>
        <v/>
      </c>
      <c r="B146" s="9" t="str">
        <f>IF(total!B153&lt;&gt;"",total!B153,"")</f>
        <v/>
      </c>
      <c r="C146" s="9" t="str">
        <f>IF(total!D153&lt;&gt;"",total!D153,"")</f>
        <v/>
      </c>
      <c r="D146" s="9" t="str">
        <f>IF(total!F153&lt;&gt;"",total!F153,"")</f>
        <v/>
      </c>
      <c r="E146" s="9" t="str">
        <f>IF(total!G153&lt;&gt;"",total!G153,"")</f>
        <v/>
      </c>
      <c r="F146" s="9" t="str">
        <f>IF(total!I153&lt;&gt;"",total!I153,"")</f>
        <v/>
      </c>
    </row>
    <row r="147" spans="1:6" x14ac:dyDescent="0.25">
      <c r="A147" s="9" t="str">
        <f>IF(total!B154&lt;&gt;"",total!A154,"")</f>
        <v/>
      </c>
      <c r="B147" s="9" t="str">
        <f>IF(total!B154&lt;&gt;"",total!B154,"")</f>
        <v/>
      </c>
      <c r="C147" s="9" t="str">
        <f>IF(total!D154&lt;&gt;"",total!D154,"")</f>
        <v/>
      </c>
      <c r="D147" s="9" t="str">
        <f>IF(total!F154&lt;&gt;"",total!F154,"")</f>
        <v/>
      </c>
      <c r="E147" s="9" t="str">
        <f>IF(total!G154&lt;&gt;"",total!G154,"")</f>
        <v/>
      </c>
      <c r="F147" s="9" t="str">
        <f>IF(total!I154&lt;&gt;"",total!I154,"")</f>
        <v/>
      </c>
    </row>
    <row r="148" spans="1:6" x14ac:dyDescent="0.25">
      <c r="A148" s="9" t="str">
        <f>IF(total!B155&lt;&gt;"",total!A155,"")</f>
        <v/>
      </c>
      <c r="B148" s="9" t="str">
        <f>IF(total!B155&lt;&gt;"",total!B155,"")</f>
        <v/>
      </c>
      <c r="C148" s="9" t="str">
        <f>IF(total!D155&lt;&gt;"",total!D155,"")</f>
        <v/>
      </c>
      <c r="D148" s="9" t="str">
        <f>IF(total!F155&lt;&gt;"",total!F155,"")</f>
        <v/>
      </c>
      <c r="E148" s="9" t="str">
        <f>IF(total!G155&lt;&gt;"",total!G155,"")</f>
        <v/>
      </c>
      <c r="F148" s="9" t="str">
        <f>IF(total!I155&lt;&gt;"",total!I155,"")</f>
        <v/>
      </c>
    </row>
    <row r="149" spans="1:6" x14ac:dyDescent="0.25">
      <c r="A149" s="9" t="str">
        <f>IF(total!B156&lt;&gt;"",total!A156,"")</f>
        <v/>
      </c>
      <c r="B149" s="9" t="str">
        <f>IF(total!B156&lt;&gt;"",total!B156,"")</f>
        <v/>
      </c>
      <c r="C149" s="9" t="str">
        <f>IF(total!D156&lt;&gt;"",total!D156,"")</f>
        <v/>
      </c>
      <c r="D149" s="9" t="str">
        <f>IF(total!F156&lt;&gt;"",total!F156,"")</f>
        <v/>
      </c>
      <c r="E149" s="9" t="str">
        <f>IF(total!G156&lt;&gt;"",total!G156,"")</f>
        <v/>
      </c>
      <c r="F149" s="9" t="str">
        <f>IF(total!I156&lt;&gt;"",total!I156,"")</f>
        <v/>
      </c>
    </row>
    <row r="150" spans="1:6" x14ac:dyDescent="0.25">
      <c r="A150" s="9" t="str">
        <f>IF(total!B157&lt;&gt;"",total!A157,"")</f>
        <v/>
      </c>
      <c r="B150" s="9" t="str">
        <f>IF(total!B157&lt;&gt;"",total!B157,"")</f>
        <v/>
      </c>
      <c r="C150" s="9" t="str">
        <f>IF(total!D157&lt;&gt;"",total!D157,"")</f>
        <v/>
      </c>
      <c r="D150" s="9" t="str">
        <f>IF(total!F157&lt;&gt;"",total!F157,"")</f>
        <v/>
      </c>
      <c r="E150" s="9" t="str">
        <f>IF(total!G157&lt;&gt;"",total!G157,"")</f>
        <v/>
      </c>
      <c r="F150" s="9" t="str">
        <f>IF(total!I157&lt;&gt;"",total!I157,"")</f>
        <v/>
      </c>
    </row>
    <row r="151" spans="1:6" x14ac:dyDescent="0.25">
      <c r="A151" s="9" t="str">
        <f>IF(total!B158&lt;&gt;"",total!A158,"")</f>
        <v/>
      </c>
      <c r="B151" s="9" t="str">
        <f>IF(total!B158&lt;&gt;"",total!B158,"")</f>
        <v/>
      </c>
      <c r="C151" s="9" t="str">
        <f>IF(total!D158&lt;&gt;"",total!D158,"")</f>
        <v/>
      </c>
      <c r="D151" s="9" t="str">
        <f>IF(total!F158&lt;&gt;"",total!F158,"")</f>
        <v/>
      </c>
      <c r="E151" s="9" t="str">
        <f>IF(total!G158&lt;&gt;"",total!G158,"")</f>
        <v/>
      </c>
      <c r="F151" s="9" t="str">
        <f>IF(total!I158&lt;&gt;"",total!I158,"")</f>
        <v/>
      </c>
    </row>
    <row r="152" spans="1:6" x14ac:dyDescent="0.25">
      <c r="A152" s="9" t="str">
        <f>IF(total!B159&lt;&gt;"",total!A159,"")</f>
        <v/>
      </c>
      <c r="B152" s="9" t="str">
        <f>IF(total!B159&lt;&gt;"",total!B159,"")</f>
        <v/>
      </c>
      <c r="C152" s="9" t="str">
        <f>IF(total!D159&lt;&gt;"",total!D159,"")</f>
        <v/>
      </c>
      <c r="D152" s="9" t="str">
        <f>IF(total!F159&lt;&gt;"",total!F159,"")</f>
        <v/>
      </c>
      <c r="E152" s="9" t="str">
        <f>IF(total!G159&lt;&gt;"",total!G159,"")</f>
        <v/>
      </c>
      <c r="F152" s="9" t="str">
        <f>IF(total!I159&lt;&gt;"",total!I159,"")</f>
        <v/>
      </c>
    </row>
    <row r="153" spans="1:6" x14ac:dyDescent="0.25">
      <c r="A153" s="9" t="str">
        <f>IF(total!B160&lt;&gt;"",total!A160,"")</f>
        <v/>
      </c>
      <c r="B153" s="9" t="str">
        <f>IF(total!B160&lt;&gt;"",total!B160,"")</f>
        <v/>
      </c>
      <c r="C153" s="9" t="str">
        <f>IF(total!D160&lt;&gt;"",total!D160,"")</f>
        <v/>
      </c>
      <c r="D153" s="9" t="str">
        <f>IF(total!F160&lt;&gt;"",total!F160,"")</f>
        <v/>
      </c>
      <c r="E153" s="9" t="str">
        <f>IF(total!G160&lt;&gt;"",total!G160,"")</f>
        <v/>
      </c>
      <c r="F153" s="9" t="str">
        <f>IF(total!I160&lt;&gt;"",total!I160,"")</f>
        <v/>
      </c>
    </row>
    <row r="154" spans="1:6" x14ac:dyDescent="0.25">
      <c r="A154" s="9" t="str">
        <f>IF(total!B161&lt;&gt;"",total!A161,"")</f>
        <v/>
      </c>
      <c r="B154" s="9" t="str">
        <f>IF(total!B161&lt;&gt;"",total!B161,"")</f>
        <v/>
      </c>
      <c r="C154" s="9" t="str">
        <f>IF(total!D161&lt;&gt;"",total!D161,"")</f>
        <v/>
      </c>
      <c r="D154" s="9" t="str">
        <f>IF(total!F161&lt;&gt;"",total!F161,"")</f>
        <v/>
      </c>
      <c r="E154" s="9" t="str">
        <f>IF(total!G161&lt;&gt;"",total!G161,"")</f>
        <v/>
      </c>
      <c r="F154" s="9" t="str">
        <f>IF(total!I161&lt;&gt;"",total!I161,"")</f>
        <v/>
      </c>
    </row>
    <row r="155" spans="1:6" x14ac:dyDescent="0.25">
      <c r="A155" s="9" t="str">
        <f>IF(total!B162&lt;&gt;"",total!A162,"")</f>
        <v/>
      </c>
      <c r="B155" s="9" t="str">
        <f>IF(total!B162&lt;&gt;"",total!B162,"")</f>
        <v/>
      </c>
      <c r="C155" s="9" t="str">
        <f>IF(total!D162&lt;&gt;"",total!D162,"")</f>
        <v/>
      </c>
      <c r="D155" s="9" t="str">
        <f>IF(total!F162&lt;&gt;"",total!F162,"")</f>
        <v/>
      </c>
      <c r="E155" s="9" t="str">
        <f>IF(total!G162&lt;&gt;"",total!G162,"")</f>
        <v/>
      </c>
      <c r="F155" s="9" t="str">
        <f>IF(total!I162&lt;&gt;"",total!I162,"")</f>
        <v/>
      </c>
    </row>
    <row r="156" spans="1:6" x14ac:dyDescent="0.25">
      <c r="A156" s="9" t="str">
        <f>IF(total!B163&lt;&gt;"",total!A163,"")</f>
        <v/>
      </c>
      <c r="B156" s="9" t="str">
        <f>IF(total!B163&lt;&gt;"",total!B163,"")</f>
        <v/>
      </c>
      <c r="C156" s="9" t="str">
        <f>IF(total!D163&lt;&gt;"",total!D163,"")</f>
        <v/>
      </c>
      <c r="D156" s="9" t="str">
        <f>IF(total!F163&lt;&gt;"",total!F163,"")</f>
        <v/>
      </c>
      <c r="E156" s="9" t="str">
        <f>IF(total!G163&lt;&gt;"",total!G163,"")</f>
        <v/>
      </c>
      <c r="F156" s="9" t="str">
        <f>IF(total!I163&lt;&gt;"",total!I163,"")</f>
        <v/>
      </c>
    </row>
    <row r="157" spans="1:6" x14ac:dyDescent="0.25">
      <c r="A157" s="9" t="str">
        <f>IF(total!B164&lt;&gt;"",total!A164,"")</f>
        <v/>
      </c>
      <c r="B157" s="9" t="str">
        <f>IF(total!B164&lt;&gt;"",total!B164,"")</f>
        <v/>
      </c>
      <c r="C157" s="9" t="str">
        <f>IF(total!D164&lt;&gt;"",total!D164,"")</f>
        <v/>
      </c>
      <c r="D157" s="9" t="str">
        <f>IF(total!F164&lt;&gt;"",total!F164,"")</f>
        <v/>
      </c>
      <c r="E157" s="9" t="str">
        <f>IF(total!G164&lt;&gt;"",total!G164,"")</f>
        <v/>
      </c>
      <c r="F157" s="9" t="str">
        <f>IF(total!I164&lt;&gt;"",total!I164,"")</f>
        <v/>
      </c>
    </row>
    <row r="158" spans="1:6" x14ac:dyDescent="0.25">
      <c r="A158" s="9" t="str">
        <f>IF(total!B165&lt;&gt;"",total!A165,"")</f>
        <v/>
      </c>
      <c r="B158" s="9" t="str">
        <f>IF(total!B165&lt;&gt;"",total!B165,"")</f>
        <v/>
      </c>
      <c r="C158" s="9" t="str">
        <f>IF(total!D165&lt;&gt;"",total!D165,"")</f>
        <v/>
      </c>
      <c r="D158" s="9" t="str">
        <f>IF(total!F165&lt;&gt;"",total!F165,"")</f>
        <v/>
      </c>
      <c r="E158" s="9" t="str">
        <f>IF(total!G165&lt;&gt;"",total!G165,"")</f>
        <v/>
      </c>
      <c r="F158" s="9" t="str">
        <f>IF(total!I165&lt;&gt;"",total!I165,"")</f>
        <v/>
      </c>
    </row>
    <row r="159" spans="1:6" x14ac:dyDescent="0.25">
      <c r="A159" s="9" t="str">
        <f>IF(total!B166&lt;&gt;"",total!A166,"")</f>
        <v/>
      </c>
      <c r="B159" s="9" t="str">
        <f>IF(total!B166&lt;&gt;"",total!B166,"")</f>
        <v/>
      </c>
      <c r="C159" s="9" t="str">
        <f>IF(total!D166&lt;&gt;"",total!D166,"")</f>
        <v/>
      </c>
      <c r="D159" s="9" t="str">
        <f>IF(total!F166&lt;&gt;"",total!F166,"")</f>
        <v/>
      </c>
      <c r="E159" s="9" t="str">
        <f>IF(total!G166&lt;&gt;"",total!G166,"")</f>
        <v/>
      </c>
      <c r="F159" s="9" t="str">
        <f>IF(total!I166&lt;&gt;"",total!I166,"")</f>
        <v/>
      </c>
    </row>
    <row r="160" spans="1:6" x14ac:dyDescent="0.25">
      <c r="A160" s="9" t="str">
        <f>IF(total!B167&lt;&gt;"",total!A167,"")</f>
        <v/>
      </c>
      <c r="B160" s="9" t="str">
        <f>IF(total!B167&lt;&gt;"",total!B167,"")</f>
        <v/>
      </c>
      <c r="C160" s="9" t="str">
        <f>IF(total!D167&lt;&gt;"",total!D167,"")</f>
        <v/>
      </c>
      <c r="D160" s="9" t="str">
        <f>IF(total!F167&lt;&gt;"",total!F167,"")</f>
        <v/>
      </c>
      <c r="E160" s="9" t="str">
        <f>IF(total!G167&lt;&gt;"",total!G167,"")</f>
        <v/>
      </c>
      <c r="F160" s="9" t="str">
        <f>IF(total!I167&lt;&gt;"",total!I167,"")</f>
        <v/>
      </c>
    </row>
    <row r="161" spans="1:6" x14ac:dyDescent="0.25">
      <c r="A161" s="9" t="str">
        <f>IF(total!B168&lt;&gt;"",total!A168,"")</f>
        <v/>
      </c>
      <c r="B161" s="9" t="str">
        <f>IF(total!B168&lt;&gt;"",total!B168,"")</f>
        <v/>
      </c>
      <c r="C161" s="9" t="str">
        <f>IF(total!D168&lt;&gt;"",total!D168,"")</f>
        <v/>
      </c>
      <c r="D161" s="9" t="str">
        <f>IF(total!F168&lt;&gt;"",total!F168,"")</f>
        <v/>
      </c>
      <c r="E161" s="9" t="str">
        <f>IF(total!G168&lt;&gt;"",total!G168,"")</f>
        <v/>
      </c>
      <c r="F161" s="9" t="str">
        <f>IF(total!I168&lt;&gt;"",total!I168,"")</f>
        <v/>
      </c>
    </row>
    <row r="162" spans="1:6" x14ac:dyDescent="0.25">
      <c r="A162" s="9" t="str">
        <f>IF(total!B169&lt;&gt;"",total!A169,"")</f>
        <v/>
      </c>
      <c r="B162" s="9" t="str">
        <f>IF(total!B169&lt;&gt;"",total!B169,"")</f>
        <v/>
      </c>
      <c r="C162" s="9" t="str">
        <f>IF(total!D169&lt;&gt;"",total!D169,"")</f>
        <v/>
      </c>
      <c r="D162" s="9" t="str">
        <f>IF(total!F169&lt;&gt;"",total!F169,"")</f>
        <v/>
      </c>
      <c r="E162" s="9" t="str">
        <f>IF(total!G169&lt;&gt;"",total!G169,"")</f>
        <v/>
      </c>
      <c r="F162" s="9" t="str">
        <f>IF(total!I169&lt;&gt;"",total!I169,"")</f>
        <v/>
      </c>
    </row>
    <row r="163" spans="1:6" x14ac:dyDescent="0.25">
      <c r="A163" s="9" t="str">
        <f>IF(total!B170&lt;&gt;"",total!A170,"")</f>
        <v/>
      </c>
      <c r="B163" s="9" t="str">
        <f>IF(total!B170&lt;&gt;"",total!B170,"")</f>
        <v/>
      </c>
      <c r="C163" s="9" t="str">
        <f>IF(total!D170&lt;&gt;"",total!D170,"")</f>
        <v/>
      </c>
      <c r="D163" s="9" t="str">
        <f>IF(total!F170&lt;&gt;"",total!F170,"")</f>
        <v/>
      </c>
      <c r="E163" s="9" t="str">
        <f>IF(total!G170&lt;&gt;"",total!G170,"")</f>
        <v/>
      </c>
      <c r="F163" s="9" t="str">
        <f>IF(total!I170&lt;&gt;"",total!I170,"")</f>
        <v/>
      </c>
    </row>
    <row r="164" spans="1:6" x14ac:dyDescent="0.25">
      <c r="A164" s="9" t="str">
        <f>IF(total!B171&lt;&gt;"",total!A171,"")</f>
        <v/>
      </c>
      <c r="B164" s="9" t="str">
        <f>IF(total!B171&lt;&gt;"",total!B171,"")</f>
        <v/>
      </c>
      <c r="C164" s="9" t="str">
        <f>IF(total!D171&lt;&gt;"",total!D171,"")</f>
        <v/>
      </c>
      <c r="D164" s="9" t="str">
        <f>IF(total!F171&lt;&gt;"",total!F171,"")</f>
        <v/>
      </c>
      <c r="E164" s="9" t="str">
        <f>IF(total!G171&lt;&gt;"",total!G171,"")</f>
        <v/>
      </c>
      <c r="F164" s="9" t="str">
        <f>IF(total!I171&lt;&gt;"",total!I171,"")</f>
        <v/>
      </c>
    </row>
    <row r="165" spans="1:6" x14ac:dyDescent="0.25">
      <c r="A165" s="9" t="str">
        <f>IF(total!B172&lt;&gt;"",total!A172,"")</f>
        <v/>
      </c>
      <c r="B165" s="9" t="str">
        <f>IF(total!B172&lt;&gt;"",total!B172,"")</f>
        <v/>
      </c>
      <c r="C165" s="9" t="str">
        <f>IF(total!D172&lt;&gt;"",total!D172,"")</f>
        <v/>
      </c>
      <c r="D165" s="9" t="str">
        <f>IF(total!F172&lt;&gt;"",total!F172,"")</f>
        <v/>
      </c>
      <c r="E165" s="9" t="str">
        <f>IF(total!G172&lt;&gt;"",total!G172,"")</f>
        <v/>
      </c>
      <c r="F165" s="9" t="str">
        <f>IF(total!I172&lt;&gt;"",total!I172,"")</f>
        <v/>
      </c>
    </row>
    <row r="166" spans="1:6" x14ac:dyDescent="0.25">
      <c r="A166" s="9" t="str">
        <f>IF(total!B173&lt;&gt;"",total!A173,"")</f>
        <v/>
      </c>
      <c r="B166" s="9" t="str">
        <f>IF(total!B173&lt;&gt;"",total!B173,"")</f>
        <v/>
      </c>
      <c r="C166" s="9" t="str">
        <f>IF(total!D173&lt;&gt;"",total!D173,"")</f>
        <v/>
      </c>
      <c r="D166" s="9" t="str">
        <f>IF(total!F173&lt;&gt;"",total!F173,"")</f>
        <v/>
      </c>
      <c r="E166" s="9" t="str">
        <f>IF(total!G173&lt;&gt;"",total!G173,"")</f>
        <v/>
      </c>
      <c r="F166" s="9" t="str">
        <f>IF(total!I173&lt;&gt;"",total!I173,"")</f>
        <v/>
      </c>
    </row>
    <row r="167" spans="1:6" x14ac:dyDescent="0.25">
      <c r="A167" s="9" t="str">
        <f>IF(total!B174&lt;&gt;"",total!A174,"")</f>
        <v/>
      </c>
      <c r="B167" s="9" t="str">
        <f>IF(total!B174&lt;&gt;"",total!B174,"")</f>
        <v/>
      </c>
      <c r="C167" s="9" t="str">
        <f>IF(total!D174&lt;&gt;"",total!D174,"")</f>
        <v/>
      </c>
      <c r="D167" s="9" t="str">
        <f>IF(total!F174&lt;&gt;"",total!F174,"")</f>
        <v/>
      </c>
      <c r="E167" s="9" t="str">
        <f>IF(total!G174&lt;&gt;"",total!G174,"")</f>
        <v/>
      </c>
      <c r="F167" s="9" t="str">
        <f>IF(total!I174&lt;&gt;"",total!I174,"")</f>
        <v/>
      </c>
    </row>
    <row r="168" spans="1:6" x14ac:dyDescent="0.25">
      <c r="A168" s="9" t="str">
        <f>IF(total!B175&lt;&gt;"",total!A175,"")</f>
        <v/>
      </c>
      <c r="B168" s="9" t="str">
        <f>IF(total!B175&lt;&gt;"",total!B175,"")</f>
        <v/>
      </c>
      <c r="C168" s="9" t="str">
        <f>IF(total!D175&lt;&gt;"",total!D175,"")</f>
        <v/>
      </c>
      <c r="D168" s="9" t="str">
        <f>IF(total!F175&lt;&gt;"",total!F175,"")</f>
        <v/>
      </c>
      <c r="E168" s="9" t="str">
        <f>IF(total!G175&lt;&gt;"",total!G175,"")</f>
        <v/>
      </c>
      <c r="F168" s="9" t="str">
        <f>IF(total!I175&lt;&gt;"",total!I175,"")</f>
        <v/>
      </c>
    </row>
    <row r="169" spans="1:6" x14ac:dyDescent="0.25">
      <c r="A169" s="9" t="str">
        <f>IF(total!B176&lt;&gt;"",total!A176,"")</f>
        <v/>
      </c>
      <c r="B169" s="9" t="str">
        <f>IF(total!B176&lt;&gt;"",total!B176,"")</f>
        <v/>
      </c>
      <c r="C169" s="9" t="str">
        <f>IF(total!D176&lt;&gt;"",total!D176,"")</f>
        <v/>
      </c>
      <c r="D169" s="9" t="str">
        <f>IF(total!F176&lt;&gt;"",total!F176,"")</f>
        <v/>
      </c>
      <c r="E169" s="9" t="str">
        <f>IF(total!G176&lt;&gt;"",total!G176,"")</f>
        <v/>
      </c>
      <c r="F169" s="9" t="str">
        <f>IF(total!I176&lt;&gt;"",total!I176,"")</f>
        <v/>
      </c>
    </row>
    <row r="170" spans="1:6" x14ac:dyDescent="0.25">
      <c r="A170" s="9" t="str">
        <f>IF(total!B177&lt;&gt;"",total!A177,"")</f>
        <v/>
      </c>
      <c r="B170" s="9" t="str">
        <f>IF(total!B177&lt;&gt;"",total!B177,"")</f>
        <v/>
      </c>
      <c r="C170" s="9" t="str">
        <f>IF(total!D177&lt;&gt;"",total!D177,"")</f>
        <v/>
      </c>
      <c r="D170" s="9" t="str">
        <f>IF(total!F177&lt;&gt;"",total!F177,"")</f>
        <v/>
      </c>
      <c r="E170" s="9" t="str">
        <f>IF(total!G177&lt;&gt;"",total!G177,"")</f>
        <v/>
      </c>
      <c r="F170" s="9" t="str">
        <f>IF(total!I177&lt;&gt;"",total!I177,"")</f>
        <v/>
      </c>
    </row>
    <row r="171" spans="1:6" x14ac:dyDescent="0.25">
      <c r="A171" s="9" t="str">
        <f>IF(total!B178&lt;&gt;"",total!A178,"")</f>
        <v/>
      </c>
      <c r="B171" s="9" t="str">
        <f>IF(total!B178&lt;&gt;"",total!B178,"")</f>
        <v/>
      </c>
      <c r="C171" s="9" t="str">
        <f>IF(total!D178&lt;&gt;"",total!D178,"")</f>
        <v/>
      </c>
      <c r="D171" s="9" t="str">
        <f>IF(total!F178&lt;&gt;"",total!F178,"")</f>
        <v/>
      </c>
      <c r="E171" s="9" t="str">
        <f>IF(total!G178&lt;&gt;"",total!G178,"")</f>
        <v/>
      </c>
      <c r="F171" s="9" t="str">
        <f>IF(total!I178&lt;&gt;"",total!I178,"")</f>
        <v/>
      </c>
    </row>
    <row r="172" spans="1:6" x14ac:dyDescent="0.25">
      <c r="A172" s="9" t="str">
        <f>IF(total!B179&lt;&gt;"",total!A179,"")</f>
        <v/>
      </c>
      <c r="B172" s="9" t="str">
        <f>IF(total!B179&lt;&gt;"",total!B179,"")</f>
        <v/>
      </c>
      <c r="C172" s="9" t="str">
        <f>IF(total!D179&lt;&gt;"",total!D179,"")</f>
        <v/>
      </c>
      <c r="D172" s="9" t="str">
        <f>IF(total!F179&lt;&gt;"",total!F179,"")</f>
        <v/>
      </c>
      <c r="E172" s="9" t="str">
        <f>IF(total!G179&lt;&gt;"",total!G179,"")</f>
        <v/>
      </c>
      <c r="F172" s="9" t="str">
        <f>IF(total!I179&lt;&gt;"",total!I179,"")</f>
        <v/>
      </c>
    </row>
    <row r="173" spans="1:6" x14ac:dyDescent="0.25">
      <c r="A173" s="9" t="str">
        <f>IF(total!B180&lt;&gt;"",total!A180,"")</f>
        <v/>
      </c>
      <c r="B173" s="9" t="str">
        <f>IF(total!B180&lt;&gt;"",total!B180,"")</f>
        <v/>
      </c>
      <c r="C173" s="9" t="str">
        <f>IF(total!D180&lt;&gt;"",total!D180,"")</f>
        <v/>
      </c>
      <c r="D173" s="9" t="str">
        <f>IF(total!F180&lt;&gt;"",total!F180,"")</f>
        <v/>
      </c>
      <c r="E173" s="9" t="str">
        <f>IF(total!G180&lt;&gt;"",total!G180,"")</f>
        <v/>
      </c>
      <c r="F173" s="9" t="str">
        <f>IF(total!I180&lt;&gt;"",total!I180,"")</f>
        <v/>
      </c>
    </row>
    <row r="174" spans="1:6" x14ac:dyDescent="0.25">
      <c r="A174" s="9" t="str">
        <f>IF(total!B181&lt;&gt;"",total!A181,"")</f>
        <v/>
      </c>
      <c r="B174" s="9" t="str">
        <f>IF(total!B181&lt;&gt;"",total!B181,"")</f>
        <v/>
      </c>
      <c r="C174" s="9" t="str">
        <f>IF(total!D181&lt;&gt;"",total!D181,"")</f>
        <v/>
      </c>
      <c r="D174" s="9" t="str">
        <f>IF(total!F181&lt;&gt;"",total!F181,"")</f>
        <v/>
      </c>
      <c r="E174" s="9" t="str">
        <f>IF(total!G181&lt;&gt;"",total!G181,"")</f>
        <v/>
      </c>
      <c r="F174" s="9" t="str">
        <f>IF(total!I181&lt;&gt;"",total!I181,"")</f>
        <v/>
      </c>
    </row>
    <row r="175" spans="1:6" x14ac:dyDescent="0.25">
      <c r="A175" s="9" t="str">
        <f>IF(total!B182&lt;&gt;"",total!A182,"")</f>
        <v/>
      </c>
      <c r="B175" s="9" t="str">
        <f>IF(total!B182&lt;&gt;"",total!B182,"")</f>
        <v/>
      </c>
      <c r="C175" s="9" t="str">
        <f>IF(total!D182&lt;&gt;"",total!D182,"")</f>
        <v/>
      </c>
      <c r="D175" s="9" t="str">
        <f>IF(total!F182&lt;&gt;"",total!F182,"")</f>
        <v/>
      </c>
      <c r="E175" s="9" t="str">
        <f>IF(total!G182&lt;&gt;"",total!G182,"")</f>
        <v/>
      </c>
      <c r="F175" s="9" t="str">
        <f>IF(total!I182&lt;&gt;"",total!I182,"")</f>
        <v/>
      </c>
    </row>
    <row r="176" spans="1:6" x14ac:dyDescent="0.25">
      <c r="A176" s="9" t="str">
        <f>IF(total!B183&lt;&gt;"",total!A183,"")</f>
        <v/>
      </c>
      <c r="B176" s="9" t="str">
        <f>IF(total!B183&lt;&gt;"",total!B183,"")</f>
        <v/>
      </c>
      <c r="C176" s="9" t="str">
        <f>IF(total!D183&lt;&gt;"",total!D183,"")</f>
        <v/>
      </c>
      <c r="D176" s="9" t="str">
        <f>IF(total!F183&lt;&gt;"",total!F183,"")</f>
        <v/>
      </c>
      <c r="E176" s="9" t="str">
        <f>IF(total!G183&lt;&gt;"",total!G183,"")</f>
        <v/>
      </c>
      <c r="F176" s="9" t="str">
        <f>IF(total!I183&lt;&gt;"",total!I183,"")</f>
        <v/>
      </c>
    </row>
    <row r="177" spans="1:6" x14ac:dyDescent="0.25">
      <c r="A177" s="9" t="str">
        <f>IF(total!B184&lt;&gt;"",total!A184,"")</f>
        <v/>
      </c>
      <c r="B177" s="9" t="str">
        <f>IF(total!B184&lt;&gt;"",total!B184,"")</f>
        <v/>
      </c>
      <c r="C177" s="9" t="str">
        <f>IF(total!D184&lt;&gt;"",total!D184,"")</f>
        <v/>
      </c>
      <c r="D177" s="9" t="str">
        <f>IF(total!F184&lt;&gt;"",total!F184,"")</f>
        <v/>
      </c>
      <c r="E177" s="9" t="str">
        <f>IF(total!G184&lt;&gt;"",total!G184,"")</f>
        <v/>
      </c>
      <c r="F177" s="9" t="str">
        <f>IF(total!I184&lt;&gt;"",total!I184,"")</f>
        <v/>
      </c>
    </row>
    <row r="178" spans="1:6" x14ac:dyDescent="0.25">
      <c r="A178" s="9" t="str">
        <f>IF(total!B185&lt;&gt;"",total!A185,"")</f>
        <v/>
      </c>
      <c r="B178" s="9" t="str">
        <f>IF(total!B185&lt;&gt;"",total!B185,"")</f>
        <v/>
      </c>
      <c r="C178" s="9" t="str">
        <f>IF(total!D185&lt;&gt;"",total!D185,"")</f>
        <v/>
      </c>
      <c r="D178" s="9" t="str">
        <f>IF(total!F185&lt;&gt;"",total!F185,"")</f>
        <v/>
      </c>
      <c r="E178" s="9" t="str">
        <f>IF(total!G185&lt;&gt;"",total!G185,"")</f>
        <v/>
      </c>
      <c r="F178" s="9" t="str">
        <f>IF(total!I185&lt;&gt;"",total!I185,"")</f>
        <v/>
      </c>
    </row>
    <row r="179" spans="1:6" x14ac:dyDescent="0.25">
      <c r="A179" s="9" t="str">
        <f>IF(total!B186&lt;&gt;"",total!A186,"")</f>
        <v/>
      </c>
      <c r="B179" s="9" t="str">
        <f>IF(total!B186&lt;&gt;"",total!B186,"")</f>
        <v/>
      </c>
      <c r="C179" s="9" t="str">
        <f>IF(total!D186&lt;&gt;"",total!D186,"")</f>
        <v/>
      </c>
      <c r="D179" s="9" t="str">
        <f>IF(total!F186&lt;&gt;"",total!F186,"")</f>
        <v/>
      </c>
      <c r="E179" s="9" t="str">
        <f>IF(total!G186&lt;&gt;"",total!G186,"")</f>
        <v/>
      </c>
      <c r="F179" s="9" t="str">
        <f>IF(total!I186&lt;&gt;"",total!I186,"")</f>
        <v/>
      </c>
    </row>
    <row r="180" spans="1:6" x14ac:dyDescent="0.25">
      <c r="A180" s="9" t="str">
        <f>IF(total!B187&lt;&gt;"",total!A187,"")</f>
        <v/>
      </c>
      <c r="B180" s="9" t="str">
        <f>IF(total!B187&lt;&gt;"",total!B187,"")</f>
        <v/>
      </c>
      <c r="C180" s="9" t="str">
        <f>IF(total!D187&lt;&gt;"",total!D187,"")</f>
        <v/>
      </c>
      <c r="D180" s="9" t="str">
        <f>IF(total!F187&lt;&gt;"",total!F187,"")</f>
        <v/>
      </c>
      <c r="E180" s="9" t="str">
        <f>IF(total!G187&lt;&gt;"",total!G187,"")</f>
        <v/>
      </c>
      <c r="F180" s="9" t="str">
        <f>IF(total!I187&lt;&gt;"",total!I187,"")</f>
        <v/>
      </c>
    </row>
    <row r="181" spans="1:6" x14ac:dyDescent="0.25">
      <c r="A181" s="9" t="str">
        <f>IF(total!B188&lt;&gt;"",total!A188,"")</f>
        <v/>
      </c>
      <c r="B181" s="9" t="str">
        <f>IF(total!B188&lt;&gt;"",total!B188,"")</f>
        <v/>
      </c>
      <c r="C181" s="9" t="str">
        <f>IF(total!D188&lt;&gt;"",total!D188,"")</f>
        <v/>
      </c>
      <c r="D181" s="9" t="str">
        <f>IF(total!F188&lt;&gt;"",total!F188,"")</f>
        <v/>
      </c>
      <c r="E181" s="9" t="str">
        <f>IF(total!G188&lt;&gt;"",total!G188,"")</f>
        <v/>
      </c>
      <c r="F181" s="9" t="str">
        <f>IF(total!I188&lt;&gt;"",total!I188,"")</f>
        <v/>
      </c>
    </row>
    <row r="182" spans="1:6" x14ac:dyDescent="0.25">
      <c r="A182" s="9" t="str">
        <f>IF(total!B189&lt;&gt;"",total!A189,"")</f>
        <v/>
      </c>
      <c r="B182" s="9" t="str">
        <f>IF(total!B189&lt;&gt;"",total!B189,"")</f>
        <v/>
      </c>
      <c r="C182" s="9" t="str">
        <f>IF(total!D189&lt;&gt;"",total!D189,"")</f>
        <v/>
      </c>
      <c r="D182" s="9" t="str">
        <f>IF(total!F189&lt;&gt;"",total!F189,"")</f>
        <v/>
      </c>
      <c r="E182" s="9" t="str">
        <f>IF(total!G189&lt;&gt;"",total!G189,"")</f>
        <v/>
      </c>
      <c r="F182" s="9" t="str">
        <f>IF(total!I189&lt;&gt;"",total!I189,"")</f>
        <v/>
      </c>
    </row>
    <row r="183" spans="1:6" x14ac:dyDescent="0.25">
      <c r="A183" s="9" t="str">
        <f>IF(total!B190&lt;&gt;"",total!A190,"")</f>
        <v/>
      </c>
      <c r="B183" s="9" t="str">
        <f>IF(total!B190&lt;&gt;"",total!B190,"")</f>
        <v/>
      </c>
      <c r="C183" s="9" t="str">
        <f>IF(total!D190&lt;&gt;"",total!D190,"")</f>
        <v/>
      </c>
      <c r="D183" s="9" t="str">
        <f>IF(total!F190&lt;&gt;"",total!F190,"")</f>
        <v/>
      </c>
      <c r="E183" s="9" t="str">
        <f>IF(total!G190&lt;&gt;"",total!G190,"")</f>
        <v/>
      </c>
      <c r="F183" s="9" t="str">
        <f>IF(total!I190&lt;&gt;"",total!I190,"")</f>
        <v/>
      </c>
    </row>
    <row r="184" spans="1:6" x14ac:dyDescent="0.25">
      <c r="A184" s="9" t="str">
        <f>IF(total!B191&lt;&gt;"",total!A191,"")</f>
        <v/>
      </c>
      <c r="B184" s="9" t="str">
        <f>IF(total!B191&lt;&gt;"",total!B191,"")</f>
        <v/>
      </c>
      <c r="C184" s="9" t="str">
        <f>IF(total!D191&lt;&gt;"",total!D191,"")</f>
        <v/>
      </c>
      <c r="D184" s="9" t="str">
        <f>IF(total!F191&lt;&gt;"",total!F191,"")</f>
        <v/>
      </c>
      <c r="E184" s="9" t="str">
        <f>IF(total!G191&lt;&gt;"",total!G191,"")</f>
        <v/>
      </c>
      <c r="F184" s="9" t="str">
        <f>IF(total!I191&lt;&gt;"",total!I191,"")</f>
        <v/>
      </c>
    </row>
    <row r="185" spans="1:6" x14ac:dyDescent="0.25">
      <c r="A185" s="9" t="str">
        <f>IF(total!B192&lt;&gt;"",total!A192,"")</f>
        <v/>
      </c>
      <c r="B185" s="9" t="str">
        <f>IF(total!B192&lt;&gt;"",total!B192,"")</f>
        <v/>
      </c>
      <c r="C185" s="9" t="str">
        <f>IF(total!D192&lt;&gt;"",total!D192,"")</f>
        <v/>
      </c>
      <c r="D185" s="9" t="str">
        <f>IF(total!F192&lt;&gt;"",total!F192,"")</f>
        <v/>
      </c>
      <c r="E185" s="9" t="str">
        <f>IF(total!G192&lt;&gt;"",total!G192,"")</f>
        <v/>
      </c>
      <c r="F185" s="9" t="str">
        <f>IF(total!I192&lt;&gt;"",total!I192,"")</f>
        <v/>
      </c>
    </row>
    <row r="186" spans="1:6" x14ac:dyDescent="0.25">
      <c r="A186" s="9" t="str">
        <f>IF(total!B193&lt;&gt;"",total!A193,"")</f>
        <v/>
      </c>
      <c r="B186" s="9" t="str">
        <f>IF(total!B193&lt;&gt;"",total!B193,"")</f>
        <v/>
      </c>
      <c r="C186" s="9" t="str">
        <f>IF(total!D193&lt;&gt;"",total!D193,"")</f>
        <v/>
      </c>
      <c r="D186" s="9" t="str">
        <f>IF(total!F193&lt;&gt;"",total!F193,"")</f>
        <v/>
      </c>
      <c r="E186" s="9" t="str">
        <f>IF(total!G193&lt;&gt;"",total!G193,"")</f>
        <v/>
      </c>
      <c r="F186" s="9" t="str">
        <f>IF(total!I193&lt;&gt;"",total!I193,"")</f>
        <v/>
      </c>
    </row>
    <row r="187" spans="1:6" x14ac:dyDescent="0.25">
      <c r="A187" s="9" t="str">
        <f>IF(total!B194&lt;&gt;"",total!A194,"")</f>
        <v/>
      </c>
      <c r="B187" s="9" t="str">
        <f>IF(total!B194&lt;&gt;"",total!B194,"")</f>
        <v/>
      </c>
      <c r="C187" s="9" t="str">
        <f>IF(total!D194&lt;&gt;"",total!D194,"")</f>
        <v/>
      </c>
      <c r="D187" s="9" t="str">
        <f>IF(total!F194&lt;&gt;"",total!F194,"")</f>
        <v/>
      </c>
      <c r="E187" s="9" t="str">
        <f>IF(total!G194&lt;&gt;"",total!G194,"")</f>
        <v/>
      </c>
      <c r="F187" s="9" t="str">
        <f>IF(total!I194&lt;&gt;"",total!I194,"")</f>
        <v/>
      </c>
    </row>
    <row r="188" spans="1:6" x14ac:dyDescent="0.25">
      <c r="A188" s="9" t="str">
        <f>IF(total!B195&lt;&gt;"",total!A195,"")</f>
        <v/>
      </c>
      <c r="B188" s="9" t="str">
        <f>IF(total!B195&lt;&gt;"",total!B195,"")</f>
        <v/>
      </c>
      <c r="C188" s="9" t="str">
        <f>IF(total!D195&lt;&gt;"",total!D195,"")</f>
        <v/>
      </c>
      <c r="D188" s="9" t="str">
        <f>IF(total!F195&lt;&gt;"",total!F195,"")</f>
        <v/>
      </c>
      <c r="E188" s="9" t="str">
        <f>IF(total!G195&lt;&gt;"",total!G195,"")</f>
        <v/>
      </c>
      <c r="F188" s="9" t="str">
        <f>IF(total!I195&lt;&gt;"",total!I195,"")</f>
        <v/>
      </c>
    </row>
    <row r="189" spans="1:6" x14ac:dyDescent="0.25">
      <c r="A189" s="9" t="str">
        <f>IF(total!B196&lt;&gt;"",total!A196,"")</f>
        <v/>
      </c>
      <c r="B189" s="9" t="str">
        <f>IF(total!B196&lt;&gt;"",total!B196,"")</f>
        <v/>
      </c>
      <c r="C189" s="9" t="str">
        <f>IF(total!D196&lt;&gt;"",total!D196,"")</f>
        <v/>
      </c>
      <c r="D189" s="9" t="str">
        <f>IF(total!F196&lt;&gt;"",total!F196,"")</f>
        <v/>
      </c>
      <c r="E189" s="9" t="str">
        <f>IF(total!G196&lt;&gt;"",total!G196,"")</f>
        <v/>
      </c>
      <c r="F189" s="9" t="str">
        <f>IF(total!I196&lt;&gt;"",total!I196,"")</f>
        <v/>
      </c>
    </row>
    <row r="190" spans="1:6" x14ac:dyDescent="0.25">
      <c r="A190" s="9" t="str">
        <f>IF(total!B197&lt;&gt;"",total!A197,"")</f>
        <v/>
      </c>
      <c r="B190" s="9" t="str">
        <f>IF(total!B197&lt;&gt;"",total!B197,"")</f>
        <v/>
      </c>
      <c r="C190" s="9" t="str">
        <f>IF(total!D197&lt;&gt;"",total!D197,"")</f>
        <v/>
      </c>
      <c r="D190" s="9" t="str">
        <f>IF(total!F197&lt;&gt;"",total!F197,"")</f>
        <v/>
      </c>
      <c r="E190" s="9" t="str">
        <f>IF(total!G197&lt;&gt;"",total!G197,"")</f>
        <v/>
      </c>
      <c r="F190" s="9" t="str">
        <f>IF(total!I197&lt;&gt;"",total!I197,"")</f>
        <v/>
      </c>
    </row>
    <row r="191" spans="1:6" x14ac:dyDescent="0.25">
      <c r="A191" s="9" t="str">
        <f>IF(total!B198&lt;&gt;"",total!A198,"")</f>
        <v/>
      </c>
      <c r="B191" s="9" t="str">
        <f>IF(total!B198&lt;&gt;"",total!B198,"")</f>
        <v/>
      </c>
      <c r="C191" s="9" t="str">
        <f>IF(total!D198&lt;&gt;"",total!D198,"")</f>
        <v/>
      </c>
      <c r="D191" s="9" t="str">
        <f>IF(total!F198&lt;&gt;"",total!F198,"")</f>
        <v/>
      </c>
      <c r="E191" s="9" t="str">
        <f>IF(total!G198&lt;&gt;"",total!G198,"")</f>
        <v/>
      </c>
      <c r="F191" s="9" t="str">
        <f>IF(total!I198&lt;&gt;"",total!I198,"")</f>
        <v/>
      </c>
    </row>
    <row r="192" spans="1:6" x14ac:dyDescent="0.25">
      <c r="A192" s="9" t="str">
        <f>IF(total!B199&lt;&gt;"",total!A199,"")</f>
        <v/>
      </c>
      <c r="B192" s="9" t="str">
        <f>IF(total!B199&lt;&gt;"",total!B199,"")</f>
        <v/>
      </c>
      <c r="C192" s="9" t="str">
        <f>IF(total!D199&lt;&gt;"",total!D199,"")</f>
        <v/>
      </c>
      <c r="D192" s="9" t="str">
        <f>IF(total!F199&lt;&gt;"",total!F199,"")</f>
        <v/>
      </c>
      <c r="E192" s="9" t="str">
        <f>IF(total!G199&lt;&gt;"",total!G199,"")</f>
        <v/>
      </c>
      <c r="F192" s="9" t="str">
        <f>IF(total!I199&lt;&gt;"",total!I199,"")</f>
        <v/>
      </c>
    </row>
    <row r="193" spans="1:6" x14ac:dyDescent="0.25">
      <c r="A193" s="9" t="str">
        <f>IF(total!B200&lt;&gt;"",total!A200,"")</f>
        <v/>
      </c>
      <c r="B193" s="9" t="str">
        <f>IF(total!B200&lt;&gt;"",total!B200,"")</f>
        <v/>
      </c>
      <c r="C193" s="9" t="str">
        <f>IF(total!D200&lt;&gt;"",total!D200,"")</f>
        <v/>
      </c>
      <c r="D193" s="9" t="str">
        <f>IF(total!F200&lt;&gt;"",total!F200,"")</f>
        <v/>
      </c>
      <c r="E193" s="9" t="str">
        <f>IF(total!G200&lt;&gt;"",total!G200,"")</f>
        <v/>
      </c>
      <c r="F193" s="9" t="str">
        <f>IF(total!I200&lt;&gt;"",total!I200,"")</f>
        <v/>
      </c>
    </row>
    <row r="194" spans="1:6" x14ac:dyDescent="0.25">
      <c r="A194" s="9" t="str">
        <f>IF(total!B201&lt;&gt;"",total!A201,"")</f>
        <v/>
      </c>
      <c r="B194" s="9" t="str">
        <f>IF(total!B201&lt;&gt;"",total!B201,"")</f>
        <v/>
      </c>
      <c r="C194" s="9" t="str">
        <f>IF(total!D201&lt;&gt;"",total!D201,"")</f>
        <v/>
      </c>
      <c r="D194" s="9" t="str">
        <f>IF(total!F201&lt;&gt;"",total!F201,"")</f>
        <v/>
      </c>
      <c r="E194" s="9" t="str">
        <f>IF(total!G201&lt;&gt;"",total!G201,"")</f>
        <v/>
      </c>
      <c r="F194" s="9" t="str">
        <f>IF(total!I201&lt;&gt;"",total!I201,"")</f>
        <v/>
      </c>
    </row>
    <row r="195" spans="1:6" x14ac:dyDescent="0.25">
      <c r="A195" s="9" t="str">
        <f>IF(total!B202&lt;&gt;"",total!A202,"")</f>
        <v/>
      </c>
      <c r="B195" s="9" t="str">
        <f>IF(total!B202&lt;&gt;"",total!B202,"")</f>
        <v/>
      </c>
      <c r="C195" s="9" t="str">
        <f>IF(total!D202&lt;&gt;"",total!D202,"")</f>
        <v/>
      </c>
      <c r="D195" s="9" t="str">
        <f>IF(total!F202&lt;&gt;"",total!F202,"")</f>
        <v/>
      </c>
      <c r="E195" s="9" t="str">
        <f>IF(total!G202&lt;&gt;"",total!G202,"")</f>
        <v/>
      </c>
      <c r="F195" s="9" t="str">
        <f>IF(total!I202&lt;&gt;"",total!I202,"")</f>
        <v/>
      </c>
    </row>
    <row r="196" spans="1:6" x14ac:dyDescent="0.25">
      <c r="A196" s="9" t="str">
        <f>IF(total!B203&lt;&gt;"",total!A203,"")</f>
        <v/>
      </c>
      <c r="B196" s="9" t="str">
        <f>IF(total!B203&lt;&gt;"",total!B203,"")</f>
        <v/>
      </c>
      <c r="C196" s="9" t="str">
        <f>IF(total!D203&lt;&gt;"",total!D203,"")</f>
        <v/>
      </c>
      <c r="D196" s="9" t="str">
        <f>IF(total!F203&lt;&gt;"",total!F203,"")</f>
        <v/>
      </c>
      <c r="E196" s="9" t="str">
        <f>IF(total!G203&lt;&gt;"",total!G203,"")</f>
        <v/>
      </c>
      <c r="F196" s="9" t="str">
        <f>IF(total!I203&lt;&gt;"",total!I203,"")</f>
        <v/>
      </c>
    </row>
    <row r="197" spans="1:6" x14ac:dyDescent="0.25">
      <c r="A197" s="9" t="str">
        <f>IF(total!B204&lt;&gt;"",total!A204,"")</f>
        <v/>
      </c>
      <c r="B197" s="9" t="str">
        <f>IF(total!B204&lt;&gt;"",total!B204,"")</f>
        <v/>
      </c>
      <c r="C197" s="9" t="str">
        <f>IF(total!D204&lt;&gt;"",total!D204,"")</f>
        <v/>
      </c>
      <c r="D197" s="9" t="str">
        <f>IF(total!F204&lt;&gt;"",total!F204,"")</f>
        <v/>
      </c>
      <c r="E197" s="9" t="str">
        <f>IF(total!G204&lt;&gt;"",total!G204,"")</f>
        <v/>
      </c>
      <c r="F197" s="9" t="str">
        <f>IF(total!I204&lt;&gt;"",total!I204,"")</f>
        <v/>
      </c>
    </row>
    <row r="198" spans="1:6" x14ac:dyDescent="0.25">
      <c r="A198" s="9" t="str">
        <f>IF(total!B205&lt;&gt;"",total!A205,"")</f>
        <v/>
      </c>
      <c r="B198" s="9" t="str">
        <f>IF(total!B205&lt;&gt;"",total!B205,"")</f>
        <v/>
      </c>
      <c r="C198" s="9" t="str">
        <f>IF(total!D205&lt;&gt;"",total!D205,"")</f>
        <v/>
      </c>
      <c r="D198" s="9" t="str">
        <f>IF(total!F205&lt;&gt;"",total!F205,"")</f>
        <v/>
      </c>
      <c r="E198" s="9" t="str">
        <f>IF(total!G205&lt;&gt;"",total!G205,"")</f>
        <v/>
      </c>
      <c r="F198" s="9" t="str">
        <f>IF(total!I205&lt;&gt;"",total!I205,"")</f>
        <v/>
      </c>
    </row>
    <row r="199" spans="1:6" x14ac:dyDescent="0.25">
      <c r="A199" s="9" t="str">
        <f>IF(total!B206&lt;&gt;"",total!A206,"")</f>
        <v/>
      </c>
      <c r="B199" s="9" t="str">
        <f>IF(total!B206&lt;&gt;"",total!B206,"")</f>
        <v/>
      </c>
      <c r="C199" s="9" t="str">
        <f>IF(total!D206&lt;&gt;"",total!D206,"")</f>
        <v/>
      </c>
      <c r="D199" s="9" t="str">
        <f>IF(total!F206&lt;&gt;"",total!F206,"")</f>
        <v/>
      </c>
      <c r="E199" s="9" t="str">
        <f>IF(total!G206&lt;&gt;"",total!G206,"")</f>
        <v/>
      </c>
      <c r="F199" s="9" t="str">
        <f>IF(total!I206&lt;&gt;"",total!I206,"")</f>
        <v/>
      </c>
    </row>
    <row r="200" spans="1:6" x14ac:dyDescent="0.25">
      <c r="A200" s="9" t="str">
        <f>IF(total!B207&lt;&gt;"",total!A207,"")</f>
        <v/>
      </c>
      <c r="B200" s="9" t="str">
        <f>IF(total!B207&lt;&gt;"",total!B207,"")</f>
        <v/>
      </c>
      <c r="C200" s="9" t="str">
        <f>IF(total!D207&lt;&gt;"",total!D207,"")</f>
        <v/>
      </c>
      <c r="D200" s="9" t="str">
        <f>IF(total!F207&lt;&gt;"",total!F207,"")</f>
        <v/>
      </c>
      <c r="E200" s="9" t="str">
        <f>IF(total!G207&lt;&gt;"",total!G207,"")</f>
        <v/>
      </c>
      <c r="F200" s="9" t="str">
        <f>IF(total!I207&lt;&gt;"",total!I207,"")</f>
        <v/>
      </c>
    </row>
    <row r="201" spans="1:6" x14ac:dyDescent="0.25">
      <c r="A201" s="9" t="str">
        <f>IF(total!B208&lt;&gt;"",total!A208,"")</f>
        <v/>
      </c>
      <c r="B201" s="9" t="str">
        <f>IF(total!B208&lt;&gt;"",total!B208,"")</f>
        <v/>
      </c>
      <c r="C201" s="9" t="str">
        <f>IF(total!D208&lt;&gt;"",total!D208,"")</f>
        <v/>
      </c>
      <c r="D201" s="9" t="str">
        <f>IF(total!F208&lt;&gt;"",total!F208,"")</f>
        <v/>
      </c>
      <c r="E201" s="9" t="str">
        <f>IF(total!G208&lt;&gt;"",total!G208,"")</f>
        <v/>
      </c>
      <c r="F201" s="9" t="str">
        <f>IF(total!I208&lt;&gt;"",total!I208,"")</f>
        <v/>
      </c>
    </row>
    <row r="202" spans="1:6" x14ac:dyDescent="0.25">
      <c r="A202" s="9" t="str">
        <f>IF(total!B209&lt;&gt;"",total!A209,"")</f>
        <v/>
      </c>
      <c r="B202" s="9" t="str">
        <f>IF(total!B209&lt;&gt;"",total!B209,"")</f>
        <v/>
      </c>
      <c r="C202" s="9" t="str">
        <f>IF(total!D209&lt;&gt;"",total!D209,"")</f>
        <v/>
      </c>
      <c r="D202" s="9" t="str">
        <f>IF(total!F209&lt;&gt;"",total!F209,"")</f>
        <v/>
      </c>
      <c r="E202" s="9" t="str">
        <f>IF(total!G209&lt;&gt;"",total!G209,"")</f>
        <v/>
      </c>
      <c r="F202" s="9" t="str">
        <f>IF(total!I209&lt;&gt;"",total!I209,"")</f>
        <v/>
      </c>
    </row>
    <row r="203" spans="1:6" x14ac:dyDescent="0.25">
      <c r="A203" s="9" t="str">
        <f>IF(total!B210&lt;&gt;"",total!A210,"")</f>
        <v/>
      </c>
      <c r="B203" s="9" t="str">
        <f>IF(total!B210&lt;&gt;"",total!B210,"")</f>
        <v/>
      </c>
      <c r="C203" s="9" t="str">
        <f>IF(total!D210&lt;&gt;"",total!D210,"")</f>
        <v/>
      </c>
      <c r="D203" s="9" t="str">
        <f>IF(total!F210&lt;&gt;"",total!F210,"")</f>
        <v/>
      </c>
      <c r="E203" s="9" t="str">
        <f>IF(total!G210&lt;&gt;"",total!G210,"")</f>
        <v/>
      </c>
      <c r="F203" s="9" t="str">
        <f>IF(total!I210&lt;&gt;"",total!I210,"")</f>
        <v/>
      </c>
    </row>
    <row r="204" spans="1:6" x14ac:dyDescent="0.25">
      <c r="A204" s="9" t="str">
        <f>IF(total!B211&lt;&gt;"",total!A211,"")</f>
        <v/>
      </c>
      <c r="B204" s="9" t="str">
        <f>IF(total!B211&lt;&gt;"",total!B211,"")</f>
        <v/>
      </c>
      <c r="C204" s="9" t="str">
        <f>IF(total!D211&lt;&gt;"",total!D211,"")</f>
        <v/>
      </c>
      <c r="D204" s="9" t="str">
        <f>IF(total!F211&lt;&gt;"",total!F211,"")</f>
        <v/>
      </c>
      <c r="E204" s="9" t="str">
        <f>IF(total!G211&lt;&gt;"",total!G211,"")</f>
        <v/>
      </c>
      <c r="F204" s="9" t="str">
        <f>IF(total!I211&lt;&gt;"",total!I211,"")</f>
        <v/>
      </c>
    </row>
    <row r="205" spans="1:6" x14ac:dyDescent="0.25">
      <c r="A205" s="9" t="str">
        <f>IF(total!B212&lt;&gt;"",total!A212,"")</f>
        <v/>
      </c>
      <c r="B205" s="9" t="str">
        <f>IF(total!B212&lt;&gt;"",total!B212,"")</f>
        <v/>
      </c>
      <c r="C205" s="9" t="str">
        <f>IF(total!D212&lt;&gt;"",total!D212,"")</f>
        <v/>
      </c>
      <c r="D205" s="9" t="str">
        <f>IF(total!F212&lt;&gt;"",total!F212,"")</f>
        <v/>
      </c>
      <c r="E205" s="9" t="str">
        <f>IF(total!G212&lt;&gt;"",total!G212,"")</f>
        <v/>
      </c>
      <c r="F205" s="9" t="str">
        <f>IF(total!I212&lt;&gt;"",total!I212,"")</f>
        <v/>
      </c>
    </row>
    <row r="206" spans="1:6" x14ac:dyDescent="0.25">
      <c r="A206" s="9" t="str">
        <f>IF(total!B213&lt;&gt;"",total!A213,"")</f>
        <v/>
      </c>
      <c r="B206" s="9" t="str">
        <f>IF(total!B213&lt;&gt;"",total!B213,"")</f>
        <v/>
      </c>
      <c r="C206" s="9" t="str">
        <f>IF(total!D213&lt;&gt;"",total!D213,"")</f>
        <v/>
      </c>
      <c r="D206" s="9" t="str">
        <f>IF(total!F213&lt;&gt;"",total!F213,"")</f>
        <v/>
      </c>
      <c r="E206" s="9" t="str">
        <f>IF(total!G213&lt;&gt;"",total!G213,"")</f>
        <v/>
      </c>
      <c r="F206" s="9" t="str">
        <f>IF(total!I213&lt;&gt;"",total!I213,"")</f>
        <v/>
      </c>
    </row>
    <row r="207" spans="1:6" x14ac:dyDescent="0.25">
      <c r="A207" s="9" t="str">
        <f>IF(total!B214&lt;&gt;"",total!A214,"")</f>
        <v/>
      </c>
      <c r="B207" s="9" t="str">
        <f>IF(total!B214&lt;&gt;"",total!B214,"")</f>
        <v/>
      </c>
      <c r="C207" s="9" t="str">
        <f>IF(total!D214&lt;&gt;"",total!D214,"")</f>
        <v/>
      </c>
      <c r="D207" s="9" t="str">
        <f>IF(total!F214&lt;&gt;"",total!F214,"")</f>
        <v/>
      </c>
      <c r="E207" s="9" t="str">
        <f>IF(total!G214&lt;&gt;"",total!G214,"")</f>
        <v/>
      </c>
      <c r="F207" s="9" t="str">
        <f>IF(total!I214&lt;&gt;"",total!I214,"")</f>
        <v/>
      </c>
    </row>
    <row r="208" spans="1:6" x14ac:dyDescent="0.25">
      <c r="A208" s="9" t="str">
        <f>IF(total!B215&lt;&gt;"",total!A215,"")</f>
        <v/>
      </c>
      <c r="B208" s="9" t="str">
        <f>IF(total!B215&lt;&gt;"",total!B215,"")</f>
        <v/>
      </c>
      <c r="C208" s="9" t="str">
        <f>IF(total!D215&lt;&gt;"",total!D215,"")</f>
        <v/>
      </c>
      <c r="D208" s="9" t="str">
        <f>IF(total!F215&lt;&gt;"",total!F215,"")</f>
        <v/>
      </c>
      <c r="E208" s="9" t="str">
        <f>IF(total!G215&lt;&gt;"",total!G215,"")</f>
        <v/>
      </c>
      <c r="F208" s="9" t="str">
        <f>IF(total!I215&lt;&gt;"",total!I215,"")</f>
        <v/>
      </c>
    </row>
    <row r="209" spans="1:6" x14ac:dyDescent="0.25">
      <c r="A209" s="9" t="str">
        <f>IF(total!B216&lt;&gt;"",total!A216,"")</f>
        <v/>
      </c>
      <c r="B209" s="9" t="str">
        <f>IF(total!B216&lt;&gt;"",total!B216,"")</f>
        <v/>
      </c>
      <c r="C209" s="9" t="str">
        <f>IF(total!D216&lt;&gt;"",total!D216,"")</f>
        <v/>
      </c>
      <c r="D209" s="9" t="str">
        <f>IF(total!F216&lt;&gt;"",total!F216,"")</f>
        <v/>
      </c>
      <c r="E209" s="9" t="str">
        <f>IF(total!G216&lt;&gt;"",total!G216,"")</f>
        <v/>
      </c>
      <c r="F209" s="9" t="str">
        <f>IF(total!I216&lt;&gt;"",total!I216,"")</f>
        <v/>
      </c>
    </row>
    <row r="210" spans="1:6" x14ac:dyDescent="0.25">
      <c r="A210" s="9" t="str">
        <f>IF(total!B217&lt;&gt;"",total!A217,"")</f>
        <v/>
      </c>
      <c r="B210" s="9" t="str">
        <f>IF(total!B217&lt;&gt;"",total!B217,"")</f>
        <v/>
      </c>
      <c r="C210" s="9" t="str">
        <f>IF(total!D217&lt;&gt;"",total!D217,"")</f>
        <v/>
      </c>
      <c r="D210" s="9" t="str">
        <f>IF(total!F217&lt;&gt;"",total!F217,"")</f>
        <v/>
      </c>
      <c r="E210" s="9" t="str">
        <f>IF(total!G217&lt;&gt;"",total!G217,"")</f>
        <v/>
      </c>
      <c r="F210" s="9" t="str">
        <f>IF(total!I217&lt;&gt;"",total!I217,"")</f>
        <v/>
      </c>
    </row>
    <row r="211" spans="1:6" x14ac:dyDescent="0.25">
      <c r="A211" s="9" t="str">
        <f>IF(total!B218&lt;&gt;"",total!A218,"")</f>
        <v/>
      </c>
      <c r="B211" s="9" t="str">
        <f>IF(total!B218&lt;&gt;"",total!B218,"")</f>
        <v/>
      </c>
      <c r="C211" s="9" t="str">
        <f>IF(total!D218&lt;&gt;"",total!D218,"")</f>
        <v/>
      </c>
      <c r="D211" s="9" t="str">
        <f>IF(total!F218&lt;&gt;"",total!F218,"")</f>
        <v/>
      </c>
      <c r="E211" s="9" t="str">
        <f>IF(total!G218&lt;&gt;"",total!G218,"")</f>
        <v/>
      </c>
      <c r="F211" s="9" t="str">
        <f>IF(total!I218&lt;&gt;"",total!I218,"")</f>
        <v/>
      </c>
    </row>
    <row r="212" spans="1:6" x14ac:dyDescent="0.25">
      <c r="A212" s="9" t="str">
        <f>IF(total!B219&lt;&gt;"",total!A219,"")</f>
        <v/>
      </c>
      <c r="B212" s="9" t="str">
        <f>IF(total!B219&lt;&gt;"",total!B219,"")</f>
        <v/>
      </c>
      <c r="C212" s="9" t="str">
        <f>IF(total!D219&lt;&gt;"",total!D219,"")</f>
        <v/>
      </c>
      <c r="D212" s="9" t="str">
        <f>IF(total!F219&lt;&gt;"",total!F219,"")</f>
        <v/>
      </c>
      <c r="E212" s="9" t="str">
        <f>IF(total!G219&lt;&gt;"",total!G219,"")</f>
        <v/>
      </c>
      <c r="F212" s="9" t="str">
        <f>IF(total!I219&lt;&gt;"",total!I219,"")</f>
        <v/>
      </c>
    </row>
    <row r="213" spans="1:6" x14ac:dyDescent="0.25">
      <c r="A213" s="9" t="str">
        <f>IF(total!B220&lt;&gt;"",total!A220,"")</f>
        <v/>
      </c>
      <c r="B213" s="9" t="str">
        <f>IF(total!B220&lt;&gt;"",total!B220,"")</f>
        <v/>
      </c>
      <c r="C213" s="9" t="str">
        <f>IF(total!D220&lt;&gt;"",total!D220,"")</f>
        <v/>
      </c>
      <c r="D213" s="9" t="str">
        <f>IF(total!F220&lt;&gt;"",total!F220,"")</f>
        <v/>
      </c>
      <c r="E213" s="9" t="str">
        <f>IF(total!G220&lt;&gt;"",total!G220,"")</f>
        <v/>
      </c>
      <c r="F213" s="9" t="str">
        <f>IF(total!I220&lt;&gt;"",total!I220,"")</f>
        <v/>
      </c>
    </row>
    <row r="214" spans="1:6" x14ac:dyDescent="0.25">
      <c r="A214" s="9" t="str">
        <f>IF(total!B221&lt;&gt;"",total!A221,"")</f>
        <v/>
      </c>
      <c r="B214" s="9" t="str">
        <f>IF(total!B221&lt;&gt;"",total!B221,"")</f>
        <v/>
      </c>
      <c r="C214" s="9" t="str">
        <f>IF(total!D221&lt;&gt;"",total!D221,"")</f>
        <v/>
      </c>
      <c r="D214" s="9" t="str">
        <f>IF(total!F221&lt;&gt;"",total!F221,"")</f>
        <v/>
      </c>
      <c r="E214" s="9" t="str">
        <f>IF(total!G221&lt;&gt;"",total!G221,"")</f>
        <v/>
      </c>
      <c r="F214" s="9" t="str">
        <f>IF(total!I221&lt;&gt;"",total!I221,"")</f>
        <v/>
      </c>
    </row>
    <row r="215" spans="1:6" x14ac:dyDescent="0.25">
      <c r="A215" s="9" t="str">
        <f>IF(total!B222&lt;&gt;"",total!A222,"")</f>
        <v/>
      </c>
      <c r="B215" s="9" t="str">
        <f>IF(total!B222&lt;&gt;"",total!B222,"")</f>
        <v/>
      </c>
      <c r="C215" s="9" t="str">
        <f>IF(total!D222&lt;&gt;"",total!D222,"")</f>
        <v/>
      </c>
      <c r="D215" s="9" t="str">
        <f>IF(total!F222&lt;&gt;"",total!F222,"")</f>
        <v/>
      </c>
      <c r="E215" s="9" t="str">
        <f>IF(total!G222&lt;&gt;"",total!G222,"")</f>
        <v/>
      </c>
      <c r="F215" s="9" t="str">
        <f>IF(total!I222&lt;&gt;"",total!I222,"")</f>
        <v/>
      </c>
    </row>
    <row r="216" spans="1:6" x14ac:dyDescent="0.25">
      <c r="A216" s="9" t="str">
        <f>IF(total!B223&lt;&gt;"",total!A223,"")</f>
        <v/>
      </c>
      <c r="B216" s="9" t="str">
        <f>IF(total!B223&lt;&gt;"",total!B223,"")</f>
        <v/>
      </c>
      <c r="C216" s="9" t="str">
        <f>IF(total!D223&lt;&gt;"",total!D223,"")</f>
        <v/>
      </c>
      <c r="D216" s="9" t="str">
        <f>IF(total!F223&lt;&gt;"",total!F223,"")</f>
        <v/>
      </c>
      <c r="E216" s="9" t="str">
        <f>IF(total!G223&lt;&gt;"",total!G223,"")</f>
        <v/>
      </c>
      <c r="F216" s="9" t="str">
        <f>IF(total!I223&lt;&gt;"",total!I223,"")</f>
        <v/>
      </c>
    </row>
    <row r="217" spans="1:6" x14ac:dyDescent="0.25">
      <c r="A217" s="9" t="str">
        <f>IF(total!B224&lt;&gt;"",total!A224,"")</f>
        <v/>
      </c>
      <c r="B217" s="9" t="str">
        <f>IF(total!B224&lt;&gt;"",total!B224,"")</f>
        <v/>
      </c>
      <c r="C217" s="9" t="str">
        <f>IF(total!D224&lt;&gt;"",total!D224,"")</f>
        <v/>
      </c>
      <c r="D217" s="9" t="str">
        <f>IF(total!F224&lt;&gt;"",total!F224,"")</f>
        <v/>
      </c>
      <c r="E217" s="9" t="str">
        <f>IF(total!G224&lt;&gt;"",total!G224,"")</f>
        <v/>
      </c>
      <c r="F217" s="9" t="str">
        <f>IF(total!I224&lt;&gt;"",total!I224,"")</f>
        <v/>
      </c>
    </row>
    <row r="218" spans="1:6" x14ac:dyDescent="0.25">
      <c r="A218" s="9" t="str">
        <f>IF(total!B225&lt;&gt;"",total!A225,"")</f>
        <v/>
      </c>
      <c r="B218" s="9" t="str">
        <f>IF(total!B225&lt;&gt;"",total!B225,"")</f>
        <v/>
      </c>
      <c r="C218" s="9" t="str">
        <f>IF(total!D225&lt;&gt;"",total!D225,"")</f>
        <v/>
      </c>
      <c r="D218" s="9" t="str">
        <f>IF(total!F225&lt;&gt;"",total!F225,"")</f>
        <v/>
      </c>
      <c r="E218" s="9" t="str">
        <f>IF(total!G225&lt;&gt;"",total!G225,"")</f>
        <v/>
      </c>
      <c r="F218" s="9" t="str">
        <f>IF(total!I225&lt;&gt;"",total!I225,"")</f>
        <v/>
      </c>
    </row>
    <row r="219" spans="1:6" x14ac:dyDescent="0.25">
      <c r="A219" s="9" t="str">
        <f>IF(total!B226&lt;&gt;"",total!A226,"")</f>
        <v/>
      </c>
      <c r="B219" s="9" t="str">
        <f>IF(total!B226&lt;&gt;"",total!B226,"")</f>
        <v/>
      </c>
      <c r="C219" s="9" t="str">
        <f>IF(total!D226&lt;&gt;"",total!D226,"")</f>
        <v/>
      </c>
      <c r="D219" s="9" t="str">
        <f>IF(total!F226&lt;&gt;"",total!F226,"")</f>
        <v/>
      </c>
      <c r="E219" s="9" t="str">
        <f>IF(total!G226&lt;&gt;"",total!G226,"")</f>
        <v/>
      </c>
      <c r="F219" s="9" t="str">
        <f>IF(total!I226&lt;&gt;"",total!I226,"")</f>
        <v/>
      </c>
    </row>
    <row r="220" spans="1:6" x14ac:dyDescent="0.25">
      <c r="A220" s="9" t="str">
        <f>IF(total!B227&lt;&gt;"",total!A227,"")</f>
        <v/>
      </c>
      <c r="B220" s="9" t="str">
        <f>IF(total!B227&lt;&gt;"",total!B227,"")</f>
        <v/>
      </c>
      <c r="C220" s="9" t="str">
        <f>IF(total!D227&lt;&gt;"",total!D227,"")</f>
        <v/>
      </c>
      <c r="D220" s="9" t="str">
        <f>IF(total!F227&lt;&gt;"",total!F227,"")</f>
        <v/>
      </c>
      <c r="E220" s="9" t="str">
        <f>IF(total!G227&lt;&gt;"",total!G227,"")</f>
        <v/>
      </c>
      <c r="F220" s="9" t="str">
        <f>IF(total!I227&lt;&gt;"",total!I227,"")</f>
        <v/>
      </c>
    </row>
    <row r="221" spans="1:6" x14ac:dyDescent="0.25">
      <c r="A221" s="9" t="str">
        <f>IF(total!B228&lt;&gt;"",total!A228,"")</f>
        <v/>
      </c>
      <c r="B221" s="9" t="str">
        <f>IF(total!B228&lt;&gt;"",total!B228,"")</f>
        <v/>
      </c>
      <c r="C221" s="9" t="str">
        <f>IF(total!D228&lt;&gt;"",total!D228,"")</f>
        <v/>
      </c>
      <c r="D221" s="9" t="str">
        <f>IF(total!F228&lt;&gt;"",total!F228,"")</f>
        <v/>
      </c>
      <c r="E221" s="9" t="str">
        <f>IF(total!G228&lt;&gt;"",total!G228,"")</f>
        <v/>
      </c>
      <c r="F221" s="9" t="str">
        <f>IF(total!I228&lt;&gt;"",total!I228,"")</f>
        <v/>
      </c>
    </row>
    <row r="222" spans="1:6" x14ac:dyDescent="0.25">
      <c r="A222" s="9" t="str">
        <f>IF(total!B229&lt;&gt;"",total!A229,"")</f>
        <v/>
      </c>
      <c r="B222" s="9" t="str">
        <f>IF(total!B229&lt;&gt;"",total!B229,"")</f>
        <v/>
      </c>
      <c r="C222" s="9" t="str">
        <f>IF(total!D229&lt;&gt;"",total!D229,"")</f>
        <v/>
      </c>
      <c r="D222" s="9" t="str">
        <f>IF(total!F229&lt;&gt;"",total!F229,"")</f>
        <v/>
      </c>
      <c r="E222" s="9" t="str">
        <f>IF(total!G229&lt;&gt;"",total!G229,"")</f>
        <v/>
      </c>
      <c r="F222" s="9" t="str">
        <f>IF(total!I229&lt;&gt;"",total!I229,"")</f>
        <v/>
      </c>
    </row>
    <row r="223" spans="1:6" x14ac:dyDescent="0.25">
      <c r="A223" s="9" t="str">
        <f>IF(total!B230&lt;&gt;"",total!A230,"")</f>
        <v/>
      </c>
      <c r="B223" s="9" t="str">
        <f>IF(total!B230&lt;&gt;"",total!B230,"")</f>
        <v/>
      </c>
      <c r="C223" s="9" t="str">
        <f>IF(total!D230&lt;&gt;"",total!D230,"")</f>
        <v/>
      </c>
      <c r="D223" s="9" t="str">
        <f>IF(total!F230&lt;&gt;"",total!F230,"")</f>
        <v/>
      </c>
      <c r="E223" s="9" t="str">
        <f>IF(total!G230&lt;&gt;"",total!G230,"")</f>
        <v/>
      </c>
      <c r="F223" s="9" t="str">
        <f>IF(total!I230&lt;&gt;"",total!I230,"")</f>
        <v/>
      </c>
    </row>
    <row r="224" spans="1:6" x14ac:dyDescent="0.25">
      <c r="A224" s="9" t="str">
        <f>IF(total!B231&lt;&gt;"",total!A231,"")</f>
        <v/>
      </c>
      <c r="B224" s="9" t="str">
        <f>IF(total!B231&lt;&gt;"",total!B231,"")</f>
        <v/>
      </c>
      <c r="C224" s="9" t="str">
        <f>IF(total!D231&lt;&gt;"",total!D231,"")</f>
        <v/>
      </c>
      <c r="D224" s="9" t="str">
        <f>IF(total!F231&lt;&gt;"",total!F231,"")</f>
        <v/>
      </c>
      <c r="E224" s="9" t="str">
        <f>IF(total!G231&lt;&gt;"",total!G231,"")</f>
        <v/>
      </c>
      <c r="F224" s="9" t="str">
        <f>IF(total!I231&lt;&gt;"",total!I231,"")</f>
        <v/>
      </c>
    </row>
    <row r="225" spans="1:6" x14ac:dyDescent="0.25">
      <c r="A225" s="9" t="str">
        <f>IF(total!B232&lt;&gt;"",total!A232,"")</f>
        <v/>
      </c>
      <c r="B225" s="9" t="str">
        <f>IF(total!B232&lt;&gt;"",total!B232,"")</f>
        <v/>
      </c>
      <c r="C225" s="9" t="str">
        <f>IF(total!D232&lt;&gt;"",total!D232,"")</f>
        <v/>
      </c>
      <c r="D225" s="9" t="str">
        <f>IF(total!F232&lt;&gt;"",total!F232,"")</f>
        <v/>
      </c>
      <c r="E225" s="9" t="str">
        <f>IF(total!G232&lt;&gt;"",total!G232,"")</f>
        <v/>
      </c>
      <c r="F225" s="9" t="str">
        <f>IF(total!I232&lt;&gt;"",total!I232,"")</f>
        <v/>
      </c>
    </row>
    <row r="226" spans="1:6" x14ac:dyDescent="0.25">
      <c r="A226" s="9" t="str">
        <f>IF(total!B233&lt;&gt;"",total!A233,"")</f>
        <v/>
      </c>
      <c r="B226" s="9" t="str">
        <f>IF(total!B233&lt;&gt;"",total!B233,"")</f>
        <v/>
      </c>
      <c r="C226" s="9" t="str">
        <f>IF(total!D233&lt;&gt;"",total!D233,"")</f>
        <v/>
      </c>
      <c r="D226" s="9" t="str">
        <f>IF(total!F233&lt;&gt;"",total!F233,"")</f>
        <v/>
      </c>
      <c r="E226" s="9" t="str">
        <f>IF(total!G233&lt;&gt;"",total!G233,"")</f>
        <v/>
      </c>
      <c r="F226" s="9" t="str">
        <f>IF(total!I233&lt;&gt;"",total!I233,"")</f>
        <v/>
      </c>
    </row>
    <row r="227" spans="1:6" x14ac:dyDescent="0.25">
      <c r="A227" s="9" t="str">
        <f>IF(total!B234&lt;&gt;"",total!A234,"")</f>
        <v/>
      </c>
      <c r="B227" s="9" t="str">
        <f>IF(total!B234&lt;&gt;"",total!B234,"")</f>
        <v/>
      </c>
      <c r="C227" s="9" t="str">
        <f>IF(total!D234&lt;&gt;"",total!D234,"")</f>
        <v/>
      </c>
      <c r="D227" s="9" t="str">
        <f>IF(total!F234&lt;&gt;"",total!F234,"")</f>
        <v/>
      </c>
      <c r="E227" s="9" t="str">
        <f>IF(total!G234&lt;&gt;"",total!G234,"")</f>
        <v/>
      </c>
      <c r="F227" s="9" t="str">
        <f>IF(total!I234&lt;&gt;"",total!I234,"")</f>
        <v/>
      </c>
    </row>
    <row r="228" spans="1:6" x14ac:dyDescent="0.25">
      <c r="A228" s="9" t="str">
        <f>IF(total!B235&lt;&gt;"",total!A235,"")</f>
        <v/>
      </c>
      <c r="B228" s="9" t="str">
        <f>IF(total!B235&lt;&gt;"",total!B235,"")</f>
        <v/>
      </c>
      <c r="C228" s="9" t="str">
        <f>IF(total!D235&lt;&gt;"",total!D235,"")</f>
        <v/>
      </c>
      <c r="D228" s="9" t="str">
        <f>IF(total!F235&lt;&gt;"",total!F235,"")</f>
        <v/>
      </c>
      <c r="E228" s="9" t="str">
        <f>IF(total!G235&lt;&gt;"",total!G235,"")</f>
        <v/>
      </c>
      <c r="F228" s="9" t="str">
        <f>IF(total!I235&lt;&gt;"",total!I235,"")</f>
        <v/>
      </c>
    </row>
    <row r="229" spans="1:6" x14ac:dyDescent="0.25">
      <c r="A229" s="9" t="str">
        <f>IF(total!B236&lt;&gt;"",total!A236,"")</f>
        <v/>
      </c>
      <c r="B229" s="9" t="str">
        <f>IF(total!B236&lt;&gt;"",total!B236,"")</f>
        <v/>
      </c>
      <c r="C229" s="9" t="str">
        <f>IF(total!D236&lt;&gt;"",total!D236,"")</f>
        <v/>
      </c>
      <c r="D229" s="9" t="str">
        <f>IF(total!F236&lt;&gt;"",total!F236,"")</f>
        <v/>
      </c>
      <c r="E229" s="9" t="str">
        <f>IF(total!G236&lt;&gt;"",total!G236,"")</f>
        <v/>
      </c>
      <c r="F229" s="9" t="str">
        <f>IF(total!I236&lt;&gt;"",total!I236,"")</f>
        <v/>
      </c>
    </row>
    <row r="230" spans="1:6" x14ac:dyDescent="0.25">
      <c r="A230" s="9" t="str">
        <f>IF(total!B237&lt;&gt;"",total!A237,"")</f>
        <v/>
      </c>
      <c r="B230" s="9" t="str">
        <f>IF(total!B237&lt;&gt;"",total!B237,"")</f>
        <v/>
      </c>
      <c r="C230" s="9" t="str">
        <f>IF(total!D237&lt;&gt;"",total!D237,"")</f>
        <v/>
      </c>
      <c r="D230" s="9" t="str">
        <f>IF(total!F237&lt;&gt;"",total!F237,"")</f>
        <v/>
      </c>
      <c r="E230" s="9" t="str">
        <f>IF(total!G237&lt;&gt;"",total!G237,"")</f>
        <v/>
      </c>
      <c r="F230" s="9" t="str">
        <f>IF(total!I237&lt;&gt;"",total!I237,"")</f>
        <v/>
      </c>
    </row>
    <row r="231" spans="1:6" x14ac:dyDescent="0.25">
      <c r="A231" s="9" t="str">
        <f>IF(total!B238&lt;&gt;"",total!A238,"")</f>
        <v/>
      </c>
      <c r="B231" s="9" t="str">
        <f>IF(total!B238&lt;&gt;"",total!B238,"")</f>
        <v/>
      </c>
      <c r="C231" s="9" t="str">
        <f>IF(total!D238&lt;&gt;"",total!D238,"")</f>
        <v/>
      </c>
      <c r="D231" s="9" t="str">
        <f>IF(total!F238&lt;&gt;"",total!F238,"")</f>
        <v/>
      </c>
      <c r="E231" s="9" t="str">
        <f>IF(total!G238&lt;&gt;"",total!G238,"")</f>
        <v/>
      </c>
      <c r="F231" s="9" t="str">
        <f>IF(total!I238&lt;&gt;"",total!I238,"")</f>
        <v/>
      </c>
    </row>
    <row r="232" spans="1:6" x14ac:dyDescent="0.25">
      <c r="A232" s="9" t="str">
        <f>IF(total!B239&lt;&gt;"",total!A239,"")</f>
        <v/>
      </c>
      <c r="B232" s="9" t="str">
        <f>IF(total!B239&lt;&gt;"",total!B239,"")</f>
        <v/>
      </c>
      <c r="C232" s="9" t="str">
        <f>IF(total!D239&lt;&gt;"",total!D239,"")</f>
        <v/>
      </c>
      <c r="D232" s="9" t="str">
        <f>IF(total!F239&lt;&gt;"",total!F239,"")</f>
        <v/>
      </c>
      <c r="E232" s="9" t="str">
        <f>IF(total!G239&lt;&gt;"",total!G239,"")</f>
        <v/>
      </c>
      <c r="F232" s="9" t="str">
        <f>IF(total!I239&lt;&gt;"",total!I239,"")</f>
        <v/>
      </c>
    </row>
    <row r="233" spans="1:6" x14ac:dyDescent="0.25">
      <c r="A233" s="9" t="str">
        <f>IF(total!B240&lt;&gt;"",total!A240,"")</f>
        <v/>
      </c>
      <c r="B233" s="9" t="str">
        <f>IF(total!B240&lt;&gt;"",total!B240,"")</f>
        <v/>
      </c>
      <c r="C233" s="9" t="str">
        <f>IF(total!D240&lt;&gt;"",total!D240,"")</f>
        <v/>
      </c>
      <c r="D233" s="9" t="str">
        <f>IF(total!F240&lt;&gt;"",total!F240,"")</f>
        <v/>
      </c>
      <c r="E233" s="9" t="str">
        <f>IF(total!G240&lt;&gt;"",total!G240,"")</f>
        <v/>
      </c>
      <c r="F233" s="9" t="str">
        <f>IF(total!I240&lt;&gt;"",total!I240,"")</f>
        <v/>
      </c>
    </row>
    <row r="234" spans="1:6" x14ac:dyDescent="0.25">
      <c r="A234" s="9" t="str">
        <f>IF(total!B241&lt;&gt;"",total!A241,"")</f>
        <v/>
      </c>
      <c r="B234" s="9" t="str">
        <f>IF(total!B241&lt;&gt;"",total!B241,"")</f>
        <v/>
      </c>
      <c r="C234" s="9" t="str">
        <f>IF(total!D241&lt;&gt;"",total!D241,"")</f>
        <v/>
      </c>
      <c r="D234" s="9" t="str">
        <f>IF(total!F241&lt;&gt;"",total!F241,"")</f>
        <v/>
      </c>
      <c r="E234" s="9" t="str">
        <f>IF(total!G241&lt;&gt;"",total!G241,"")</f>
        <v/>
      </c>
      <c r="F234" s="9" t="str">
        <f>IF(total!I241&lt;&gt;"",total!I241,"")</f>
        <v/>
      </c>
    </row>
    <row r="235" spans="1:6" x14ac:dyDescent="0.25">
      <c r="A235" s="9" t="str">
        <f>IF(total!B242&lt;&gt;"",total!A242,"")</f>
        <v/>
      </c>
      <c r="B235" s="9" t="str">
        <f>IF(total!B242&lt;&gt;"",total!B242,"")</f>
        <v/>
      </c>
      <c r="C235" s="9" t="str">
        <f>IF(total!D242&lt;&gt;"",total!D242,"")</f>
        <v/>
      </c>
      <c r="D235" s="9" t="str">
        <f>IF(total!F242&lt;&gt;"",total!F242,"")</f>
        <v/>
      </c>
      <c r="E235" s="9" t="str">
        <f>IF(total!G242&lt;&gt;"",total!G242,"")</f>
        <v/>
      </c>
      <c r="F235" s="9" t="str">
        <f>IF(total!I242&lt;&gt;"",total!I242,"")</f>
        <v/>
      </c>
    </row>
    <row r="236" spans="1:6" x14ac:dyDescent="0.25">
      <c r="A236" s="9" t="str">
        <f>IF(total!B243&lt;&gt;"",total!A243,"")</f>
        <v/>
      </c>
      <c r="B236" s="9" t="str">
        <f>IF(total!B243&lt;&gt;"",total!B243,"")</f>
        <v/>
      </c>
      <c r="C236" s="9" t="str">
        <f>IF(total!D243&lt;&gt;"",total!D243,"")</f>
        <v/>
      </c>
      <c r="D236" s="9" t="str">
        <f>IF(total!F243&lt;&gt;"",total!F243,"")</f>
        <v/>
      </c>
      <c r="E236" s="9" t="str">
        <f>IF(total!G243&lt;&gt;"",total!G243,"")</f>
        <v/>
      </c>
      <c r="F236" s="9" t="str">
        <f>IF(total!I243&lt;&gt;"",total!I243,"")</f>
        <v/>
      </c>
    </row>
    <row r="237" spans="1:6" x14ac:dyDescent="0.25">
      <c r="A237" s="9" t="str">
        <f>IF(total!B244&lt;&gt;"",total!A244,"")</f>
        <v/>
      </c>
      <c r="B237" s="9" t="str">
        <f>IF(total!B244&lt;&gt;"",total!B244,"")</f>
        <v/>
      </c>
      <c r="C237" s="9" t="str">
        <f>IF(total!D244&lt;&gt;"",total!D244,"")</f>
        <v/>
      </c>
      <c r="D237" s="9" t="str">
        <f>IF(total!F244&lt;&gt;"",total!F244,"")</f>
        <v/>
      </c>
      <c r="E237" s="9" t="str">
        <f>IF(total!G244&lt;&gt;"",total!G244,"")</f>
        <v/>
      </c>
      <c r="F237" s="9" t="str">
        <f>IF(total!I244&lt;&gt;"",total!I244,"")</f>
        <v/>
      </c>
    </row>
    <row r="238" spans="1:6" x14ac:dyDescent="0.25">
      <c r="A238" s="9" t="str">
        <f>IF(total!B245&lt;&gt;"",total!A245,"")</f>
        <v/>
      </c>
      <c r="B238" s="9" t="str">
        <f>IF(total!B245&lt;&gt;"",total!B245,"")</f>
        <v/>
      </c>
      <c r="C238" s="9" t="str">
        <f>IF(total!D245&lt;&gt;"",total!D245,"")</f>
        <v/>
      </c>
      <c r="D238" s="9" t="str">
        <f>IF(total!F245&lt;&gt;"",total!F245,"")</f>
        <v/>
      </c>
      <c r="E238" s="9" t="str">
        <f>IF(total!G245&lt;&gt;"",total!G245,"")</f>
        <v/>
      </c>
      <c r="F238" s="9" t="str">
        <f>IF(total!I245&lt;&gt;"",total!I245,"")</f>
        <v/>
      </c>
    </row>
    <row r="239" spans="1:6" x14ac:dyDescent="0.25">
      <c r="A239" s="9" t="str">
        <f>IF(total!B246&lt;&gt;"",total!A246,"")</f>
        <v/>
      </c>
      <c r="B239" s="9" t="str">
        <f>IF(total!B246&lt;&gt;"",total!B246,"")</f>
        <v/>
      </c>
      <c r="C239" s="9" t="str">
        <f>IF(total!D246&lt;&gt;"",total!D246,"")</f>
        <v/>
      </c>
      <c r="D239" s="9" t="str">
        <f>IF(total!F246&lt;&gt;"",total!F246,"")</f>
        <v/>
      </c>
      <c r="E239" s="9" t="str">
        <f>IF(total!G246&lt;&gt;"",total!G246,"")</f>
        <v/>
      </c>
      <c r="F239" s="9" t="str">
        <f>IF(total!I246&lt;&gt;"",total!I246,"")</f>
        <v/>
      </c>
    </row>
    <row r="240" spans="1:6" x14ac:dyDescent="0.25">
      <c r="A240" s="9" t="str">
        <f>IF(total!B247&lt;&gt;"",total!A247,"")</f>
        <v/>
      </c>
      <c r="B240" s="9" t="str">
        <f>IF(total!B247&lt;&gt;"",total!B247,"")</f>
        <v/>
      </c>
      <c r="C240" s="9" t="str">
        <f>IF(total!D247&lt;&gt;"",total!D247,"")</f>
        <v/>
      </c>
      <c r="D240" s="9" t="str">
        <f>IF(total!F247&lt;&gt;"",total!F247,"")</f>
        <v/>
      </c>
      <c r="E240" s="9" t="str">
        <f>IF(total!G247&lt;&gt;"",total!G247,"")</f>
        <v/>
      </c>
      <c r="F240" s="9" t="str">
        <f>IF(total!I247&lt;&gt;"",total!I247,"")</f>
        <v/>
      </c>
    </row>
    <row r="241" spans="1:6" x14ac:dyDescent="0.25">
      <c r="A241" s="9" t="str">
        <f>IF(total!B248&lt;&gt;"",total!A248,"")</f>
        <v/>
      </c>
      <c r="B241" s="9" t="str">
        <f>IF(total!B248&lt;&gt;"",total!B248,"")</f>
        <v/>
      </c>
      <c r="C241" s="9" t="str">
        <f>IF(total!D248&lt;&gt;"",total!D248,"")</f>
        <v/>
      </c>
      <c r="D241" s="9" t="str">
        <f>IF(total!F248&lt;&gt;"",total!F248,"")</f>
        <v/>
      </c>
      <c r="E241" s="9" t="str">
        <f>IF(total!G248&lt;&gt;"",total!G248,"")</f>
        <v/>
      </c>
      <c r="F241" s="9" t="str">
        <f>IF(total!I248&lt;&gt;"",total!I248,"")</f>
        <v/>
      </c>
    </row>
    <row r="242" spans="1:6" x14ac:dyDescent="0.25">
      <c r="A242" s="9" t="str">
        <f>IF(total!B249&lt;&gt;"",total!A249,"")</f>
        <v/>
      </c>
      <c r="B242" s="9" t="str">
        <f>IF(total!B249&lt;&gt;"",total!B249,"")</f>
        <v/>
      </c>
      <c r="C242" s="9" t="str">
        <f>IF(total!D249&lt;&gt;"",total!D249,"")</f>
        <v/>
      </c>
      <c r="D242" s="9" t="str">
        <f>IF(total!F249&lt;&gt;"",total!F249,"")</f>
        <v/>
      </c>
      <c r="E242" s="9" t="str">
        <f>IF(total!G249&lt;&gt;"",total!G249,"")</f>
        <v/>
      </c>
      <c r="F242" s="9" t="str">
        <f>IF(total!I249&lt;&gt;"",total!I249,"")</f>
        <v/>
      </c>
    </row>
    <row r="243" spans="1:6" x14ac:dyDescent="0.25">
      <c r="A243" s="9" t="str">
        <f>IF(total!B250&lt;&gt;"",total!A250,"")</f>
        <v/>
      </c>
      <c r="B243" s="9" t="str">
        <f>IF(total!B250&lt;&gt;"",total!B250,"")</f>
        <v/>
      </c>
      <c r="C243" s="9" t="str">
        <f>IF(total!D250&lt;&gt;"",total!D250,"")</f>
        <v/>
      </c>
      <c r="D243" s="9" t="str">
        <f>IF(total!F250&lt;&gt;"",total!F250,"")</f>
        <v/>
      </c>
      <c r="E243" s="9" t="str">
        <f>IF(total!G250&lt;&gt;"",total!G250,"")</f>
        <v/>
      </c>
      <c r="F243" s="9" t="str">
        <f>IF(total!I250&lt;&gt;"",total!I250,"")</f>
        <v/>
      </c>
    </row>
    <row r="244" spans="1:6" x14ac:dyDescent="0.25">
      <c r="A244" s="9" t="str">
        <f>IF(total!B251&lt;&gt;"",total!A251,"")</f>
        <v/>
      </c>
      <c r="B244" s="9" t="str">
        <f>IF(total!B251&lt;&gt;"",total!B251,"")</f>
        <v/>
      </c>
      <c r="C244" s="9" t="str">
        <f>IF(total!D251&lt;&gt;"",total!D251,"")</f>
        <v/>
      </c>
      <c r="D244" s="9" t="str">
        <f>IF(total!F251&lt;&gt;"",total!F251,"")</f>
        <v/>
      </c>
      <c r="E244" s="9" t="str">
        <f>IF(total!G251&lt;&gt;"",total!G251,"")</f>
        <v/>
      </c>
      <c r="F244" s="9" t="str">
        <f>IF(total!I251&lt;&gt;"",total!I251,"")</f>
        <v/>
      </c>
    </row>
    <row r="245" spans="1:6" x14ac:dyDescent="0.25">
      <c r="A245" s="9" t="str">
        <f>IF(total!B252&lt;&gt;"",total!A252,"")</f>
        <v/>
      </c>
      <c r="B245" s="9" t="str">
        <f>IF(total!B252&lt;&gt;"",total!B252,"")</f>
        <v/>
      </c>
      <c r="C245" s="9" t="str">
        <f>IF(total!D252&lt;&gt;"",total!D252,"")</f>
        <v/>
      </c>
      <c r="D245" s="9" t="str">
        <f>IF(total!F252&lt;&gt;"",total!F252,"")</f>
        <v/>
      </c>
      <c r="E245" s="9" t="str">
        <f>IF(total!G252&lt;&gt;"",total!G252,"")</f>
        <v/>
      </c>
      <c r="F245" s="9" t="str">
        <f>IF(total!I252&lt;&gt;"",total!I252,"")</f>
        <v/>
      </c>
    </row>
    <row r="246" spans="1:6" x14ac:dyDescent="0.25">
      <c r="A246" s="9" t="str">
        <f>IF(total!B253&lt;&gt;"",total!A253,"")</f>
        <v/>
      </c>
      <c r="B246" s="9" t="str">
        <f>IF(total!B253&lt;&gt;"",total!B253,"")</f>
        <v/>
      </c>
      <c r="C246" s="9" t="str">
        <f>IF(total!D253&lt;&gt;"",total!D253,"")</f>
        <v/>
      </c>
      <c r="D246" s="9" t="str">
        <f>IF(total!F253&lt;&gt;"",total!F253,"")</f>
        <v/>
      </c>
      <c r="E246" s="9" t="str">
        <f>IF(total!G253&lt;&gt;"",total!G253,"")</f>
        <v/>
      </c>
      <c r="F246" s="9" t="str">
        <f>IF(total!I253&lt;&gt;"",total!I253,"")</f>
        <v/>
      </c>
    </row>
    <row r="247" spans="1:6" x14ac:dyDescent="0.25">
      <c r="A247" s="9" t="str">
        <f>IF(total!B254&lt;&gt;"",total!A254,"")</f>
        <v/>
      </c>
      <c r="B247" s="9" t="str">
        <f>IF(total!B254&lt;&gt;"",total!B254,"")</f>
        <v/>
      </c>
      <c r="C247" s="9" t="str">
        <f>IF(total!D254&lt;&gt;"",total!D254,"")</f>
        <v/>
      </c>
      <c r="D247" s="9" t="str">
        <f>IF(total!F254&lt;&gt;"",total!F254,"")</f>
        <v/>
      </c>
      <c r="E247" s="9" t="str">
        <f>IF(total!G254&lt;&gt;"",total!G254,"")</f>
        <v/>
      </c>
      <c r="F247" s="9" t="str">
        <f>IF(total!I254&lt;&gt;"",total!I254,"")</f>
        <v/>
      </c>
    </row>
    <row r="248" spans="1:6" x14ac:dyDescent="0.25">
      <c r="A248" s="9" t="str">
        <f>IF(total!B255&lt;&gt;"",total!A255,"")</f>
        <v/>
      </c>
      <c r="B248" s="9" t="str">
        <f>IF(total!B255&lt;&gt;"",total!B255,"")</f>
        <v/>
      </c>
      <c r="C248" s="9" t="str">
        <f>IF(total!D255&lt;&gt;"",total!D255,"")</f>
        <v/>
      </c>
      <c r="D248" s="9" t="str">
        <f>IF(total!F255&lt;&gt;"",total!F255,"")</f>
        <v/>
      </c>
      <c r="E248" s="9" t="str">
        <f>IF(total!G255&lt;&gt;"",total!G255,"")</f>
        <v/>
      </c>
      <c r="F248" s="9" t="str">
        <f>IF(total!I255&lt;&gt;"",total!I255,"")</f>
        <v/>
      </c>
    </row>
    <row r="249" spans="1:6" x14ac:dyDescent="0.25">
      <c r="A249" s="9" t="str">
        <f>IF(total!B256&lt;&gt;"",total!A256,"")</f>
        <v/>
      </c>
      <c r="B249" s="9" t="str">
        <f>IF(total!B256&lt;&gt;"",total!B256,"")</f>
        <v/>
      </c>
      <c r="C249" s="9" t="str">
        <f>IF(total!D256&lt;&gt;"",total!D256,"")</f>
        <v/>
      </c>
      <c r="D249" s="9" t="str">
        <f>IF(total!F256&lt;&gt;"",total!F256,"")</f>
        <v/>
      </c>
      <c r="E249" s="9" t="str">
        <f>IF(total!G256&lt;&gt;"",total!G256,"")</f>
        <v/>
      </c>
      <c r="F249" s="9" t="str">
        <f>IF(total!I256&lt;&gt;"",total!I256,"")</f>
        <v/>
      </c>
    </row>
    <row r="250" spans="1:6" x14ac:dyDescent="0.25">
      <c r="A250" s="9" t="str">
        <f>IF(total!B257&lt;&gt;"",total!A257,"")</f>
        <v/>
      </c>
      <c r="B250" s="9" t="str">
        <f>IF(total!B257&lt;&gt;"",total!B257,"")</f>
        <v/>
      </c>
      <c r="C250" s="9" t="str">
        <f>IF(total!D257&lt;&gt;"",total!D257,"")</f>
        <v/>
      </c>
      <c r="D250" s="9" t="str">
        <f>IF(total!F257&lt;&gt;"",total!F257,"")</f>
        <v/>
      </c>
      <c r="E250" s="9" t="str">
        <f>IF(total!G257&lt;&gt;"",total!G257,"")</f>
        <v/>
      </c>
      <c r="F250" s="9" t="str">
        <f>IF(total!I257&lt;&gt;"",total!I257,"")</f>
        <v/>
      </c>
    </row>
    <row r="251" spans="1:6" x14ac:dyDescent="0.25">
      <c r="A251" s="9" t="str">
        <f>IF(total!B258&lt;&gt;"",total!A258,"")</f>
        <v/>
      </c>
      <c r="B251" s="9" t="str">
        <f>IF(total!B258&lt;&gt;"",total!B258,"")</f>
        <v/>
      </c>
      <c r="C251" s="9" t="str">
        <f>IF(total!D258&lt;&gt;"",total!D258,"")</f>
        <v/>
      </c>
      <c r="D251" s="9" t="str">
        <f>IF(total!F258&lt;&gt;"",total!F258,"")</f>
        <v/>
      </c>
      <c r="E251" s="9" t="str">
        <f>IF(total!G258&lt;&gt;"",total!G258,"")</f>
        <v/>
      </c>
      <c r="F251" s="9" t="str">
        <f>IF(total!I258&lt;&gt;"",total!I258,"")</f>
        <v/>
      </c>
    </row>
    <row r="252" spans="1:6" x14ac:dyDescent="0.25">
      <c r="A252" s="9" t="str">
        <f>IF(total!B259&lt;&gt;"",total!A259,"")</f>
        <v/>
      </c>
      <c r="B252" s="9" t="str">
        <f>IF(total!B259&lt;&gt;"",total!B259,"")</f>
        <v/>
      </c>
      <c r="C252" s="9" t="str">
        <f>IF(total!D259&lt;&gt;"",total!D259,"")</f>
        <v/>
      </c>
      <c r="D252" s="9" t="str">
        <f>IF(total!F259&lt;&gt;"",total!F259,"")</f>
        <v/>
      </c>
      <c r="E252" s="9" t="str">
        <f>IF(total!G259&lt;&gt;"",total!G259,"")</f>
        <v/>
      </c>
      <c r="F252" s="9" t="str">
        <f>IF(total!I259&lt;&gt;"",total!I259,"")</f>
        <v/>
      </c>
    </row>
    <row r="253" spans="1:6" x14ac:dyDescent="0.25">
      <c r="A253" s="9" t="str">
        <f>IF(total!B260&lt;&gt;"",total!A260,"")</f>
        <v/>
      </c>
      <c r="B253" s="9" t="str">
        <f>IF(total!B260&lt;&gt;"",total!B260,"")</f>
        <v/>
      </c>
      <c r="C253" s="9" t="str">
        <f>IF(total!D260&lt;&gt;"",total!D260,"")</f>
        <v/>
      </c>
      <c r="D253" s="9" t="str">
        <f>IF(total!F260&lt;&gt;"",total!F260,"")</f>
        <v/>
      </c>
      <c r="E253" s="9" t="str">
        <f>IF(total!G260&lt;&gt;"",total!G260,"")</f>
        <v/>
      </c>
      <c r="F253" s="9" t="str">
        <f>IF(total!I260&lt;&gt;"",total!I260,"")</f>
        <v/>
      </c>
    </row>
    <row r="254" spans="1:6" x14ac:dyDescent="0.25">
      <c r="A254" s="9" t="str">
        <f>IF(total!B261&lt;&gt;"",total!A261,"")</f>
        <v/>
      </c>
      <c r="B254" s="9" t="str">
        <f>IF(total!B261&lt;&gt;"",total!B261,"")</f>
        <v/>
      </c>
      <c r="C254" s="9" t="str">
        <f>IF(total!D261&lt;&gt;"",total!D261,"")</f>
        <v/>
      </c>
      <c r="D254" s="9" t="str">
        <f>IF(total!F261&lt;&gt;"",total!F261,"")</f>
        <v/>
      </c>
      <c r="E254" s="9" t="str">
        <f>IF(total!G261&lt;&gt;"",total!G261,"")</f>
        <v/>
      </c>
      <c r="F254" s="9" t="str">
        <f>IF(total!I261&lt;&gt;"",total!I261,"")</f>
        <v/>
      </c>
    </row>
    <row r="255" spans="1:6" x14ac:dyDescent="0.25">
      <c r="A255" s="9" t="str">
        <f>IF(total!B262&lt;&gt;"",total!A262,"")</f>
        <v/>
      </c>
      <c r="B255" s="9" t="str">
        <f>IF(total!B262&lt;&gt;"",total!B262,"")</f>
        <v/>
      </c>
      <c r="C255" s="9" t="str">
        <f>IF(total!D262&lt;&gt;"",total!D262,"")</f>
        <v/>
      </c>
      <c r="D255" s="9" t="str">
        <f>IF(total!F262&lt;&gt;"",total!F262,"")</f>
        <v/>
      </c>
      <c r="E255" s="9" t="str">
        <f>IF(total!G262&lt;&gt;"",total!G262,"")</f>
        <v/>
      </c>
      <c r="F255" s="9" t="str">
        <f>IF(total!I262&lt;&gt;"",total!I262,"")</f>
        <v/>
      </c>
    </row>
    <row r="256" spans="1:6" x14ac:dyDescent="0.25">
      <c r="A256" s="9" t="str">
        <f>IF(total!B263&lt;&gt;"",total!A263,"")</f>
        <v/>
      </c>
      <c r="B256" s="9" t="str">
        <f>IF(total!B263&lt;&gt;"",total!B263,"")</f>
        <v/>
      </c>
      <c r="C256" s="9" t="str">
        <f>IF(total!D263&lt;&gt;"",total!D263,"")</f>
        <v/>
      </c>
      <c r="D256" s="9" t="str">
        <f>IF(total!F263&lt;&gt;"",total!F263,"")</f>
        <v/>
      </c>
      <c r="E256" s="9" t="str">
        <f>IF(total!G263&lt;&gt;"",total!G263,"")</f>
        <v/>
      </c>
      <c r="F256" s="9" t="str">
        <f>IF(total!I263&lt;&gt;"",total!I263,"")</f>
        <v/>
      </c>
    </row>
    <row r="257" spans="1:6" x14ac:dyDescent="0.25">
      <c r="A257" s="9" t="str">
        <f>IF(total!B264&lt;&gt;"",total!A264,"")</f>
        <v/>
      </c>
      <c r="B257" s="9" t="str">
        <f>IF(total!B264&lt;&gt;"",total!B264,"")</f>
        <v/>
      </c>
      <c r="C257" s="9" t="str">
        <f>IF(total!D264&lt;&gt;"",total!D264,"")</f>
        <v/>
      </c>
      <c r="D257" s="9" t="str">
        <f>IF(total!F264&lt;&gt;"",total!F264,"")</f>
        <v/>
      </c>
      <c r="E257" s="9" t="str">
        <f>IF(total!G264&lt;&gt;"",total!G264,"")</f>
        <v/>
      </c>
      <c r="F257" s="9" t="str">
        <f>IF(total!I264&lt;&gt;"",total!I264,"")</f>
        <v/>
      </c>
    </row>
    <row r="258" spans="1:6" x14ac:dyDescent="0.25">
      <c r="A258" s="9" t="str">
        <f>IF(total!B265&lt;&gt;"",total!A265,"")</f>
        <v/>
      </c>
      <c r="B258" s="9" t="str">
        <f>IF(total!B265&lt;&gt;"",total!B265,"")</f>
        <v/>
      </c>
      <c r="C258" s="9" t="str">
        <f>IF(total!D265&lt;&gt;"",total!D265,"")</f>
        <v/>
      </c>
      <c r="D258" s="9" t="str">
        <f>IF(total!F265&lt;&gt;"",total!F265,"")</f>
        <v/>
      </c>
      <c r="E258" s="9" t="str">
        <f>IF(total!G265&lt;&gt;"",total!G265,"")</f>
        <v/>
      </c>
      <c r="F258" s="9" t="str">
        <f>IF(total!I265&lt;&gt;"",total!I265,"")</f>
        <v/>
      </c>
    </row>
    <row r="259" spans="1:6" x14ac:dyDescent="0.25">
      <c r="A259" s="9" t="str">
        <f>IF(total!B266&lt;&gt;"",total!A266,"")</f>
        <v/>
      </c>
      <c r="B259" s="9" t="str">
        <f>IF(total!B266&lt;&gt;"",total!B266,"")</f>
        <v/>
      </c>
      <c r="C259" s="9" t="str">
        <f>IF(total!D266&lt;&gt;"",total!D266,"")</f>
        <v/>
      </c>
      <c r="D259" s="9" t="str">
        <f>IF(total!F266&lt;&gt;"",total!F266,"")</f>
        <v/>
      </c>
      <c r="E259" s="9" t="str">
        <f>IF(total!G266&lt;&gt;"",total!G266,"")</f>
        <v/>
      </c>
      <c r="F259" s="9" t="str">
        <f>IF(total!I266&lt;&gt;"",total!I266,"")</f>
        <v/>
      </c>
    </row>
    <row r="260" spans="1:6" x14ac:dyDescent="0.25">
      <c r="A260" s="9" t="str">
        <f>IF(total!B267&lt;&gt;"",total!A267,"")</f>
        <v/>
      </c>
      <c r="B260" s="9" t="str">
        <f>IF(total!B267&lt;&gt;"",total!B267,"")</f>
        <v/>
      </c>
      <c r="C260" s="9" t="str">
        <f>IF(total!D267&lt;&gt;"",total!D267,"")</f>
        <v/>
      </c>
      <c r="D260" s="9" t="str">
        <f>IF(total!F267&lt;&gt;"",total!F267,"")</f>
        <v/>
      </c>
      <c r="E260" s="9" t="str">
        <f>IF(total!G267&lt;&gt;"",total!G267,"")</f>
        <v/>
      </c>
      <c r="F260" s="9" t="str">
        <f>IF(total!I267&lt;&gt;"",total!I267,"")</f>
        <v/>
      </c>
    </row>
    <row r="261" spans="1:6" x14ac:dyDescent="0.25">
      <c r="A261" s="9" t="str">
        <f>IF(total!B268&lt;&gt;"",total!A268,"")</f>
        <v/>
      </c>
      <c r="B261" s="9" t="str">
        <f>IF(total!B268&lt;&gt;"",total!B268,"")</f>
        <v/>
      </c>
      <c r="C261" s="9" t="str">
        <f>IF(total!D268&lt;&gt;"",total!D268,"")</f>
        <v/>
      </c>
      <c r="D261" s="9" t="str">
        <f>IF(total!F268&lt;&gt;"",total!F268,"")</f>
        <v/>
      </c>
      <c r="E261" s="9" t="str">
        <f>IF(total!G268&lt;&gt;"",total!G268,"")</f>
        <v/>
      </c>
      <c r="F261" s="9" t="str">
        <f>IF(total!I268&lt;&gt;"",total!I268,"")</f>
        <v/>
      </c>
    </row>
    <row r="262" spans="1:6" x14ac:dyDescent="0.25">
      <c r="A262" s="9" t="str">
        <f>IF(total!B269&lt;&gt;"",total!A269,"")</f>
        <v/>
      </c>
      <c r="B262" s="9" t="str">
        <f>IF(total!B269&lt;&gt;"",total!B269,"")</f>
        <v/>
      </c>
      <c r="C262" s="9" t="str">
        <f>IF(total!D269&lt;&gt;"",total!D269,"")</f>
        <v/>
      </c>
      <c r="D262" s="9" t="str">
        <f>IF(total!F269&lt;&gt;"",total!F269,"")</f>
        <v/>
      </c>
      <c r="E262" s="9" t="str">
        <f>IF(total!G269&lt;&gt;"",total!G269,"")</f>
        <v/>
      </c>
      <c r="F262" s="9" t="str">
        <f>IF(total!I269&lt;&gt;"",total!I269,"")</f>
        <v/>
      </c>
    </row>
    <row r="263" spans="1:6" x14ac:dyDescent="0.25">
      <c r="A263" s="9" t="str">
        <f>IF(total!B270&lt;&gt;"",total!A270,"")</f>
        <v/>
      </c>
      <c r="B263" s="9" t="str">
        <f>IF(total!B270&lt;&gt;"",total!B270,"")</f>
        <v/>
      </c>
      <c r="C263" s="9" t="str">
        <f>IF(total!D270&lt;&gt;"",total!D270,"")</f>
        <v/>
      </c>
      <c r="D263" s="9" t="str">
        <f>IF(total!F270&lt;&gt;"",total!F270,"")</f>
        <v/>
      </c>
      <c r="E263" s="9" t="str">
        <f>IF(total!G270&lt;&gt;"",total!G270,"")</f>
        <v/>
      </c>
      <c r="F263" s="9" t="str">
        <f>IF(total!I270&lt;&gt;"",total!I270,"")</f>
        <v/>
      </c>
    </row>
    <row r="264" spans="1:6" x14ac:dyDescent="0.25">
      <c r="A264" s="9" t="str">
        <f>IF(total!B271&lt;&gt;"",total!A271,"")</f>
        <v/>
      </c>
      <c r="B264" s="9" t="str">
        <f>IF(total!B271&lt;&gt;"",total!B271,"")</f>
        <v/>
      </c>
      <c r="C264" s="9" t="str">
        <f>IF(total!D271&lt;&gt;"",total!D271,"")</f>
        <v/>
      </c>
      <c r="D264" s="9" t="str">
        <f>IF(total!F271&lt;&gt;"",total!F271,"")</f>
        <v/>
      </c>
      <c r="E264" s="9" t="str">
        <f>IF(total!G271&lt;&gt;"",total!G271,"")</f>
        <v/>
      </c>
      <c r="F264" s="9" t="str">
        <f>IF(total!I271&lt;&gt;"",total!I271,"")</f>
        <v/>
      </c>
    </row>
    <row r="265" spans="1:6" x14ac:dyDescent="0.25">
      <c r="A265" s="9" t="str">
        <f>IF(total!B272&lt;&gt;"",total!A272,"")</f>
        <v/>
      </c>
      <c r="B265" s="9" t="str">
        <f>IF(total!B272&lt;&gt;"",total!B272,"")</f>
        <v/>
      </c>
      <c r="C265" s="9" t="str">
        <f>IF(total!D272&lt;&gt;"",total!D272,"")</f>
        <v/>
      </c>
      <c r="D265" s="9" t="str">
        <f>IF(total!F272&lt;&gt;"",total!F272,"")</f>
        <v/>
      </c>
      <c r="E265" s="9" t="str">
        <f>IF(total!G272&lt;&gt;"",total!G272,"")</f>
        <v/>
      </c>
      <c r="F265" s="9" t="str">
        <f>IF(total!I272&lt;&gt;"",total!I272,"")</f>
        <v/>
      </c>
    </row>
    <row r="266" spans="1:6" x14ac:dyDescent="0.25">
      <c r="A266" s="9" t="str">
        <f>IF(total!B273&lt;&gt;"",total!A273,"")</f>
        <v/>
      </c>
      <c r="B266" s="9" t="str">
        <f>IF(total!B273&lt;&gt;"",total!B273,"")</f>
        <v/>
      </c>
      <c r="C266" s="9" t="str">
        <f>IF(total!D273&lt;&gt;"",total!D273,"")</f>
        <v/>
      </c>
      <c r="D266" s="9" t="str">
        <f>IF(total!F273&lt;&gt;"",total!F273,"")</f>
        <v/>
      </c>
      <c r="E266" s="9" t="str">
        <f>IF(total!G273&lt;&gt;"",total!G273,"")</f>
        <v/>
      </c>
      <c r="F266" s="9" t="str">
        <f>IF(total!I273&lt;&gt;"",total!I273,"")</f>
        <v/>
      </c>
    </row>
    <row r="267" spans="1:6" x14ac:dyDescent="0.25">
      <c r="A267" s="9" t="str">
        <f>IF(total!B274&lt;&gt;"",total!A274,"")</f>
        <v/>
      </c>
      <c r="B267" s="9" t="str">
        <f>IF(total!B274&lt;&gt;"",total!B274,"")</f>
        <v/>
      </c>
      <c r="C267" s="9" t="str">
        <f>IF(total!D274&lt;&gt;"",total!D274,"")</f>
        <v/>
      </c>
      <c r="D267" s="9" t="str">
        <f>IF(total!F274&lt;&gt;"",total!F274,"")</f>
        <v/>
      </c>
      <c r="E267" s="9" t="str">
        <f>IF(total!G274&lt;&gt;"",total!G274,"")</f>
        <v/>
      </c>
      <c r="F267" s="9" t="str">
        <f>IF(total!I274&lt;&gt;"",total!I274,"")</f>
        <v/>
      </c>
    </row>
    <row r="268" spans="1:6" x14ac:dyDescent="0.25">
      <c r="A268" s="9" t="str">
        <f>IF(total!B275&lt;&gt;"",total!A275,"")</f>
        <v/>
      </c>
      <c r="B268" s="9" t="str">
        <f>IF(total!B275&lt;&gt;"",total!B275,"")</f>
        <v/>
      </c>
      <c r="C268" s="9" t="str">
        <f>IF(total!D275&lt;&gt;"",total!D275,"")</f>
        <v/>
      </c>
      <c r="D268" s="9" t="str">
        <f>IF(total!F275&lt;&gt;"",total!F275,"")</f>
        <v/>
      </c>
      <c r="E268" s="9" t="str">
        <f>IF(total!G275&lt;&gt;"",total!G275,"")</f>
        <v/>
      </c>
      <c r="F268" s="9" t="str">
        <f>IF(total!I275&lt;&gt;"",total!I275,"")</f>
        <v/>
      </c>
    </row>
    <row r="269" spans="1:6" x14ac:dyDescent="0.25">
      <c r="A269" s="9" t="str">
        <f>IF(total!B276&lt;&gt;"",total!A276,"")</f>
        <v/>
      </c>
      <c r="B269" s="9" t="str">
        <f>IF(total!B276&lt;&gt;"",total!B276,"")</f>
        <v/>
      </c>
      <c r="C269" s="9" t="str">
        <f>IF(total!D276&lt;&gt;"",total!D276,"")</f>
        <v/>
      </c>
      <c r="D269" s="9" t="str">
        <f>IF(total!F276&lt;&gt;"",total!F276,"")</f>
        <v/>
      </c>
      <c r="E269" s="9" t="str">
        <f>IF(total!G276&lt;&gt;"",total!G276,"")</f>
        <v/>
      </c>
      <c r="F269" s="9" t="str">
        <f>IF(total!I276&lt;&gt;"",total!I276,"")</f>
        <v/>
      </c>
    </row>
    <row r="270" spans="1:6" x14ac:dyDescent="0.25">
      <c r="A270" s="9" t="str">
        <f>IF(total!B277&lt;&gt;"",total!A277,"")</f>
        <v/>
      </c>
      <c r="B270" s="9" t="str">
        <f>IF(total!B277&lt;&gt;"",total!B277,"")</f>
        <v/>
      </c>
      <c r="C270" s="9" t="str">
        <f>IF(total!D277&lt;&gt;"",total!D277,"")</f>
        <v/>
      </c>
      <c r="D270" s="9" t="str">
        <f>IF(total!F277&lt;&gt;"",total!F277,"")</f>
        <v/>
      </c>
      <c r="E270" s="9" t="str">
        <f>IF(total!G277&lt;&gt;"",total!G277,"")</f>
        <v/>
      </c>
      <c r="F270" s="9" t="str">
        <f>IF(total!I277&lt;&gt;"",total!I277,"")</f>
        <v/>
      </c>
    </row>
    <row r="271" spans="1:6" x14ac:dyDescent="0.25">
      <c r="A271" s="9" t="str">
        <f>IF(total!B278&lt;&gt;"",total!A278,"")</f>
        <v/>
      </c>
      <c r="B271" s="9" t="str">
        <f>IF(total!B278&lt;&gt;"",total!B278,"")</f>
        <v/>
      </c>
      <c r="C271" s="9" t="str">
        <f>IF(total!D278&lt;&gt;"",total!D278,"")</f>
        <v/>
      </c>
      <c r="D271" s="9" t="str">
        <f>IF(total!F278&lt;&gt;"",total!F278,"")</f>
        <v/>
      </c>
      <c r="E271" s="9" t="str">
        <f>IF(total!G278&lt;&gt;"",total!G278,"")</f>
        <v/>
      </c>
      <c r="F271" s="9" t="str">
        <f>IF(total!I278&lt;&gt;"",total!I278,"")</f>
        <v/>
      </c>
    </row>
    <row r="272" spans="1:6" x14ac:dyDescent="0.25">
      <c r="A272" s="9" t="str">
        <f>IF(total!B279&lt;&gt;"",total!A279,"")</f>
        <v/>
      </c>
      <c r="B272" s="9" t="str">
        <f>IF(total!B279&lt;&gt;"",total!B279,"")</f>
        <v/>
      </c>
      <c r="C272" s="9" t="str">
        <f>IF(total!D279&lt;&gt;"",total!D279,"")</f>
        <v/>
      </c>
      <c r="D272" s="9" t="str">
        <f>IF(total!F279&lt;&gt;"",total!F279,"")</f>
        <v/>
      </c>
      <c r="E272" s="9" t="str">
        <f>IF(total!G279&lt;&gt;"",total!G279,"")</f>
        <v/>
      </c>
      <c r="F272" s="9" t="str">
        <f>IF(total!I279&lt;&gt;"",total!I279,"")</f>
        <v/>
      </c>
    </row>
    <row r="273" spans="1:6" x14ac:dyDescent="0.25">
      <c r="A273" s="9" t="str">
        <f>IF(total!B280&lt;&gt;"",total!A280,"")</f>
        <v/>
      </c>
      <c r="B273" s="9" t="str">
        <f>IF(total!B280&lt;&gt;"",total!B280,"")</f>
        <v/>
      </c>
      <c r="C273" s="9" t="str">
        <f>IF(total!D280&lt;&gt;"",total!D280,"")</f>
        <v/>
      </c>
      <c r="D273" s="9" t="str">
        <f>IF(total!F280&lt;&gt;"",total!F280,"")</f>
        <v/>
      </c>
      <c r="E273" s="9" t="str">
        <f>IF(total!G280&lt;&gt;"",total!G280,"")</f>
        <v/>
      </c>
      <c r="F273" s="9" t="str">
        <f>IF(total!I280&lt;&gt;"",total!I280,"")</f>
        <v/>
      </c>
    </row>
    <row r="274" spans="1:6" x14ac:dyDescent="0.25">
      <c r="A274" s="9" t="str">
        <f>IF(total!B281&lt;&gt;"",total!A281,"")</f>
        <v/>
      </c>
      <c r="B274" s="9" t="str">
        <f>IF(total!B281&lt;&gt;"",total!B281,"")</f>
        <v/>
      </c>
      <c r="C274" s="9" t="str">
        <f>IF(total!D281&lt;&gt;"",total!D281,"")</f>
        <v/>
      </c>
      <c r="D274" s="9" t="str">
        <f>IF(total!F281&lt;&gt;"",total!F281,"")</f>
        <v/>
      </c>
      <c r="E274" s="9" t="str">
        <f>IF(total!G281&lt;&gt;"",total!G281,"")</f>
        <v/>
      </c>
      <c r="F274" s="9" t="str">
        <f>IF(total!I281&lt;&gt;"",total!I281,"")</f>
        <v/>
      </c>
    </row>
    <row r="275" spans="1:6" x14ac:dyDescent="0.25">
      <c r="A275" s="9" t="str">
        <f>IF(total!B282&lt;&gt;"",total!A282,"")</f>
        <v/>
      </c>
      <c r="B275" s="9" t="str">
        <f>IF(total!B282&lt;&gt;"",total!B282,"")</f>
        <v/>
      </c>
      <c r="C275" s="9" t="str">
        <f>IF(total!D282&lt;&gt;"",total!D282,"")</f>
        <v/>
      </c>
      <c r="D275" s="9" t="str">
        <f>IF(total!F282&lt;&gt;"",total!F282,"")</f>
        <v/>
      </c>
      <c r="E275" s="9" t="str">
        <f>IF(total!G282&lt;&gt;"",total!G282,"")</f>
        <v/>
      </c>
      <c r="F275" s="9" t="str">
        <f>IF(total!I282&lt;&gt;"",total!I282,"")</f>
        <v/>
      </c>
    </row>
    <row r="276" spans="1:6" x14ac:dyDescent="0.25">
      <c r="A276" s="9" t="str">
        <f>IF(total!B283&lt;&gt;"",total!A283,"")</f>
        <v/>
      </c>
      <c r="B276" s="9" t="str">
        <f>IF(total!B283&lt;&gt;"",total!B283,"")</f>
        <v/>
      </c>
      <c r="C276" s="9" t="str">
        <f>IF(total!D283&lt;&gt;"",total!D283,"")</f>
        <v/>
      </c>
      <c r="D276" s="9" t="str">
        <f>IF(total!F283&lt;&gt;"",total!F283,"")</f>
        <v/>
      </c>
      <c r="E276" s="9" t="str">
        <f>IF(total!G283&lt;&gt;"",total!G283,"")</f>
        <v/>
      </c>
      <c r="F276" s="9" t="str">
        <f>IF(total!I283&lt;&gt;"",total!I283,"")</f>
        <v/>
      </c>
    </row>
    <row r="277" spans="1:6" x14ac:dyDescent="0.25">
      <c r="A277" s="9" t="str">
        <f>IF(total!B284&lt;&gt;"",total!A284,"")</f>
        <v/>
      </c>
      <c r="B277" s="9" t="str">
        <f>IF(total!B284&lt;&gt;"",total!B284,"")</f>
        <v/>
      </c>
      <c r="C277" s="9" t="str">
        <f>IF(total!D284&lt;&gt;"",total!D284,"")</f>
        <v/>
      </c>
      <c r="D277" s="9" t="str">
        <f>IF(total!F284&lt;&gt;"",total!F284,"")</f>
        <v/>
      </c>
      <c r="E277" s="9" t="str">
        <f>IF(total!G284&lt;&gt;"",total!G284,"")</f>
        <v/>
      </c>
      <c r="F277" s="9" t="str">
        <f>IF(total!I284&lt;&gt;"",total!I284,"")</f>
        <v/>
      </c>
    </row>
    <row r="278" spans="1:6" x14ac:dyDescent="0.25">
      <c r="A278" s="9" t="str">
        <f>IF(total!B285&lt;&gt;"",total!A285,"")</f>
        <v/>
      </c>
      <c r="B278" s="9" t="str">
        <f>IF(total!B285&lt;&gt;"",total!B285,"")</f>
        <v/>
      </c>
      <c r="C278" s="9" t="str">
        <f>IF(total!D285&lt;&gt;"",total!D285,"")</f>
        <v/>
      </c>
      <c r="D278" s="9" t="str">
        <f>IF(total!F285&lt;&gt;"",total!F285,"")</f>
        <v/>
      </c>
      <c r="E278" s="9" t="str">
        <f>IF(total!G285&lt;&gt;"",total!G285,"")</f>
        <v/>
      </c>
      <c r="F278" s="9" t="str">
        <f>IF(total!I285&lt;&gt;"",total!I285,"")</f>
        <v/>
      </c>
    </row>
    <row r="279" spans="1:6" x14ac:dyDescent="0.25">
      <c r="A279" s="9" t="str">
        <f>IF(total!B286&lt;&gt;"",total!A286,"")</f>
        <v/>
      </c>
      <c r="B279" s="9" t="str">
        <f>IF(total!B286&lt;&gt;"",total!B286,"")</f>
        <v/>
      </c>
      <c r="C279" s="9" t="str">
        <f>IF(total!D286&lt;&gt;"",total!D286,"")</f>
        <v/>
      </c>
      <c r="D279" s="9" t="str">
        <f>IF(total!F286&lt;&gt;"",total!F286,"")</f>
        <v/>
      </c>
      <c r="E279" s="9" t="str">
        <f>IF(total!G286&lt;&gt;"",total!G286,"")</f>
        <v/>
      </c>
      <c r="F279" s="9" t="str">
        <f>IF(total!I286&lt;&gt;"",total!I286,"")</f>
        <v/>
      </c>
    </row>
    <row r="280" spans="1:6" x14ac:dyDescent="0.25">
      <c r="A280" s="9" t="str">
        <f>IF(total!B287&lt;&gt;"",total!A287,"")</f>
        <v/>
      </c>
      <c r="B280" s="9" t="str">
        <f>IF(total!B287&lt;&gt;"",total!B287,"")</f>
        <v/>
      </c>
      <c r="C280" s="9" t="str">
        <f>IF(total!D287&lt;&gt;"",total!D287,"")</f>
        <v/>
      </c>
      <c r="D280" s="9" t="str">
        <f>IF(total!F287&lt;&gt;"",total!F287,"")</f>
        <v/>
      </c>
      <c r="E280" s="9" t="str">
        <f>IF(total!G287&lt;&gt;"",total!G287,"")</f>
        <v/>
      </c>
      <c r="F280" s="9" t="str">
        <f>IF(total!I287&lt;&gt;"",total!I287,"")</f>
        <v/>
      </c>
    </row>
    <row r="281" spans="1:6" x14ac:dyDescent="0.25">
      <c r="A281" s="9" t="str">
        <f>IF(total!B288&lt;&gt;"",total!A288,"")</f>
        <v/>
      </c>
      <c r="B281" s="9" t="str">
        <f>IF(total!B288&lt;&gt;"",total!B288,"")</f>
        <v/>
      </c>
      <c r="C281" s="9" t="str">
        <f>IF(total!D288&lt;&gt;"",total!D288,"")</f>
        <v/>
      </c>
      <c r="D281" s="9" t="str">
        <f>IF(total!F288&lt;&gt;"",total!F288,"")</f>
        <v/>
      </c>
      <c r="E281" s="9" t="str">
        <f>IF(total!G288&lt;&gt;"",total!G288,"")</f>
        <v/>
      </c>
      <c r="F281" s="9" t="str">
        <f>IF(total!I288&lt;&gt;"",total!I288,"")</f>
        <v/>
      </c>
    </row>
    <row r="282" spans="1:6" x14ac:dyDescent="0.25">
      <c r="A282" s="9" t="str">
        <f>IF(total!B289&lt;&gt;"",total!A289,"")</f>
        <v/>
      </c>
      <c r="B282" s="9" t="str">
        <f>IF(total!B289&lt;&gt;"",total!B289,"")</f>
        <v/>
      </c>
      <c r="C282" s="9" t="str">
        <f>IF(total!D289&lt;&gt;"",total!D289,"")</f>
        <v/>
      </c>
      <c r="D282" s="9" t="str">
        <f>IF(total!F289&lt;&gt;"",total!F289,"")</f>
        <v/>
      </c>
      <c r="E282" s="9" t="str">
        <f>IF(total!G289&lt;&gt;"",total!G289,"")</f>
        <v/>
      </c>
      <c r="F282" s="9" t="str">
        <f>IF(total!I289&lt;&gt;"",total!I289,"")</f>
        <v/>
      </c>
    </row>
    <row r="283" spans="1:6" x14ac:dyDescent="0.25">
      <c r="A283" s="9" t="str">
        <f>IF(total!B290&lt;&gt;"",total!A290,"")</f>
        <v/>
      </c>
      <c r="B283" s="9" t="str">
        <f>IF(total!B290&lt;&gt;"",total!B290,"")</f>
        <v/>
      </c>
      <c r="C283" s="9" t="str">
        <f>IF(total!D290&lt;&gt;"",total!D290,"")</f>
        <v/>
      </c>
      <c r="D283" s="9" t="str">
        <f>IF(total!F290&lt;&gt;"",total!F290,"")</f>
        <v/>
      </c>
      <c r="E283" s="9" t="str">
        <f>IF(total!G290&lt;&gt;"",total!G290,"")</f>
        <v/>
      </c>
      <c r="F283" s="9" t="str">
        <f>IF(total!I290&lt;&gt;"",total!I290,"")</f>
        <v/>
      </c>
    </row>
    <row r="284" spans="1:6" x14ac:dyDescent="0.25">
      <c r="A284" s="9" t="str">
        <f>IF(total!B291&lt;&gt;"",total!A291,"")</f>
        <v/>
      </c>
      <c r="B284" s="9" t="str">
        <f>IF(total!B291&lt;&gt;"",total!B291,"")</f>
        <v/>
      </c>
      <c r="C284" s="9" t="str">
        <f>IF(total!D291&lt;&gt;"",total!D291,"")</f>
        <v/>
      </c>
      <c r="D284" s="9" t="str">
        <f>IF(total!F291&lt;&gt;"",total!F291,"")</f>
        <v/>
      </c>
      <c r="E284" s="9" t="str">
        <f>IF(total!G291&lt;&gt;"",total!G291,"")</f>
        <v/>
      </c>
      <c r="F284" s="9" t="str">
        <f>IF(total!I291&lt;&gt;"",total!I291,"")</f>
        <v/>
      </c>
    </row>
    <row r="285" spans="1:6" x14ac:dyDescent="0.25">
      <c r="A285" s="9" t="str">
        <f>IF(total!B292&lt;&gt;"",total!A292,"")</f>
        <v/>
      </c>
      <c r="B285" s="9" t="str">
        <f>IF(total!B292&lt;&gt;"",total!B292,"")</f>
        <v/>
      </c>
      <c r="C285" s="9" t="str">
        <f>IF(total!D292&lt;&gt;"",total!D292,"")</f>
        <v/>
      </c>
      <c r="D285" s="9" t="str">
        <f>IF(total!F292&lt;&gt;"",total!F292,"")</f>
        <v/>
      </c>
      <c r="E285" s="9" t="str">
        <f>IF(total!G292&lt;&gt;"",total!G292,"")</f>
        <v/>
      </c>
      <c r="F285" s="9" t="str">
        <f>IF(total!I292&lt;&gt;"",total!I292,"")</f>
        <v/>
      </c>
    </row>
    <row r="286" spans="1:6" x14ac:dyDescent="0.25">
      <c r="A286" s="9" t="str">
        <f>IF(total!B293&lt;&gt;"",total!A293,"")</f>
        <v/>
      </c>
      <c r="B286" s="9" t="str">
        <f>IF(total!B293&lt;&gt;"",total!B293,"")</f>
        <v/>
      </c>
      <c r="C286" s="9" t="str">
        <f>IF(total!D293&lt;&gt;"",total!D293,"")</f>
        <v/>
      </c>
      <c r="D286" s="9" t="str">
        <f>IF(total!F293&lt;&gt;"",total!F293,"")</f>
        <v/>
      </c>
      <c r="E286" s="9" t="str">
        <f>IF(total!G293&lt;&gt;"",total!G293,"")</f>
        <v/>
      </c>
      <c r="F286" s="9" t="str">
        <f>IF(total!I293&lt;&gt;"",total!I293,"")</f>
        <v/>
      </c>
    </row>
    <row r="287" spans="1:6" x14ac:dyDescent="0.25">
      <c r="A287" s="9" t="str">
        <f>IF(total!B294&lt;&gt;"",total!A294,"")</f>
        <v/>
      </c>
      <c r="B287" s="9" t="str">
        <f>IF(total!B294&lt;&gt;"",total!B294,"")</f>
        <v/>
      </c>
      <c r="C287" s="9" t="str">
        <f>IF(total!D294&lt;&gt;"",total!D294,"")</f>
        <v/>
      </c>
      <c r="D287" s="9" t="str">
        <f>IF(total!F294&lt;&gt;"",total!F294,"")</f>
        <v/>
      </c>
      <c r="E287" s="9" t="str">
        <f>IF(total!G294&lt;&gt;"",total!G294,"")</f>
        <v/>
      </c>
      <c r="F287" s="9" t="str">
        <f>IF(total!I294&lt;&gt;"",total!I294,"")</f>
        <v/>
      </c>
    </row>
    <row r="288" spans="1:6" x14ac:dyDescent="0.25">
      <c r="A288" s="9" t="str">
        <f>IF(total!B295&lt;&gt;"",total!A295,"")</f>
        <v/>
      </c>
      <c r="B288" s="9" t="str">
        <f>IF(total!B295&lt;&gt;"",total!B295,"")</f>
        <v/>
      </c>
      <c r="C288" s="9" t="str">
        <f>IF(total!D295&lt;&gt;"",total!D295,"")</f>
        <v/>
      </c>
      <c r="D288" s="9" t="str">
        <f>IF(total!F295&lt;&gt;"",total!F295,"")</f>
        <v/>
      </c>
      <c r="E288" s="9" t="str">
        <f>IF(total!G295&lt;&gt;"",total!G295,"")</f>
        <v/>
      </c>
      <c r="F288" s="9" t="str">
        <f>IF(total!I295&lt;&gt;"",total!I295,"")</f>
        <v/>
      </c>
    </row>
    <row r="289" spans="1:6" x14ac:dyDescent="0.25">
      <c r="A289" s="9" t="str">
        <f>IF(total!B296&lt;&gt;"",total!A296,"")</f>
        <v/>
      </c>
      <c r="B289" s="9" t="str">
        <f>IF(total!B296&lt;&gt;"",total!B296,"")</f>
        <v/>
      </c>
      <c r="C289" s="9" t="str">
        <f>IF(total!D296&lt;&gt;"",total!D296,"")</f>
        <v/>
      </c>
      <c r="D289" s="9" t="str">
        <f>IF(total!F296&lt;&gt;"",total!F296,"")</f>
        <v/>
      </c>
      <c r="E289" s="9" t="str">
        <f>IF(total!G296&lt;&gt;"",total!G296,"")</f>
        <v/>
      </c>
      <c r="F289" s="9" t="str">
        <f>IF(total!I296&lt;&gt;"",total!I296,"")</f>
        <v/>
      </c>
    </row>
    <row r="290" spans="1:6" x14ac:dyDescent="0.25">
      <c r="A290" s="9" t="str">
        <f>IF(total!B297&lt;&gt;"",total!A297,"")</f>
        <v/>
      </c>
      <c r="B290" s="9" t="str">
        <f>IF(total!B297&lt;&gt;"",total!B297,"")</f>
        <v/>
      </c>
      <c r="C290" s="9" t="str">
        <f>IF(total!D297&lt;&gt;"",total!D297,"")</f>
        <v/>
      </c>
      <c r="D290" s="9" t="str">
        <f>IF(total!F297&lt;&gt;"",total!F297,"")</f>
        <v/>
      </c>
      <c r="E290" s="9" t="str">
        <f>IF(total!G297&lt;&gt;"",total!G297,"")</f>
        <v/>
      </c>
      <c r="F290" s="9" t="str">
        <f>IF(total!I297&lt;&gt;"",total!I297,"")</f>
        <v/>
      </c>
    </row>
    <row r="291" spans="1:6" x14ac:dyDescent="0.25">
      <c r="A291" s="9" t="str">
        <f>IF(total!B298&lt;&gt;"",total!A298,"")</f>
        <v/>
      </c>
      <c r="B291" s="9" t="str">
        <f>IF(total!B298&lt;&gt;"",total!B298,"")</f>
        <v/>
      </c>
      <c r="C291" s="9" t="str">
        <f>IF(total!D298&lt;&gt;"",total!D298,"")</f>
        <v/>
      </c>
      <c r="D291" s="9" t="str">
        <f>IF(total!F298&lt;&gt;"",total!F298,"")</f>
        <v/>
      </c>
      <c r="E291" s="9" t="str">
        <f>IF(total!G298&lt;&gt;"",total!G298,"")</f>
        <v/>
      </c>
      <c r="F291" s="9" t="str">
        <f>IF(total!I298&lt;&gt;"",total!I298,"")</f>
        <v/>
      </c>
    </row>
    <row r="292" spans="1:6" x14ac:dyDescent="0.25">
      <c r="A292" s="9" t="str">
        <f>IF(total!B299&lt;&gt;"",total!A299,"")</f>
        <v/>
      </c>
      <c r="B292" s="9" t="str">
        <f>IF(total!B299&lt;&gt;"",total!B299,"")</f>
        <v/>
      </c>
      <c r="C292" s="9" t="str">
        <f>IF(total!D299&lt;&gt;"",total!D299,"")</f>
        <v/>
      </c>
      <c r="D292" s="9" t="str">
        <f>IF(total!F299&lt;&gt;"",total!F299,"")</f>
        <v/>
      </c>
      <c r="E292" s="9" t="str">
        <f>IF(total!G299&lt;&gt;"",total!G299,"")</f>
        <v/>
      </c>
      <c r="F292" s="9" t="str">
        <f>IF(total!I299&lt;&gt;"",total!I299,"")</f>
        <v/>
      </c>
    </row>
    <row r="293" spans="1:6" x14ac:dyDescent="0.25">
      <c r="A293" s="9" t="str">
        <f>IF(total!B300&lt;&gt;"",total!A300,"")</f>
        <v/>
      </c>
      <c r="B293" s="9" t="str">
        <f>IF(total!B300&lt;&gt;"",total!B300,"")</f>
        <v/>
      </c>
      <c r="C293" s="9" t="str">
        <f>IF(total!D300&lt;&gt;"",total!D300,"")</f>
        <v/>
      </c>
      <c r="D293" s="9" t="str">
        <f>IF(total!F300&lt;&gt;"",total!F300,"")</f>
        <v/>
      </c>
      <c r="E293" s="9" t="str">
        <f>IF(total!G300&lt;&gt;"",total!G300,"")</f>
        <v/>
      </c>
      <c r="F293" s="9" t="str">
        <f>IF(total!I300&lt;&gt;"",total!I300,"")</f>
        <v/>
      </c>
    </row>
    <row r="294" spans="1:6" x14ac:dyDescent="0.25">
      <c r="A294" s="9" t="str">
        <f>IF(total!B301&lt;&gt;"",total!A301,"")</f>
        <v/>
      </c>
      <c r="B294" s="9" t="str">
        <f>IF(total!B301&lt;&gt;"",total!B301,"")</f>
        <v/>
      </c>
      <c r="C294" s="9" t="str">
        <f>IF(total!D301&lt;&gt;"",total!D301,"")</f>
        <v/>
      </c>
      <c r="D294" s="9" t="str">
        <f>IF(total!F301&lt;&gt;"",total!F301,"")</f>
        <v/>
      </c>
      <c r="E294" s="9" t="str">
        <f>IF(total!G301&lt;&gt;"",total!G301,"")</f>
        <v/>
      </c>
      <c r="F294" s="9" t="str">
        <f>IF(total!I301&lt;&gt;"",total!I301,"")</f>
        <v/>
      </c>
    </row>
    <row r="295" spans="1:6" x14ac:dyDescent="0.25">
      <c r="A295" s="9" t="str">
        <f>IF(total!B302&lt;&gt;"",total!A302,"")</f>
        <v/>
      </c>
      <c r="B295" s="9" t="str">
        <f>IF(total!B302&lt;&gt;"",total!B302,"")</f>
        <v/>
      </c>
      <c r="C295" s="9" t="str">
        <f>IF(total!D302&lt;&gt;"",total!D302,"")</f>
        <v/>
      </c>
      <c r="D295" s="9" t="str">
        <f>IF(total!F302&lt;&gt;"",total!F302,"")</f>
        <v/>
      </c>
      <c r="E295" s="9" t="str">
        <f>IF(total!G302&lt;&gt;"",total!G302,"")</f>
        <v/>
      </c>
      <c r="F295" s="9" t="str">
        <f>IF(total!I302&lt;&gt;"",total!I302,"")</f>
        <v/>
      </c>
    </row>
    <row r="296" spans="1:6" x14ac:dyDescent="0.25">
      <c r="A296" s="9" t="str">
        <f>IF(total!B303&lt;&gt;"",total!A303,"")</f>
        <v/>
      </c>
      <c r="B296" s="9" t="str">
        <f>IF(total!B303&lt;&gt;"",total!B303,"")</f>
        <v/>
      </c>
      <c r="C296" s="9" t="str">
        <f>IF(total!D303&lt;&gt;"",total!D303,"")</f>
        <v/>
      </c>
      <c r="D296" s="9" t="str">
        <f>IF(total!F303&lt;&gt;"",total!F303,"")</f>
        <v/>
      </c>
      <c r="E296" s="9" t="str">
        <f>IF(total!G303&lt;&gt;"",total!G303,"")</f>
        <v/>
      </c>
      <c r="F296" s="9" t="str">
        <f>IF(total!I303&lt;&gt;"",total!I303,"")</f>
        <v/>
      </c>
    </row>
    <row r="297" spans="1:6" x14ac:dyDescent="0.25">
      <c r="A297" s="9" t="str">
        <f>IF(total!B304&lt;&gt;"",total!A304,"")</f>
        <v/>
      </c>
      <c r="B297" s="9" t="str">
        <f>IF(total!B304&lt;&gt;"",total!B304,"")</f>
        <v/>
      </c>
      <c r="C297" s="9" t="str">
        <f>IF(total!D304&lt;&gt;"",total!D304,"")</f>
        <v/>
      </c>
      <c r="D297" s="9" t="str">
        <f>IF(total!F304&lt;&gt;"",total!F304,"")</f>
        <v/>
      </c>
      <c r="E297" s="9" t="str">
        <f>IF(total!G304&lt;&gt;"",total!G304,"")</f>
        <v/>
      </c>
      <c r="F297" s="9" t="str">
        <f>IF(total!I304&lt;&gt;"",total!I304,"")</f>
        <v/>
      </c>
    </row>
    <row r="298" spans="1:6" x14ac:dyDescent="0.25">
      <c r="A298" s="9" t="str">
        <f>IF(total!B305&lt;&gt;"",total!A305,"")</f>
        <v/>
      </c>
      <c r="B298" s="9" t="str">
        <f>IF(total!B305&lt;&gt;"",total!B305,"")</f>
        <v/>
      </c>
      <c r="C298" s="9" t="str">
        <f>IF(total!D305&lt;&gt;"",total!D305,"")</f>
        <v/>
      </c>
      <c r="D298" s="9" t="str">
        <f>IF(total!F305&lt;&gt;"",total!F305,"")</f>
        <v/>
      </c>
      <c r="E298" s="9" t="str">
        <f>IF(total!G305&lt;&gt;"",total!G305,"")</f>
        <v/>
      </c>
      <c r="F298" s="9" t="str">
        <f>IF(total!I305&lt;&gt;"",total!I305,"")</f>
        <v/>
      </c>
    </row>
    <row r="299" spans="1:6" x14ac:dyDescent="0.25">
      <c r="A299" s="9" t="str">
        <f>IF(total!B306&lt;&gt;"",total!A306,"")</f>
        <v/>
      </c>
      <c r="B299" s="9" t="str">
        <f>IF(total!B306&lt;&gt;"",total!B306,"")</f>
        <v/>
      </c>
      <c r="C299" s="9" t="str">
        <f>IF(total!D306&lt;&gt;"",total!D306,"")</f>
        <v/>
      </c>
      <c r="D299" s="9" t="str">
        <f>IF(total!F306&lt;&gt;"",total!F306,"")</f>
        <v/>
      </c>
      <c r="E299" s="9" t="str">
        <f>IF(total!G306&lt;&gt;"",total!G306,"")</f>
        <v/>
      </c>
      <c r="F299" s="9" t="str">
        <f>IF(total!I306&lt;&gt;"",total!I306,"")</f>
        <v/>
      </c>
    </row>
    <row r="300" spans="1:6" x14ac:dyDescent="0.25">
      <c r="A300" s="9" t="str">
        <f>IF(total!B307&lt;&gt;"",total!A307,"")</f>
        <v/>
      </c>
      <c r="B300" s="9" t="str">
        <f>IF(total!B307&lt;&gt;"",total!B307,"")</f>
        <v/>
      </c>
      <c r="C300" s="9" t="str">
        <f>IF(total!D307&lt;&gt;"",total!D307,"")</f>
        <v/>
      </c>
      <c r="D300" s="9" t="str">
        <f>IF(total!F307&lt;&gt;"",total!F307,"")</f>
        <v/>
      </c>
      <c r="E300" s="9" t="str">
        <f>IF(total!G307&lt;&gt;"",total!G307,"")</f>
        <v/>
      </c>
      <c r="F300" s="9" t="str">
        <f>IF(total!I307&lt;&gt;"",total!I307,"")</f>
        <v/>
      </c>
    </row>
    <row r="301" spans="1:6" x14ac:dyDescent="0.25">
      <c r="A301" s="9" t="str">
        <f>IF(total!B308&lt;&gt;"",total!A308,"")</f>
        <v/>
      </c>
      <c r="B301" s="9" t="str">
        <f>IF(total!B308&lt;&gt;"",total!B308,"")</f>
        <v/>
      </c>
      <c r="C301" s="9" t="str">
        <f>IF(total!D308&lt;&gt;"",total!D308,"")</f>
        <v/>
      </c>
      <c r="D301" s="9" t="str">
        <f>IF(total!F308&lt;&gt;"",total!F308,"")</f>
        <v/>
      </c>
      <c r="E301" s="9" t="str">
        <f>IF(total!G308&lt;&gt;"",total!G308,"")</f>
        <v/>
      </c>
      <c r="F301" s="9" t="str">
        <f>IF(total!I308&lt;&gt;"",total!I308,"")</f>
        <v/>
      </c>
    </row>
    <row r="302" spans="1:6" x14ac:dyDescent="0.25">
      <c r="A302" s="9" t="str">
        <f>IF(total!B309&lt;&gt;"",total!A309,"")</f>
        <v/>
      </c>
      <c r="B302" s="9" t="str">
        <f>IF(total!B309&lt;&gt;"",total!B309,"")</f>
        <v/>
      </c>
      <c r="C302" s="9" t="str">
        <f>IF(total!D309&lt;&gt;"",total!D309,"")</f>
        <v/>
      </c>
      <c r="D302" s="9" t="str">
        <f>IF(total!F309&lt;&gt;"",total!F309,"")</f>
        <v/>
      </c>
      <c r="E302" s="9" t="str">
        <f>IF(total!G309&lt;&gt;"",total!G309,"")</f>
        <v/>
      </c>
      <c r="F302" s="9" t="str">
        <f>IF(total!I309&lt;&gt;"",total!I309,"")</f>
        <v/>
      </c>
    </row>
    <row r="303" spans="1:6" x14ac:dyDescent="0.25">
      <c r="A303" s="9" t="str">
        <f>IF(total!B310&lt;&gt;"",total!A310,"")</f>
        <v/>
      </c>
      <c r="B303" s="9" t="str">
        <f>IF(total!B310&lt;&gt;"",total!B310,"")</f>
        <v/>
      </c>
      <c r="C303" s="9" t="str">
        <f>IF(total!D310&lt;&gt;"",total!D310,"")</f>
        <v/>
      </c>
      <c r="D303" s="9" t="str">
        <f>IF(total!F310&lt;&gt;"",total!F310,"")</f>
        <v/>
      </c>
      <c r="E303" s="9" t="str">
        <f>IF(total!G310&lt;&gt;"",total!G310,"")</f>
        <v/>
      </c>
      <c r="F303" s="9" t="str">
        <f>IF(total!I310&lt;&gt;"",total!I310,"")</f>
        <v/>
      </c>
    </row>
    <row r="304" spans="1:6" x14ac:dyDescent="0.25">
      <c r="A304" s="9" t="str">
        <f>IF(total!B311&lt;&gt;"",total!A311,"")</f>
        <v/>
      </c>
      <c r="B304" s="9" t="str">
        <f>IF(total!B311&lt;&gt;"",total!B311,"")</f>
        <v/>
      </c>
      <c r="C304" s="9" t="str">
        <f>IF(total!D311&lt;&gt;"",total!D311,"")</f>
        <v/>
      </c>
      <c r="D304" s="9" t="str">
        <f>IF(total!F311&lt;&gt;"",total!F311,"")</f>
        <v/>
      </c>
      <c r="E304" s="9" t="str">
        <f>IF(total!G311&lt;&gt;"",total!G311,"")</f>
        <v/>
      </c>
      <c r="F304" s="9" t="str">
        <f>IF(total!I311&lt;&gt;"",total!I311,"")</f>
        <v/>
      </c>
    </row>
    <row r="305" spans="1:6" x14ac:dyDescent="0.25">
      <c r="A305" s="9" t="str">
        <f>IF(total!B312&lt;&gt;"",total!A312,"")</f>
        <v/>
      </c>
      <c r="B305" s="9" t="str">
        <f>IF(total!B312&lt;&gt;"",total!B312,"")</f>
        <v/>
      </c>
      <c r="C305" s="9" t="str">
        <f>IF(total!D312&lt;&gt;"",total!D312,"")</f>
        <v/>
      </c>
      <c r="D305" s="9" t="str">
        <f>IF(total!F312&lt;&gt;"",total!F312,"")</f>
        <v/>
      </c>
      <c r="E305" s="9" t="str">
        <f>IF(total!G312&lt;&gt;"",total!G312,"")</f>
        <v/>
      </c>
      <c r="F305" s="9" t="str">
        <f>IF(total!I312&lt;&gt;"",total!I312,"")</f>
        <v/>
      </c>
    </row>
    <row r="306" spans="1:6" x14ac:dyDescent="0.25">
      <c r="A306" s="9" t="str">
        <f>IF(total!B313&lt;&gt;"",total!A313,"")</f>
        <v/>
      </c>
      <c r="B306" s="9" t="str">
        <f>IF(total!B313&lt;&gt;"",total!B313,"")</f>
        <v/>
      </c>
      <c r="C306" s="9" t="str">
        <f>IF(total!D313&lt;&gt;"",total!D313,"")</f>
        <v/>
      </c>
      <c r="D306" s="9" t="str">
        <f>IF(total!F313&lt;&gt;"",total!F313,"")</f>
        <v/>
      </c>
      <c r="E306" s="9" t="str">
        <f>IF(total!G313&lt;&gt;"",total!G313,"")</f>
        <v/>
      </c>
      <c r="F306" s="9" t="str">
        <f>IF(total!I313&lt;&gt;"",total!I313,"")</f>
        <v/>
      </c>
    </row>
    <row r="307" spans="1:6" x14ac:dyDescent="0.25">
      <c r="A307" s="9" t="str">
        <f>IF(total!B314&lt;&gt;"",total!A314,"")</f>
        <v/>
      </c>
      <c r="B307" s="9" t="str">
        <f>IF(total!B314&lt;&gt;"",total!B314,"")</f>
        <v/>
      </c>
      <c r="C307" s="9" t="str">
        <f>IF(total!D314&lt;&gt;"",total!D314,"")</f>
        <v/>
      </c>
      <c r="D307" s="9" t="str">
        <f>IF(total!F314&lt;&gt;"",total!F314,"")</f>
        <v/>
      </c>
      <c r="E307" s="9" t="str">
        <f>IF(total!G314&lt;&gt;"",total!G314,"")</f>
        <v/>
      </c>
      <c r="F307" s="9" t="str">
        <f>IF(total!I314&lt;&gt;"",total!I314,"")</f>
        <v/>
      </c>
    </row>
    <row r="308" spans="1:6" x14ac:dyDescent="0.25">
      <c r="A308" s="9" t="str">
        <f>IF(total!B315&lt;&gt;"",total!A315,"")</f>
        <v/>
      </c>
      <c r="B308" s="9" t="str">
        <f>IF(total!B315&lt;&gt;"",total!B315,"")</f>
        <v/>
      </c>
      <c r="C308" s="9" t="str">
        <f>IF(total!D315&lt;&gt;"",total!D315,"")</f>
        <v/>
      </c>
      <c r="D308" s="9" t="str">
        <f>IF(total!F315&lt;&gt;"",total!F315,"")</f>
        <v/>
      </c>
      <c r="E308" s="9" t="str">
        <f>IF(total!G315&lt;&gt;"",total!G315,"")</f>
        <v/>
      </c>
      <c r="F308" s="9" t="str">
        <f>IF(total!I315&lt;&gt;"",total!I315,"")</f>
        <v/>
      </c>
    </row>
    <row r="309" spans="1:6" x14ac:dyDescent="0.25">
      <c r="A309" s="9" t="str">
        <f>IF(total!B316&lt;&gt;"",total!A316,"")</f>
        <v/>
      </c>
      <c r="B309" s="9" t="str">
        <f>IF(total!B316&lt;&gt;"",total!B316,"")</f>
        <v/>
      </c>
      <c r="C309" s="9" t="str">
        <f>IF(total!D316&lt;&gt;"",total!D316,"")</f>
        <v/>
      </c>
      <c r="D309" s="9" t="str">
        <f>IF(total!F316&lt;&gt;"",total!F316,"")</f>
        <v/>
      </c>
      <c r="E309" s="9" t="str">
        <f>IF(total!G316&lt;&gt;"",total!G316,"")</f>
        <v/>
      </c>
      <c r="F309" s="9" t="str">
        <f>IF(total!I316&lt;&gt;"",total!I316,"")</f>
        <v/>
      </c>
    </row>
    <row r="310" spans="1:6" x14ac:dyDescent="0.25">
      <c r="A310" s="9" t="str">
        <f>IF(total!B317&lt;&gt;"",total!A317,"")</f>
        <v/>
      </c>
      <c r="B310" s="9" t="str">
        <f>IF(total!B317&lt;&gt;"",total!B317,"")</f>
        <v/>
      </c>
      <c r="C310" s="9" t="str">
        <f>IF(total!D317&lt;&gt;"",total!D317,"")</f>
        <v/>
      </c>
      <c r="D310" s="9" t="str">
        <f>IF(total!F317&lt;&gt;"",total!F317,"")</f>
        <v/>
      </c>
      <c r="E310" s="9" t="str">
        <f>IF(total!G317&lt;&gt;"",total!G317,"")</f>
        <v/>
      </c>
      <c r="F310" s="9" t="str">
        <f>IF(total!I317&lt;&gt;"",total!I317,"")</f>
        <v/>
      </c>
    </row>
    <row r="311" spans="1:6" x14ac:dyDescent="0.25">
      <c r="A311" s="9" t="str">
        <f>IF(total!B318&lt;&gt;"",total!A318,"")</f>
        <v/>
      </c>
      <c r="B311" s="9" t="str">
        <f>IF(total!B318&lt;&gt;"",total!B318,"")</f>
        <v/>
      </c>
      <c r="C311" s="9" t="str">
        <f>IF(total!D318&lt;&gt;"",total!D318,"")</f>
        <v/>
      </c>
      <c r="D311" s="9" t="str">
        <f>IF(total!F318&lt;&gt;"",total!F318,"")</f>
        <v/>
      </c>
      <c r="E311" s="9" t="str">
        <f>IF(total!G318&lt;&gt;"",total!G318,"")</f>
        <v/>
      </c>
      <c r="F311" s="9" t="str">
        <f>IF(total!I318&lt;&gt;"",total!I318,"")</f>
        <v/>
      </c>
    </row>
    <row r="312" spans="1:6" x14ac:dyDescent="0.25">
      <c r="A312" s="9" t="str">
        <f>IF(total!B319&lt;&gt;"",total!A319,"")</f>
        <v/>
      </c>
      <c r="B312" s="9" t="str">
        <f>IF(total!B319&lt;&gt;"",total!B319,"")</f>
        <v/>
      </c>
      <c r="C312" s="9" t="str">
        <f>IF(total!D319&lt;&gt;"",total!D319,"")</f>
        <v/>
      </c>
      <c r="D312" s="9" t="str">
        <f>IF(total!F319&lt;&gt;"",total!F319,"")</f>
        <v/>
      </c>
      <c r="E312" s="9" t="str">
        <f>IF(total!G319&lt;&gt;"",total!G319,"")</f>
        <v/>
      </c>
      <c r="F312" s="9" t="str">
        <f>IF(total!I319&lt;&gt;"",total!I319,"")</f>
        <v/>
      </c>
    </row>
    <row r="313" spans="1:6" x14ac:dyDescent="0.25">
      <c r="A313" s="9" t="str">
        <f>IF(total!B320&lt;&gt;"",total!A320,"")</f>
        <v/>
      </c>
      <c r="B313" s="9" t="str">
        <f>IF(total!B320&lt;&gt;"",total!B320,"")</f>
        <v/>
      </c>
      <c r="C313" s="9" t="str">
        <f>IF(total!D320&lt;&gt;"",total!D320,"")</f>
        <v/>
      </c>
      <c r="D313" s="9" t="str">
        <f>IF(total!F320&lt;&gt;"",total!F320,"")</f>
        <v/>
      </c>
      <c r="E313" s="9" t="str">
        <f>IF(total!G320&lt;&gt;"",total!G320,"")</f>
        <v/>
      </c>
      <c r="F313" s="9" t="str">
        <f>IF(total!I320&lt;&gt;"",total!I320,"")</f>
        <v/>
      </c>
    </row>
    <row r="314" spans="1:6" x14ac:dyDescent="0.25">
      <c r="A314" s="9" t="str">
        <f>IF(total!B321&lt;&gt;"",total!A321,"")</f>
        <v/>
      </c>
      <c r="B314" s="9" t="str">
        <f>IF(total!B321&lt;&gt;"",total!B321,"")</f>
        <v/>
      </c>
      <c r="C314" s="9" t="str">
        <f>IF(total!D321&lt;&gt;"",total!D321,"")</f>
        <v/>
      </c>
      <c r="D314" s="9" t="str">
        <f>IF(total!F321&lt;&gt;"",total!F321,"")</f>
        <v/>
      </c>
      <c r="E314" s="9" t="str">
        <f>IF(total!G321&lt;&gt;"",total!G321,"")</f>
        <v/>
      </c>
      <c r="F314" s="9" t="str">
        <f>IF(total!I321&lt;&gt;"",total!I321,"")</f>
        <v/>
      </c>
    </row>
    <row r="315" spans="1:6" x14ac:dyDescent="0.25">
      <c r="A315" s="9" t="str">
        <f>IF(total!B322&lt;&gt;"",total!A322,"")</f>
        <v/>
      </c>
      <c r="B315" s="9" t="str">
        <f>IF(total!B322&lt;&gt;"",total!B322,"")</f>
        <v/>
      </c>
      <c r="C315" s="9" t="str">
        <f>IF(total!D322&lt;&gt;"",total!D322,"")</f>
        <v/>
      </c>
      <c r="D315" s="9" t="str">
        <f>IF(total!F322&lt;&gt;"",total!F322,"")</f>
        <v/>
      </c>
      <c r="E315" s="9" t="str">
        <f>IF(total!G322&lt;&gt;"",total!G322,"")</f>
        <v/>
      </c>
      <c r="F315" s="9" t="str">
        <f>IF(total!I322&lt;&gt;"",total!I322,"")</f>
        <v/>
      </c>
    </row>
    <row r="316" spans="1:6" x14ac:dyDescent="0.25">
      <c r="A316" s="9" t="str">
        <f>IF(total!B323&lt;&gt;"",total!A323,"")</f>
        <v/>
      </c>
      <c r="B316" s="9" t="str">
        <f>IF(total!B323&lt;&gt;"",total!B323,"")</f>
        <v/>
      </c>
      <c r="C316" s="9" t="str">
        <f>IF(total!D323&lt;&gt;"",total!D323,"")</f>
        <v/>
      </c>
      <c r="D316" s="9" t="str">
        <f>IF(total!F323&lt;&gt;"",total!F323,"")</f>
        <v/>
      </c>
      <c r="E316" s="9" t="str">
        <f>IF(total!G323&lt;&gt;"",total!G323,"")</f>
        <v/>
      </c>
      <c r="F316" s="9" t="str">
        <f>IF(total!I323&lt;&gt;"",total!I323,"")</f>
        <v/>
      </c>
    </row>
    <row r="317" spans="1:6" x14ac:dyDescent="0.25">
      <c r="A317" s="9" t="str">
        <f>IF(total!B324&lt;&gt;"",total!A324,"")</f>
        <v/>
      </c>
      <c r="B317" s="9" t="str">
        <f>IF(total!B324&lt;&gt;"",total!B324,"")</f>
        <v/>
      </c>
      <c r="C317" s="9" t="str">
        <f>IF(total!D324&lt;&gt;"",total!D324,"")</f>
        <v/>
      </c>
      <c r="D317" s="9" t="str">
        <f>IF(total!F324&lt;&gt;"",total!F324,"")</f>
        <v/>
      </c>
      <c r="E317" s="9" t="str">
        <f>IF(total!G324&lt;&gt;"",total!G324,"")</f>
        <v/>
      </c>
      <c r="F317" s="9" t="str">
        <f>IF(total!I324&lt;&gt;"",total!I324,"")</f>
        <v/>
      </c>
    </row>
    <row r="318" spans="1:6" x14ac:dyDescent="0.25">
      <c r="A318" s="9" t="str">
        <f>IF(total!B325&lt;&gt;"",total!A325,"")</f>
        <v/>
      </c>
      <c r="B318" s="9" t="str">
        <f>IF(total!B325&lt;&gt;"",total!B325,"")</f>
        <v/>
      </c>
      <c r="C318" s="9" t="str">
        <f>IF(total!D325&lt;&gt;"",total!D325,"")</f>
        <v/>
      </c>
      <c r="D318" s="9" t="str">
        <f>IF(total!F325&lt;&gt;"",total!F325,"")</f>
        <v/>
      </c>
      <c r="E318" s="9" t="str">
        <f>IF(total!G325&lt;&gt;"",total!G325,"")</f>
        <v/>
      </c>
      <c r="F318" s="9" t="str">
        <f>IF(total!I325&lt;&gt;"",total!I325,"")</f>
        <v/>
      </c>
    </row>
    <row r="319" spans="1:6" x14ac:dyDescent="0.25">
      <c r="A319" s="9" t="str">
        <f>IF(total!B326&lt;&gt;"",total!A326,"")</f>
        <v/>
      </c>
      <c r="B319" s="9" t="str">
        <f>IF(total!B326&lt;&gt;"",total!B326,"")</f>
        <v/>
      </c>
      <c r="C319" s="9" t="str">
        <f>IF(total!D326&lt;&gt;"",total!D326,"")</f>
        <v/>
      </c>
      <c r="D319" s="9" t="str">
        <f>IF(total!F326&lt;&gt;"",total!F326,"")</f>
        <v/>
      </c>
      <c r="E319" s="9" t="str">
        <f>IF(total!G326&lt;&gt;"",total!G326,"")</f>
        <v/>
      </c>
      <c r="F319" s="9" t="str">
        <f>IF(total!I326&lt;&gt;"",total!I326,"")</f>
        <v/>
      </c>
    </row>
    <row r="320" spans="1:6" x14ac:dyDescent="0.25">
      <c r="A320" s="9" t="str">
        <f>IF(total!B327&lt;&gt;"",total!A327,"")</f>
        <v/>
      </c>
      <c r="B320" s="9" t="str">
        <f>IF(total!B327&lt;&gt;"",total!B327,"")</f>
        <v/>
      </c>
      <c r="C320" s="9" t="str">
        <f>IF(total!D327&lt;&gt;"",total!D327,"")</f>
        <v/>
      </c>
      <c r="D320" s="9" t="str">
        <f>IF(total!F327&lt;&gt;"",total!F327,"")</f>
        <v/>
      </c>
      <c r="E320" s="9" t="str">
        <f>IF(total!G327&lt;&gt;"",total!G327,"")</f>
        <v/>
      </c>
      <c r="F320" s="9" t="str">
        <f>IF(total!I327&lt;&gt;"",total!I327,"")</f>
        <v/>
      </c>
    </row>
    <row r="321" spans="1:6" x14ac:dyDescent="0.25">
      <c r="A321" s="9" t="str">
        <f>IF(total!B328&lt;&gt;"",total!A328,"")</f>
        <v/>
      </c>
      <c r="B321" s="9" t="str">
        <f>IF(total!B328&lt;&gt;"",total!B328,"")</f>
        <v/>
      </c>
      <c r="C321" s="9" t="str">
        <f>IF(total!D328&lt;&gt;"",total!D328,"")</f>
        <v/>
      </c>
      <c r="D321" s="9" t="str">
        <f>IF(total!F328&lt;&gt;"",total!F328,"")</f>
        <v/>
      </c>
      <c r="E321" s="9" t="str">
        <f>IF(total!G328&lt;&gt;"",total!G328,"")</f>
        <v/>
      </c>
      <c r="F321" s="9" t="str">
        <f>IF(total!I328&lt;&gt;"",total!I328,"")</f>
        <v/>
      </c>
    </row>
    <row r="322" spans="1:6" x14ac:dyDescent="0.25">
      <c r="A322" s="9" t="str">
        <f>IF(total!B329&lt;&gt;"",total!A329,"")</f>
        <v/>
      </c>
      <c r="B322" s="9" t="str">
        <f>IF(total!B329&lt;&gt;"",total!B329,"")</f>
        <v/>
      </c>
      <c r="C322" s="9" t="str">
        <f>IF(total!D329&lt;&gt;"",total!D329,"")</f>
        <v/>
      </c>
      <c r="D322" s="9" t="str">
        <f>IF(total!F329&lt;&gt;"",total!F329,"")</f>
        <v/>
      </c>
      <c r="E322" s="9" t="str">
        <f>IF(total!G329&lt;&gt;"",total!G329,"")</f>
        <v/>
      </c>
      <c r="F322" s="9" t="str">
        <f>IF(total!I329&lt;&gt;"",total!I329,"")</f>
        <v/>
      </c>
    </row>
    <row r="323" spans="1:6" x14ac:dyDescent="0.25">
      <c r="A323" s="9" t="str">
        <f>IF(total!B330&lt;&gt;"",total!A330,"")</f>
        <v/>
      </c>
      <c r="B323" s="9" t="str">
        <f>IF(total!B330&lt;&gt;"",total!B330,"")</f>
        <v/>
      </c>
      <c r="C323" s="9" t="str">
        <f>IF(total!D330&lt;&gt;"",total!D330,"")</f>
        <v/>
      </c>
      <c r="D323" s="9" t="str">
        <f>IF(total!F330&lt;&gt;"",total!F330,"")</f>
        <v/>
      </c>
      <c r="E323" s="9" t="str">
        <f>IF(total!G330&lt;&gt;"",total!G330,"")</f>
        <v/>
      </c>
      <c r="F323" s="9" t="str">
        <f>IF(total!I330&lt;&gt;"",total!I330,"")</f>
        <v/>
      </c>
    </row>
    <row r="324" spans="1:6" x14ac:dyDescent="0.25">
      <c r="A324" s="9" t="str">
        <f>IF(total!B331&lt;&gt;"",total!A331,"")</f>
        <v/>
      </c>
      <c r="B324" s="9" t="str">
        <f>IF(total!B331&lt;&gt;"",total!B331,"")</f>
        <v/>
      </c>
      <c r="C324" s="9" t="str">
        <f>IF(total!D331&lt;&gt;"",total!D331,"")</f>
        <v/>
      </c>
      <c r="D324" s="9" t="str">
        <f>IF(total!F331&lt;&gt;"",total!F331,"")</f>
        <v/>
      </c>
      <c r="E324" s="9" t="str">
        <f>IF(total!G331&lt;&gt;"",total!G331,"")</f>
        <v/>
      </c>
      <c r="F324" s="9" t="str">
        <f>IF(total!I331&lt;&gt;"",total!I331,"")</f>
        <v/>
      </c>
    </row>
    <row r="325" spans="1:6" x14ac:dyDescent="0.25">
      <c r="A325" s="9" t="str">
        <f>IF(total!B332&lt;&gt;"",total!A332,"")</f>
        <v/>
      </c>
      <c r="B325" s="9" t="str">
        <f>IF(total!B332&lt;&gt;"",total!B332,"")</f>
        <v/>
      </c>
      <c r="C325" s="9" t="str">
        <f>IF(total!D332&lt;&gt;"",total!D332,"")</f>
        <v/>
      </c>
      <c r="D325" s="9" t="str">
        <f>IF(total!F332&lt;&gt;"",total!F332,"")</f>
        <v/>
      </c>
      <c r="E325" s="9" t="str">
        <f>IF(total!G332&lt;&gt;"",total!G332,"")</f>
        <v/>
      </c>
      <c r="F325" s="9" t="str">
        <f>IF(total!I332&lt;&gt;"",total!I332,"")</f>
        <v/>
      </c>
    </row>
    <row r="326" spans="1:6" x14ac:dyDescent="0.25">
      <c r="A326" s="9" t="str">
        <f>IF(total!B333&lt;&gt;"",total!A333,"")</f>
        <v/>
      </c>
      <c r="B326" s="9" t="str">
        <f>IF(total!B333&lt;&gt;"",total!B333,"")</f>
        <v/>
      </c>
      <c r="C326" s="9" t="str">
        <f>IF(total!D333&lt;&gt;"",total!D333,"")</f>
        <v/>
      </c>
      <c r="D326" s="9" t="str">
        <f>IF(total!F333&lt;&gt;"",total!F333,"")</f>
        <v/>
      </c>
      <c r="E326" s="9" t="str">
        <f>IF(total!G333&lt;&gt;"",total!G333,"")</f>
        <v/>
      </c>
      <c r="F326" s="9" t="str">
        <f>IF(total!I333&lt;&gt;"",total!I333,"")</f>
        <v/>
      </c>
    </row>
    <row r="327" spans="1:6" x14ac:dyDescent="0.25">
      <c r="A327" s="9" t="str">
        <f>IF(total!B334&lt;&gt;"",total!A334,"")</f>
        <v/>
      </c>
      <c r="B327" s="9" t="str">
        <f>IF(total!B334&lt;&gt;"",total!B334,"")</f>
        <v/>
      </c>
      <c r="C327" s="9" t="str">
        <f>IF(total!D334&lt;&gt;"",total!D334,"")</f>
        <v/>
      </c>
      <c r="D327" s="9" t="str">
        <f>IF(total!F334&lt;&gt;"",total!F334,"")</f>
        <v/>
      </c>
      <c r="E327" s="9" t="str">
        <f>IF(total!G334&lt;&gt;"",total!G334,"")</f>
        <v/>
      </c>
      <c r="F327" s="9" t="str">
        <f>IF(total!I334&lt;&gt;"",total!I334,"")</f>
        <v/>
      </c>
    </row>
    <row r="328" spans="1:6" x14ac:dyDescent="0.25">
      <c r="A328" s="9" t="str">
        <f>IF(total!B335&lt;&gt;"",total!A335,"")</f>
        <v/>
      </c>
      <c r="B328" s="9" t="str">
        <f>IF(total!B335&lt;&gt;"",total!B335,"")</f>
        <v/>
      </c>
      <c r="C328" s="9" t="str">
        <f>IF(total!D335&lt;&gt;"",total!D335,"")</f>
        <v/>
      </c>
      <c r="D328" s="9" t="str">
        <f>IF(total!F335&lt;&gt;"",total!F335,"")</f>
        <v/>
      </c>
      <c r="E328" s="9" t="str">
        <f>IF(total!G335&lt;&gt;"",total!G335,"")</f>
        <v/>
      </c>
      <c r="F328" s="9" t="str">
        <f>IF(total!I335&lt;&gt;"",total!I335,"")</f>
        <v/>
      </c>
    </row>
    <row r="329" spans="1:6" x14ac:dyDescent="0.25">
      <c r="A329" s="9" t="str">
        <f>IF(total!B336&lt;&gt;"",total!A336,"")</f>
        <v/>
      </c>
      <c r="B329" s="9" t="str">
        <f>IF(total!B336&lt;&gt;"",total!B336,"")</f>
        <v/>
      </c>
      <c r="C329" s="9" t="str">
        <f>IF(total!D336&lt;&gt;"",total!D336,"")</f>
        <v/>
      </c>
      <c r="D329" s="9" t="str">
        <f>IF(total!F336&lt;&gt;"",total!F336,"")</f>
        <v/>
      </c>
      <c r="E329" s="9" t="str">
        <f>IF(total!G336&lt;&gt;"",total!G336,"")</f>
        <v/>
      </c>
      <c r="F329" s="9" t="str">
        <f>IF(total!I336&lt;&gt;"",total!I336,"")</f>
        <v/>
      </c>
    </row>
    <row r="330" spans="1:6" x14ac:dyDescent="0.25">
      <c r="A330" s="9" t="str">
        <f>IF(total!B337&lt;&gt;"",total!A337,"")</f>
        <v/>
      </c>
      <c r="B330" s="9" t="str">
        <f>IF(total!B337&lt;&gt;"",total!B337,"")</f>
        <v/>
      </c>
      <c r="C330" s="9" t="str">
        <f>IF(total!D337&lt;&gt;"",total!D337,"")</f>
        <v/>
      </c>
      <c r="D330" s="9" t="str">
        <f>IF(total!F337&lt;&gt;"",total!F337,"")</f>
        <v/>
      </c>
      <c r="E330" s="9" t="str">
        <f>IF(total!G337&lt;&gt;"",total!G337,"")</f>
        <v/>
      </c>
      <c r="F330" s="9" t="str">
        <f>IF(total!I337&lt;&gt;"",total!I337,"")</f>
        <v/>
      </c>
    </row>
    <row r="331" spans="1:6" x14ac:dyDescent="0.25">
      <c r="A331" s="9" t="str">
        <f>IF(total!B338&lt;&gt;"",total!A338,"")</f>
        <v/>
      </c>
      <c r="B331" s="9" t="str">
        <f>IF(total!B338&lt;&gt;"",total!B338,"")</f>
        <v/>
      </c>
      <c r="C331" s="9" t="str">
        <f>IF(total!D338&lt;&gt;"",total!D338,"")</f>
        <v/>
      </c>
      <c r="D331" s="9" t="str">
        <f>IF(total!F338&lt;&gt;"",total!F338,"")</f>
        <v/>
      </c>
      <c r="E331" s="9" t="str">
        <f>IF(total!G338&lt;&gt;"",total!G338,"")</f>
        <v/>
      </c>
      <c r="F331" s="9" t="str">
        <f>IF(total!I338&lt;&gt;"",total!I338,"")</f>
        <v/>
      </c>
    </row>
    <row r="332" spans="1:6" x14ac:dyDescent="0.25">
      <c r="A332" s="9" t="str">
        <f>IF(total!B339&lt;&gt;"",total!A339,"")</f>
        <v/>
      </c>
      <c r="B332" s="9" t="str">
        <f>IF(total!B339&lt;&gt;"",total!B339,"")</f>
        <v/>
      </c>
      <c r="C332" s="9" t="str">
        <f>IF(total!D339&lt;&gt;"",total!D339,"")</f>
        <v/>
      </c>
      <c r="D332" s="9" t="str">
        <f>IF(total!F339&lt;&gt;"",total!F339,"")</f>
        <v/>
      </c>
      <c r="E332" s="9" t="str">
        <f>IF(total!G339&lt;&gt;"",total!G339,"")</f>
        <v/>
      </c>
      <c r="F332" s="9" t="str">
        <f>IF(total!I339&lt;&gt;"",total!I339,"")</f>
        <v/>
      </c>
    </row>
    <row r="333" spans="1:6" x14ac:dyDescent="0.25">
      <c r="A333" s="9" t="str">
        <f>IF(total!B340&lt;&gt;"",total!A340,"")</f>
        <v/>
      </c>
      <c r="B333" s="9" t="str">
        <f>IF(total!B340&lt;&gt;"",total!B340,"")</f>
        <v/>
      </c>
      <c r="C333" s="9" t="str">
        <f>IF(total!D340&lt;&gt;"",total!D340,"")</f>
        <v/>
      </c>
      <c r="D333" s="9" t="str">
        <f>IF(total!F340&lt;&gt;"",total!F340,"")</f>
        <v/>
      </c>
      <c r="E333" s="9" t="str">
        <f>IF(total!G340&lt;&gt;"",total!G340,"")</f>
        <v/>
      </c>
      <c r="F333" s="9" t="str">
        <f>IF(total!I340&lt;&gt;"",total!I340,"")</f>
        <v/>
      </c>
    </row>
    <row r="334" spans="1:6" x14ac:dyDescent="0.25">
      <c r="A334" s="9" t="str">
        <f>IF(total!B341&lt;&gt;"",total!A341,"")</f>
        <v/>
      </c>
      <c r="B334" s="9" t="str">
        <f>IF(total!B341&lt;&gt;"",total!B341,"")</f>
        <v/>
      </c>
      <c r="C334" s="9" t="str">
        <f>IF(total!D341&lt;&gt;"",total!D341,"")</f>
        <v/>
      </c>
      <c r="D334" s="9" t="str">
        <f>IF(total!F341&lt;&gt;"",total!F341,"")</f>
        <v/>
      </c>
      <c r="E334" s="9" t="str">
        <f>IF(total!G341&lt;&gt;"",total!G341,"")</f>
        <v/>
      </c>
      <c r="F334" s="9" t="str">
        <f>IF(total!I341&lt;&gt;"",total!I341,"")</f>
        <v/>
      </c>
    </row>
    <row r="335" spans="1:6" x14ac:dyDescent="0.25">
      <c r="A335" s="9" t="str">
        <f>IF(total!B342&lt;&gt;"",total!A342,"")</f>
        <v/>
      </c>
      <c r="B335" s="9" t="str">
        <f>IF(total!B342&lt;&gt;"",total!B342,"")</f>
        <v/>
      </c>
      <c r="C335" s="9" t="str">
        <f>IF(total!D342&lt;&gt;"",total!D342,"")</f>
        <v/>
      </c>
      <c r="D335" s="9" t="str">
        <f>IF(total!F342&lt;&gt;"",total!F342,"")</f>
        <v/>
      </c>
      <c r="E335" s="9" t="str">
        <f>IF(total!G342&lt;&gt;"",total!G342,"")</f>
        <v/>
      </c>
      <c r="F335" s="9" t="str">
        <f>IF(total!I342&lt;&gt;"",total!I342,"")</f>
        <v/>
      </c>
    </row>
    <row r="336" spans="1:6" x14ac:dyDescent="0.25">
      <c r="A336" s="9" t="str">
        <f>IF(total!B343&lt;&gt;"",total!A343,"")</f>
        <v/>
      </c>
      <c r="B336" s="9" t="str">
        <f>IF(total!B343&lt;&gt;"",total!B343,"")</f>
        <v/>
      </c>
      <c r="C336" s="9" t="str">
        <f>IF(total!D343&lt;&gt;"",total!D343,"")</f>
        <v/>
      </c>
      <c r="D336" s="9" t="str">
        <f>IF(total!F343&lt;&gt;"",total!F343,"")</f>
        <v/>
      </c>
      <c r="E336" s="9" t="str">
        <f>IF(total!G343&lt;&gt;"",total!G343,"")</f>
        <v/>
      </c>
      <c r="F336" s="9" t="str">
        <f>IF(total!I343&lt;&gt;"",total!I343,"")</f>
        <v/>
      </c>
    </row>
    <row r="337" spans="1:6" x14ac:dyDescent="0.25">
      <c r="A337" s="9" t="str">
        <f>IF(total!B344&lt;&gt;"",total!A344,"")</f>
        <v/>
      </c>
      <c r="B337" s="9" t="str">
        <f>IF(total!B344&lt;&gt;"",total!B344,"")</f>
        <v/>
      </c>
      <c r="C337" s="9" t="str">
        <f>IF(total!D344&lt;&gt;"",total!D344,"")</f>
        <v/>
      </c>
      <c r="D337" s="9" t="str">
        <f>IF(total!F344&lt;&gt;"",total!F344,"")</f>
        <v/>
      </c>
      <c r="E337" s="9" t="str">
        <f>IF(total!G344&lt;&gt;"",total!G344,"")</f>
        <v/>
      </c>
      <c r="F337" s="9" t="str">
        <f>IF(total!I344&lt;&gt;"",total!I344,"")</f>
        <v/>
      </c>
    </row>
    <row r="338" spans="1:6" x14ac:dyDescent="0.25">
      <c r="A338" s="9" t="str">
        <f>IF(total!B345&lt;&gt;"",total!A345,"")</f>
        <v/>
      </c>
      <c r="B338" s="9" t="str">
        <f>IF(total!B345&lt;&gt;"",total!B345,"")</f>
        <v/>
      </c>
      <c r="C338" s="9" t="str">
        <f>IF(total!D345&lt;&gt;"",total!D345,"")</f>
        <v/>
      </c>
      <c r="D338" s="9" t="str">
        <f>IF(total!F345&lt;&gt;"",total!F345,"")</f>
        <v/>
      </c>
      <c r="E338" s="9" t="str">
        <f>IF(total!G345&lt;&gt;"",total!G345,"")</f>
        <v/>
      </c>
      <c r="F338" s="9" t="str">
        <f>IF(total!I345&lt;&gt;"",total!I345,"")</f>
        <v/>
      </c>
    </row>
    <row r="339" spans="1:6" x14ac:dyDescent="0.25">
      <c r="A339" s="9" t="str">
        <f>IF(total!B346&lt;&gt;"",total!A346,"")</f>
        <v/>
      </c>
      <c r="B339" s="9" t="str">
        <f>IF(total!B346&lt;&gt;"",total!B346,"")</f>
        <v/>
      </c>
      <c r="C339" s="9" t="str">
        <f>IF(total!D346&lt;&gt;"",total!D346,"")</f>
        <v/>
      </c>
      <c r="D339" s="9" t="str">
        <f>IF(total!F346&lt;&gt;"",total!F346,"")</f>
        <v/>
      </c>
      <c r="E339" s="9" t="str">
        <f>IF(total!G346&lt;&gt;"",total!G346,"")</f>
        <v/>
      </c>
      <c r="F339" s="9" t="str">
        <f>IF(total!I346&lt;&gt;"",total!I346,"")</f>
        <v/>
      </c>
    </row>
    <row r="340" spans="1:6" x14ac:dyDescent="0.25">
      <c r="A340" s="9" t="str">
        <f>IF(total!B347&lt;&gt;"",total!A347,"")</f>
        <v/>
      </c>
      <c r="B340" s="9" t="str">
        <f>IF(total!B347&lt;&gt;"",total!B347,"")</f>
        <v/>
      </c>
      <c r="C340" s="9" t="str">
        <f>IF(total!D347&lt;&gt;"",total!D347,"")</f>
        <v/>
      </c>
      <c r="D340" s="9" t="str">
        <f>IF(total!F347&lt;&gt;"",total!F347,"")</f>
        <v/>
      </c>
      <c r="E340" s="9" t="str">
        <f>IF(total!G347&lt;&gt;"",total!G347,"")</f>
        <v/>
      </c>
      <c r="F340" s="9" t="str">
        <f>IF(total!I347&lt;&gt;"",total!I347,"")</f>
        <v/>
      </c>
    </row>
    <row r="341" spans="1:6" x14ac:dyDescent="0.25">
      <c r="A341" s="9" t="str">
        <f>IF(total!B348&lt;&gt;"",total!A348,"")</f>
        <v/>
      </c>
      <c r="B341" s="9" t="str">
        <f>IF(total!B348&lt;&gt;"",total!B348,"")</f>
        <v/>
      </c>
      <c r="C341" s="9" t="str">
        <f>IF(total!D348&lt;&gt;"",total!D348,"")</f>
        <v/>
      </c>
      <c r="D341" s="9" t="str">
        <f>IF(total!F348&lt;&gt;"",total!F348,"")</f>
        <v/>
      </c>
      <c r="E341" s="9" t="str">
        <f>IF(total!G348&lt;&gt;"",total!G348,"")</f>
        <v/>
      </c>
      <c r="F341" s="9" t="str">
        <f>IF(total!I348&lt;&gt;"",total!I348,"")</f>
        <v/>
      </c>
    </row>
    <row r="342" spans="1:6" x14ac:dyDescent="0.25">
      <c r="A342" s="9" t="str">
        <f>IF(total!B349&lt;&gt;"",total!A349,"")</f>
        <v/>
      </c>
      <c r="B342" s="9" t="str">
        <f>IF(total!B349&lt;&gt;"",total!B349,"")</f>
        <v/>
      </c>
      <c r="C342" s="9" t="str">
        <f>IF(total!D349&lt;&gt;"",total!D349,"")</f>
        <v/>
      </c>
      <c r="D342" s="9" t="str">
        <f>IF(total!F349&lt;&gt;"",total!F349,"")</f>
        <v/>
      </c>
      <c r="E342" s="9" t="str">
        <f>IF(total!G349&lt;&gt;"",total!G349,"")</f>
        <v/>
      </c>
      <c r="F342" s="9" t="str">
        <f>IF(total!I349&lt;&gt;"",total!I349,"")</f>
        <v/>
      </c>
    </row>
    <row r="343" spans="1:6" x14ac:dyDescent="0.25">
      <c r="A343" s="9" t="str">
        <f>IF(total!B350&lt;&gt;"",total!A350,"")</f>
        <v/>
      </c>
      <c r="B343" s="9" t="str">
        <f>IF(total!B350&lt;&gt;"",total!B350,"")</f>
        <v/>
      </c>
      <c r="C343" s="9" t="str">
        <f>IF(total!D350&lt;&gt;"",total!D350,"")</f>
        <v/>
      </c>
      <c r="D343" s="9" t="str">
        <f>IF(total!F350&lt;&gt;"",total!F350,"")</f>
        <v/>
      </c>
      <c r="E343" s="9" t="str">
        <f>IF(total!G350&lt;&gt;"",total!G350,"")</f>
        <v/>
      </c>
      <c r="F343" s="9" t="str">
        <f>IF(total!I350&lt;&gt;"",total!I350,"")</f>
        <v/>
      </c>
    </row>
    <row r="344" spans="1:6" x14ac:dyDescent="0.25">
      <c r="A344" s="9" t="str">
        <f>IF(total!B351&lt;&gt;"",total!A351,"")</f>
        <v/>
      </c>
      <c r="B344" s="9" t="str">
        <f>IF(total!B351&lt;&gt;"",total!B351,"")</f>
        <v/>
      </c>
      <c r="C344" s="9" t="str">
        <f>IF(total!D351&lt;&gt;"",total!D351,"")</f>
        <v/>
      </c>
      <c r="D344" s="9" t="str">
        <f>IF(total!F351&lt;&gt;"",total!F351,"")</f>
        <v/>
      </c>
      <c r="E344" s="9" t="str">
        <f>IF(total!G351&lt;&gt;"",total!G351,"")</f>
        <v/>
      </c>
      <c r="F344" s="9" t="str">
        <f>IF(total!I351&lt;&gt;"",total!I351,"")</f>
        <v/>
      </c>
    </row>
    <row r="345" spans="1:6" x14ac:dyDescent="0.25">
      <c r="A345" s="9" t="str">
        <f>IF(total!B352&lt;&gt;"",total!A352,"")</f>
        <v/>
      </c>
      <c r="B345" s="9" t="str">
        <f>IF(total!B352&lt;&gt;"",total!B352,"")</f>
        <v/>
      </c>
      <c r="C345" s="9" t="str">
        <f>IF(total!D352&lt;&gt;"",total!D352,"")</f>
        <v/>
      </c>
      <c r="D345" s="9" t="str">
        <f>IF(total!F352&lt;&gt;"",total!F352,"")</f>
        <v/>
      </c>
      <c r="E345" s="9" t="str">
        <f>IF(total!G352&lt;&gt;"",total!G352,"")</f>
        <v/>
      </c>
      <c r="F345" s="9" t="str">
        <f>IF(total!I352&lt;&gt;"",total!I352,"")</f>
        <v/>
      </c>
    </row>
    <row r="346" spans="1:6" x14ac:dyDescent="0.25">
      <c r="A346" s="9" t="str">
        <f>IF(total!B353&lt;&gt;"",total!A353,"")</f>
        <v/>
      </c>
      <c r="B346" s="9" t="str">
        <f>IF(total!B353&lt;&gt;"",total!B353,"")</f>
        <v/>
      </c>
      <c r="C346" s="9" t="str">
        <f>IF(total!D353&lt;&gt;"",total!D353,"")</f>
        <v/>
      </c>
      <c r="D346" s="9" t="str">
        <f>IF(total!F353&lt;&gt;"",total!F353,"")</f>
        <v/>
      </c>
      <c r="E346" s="9" t="str">
        <f>IF(total!G353&lt;&gt;"",total!G353,"")</f>
        <v/>
      </c>
      <c r="F346" s="9" t="str">
        <f>IF(total!I353&lt;&gt;"",total!I353,"")</f>
        <v/>
      </c>
    </row>
    <row r="347" spans="1:6" x14ac:dyDescent="0.25">
      <c r="A347" s="9" t="str">
        <f>IF(total!B354&lt;&gt;"",total!A354,"")</f>
        <v/>
      </c>
      <c r="B347" s="9" t="str">
        <f>IF(total!B354&lt;&gt;"",total!B354,"")</f>
        <v/>
      </c>
      <c r="C347" s="9" t="str">
        <f>IF(total!D354&lt;&gt;"",total!D354,"")</f>
        <v/>
      </c>
      <c r="D347" s="9" t="str">
        <f>IF(total!F354&lt;&gt;"",total!F354,"")</f>
        <v/>
      </c>
      <c r="E347" s="9" t="str">
        <f>IF(total!G354&lt;&gt;"",total!G354,"")</f>
        <v/>
      </c>
      <c r="F347" s="9" t="str">
        <f>IF(total!I354&lt;&gt;"",total!I354,"")</f>
        <v/>
      </c>
    </row>
    <row r="348" spans="1:6" x14ac:dyDescent="0.25">
      <c r="A348" s="9" t="str">
        <f>IF(total!B355&lt;&gt;"",total!A355,"")</f>
        <v/>
      </c>
      <c r="B348" s="9" t="str">
        <f>IF(total!B355&lt;&gt;"",total!B355,"")</f>
        <v/>
      </c>
      <c r="C348" s="9" t="str">
        <f>IF(total!D355&lt;&gt;"",total!D355,"")</f>
        <v/>
      </c>
      <c r="D348" s="9" t="str">
        <f>IF(total!F355&lt;&gt;"",total!F355,"")</f>
        <v/>
      </c>
      <c r="E348" s="9" t="str">
        <f>IF(total!G355&lt;&gt;"",total!G355,"")</f>
        <v/>
      </c>
      <c r="F348" s="9" t="str">
        <f>IF(total!I355&lt;&gt;"",total!I355,"")</f>
        <v/>
      </c>
    </row>
    <row r="349" spans="1:6" x14ac:dyDescent="0.25">
      <c r="A349" s="9" t="str">
        <f>IF(total!B356&lt;&gt;"",total!A356,"")</f>
        <v/>
      </c>
      <c r="B349" s="9" t="str">
        <f>IF(total!B356&lt;&gt;"",total!B356,"")</f>
        <v/>
      </c>
      <c r="C349" s="9" t="str">
        <f>IF(total!D356&lt;&gt;"",total!D356,"")</f>
        <v/>
      </c>
      <c r="D349" s="9" t="str">
        <f>IF(total!F356&lt;&gt;"",total!F356,"")</f>
        <v/>
      </c>
      <c r="E349" s="9" t="str">
        <f>IF(total!G356&lt;&gt;"",total!G356,"")</f>
        <v/>
      </c>
      <c r="F349" s="9" t="str">
        <f>IF(total!I356&lt;&gt;"",total!I356,"")</f>
        <v/>
      </c>
    </row>
    <row r="350" spans="1:6" x14ac:dyDescent="0.25">
      <c r="A350" s="9" t="str">
        <f>IF(total!B357&lt;&gt;"",total!A357,"")</f>
        <v/>
      </c>
      <c r="B350" s="9" t="str">
        <f>IF(total!B357&lt;&gt;"",total!B357,"")</f>
        <v/>
      </c>
      <c r="C350" s="9" t="str">
        <f>IF(total!D357&lt;&gt;"",total!D357,"")</f>
        <v/>
      </c>
      <c r="D350" s="9" t="str">
        <f>IF(total!F357&lt;&gt;"",total!F357,"")</f>
        <v/>
      </c>
      <c r="E350" s="9" t="str">
        <f>IF(total!G357&lt;&gt;"",total!G357,"")</f>
        <v/>
      </c>
      <c r="F350" s="9" t="str">
        <f>IF(total!I357&lt;&gt;"",total!I357,"")</f>
        <v/>
      </c>
    </row>
    <row r="351" spans="1:6" x14ac:dyDescent="0.25">
      <c r="A351" s="9" t="str">
        <f>IF(total!B358&lt;&gt;"",total!A358,"")</f>
        <v/>
      </c>
      <c r="B351" s="9" t="str">
        <f>IF(total!B358&lt;&gt;"",total!B358,"")</f>
        <v/>
      </c>
      <c r="C351" s="9" t="str">
        <f>IF(total!D358&lt;&gt;"",total!D358,"")</f>
        <v/>
      </c>
      <c r="D351" s="9" t="str">
        <f>IF(total!F358&lt;&gt;"",total!F358,"")</f>
        <v/>
      </c>
      <c r="E351" s="9" t="str">
        <f>IF(total!G358&lt;&gt;"",total!G358,"")</f>
        <v/>
      </c>
      <c r="F351" s="9" t="str">
        <f>IF(total!I358&lt;&gt;"",total!I358,"")</f>
        <v/>
      </c>
    </row>
    <row r="352" spans="1:6" x14ac:dyDescent="0.25">
      <c r="A352" s="9" t="str">
        <f>IF(total!B359&lt;&gt;"",total!A359,"")</f>
        <v/>
      </c>
      <c r="B352" s="9" t="str">
        <f>IF(total!B359&lt;&gt;"",total!B359,"")</f>
        <v/>
      </c>
      <c r="C352" s="9" t="str">
        <f>IF(total!D359&lt;&gt;"",total!D359,"")</f>
        <v/>
      </c>
      <c r="D352" s="9" t="str">
        <f>IF(total!F359&lt;&gt;"",total!F359,"")</f>
        <v/>
      </c>
      <c r="E352" s="9" t="str">
        <f>IF(total!G359&lt;&gt;"",total!G359,"")</f>
        <v/>
      </c>
      <c r="F352" s="9" t="str">
        <f>IF(total!I359&lt;&gt;"",total!I359,"")</f>
        <v/>
      </c>
    </row>
    <row r="353" spans="1:6" x14ac:dyDescent="0.25">
      <c r="A353" s="9" t="str">
        <f>IF(total!B360&lt;&gt;"",total!A360,"")</f>
        <v/>
      </c>
      <c r="B353" s="9" t="str">
        <f>IF(total!B360&lt;&gt;"",total!B360,"")</f>
        <v/>
      </c>
      <c r="C353" s="9" t="str">
        <f>IF(total!D360&lt;&gt;"",total!D360,"")</f>
        <v/>
      </c>
      <c r="D353" s="9" t="str">
        <f>IF(total!F360&lt;&gt;"",total!F360,"")</f>
        <v/>
      </c>
      <c r="E353" s="9" t="str">
        <f>IF(total!G360&lt;&gt;"",total!G360,"")</f>
        <v/>
      </c>
      <c r="F353" s="9" t="str">
        <f>IF(total!I360&lt;&gt;"",total!I360,"")</f>
        <v/>
      </c>
    </row>
    <row r="354" spans="1:6" x14ac:dyDescent="0.25">
      <c r="A354" s="9" t="str">
        <f>IF(total!B361&lt;&gt;"",total!A361,"")</f>
        <v/>
      </c>
      <c r="B354" s="9" t="str">
        <f>IF(total!B361&lt;&gt;"",total!B361,"")</f>
        <v/>
      </c>
      <c r="C354" s="9" t="str">
        <f>IF(total!D361&lt;&gt;"",total!D361,"")</f>
        <v/>
      </c>
      <c r="D354" s="9" t="str">
        <f>IF(total!F361&lt;&gt;"",total!F361,"")</f>
        <v/>
      </c>
      <c r="E354" s="9" t="str">
        <f>IF(total!G361&lt;&gt;"",total!G361,"")</f>
        <v/>
      </c>
      <c r="F354" s="9" t="str">
        <f>IF(total!I361&lt;&gt;"",total!I361,"")</f>
        <v/>
      </c>
    </row>
    <row r="355" spans="1:6" x14ac:dyDescent="0.25">
      <c r="A355" s="9" t="str">
        <f>IF(total!B362&lt;&gt;"",total!A362,"")</f>
        <v/>
      </c>
      <c r="B355" s="9" t="str">
        <f>IF(total!B362&lt;&gt;"",total!B362,"")</f>
        <v/>
      </c>
      <c r="C355" s="9" t="str">
        <f>IF(total!D362&lt;&gt;"",total!D362,"")</f>
        <v/>
      </c>
      <c r="D355" s="9" t="str">
        <f>IF(total!F362&lt;&gt;"",total!F362,"")</f>
        <v/>
      </c>
      <c r="E355" s="9" t="str">
        <f>IF(total!G362&lt;&gt;"",total!G362,"")</f>
        <v/>
      </c>
      <c r="F355" s="9" t="str">
        <f>IF(total!I362&lt;&gt;"",total!I362,"")</f>
        <v/>
      </c>
    </row>
    <row r="356" spans="1:6" x14ac:dyDescent="0.25">
      <c r="A356" s="9" t="str">
        <f>IF(total!B363&lt;&gt;"",total!A363,"")</f>
        <v/>
      </c>
      <c r="B356" s="9" t="str">
        <f>IF(total!B363&lt;&gt;"",total!B363,"")</f>
        <v/>
      </c>
      <c r="C356" s="9" t="str">
        <f>IF(total!D363&lt;&gt;"",total!D363,"")</f>
        <v/>
      </c>
      <c r="D356" s="9" t="str">
        <f>IF(total!F363&lt;&gt;"",total!F363,"")</f>
        <v/>
      </c>
      <c r="E356" s="9" t="str">
        <f>IF(total!G363&lt;&gt;"",total!G363,"")</f>
        <v/>
      </c>
      <c r="F356" s="9" t="str">
        <f>IF(total!I363&lt;&gt;"",total!I363,"")</f>
        <v/>
      </c>
    </row>
    <row r="357" spans="1:6" x14ac:dyDescent="0.25">
      <c r="A357" s="9" t="str">
        <f>IF(total!B364&lt;&gt;"",total!A364,"")</f>
        <v/>
      </c>
      <c r="B357" s="9" t="str">
        <f>IF(total!B364&lt;&gt;"",total!B364,"")</f>
        <v/>
      </c>
      <c r="C357" s="9" t="str">
        <f>IF(total!D364&lt;&gt;"",total!D364,"")</f>
        <v/>
      </c>
      <c r="D357" s="9" t="str">
        <f>IF(total!F364&lt;&gt;"",total!F364,"")</f>
        <v/>
      </c>
      <c r="E357" s="9" t="str">
        <f>IF(total!G364&lt;&gt;"",total!G364,"")</f>
        <v/>
      </c>
      <c r="F357" s="9" t="str">
        <f>IF(total!I364&lt;&gt;"",total!I364,"")</f>
        <v/>
      </c>
    </row>
    <row r="358" spans="1:6" x14ac:dyDescent="0.25">
      <c r="A358" s="9" t="str">
        <f>IF(total!B365&lt;&gt;"",total!A365,"")</f>
        <v/>
      </c>
      <c r="B358" s="9" t="str">
        <f>IF(total!B365&lt;&gt;"",total!B365,"")</f>
        <v/>
      </c>
      <c r="C358" s="9" t="str">
        <f>IF(total!D365&lt;&gt;"",total!D365,"")</f>
        <v/>
      </c>
      <c r="D358" s="9" t="str">
        <f>IF(total!F365&lt;&gt;"",total!F365,"")</f>
        <v/>
      </c>
      <c r="E358" s="9" t="str">
        <f>IF(total!G365&lt;&gt;"",total!G365,"")</f>
        <v/>
      </c>
      <c r="F358" s="9" t="str">
        <f>IF(total!I365&lt;&gt;"",total!I365,"")</f>
        <v/>
      </c>
    </row>
    <row r="359" spans="1:6" x14ac:dyDescent="0.25">
      <c r="A359" s="9" t="str">
        <f>IF(total!B366&lt;&gt;"",total!A366,"")</f>
        <v/>
      </c>
      <c r="B359" s="9" t="str">
        <f>IF(total!B366&lt;&gt;"",total!B366,"")</f>
        <v/>
      </c>
      <c r="C359" s="9" t="str">
        <f>IF(total!D366&lt;&gt;"",total!D366,"")</f>
        <v/>
      </c>
      <c r="D359" s="9" t="str">
        <f>IF(total!F366&lt;&gt;"",total!F366,"")</f>
        <v/>
      </c>
      <c r="E359" s="9" t="str">
        <f>IF(total!G366&lt;&gt;"",total!G366,"")</f>
        <v/>
      </c>
      <c r="F359" s="9" t="str">
        <f>IF(total!I366&lt;&gt;"",total!I366,"")</f>
        <v/>
      </c>
    </row>
    <row r="360" spans="1:6" x14ac:dyDescent="0.25">
      <c r="A360" s="9" t="str">
        <f>IF(total!B367&lt;&gt;"",total!A367,"")</f>
        <v/>
      </c>
      <c r="B360" s="9" t="str">
        <f>IF(total!B367&lt;&gt;"",total!B367,"")</f>
        <v/>
      </c>
      <c r="C360" s="9" t="str">
        <f>IF(total!D367&lt;&gt;"",total!D367,"")</f>
        <v/>
      </c>
      <c r="D360" s="9" t="str">
        <f>IF(total!F367&lt;&gt;"",total!F367,"")</f>
        <v/>
      </c>
      <c r="E360" s="9" t="str">
        <f>IF(total!G367&lt;&gt;"",total!G367,"")</f>
        <v/>
      </c>
      <c r="F360" s="9" t="str">
        <f>IF(total!I367&lt;&gt;"",total!I367,"")</f>
        <v/>
      </c>
    </row>
    <row r="361" spans="1:6" x14ac:dyDescent="0.25">
      <c r="A361" s="9" t="str">
        <f>IF(total!B368&lt;&gt;"",total!A368,"")</f>
        <v/>
      </c>
      <c r="B361" s="9" t="str">
        <f>IF(total!B368&lt;&gt;"",total!B368,"")</f>
        <v/>
      </c>
      <c r="C361" s="9" t="str">
        <f>IF(total!D368&lt;&gt;"",total!D368,"")</f>
        <v/>
      </c>
      <c r="D361" s="9" t="str">
        <f>IF(total!F368&lt;&gt;"",total!F368,"")</f>
        <v/>
      </c>
      <c r="E361" s="9" t="str">
        <f>IF(total!G368&lt;&gt;"",total!G368,"")</f>
        <v/>
      </c>
      <c r="F361" s="9" t="str">
        <f>IF(total!I368&lt;&gt;"",total!I368,"")</f>
        <v/>
      </c>
    </row>
    <row r="362" spans="1:6" x14ac:dyDescent="0.25">
      <c r="A362" s="9" t="str">
        <f>IF(total!B369&lt;&gt;"",total!A369,"")</f>
        <v/>
      </c>
      <c r="B362" s="9" t="str">
        <f>IF(total!B369&lt;&gt;"",total!B369,"")</f>
        <v/>
      </c>
      <c r="C362" s="9" t="str">
        <f>IF(total!D369&lt;&gt;"",total!D369,"")</f>
        <v/>
      </c>
      <c r="D362" s="9" t="str">
        <f>IF(total!F369&lt;&gt;"",total!F369,"")</f>
        <v/>
      </c>
      <c r="E362" s="9" t="str">
        <f>IF(total!G369&lt;&gt;"",total!G369,"")</f>
        <v/>
      </c>
      <c r="F362" s="9" t="str">
        <f>IF(total!I369&lt;&gt;"",total!I369,"")</f>
        <v/>
      </c>
    </row>
    <row r="363" spans="1:6" x14ac:dyDescent="0.25">
      <c r="A363" s="9" t="str">
        <f>IF(total!B370&lt;&gt;"",total!A370,"")</f>
        <v/>
      </c>
      <c r="B363" s="9" t="str">
        <f>IF(total!B370&lt;&gt;"",total!B370,"")</f>
        <v/>
      </c>
      <c r="C363" s="9" t="str">
        <f>IF(total!D370&lt;&gt;"",total!D370,"")</f>
        <v/>
      </c>
      <c r="D363" s="9" t="str">
        <f>IF(total!F370&lt;&gt;"",total!F370,"")</f>
        <v/>
      </c>
      <c r="E363" s="9" t="str">
        <f>IF(total!G370&lt;&gt;"",total!G370,"")</f>
        <v/>
      </c>
      <c r="F363" s="9" t="str">
        <f>IF(total!I370&lt;&gt;"",total!I370,"")</f>
        <v/>
      </c>
    </row>
    <row r="364" spans="1:6" x14ac:dyDescent="0.25">
      <c r="A364" s="9" t="str">
        <f>IF(total!B371&lt;&gt;"",total!A371,"")</f>
        <v/>
      </c>
      <c r="B364" s="9" t="str">
        <f>IF(total!B371&lt;&gt;"",total!B371,"")</f>
        <v/>
      </c>
      <c r="C364" s="9" t="str">
        <f>IF(total!D371&lt;&gt;"",total!D371,"")</f>
        <v/>
      </c>
      <c r="D364" s="9" t="str">
        <f>IF(total!F371&lt;&gt;"",total!F371,"")</f>
        <v/>
      </c>
      <c r="E364" s="9" t="str">
        <f>IF(total!G371&lt;&gt;"",total!G371,"")</f>
        <v/>
      </c>
      <c r="F364" s="9" t="str">
        <f>IF(total!I371&lt;&gt;"",total!I371,"")</f>
        <v/>
      </c>
    </row>
    <row r="365" spans="1:6" x14ac:dyDescent="0.25">
      <c r="A365" s="9" t="str">
        <f>IF(total!B372&lt;&gt;"",total!A372,"")</f>
        <v/>
      </c>
      <c r="B365" s="9" t="str">
        <f>IF(total!B372&lt;&gt;"",total!B372,"")</f>
        <v/>
      </c>
      <c r="C365" s="9" t="str">
        <f>IF(total!D372&lt;&gt;"",total!D372,"")</f>
        <v/>
      </c>
      <c r="D365" s="9" t="str">
        <f>IF(total!F372&lt;&gt;"",total!F372,"")</f>
        <v/>
      </c>
      <c r="E365" s="9" t="str">
        <f>IF(total!G372&lt;&gt;"",total!G372,"")</f>
        <v/>
      </c>
      <c r="F365" s="9" t="str">
        <f>IF(total!I372&lt;&gt;"",total!I372,"")</f>
        <v/>
      </c>
    </row>
    <row r="366" spans="1:6" x14ac:dyDescent="0.25">
      <c r="A366" s="9" t="str">
        <f>IF(total!B373&lt;&gt;"",total!A373,"")</f>
        <v/>
      </c>
      <c r="B366" s="9" t="str">
        <f>IF(total!B373&lt;&gt;"",total!B373,"")</f>
        <v/>
      </c>
      <c r="C366" s="9" t="str">
        <f>IF(total!D373&lt;&gt;"",total!D373,"")</f>
        <v/>
      </c>
      <c r="D366" s="9" t="str">
        <f>IF(total!F373&lt;&gt;"",total!F373,"")</f>
        <v/>
      </c>
      <c r="E366" s="9" t="str">
        <f>IF(total!G373&lt;&gt;"",total!G373,"")</f>
        <v/>
      </c>
      <c r="F366" s="9" t="str">
        <f>IF(total!I373&lt;&gt;"",total!I373,"")</f>
        <v/>
      </c>
    </row>
    <row r="367" spans="1:6" x14ac:dyDescent="0.25">
      <c r="A367" s="9" t="str">
        <f>IF(total!B374&lt;&gt;"",total!A374,"")</f>
        <v/>
      </c>
      <c r="B367" s="9" t="str">
        <f>IF(total!B374&lt;&gt;"",total!B374,"")</f>
        <v/>
      </c>
      <c r="C367" s="9" t="str">
        <f>IF(total!D374&lt;&gt;"",total!D374,"")</f>
        <v/>
      </c>
      <c r="D367" s="9" t="str">
        <f>IF(total!F374&lt;&gt;"",total!F374,"")</f>
        <v/>
      </c>
      <c r="E367" s="9" t="str">
        <f>IF(total!G374&lt;&gt;"",total!G374,"")</f>
        <v/>
      </c>
      <c r="F367" s="9" t="str">
        <f>IF(total!I374&lt;&gt;"",total!I374,"")</f>
        <v/>
      </c>
    </row>
    <row r="368" spans="1:6" x14ac:dyDescent="0.25">
      <c r="A368" s="9" t="str">
        <f>IF(total!B375&lt;&gt;"",total!A375,"")</f>
        <v/>
      </c>
      <c r="B368" s="9" t="str">
        <f>IF(total!B375&lt;&gt;"",total!B375,"")</f>
        <v/>
      </c>
      <c r="C368" s="9" t="str">
        <f>IF(total!D375&lt;&gt;"",total!D375,"")</f>
        <v/>
      </c>
      <c r="D368" s="9" t="str">
        <f>IF(total!F375&lt;&gt;"",total!F375,"")</f>
        <v/>
      </c>
      <c r="E368" s="9" t="str">
        <f>IF(total!G375&lt;&gt;"",total!G375,"")</f>
        <v/>
      </c>
      <c r="F368" s="9" t="str">
        <f>IF(total!I375&lt;&gt;"",total!I375,"")</f>
        <v/>
      </c>
    </row>
    <row r="369" spans="1:6" x14ac:dyDescent="0.25">
      <c r="A369" s="9" t="str">
        <f>IF(total!B376&lt;&gt;"",total!A376,"")</f>
        <v/>
      </c>
      <c r="B369" s="9" t="str">
        <f>IF(total!B376&lt;&gt;"",total!B376,"")</f>
        <v/>
      </c>
      <c r="C369" s="9" t="str">
        <f>IF(total!D376&lt;&gt;"",total!D376,"")</f>
        <v/>
      </c>
      <c r="D369" s="9" t="str">
        <f>IF(total!F376&lt;&gt;"",total!F376,"")</f>
        <v/>
      </c>
      <c r="E369" s="9" t="str">
        <f>IF(total!G376&lt;&gt;"",total!G376,"")</f>
        <v/>
      </c>
      <c r="F369" s="9" t="str">
        <f>IF(total!I376&lt;&gt;"",total!I376,"")</f>
        <v/>
      </c>
    </row>
    <row r="370" spans="1:6" x14ac:dyDescent="0.25">
      <c r="A370" s="9" t="str">
        <f>IF(total!B377&lt;&gt;"",total!A377,"")</f>
        <v/>
      </c>
      <c r="B370" s="9" t="str">
        <f>IF(total!B377&lt;&gt;"",total!B377,"")</f>
        <v/>
      </c>
      <c r="C370" s="9" t="str">
        <f>IF(total!D377&lt;&gt;"",total!D377,"")</f>
        <v/>
      </c>
      <c r="D370" s="9" t="str">
        <f>IF(total!F377&lt;&gt;"",total!F377,"")</f>
        <v/>
      </c>
      <c r="E370" s="9" t="str">
        <f>IF(total!G377&lt;&gt;"",total!G377,"")</f>
        <v/>
      </c>
      <c r="F370" s="9" t="str">
        <f>IF(total!I377&lt;&gt;"",total!I377,"")</f>
        <v/>
      </c>
    </row>
    <row r="371" spans="1:6" x14ac:dyDescent="0.25">
      <c r="A371" s="9" t="str">
        <f>IF(total!B378&lt;&gt;"",total!A378,"")</f>
        <v/>
      </c>
      <c r="B371" s="9" t="str">
        <f>IF(total!B378&lt;&gt;"",total!B378,"")</f>
        <v/>
      </c>
      <c r="C371" s="9" t="str">
        <f>IF(total!D378&lt;&gt;"",total!D378,"")</f>
        <v/>
      </c>
      <c r="D371" s="9" t="str">
        <f>IF(total!F378&lt;&gt;"",total!F378,"")</f>
        <v/>
      </c>
      <c r="E371" s="9" t="str">
        <f>IF(total!G378&lt;&gt;"",total!G378,"")</f>
        <v/>
      </c>
      <c r="F371" s="9" t="str">
        <f>IF(total!I378&lt;&gt;"",total!I378,"")</f>
        <v/>
      </c>
    </row>
    <row r="372" spans="1:6" x14ac:dyDescent="0.25">
      <c r="A372" s="9" t="str">
        <f>IF(total!B379&lt;&gt;"",total!A379,"")</f>
        <v/>
      </c>
      <c r="B372" s="9" t="str">
        <f>IF(total!B379&lt;&gt;"",total!B379,"")</f>
        <v/>
      </c>
      <c r="C372" s="9" t="str">
        <f>IF(total!D379&lt;&gt;"",total!D379,"")</f>
        <v/>
      </c>
      <c r="D372" s="9" t="str">
        <f>IF(total!F379&lt;&gt;"",total!F379,"")</f>
        <v/>
      </c>
      <c r="E372" s="9" t="str">
        <f>IF(total!G379&lt;&gt;"",total!G379,"")</f>
        <v/>
      </c>
      <c r="F372" s="9" t="str">
        <f>IF(total!I379&lt;&gt;"",total!I379,"")</f>
        <v/>
      </c>
    </row>
    <row r="373" spans="1:6" x14ac:dyDescent="0.25">
      <c r="A373" s="9" t="str">
        <f>IF(total!B380&lt;&gt;"",total!A380,"")</f>
        <v/>
      </c>
      <c r="B373" s="9" t="str">
        <f>IF(total!B380&lt;&gt;"",total!B380,"")</f>
        <v/>
      </c>
      <c r="C373" s="9" t="str">
        <f>IF(total!D380&lt;&gt;"",total!D380,"")</f>
        <v/>
      </c>
      <c r="D373" s="9" t="str">
        <f>IF(total!F380&lt;&gt;"",total!F380,"")</f>
        <v/>
      </c>
      <c r="E373" s="9" t="str">
        <f>IF(total!G380&lt;&gt;"",total!G380,"")</f>
        <v/>
      </c>
      <c r="F373" s="9" t="str">
        <f>IF(total!I380&lt;&gt;"",total!I380,"")</f>
        <v/>
      </c>
    </row>
    <row r="374" spans="1:6" x14ac:dyDescent="0.25">
      <c r="A374" s="9" t="str">
        <f>IF(total!B381&lt;&gt;"",total!A381,"")</f>
        <v/>
      </c>
      <c r="B374" s="9" t="str">
        <f>IF(total!B381&lt;&gt;"",total!B381,"")</f>
        <v/>
      </c>
      <c r="C374" s="9" t="str">
        <f>IF(total!D381&lt;&gt;"",total!D381,"")</f>
        <v/>
      </c>
      <c r="D374" s="9" t="str">
        <f>IF(total!F381&lt;&gt;"",total!F381,"")</f>
        <v/>
      </c>
      <c r="E374" s="9" t="str">
        <f>IF(total!G381&lt;&gt;"",total!G381,"")</f>
        <v/>
      </c>
      <c r="F374" s="9" t="str">
        <f>IF(total!I381&lt;&gt;"",total!I381,"")</f>
        <v/>
      </c>
    </row>
    <row r="375" spans="1:6" x14ac:dyDescent="0.25">
      <c r="A375" s="9" t="str">
        <f>IF(total!B382&lt;&gt;"",total!A382,"")</f>
        <v/>
      </c>
      <c r="B375" s="9" t="str">
        <f>IF(total!B382&lt;&gt;"",total!B382,"")</f>
        <v/>
      </c>
      <c r="C375" s="9" t="str">
        <f>IF(total!D382&lt;&gt;"",total!D382,"")</f>
        <v/>
      </c>
      <c r="D375" s="9" t="str">
        <f>IF(total!F382&lt;&gt;"",total!F382,"")</f>
        <v/>
      </c>
      <c r="E375" s="9" t="str">
        <f>IF(total!G382&lt;&gt;"",total!G382,"")</f>
        <v/>
      </c>
      <c r="F375" s="9" t="str">
        <f>IF(total!I382&lt;&gt;"",total!I382,"")</f>
        <v/>
      </c>
    </row>
    <row r="376" spans="1:6" x14ac:dyDescent="0.25">
      <c r="A376" s="9" t="str">
        <f>IF(total!B383&lt;&gt;"",total!A383,"")</f>
        <v/>
      </c>
      <c r="B376" s="9" t="str">
        <f>IF(total!B383&lt;&gt;"",total!B383,"")</f>
        <v/>
      </c>
      <c r="C376" s="9" t="str">
        <f>IF(total!D383&lt;&gt;"",total!D383,"")</f>
        <v/>
      </c>
      <c r="D376" s="9" t="str">
        <f>IF(total!F383&lt;&gt;"",total!F383,"")</f>
        <v/>
      </c>
      <c r="E376" s="9" t="str">
        <f>IF(total!G383&lt;&gt;"",total!G383,"")</f>
        <v/>
      </c>
      <c r="F376" s="9" t="str">
        <f>IF(total!I383&lt;&gt;"",total!I383,"")</f>
        <v/>
      </c>
    </row>
    <row r="377" spans="1:6" x14ac:dyDescent="0.25">
      <c r="A377" s="9" t="str">
        <f>IF(total!B384&lt;&gt;"",total!A384,"")</f>
        <v/>
      </c>
      <c r="B377" s="9" t="str">
        <f>IF(total!B384&lt;&gt;"",total!B384,"")</f>
        <v/>
      </c>
      <c r="C377" s="9" t="str">
        <f>IF(total!D384&lt;&gt;"",total!D384,"")</f>
        <v/>
      </c>
      <c r="D377" s="9" t="str">
        <f>IF(total!F384&lt;&gt;"",total!F384,"")</f>
        <v/>
      </c>
      <c r="E377" s="9" t="str">
        <f>IF(total!G384&lt;&gt;"",total!G384,"")</f>
        <v/>
      </c>
      <c r="F377" s="9" t="str">
        <f>IF(total!I384&lt;&gt;"",total!I384,"")</f>
        <v/>
      </c>
    </row>
    <row r="378" spans="1:6" x14ac:dyDescent="0.25">
      <c r="A378" s="9" t="str">
        <f>IF(total!B385&lt;&gt;"",total!A385,"")</f>
        <v/>
      </c>
      <c r="B378" s="9" t="str">
        <f>IF(total!B385&lt;&gt;"",total!B385,"")</f>
        <v/>
      </c>
      <c r="C378" s="9" t="str">
        <f>IF(total!D385&lt;&gt;"",total!D385,"")</f>
        <v/>
      </c>
      <c r="D378" s="9" t="str">
        <f>IF(total!F385&lt;&gt;"",total!F385,"")</f>
        <v/>
      </c>
      <c r="E378" s="9" t="str">
        <f>IF(total!G385&lt;&gt;"",total!G385,"")</f>
        <v/>
      </c>
      <c r="F378" s="9" t="str">
        <f>IF(total!I385&lt;&gt;"",total!I385,"")</f>
        <v/>
      </c>
    </row>
    <row r="379" spans="1:6" x14ac:dyDescent="0.25">
      <c r="A379" s="9" t="str">
        <f>IF(total!B386&lt;&gt;"",total!A386,"")</f>
        <v/>
      </c>
      <c r="B379" s="9" t="str">
        <f>IF(total!B386&lt;&gt;"",total!B386,"")</f>
        <v/>
      </c>
      <c r="C379" s="9" t="str">
        <f>IF(total!D386&lt;&gt;"",total!D386,"")</f>
        <v/>
      </c>
      <c r="D379" s="9" t="str">
        <f>IF(total!F386&lt;&gt;"",total!F386,"")</f>
        <v/>
      </c>
      <c r="E379" s="9" t="str">
        <f>IF(total!G386&lt;&gt;"",total!G386,"")</f>
        <v/>
      </c>
      <c r="F379" s="9" t="str">
        <f>IF(total!I386&lt;&gt;"",total!I386,"")</f>
        <v/>
      </c>
    </row>
    <row r="380" spans="1:6" x14ac:dyDescent="0.25">
      <c r="A380" s="9" t="str">
        <f>IF(total!B387&lt;&gt;"",total!A387,"")</f>
        <v/>
      </c>
      <c r="B380" s="9" t="str">
        <f>IF(total!B387&lt;&gt;"",total!B387,"")</f>
        <v/>
      </c>
      <c r="C380" s="9" t="str">
        <f>IF(total!D387&lt;&gt;"",total!D387,"")</f>
        <v/>
      </c>
      <c r="D380" s="9" t="str">
        <f>IF(total!F387&lt;&gt;"",total!F387,"")</f>
        <v/>
      </c>
      <c r="E380" s="9" t="str">
        <f>IF(total!G387&lt;&gt;"",total!G387,"")</f>
        <v/>
      </c>
      <c r="F380" s="9" t="str">
        <f>IF(total!I387&lt;&gt;"",total!I387,"")</f>
        <v/>
      </c>
    </row>
    <row r="381" spans="1:6" x14ac:dyDescent="0.25">
      <c r="A381" s="9" t="str">
        <f>IF(total!B388&lt;&gt;"",total!A388,"")</f>
        <v/>
      </c>
      <c r="B381" s="9" t="str">
        <f>IF(total!B388&lt;&gt;"",total!B388,"")</f>
        <v/>
      </c>
      <c r="C381" s="9" t="str">
        <f>IF(total!D388&lt;&gt;"",total!D388,"")</f>
        <v/>
      </c>
      <c r="D381" s="9" t="str">
        <f>IF(total!F388&lt;&gt;"",total!F388,"")</f>
        <v/>
      </c>
      <c r="E381" s="9" t="str">
        <f>IF(total!G388&lt;&gt;"",total!G388,"")</f>
        <v/>
      </c>
      <c r="F381" s="9" t="str">
        <f>IF(total!I388&lt;&gt;"",total!I388,"")</f>
        <v/>
      </c>
    </row>
    <row r="382" spans="1:6" x14ac:dyDescent="0.25">
      <c r="A382" s="9" t="str">
        <f>IF(total!B389&lt;&gt;"",total!A389,"")</f>
        <v/>
      </c>
      <c r="B382" s="9" t="str">
        <f>IF(total!B389&lt;&gt;"",total!B389,"")</f>
        <v/>
      </c>
      <c r="C382" s="9" t="str">
        <f>IF(total!D389&lt;&gt;"",total!D389,"")</f>
        <v/>
      </c>
      <c r="D382" s="9" t="str">
        <f>IF(total!F389&lt;&gt;"",total!F389,"")</f>
        <v/>
      </c>
      <c r="E382" s="9" t="str">
        <f>IF(total!G389&lt;&gt;"",total!G389,"")</f>
        <v/>
      </c>
      <c r="F382" s="9" t="str">
        <f>IF(total!I389&lt;&gt;"",total!I389,"")</f>
        <v/>
      </c>
    </row>
    <row r="383" spans="1:6" x14ac:dyDescent="0.25">
      <c r="A383" s="9" t="str">
        <f>IF(total!B390&lt;&gt;"",total!A390,"")</f>
        <v/>
      </c>
      <c r="B383" s="9" t="str">
        <f>IF(total!B390&lt;&gt;"",total!B390,"")</f>
        <v/>
      </c>
      <c r="C383" s="9" t="str">
        <f>IF(total!D390&lt;&gt;"",total!D390,"")</f>
        <v/>
      </c>
      <c r="D383" s="9" t="str">
        <f>IF(total!F390&lt;&gt;"",total!F390,"")</f>
        <v/>
      </c>
      <c r="E383" s="9" t="str">
        <f>IF(total!G390&lt;&gt;"",total!G390,"")</f>
        <v/>
      </c>
      <c r="F383" s="9" t="str">
        <f>IF(total!I390&lt;&gt;"",total!I390,"")</f>
        <v/>
      </c>
    </row>
    <row r="384" spans="1:6" x14ac:dyDescent="0.25">
      <c r="A384" s="9" t="str">
        <f>IF(total!B391&lt;&gt;"",total!A391,"")</f>
        <v/>
      </c>
      <c r="B384" s="9" t="str">
        <f>IF(total!B391&lt;&gt;"",total!B391,"")</f>
        <v/>
      </c>
      <c r="C384" s="9" t="str">
        <f>IF(total!D391&lt;&gt;"",total!D391,"")</f>
        <v/>
      </c>
      <c r="D384" s="9" t="str">
        <f>IF(total!F391&lt;&gt;"",total!F391,"")</f>
        <v/>
      </c>
      <c r="E384" s="9" t="str">
        <f>IF(total!G391&lt;&gt;"",total!G391,"")</f>
        <v/>
      </c>
      <c r="F384" s="9" t="str">
        <f>IF(total!I391&lt;&gt;"",total!I391,"")</f>
        <v/>
      </c>
    </row>
    <row r="385" spans="1:6" x14ac:dyDescent="0.25">
      <c r="A385" s="9" t="str">
        <f>IF(total!B392&lt;&gt;"",total!A392,"")</f>
        <v/>
      </c>
      <c r="B385" s="9" t="str">
        <f>IF(total!B392&lt;&gt;"",total!B392,"")</f>
        <v/>
      </c>
      <c r="C385" s="9" t="str">
        <f>IF(total!D392&lt;&gt;"",total!D392,"")</f>
        <v/>
      </c>
      <c r="D385" s="9" t="str">
        <f>IF(total!F392&lt;&gt;"",total!F392,"")</f>
        <v/>
      </c>
      <c r="E385" s="9" t="str">
        <f>IF(total!G392&lt;&gt;"",total!G392,"")</f>
        <v/>
      </c>
      <c r="F385" s="9" t="str">
        <f>IF(total!I392&lt;&gt;"",total!I392,"")</f>
        <v/>
      </c>
    </row>
    <row r="386" spans="1:6" x14ac:dyDescent="0.25">
      <c r="A386" s="9" t="str">
        <f>IF(total!B393&lt;&gt;"",total!A393,"")</f>
        <v/>
      </c>
      <c r="B386" s="9" t="str">
        <f>IF(total!B393&lt;&gt;"",total!B393,"")</f>
        <v/>
      </c>
      <c r="C386" s="9" t="str">
        <f>IF(total!D393&lt;&gt;"",total!D393,"")</f>
        <v/>
      </c>
      <c r="D386" s="9" t="str">
        <f>IF(total!F393&lt;&gt;"",total!F393,"")</f>
        <v/>
      </c>
      <c r="E386" s="9" t="str">
        <f>IF(total!G393&lt;&gt;"",total!G393,"")</f>
        <v/>
      </c>
      <c r="F386" s="9" t="str">
        <f>IF(total!I393&lt;&gt;"",total!I393,"")</f>
        <v/>
      </c>
    </row>
    <row r="387" spans="1:6" x14ac:dyDescent="0.25">
      <c r="A387" s="9" t="str">
        <f>IF(total!B394&lt;&gt;"",total!A394,"")</f>
        <v/>
      </c>
      <c r="B387" s="9" t="str">
        <f>IF(total!B394&lt;&gt;"",total!B394,"")</f>
        <v/>
      </c>
      <c r="C387" s="9" t="str">
        <f>IF(total!D394&lt;&gt;"",total!D394,"")</f>
        <v/>
      </c>
      <c r="D387" s="9" t="str">
        <f>IF(total!F394&lt;&gt;"",total!F394,"")</f>
        <v/>
      </c>
      <c r="E387" s="9" t="str">
        <f>IF(total!G394&lt;&gt;"",total!G394,"")</f>
        <v/>
      </c>
      <c r="F387" s="9" t="str">
        <f>IF(total!I394&lt;&gt;"",total!I394,"")</f>
        <v/>
      </c>
    </row>
    <row r="388" spans="1:6" x14ac:dyDescent="0.25">
      <c r="A388" s="9" t="str">
        <f>IF(total!B395&lt;&gt;"",total!A395,"")</f>
        <v/>
      </c>
      <c r="B388" s="9" t="str">
        <f>IF(total!B395&lt;&gt;"",total!B395,"")</f>
        <v/>
      </c>
      <c r="C388" s="9" t="str">
        <f>IF(total!D395&lt;&gt;"",total!D395,"")</f>
        <v/>
      </c>
      <c r="D388" s="9" t="str">
        <f>IF(total!F395&lt;&gt;"",total!F395,"")</f>
        <v/>
      </c>
      <c r="E388" s="9" t="str">
        <f>IF(total!G395&lt;&gt;"",total!G395,"")</f>
        <v/>
      </c>
      <c r="F388" s="9" t="str">
        <f>IF(total!I395&lt;&gt;"",total!I395,"")</f>
        <v/>
      </c>
    </row>
    <row r="389" spans="1:6" x14ac:dyDescent="0.25">
      <c r="A389" s="9" t="str">
        <f>IF(total!B396&lt;&gt;"",total!A396,"")</f>
        <v/>
      </c>
      <c r="B389" s="9" t="str">
        <f>IF(total!B396&lt;&gt;"",total!B396,"")</f>
        <v/>
      </c>
      <c r="C389" s="9" t="str">
        <f>IF(total!D396&lt;&gt;"",total!D396,"")</f>
        <v/>
      </c>
      <c r="D389" s="9" t="str">
        <f>IF(total!F396&lt;&gt;"",total!F396,"")</f>
        <v/>
      </c>
      <c r="E389" s="9" t="str">
        <f>IF(total!G396&lt;&gt;"",total!G396,"")</f>
        <v/>
      </c>
      <c r="F389" s="9" t="str">
        <f>IF(total!I396&lt;&gt;"",total!I396,"")</f>
        <v/>
      </c>
    </row>
    <row r="390" spans="1:6" x14ac:dyDescent="0.25">
      <c r="A390" s="9" t="str">
        <f>IF(total!B397&lt;&gt;"",total!A397,"")</f>
        <v/>
      </c>
      <c r="B390" s="9" t="str">
        <f>IF(total!B397&lt;&gt;"",total!B397,"")</f>
        <v/>
      </c>
      <c r="C390" s="9" t="str">
        <f>IF(total!D397&lt;&gt;"",total!D397,"")</f>
        <v/>
      </c>
      <c r="D390" s="9" t="str">
        <f>IF(total!F397&lt;&gt;"",total!F397,"")</f>
        <v/>
      </c>
      <c r="E390" s="9" t="str">
        <f>IF(total!G397&lt;&gt;"",total!G397,"")</f>
        <v/>
      </c>
      <c r="F390" s="9" t="str">
        <f>IF(total!I397&lt;&gt;"",total!I397,"")</f>
        <v/>
      </c>
    </row>
    <row r="391" spans="1:6" x14ac:dyDescent="0.25">
      <c r="A391" s="9" t="str">
        <f>IF(total!B398&lt;&gt;"",total!A398,"")</f>
        <v/>
      </c>
      <c r="B391" s="9" t="str">
        <f>IF(total!B398&lt;&gt;"",total!B398,"")</f>
        <v/>
      </c>
      <c r="C391" s="9" t="str">
        <f>IF(total!D398&lt;&gt;"",total!D398,"")</f>
        <v/>
      </c>
      <c r="D391" s="9" t="str">
        <f>IF(total!F398&lt;&gt;"",total!F398,"")</f>
        <v/>
      </c>
      <c r="E391" s="9" t="str">
        <f>IF(total!G398&lt;&gt;"",total!G398,"")</f>
        <v/>
      </c>
      <c r="F391" s="9" t="str">
        <f>IF(total!I398&lt;&gt;"",total!I398,"")</f>
        <v/>
      </c>
    </row>
    <row r="392" spans="1:6" x14ac:dyDescent="0.25">
      <c r="A392" s="9" t="str">
        <f>IF(total!B399&lt;&gt;"",total!A399,"")</f>
        <v/>
      </c>
      <c r="B392" s="9" t="str">
        <f>IF(total!B399&lt;&gt;"",total!B399,"")</f>
        <v/>
      </c>
      <c r="C392" s="9" t="str">
        <f>IF(total!D399&lt;&gt;"",total!D399,"")</f>
        <v/>
      </c>
      <c r="D392" s="9" t="str">
        <f>IF(total!F399&lt;&gt;"",total!F399,"")</f>
        <v/>
      </c>
      <c r="E392" s="9" t="str">
        <f>IF(total!G399&lt;&gt;"",total!G399,"")</f>
        <v/>
      </c>
      <c r="F392" s="9" t="str">
        <f>IF(total!I399&lt;&gt;"",total!I399,"")</f>
        <v/>
      </c>
    </row>
    <row r="393" spans="1:6" x14ac:dyDescent="0.25">
      <c r="A393" s="9" t="str">
        <f>IF(total!B400&lt;&gt;"",total!A400,"")</f>
        <v/>
      </c>
      <c r="B393" s="9" t="str">
        <f>IF(total!B400&lt;&gt;"",total!B400,"")</f>
        <v/>
      </c>
      <c r="C393" s="9" t="str">
        <f>IF(total!D400&lt;&gt;"",total!D400,"")</f>
        <v/>
      </c>
      <c r="D393" s="9" t="str">
        <f>IF(total!F400&lt;&gt;"",total!F400,"")</f>
        <v/>
      </c>
      <c r="E393" s="9" t="str">
        <f>IF(total!G400&lt;&gt;"",total!G400,"")</f>
        <v/>
      </c>
      <c r="F393" s="9" t="str">
        <f>IF(total!I400&lt;&gt;"",total!I400,"")</f>
        <v/>
      </c>
    </row>
    <row r="394" spans="1:6" x14ac:dyDescent="0.25">
      <c r="A394" s="9" t="str">
        <f>IF(total!B401&lt;&gt;"",total!A401,"")</f>
        <v/>
      </c>
      <c r="B394" s="9" t="str">
        <f>IF(total!B401&lt;&gt;"",total!B401,"")</f>
        <v/>
      </c>
      <c r="C394" s="9" t="str">
        <f>IF(total!D401&lt;&gt;"",total!D401,"")</f>
        <v/>
      </c>
      <c r="D394" s="9" t="str">
        <f>IF(total!F401&lt;&gt;"",total!F401,"")</f>
        <v/>
      </c>
      <c r="E394" s="9" t="str">
        <f>IF(total!G401&lt;&gt;"",total!G401,"")</f>
        <v/>
      </c>
      <c r="F394" s="9" t="str">
        <f>IF(total!I401&lt;&gt;"",total!I401,"")</f>
        <v/>
      </c>
    </row>
    <row r="395" spans="1:6" x14ac:dyDescent="0.25">
      <c r="A395" s="9" t="str">
        <f>IF(total!B402&lt;&gt;"",total!A402,"")</f>
        <v/>
      </c>
      <c r="B395" s="9" t="str">
        <f>IF(total!B402&lt;&gt;"",total!B402,"")</f>
        <v/>
      </c>
      <c r="C395" s="9" t="str">
        <f>IF(total!D402&lt;&gt;"",total!D402,"")</f>
        <v/>
      </c>
      <c r="D395" s="9" t="str">
        <f>IF(total!F402&lt;&gt;"",total!F402,"")</f>
        <v/>
      </c>
      <c r="E395" s="9" t="str">
        <f>IF(total!G402&lt;&gt;"",total!G402,"")</f>
        <v/>
      </c>
      <c r="F395" s="9" t="str">
        <f>IF(total!I402&lt;&gt;"",total!I402,"")</f>
        <v/>
      </c>
    </row>
    <row r="396" spans="1:6" x14ac:dyDescent="0.25">
      <c r="A396" s="9" t="str">
        <f>IF(total!B403&lt;&gt;"",total!A403,"")</f>
        <v/>
      </c>
      <c r="B396" s="9" t="str">
        <f>IF(total!B403&lt;&gt;"",total!B403,"")</f>
        <v/>
      </c>
      <c r="C396" s="9" t="str">
        <f>IF(total!D403&lt;&gt;"",total!D403,"")</f>
        <v/>
      </c>
      <c r="D396" s="9" t="str">
        <f>IF(total!F403&lt;&gt;"",total!F403,"")</f>
        <v/>
      </c>
      <c r="E396" s="9" t="str">
        <f>IF(total!G403&lt;&gt;"",total!G403,"")</f>
        <v/>
      </c>
      <c r="F396" s="9" t="str">
        <f>IF(total!I403&lt;&gt;"",total!I403,"")</f>
        <v/>
      </c>
    </row>
    <row r="397" spans="1:6" x14ac:dyDescent="0.25">
      <c r="A397" s="9" t="str">
        <f>IF(total!B404&lt;&gt;"",total!A404,"")</f>
        <v/>
      </c>
      <c r="B397" s="9" t="str">
        <f>IF(total!B404&lt;&gt;"",total!B404,"")</f>
        <v/>
      </c>
      <c r="C397" s="9" t="str">
        <f>IF(total!D404&lt;&gt;"",total!D404,"")</f>
        <v/>
      </c>
      <c r="D397" s="9" t="str">
        <f>IF(total!F404&lt;&gt;"",total!F404,"")</f>
        <v/>
      </c>
      <c r="E397" s="9" t="str">
        <f>IF(total!G404&lt;&gt;"",total!G404,"")</f>
        <v/>
      </c>
      <c r="F397" s="9" t="str">
        <f>IF(total!I404&lt;&gt;"",total!I404,"")</f>
        <v/>
      </c>
    </row>
    <row r="398" spans="1:6" x14ac:dyDescent="0.25">
      <c r="A398" s="9" t="str">
        <f>IF(total!B405&lt;&gt;"",total!A405,"")</f>
        <v/>
      </c>
      <c r="B398" s="9" t="str">
        <f>IF(total!B405&lt;&gt;"",total!B405,"")</f>
        <v/>
      </c>
      <c r="C398" s="9" t="str">
        <f>IF(total!D405&lt;&gt;"",total!D405,"")</f>
        <v/>
      </c>
      <c r="D398" s="9" t="str">
        <f>IF(total!F405&lt;&gt;"",total!F405,"")</f>
        <v/>
      </c>
      <c r="E398" s="9" t="str">
        <f>IF(total!G405&lt;&gt;"",total!G405,"")</f>
        <v/>
      </c>
      <c r="F398" s="9" t="str">
        <f>IF(total!I405&lt;&gt;"",total!I405,"")</f>
        <v/>
      </c>
    </row>
    <row r="399" spans="1:6" x14ac:dyDescent="0.25">
      <c r="A399" s="9" t="str">
        <f>IF(total!B406&lt;&gt;"",total!A406,"")</f>
        <v/>
      </c>
      <c r="B399" s="9" t="str">
        <f>IF(total!B406&lt;&gt;"",total!B406,"")</f>
        <v/>
      </c>
      <c r="C399" s="9" t="str">
        <f>IF(total!D406&lt;&gt;"",total!D406,"")</f>
        <v/>
      </c>
      <c r="D399" s="9" t="str">
        <f>IF(total!F406&lt;&gt;"",total!F406,"")</f>
        <v/>
      </c>
      <c r="E399" s="9" t="str">
        <f>IF(total!G406&lt;&gt;"",total!G406,"")</f>
        <v/>
      </c>
      <c r="F399" s="9" t="str">
        <f>IF(total!I406&lt;&gt;"",total!I406,"")</f>
        <v/>
      </c>
    </row>
    <row r="400" spans="1:6" x14ac:dyDescent="0.25">
      <c r="A400" s="9" t="str">
        <f>IF(total!B407&lt;&gt;"",total!A407,"")</f>
        <v/>
      </c>
      <c r="B400" s="9" t="str">
        <f>IF(total!B407&lt;&gt;"",total!B407,"")</f>
        <v/>
      </c>
      <c r="C400" s="9" t="str">
        <f>IF(total!D407&lt;&gt;"",total!D407,"")</f>
        <v/>
      </c>
      <c r="D400" s="9" t="str">
        <f>IF(total!F407&lt;&gt;"",total!F407,"")</f>
        <v/>
      </c>
      <c r="E400" s="9" t="str">
        <f>IF(total!G407&lt;&gt;"",total!G407,"")</f>
        <v/>
      </c>
      <c r="F400" s="9" t="str">
        <f>IF(total!I407&lt;&gt;"",total!I407,"")</f>
        <v/>
      </c>
    </row>
    <row r="401" spans="1:6" x14ac:dyDescent="0.25">
      <c r="A401" s="9" t="str">
        <f>IF(total!B408&lt;&gt;"",total!A408,"")</f>
        <v/>
      </c>
      <c r="B401" s="9" t="str">
        <f>IF(total!B408&lt;&gt;"",total!B408,"")</f>
        <v/>
      </c>
      <c r="C401" s="9" t="str">
        <f>IF(total!D408&lt;&gt;"",total!D408,"")</f>
        <v/>
      </c>
      <c r="D401" s="9" t="str">
        <f>IF(total!F408&lt;&gt;"",total!F408,"")</f>
        <v/>
      </c>
      <c r="E401" s="9" t="str">
        <f>IF(total!G408&lt;&gt;"",total!G408,"")</f>
        <v/>
      </c>
      <c r="F401" s="9" t="str">
        <f>IF(total!I408&lt;&gt;"",total!I408,"")</f>
        <v/>
      </c>
    </row>
    <row r="402" spans="1:6" x14ac:dyDescent="0.25">
      <c r="A402" s="9" t="str">
        <f>IF(total!B409&lt;&gt;"",total!A409,"")</f>
        <v/>
      </c>
      <c r="B402" s="9" t="str">
        <f>IF(total!B409&lt;&gt;"",total!B409,"")</f>
        <v/>
      </c>
      <c r="C402" s="9" t="str">
        <f>IF(total!D409&lt;&gt;"",total!D409,"")</f>
        <v/>
      </c>
      <c r="D402" s="9" t="str">
        <f>IF(total!F409&lt;&gt;"",total!F409,"")</f>
        <v/>
      </c>
      <c r="E402" s="9" t="str">
        <f>IF(total!G409&lt;&gt;"",total!G409,"")</f>
        <v/>
      </c>
      <c r="F402" s="9" t="str">
        <f>IF(total!I409&lt;&gt;"",total!I409,"")</f>
        <v/>
      </c>
    </row>
    <row r="403" spans="1:6" x14ac:dyDescent="0.25">
      <c r="A403" s="9" t="str">
        <f>IF(total!B410&lt;&gt;"",total!A410,"")</f>
        <v/>
      </c>
      <c r="B403" s="9" t="str">
        <f>IF(total!B410&lt;&gt;"",total!B410,"")</f>
        <v/>
      </c>
      <c r="C403" s="9" t="str">
        <f>IF(total!D410&lt;&gt;"",total!D410,"")</f>
        <v/>
      </c>
      <c r="D403" s="9" t="str">
        <f>IF(total!F410&lt;&gt;"",total!F410,"")</f>
        <v/>
      </c>
      <c r="E403" s="9" t="str">
        <f>IF(total!G410&lt;&gt;"",total!G410,"")</f>
        <v/>
      </c>
      <c r="F403" s="9" t="str">
        <f>IF(total!I410&lt;&gt;"",total!I410,"")</f>
        <v/>
      </c>
    </row>
    <row r="404" spans="1:6" x14ac:dyDescent="0.25">
      <c r="A404" s="9" t="str">
        <f>IF(total!B411&lt;&gt;"",total!A411,"")</f>
        <v/>
      </c>
      <c r="B404" s="9" t="str">
        <f>IF(total!B411&lt;&gt;"",total!B411,"")</f>
        <v/>
      </c>
      <c r="C404" s="9" t="str">
        <f>IF(total!D411&lt;&gt;"",total!D411,"")</f>
        <v/>
      </c>
      <c r="D404" s="9" t="str">
        <f>IF(total!F411&lt;&gt;"",total!F411,"")</f>
        <v/>
      </c>
      <c r="E404" s="9" t="str">
        <f>IF(total!G411&lt;&gt;"",total!G411,"")</f>
        <v/>
      </c>
      <c r="F404" s="9" t="str">
        <f>IF(total!I411&lt;&gt;"",total!I411,"")</f>
        <v/>
      </c>
    </row>
    <row r="405" spans="1:6" x14ac:dyDescent="0.25">
      <c r="A405" s="9" t="str">
        <f>IF(total!B412&lt;&gt;"",total!A412,"")</f>
        <v/>
      </c>
      <c r="B405" s="9" t="str">
        <f>IF(total!B412&lt;&gt;"",total!B412,"")</f>
        <v/>
      </c>
      <c r="C405" s="9" t="str">
        <f>IF(total!D412&lt;&gt;"",total!D412,"")</f>
        <v/>
      </c>
      <c r="D405" s="9" t="str">
        <f>IF(total!F412&lt;&gt;"",total!F412,"")</f>
        <v/>
      </c>
      <c r="E405" s="9" t="str">
        <f>IF(total!G412&lt;&gt;"",total!G412,"")</f>
        <v/>
      </c>
      <c r="F405" s="9" t="str">
        <f>IF(total!I412&lt;&gt;"",total!I412,"")</f>
        <v/>
      </c>
    </row>
    <row r="406" spans="1:6" x14ac:dyDescent="0.25">
      <c r="A406" s="9" t="str">
        <f>IF(total!B413&lt;&gt;"",total!A413,"")</f>
        <v/>
      </c>
      <c r="B406" s="9" t="str">
        <f>IF(total!B413&lt;&gt;"",total!B413,"")</f>
        <v/>
      </c>
      <c r="C406" s="9" t="str">
        <f>IF(total!D413&lt;&gt;"",total!D413,"")</f>
        <v/>
      </c>
      <c r="D406" s="9" t="str">
        <f>IF(total!F413&lt;&gt;"",total!F413,"")</f>
        <v/>
      </c>
      <c r="E406" s="9" t="str">
        <f>IF(total!G413&lt;&gt;"",total!G413,"")</f>
        <v/>
      </c>
      <c r="F406" s="9" t="str">
        <f>IF(total!I413&lt;&gt;"",total!I413,"")</f>
        <v/>
      </c>
    </row>
    <row r="407" spans="1:6" x14ac:dyDescent="0.25">
      <c r="A407" s="9" t="str">
        <f>IF(total!B414&lt;&gt;"",total!A414,"")</f>
        <v/>
      </c>
      <c r="B407" s="9" t="str">
        <f>IF(total!B414&lt;&gt;"",total!B414,"")</f>
        <v/>
      </c>
      <c r="C407" s="9" t="str">
        <f>IF(total!D414&lt;&gt;"",total!D414,"")</f>
        <v/>
      </c>
      <c r="D407" s="9" t="str">
        <f>IF(total!F414&lt;&gt;"",total!F414,"")</f>
        <v/>
      </c>
      <c r="E407" s="9" t="str">
        <f>IF(total!G414&lt;&gt;"",total!G414,"")</f>
        <v/>
      </c>
      <c r="F407" s="9" t="str">
        <f>IF(total!I414&lt;&gt;"",total!I414,"")</f>
        <v/>
      </c>
    </row>
    <row r="408" spans="1:6" x14ac:dyDescent="0.25">
      <c r="A408" s="9" t="str">
        <f>IF(total!B415&lt;&gt;"",total!A415,"")</f>
        <v/>
      </c>
      <c r="B408" s="9" t="str">
        <f>IF(total!B415&lt;&gt;"",total!B415,"")</f>
        <v/>
      </c>
      <c r="C408" s="9" t="str">
        <f>IF(total!D415&lt;&gt;"",total!D415,"")</f>
        <v/>
      </c>
      <c r="D408" s="9" t="str">
        <f>IF(total!F415&lt;&gt;"",total!F415,"")</f>
        <v/>
      </c>
      <c r="E408" s="9" t="str">
        <f>IF(total!G415&lt;&gt;"",total!G415,"")</f>
        <v/>
      </c>
      <c r="F408" s="9" t="str">
        <f>IF(total!I415&lt;&gt;"",total!I415,"")</f>
        <v/>
      </c>
    </row>
    <row r="409" spans="1:6" x14ac:dyDescent="0.25">
      <c r="A409" s="9" t="str">
        <f>IF(total!B416&lt;&gt;"",total!A416,"")</f>
        <v/>
      </c>
      <c r="B409" s="9" t="str">
        <f>IF(total!B416&lt;&gt;"",total!B416,"")</f>
        <v/>
      </c>
      <c r="C409" s="9" t="str">
        <f>IF(total!D416&lt;&gt;"",total!D416,"")</f>
        <v/>
      </c>
      <c r="D409" s="9" t="str">
        <f>IF(total!F416&lt;&gt;"",total!F416,"")</f>
        <v/>
      </c>
      <c r="E409" s="9" t="str">
        <f>IF(total!G416&lt;&gt;"",total!G416,"")</f>
        <v/>
      </c>
      <c r="F409" s="9" t="str">
        <f>IF(total!I416&lt;&gt;"",total!I416,"")</f>
        <v/>
      </c>
    </row>
    <row r="410" spans="1:6" x14ac:dyDescent="0.25">
      <c r="A410" s="9" t="str">
        <f>IF(total!B417&lt;&gt;"",total!A417,"")</f>
        <v/>
      </c>
      <c r="B410" s="9" t="str">
        <f>IF(total!B417&lt;&gt;"",total!B417,"")</f>
        <v/>
      </c>
      <c r="C410" s="9" t="str">
        <f>IF(total!D417&lt;&gt;"",total!D417,"")</f>
        <v/>
      </c>
      <c r="D410" s="9" t="str">
        <f>IF(total!F417&lt;&gt;"",total!F417,"")</f>
        <v/>
      </c>
      <c r="E410" s="9" t="str">
        <f>IF(total!G417&lt;&gt;"",total!G417,"")</f>
        <v/>
      </c>
      <c r="F410" s="9" t="str">
        <f>IF(total!I417&lt;&gt;"",total!I417,"")</f>
        <v/>
      </c>
    </row>
    <row r="411" spans="1:6" x14ac:dyDescent="0.25">
      <c r="A411" s="9" t="str">
        <f>IF(total!B418&lt;&gt;"",total!A418,"")</f>
        <v/>
      </c>
      <c r="B411" s="9" t="str">
        <f>IF(total!B418&lt;&gt;"",total!B418,"")</f>
        <v/>
      </c>
      <c r="C411" s="9" t="str">
        <f>IF(total!D418&lt;&gt;"",total!D418,"")</f>
        <v/>
      </c>
      <c r="D411" s="9" t="str">
        <f>IF(total!F418&lt;&gt;"",total!F418,"")</f>
        <v/>
      </c>
      <c r="E411" s="9" t="str">
        <f>IF(total!G418&lt;&gt;"",total!G418,"")</f>
        <v/>
      </c>
      <c r="F411" s="9" t="str">
        <f>IF(total!I418&lt;&gt;"",total!I418,"")</f>
        <v/>
      </c>
    </row>
    <row r="412" spans="1:6" x14ac:dyDescent="0.25">
      <c r="A412" s="9" t="str">
        <f>IF(total!B419&lt;&gt;"",total!A419,"")</f>
        <v/>
      </c>
      <c r="B412" s="9" t="str">
        <f>IF(total!B419&lt;&gt;"",total!B419,"")</f>
        <v/>
      </c>
      <c r="C412" s="9" t="str">
        <f>IF(total!D419&lt;&gt;"",total!D419,"")</f>
        <v/>
      </c>
      <c r="D412" s="9" t="str">
        <f>IF(total!F419&lt;&gt;"",total!F419,"")</f>
        <v/>
      </c>
      <c r="E412" s="9" t="str">
        <f>IF(total!G419&lt;&gt;"",total!G419,"")</f>
        <v/>
      </c>
      <c r="F412" s="9" t="str">
        <f>IF(total!I419&lt;&gt;"",total!I419,"")</f>
        <v/>
      </c>
    </row>
    <row r="413" spans="1:6" x14ac:dyDescent="0.25">
      <c r="A413" s="9" t="str">
        <f>IF(total!B420&lt;&gt;"",total!A420,"")</f>
        <v/>
      </c>
      <c r="B413" s="9" t="str">
        <f>IF(total!B420&lt;&gt;"",total!B420,"")</f>
        <v/>
      </c>
      <c r="C413" s="9" t="str">
        <f>IF(total!D420&lt;&gt;"",total!D420,"")</f>
        <v/>
      </c>
      <c r="D413" s="9" t="str">
        <f>IF(total!F420&lt;&gt;"",total!F420,"")</f>
        <v/>
      </c>
      <c r="E413" s="9" t="str">
        <f>IF(total!G420&lt;&gt;"",total!G420,"")</f>
        <v/>
      </c>
      <c r="F413" s="9" t="str">
        <f>IF(total!I420&lt;&gt;"",total!I420,"")</f>
        <v/>
      </c>
    </row>
    <row r="414" spans="1:6" x14ac:dyDescent="0.25">
      <c r="A414" s="9" t="str">
        <f>IF(total!B421&lt;&gt;"",total!A421,"")</f>
        <v/>
      </c>
      <c r="B414" s="9" t="str">
        <f>IF(total!B421&lt;&gt;"",total!B421,"")</f>
        <v/>
      </c>
      <c r="C414" s="9" t="str">
        <f>IF(total!D421&lt;&gt;"",total!D421,"")</f>
        <v/>
      </c>
      <c r="D414" s="9" t="str">
        <f>IF(total!F421&lt;&gt;"",total!F421,"")</f>
        <v/>
      </c>
      <c r="E414" s="9" t="str">
        <f>IF(total!G421&lt;&gt;"",total!G421,"")</f>
        <v/>
      </c>
      <c r="F414" s="9" t="str">
        <f>IF(total!I421&lt;&gt;"",total!I421,"")</f>
        <v/>
      </c>
    </row>
    <row r="415" spans="1:6" x14ac:dyDescent="0.25">
      <c r="A415" s="9" t="str">
        <f>IF(total!B422&lt;&gt;"",total!A422,"")</f>
        <v/>
      </c>
      <c r="B415" s="9" t="str">
        <f>IF(total!B422&lt;&gt;"",total!B422,"")</f>
        <v/>
      </c>
      <c r="C415" s="9" t="str">
        <f>IF(total!D422&lt;&gt;"",total!D422,"")</f>
        <v/>
      </c>
      <c r="D415" s="9" t="str">
        <f>IF(total!F422&lt;&gt;"",total!F422,"")</f>
        <v/>
      </c>
      <c r="E415" s="9" t="str">
        <f>IF(total!G422&lt;&gt;"",total!G422,"")</f>
        <v/>
      </c>
      <c r="F415" s="9" t="str">
        <f>IF(total!I422&lt;&gt;"",total!I422,"")</f>
        <v/>
      </c>
    </row>
    <row r="416" spans="1:6" x14ac:dyDescent="0.25">
      <c r="A416" s="9" t="str">
        <f>IF(total!B423&lt;&gt;"",total!A423,"")</f>
        <v/>
      </c>
      <c r="B416" s="9" t="str">
        <f>IF(total!B423&lt;&gt;"",total!B423,"")</f>
        <v/>
      </c>
      <c r="C416" s="9" t="str">
        <f>IF(total!D423&lt;&gt;"",total!D423,"")</f>
        <v/>
      </c>
      <c r="D416" s="9" t="str">
        <f>IF(total!F423&lt;&gt;"",total!F423,"")</f>
        <v/>
      </c>
      <c r="E416" s="9" t="str">
        <f>IF(total!G423&lt;&gt;"",total!G423,"")</f>
        <v/>
      </c>
      <c r="F416" s="9" t="str">
        <f>IF(total!I423&lt;&gt;"",total!I423,"")</f>
        <v/>
      </c>
    </row>
    <row r="417" spans="1:6" x14ac:dyDescent="0.25">
      <c r="A417" s="9" t="str">
        <f>IF(total!B424&lt;&gt;"",total!A424,"")</f>
        <v/>
      </c>
      <c r="B417" s="9" t="str">
        <f>IF(total!B424&lt;&gt;"",total!B424,"")</f>
        <v/>
      </c>
      <c r="C417" s="9" t="str">
        <f>IF(total!D424&lt;&gt;"",total!D424,"")</f>
        <v/>
      </c>
      <c r="D417" s="9" t="str">
        <f>IF(total!F424&lt;&gt;"",total!F424,"")</f>
        <v/>
      </c>
      <c r="E417" s="9" t="str">
        <f>IF(total!G424&lt;&gt;"",total!G424,"")</f>
        <v/>
      </c>
      <c r="F417" s="9" t="str">
        <f>IF(total!I424&lt;&gt;"",total!I424,"")</f>
        <v/>
      </c>
    </row>
    <row r="418" spans="1:6" x14ac:dyDescent="0.25">
      <c r="A418" s="9" t="str">
        <f>IF(total!B425&lt;&gt;"",total!A425,"")</f>
        <v/>
      </c>
      <c r="B418" s="9" t="str">
        <f>IF(total!B425&lt;&gt;"",total!B425,"")</f>
        <v/>
      </c>
      <c r="C418" s="9" t="str">
        <f>IF(total!D425&lt;&gt;"",total!D425,"")</f>
        <v/>
      </c>
      <c r="D418" s="9" t="str">
        <f>IF(total!F425&lt;&gt;"",total!F425,"")</f>
        <v/>
      </c>
      <c r="E418" s="9" t="str">
        <f>IF(total!G425&lt;&gt;"",total!G425,"")</f>
        <v/>
      </c>
      <c r="F418" s="9" t="str">
        <f>IF(total!I425&lt;&gt;"",total!I425,"")</f>
        <v/>
      </c>
    </row>
    <row r="419" spans="1:6" x14ac:dyDescent="0.25">
      <c r="A419" s="9" t="str">
        <f>IF(total!B426&lt;&gt;"",total!A426,"")</f>
        <v/>
      </c>
      <c r="B419" s="9" t="str">
        <f>IF(total!B426&lt;&gt;"",total!B426,"")</f>
        <v/>
      </c>
      <c r="C419" s="9" t="str">
        <f>IF(total!D426&lt;&gt;"",total!D426,"")</f>
        <v/>
      </c>
      <c r="D419" s="9" t="str">
        <f>IF(total!F426&lt;&gt;"",total!F426,"")</f>
        <v/>
      </c>
      <c r="E419" s="9" t="str">
        <f>IF(total!G426&lt;&gt;"",total!G426,"")</f>
        <v/>
      </c>
      <c r="F419" s="9" t="str">
        <f>IF(total!I426&lt;&gt;"",total!I426,"")</f>
        <v/>
      </c>
    </row>
    <row r="420" spans="1:6" x14ac:dyDescent="0.25">
      <c r="A420" s="9" t="str">
        <f>IF(total!B427&lt;&gt;"",total!A427,"")</f>
        <v/>
      </c>
      <c r="B420" s="9" t="str">
        <f>IF(total!B427&lt;&gt;"",total!B427,"")</f>
        <v/>
      </c>
      <c r="C420" s="9" t="str">
        <f>IF(total!D427&lt;&gt;"",total!D427,"")</f>
        <v/>
      </c>
      <c r="D420" s="9" t="str">
        <f>IF(total!F427&lt;&gt;"",total!F427,"")</f>
        <v/>
      </c>
      <c r="E420" s="9" t="str">
        <f>IF(total!G427&lt;&gt;"",total!G427,"")</f>
        <v/>
      </c>
      <c r="F420" s="9" t="str">
        <f>IF(total!I427&lt;&gt;"",total!I427,"")</f>
        <v/>
      </c>
    </row>
    <row r="421" spans="1:6" x14ac:dyDescent="0.25">
      <c r="A421" s="9" t="str">
        <f>IF(total!B428&lt;&gt;"",total!A428,"")</f>
        <v/>
      </c>
      <c r="B421" s="9" t="str">
        <f>IF(total!B428&lt;&gt;"",total!B428,"")</f>
        <v/>
      </c>
      <c r="C421" s="9" t="str">
        <f>IF(total!D428&lt;&gt;"",total!D428,"")</f>
        <v/>
      </c>
      <c r="D421" s="9" t="str">
        <f>IF(total!F428&lt;&gt;"",total!F428,"")</f>
        <v/>
      </c>
      <c r="E421" s="9" t="str">
        <f>IF(total!G428&lt;&gt;"",total!G428,"")</f>
        <v/>
      </c>
      <c r="F421" s="9" t="str">
        <f>IF(total!I428&lt;&gt;"",total!I428,"")</f>
        <v/>
      </c>
    </row>
    <row r="422" spans="1:6" x14ac:dyDescent="0.25">
      <c r="A422" s="9" t="str">
        <f>IF(total!B429&lt;&gt;"",total!A429,"")</f>
        <v/>
      </c>
      <c r="B422" s="9" t="str">
        <f>IF(total!B429&lt;&gt;"",total!B429,"")</f>
        <v/>
      </c>
      <c r="C422" s="9" t="str">
        <f>IF(total!D429&lt;&gt;"",total!D429,"")</f>
        <v/>
      </c>
      <c r="D422" s="9" t="str">
        <f>IF(total!F429&lt;&gt;"",total!F429,"")</f>
        <v/>
      </c>
      <c r="E422" s="9" t="str">
        <f>IF(total!G429&lt;&gt;"",total!G429,"")</f>
        <v/>
      </c>
      <c r="F422" s="9" t="str">
        <f>IF(total!I429&lt;&gt;"",total!I429,"")</f>
        <v/>
      </c>
    </row>
    <row r="423" spans="1:6" x14ac:dyDescent="0.25">
      <c r="A423" s="9" t="str">
        <f>IF(total!B430&lt;&gt;"",total!A430,"")</f>
        <v/>
      </c>
      <c r="B423" s="9" t="str">
        <f>IF(total!B430&lt;&gt;"",total!B430,"")</f>
        <v/>
      </c>
      <c r="C423" s="9" t="str">
        <f>IF(total!D430&lt;&gt;"",total!D430,"")</f>
        <v/>
      </c>
      <c r="D423" s="9" t="str">
        <f>IF(total!F430&lt;&gt;"",total!F430,"")</f>
        <v/>
      </c>
      <c r="E423" s="9" t="str">
        <f>IF(total!G430&lt;&gt;"",total!G430,"")</f>
        <v/>
      </c>
      <c r="F423" s="9" t="str">
        <f>IF(total!I430&lt;&gt;"",total!I430,"")</f>
        <v/>
      </c>
    </row>
    <row r="424" spans="1:6" x14ac:dyDescent="0.25">
      <c r="A424" s="9" t="str">
        <f>IF(total!B431&lt;&gt;"",total!A431,"")</f>
        <v/>
      </c>
      <c r="B424" s="9" t="str">
        <f>IF(total!B431&lt;&gt;"",total!B431,"")</f>
        <v/>
      </c>
      <c r="C424" s="9" t="str">
        <f>IF(total!D431&lt;&gt;"",total!D431,"")</f>
        <v/>
      </c>
      <c r="D424" s="9" t="str">
        <f>IF(total!F431&lt;&gt;"",total!F431,"")</f>
        <v/>
      </c>
      <c r="E424" s="9" t="str">
        <f>IF(total!G431&lt;&gt;"",total!G431,"")</f>
        <v/>
      </c>
      <c r="F424" s="9" t="str">
        <f>IF(total!I431&lt;&gt;"",total!I431,"")</f>
        <v/>
      </c>
    </row>
    <row r="425" spans="1:6" x14ac:dyDescent="0.25">
      <c r="A425" s="9" t="str">
        <f>IF(total!B432&lt;&gt;"",total!A432,"")</f>
        <v/>
      </c>
      <c r="B425" s="9" t="str">
        <f>IF(total!B432&lt;&gt;"",total!B432,"")</f>
        <v/>
      </c>
      <c r="C425" s="9" t="str">
        <f>IF(total!D432&lt;&gt;"",total!D432,"")</f>
        <v/>
      </c>
      <c r="D425" s="9" t="str">
        <f>IF(total!F432&lt;&gt;"",total!F432,"")</f>
        <v/>
      </c>
      <c r="E425" s="9" t="str">
        <f>IF(total!G432&lt;&gt;"",total!G432,"")</f>
        <v/>
      </c>
      <c r="F425" s="9" t="str">
        <f>IF(total!I432&lt;&gt;"",total!I432,"")</f>
        <v/>
      </c>
    </row>
    <row r="426" spans="1:6" x14ac:dyDescent="0.25">
      <c r="A426" s="9" t="str">
        <f>IF(total!B433&lt;&gt;"",total!A433,"")</f>
        <v/>
      </c>
      <c r="B426" s="9" t="str">
        <f>IF(total!B433&lt;&gt;"",total!B433,"")</f>
        <v/>
      </c>
      <c r="C426" s="9" t="str">
        <f>IF(total!D433&lt;&gt;"",total!D433,"")</f>
        <v/>
      </c>
      <c r="D426" s="9" t="str">
        <f>IF(total!F433&lt;&gt;"",total!F433,"")</f>
        <v/>
      </c>
      <c r="E426" s="9" t="str">
        <f>IF(total!G433&lt;&gt;"",total!G433,"")</f>
        <v/>
      </c>
      <c r="F426" s="9" t="str">
        <f>IF(total!I433&lt;&gt;"",total!I433,"")</f>
        <v/>
      </c>
    </row>
    <row r="427" spans="1:6" x14ac:dyDescent="0.25">
      <c r="A427" s="9" t="str">
        <f>IF(total!B434&lt;&gt;"",total!A434,"")</f>
        <v/>
      </c>
      <c r="B427" s="9" t="str">
        <f>IF(total!B434&lt;&gt;"",total!B434,"")</f>
        <v/>
      </c>
      <c r="C427" s="9" t="str">
        <f>IF(total!D434&lt;&gt;"",total!D434,"")</f>
        <v/>
      </c>
      <c r="D427" s="9" t="str">
        <f>IF(total!F434&lt;&gt;"",total!F434,"")</f>
        <v/>
      </c>
      <c r="E427" s="9" t="str">
        <f>IF(total!G434&lt;&gt;"",total!G434,"")</f>
        <v/>
      </c>
      <c r="F427" s="9" t="str">
        <f>IF(total!I434&lt;&gt;"",total!I434,"")</f>
        <v/>
      </c>
    </row>
    <row r="428" spans="1:6" x14ac:dyDescent="0.25">
      <c r="A428" s="9" t="str">
        <f>IF(total!B435&lt;&gt;"",total!A435,"")</f>
        <v/>
      </c>
      <c r="B428" s="9" t="str">
        <f>IF(total!B435&lt;&gt;"",total!B435,"")</f>
        <v/>
      </c>
      <c r="C428" s="9" t="str">
        <f>IF(total!D435&lt;&gt;"",total!D435,"")</f>
        <v/>
      </c>
      <c r="D428" s="9" t="str">
        <f>IF(total!F435&lt;&gt;"",total!F435,"")</f>
        <v/>
      </c>
      <c r="E428" s="9" t="str">
        <f>IF(total!G435&lt;&gt;"",total!G435,"")</f>
        <v/>
      </c>
      <c r="F428" s="9" t="str">
        <f>IF(total!I435&lt;&gt;"",total!I435,"")</f>
        <v/>
      </c>
    </row>
    <row r="429" spans="1:6" x14ac:dyDescent="0.25">
      <c r="A429" s="9" t="str">
        <f>IF(total!B436&lt;&gt;"",total!A436,"")</f>
        <v/>
      </c>
      <c r="B429" s="9" t="str">
        <f>IF(total!B436&lt;&gt;"",total!B436,"")</f>
        <v/>
      </c>
      <c r="C429" s="9" t="str">
        <f>IF(total!D436&lt;&gt;"",total!D436,"")</f>
        <v/>
      </c>
      <c r="D429" s="9" t="str">
        <f>IF(total!F436&lt;&gt;"",total!F436,"")</f>
        <v/>
      </c>
      <c r="E429" s="9" t="str">
        <f>IF(total!G436&lt;&gt;"",total!G436,"")</f>
        <v/>
      </c>
      <c r="F429" s="9" t="str">
        <f>IF(total!I436&lt;&gt;"",total!I436,"")</f>
        <v/>
      </c>
    </row>
    <row r="430" spans="1:6" x14ac:dyDescent="0.25">
      <c r="A430" s="9" t="str">
        <f>IF(total!B437&lt;&gt;"",total!A437,"")</f>
        <v/>
      </c>
      <c r="B430" s="9" t="str">
        <f>IF(total!B437&lt;&gt;"",total!B437,"")</f>
        <v/>
      </c>
      <c r="C430" s="9" t="str">
        <f>IF(total!D437&lt;&gt;"",total!D437,"")</f>
        <v/>
      </c>
      <c r="D430" s="9" t="str">
        <f>IF(total!F437&lt;&gt;"",total!F437,"")</f>
        <v/>
      </c>
      <c r="E430" s="9" t="str">
        <f>IF(total!G437&lt;&gt;"",total!G437,"")</f>
        <v/>
      </c>
      <c r="F430" s="9" t="str">
        <f>IF(total!I437&lt;&gt;"",total!I437,"")</f>
        <v/>
      </c>
    </row>
    <row r="431" spans="1:6" x14ac:dyDescent="0.25">
      <c r="A431" s="9" t="str">
        <f>IF(total!B438&lt;&gt;"",total!A438,"")</f>
        <v/>
      </c>
      <c r="B431" s="9" t="str">
        <f>IF(total!B438&lt;&gt;"",total!B438,"")</f>
        <v/>
      </c>
      <c r="C431" s="9" t="str">
        <f>IF(total!D438&lt;&gt;"",total!D438,"")</f>
        <v/>
      </c>
      <c r="D431" s="9" t="str">
        <f>IF(total!F438&lt;&gt;"",total!F438,"")</f>
        <v/>
      </c>
      <c r="E431" s="9" t="str">
        <f>IF(total!G438&lt;&gt;"",total!G438,"")</f>
        <v/>
      </c>
      <c r="F431" s="9" t="str">
        <f>IF(total!I438&lt;&gt;"",total!I438,"")</f>
        <v/>
      </c>
    </row>
    <row r="432" spans="1:6" x14ac:dyDescent="0.25">
      <c r="A432" s="9" t="str">
        <f>IF(total!B439&lt;&gt;"",total!A439,"")</f>
        <v/>
      </c>
      <c r="B432" s="9" t="str">
        <f>IF(total!B439&lt;&gt;"",total!B439,"")</f>
        <v/>
      </c>
      <c r="C432" s="9" t="str">
        <f>IF(total!D439&lt;&gt;"",total!D439,"")</f>
        <v/>
      </c>
      <c r="D432" s="9" t="str">
        <f>IF(total!F439&lt;&gt;"",total!F439,"")</f>
        <v/>
      </c>
      <c r="E432" s="9" t="str">
        <f>IF(total!G439&lt;&gt;"",total!G439,"")</f>
        <v/>
      </c>
      <c r="F432" s="9" t="str">
        <f>IF(total!I439&lt;&gt;"",total!I439,"")</f>
        <v/>
      </c>
    </row>
    <row r="433" spans="1:6" x14ac:dyDescent="0.25">
      <c r="A433" s="9" t="str">
        <f>IF(total!B440&lt;&gt;"",total!A440,"")</f>
        <v/>
      </c>
      <c r="B433" s="9" t="str">
        <f>IF(total!B440&lt;&gt;"",total!B440,"")</f>
        <v/>
      </c>
      <c r="C433" s="9" t="str">
        <f>IF(total!D440&lt;&gt;"",total!D440,"")</f>
        <v/>
      </c>
      <c r="D433" s="9" t="str">
        <f>IF(total!F440&lt;&gt;"",total!F440,"")</f>
        <v/>
      </c>
      <c r="E433" s="9" t="str">
        <f>IF(total!G440&lt;&gt;"",total!G440,"")</f>
        <v/>
      </c>
      <c r="F433" s="9" t="str">
        <f>IF(total!I440&lt;&gt;"",total!I440,"")</f>
        <v/>
      </c>
    </row>
    <row r="434" spans="1:6" x14ac:dyDescent="0.25">
      <c r="A434" s="9" t="str">
        <f>IF(total!B441&lt;&gt;"",total!A441,"")</f>
        <v/>
      </c>
      <c r="B434" s="9" t="str">
        <f>IF(total!B441&lt;&gt;"",total!B441,"")</f>
        <v/>
      </c>
      <c r="C434" s="9" t="str">
        <f>IF(total!D441&lt;&gt;"",total!D441,"")</f>
        <v/>
      </c>
      <c r="D434" s="9" t="str">
        <f>IF(total!F441&lt;&gt;"",total!F441,"")</f>
        <v/>
      </c>
      <c r="E434" s="9" t="str">
        <f>IF(total!G441&lt;&gt;"",total!G441,"")</f>
        <v/>
      </c>
      <c r="F434" s="9" t="str">
        <f>IF(total!I441&lt;&gt;"",total!I441,"")</f>
        <v/>
      </c>
    </row>
    <row r="435" spans="1:6" x14ac:dyDescent="0.25">
      <c r="A435" s="9" t="str">
        <f>IF(total!B442&lt;&gt;"",total!A442,"")</f>
        <v/>
      </c>
      <c r="B435" s="9" t="str">
        <f>IF(total!B442&lt;&gt;"",total!B442,"")</f>
        <v/>
      </c>
      <c r="C435" s="9" t="str">
        <f>IF(total!D442&lt;&gt;"",total!D442,"")</f>
        <v/>
      </c>
      <c r="D435" s="9" t="str">
        <f>IF(total!F442&lt;&gt;"",total!F442,"")</f>
        <v/>
      </c>
      <c r="E435" s="9" t="str">
        <f>IF(total!G442&lt;&gt;"",total!G442,"")</f>
        <v/>
      </c>
      <c r="F435" s="9" t="str">
        <f>IF(total!I442&lt;&gt;"",total!I442,"")</f>
        <v/>
      </c>
    </row>
    <row r="436" spans="1:6" x14ac:dyDescent="0.25">
      <c r="A436" s="9" t="str">
        <f>IF(total!B443&lt;&gt;"",total!A443,"")</f>
        <v/>
      </c>
      <c r="B436" s="9" t="str">
        <f>IF(total!B443&lt;&gt;"",total!B443,"")</f>
        <v/>
      </c>
      <c r="C436" s="9" t="str">
        <f>IF(total!D443&lt;&gt;"",total!D443,"")</f>
        <v/>
      </c>
      <c r="D436" s="9" t="str">
        <f>IF(total!F443&lt;&gt;"",total!F443,"")</f>
        <v/>
      </c>
      <c r="E436" s="9" t="str">
        <f>IF(total!G443&lt;&gt;"",total!G443,"")</f>
        <v/>
      </c>
      <c r="F436" s="9" t="str">
        <f>IF(total!I443&lt;&gt;"",total!I443,"")</f>
        <v/>
      </c>
    </row>
    <row r="437" spans="1:6" x14ac:dyDescent="0.25">
      <c r="A437" s="9" t="str">
        <f>IF(total!B444&lt;&gt;"",total!A444,"")</f>
        <v/>
      </c>
      <c r="B437" s="9" t="str">
        <f>IF(total!B444&lt;&gt;"",total!B444,"")</f>
        <v/>
      </c>
      <c r="C437" s="9" t="str">
        <f>IF(total!D444&lt;&gt;"",total!D444,"")</f>
        <v/>
      </c>
      <c r="D437" s="9" t="str">
        <f>IF(total!F444&lt;&gt;"",total!F444,"")</f>
        <v/>
      </c>
      <c r="E437" s="9" t="str">
        <f>IF(total!G444&lt;&gt;"",total!G444,"")</f>
        <v/>
      </c>
      <c r="F437" s="9" t="str">
        <f>IF(total!I444&lt;&gt;"",total!I444,"")</f>
        <v/>
      </c>
    </row>
    <row r="438" spans="1:6" x14ac:dyDescent="0.25">
      <c r="A438" s="9" t="str">
        <f>IF(total!B445&lt;&gt;"",total!A445,"")</f>
        <v/>
      </c>
      <c r="B438" s="9" t="str">
        <f>IF(total!B445&lt;&gt;"",total!B445,"")</f>
        <v/>
      </c>
      <c r="C438" s="9" t="str">
        <f>IF(total!D445&lt;&gt;"",total!D445,"")</f>
        <v/>
      </c>
      <c r="D438" s="9" t="str">
        <f>IF(total!F445&lt;&gt;"",total!F445,"")</f>
        <v/>
      </c>
      <c r="E438" s="9" t="str">
        <f>IF(total!G445&lt;&gt;"",total!G445,"")</f>
        <v/>
      </c>
      <c r="F438" s="9" t="str">
        <f>IF(total!I445&lt;&gt;"",total!I445,"")</f>
        <v/>
      </c>
    </row>
    <row r="439" spans="1:6" x14ac:dyDescent="0.25">
      <c r="A439" s="9" t="str">
        <f>IF(total!B446&lt;&gt;"",total!A446,"")</f>
        <v/>
      </c>
      <c r="B439" s="9" t="str">
        <f>IF(total!B446&lt;&gt;"",total!B446,"")</f>
        <v/>
      </c>
      <c r="C439" s="9" t="str">
        <f>IF(total!D446&lt;&gt;"",total!D446,"")</f>
        <v/>
      </c>
      <c r="D439" s="9" t="str">
        <f>IF(total!F446&lt;&gt;"",total!F446,"")</f>
        <v/>
      </c>
      <c r="E439" s="9" t="str">
        <f>IF(total!G446&lt;&gt;"",total!G446,"")</f>
        <v/>
      </c>
      <c r="F439" s="9" t="str">
        <f>IF(total!I446&lt;&gt;"",total!I446,"")</f>
        <v/>
      </c>
    </row>
    <row r="440" spans="1:6" x14ac:dyDescent="0.25">
      <c r="A440" s="9" t="str">
        <f>IF(total!B447&lt;&gt;"",total!A447,"")</f>
        <v/>
      </c>
      <c r="B440" s="9" t="str">
        <f>IF(total!B447&lt;&gt;"",total!B447,"")</f>
        <v/>
      </c>
      <c r="C440" s="9" t="str">
        <f>IF(total!D447&lt;&gt;"",total!D447,"")</f>
        <v/>
      </c>
      <c r="D440" s="9" t="str">
        <f>IF(total!F447&lt;&gt;"",total!F447,"")</f>
        <v/>
      </c>
      <c r="E440" s="9" t="str">
        <f>IF(total!G447&lt;&gt;"",total!G447,"")</f>
        <v/>
      </c>
      <c r="F440" s="9" t="str">
        <f>IF(total!I447&lt;&gt;"",total!I447,"")</f>
        <v/>
      </c>
    </row>
    <row r="441" spans="1:6" x14ac:dyDescent="0.25">
      <c r="A441" s="9" t="str">
        <f>IF(total!B448&lt;&gt;"",total!A448,"")</f>
        <v/>
      </c>
      <c r="B441" s="9" t="str">
        <f>IF(total!B448&lt;&gt;"",total!B448,"")</f>
        <v/>
      </c>
      <c r="C441" s="9" t="str">
        <f>IF(total!D448&lt;&gt;"",total!D448,"")</f>
        <v/>
      </c>
      <c r="D441" s="9" t="str">
        <f>IF(total!F448&lt;&gt;"",total!F448,"")</f>
        <v/>
      </c>
      <c r="E441" s="9" t="str">
        <f>IF(total!G448&lt;&gt;"",total!G448,"")</f>
        <v/>
      </c>
      <c r="F441" s="9" t="str">
        <f>IF(total!I448&lt;&gt;"",total!I448,"")</f>
        <v/>
      </c>
    </row>
    <row r="442" spans="1:6" x14ac:dyDescent="0.25">
      <c r="A442" s="9" t="str">
        <f>IF(total!B449&lt;&gt;"",total!A449,"")</f>
        <v/>
      </c>
      <c r="B442" s="9" t="str">
        <f>IF(total!B449&lt;&gt;"",total!B449,"")</f>
        <v/>
      </c>
      <c r="C442" s="9" t="str">
        <f>IF(total!D449&lt;&gt;"",total!D449,"")</f>
        <v/>
      </c>
      <c r="D442" s="9" t="str">
        <f>IF(total!F449&lt;&gt;"",total!F449,"")</f>
        <v/>
      </c>
      <c r="E442" s="9" t="str">
        <f>IF(total!G449&lt;&gt;"",total!G449,"")</f>
        <v/>
      </c>
      <c r="F442" s="9" t="str">
        <f>IF(total!I449&lt;&gt;"",total!I449,"")</f>
        <v/>
      </c>
    </row>
    <row r="443" spans="1:6" x14ac:dyDescent="0.25">
      <c r="A443" s="9" t="str">
        <f>IF(total!B450&lt;&gt;"",total!A450,"")</f>
        <v/>
      </c>
      <c r="B443" s="9" t="str">
        <f>IF(total!B450&lt;&gt;"",total!B450,"")</f>
        <v/>
      </c>
      <c r="C443" s="9" t="str">
        <f>IF(total!D450&lt;&gt;"",total!D450,"")</f>
        <v/>
      </c>
      <c r="D443" s="9" t="str">
        <f>IF(total!F450&lt;&gt;"",total!F450,"")</f>
        <v/>
      </c>
      <c r="E443" s="9" t="str">
        <f>IF(total!G450&lt;&gt;"",total!G450,"")</f>
        <v/>
      </c>
      <c r="F443" s="9" t="str">
        <f>IF(total!I450&lt;&gt;"",total!I450,"")</f>
        <v/>
      </c>
    </row>
    <row r="444" spans="1:6" x14ac:dyDescent="0.25">
      <c r="A444" s="9" t="str">
        <f>IF(total!B451&lt;&gt;"",total!A451,"")</f>
        <v/>
      </c>
      <c r="B444" s="9" t="str">
        <f>IF(total!B451&lt;&gt;"",total!B451,"")</f>
        <v/>
      </c>
      <c r="C444" s="9" t="str">
        <f>IF(total!D451&lt;&gt;"",total!D451,"")</f>
        <v/>
      </c>
      <c r="D444" s="9" t="str">
        <f>IF(total!F451&lt;&gt;"",total!F451,"")</f>
        <v/>
      </c>
      <c r="E444" s="9" t="str">
        <f>IF(total!G451&lt;&gt;"",total!G451,"")</f>
        <v/>
      </c>
      <c r="F444" s="9" t="str">
        <f>IF(total!I451&lt;&gt;"",total!I451,"")</f>
        <v/>
      </c>
    </row>
    <row r="445" spans="1:6" x14ac:dyDescent="0.25">
      <c r="A445" s="9" t="str">
        <f>IF(total!B452&lt;&gt;"",total!A452,"")</f>
        <v/>
      </c>
      <c r="B445" s="9" t="str">
        <f>IF(total!B452&lt;&gt;"",total!B452,"")</f>
        <v/>
      </c>
      <c r="C445" s="9" t="str">
        <f>IF(total!D452&lt;&gt;"",total!D452,"")</f>
        <v/>
      </c>
      <c r="D445" s="9" t="str">
        <f>IF(total!F452&lt;&gt;"",total!F452,"")</f>
        <v/>
      </c>
      <c r="E445" s="9" t="str">
        <f>IF(total!G452&lt;&gt;"",total!G452,"")</f>
        <v/>
      </c>
      <c r="F445" s="9" t="str">
        <f>IF(total!I452&lt;&gt;"",total!I452,"")</f>
        <v/>
      </c>
    </row>
    <row r="446" spans="1:6" x14ac:dyDescent="0.25">
      <c r="A446" s="9" t="str">
        <f>IF(total!B453&lt;&gt;"",total!A453,"")</f>
        <v/>
      </c>
      <c r="B446" s="9" t="str">
        <f>IF(total!B453&lt;&gt;"",total!B453,"")</f>
        <v/>
      </c>
      <c r="C446" s="9" t="str">
        <f>IF(total!D453&lt;&gt;"",total!D453,"")</f>
        <v/>
      </c>
      <c r="D446" s="9" t="str">
        <f>IF(total!F453&lt;&gt;"",total!F453,"")</f>
        <v/>
      </c>
      <c r="E446" s="9" t="str">
        <f>IF(total!G453&lt;&gt;"",total!G453,"")</f>
        <v/>
      </c>
      <c r="F446" s="9" t="str">
        <f>IF(total!I453&lt;&gt;"",total!I453,"")</f>
        <v/>
      </c>
    </row>
    <row r="447" spans="1:6" x14ac:dyDescent="0.25">
      <c r="A447" s="9" t="str">
        <f>IF(total!B454&lt;&gt;"",total!A454,"")</f>
        <v/>
      </c>
      <c r="B447" s="9" t="str">
        <f>IF(total!B454&lt;&gt;"",total!B454,"")</f>
        <v/>
      </c>
      <c r="C447" s="9" t="str">
        <f>IF(total!D454&lt;&gt;"",total!D454,"")</f>
        <v/>
      </c>
      <c r="D447" s="9" t="str">
        <f>IF(total!F454&lt;&gt;"",total!F454,"")</f>
        <v/>
      </c>
      <c r="E447" s="9" t="str">
        <f>IF(total!G454&lt;&gt;"",total!G454,"")</f>
        <v/>
      </c>
      <c r="F447" s="9" t="str">
        <f>IF(total!I454&lt;&gt;"",total!I454,"")</f>
        <v/>
      </c>
    </row>
    <row r="448" spans="1:6" x14ac:dyDescent="0.25">
      <c r="A448" s="9" t="str">
        <f>IF(total!B455&lt;&gt;"",total!A455,"")</f>
        <v/>
      </c>
      <c r="B448" s="9" t="str">
        <f>IF(total!B455&lt;&gt;"",total!B455,"")</f>
        <v/>
      </c>
      <c r="C448" s="9" t="str">
        <f>IF(total!D455&lt;&gt;"",total!D455,"")</f>
        <v/>
      </c>
      <c r="D448" s="9" t="str">
        <f>IF(total!F455&lt;&gt;"",total!F455,"")</f>
        <v/>
      </c>
      <c r="E448" s="9" t="str">
        <f>IF(total!G455&lt;&gt;"",total!G455,"")</f>
        <v/>
      </c>
      <c r="F448" s="9" t="str">
        <f>IF(total!I455&lt;&gt;"",total!I455,"")</f>
        <v/>
      </c>
    </row>
    <row r="449" spans="1:6" x14ac:dyDescent="0.25">
      <c r="A449" s="9" t="str">
        <f>IF(total!B456&lt;&gt;"",total!A456,"")</f>
        <v/>
      </c>
      <c r="B449" s="9" t="str">
        <f>IF(total!B456&lt;&gt;"",total!B456,"")</f>
        <v/>
      </c>
      <c r="C449" s="9" t="str">
        <f>IF(total!D456&lt;&gt;"",total!D456,"")</f>
        <v/>
      </c>
      <c r="D449" s="9" t="str">
        <f>IF(total!F456&lt;&gt;"",total!F456,"")</f>
        <v/>
      </c>
      <c r="E449" s="9" t="str">
        <f>IF(total!G456&lt;&gt;"",total!G456,"")</f>
        <v/>
      </c>
      <c r="F449" s="9" t="str">
        <f>IF(total!I456&lt;&gt;"",total!I456,"")</f>
        <v/>
      </c>
    </row>
    <row r="450" spans="1:6" x14ac:dyDescent="0.25">
      <c r="A450" s="9" t="str">
        <f>IF(total!B457&lt;&gt;"",total!A457,"")</f>
        <v/>
      </c>
      <c r="B450" s="9" t="str">
        <f>IF(total!B457&lt;&gt;"",total!B457,"")</f>
        <v/>
      </c>
      <c r="C450" s="9" t="str">
        <f>IF(total!D457&lt;&gt;"",total!D457,"")</f>
        <v/>
      </c>
      <c r="D450" s="9" t="str">
        <f>IF(total!F457&lt;&gt;"",total!F457,"")</f>
        <v/>
      </c>
      <c r="E450" s="9" t="str">
        <f>IF(total!G457&lt;&gt;"",total!G457,"")</f>
        <v/>
      </c>
      <c r="F450" s="9" t="str">
        <f>IF(total!I457&lt;&gt;"",total!I457,"")</f>
        <v/>
      </c>
    </row>
    <row r="451" spans="1:6" x14ac:dyDescent="0.25">
      <c r="A451" s="9" t="str">
        <f>IF(total!B458&lt;&gt;"",total!A458,"")</f>
        <v/>
      </c>
      <c r="B451" s="9" t="str">
        <f>IF(total!B458&lt;&gt;"",total!B458,"")</f>
        <v/>
      </c>
      <c r="C451" s="9" t="str">
        <f>IF(total!D458&lt;&gt;"",total!D458,"")</f>
        <v/>
      </c>
      <c r="D451" s="9" t="str">
        <f>IF(total!F458&lt;&gt;"",total!F458,"")</f>
        <v/>
      </c>
      <c r="E451" s="9" t="str">
        <f>IF(total!G458&lt;&gt;"",total!G458,"")</f>
        <v/>
      </c>
      <c r="F451" s="9" t="str">
        <f>IF(total!I458&lt;&gt;"",total!I458,"")</f>
        <v/>
      </c>
    </row>
    <row r="452" spans="1:6" x14ac:dyDescent="0.25">
      <c r="A452" s="9" t="str">
        <f>IF(total!B459&lt;&gt;"",total!A459,"")</f>
        <v/>
      </c>
      <c r="B452" s="9" t="str">
        <f>IF(total!B459&lt;&gt;"",total!B459,"")</f>
        <v/>
      </c>
      <c r="C452" s="9" t="str">
        <f>IF(total!D459&lt;&gt;"",total!D459,"")</f>
        <v/>
      </c>
      <c r="D452" s="9" t="str">
        <f>IF(total!F459&lt;&gt;"",total!F459,"")</f>
        <v/>
      </c>
      <c r="E452" s="9" t="str">
        <f>IF(total!G459&lt;&gt;"",total!G459,"")</f>
        <v/>
      </c>
      <c r="F452" s="9" t="str">
        <f>IF(total!I459&lt;&gt;"",total!I459,"")</f>
        <v/>
      </c>
    </row>
    <row r="453" spans="1:6" x14ac:dyDescent="0.25">
      <c r="A453" s="9" t="str">
        <f>IF(total!B460&lt;&gt;"",total!A460,"")</f>
        <v/>
      </c>
      <c r="B453" s="9" t="str">
        <f>IF(total!B460&lt;&gt;"",total!B460,"")</f>
        <v/>
      </c>
      <c r="C453" s="9" t="str">
        <f>IF(total!D460&lt;&gt;"",total!D460,"")</f>
        <v/>
      </c>
      <c r="D453" s="9" t="str">
        <f>IF(total!F460&lt;&gt;"",total!F460,"")</f>
        <v/>
      </c>
      <c r="E453" s="9" t="str">
        <f>IF(total!G460&lt;&gt;"",total!G460,"")</f>
        <v/>
      </c>
      <c r="F453" s="9" t="str">
        <f>IF(total!I460&lt;&gt;"",total!I460,"")</f>
        <v/>
      </c>
    </row>
    <row r="454" spans="1:6" x14ac:dyDescent="0.25">
      <c r="A454" s="9" t="str">
        <f>IF(total!B461&lt;&gt;"",total!A461,"")</f>
        <v/>
      </c>
      <c r="B454" s="9" t="str">
        <f>IF(total!B461&lt;&gt;"",total!B461,"")</f>
        <v/>
      </c>
      <c r="C454" s="9" t="str">
        <f>IF(total!D461&lt;&gt;"",total!D461,"")</f>
        <v/>
      </c>
      <c r="D454" s="9" t="str">
        <f>IF(total!F461&lt;&gt;"",total!F461,"")</f>
        <v/>
      </c>
      <c r="E454" s="9" t="str">
        <f>IF(total!G461&lt;&gt;"",total!G461,"")</f>
        <v/>
      </c>
      <c r="F454" s="9" t="str">
        <f>IF(total!I461&lt;&gt;"",total!I461,"")</f>
        <v/>
      </c>
    </row>
    <row r="455" spans="1:6" x14ac:dyDescent="0.25">
      <c r="A455" s="9" t="str">
        <f>IF(total!B462&lt;&gt;"",total!A462,"")</f>
        <v/>
      </c>
      <c r="B455" s="9" t="str">
        <f>IF(total!B462&lt;&gt;"",total!B462,"")</f>
        <v/>
      </c>
      <c r="C455" s="9" t="str">
        <f>IF(total!D462&lt;&gt;"",total!D462,"")</f>
        <v/>
      </c>
      <c r="D455" s="9" t="str">
        <f>IF(total!F462&lt;&gt;"",total!F462,"")</f>
        <v/>
      </c>
      <c r="E455" s="9" t="str">
        <f>IF(total!G462&lt;&gt;"",total!G462,"")</f>
        <v/>
      </c>
      <c r="F455" s="9" t="str">
        <f>IF(total!I462&lt;&gt;"",total!I462,"")</f>
        <v/>
      </c>
    </row>
    <row r="456" spans="1:6" x14ac:dyDescent="0.25">
      <c r="A456" s="9" t="str">
        <f>IF(total!B463&lt;&gt;"",total!A463,"")</f>
        <v/>
      </c>
      <c r="B456" s="9" t="str">
        <f>IF(total!B463&lt;&gt;"",total!B463,"")</f>
        <v/>
      </c>
      <c r="C456" s="9" t="str">
        <f>IF(total!D463&lt;&gt;"",total!D463,"")</f>
        <v/>
      </c>
      <c r="D456" s="9" t="str">
        <f>IF(total!F463&lt;&gt;"",total!F463,"")</f>
        <v/>
      </c>
      <c r="E456" s="9" t="str">
        <f>IF(total!G463&lt;&gt;"",total!G463,"")</f>
        <v/>
      </c>
      <c r="F456" s="9" t="str">
        <f>IF(total!I463&lt;&gt;"",total!I463,"")</f>
        <v/>
      </c>
    </row>
    <row r="457" spans="1:6" x14ac:dyDescent="0.25">
      <c r="A457" s="9" t="str">
        <f>IF(total!B464&lt;&gt;"",total!A464,"")</f>
        <v/>
      </c>
      <c r="B457" s="9" t="str">
        <f>IF(total!B464&lt;&gt;"",total!B464,"")</f>
        <v/>
      </c>
      <c r="C457" s="9" t="str">
        <f>IF(total!D464&lt;&gt;"",total!D464,"")</f>
        <v/>
      </c>
      <c r="D457" s="9" t="str">
        <f>IF(total!F464&lt;&gt;"",total!F464,"")</f>
        <v/>
      </c>
      <c r="E457" s="9" t="str">
        <f>IF(total!G464&lt;&gt;"",total!G464,"")</f>
        <v/>
      </c>
      <c r="F457" s="9" t="str">
        <f>IF(total!I464&lt;&gt;"",total!I464,"")</f>
        <v/>
      </c>
    </row>
    <row r="458" spans="1:6" x14ac:dyDescent="0.25">
      <c r="A458" s="9" t="str">
        <f>IF(total!B465&lt;&gt;"",total!A465,"")</f>
        <v/>
      </c>
      <c r="B458" s="9" t="str">
        <f>IF(total!B465&lt;&gt;"",total!B465,"")</f>
        <v/>
      </c>
      <c r="C458" s="9" t="str">
        <f>IF(total!D465&lt;&gt;"",total!D465,"")</f>
        <v/>
      </c>
      <c r="D458" s="9" t="str">
        <f>IF(total!F465&lt;&gt;"",total!F465,"")</f>
        <v/>
      </c>
      <c r="E458" s="9" t="str">
        <f>IF(total!G465&lt;&gt;"",total!G465,"")</f>
        <v/>
      </c>
      <c r="F458" s="9" t="str">
        <f>IF(total!I465&lt;&gt;"",total!I465,"")</f>
        <v/>
      </c>
    </row>
    <row r="459" spans="1:6" x14ac:dyDescent="0.25">
      <c r="A459" s="9" t="str">
        <f>IF(total!B466&lt;&gt;"",total!A466,"")</f>
        <v/>
      </c>
      <c r="B459" s="9" t="str">
        <f>IF(total!B466&lt;&gt;"",total!B466,"")</f>
        <v/>
      </c>
      <c r="C459" s="9" t="str">
        <f>IF(total!D466&lt;&gt;"",total!D466,"")</f>
        <v/>
      </c>
      <c r="D459" s="9" t="str">
        <f>IF(total!F466&lt;&gt;"",total!F466,"")</f>
        <v/>
      </c>
      <c r="E459" s="9" t="str">
        <f>IF(total!G466&lt;&gt;"",total!G466,"")</f>
        <v/>
      </c>
      <c r="F459" s="9" t="str">
        <f>IF(total!I466&lt;&gt;"",total!I466,"")</f>
        <v/>
      </c>
    </row>
    <row r="460" spans="1:6" x14ac:dyDescent="0.25">
      <c r="A460" s="9" t="str">
        <f>IF(total!B467&lt;&gt;"",total!A467,"")</f>
        <v/>
      </c>
      <c r="B460" s="9" t="str">
        <f>IF(total!B467&lt;&gt;"",total!B467,"")</f>
        <v/>
      </c>
      <c r="C460" s="9" t="str">
        <f>IF(total!D467&lt;&gt;"",total!D467,"")</f>
        <v/>
      </c>
      <c r="D460" s="9" t="str">
        <f>IF(total!F467&lt;&gt;"",total!F467,"")</f>
        <v/>
      </c>
      <c r="E460" s="9" t="str">
        <f>IF(total!G467&lt;&gt;"",total!G467,"")</f>
        <v/>
      </c>
      <c r="F460" s="9" t="str">
        <f>IF(total!I467&lt;&gt;"",total!I467,"")</f>
        <v/>
      </c>
    </row>
    <row r="461" spans="1:6" x14ac:dyDescent="0.25">
      <c r="A461" s="9" t="str">
        <f>IF(total!B468&lt;&gt;"",total!A468,"")</f>
        <v/>
      </c>
      <c r="B461" s="9" t="str">
        <f>IF(total!B468&lt;&gt;"",total!B468,"")</f>
        <v/>
      </c>
      <c r="C461" s="9" t="str">
        <f>IF(total!D468&lt;&gt;"",total!D468,"")</f>
        <v/>
      </c>
      <c r="D461" s="9" t="str">
        <f>IF(total!F468&lt;&gt;"",total!F468,"")</f>
        <v/>
      </c>
      <c r="E461" s="9" t="str">
        <f>IF(total!G468&lt;&gt;"",total!G468,"")</f>
        <v/>
      </c>
      <c r="F461" s="9" t="str">
        <f>IF(total!I468&lt;&gt;"",total!I468,"")</f>
        <v/>
      </c>
    </row>
    <row r="462" spans="1:6" x14ac:dyDescent="0.25">
      <c r="A462" s="9" t="str">
        <f>IF(total!B469&lt;&gt;"",total!A469,"")</f>
        <v/>
      </c>
      <c r="B462" s="9" t="str">
        <f>IF(total!B469&lt;&gt;"",total!B469,"")</f>
        <v/>
      </c>
      <c r="C462" s="9" t="str">
        <f>IF(total!D469&lt;&gt;"",total!D469,"")</f>
        <v/>
      </c>
      <c r="D462" s="9" t="str">
        <f>IF(total!F469&lt;&gt;"",total!F469,"")</f>
        <v/>
      </c>
      <c r="E462" s="9" t="str">
        <f>IF(total!G469&lt;&gt;"",total!G469,"")</f>
        <v/>
      </c>
      <c r="F462" s="9" t="str">
        <f>IF(total!I469&lt;&gt;"",total!I469,"")</f>
        <v/>
      </c>
    </row>
    <row r="463" spans="1:6" x14ac:dyDescent="0.25">
      <c r="A463" s="9" t="str">
        <f>IF(total!B470&lt;&gt;"",total!A470,"")</f>
        <v/>
      </c>
      <c r="B463" s="9" t="str">
        <f>IF(total!B470&lt;&gt;"",total!B470,"")</f>
        <v/>
      </c>
      <c r="C463" s="9" t="str">
        <f>IF(total!D470&lt;&gt;"",total!D470,"")</f>
        <v/>
      </c>
      <c r="D463" s="9" t="str">
        <f>IF(total!F470&lt;&gt;"",total!F470,"")</f>
        <v/>
      </c>
      <c r="E463" s="9" t="str">
        <f>IF(total!G470&lt;&gt;"",total!G470,"")</f>
        <v/>
      </c>
      <c r="F463" s="9" t="str">
        <f>IF(total!I470&lt;&gt;"",total!I470,"")</f>
        <v/>
      </c>
    </row>
    <row r="464" spans="1:6" x14ac:dyDescent="0.25">
      <c r="A464" s="9" t="str">
        <f>IF(total!B471&lt;&gt;"",total!A471,"")</f>
        <v/>
      </c>
      <c r="B464" s="9" t="str">
        <f>IF(total!B471&lt;&gt;"",total!B471,"")</f>
        <v/>
      </c>
      <c r="C464" s="9" t="str">
        <f>IF(total!D471&lt;&gt;"",total!D471,"")</f>
        <v/>
      </c>
      <c r="D464" s="9" t="str">
        <f>IF(total!F471&lt;&gt;"",total!F471,"")</f>
        <v/>
      </c>
      <c r="E464" s="9" t="str">
        <f>IF(total!G471&lt;&gt;"",total!G471,"")</f>
        <v/>
      </c>
      <c r="F464" s="9" t="str">
        <f>IF(total!I471&lt;&gt;"",total!I471,"")</f>
        <v/>
      </c>
    </row>
    <row r="465" spans="1:6" x14ac:dyDescent="0.25">
      <c r="A465" s="9" t="str">
        <f>IF(total!B472&lt;&gt;"",total!A472,"")</f>
        <v/>
      </c>
      <c r="B465" s="9" t="str">
        <f>IF(total!B472&lt;&gt;"",total!B472,"")</f>
        <v/>
      </c>
      <c r="C465" s="9" t="str">
        <f>IF(total!D472&lt;&gt;"",total!D472,"")</f>
        <v/>
      </c>
      <c r="D465" s="9" t="str">
        <f>IF(total!F472&lt;&gt;"",total!F472,"")</f>
        <v/>
      </c>
      <c r="E465" s="9" t="str">
        <f>IF(total!G472&lt;&gt;"",total!G472,"")</f>
        <v/>
      </c>
      <c r="F465" s="9" t="str">
        <f>IF(total!I472&lt;&gt;"",total!I472,"")</f>
        <v/>
      </c>
    </row>
    <row r="466" spans="1:6" x14ac:dyDescent="0.25">
      <c r="A466" s="9" t="str">
        <f>IF(total!B473&lt;&gt;"",total!A473,"")</f>
        <v/>
      </c>
      <c r="B466" s="9" t="str">
        <f>IF(total!B473&lt;&gt;"",total!B473,"")</f>
        <v/>
      </c>
      <c r="C466" s="9" t="str">
        <f>IF(total!D473&lt;&gt;"",total!D473,"")</f>
        <v/>
      </c>
      <c r="D466" s="9" t="str">
        <f>IF(total!F473&lt;&gt;"",total!F473,"")</f>
        <v/>
      </c>
      <c r="E466" s="9" t="str">
        <f>IF(total!G473&lt;&gt;"",total!G473,"")</f>
        <v/>
      </c>
      <c r="F466" s="9" t="str">
        <f>IF(total!I473&lt;&gt;"",total!I473,"")</f>
        <v/>
      </c>
    </row>
    <row r="467" spans="1:6" x14ac:dyDescent="0.25">
      <c r="A467" s="9" t="str">
        <f>IF(total!B474&lt;&gt;"",total!A474,"")</f>
        <v/>
      </c>
      <c r="B467" s="9" t="str">
        <f>IF(total!B474&lt;&gt;"",total!B474,"")</f>
        <v/>
      </c>
      <c r="C467" s="9" t="str">
        <f>IF(total!D474&lt;&gt;"",total!D474,"")</f>
        <v/>
      </c>
      <c r="D467" s="9" t="str">
        <f>IF(total!F474&lt;&gt;"",total!F474,"")</f>
        <v/>
      </c>
      <c r="E467" s="9" t="str">
        <f>IF(total!G474&lt;&gt;"",total!G474,"")</f>
        <v/>
      </c>
      <c r="F467" s="9" t="str">
        <f>IF(total!I474&lt;&gt;"",total!I474,"")</f>
        <v/>
      </c>
    </row>
    <row r="468" spans="1:6" x14ac:dyDescent="0.25">
      <c r="A468" s="9" t="str">
        <f>IF(total!B475&lt;&gt;"",total!A475,"")</f>
        <v/>
      </c>
      <c r="B468" s="9" t="str">
        <f>IF(total!B475&lt;&gt;"",total!B475,"")</f>
        <v/>
      </c>
      <c r="C468" s="9" t="str">
        <f>IF(total!D475&lt;&gt;"",total!D475,"")</f>
        <v/>
      </c>
      <c r="D468" s="9" t="str">
        <f>IF(total!F475&lt;&gt;"",total!F475,"")</f>
        <v/>
      </c>
      <c r="E468" s="9" t="str">
        <f>IF(total!G475&lt;&gt;"",total!G475,"")</f>
        <v/>
      </c>
      <c r="F468" s="9" t="str">
        <f>IF(total!I475&lt;&gt;"",total!I475,"")</f>
        <v/>
      </c>
    </row>
    <row r="469" spans="1:6" x14ac:dyDescent="0.25">
      <c r="A469" s="9" t="str">
        <f>IF(total!B476&lt;&gt;"",total!A476,"")</f>
        <v/>
      </c>
      <c r="B469" s="9" t="str">
        <f>IF(total!B476&lt;&gt;"",total!B476,"")</f>
        <v/>
      </c>
      <c r="C469" s="9" t="str">
        <f>IF(total!D476&lt;&gt;"",total!D476,"")</f>
        <v/>
      </c>
      <c r="D469" s="9" t="str">
        <f>IF(total!F476&lt;&gt;"",total!F476,"")</f>
        <v/>
      </c>
      <c r="E469" s="9" t="str">
        <f>IF(total!G476&lt;&gt;"",total!G476,"")</f>
        <v/>
      </c>
      <c r="F469" s="9" t="str">
        <f>IF(total!I476&lt;&gt;"",total!I476,"")</f>
        <v/>
      </c>
    </row>
    <row r="470" spans="1:6" x14ac:dyDescent="0.25">
      <c r="A470" s="9" t="str">
        <f>IF(total!B477&lt;&gt;"",total!A477,"")</f>
        <v/>
      </c>
      <c r="B470" s="9" t="str">
        <f>IF(total!B477&lt;&gt;"",total!B477,"")</f>
        <v/>
      </c>
      <c r="C470" s="9" t="str">
        <f>IF(total!D477&lt;&gt;"",total!D477,"")</f>
        <v/>
      </c>
      <c r="D470" s="9" t="str">
        <f>IF(total!F477&lt;&gt;"",total!F477,"")</f>
        <v/>
      </c>
      <c r="E470" s="9" t="str">
        <f>IF(total!G477&lt;&gt;"",total!G477,"")</f>
        <v/>
      </c>
      <c r="F470" s="9" t="str">
        <f>IF(total!I477&lt;&gt;"",total!I477,"")</f>
        <v/>
      </c>
    </row>
    <row r="471" spans="1:6" x14ac:dyDescent="0.25">
      <c r="A471" s="9" t="str">
        <f>IF(total!B478&lt;&gt;"",total!A478,"")</f>
        <v/>
      </c>
      <c r="B471" s="9" t="str">
        <f>IF(total!B478&lt;&gt;"",total!B478,"")</f>
        <v/>
      </c>
      <c r="C471" s="9" t="str">
        <f>IF(total!D478&lt;&gt;"",total!D478,"")</f>
        <v/>
      </c>
      <c r="D471" s="9" t="str">
        <f>IF(total!F478&lt;&gt;"",total!F478,"")</f>
        <v/>
      </c>
      <c r="E471" s="9" t="str">
        <f>IF(total!G478&lt;&gt;"",total!G478,"")</f>
        <v/>
      </c>
      <c r="F471" s="9" t="str">
        <f>IF(total!I478&lt;&gt;"",total!I478,"")</f>
        <v/>
      </c>
    </row>
    <row r="472" spans="1:6" x14ac:dyDescent="0.25">
      <c r="A472" s="9" t="str">
        <f>IF(total!B479&lt;&gt;"",total!A479,"")</f>
        <v/>
      </c>
      <c r="B472" s="9" t="str">
        <f>IF(total!B479&lt;&gt;"",total!B479,"")</f>
        <v/>
      </c>
      <c r="C472" s="9" t="str">
        <f>IF(total!D479&lt;&gt;"",total!D479,"")</f>
        <v/>
      </c>
      <c r="D472" s="9" t="str">
        <f>IF(total!F479&lt;&gt;"",total!F479,"")</f>
        <v/>
      </c>
      <c r="E472" s="9" t="str">
        <f>IF(total!G479&lt;&gt;"",total!G479,"")</f>
        <v/>
      </c>
      <c r="F472" s="9" t="str">
        <f>IF(total!I479&lt;&gt;"",total!I479,"")</f>
        <v/>
      </c>
    </row>
    <row r="473" spans="1:6" x14ac:dyDescent="0.25">
      <c r="A473" s="9" t="str">
        <f>IF(total!B480&lt;&gt;"",total!A480,"")</f>
        <v/>
      </c>
      <c r="B473" s="9" t="str">
        <f>IF(total!B480&lt;&gt;"",total!B480,"")</f>
        <v/>
      </c>
      <c r="C473" s="9" t="str">
        <f>IF(total!D480&lt;&gt;"",total!D480,"")</f>
        <v/>
      </c>
      <c r="D473" s="9" t="str">
        <f>IF(total!F480&lt;&gt;"",total!F480,"")</f>
        <v/>
      </c>
      <c r="E473" s="9" t="str">
        <f>IF(total!G480&lt;&gt;"",total!G480,"")</f>
        <v/>
      </c>
      <c r="F473" s="9" t="str">
        <f>IF(total!I480&lt;&gt;"",total!I480,"")</f>
        <v/>
      </c>
    </row>
    <row r="474" spans="1:6" x14ac:dyDescent="0.25">
      <c r="A474" s="9" t="str">
        <f>IF(total!B481&lt;&gt;"",total!A481,"")</f>
        <v/>
      </c>
      <c r="B474" s="9" t="str">
        <f>IF(total!B481&lt;&gt;"",total!B481,"")</f>
        <v/>
      </c>
      <c r="C474" s="9" t="str">
        <f>IF(total!D481&lt;&gt;"",total!D481,"")</f>
        <v/>
      </c>
      <c r="D474" s="9" t="str">
        <f>IF(total!F481&lt;&gt;"",total!F481,"")</f>
        <v/>
      </c>
      <c r="E474" s="9" t="str">
        <f>IF(total!G481&lt;&gt;"",total!G481,"")</f>
        <v/>
      </c>
      <c r="F474" s="9" t="str">
        <f>IF(total!I481&lt;&gt;"",total!I481,"")</f>
        <v/>
      </c>
    </row>
    <row r="475" spans="1:6" x14ac:dyDescent="0.25">
      <c r="A475" s="9" t="str">
        <f>IF(total!B482&lt;&gt;"",total!A482,"")</f>
        <v/>
      </c>
      <c r="B475" s="9" t="str">
        <f>IF(total!B482&lt;&gt;"",total!B482,"")</f>
        <v/>
      </c>
      <c r="C475" s="9" t="str">
        <f>IF(total!D482&lt;&gt;"",total!D482,"")</f>
        <v/>
      </c>
      <c r="D475" s="9" t="str">
        <f>IF(total!F482&lt;&gt;"",total!F482,"")</f>
        <v/>
      </c>
      <c r="E475" s="9" t="str">
        <f>IF(total!G482&lt;&gt;"",total!G482,"")</f>
        <v/>
      </c>
      <c r="F475" s="9" t="str">
        <f>IF(total!I482&lt;&gt;"",total!I482,"")</f>
        <v/>
      </c>
    </row>
    <row r="476" spans="1:6" x14ac:dyDescent="0.25">
      <c r="A476" s="9" t="str">
        <f>IF(total!B483&lt;&gt;"",total!A483,"")</f>
        <v/>
      </c>
      <c r="B476" s="9" t="str">
        <f>IF(total!B483&lt;&gt;"",total!B483,"")</f>
        <v/>
      </c>
      <c r="C476" s="9" t="str">
        <f>IF(total!D483&lt;&gt;"",total!D483,"")</f>
        <v/>
      </c>
      <c r="D476" s="9" t="str">
        <f>IF(total!F483&lt;&gt;"",total!F483,"")</f>
        <v/>
      </c>
      <c r="E476" s="9" t="str">
        <f>IF(total!G483&lt;&gt;"",total!G483,"")</f>
        <v/>
      </c>
      <c r="F476" s="9" t="str">
        <f>IF(total!I483&lt;&gt;"",total!I483,"")</f>
        <v/>
      </c>
    </row>
    <row r="477" spans="1:6" x14ac:dyDescent="0.25">
      <c r="A477" s="9" t="str">
        <f>IF(total!B484&lt;&gt;"",total!A484,"")</f>
        <v/>
      </c>
      <c r="B477" s="9" t="str">
        <f>IF(total!B484&lt;&gt;"",total!B484,"")</f>
        <v/>
      </c>
      <c r="C477" s="9" t="str">
        <f>IF(total!D484&lt;&gt;"",total!D484,"")</f>
        <v/>
      </c>
      <c r="D477" s="9" t="str">
        <f>IF(total!F484&lt;&gt;"",total!F484,"")</f>
        <v/>
      </c>
      <c r="E477" s="9" t="str">
        <f>IF(total!G484&lt;&gt;"",total!G484,"")</f>
        <v/>
      </c>
      <c r="F477" s="9" t="str">
        <f>IF(total!I484&lt;&gt;"",total!I484,"")</f>
        <v/>
      </c>
    </row>
    <row r="478" spans="1:6" x14ac:dyDescent="0.25">
      <c r="A478" s="9" t="str">
        <f>IF(total!B485&lt;&gt;"",total!A485,"")</f>
        <v/>
      </c>
      <c r="B478" s="9" t="str">
        <f>IF(total!B485&lt;&gt;"",total!B485,"")</f>
        <v/>
      </c>
      <c r="C478" s="9" t="str">
        <f>IF(total!D485&lt;&gt;"",total!D485,"")</f>
        <v/>
      </c>
      <c r="D478" s="9" t="str">
        <f>IF(total!F485&lt;&gt;"",total!F485,"")</f>
        <v/>
      </c>
      <c r="E478" s="9" t="str">
        <f>IF(total!G485&lt;&gt;"",total!G485,"")</f>
        <v/>
      </c>
      <c r="F478" s="9" t="str">
        <f>IF(total!I485&lt;&gt;"",total!I485,"")</f>
        <v/>
      </c>
    </row>
    <row r="479" spans="1:6" x14ac:dyDescent="0.25">
      <c r="A479" s="9" t="str">
        <f>IF(total!B486&lt;&gt;"",total!A486,"")</f>
        <v/>
      </c>
      <c r="B479" s="9" t="str">
        <f>IF(total!B486&lt;&gt;"",total!B486,"")</f>
        <v/>
      </c>
      <c r="C479" s="9" t="str">
        <f>IF(total!D486&lt;&gt;"",total!D486,"")</f>
        <v/>
      </c>
      <c r="D479" s="9" t="str">
        <f>IF(total!F486&lt;&gt;"",total!F486,"")</f>
        <v/>
      </c>
      <c r="E479" s="9" t="str">
        <f>IF(total!G486&lt;&gt;"",total!G486,"")</f>
        <v/>
      </c>
      <c r="F479" s="9" t="str">
        <f>IF(total!I486&lt;&gt;"",total!I486,"")</f>
        <v/>
      </c>
    </row>
    <row r="480" spans="1:6" x14ac:dyDescent="0.25">
      <c r="A480" s="9" t="str">
        <f>IF(total!B487&lt;&gt;"",total!A487,"")</f>
        <v/>
      </c>
      <c r="B480" s="9" t="str">
        <f>IF(total!B487&lt;&gt;"",total!B487,"")</f>
        <v/>
      </c>
      <c r="C480" s="9" t="str">
        <f>IF(total!D487&lt;&gt;"",total!D487,"")</f>
        <v/>
      </c>
      <c r="D480" s="9" t="str">
        <f>IF(total!F487&lt;&gt;"",total!F487,"")</f>
        <v/>
      </c>
      <c r="E480" s="9" t="str">
        <f>IF(total!G487&lt;&gt;"",total!G487,"")</f>
        <v/>
      </c>
      <c r="F480" s="9" t="str">
        <f>IF(total!I487&lt;&gt;"",total!I487,"")</f>
        <v/>
      </c>
    </row>
    <row r="481" spans="1:6" x14ac:dyDescent="0.25">
      <c r="A481" s="9" t="str">
        <f>IF(total!B488&lt;&gt;"",total!A488,"")</f>
        <v/>
      </c>
      <c r="B481" s="9" t="str">
        <f>IF(total!B488&lt;&gt;"",total!B488,"")</f>
        <v/>
      </c>
      <c r="C481" s="9" t="str">
        <f>IF(total!D488&lt;&gt;"",total!D488,"")</f>
        <v/>
      </c>
      <c r="D481" s="9" t="str">
        <f>IF(total!F488&lt;&gt;"",total!F488,"")</f>
        <v/>
      </c>
      <c r="E481" s="9" t="str">
        <f>IF(total!G488&lt;&gt;"",total!G488,"")</f>
        <v/>
      </c>
      <c r="F481" s="9" t="str">
        <f>IF(total!I488&lt;&gt;"",total!I488,"")</f>
        <v/>
      </c>
    </row>
    <row r="482" spans="1:6" x14ac:dyDescent="0.25">
      <c r="A482" s="9" t="str">
        <f>IF(total!B489&lt;&gt;"",total!A489,"")</f>
        <v/>
      </c>
      <c r="B482" s="9" t="str">
        <f>IF(total!B489&lt;&gt;"",total!B489,"")</f>
        <v/>
      </c>
      <c r="C482" s="9" t="str">
        <f>IF(total!D489&lt;&gt;"",total!D489,"")</f>
        <v/>
      </c>
      <c r="D482" s="9" t="str">
        <f>IF(total!F489&lt;&gt;"",total!F489,"")</f>
        <v/>
      </c>
      <c r="E482" s="9" t="str">
        <f>IF(total!G489&lt;&gt;"",total!G489,"")</f>
        <v/>
      </c>
      <c r="F482" s="9" t="str">
        <f>IF(total!I489&lt;&gt;"",total!I489,"")</f>
        <v/>
      </c>
    </row>
    <row r="483" spans="1:6" x14ac:dyDescent="0.25">
      <c r="A483" s="9" t="str">
        <f>IF(total!B490&lt;&gt;"",total!A490,"")</f>
        <v/>
      </c>
      <c r="B483" s="9" t="str">
        <f>IF(total!B490&lt;&gt;"",total!B490,"")</f>
        <v/>
      </c>
      <c r="C483" s="9" t="str">
        <f>IF(total!D490&lt;&gt;"",total!D490,"")</f>
        <v/>
      </c>
      <c r="D483" s="9" t="str">
        <f>IF(total!F490&lt;&gt;"",total!F490,"")</f>
        <v/>
      </c>
      <c r="E483" s="9" t="str">
        <f>IF(total!G490&lt;&gt;"",total!G490,"")</f>
        <v/>
      </c>
      <c r="F483" s="9" t="str">
        <f>IF(total!I490&lt;&gt;"",total!I490,"")</f>
        <v/>
      </c>
    </row>
    <row r="484" spans="1:6" x14ac:dyDescent="0.25">
      <c r="A484" s="9" t="str">
        <f>IF(total!B491&lt;&gt;"",total!A491,"")</f>
        <v/>
      </c>
      <c r="B484" s="9" t="str">
        <f>IF(total!B491&lt;&gt;"",total!B491,"")</f>
        <v/>
      </c>
      <c r="C484" s="9" t="str">
        <f>IF(total!D491&lt;&gt;"",total!D491,"")</f>
        <v/>
      </c>
      <c r="D484" s="9" t="str">
        <f>IF(total!F491&lt;&gt;"",total!F491,"")</f>
        <v/>
      </c>
      <c r="E484" s="9" t="str">
        <f>IF(total!G491&lt;&gt;"",total!G491,"")</f>
        <v/>
      </c>
      <c r="F484" s="9" t="str">
        <f>IF(total!I491&lt;&gt;"",total!I491,"")</f>
        <v/>
      </c>
    </row>
    <row r="485" spans="1:6" x14ac:dyDescent="0.25">
      <c r="A485" s="9" t="str">
        <f>IF(total!B492&lt;&gt;"",total!A492,"")</f>
        <v/>
      </c>
      <c r="B485" s="9" t="str">
        <f>IF(total!B492&lt;&gt;"",total!B492,"")</f>
        <v/>
      </c>
      <c r="C485" s="9" t="str">
        <f>IF(total!D492&lt;&gt;"",total!D492,"")</f>
        <v/>
      </c>
      <c r="D485" s="9" t="str">
        <f>IF(total!F492&lt;&gt;"",total!F492,"")</f>
        <v/>
      </c>
      <c r="E485" s="9" t="str">
        <f>IF(total!G492&lt;&gt;"",total!G492,"")</f>
        <v/>
      </c>
      <c r="F485" s="9" t="str">
        <f>IF(total!I492&lt;&gt;"",total!I492,"")</f>
        <v/>
      </c>
    </row>
    <row r="486" spans="1:6" x14ac:dyDescent="0.25">
      <c r="A486" s="9" t="str">
        <f>IF(total!B493&lt;&gt;"",total!A493,"")</f>
        <v/>
      </c>
      <c r="B486" s="9" t="str">
        <f>IF(total!B493&lt;&gt;"",total!B493,"")</f>
        <v/>
      </c>
      <c r="C486" s="9" t="str">
        <f>IF(total!D493&lt;&gt;"",total!D493,"")</f>
        <v/>
      </c>
      <c r="D486" s="9" t="str">
        <f>IF(total!F493&lt;&gt;"",total!F493,"")</f>
        <v/>
      </c>
      <c r="E486" s="9" t="str">
        <f>IF(total!G493&lt;&gt;"",total!G493,"")</f>
        <v/>
      </c>
      <c r="F486" s="9" t="str">
        <f>IF(total!I493&lt;&gt;"",total!I493,"")</f>
        <v/>
      </c>
    </row>
    <row r="487" spans="1:6" x14ac:dyDescent="0.25">
      <c r="A487" s="9" t="str">
        <f>IF(total!B494&lt;&gt;"",total!A494,"")</f>
        <v/>
      </c>
      <c r="B487" s="9" t="str">
        <f>IF(total!B494&lt;&gt;"",total!B494,"")</f>
        <v/>
      </c>
      <c r="C487" s="9" t="str">
        <f>IF(total!D494&lt;&gt;"",total!D494,"")</f>
        <v/>
      </c>
      <c r="D487" s="9" t="str">
        <f>IF(total!F494&lt;&gt;"",total!F494,"")</f>
        <v/>
      </c>
      <c r="E487" s="9" t="str">
        <f>IF(total!G494&lt;&gt;"",total!G494,"")</f>
        <v/>
      </c>
      <c r="F487" s="9" t="str">
        <f>IF(total!I494&lt;&gt;"",total!I494,"")</f>
        <v/>
      </c>
    </row>
    <row r="488" spans="1:6" x14ac:dyDescent="0.25">
      <c r="A488" s="9" t="str">
        <f>IF(total!B495&lt;&gt;"",total!A495,"")</f>
        <v/>
      </c>
      <c r="B488" s="9" t="str">
        <f>IF(total!B495&lt;&gt;"",total!B495,"")</f>
        <v/>
      </c>
      <c r="C488" s="9" t="str">
        <f>IF(total!D495&lt;&gt;"",total!D495,"")</f>
        <v/>
      </c>
      <c r="D488" s="9" t="str">
        <f>IF(total!F495&lt;&gt;"",total!F495,"")</f>
        <v/>
      </c>
      <c r="E488" s="9" t="str">
        <f>IF(total!G495&lt;&gt;"",total!G495,"")</f>
        <v/>
      </c>
      <c r="F488" s="9" t="str">
        <f>IF(total!I495&lt;&gt;"",total!I495,"")</f>
        <v/>
      </c>
    </row>
    <row r="489" spans="1:6" x14ac:dyDescent="0.25">
      <c r="A489" s="9" t="str">
        <f>IF(total!B496&lt;&gt;"",total!A496,"")</f>
        <v/>
      </c>
      <c r="B489" s="9" t="str">
        <f>IF(total!B496&lt;&gt;"",total!B496,"")</f>
        <v/>
      </c>
      <c r="C489" s="9" t="str">
        <f>IF(total!D496&lt;&gt;"",total!D496,"")</f>
        <v/>
      </c>
      <c r="D489" s="9" t="str">
        <f>IF(total!F496&lt;&gt;"",total!F496,"")</f>
        <v/>
      </c>
      <c r="E489" s="9" t="str">
        <f>IF(total!G496&lt;&gt;"",total!G496,"")</f>
        <v/>
      </c>
      <c r="F489" s="9" t="str">
        <f>IF(total!I496&lt;&gt;"",total!I496,"")</f>
        <v/>
      </c>
    </row>
    <row r="490" spans="1:6" x14ac:dyDescent="0.25">
      <c r="A490" s="9" t="str">
        <f>IF(total!B497&lt;&gt;"",total!A497,"")</f>
        <v/>
      </c>
      <c r="B490" s="9" t="str">
        <f>IF(total!B497&lt;&gt;"",total!B497,"")</f>
        <v/>
      </c>
      <c r="C490" s="9" t="str">
        <f>IF(total!D497&lt;&gt;"",total!D497,"")</f>
        <v/>
      </c>
      <c r="D490" s="9" t="str">
        <f>IF(total!F497&lt;&gt;"",total!F497,"")</f>
        <v/>
      </c>
      <c r="E490" s="9" t="str">
        <f>IF(total!G497&lt;&gt;"",total!G497,"")</f>
        <v/>
      </c>
      <c r="F490" s="9" t="str">
        <f>IF(total!I497&lt;&gt;"",total!I497,"")</f>
        <v/>
      </c>
    </row>
    <row r="491" spans="1:6" x14ac:dyDescent="0.25">
      <c r="A491" s="9" t="str">
        <f>IF(total!B498&lt;&gt;"",total!A498,"")</f>
        <v/>
      </c>
      <c r="B491" s="9" t="str">
        <f>IF(total!B498&lt;&gt;"",total!B498,"")</f>
        <v/>
      </c>
      <c r="C491" s="9" t="str">
        <f>IF(total!D498&lt;&gt;"",total!D498,"")</f>
        <v/>
      </c>
      <c r="D491" s="9" t="str">
        <f>IF(total!F498&lt;&gt;"",total!F498,"")</f>
        <v/>
      </c>
      <c r="E491" s="9" t="str">
        <f>IF(total!G498&lt;&gt;"",total!G498,"")</f>
        <v/>
      </c>
      <c r="F491" s="9" t="str">
        <f>IF(total!I498&lt;&gt;"",total!I498,"")</f>
        <v/>
      </c>
    </row>
    <row r="492" spans="1:6" x14ac:dyDescent="0.25">
      <c r="A492" s="9" t="str">
        <f>IF(total!B499&lt;&gt;"",total!A499,"")</f>
        <v/>
      </c>
      <c r="B492" s="9" t="str">
        <f>IF(total!B499&lt;&gt;"",total!B499,"")</f>
        <v/>
      </c>
      <c r="C492" s="9" t="str">
        <f>IF(total!D499&lt;&gt;"",total!D499,"")</f>
        <v/>
      </c>
      <c r="D492" s="9" t="str">
        <f>IF(total!F499&lt;&gt;"",total!F499,"")</f>
        <v/>
      </c>
      <c r="E492" s="9" t="str">
        <f>IF(total!G499&lt;&gt;"",total!G499,"")</f>
        <v/>
      </c>
      <c r="F492" s="9" t="str">
        <f>IF(total!I499&lt;&gt;"",total!I499,"")</f>
        <v/>
      </c>
    </row>
    <row r="493" spans="1:6" x14ac:dyDescent="0.25">
      <c r="A493" s="9" t="str">
        <f>IF(total!B500&lt;&gt;"",total!A500,"")</f>
        <v/>
      </c>
      <c r="B493" s="9" t="str">
        <f>IF(total!B500&lt;&gt;"",total!B500,"")</f>
        <v/>
      </c>
      <c r="C493" s="9" t="str">
        <f>IF(total!D500&lt;&gt;"",total!D500,"")</f>
        <v/>
      </c>
      <c r="D493" s="9" t="str">
        <f>IF(total!F500&lt;&gt;"",total!F500,"")</f>
        <v/>
      </c>
      <c r="E493" s="9" t="str">
        <f>IF(total!G500&lt;&gt;"",total!G500,"")</f>
        <v/>
      </c>
      <c r="F493" s="9" t="str">
        <f>IF(total!I500&lt;&gt;"",total!I500,"")</f>
        <v/>
      </c>
    </row>
    <row r="494" spans="1:6" x14ac:dyDescent="0.25">
      <c r="A494" s="9" t="str">
        <f>IF(total!B501&lt;&gt;"",total!A501,"")</f>
        <v/>
      </c>
      <c r="B494" s="9" t="str">
        <f>IF(total!B501&lt;&gt;"",total!B501,"")</f>
        <v/>
      </c>
      <c r="C494" s="9" t="str">
        <f>IF(total!D501&lt;&gt;"",total!D501,"")</f>
        <v/>
      </c>
      <c r="D494" s="9" t="str">
        <f>IF(total!F501&lt;&gt;"",total!F501,"")</f>
        <v/>
      </c>
      <c r="E494" s="9" t="str">
        <f>IF(total!G501&lt;&gt;"",total!G501,"")</f>
        <v/>
      </c>
      <c r="F494" s="9" t="str">
        <f>IF(total!I501&lt;&gt;"",total!I501,"")</f>
        <v/>
      </c>
    </row>
    <row r="495" spans="1:6" x14ac:dyDescent="0.25">
      <c r="A495" s="9" t="str">
        <f>IF(total!B502&lt;&gt;"",total!A502,"")</f>
        <v/>
      </c>
      <c r="B495" s="9" t="str">
        <f>IF(total!B502&lt;&gt;"",total!B502,"")</f>
        <v/>
      </c>
      <c r="C495" s="9" t="str">
        <f>IF(total!D502&lt;&gt;"",total!D502,"")</f>
        <v/>
      </c>
      <c r="D495" s="9" t="str">
        <f>IF(total!F502&lt;&gt;"",total!F502,"")</f>
        <v/>
      </c>
      <c r="E495" s="9" t="str">
        <f>IF(total!G502&lt;&gt;"",total!G502,"")</f>
        <v/>
      </c>
      <c r="F495" s="9" t="str">
        <f>IF(total!I502&lt;&gt;"",total!I502,"")</f>
        <v/>
      </c>
    </row>
    <row r="496" spans="1:6" x14ac:dyDescent="0.25">
      <c r="A496" s="9" t="str">
        <f>IF(total!B503&lt;&gt;"",total!A503,"")</f>
        <v/>
      </c>
      <c r="B496" s="9" t="str">
        <f>IF(total!B503&lt;&gt;"",total!B503,"")</f>
        <v/>
      </c>
      <c r="C496" s="9" t="str">
        <f>IF(total!D503&lt;&gt;"",total!D503,"")</f>
        <v/>
      </c>
      <c r="D496" s="9" t="str">
        <f>IF(total!F503&lt;&gt;"",total!F503,"")</f>
        <v/>
      </c>
      <c r="E496" s="9" t="str">
        <f>IF(total!G503&lt;&gt;"",total!G503,"")</f>
        <v/>
      </c>
      <c r="F496" s="9" t="str">
        <f>IF(total!I503&lt;&gt;"",total!I503,"")</f>
        <v/>
      </c>
    </row>
    <row r="497" spans="1:6" x14ac:dyDescent="0.25">
      <c r="A497" s="9" t="str">
        <f>IF(total!B504&lt;&gt;"",total!A504,"")</f>
        <v/>
      </c>
      <c r="B497" s="9" t="str">
        <f>IF(total!B504&lt;&gt;"",total!B504,"")</f>
        <v/>
      </c>
      <c r="C497" s="9" t="str">
        <f>IF(total!D504&lt;&gt;"",total!D504,"")</f>
        <v/>
      </c>
      <c r="D497" s="9" t="str">
        <f>IF(total!F504&lt;&gt;"",total!F504,"")</f>
        <v/>
      </c>
      <c r="E497" s="9" t="str">
        <f>IF(total!G504&lt;&gt;"",total!G504,"")</f>
        <v/>
      </c>
      <c r="F497" s="9" t="str">
        <f>IF(total!I504&lt;&gt;"",total!I504,"")</f>
        <v/>
      </c>
    </row>
    <row r="498" spans="1:6" x14ac:dyDescent="0.25">
      <c r="A498" s="9" t="str">
        <f>IF(total!B505&lt;&gt;"",total!A505,"")</f>
        <v/>
      </c>
      <c r="B498" s="9" t="str">
        <f>IF(total!B505&lt;&gt;"",total!B505,"")</f>
        <v/>
      </c>
      <c r="C498" s="9" t="str">
        <f>IF(total!D505&lt;&gt;"",total!D505,"")</f>
        <v/>
      </c>
      <c r="D498" s="9" t="str">
        <f>IF(total!F505&lt;&gt;"",total!F505,"")</f>
        <v/>
      </c>
      <c r="E498" s="9" t="str">
        <f>IF(total!G505&lt;&gt;"",total!G505,"")</f>
        <v/>
      </c>
      <c r="F498" s="9" t="str">
        <f>IF(total!I505&lt;&gt;"",total!I505,"")</f>
        <v/>
      </c>
    </row>
    <row r="499" spans="1:6" x14ac:dyDescent="0.25">
      <c r="A499" s="9" t="str">
        <f>IF(total!B506&lt;&gt;"",total!A506,"")</f>
        <v/>
      </c>
      <c r="B499" s="9" t="str">
        <f>IF(total!B506&lt;&gt;"",total!B506,"")</f>
        <v/>
      </c>
      <c r="C499" s="9" t="str">
        <f>IF(total!D506&lt;&gt;"",total!D506,"")</f>
        <v/>
      </c>
      <c r="D499" s="9" t="str">
        <f>IF(total!F506&lt;&gt;"",total!F506,"")</f>
        <v/>
      </c>
      <c r="E499" s="9" t="str">
        <f>IF(total!G506&lt;&gt;"",total!G506,"")</f>
        <v/>
      </c>
      <c r="F499" s="9" t="str">
        <f>IF(total!I506&lt;&gt;"",total!I506,"")</f>
        <v/>
      </c>
    </row>
    <row r="500" spans="1:6" x14ac:dyDescent="0.25">
      <c r="A500" s="9" t="str">
        <f>IF(total!B507&lt;&gt;"",total!A507,"")</f>
        <v/>
      </c>
      <c r="B500" s="9" t="str">
        <f>IF(total!B507&lt;&gt;"",total!B507,"")</f>
        <v/>
      </c>
      <c r="C500" s="9" t="str">
        <f>IF(total!D507&lt;&gt;"",total!D507,"")</f>
        <v/>
      </c>
      <c r="D500" s="9" t="str">
        <f>IF(total!F507&lt;&gt;"",total!F507,"")</f>
        <v/>
      </c>
      <c r="E500" s="9" t="str">
        <f>IF(total!G507&lt;&gt;"",total!G507,"")</f>
        <v/>
      </c>
      <c r="F500" s="9" t="str">
        <f>IF(total!I507&lt;&gt;"",total!I507,"")</f>
        <v/>
      </c>
    </row>
    <row r="501" spans="1:6" x14ac:dyDescent="0.25">
      <c r="A501" s="9" t="str">
        <f>IF(total!B508&lt;&gt;"",total!A508,"")</f>
        <v/>
      </c>
      <c r="B501" s="9" t="str">
        <f>IF(total!B508&lt;&gt;"",total!B508,"")</f>
        <v/>
      </c>
      <c r="C501" s="9" t="str">
        <f>IF(total!D508&lt;&gt;"",total!D508,"")</f>
        <v/>
      </c>
      <c r="D501" s="9" t="str">
        <f>IF(total!F508&lt;&gt;"",total!F508,"")</f>
        <v/>
      </c>
      <c r="E501" s="9" t="str">
        <f>IF(total!G508&lt;&gt;"",total!G508,"")</f>
        <v/>
      </c>
      <c r="F501" s="9" t="str">
        <f>IF(total!I508&lt;&gt;"",total!I508,"")</f>
        <v/>
      </c>
    </row>
    <row r="502" spans="1:6" x14ac:dyDescent="0.25">
      <c r="A502" s="9" t="str">
        <f>IF(total!B509&lt;&gt;"",total!A509,"")</f>
        <v/>
      </c>
      <c r="B502" s="9" t="str">
        <f>IF(total!B509&lt;&gt;"",total!B509,"")</f>
        <v/>
      </c>
      <c r="C502" s="9" t="str">
        <f>IF(total!D509&lt;&gt;"",total!D509,"")</f>
        <v/>
      </c>
      <c r="D502" s="9" t="str">
        <f>IF(total!F509&lt;&gt;"",total!F509,"")</f>
        <v/>
      </c>
      <c r="E502" s="9" t="str">
        <f>IF(total!G509&lt;&gt;"",total!G509,"")</f>
        <v/>
      </c>
      <c r="F502" s="9" t="str">
        <f>IF(total!I509&lt;&gt;"",total!I509,"")</f>
        <v/>
      </c>
    </row>
    <row r="503" spans="1:6" x14ac:dyDescent="0.25">
      <c r="A503" s="9" t="str">
        <f>IF(total!B510&lt;&gt;"",total!A510,"")</f>
        <v/>
      </c>
      <c r="B503" s="9" t="str">
        <f>IF(total!B510&lt;&gt;"",total!B510,"")</f>
        <v/>
      </c>
      <c r="C503" s="9" t="str">
        <f>IF(total!D510&lt;&gt;"",total!D510,"")</f>
        <v/>
      </c>
      <c r="D503" s="9" t="str">
        <f>IF(total!F510&lt;&gt;"",total!F510,"")</f>
        <v/>
      </c>
      <c r="E503" s="9" t="str">
        <f>IF(total!G510&lt;&gt;"",total!G510,"")</f>
        <v/>
      </c>
      <c r="F503" s="9" t="str">
        <f>IF(total!I510&lt;&gt;"",total!I510,"")</f>
        <v/>
      </c>
    </row>
    <row r="504" spans="1:6" x14ac:dyDescent="0.25">
      <c r="A504" s="9" t="str">
        <f>IF(total!B511&lt;&gt;"",total!A511,"")</f>
        <v/>
      </c>
      <c r="B504" s="9" t="str">
        <f>IF(total!B511&lt;&gt;"",total!B511,"")</f>
        <v/>
      </c>
      <c r="C504" s="9" t="str">
        <f>IF(total!D511&lt;&gt;"",total!D511,"")</f>
        <v/>
      </c>
      <c r="D504" s="9" t="str">
        <f>IF(total!F511&lt;&gt;"",total!F511,"")</f>
        <v/>
      </c>
      <c r="E504" s="9" t="str">
        <f>IF(total!G511&lt;&gt;"",total!G511,"")</f>
        <v/>
      </c>
      <c r="F504" s="9" t="str">
        <f>IF(total!I511&lt;&gt;"",total!I511,"")</f>
        <v/>
      </c>
    </row>
    <row r="505" spans="1:6" x14ac:dyDescent="0.25">
      <c r="A505" s="9" t="str">
        <f>IF(total!B512&lt;&gt;"",total!A512,"")</f>
        <v/>
      </c>
      <c r="B505" s="9" t="str">
        <f>IF(total!B512&lt;&gt;"",total!B512,"")</f>
        <v/>
      </c>
      <c r="C505" s="9" t="str">
        <f>IF(total!D512&lt;&gt;"",total!D512,"")</f>
        <v/>
      </c>
      <c r="D505" s="9" t="str">
        <f>IF(total!F512&lt;&gt;"",total!F512,"")</f>
        <v/>
      </c>
      <c r="E505" s="9" t="str">
        <f>IF(total!G512&lt;&gt;"",total!G512,"")</f>
        <v/>
      </c>
      <c r="F505" s="9" t="str">
        <f>IF(total!I512&lt;&gt;"",total!I512,"")</f>
        <v/>
      </c>
    </row>
    <row r="506" spans="1:6" x14ac:dyDescent="0.25">
      <c r="A506" s="9" t="str">
        <f>IF(total!B513&lt;&gt;"",total!A513,"")</f>
        <v/>
      </c>
      <c r="B506" s="9" t="str">
        <f>IF(total!B513&lt;&gt;"",total!B513,"")</f>
        <v/>
      </c>
      <c r="C506" s="9" t="str">
        <f>IF(total!D513&lt;&gt;"",total!D513,"")</f>
        <v/>
      </c>
      <c r="D506" s="9" t="str">
        <f>IF(total!F513&lt;&gt;"",total!F513,"")</f>
        <v/>
      </c>
      <c r="E506" s="9" t="str">
        <f>IF(total!G513&lt;&gt;"",total!G513,"")</f>
        <v/>
      </c>
      <c r="F506" s="9" t="str">
        <f>IF(total!I513&lt;&gt;"",total!I513,"")</f>
        <v/>
      </c>
    </row>
    <row r="507" spans="1:6" x14ac:dyDescent="0.25">
      <c r="A507" s="9" t="str">
        <f>IF(total!B514&lt;&gt;"",total!A514,"")</f>
        <v/>
      </c>
      <c r="B507" s="9" t="str">
        <f>IF(total!B514&lt;&gt;"",total!B514,"")</f>
        <v/>
      </c>
      <c r="C507" s="9" t="str">
        <f>IF(total!D514&lt;&gt;"",total!D514,"")</f>
        <v/>
      </c>
      <c r="D507" s="9" t="str">
        <f>IF(total!F514&lt;&gt;"",total!F514,"")</f>
        <v/>
      </c>
      <c r="E507" s="9" t="str">
        <f>IF(total!G514&lt;&gt;"",total!G514,"")</f>
        <v/>
      </c>
      <c r="F507" s="9" t="str">
        <f>IF(total!I514&lt;&gt;"",total!I514,"")</f>
        <v/>
      </c>
    </row>
    <row r="508" spans="1:6" x14ac:dyDescent="0.25">
      <c r="A508" s="9" t="str">
        <f>IF(total!B515&lt;&gt;"",total!A515,"")</f>
        <v/>
      </c>
      <c r="B508" s="9" t="str">
        <f>IF(total!B515&lt;&gt;"",total!B515,"")</f>
        <v/>
      </c>
      <c r="C508" s="9" t="str">
        <f>IF(total!D515&lt;&gt;"",total!D515,"")</f>
        <v/>
      </c>
      <c r="D508" s="9" t="str">
        <f>IF(total!F515&lt;&gt;"",total!F515,"")</f>
        <v/>
      </c>
      <c r="E508" s="9" t="str">
        <f>IF(total!G515&lt;&gt;"",total!G515,"")</f>
        <v/>
      </c>
      <c r="F508" s="9" t="str">
        <f>IF(total!I515&lt;&gt;"",total!I515,"")</f>
        <v/>
      </c>
    </row>
    <row r="509" spans="1:6" x14ac:dyDescent="0.25">
      <c r="A509" s="9" t="str">
        <f>IF(total!B516&lt;&gt;"",total!A516,"")</f>
        <v/>
      </c>
      <c r="B509" s="9" t="str">
        <f>IF(total!B516&lt;&gt;"",total!B516,"")</f>
        <v/>
      </c>
      <c r="C509" s="9" t="str">
        <f>IF(total!D516&lt;&gt;"",total!D516,"")</f>
        <v/>
      </c>
      <c r="D509" s="9" t="str">
        <f>IF(total!F516&lt;&gt;"",total!F516,"")</f>
        <v/>
      </c>
      <c r="E509" s="9" t="str">
        <f>IF(total!G516&lt;&gt;"",total!G516,"")</f>
        <v/>
      </c>
      <c r="F509" s="9" t="str">
        <f>IF(total!I516&lt;&gt;"",total!I516,"")</f>
        <v/>
      </c>
    </row>
    <row r="510" spans="1:6" x14ac:dyDescent="0.25">
      <c r="A510" s="9" t="str">
        <f>IF(total!B517&lt;&gt;"",total!A517,"")</f>
        <v/>
      </c>
      <c r="B510" s="9" t="str">
        <f>IF(total!B517&lt;&gt;"",total!B517,"")</f>
        <v/>
      </c>
      <c r="C510" s="9" t="str">
        <f>IF(total!D517&lt;&gt;"",total!D517,"")</f>
        <v/>
      </c>
      <c r="D510" s="9" t="str">
        <f>IF(total!F517&lt;&gt;"",total!F517,"")</f>
        <v/>
      </c>
      <c r="E510" s="9" t="str">
        <f>IF(total!G517&lt;&gt;"",total!G517,"")</f>
        <v/>
      </c>
      <c r="F510" s="9" t="str">
        <f>IF(total!I517&lt;&gt;"",total!I517,"")</f>
        <v/>
      </c>
    </row>
    <row r="511" spans="1:6" x14ac:dyDescent="0.25">
      <c r="A511" s="9" t="str">
        <f>IF(total!B518&lt;&gt;"",total!A518,"")</f>
        <v/>
      </c>
      <c r="B511" s="9" t="str">
        <f>IF(total!B518&lt;&gt;"",total!B518,"")</f>
        <v/>
      </c>
      <c r="C511" s="9" t="str">
        <f>IF(total!D518&lt;&gt;"",total!D518,"")</f>
        <v/>
      </c>
      <c r="D511" s="9" t="str">
        <f>IF(total!F518&lt;&gt;"",total!F518,"")</f>
        <v/>
      </c>
      <c r="E511" s="9" t="str">
        <f>IF(total!G518&lt;&gt;"",total!G518,"")</f>
        <v/>
      </c>
      <c r="F511" s="9" t="str">
        <f>IF(total!I518&lt;&gt;"",total!I518,"")</f>
        <v/>
      </c>
    </row>
    <row r="512" spans="1:6" x14ac:dyDescent="0.25">
      <c r="A512" s="9" t="str">
        <f>IF(total!B519&lt;&gt;"",total!A519,"")</f>
        <v/>
      </c>
      <c r="B512" s="9" t="str">
        <f>IF(total!B519&lt;&gt;"",total!B519,"")</f>
        <v/>
      </c>
      <c r="C512" s="9" t="str">
        <f>IF(total!D519&lt;&gt;"",total!D519,"")</f>
        <v/>
      </c>
      <c r="D512" s="9" t="str">
        <f>IF(total!F519&lt;&gt;"",total!F519,"")</f>
        <v/>
      </c>
      <c r="E512" s="9" t="str">
        <f>IF(total!G519&lt;&gt;"",total!G519,"")</f>
        <v/>
      </c>
      <c r="F512" s="9" t="str">
        <f>IF(total!I519&lt;&gt;"",total!I519,"")</f>
        <v/>
      </c>
    </row>
    <row r="513" spans="1:6" x14ac:dyDescent="0.25">
      <c r="A513" s="9" t="str">
        <f>IF(total!B520&lt;&gt;"",total!A520,"")</f>
        <v/>
      </c>
      <c r="B513" s="9" t="str">
        <f>IF(total!B520&lt;&gt;"",total!B520,"")</f>
        <v/>
      </c>
      <c r="C513" s="9" t="str">
        <f>IF(total!D520&lt;&gt;"",total!D520,"")</f>
        <v/>
      </c>
      <c r="D513" s="9" t="str">
        <f>IF(total!F520&lt;&gt;"",total!F520,"")</f>
        <v/>
      </c>
      <c r="E513" s="9" t="str">
        <f>IF(total!G520&lt;&gt;"",total!G520,"")</f>
        <v/>
      </c>
      <c r="F513" s="9" t="str">
        <f>IF(total!I520&lt;&gt;"",total!I520,"")</f>
        <v/>
      </c>
    </row>
    <row r="514" spans="1:6" x14ac:dyDescent="0.25">
      <c r="A514" s="9" t="str">
        <f>IF(total!B521&lt;&gt;"",total!A521,"")</f>
        <v/>
      </c>
      <c r="B514" s="9" t="str">
        <f>IF(total!B521&lt;&gt;"",total!B521,"")</f>
        <v/>
      </c>
      <c r="C514" s="9" t="str">
        <f>IF(total!D521&lt;&gt;"",total!D521,"")</f>
        <v/>
      </c>
      <c r="D514" s="9" t="str">
        <f>IF(total!F521&lt;&gt;"",total!F521,"")</f>
        <v/>
      </c>
      <c r="E514" s="9" t="str">
        <f>IF(total!G521&lt;&gt;"",total!G521,"")</f>
        <v/>
      </c>
      <c r="F514" s="9" t="str">
        <f>IF(total!I521&lt;&gt;"",total!I521,"")</f>
        <v/>
      </c>
    </row>
    <row r="515" spans="1:6" x14ac:dyDescent="0.25">
      <c r="A515" s="9" t="str">
        <f>IF(total!B522&lt;&gt;"",total!A522,"")</f>
        <v/>
      </c>
      <c r="B515" s="9" t="str">
        <f>IF(total!B522&lt;&gt;"",total!B522,"")</f>
        <v/>
      </c>
      <c r="C515" s="9" t="str">
        <f>IF(total!D522&lt;&gt;"",total!D522,"")</f>
        <v/>
      </c>
      <c r="D515" s="9" t="str">
        <f>IF(total!F522&lt;&gt;"",total!F522,"")</f>
        <v/>
      </c>
      <c r="E515" s="9" t="str">
        <f>IF(total!G522&lt;&gt;"",total!G522,"")</f>
        <v/>
      </c>
      <c r="F515" s="9" t="str">
        <f>IF(total!I522&lt;&gt;"",total!I522,"")</f>
        <v/>
      </c>
    </row>
    <row r="516" spans="1:6" x14ac:dyDescent="0.25">
      <c r="A516" s="9" t="str">
        <f>IF(total!B523&lt;&gt;"",total!A523,"")</f>
        <v/>
      </c>
      <c r="B516" s="9" t="str">
        <f>IF(total!B523&lt;&gt;"",total!B523,"")</f>
        <v/>
      </c>
      <c r="C516" s="9" t="str">
        <f>IF(total!D523&lt;&gt;"",total!D523,"")</f>
        <v/>
      </c>
      <c r="D516" s="9" t="str">
        <f>IF(total!F523&lt;&gt;"",total!F523,"")</f>
        <v/>
      </c>
      <c r="E516" s="9" t="str">
        <f>IF(total!G523&lt;&gt;"",total!G523,"")</f>
        <v/>
      </c>
      <c r="F516" s="9" t="str">
        <f>IF(total!I523&lt;&gt;"",total!I523,"")</f>
        <v/>
      </c>
    </row>
    <row r="517" spans="1:6" x14ac:dyDescent="0.25">
      <c r="A517" s="9" t="str">
        <f>IF(total!B524&lt;&gt;"",total!A524,"")</f>
        <v/>
      </c>
      <c r="B517" s="9" t="str">
        <f>IF(total!B524&lt;&gt;"",total!B524,"")</f>
        <v/>
      </c>
      <c r="C517" s="9" t="str">
        <f>IF(total!D524&lt;&gt;"",total!D524,"")</f>
        <v/>
      </c>
      <c r="D517" s="9" t="str">
        <f>IF(total!F524&lt;&gt;"",total!F524,"")</f>
        <v/>
      </c>
      <c r="E517" s="9" t="str">
        <f>IF(total!G524&lt;&gt;"",total!G524,"")</f>
        <v/>
      </c>
      <c r="F517" s="9" t="str">
        <f>IF(total!I524&lt;&gt;"",total!I524,"")</f>
        <v/>
      </c>
    </row>
    <row r="518" spans="1:6" x14ac:dyDescent="0.25">
      <c r="A518" s="9" t="str">
        <f>IF(total!B525&lt;&gt;"",total!A525,"")</f>
        <v/>
      </c>
      <c r="B518" s="9" t="str">
        <f>IF(total!B525&lt;&gt;"",total!B525,"")</f>
        <v/>
      </c>
      <c r="C518" s="9" t="str">
        <f>IF(total!D525&lt;&gt;"",total!D525,"")</f>
        <v/>
      </c>
      <c r="D518" s="9" t="str">
        <f>IF(total!F525&lt;&gt;"",total!F525,"")</f>
        <v/>
      </c>
      <c r="E518" s="9" t="str">
        <f>IF(total!G525&lt;&gt;"",total!G525,"")</f>
        <v/>
      </c>
      <c r="F518" s="9" t="str">
        <f>IF(total!I525&lt;&gt;"",total!I525,"")</f>
        <v/>
      </c>
    </row>
    <row r="519" spans="1:6" x14ac:dyDescent="0.25">
      <c r="A519" s="9" t="str">
        <f>IF(total!B526&lt;&gt;"",total!A526,"")</f>
        <v/>
      </c>
      <c r="B519" s="9" t="str">
        <f>IF(total!B526&lt;&gt;"",total!B526,"")</f>
        <v/>
      </c>
      <c r="C519" s="9" t="str">
        <f>IF(total!D526&lt;&gt;"",total!D526,"")</f>
        <v/>
      </c>
      <c r="D519" s="9" t="str">
        <f>IF(total!F526&lt;&gt;"",total!F526,"")</f>
        <v/>
      </c>
      <c r="E519" s="9" t="str">
        <f>IF(total!G526&lt;&gt;"",total!G526,"")</f>
        <v/>
      </c>
      <c r="F519" s="9" t="str">
        <f>IF(total!I526&lt;&gt;"",total!I526,"")</f>
        <v/>
      </c>
    </row>
    <row r="520" spans="1:6" x14ac:dyDescent="0.25">
      <c r="A520" s="9" t="str">
        <f>IF(total!B527&lt;&gt;"",total!A527,"")</f>
        <v/>
      </c>
      <c r="B520" s="9" t="str">
        <f>IF(total!B527&lt;&gt;"",total!B527,"")</f>
        <v/>
      </c>
      <c r="C520" s="9" t="str">
        <f>IF(total!D527&lt;&gt;"",total!D527,"")</f>
        <v/>
      </c>
      <c r="D520" s="9" t="str">
        <f>IF(total!F527&lt;&gt;"",total!F527,"")</f>
        <v/>
      </c>
      <c r="E520" s="9" t="str">
        <f>IF(total!G527&lt;&gt;"",total!G527,"")</f>
        <v/>
      </c>
      <c r="F520" s="9" t="str">
        <f>IF(total!I527&lt;&gt;"",total!I527,"")</f>
        <v/>
      </c>
    </row>
    <row r="521" spans="1:6" x14ac:dyDescent="0.25">
      <c r="A521" s="9" t="str">
        <f>IF(total!B528&lt;&gt;"",total!A528,"")</f>
        <v/>
      </c>
      <c r="B521" s="9" t="str">
        <f>IF(total!B528&lt;&gt;"",total!B528,"")</f>
        <v/>
      </c>
      <c r="C521" s="9" t="str">
        <f>IF(total!D528&lt;&gt;"",total!D528,"")</f>
        <v/>
      </c>
      <c r="D521" s="9" t="str">
        <f>IF(total!F528&lt;&gt;"",total!F528,"")</f>
        <v/>
      </c>
      <c r="E521" s="9" t="str">
        <f>IF(total!G528&lt;&gt;"",total!G528,"")</f>
        <v/>
      </c>
      <c r="F521" s="9" t="str">
        <f>IF(total!I528&lt;&gt;"",total!I528,"")</f>
        <v/>
      </c>
    </row>
    <row r="522" spans="1:6" x14ac:dyDescent="0.25">
      <c r="A522" s="9" t="str">
        <f>IF(total!B529&lt;&gt;"",total!A529,"")</f>
        <v/>
      </c>
      <c r="B522" s="9" t="str">
        <f>IF(total!B529&lt;&gt;"",total!B529,"")</f>
        <v/>
      </c>
      <c r="C522" s="9" t="str">
        <f>IF(total!D529&lt;&gt;"",total!D529,"")</f>
        <v/>
      </c>
      <c r="D522" s="9" t="str">
        <f>IF(total!F529&lt;&gt;"",total!F529,"")</f>
        <v/>
      </c>
      <c r="E522" s="9" t="str">
        <f>IF(total!G529&lt;&gt;"",total!G529,"")</f>
        <v/>
      </c>
      <c r="F522" s="9" t="str">
        <f>IF(total!I529&lt;&gt;"",total!I529,"")</f>
        <v/>
      </c>
    </row>
    <row r="523" spans="1:6" x14ac:dyDescent="0.25">
      <c r="A523" s="9" t="str">
        <f>IF(total!B530&lt;&gt;"",total!A530,"")</f>
        <v/>
      </c>
      <c r="B523" s="9" t="str">
        <f>IF(total!B530&lt;&gt;"",total!B530,"")</f>
        <v/>
      </c>
      <c r="C523" s="9" t="str">
        <f>IF(total!D530&lt;&gt;"",total!D530,"")</f>
        <v/>
      </c>
      <c r="D523" s="9" t="str">
        <f>IF(total!F530&lt;&gt;"",total!F530,"")</f>
        <v/>
      </c>
      <c r="E523" s="9" t="str">
        <f>IF(total!G530&lt;&gt;"",total!G530,"")</f>
        <v/>
      </c>
      <c r="F523" s="9" t="str">
        <f>IF(total!I530&lt;&gt;"",total!I530,"")</f>
        <v/>
      </c>
    </row>
    <row r="524" spans="1:6" x14ac:dyDescent="0.25">
      <c r="A524" s="9" t="str">
        <f>IF(total!B531&lt;&gt;"",total!A531,"")</f>
        <v/>
      </c>
      <c r="B524" s="9" t="str">
        <f>IF(total!B531&lt;&gt;"",total!B531,"")</f>
        <v/>
      </c>
      <c r="C524" s="9" t="str">
        <f>IF(total!D531&lt;&gt;"",total!D531,"")</f>
        <v/>
      </c>
      <c r="D524" s="9" t="str">
        <f>IF(total!F531&lt;&gt;"",total!F531,"")</f>
        <v/>
      </c>
      <c r="E524" s="9" t="str">
        <f>IF(total!G531&lt;&gt;"",total!G531,"")</f>
        <v/>
      </c>
      <c r="F524" s="9" t="str">
        <f>IF(total!I531&lt;&gt;"",total!I531,"")</f>
        <v/>
      </c>
    </row>
    <row r="525" spans="1:6" x14ac:dyDescent="0.25">
      <c r="A525" s="9" t="str">
        <f>IF(total!B532&lt;&gt;"",total!A532,"")</f>
        <v/>
      </c>
      <c r="B525" s="9" t="str">
        <f>IF(total!B532&lt;&gt;"",total!B532,"")</f>
        <v/>
      </c>
      <c r="C525" s="9" t="str">
        <f>IF(total!D532&lt;&gt;"",total!D532,"")</f>
        <v/>
      </c>
      <c r="D525" s="9" t="str">
        <f>IF(total!F532&lt;&gt;"",total!F532,"")</f>
        <v/>
      </c>
      <c r="E525" s="9" t="str">
        <f>IF(total!G532&lt;&gt;"",total!G532,"")</f>
        <v/>
      </c>
      <c r="F525" s="9" t="str">
        <f>IF(total!I532&lt;&gt;"",total!I532,"")</f>
        <v/>
      </c>
    </row>
    <row r="526" spans="1:6" x14ac:dyDescent="0.25">
      <c r="A526" s="9" t="str">
        <f>IF(total!B533&lt;&gt;"",total!A533,"")</f>
        <v/>
      </c>
      <c r="B526" s="9" t="str">
        <f>IF(total!B533&lt;&gt;"",total!B533,"")</f>
        <v/>
      </c>
      <c r="C526" s="9" t="str">
        <f>IF(total!D533&lt;&gt;"",total!D533,"")</f>
        <v/>
      </c>
      <c r="D526" s="9" t="str">
        <f>IF(total!F533&lt;&gt;"",total!F533,"")</f>
        <v/>
      </c>
      <c r="E526" s="9" t="str">
        <f>IF(total!G533&lt;&gt;"",total!G533,"")</f>
        <v/>
      </c>
      <c r="F526" s="9" t="str">
        <f>IF(total!I533&lt;&gt;"",total!I533,"")</f>
        <v/>
      </c>
    </row>
    <row r="527" spans="1:6" x14ac:dyDescent="0.25">
      <c r="A527" s="9" t="str">
        <f>IF(total!B534&lt;&gt;"",total!A534,"")</f>
        <v/>
      </c>
      <c r="B527" s="9" t="str">
        <f>IF(total!B534&lt;&gt;"",total!B534,"")</f>
        <v/>
      </c>
      <c r="C527" s="9" t="str">
        <f>IF(total!D534&lt;&gt;"",total!D534,"")</f>
        <v/>
      </c>
      <c r="D527" s="9" t="str">
        <f>IF(total!F534&lt;&gt;"",total!F534,"")</f>
        <v/>
      </c>
      <c r="E527" s="9" t="str">
        <f>IF(total!G534&lt;&gt;"",total!G534,"")</f>
        <v/>
      </c>
      <c r="F527" s="9" t="str">
        <f>IF(total!I534&lt;&gt;"",total!I534,"")</f>
        <v/>
      </c>
    </row>
    <row r="528" spans="1:6" x14ac:dyDescent="0.25">
      <c r="A528" s="9" t="str">
        <f>IF(total!B535&lt;&gt;"",total!A535,"")</f>
        <v/>
      </c>
      <c r="B528" s="9" t="str">
        <f>IF(total!B535&lt;&gt;"",total!B535,"")</f>
        <v/>
      </c>
      <c r="C528" s="9" t="str">
        <f>IF(total!D535&lt;&gt;"",total!D535,"")</f>
        <v/>
      </c>
      <c r="D528" s="9" t="str">
        <f>IF(total!F535&lt;&gt;"",total!F535,"")</f>
        <v/>
      </c>
      <c r="E528" s="9" t="str">
        <f>IF(total!G535&lt;&gt;"",total!G535,"")</f>
        <v/>
      </c>
      <c r="F528" s="9" t="str">
        <f>IF(total!I535&lt;&gt;"",total!I535,"")</f>
        <v/>
      </c>
    </row>
    <row r="529" spans="1:6" x14ac:dyDescent="0.25">
      <c r="A529" s="9" t="str">
        <f>IF(total!B536&lt;&gt;"",total!A536,"")</f>
        <v/>
      </c>
      <c r="B529" s="9" t="str">
        <f>IF(total!B536&lt;&gt;"",total!B536,"")</f>
        <v/>
      </c>
      <c r="C529" s="9" t="str">
        <f>IF(total!D536&lt;&gt;"",total!D536,"")</f>
        <v/>
      </c>
      <c r="D529" s="9" t="str">
        <f>IF(total!F536&lt;&gt;"",total!F536,"")</f>
        <v/>
      </c>
      <c r="E529" s="9" t="str">
        <f>IF(total!G536&lt;&gt;"",total!G536,"")</f>
        <v/>
      </c>
      <c r="F529" s="9" t="str">
        <f>IF(total!I536&lt;&gt;"",total!I536,"")</f>
        <v/>
      </c>
    </row>
    <row r="530" spans="1:6" x14ac:dyDescent="0.25">
      <c r="A530" s="9" t="str">
        <f>IF(total!B537&lt;&gt;"",total!A537,"")</f>
        <v/>
      </c>
      <c r="B530" s="9" t="str">
        <f>IF(total!B537&lt;&gt;"",total!B537,"")</f>
        <v/>
      </c>
      <c r="C530" s="9" t="str">
        <f>IF(total!D537&lt;&gt;"",total!D537,"")</f>
        <v/>
      </c>
      <c r="D530" s="9" t="str">
        <f>IF(total!F537&lt;&gt;"",total!F537,"")</f>
        <v/>
      </c>
      <c r="E530" s="9" t="str">
        <f>IF(total!G537&lt;&gt;"",total!G537,"")</f>
        <v/>
      </c>
      <c r="F530" s="9" t="str">
        <f>IF(total!I537&lt;&gt;"",total!I537,"")</f>
        <v/>
      </c>
    </row>
    <row r="531" spans="1:6" x14ac:dyDescent="0.25">
      <c r="A531" s="9" t="str">
        <f>IF(total!B538&lt;&gt;"",total!A538,"")</f>
        <v/>
      </c>
      <c r="B531" s="9" t="str">
        <f>IF(total!B538&lt;&gt;"",total!B538,"")</f>
        <v/>
      </c>
      <c r="C531" s="9" t="str">
        <f>IF(total!D538&lt;&gt;"",total!D538,"")</f>
        <v/>
      </c>
      <c r="D531" s="9" t="str">
        <f>IF(total!F538&lt;&gt;"",total!F538,"")</f>
        <v/>
      </c>
      <c r="E531" s="9" t="str">
        <f>IF(total!G538&lt;&gt;"",total!G538,"")</f>
        <v/>
      </c>
      <c r="F531" s="9" t="str">
        <f>IF(total!I538&lt;&gt;"",total!I538,"")</f>
        <v/>
      </c>
    </row>
    <row r="532" spans="1:6" x14ac:dyDescent="0.25">
      <c r="A532" s="9" t="str">
        <f>IF(total!B539&lt;&gt;"",total!A539,"")</f>
        <v/>
      </c>
      <c r="B532" s="9" t="str">
        <f>IF(total!B539&lt;&gt;"",total!B539,"")</f>
        <v/>
      </c>
      <c r="C532" s="9" t="str">
        <f>IF(total!D539&lt;&gt;"",total!D539,"")</f>
        <v/>
      </c>
      <c r="D532" s="9" t="str">
        <f>IF(total!F539&lt;&gt;"",total!F539,"")</f>
        <v/>
      </c>
      <c r="E532" s="9" t="str">
        <f>IF(total!G539&lt;&gt;"",total!G539,"")</f>
        <v/>
      </c>
      <c r="F532" s="9" t="str">
        <f>IF(total!I539&lt;&gt;"",total!I539,"")</f>
        <v/>
      </c>
    </row>
    <row r="533" spans="1:6" x14ac:dyDescent="0.25">
      <c r="A533" s="9" t="str">
        <f>IF(total!B540&lt;&gt;"",total!A540,"")</f>
        <v/>
      </c>
      <c r="B533" s="9" t="str">
        <f>IF(total!B540&lt;&gt;"",total!B540,"")</f>
        <v/>
      </c>
      <c r="C533" s="9" t="str">
        <f>IF(total!D540&lt;&gt;"",total!D540,"")</f>
        <v/>
      </c>
      <c r="D533" s="9" t="str">
        <f>IF(total!F540&lt;&gt;"",total!F540,"")</f>
        <v/>
      </c>
      <c r="E533" s="9" t="str">
        <f>IF(total!G540&lt;&gt;"",total!G540,"")</f>
        <v/>
      </c>
      <c r="F533" s="9" t="str">
        <f>IF(total!I540&lt;&gt;"",total!I540,"")</f>
        <v/>
      </c>
    </row>
    <row r="534" spans="1:6" x14ac:dyDescent="0.25">
      <c r="A534" s="9" t="str">
        <f>IF(total!B541&lt;&gt;"",total!A541,"")</f>
        <v/>
      </c>
      <c r="B534" s="9" t="str">
        <f>IF(total!B541&lt;&gt;"",total!B541,"")</f>
        <v/>
      </c>
      <c r="C534" s="9" t="str">
        <f>IF(total!D541&lt;&gt;"",total!D541,"")</f>
        <v/>
      </c>
      <c r="D534" s="9" t="str">
        <f>IF(total!F541&lt;&gt;"",total!F541,"")</f>
        <v/>
      </c>
      <c r="E534" s="9" t="str">
        <f>IF(total!G541&lt;&gt;"",total!G541,"")</f>
        <v/>
      </c>
      <c r="F534" s="9" t="str">
        <f>IF(total!I541&lt;&gt;"",total!I541,"")</f>
        <v/>
      </c>
    </row>
    <row r="535" spans="1:6" x14ac:dyDescent="0.25">
      <c r="A535" s="9" t="str">
        <f>IF(total!B542&lt;&gt;"",total!A542,"")</f>
        <v/>
      </c>
      <c r="B535" s="9" t="str">
        <f>IF(total!B542&lt;&gt;"",total!B542,"")</f>
        <v/>
      </c>
      <c r="C535" s="9" t="str">
        <f>IF(total!D542&lt;&gt;"",total!D542,"")</f>
        <v/>
      </c>
      <c r="D535" s="9" t="str">
        <f>IF(total!F542&lt;&gt;"",total!F542,"")</f>
        <v/>
      </c>
      <c r="E535" s="9" t="str">
        <f>IF(total!G542&lt;&gt;"",total!G542,"")</f>
        <v/>
      </c>
      <c r="F535" s="9" t="str">
        <f>IF(total!I542&lt;&gt;"",total!I542,"")</f>
        <v/>
      </c>
    </row>
    <row r="536" spans="1:6" x14ac:dyDescent="0.25">
      <c r="A536" s="9" t="str">
        <f>IF(total!B543&lt;&gt;"",total!A543,"")</f>
        <v/>
      </c>
      <c r="B536" s="9" t="str">
        <f>IF(total!B543&lt;&gt;"",total!B543,"")</f>
        <v/>
      </c>
      <c r="C536" s="9" t="str">
        <f>IF(total!D543&lt;&gt;"",total!D543,"")</f>
        <v/>
      </c>
      <c r="D536" s="9" t="str">
        <f>IF(total!F543&lt;&gt;"",total!F543,"")</f>
        <v/>
      </c>
      <c r="E536" s="9" t="str">
        <f>IF(total!G543&lt;&gt;"",total!G543,"")</f>
        <v/>
      </c>
      <c r="F536" s="9" t="str">
        <f>IF(total!I543&lt;&gt;"",total!I543,"")</f>
        <v/>
      </c>
    </row>
    <row r="537" spans="1:6" x14ac:dyDescent="0.25">
      <c r="A537" s="9" t="str">
        <f>IF(total!B544&lt;&gt;"",total!A544,"")</f>
        <v/>
      </c>
      <c r="B537" s="9" t="str">
        <f>IF(total!B544&lt;&gt;"",total!B544,"")</f>
        <v/>
      </c>
      <c r="C537" s="9" t="str">
        <f>IF(total!D544&lt;&gt;"",total!D544,"")</f>
        <v/>
      </c>
      <c r="D537" s="9" t="str">
        <f>IF(total!F544&lt;&gt;"",total!F544,"")</f>
        <v/>
      </c>
      <c r="E537" s="9" t="str">
        <f>IF(total!G544&lt;&gt;"",total!G544,"")</f>
        <v/>
      </c>
      <c r="F537" s="9" t="str">
        <f>IF(total!I544&lt;&gt;"",total!I544,"")</f>
        <v/>
      </c>
    </row>
    <row r="538" spans="1:6" x14ac:dyDescent="0.25">
      <c r="A538" s="9" t="str">
        <f>IF(total!B545&lt;&gt;"",total!A545,"")</f>
        <v/>
      </c>
      <c r="B538" s="9" t="str">
        <f>IF(total!B545&lt;&gt;"",total!B545,"")</f>
        <v/>
      </c>
      <c r="C538" s="9" t="str">
        <f>IF(total!D545&lt;&gt;"",total!D545,"")</f>
        <v/>
      </c>
      <c r="D538" s="9" t="str">
        <f>IF(total!F545&lt;&gt;"",total!F545,"")</f>
        <v/>
      </c>
      <c r="E538" s="9" t="str">
        <f>IF(total!G545&lt;&gt;"",total!G545,"")</f>
        <v/>
      </c>
      <c r="F538" s="9" t="str">
        <f>IF(total!I545&lt;&gt;"",total!I545,"")</f>
        <v/>
      </c>
    </row>
    <row r="539" spans="1:6" x14ac:dyDescent="0.25">
      <c r="A539" s="9" t="str">
        <f>IF(total!B546&lt;&gt;"",total!A546,"")</f>
        <v/>
      </c>
      <c r="B539" s="9" t="str">
        <f>IF(total!B546&lt;&gt;"",total!B546,"")</f>
        <v/>
      </c>
      <c r="C539" s="9" t="str">
        <f>IF(total!D546&lt;&gt;"",total!D546,"")</f>
        <v/>
      </c>
      <c r="D539" s="9" t="str">
        <f>IF(total!F546&lt;&gt;"",total!F546,"")</f>
        <v/>
      </c>
      <c r="E539" s="9" t="str">
        <f>IF(total!G546&lt;&gt;"",total!G546,"")</f>
        <v/>
      </c>
      <c r="F539" s="9" t="str">
        <f>IF(total!I546&lt;&gt;"",total!I546,"")</f>
        <v/>
      </c>
    </row>
    <row r="540" spans="1:6" x14ac:dyDescent="0.25">
      <c r="A540" s="9" t="str">
        <f>IF(total!B547&lt;&gt;"",total!A547,"")</f>
        <v/>
      </c>
      <c r="B540" s="9" t="str">
        <f>IF(total!B547&lt;&gt;"",total!B547,"")</f>
        <v/>
      </c>
      <c r="C540" s="9" t="str">
        <f>IF(total!D547&lt;&gt;"",total!D547,"")</f>
        <v/>
      </c>
      <c r="D540" s="9" t="str">
        <f>IF(total!F547&lt;&gt;"",total!F547,"")</f>
        <v/>
      </c>
      <c r="E540" s="9" t="str">
        <f>IF(total!G547&lt;&gt;"",total!G547,"")</f>
        <v/>
      </c>
      <c r="F540" s="9" t="str">
        <f>IF(total!I547&lt;&gt;"",total!I547,"")</f>
        <v/>
      </c>
    </row>
    <row r="541" spans="1:6" x14ac:dyDescent="0.25">
      <c r="A541" s="9" t="str">
        <f>IF(total!B548&lt;&gt;"",total!A548,"")</f>
        <v/>
      </c>
      <c r="B541" s="9" t="str">
        <f>IF(total!B548&lt;&gt;"",total!B548,"")</f>
        <v/>
      </c>
      <c r="C541" s="9" t="str">
        <f>IF(total!D548&lt;&gt;"",total!D548,"")</f>
        <v/>
      </c>
      <c r="D541" s="9" t="str">
        <f>IF(total!F548&lt;&gt;"",total!F548,"")</f>
        <v/>
      </c>
      <c r="E541" s="9" t="str">
        <f>IF(total!G548&lt;&gt;"",total!G548,"")</f>
        <v/>
      </c>
      <c r="F541" s="9" t="str">
        <f>IF(total!I548&lt;&gt;"",total!I548,"")</f>
        <v/>
      </c>
    </row>
    <row r="542" spans="1:6" x14ac:dyDescent="0.25">
      <c r="A542" s="9" t="str">
        <f>IF(total!B549&lt;&gt;"",total!A549,"")</f>
        <v/>
      </c>
      <c r="B542" s="9" t="str">
        <f>IF(total!B549&lt;&gt;"",total!B549,"")</f>
        <v/>
      </c>
      <c r="C542" s="9" t="str">
        <f>IF(total!D549&lt;&gt;"",total!D549,"")</f>
        <v/>
      </c>
      <c r="D542" s="9" t="str">
        <f>IF(total!F549&lt;&gt;"",total!F549,"")</f>
        <v/>
      </c>
      <c r="E542" s="9" t="str">
        <f>IF(total!G549&lt;&gt;"",total!G549,"")</f>
        <v/>
      </c>
      <c r="F542" s="9" t="str">
        <f>IF(total!I549&lt;&gt;"",total!I549,"")</f>
        <v/>
      </c>
    </row>
    <row r="543" spans="1:6" x14ac:dyDescent="0.25">
      <c r="A543" s="9" t="str">
        <f>IF(total!B550&lt;&gt;"",total!A550,"")</f>
        <v/>
      </c>
      <c r="B543" s="9" t="str">
        <f>IF(total!B550&lt;&gt;"",total!B550,"")</f>
        <v/>
      </c>
      <c r="C543" s="9" t="str">
        <f>IF(total!D550&lt;&gt;"",total!D550,"")</f>
        <v/>
      </c>
      <c r="D543" s="9" t="str">
        <f>IF(total!F550&lt;&gt;"",total!F550,"")</f>
        <v/>
      </c>
      <c r="E543" s="9" t="str">
        <f>IF(total!G550&lt;&gt;"",total!G550,"")</f>
        <v/>
      </c>
      <c r="F543" s="9" t="str">
        <f>IF(total!I550&lt;&gt;"",total!I550,"")</f>
        <v/>
      </c>
    </row>
    <row r="544" spans="1:6" x14ac:dyDescent="0.25">
      <c r="A544" s="9" t="str">
        <f>IF(total!B551&lt;&gt;"",total!A551,"")</f>
        <v/>
      </c>
      <c r="B544" s="9" t="str">
        <f>IF(total!B551&lt;&gt;"",total!B551,"")</f>
        <v/>
      </c>
      <c r="C544" s="9" t="str">
        <f>IF(total!D551&lt;&gt;"",total!D551,"")</f>
        <v/>
      </c>
      <c r="D544" s="9" t="str">
        <f>IF(total!F551&lt;&gt;"",total!F551,"")</f>
        <v/>
      </c>
      <c r="E544" s="9" t="str">
        <f>IF(total!G551&lt;&gt;"",total!G551,"")</f>
        <v/>
      </c>
      <c r="F544" s="9" t="str">
        <f>IF(total!I551&lt;&gt;"",total!I551,"")</f>
        <v/>
      </c>
    </row>
    <row r="545" spans="1:6" x14ac:dyDescent="0.25">
      <c r="A545" s="9" t="str">
        <f>IF(total!B552&lt;&gt;"",total!A552,"")</f>
        <v/>
      </c>
      <c r="B545" s="9" t="str">
        <f>IF(total!B552&lt;&gt;"",total!B552,"")</f>
        <v/>
      </c>
      <c r="C545" s="9" t="str">
        <f>IF(total!D552&lt;&gt;"",total!D552,"")</f>
        <v/>
      </c>
      <c r="D545" s="9" t="str">
        <f>IF(total!F552&lt;&gt;"",total!F552,"")</f>
        <v/>
      </c>
      <c r="E545" s="9" t="str">
        <f>IF(total!G552&lt;&gt;"",total!G552,"")</f>
        <v/>
      </c>
      <c r="F545" s="9" t="str">
        <f>IF(total!I552&lt;&gt;"",total!I552,"")</f>
        <v/>
      </c>
    </row>
    <row r="546" spans="1:6" x14ac:dyDescent="0.25">
      <c r="A546" s="9" t="str">
        <f>IF(total!B553&lt;&gt;"",total!A553,"")</f>
        <v/>
      </c>
      <c r="B546" s="9" t="str">
        <f>IF(total!B553&lt;&gt;"",total!B553,"")</f>
        <v/>
      </c>
      <c r="C546" s="9" t="str">
        <f>IF(total!D553&lt;&gt;"",total!D553,"")</f>
        <v/>
      </c>
      <c r="D546" s="9" t="str">
        <f>IF(total!F553&lt;&gt;"",total!F553,"")</f>
        <v/>
      </c>
      <c r="E546" s="9" t="str">
        <f>IF(total!G553&lt;&gt;"",total!G553,"")</f>
        <v/>
      </c>
      <c r="F546" s="9" t="str">
        <f>IF(total!I553&lt;&gt;"",total!I553,"")</f>
        <v/>
      </c>
    </row>
    <row r="547" spans="1:6" x14ac:dyDescent="0.25">
      <c r="A547" s="9" t="str">
        <f>IF(total!B554&lt;&gt;"",total!A554,"")</f>
        <v/>
      </c>
      <c r="B547" s="9" t="str">
        <f>IF(total!B554&lt;&gt;"",total!B554,"")</f>
        <v/>
      </c>
      <c r="C547" s="9" t="str">
        <f>IF(total!D554&lt;&gt;"",total!D554,"")</f>
        <v/>
      </c>
      <c r="D547" s="9" t="str">
        <f>IF(total!F554&lt;&gt;"",total!F554,"")</f>
        <v/>
      </c>
      <c r="E547" s="9" t="str">
        <f>IF(total!G554&lt;&gt;"",total!G554,"")</f>
        <v/>
      </c>
      <c r="F547" s="9" t="str">
        <f>IF(total!I554&lt;&gt;"",total!I554,"")</f>
        <v/>
      </c>
    </row>
    <row r="548" spans="1:6" x14ac:dyDescent="0.25">
      <c r="A548" s="9" t="str">
        <f>IF(total!B555&lt;&gt;"",total!A555,"")</f>
        <v/>
      </c>
      <c r="B548" s="9" t="str">
        <f>IF(total!B555&lt;&gt;"",total!B555,"")</f>
        <v/>
      </c>
      <c r="C548" s="9" t="str">
        <f>IF(total!D555&lt;&gt;"",total!D555,"")</f>
        <v/>
      </c>
      <c r="D548" s="9" t="str">
        <f>IF(total!F555&lt;&gt;"",total!F555,"")</f>
        <v/>
      </c>
      <c r="E548" s="9" t="str">
        <f>IF(total!G555&lt;&gt;"",total!G555,"")</f>
        <v/>
      </c>
      <c r="F548" s="9" t="str">
        <f>IF(total!I555&lt;&gt;"",total!I555,"")</f>
        <v/>
      </c>
    </row>
    <row r="549" spans="1:6" x14ac:dyDescent="0.25">
      <c r="A549" s="9" t="str">
        <f>IF(total!B556&lt;&gt;"",total!A556,"")</f>
        <v/>
      </c>
      <c r="B549" s="9" t="str">
        <f>IF(total!B556&lt;&gt;"",total!B556,"")</f>
        <v/>
      </c>
      <c r="C549" s="9" t="str">
        <f>IF(total!D556&lt;&gt;"",total!D556,"")</f>
        <v/>
      </c>
      <c r="D549" s="9" t="str">
        <f>IF(total!F556&lt;&gt;"",total!F556,"")</f>
        <v/>
      </c>
      <c r="E549" s="9" t="str">
        <f>IF(total!G556&lt;&gt;"",total!G556,"")</f>
        <v/>
      </c>
      <c r="F549" s="9" t="str">
        <f>IF(total!I556&lt;&gt;"",total!I556,"")</f>
        <v/>
      </c>
    </row>
    <row r="550" spans="1:6" x14ac:dyDescent="0.25">
      <c r="A550" s="9" t="str">
        <f>IF(total!B557&lt;&gt;"",total!A557,"")</f>
        <v/>
      </c>
      <c r="B550" s="9" t="str">
        <f>IF(total!B557&lt;&gt;"",total!B557,"")</f>
        <v/>
      </c>
      <c r="C550" s="9" t="str">
        <f>IF(total!D557&lt;&gt;"",total!D557,"")</f>
        <v/>
      </c>
      <c r="D550" s="9" t="str">
        <f>IF(total!F557&lt;&gt;"",total!F557,"")</f>
        <v/>
      </c>
      <c r="E550" s="9" t="str">
        <f>IF(total!G557&lt;&gt;"",total!G557,"")</f>
        <v/>
      </c>
      <c r="F550" s="9" t="str">
        <f>IF(total!I557&lt;&gt;"",total!I557,"")</f>
        <v/>
      </c>
    </row>
    <row r="551" spans="1:6" x14ac:dyDescent="0.25">
      <c r="A551" s="9" t="str">
        <f>IF(total!B558&lt;&gt;"",total!A558,"")</f>
        <v/>
      </c>
      <c r="B551" s="9" t="str">
        <f>IF(total!B558&lt;&gt;"",total!B558,"")</f>
        <v/>
      </c>
      <c r="C551" s="9" t="str">
        <f>IF(total!D558&lt;&gt;"",total!D558,"")</f>
        <v/>
      </c>
      <c r="D551" s="9" t="str">
        <f>IF(total!F558&lt;&gt;"",total!F558,"")</f>
        <v/>
      </c>
      <c r="E551" s="9" t="str">
        <f>IF(total!G558&lt;&gt;"",total!G558,"")</f>
        <v/>
      </c>
      <c r="F551" s="9" t="str">
        <f>IF(total!I558&lt;&gt;"",total!I558,"")</f>
        <v/>
      </c>
    </row>
    <row r="552" spans="1:6" x14ac:dyDescent="0.25">
      <c r="A552" s="9" t="str">
        <f>IF(total!B559&lt;&gt;"",total!A559,"")</f>
        <v/>
      </c>
      <c r="B552" s="9" t="str">
        <f>IF(total!B559&lt;&gt;"",total!B559,"")</f>
        <v/>
      </c>
      <c r="C552" s="9" t="str">
        <f>IF(total!D559&lt;&gt;"",total!D559,"")</f>
        <v/>
      </c>
      <c r="D552" s="9" t="str">
        <f>IF(total!F559&lt;&gt;"",total!F559,"")</f>
        <v/>
      </c>
      <c r="E552" s="9" t="str">
        <f>IF(total!G559&lt;&gt;"",total!G559,"")</f>
        <v/>
      </c>
      <c r="F552" s="9" t="str">
        <f>IF(total!I559&lt;&gt;"",total!I559,"")</f>
        <v/>
      </c>
    </row>
    <row r="553" spans="1:6" x14ac:dyDescent="0.25">
      <c r="A553" s="9" t="str">
        <f>IF(total!B560&lt;&gt;"",total!A560,"")</f>
        <v/>
      </c>
      <c r="B553" s="9" t="str">
        <f>IF(total!B560&lt;&gt;"",total!B560,"")</f>
        <v/>
      </c>
      <c r="C553" s="9" t="str">
        <f>IF(total!D560&lt;&gt;"",total!D560,"")</f>
        <v/>
      </c>
      <c r="D553" s="9" t="str">
        <f>IF(total!F560&lt;&gt;"",total!F560,"")</f>
        <v/>
      </c>
      <c r="E553" s="9" t="str">
        <f>IF(total!G560&lt;&gt;"",total!G560,"")</f>
        <v/>
      </c>
      <c r="F553" s="9" t="str">
        <f>IF(total!I560&lt;&gt;"",total!I560,"")</f>
        <v/>
      </c>
    </row>
    <row r="554" spans="1:6" x14ac:dyDescent="0.25">
      <c r="A554" s="9" t="str">
        <f>IF(total!B561&lt;&gt;"",total!A561,"")</f>
        <v/>
      </c>
      <c r="B554" s="9" t="str">
        <f>IF(total!B561&lt;&gt;"",total!B561,"")</f>
        <v/>
      </c>
      <c r="C554" s="9" t="str">
        <f>IF(total!D561&lt;&gt;"",total!D561,"")</f>
        <v/>
      </c>
      <c r="D554" s="9" t="str">
        <f>IF(total!F561&lt;&gt;"",total!F561,"")</f>
        <v/>
      </c>
      <c r="E554" s="9" t="str">
        <f>IF(total!G561&lt;&gt;"",total!G561,"")</f>
        <v/>
      </c>
      <c r="F554" s="9" t="str">
        <f>IF(total!I561&lt;&gt;"",total!I561,"")</f>
        <v/>
      </c>
    </row>
    <row r="555" spans="1:6" x14ac:dyDescent="0.25">
      <c r="A555" s="9" t="str">
        <f>IF(total!B562&lt;&gt;"",total!A562,"")</f>
        <v/>
      </c>
      <c r="B555" s="9" t="str">
        <f>IF(total!B562&lt;&gt;"",total!B562,"")</f>
        <v/>
      </c>
      <c r="C555" s="9" t="str">
        <f>IF(total!D562&lt;&gt;"",total!D562,"")</f>
        <v/>
      </c>
      <c r="D555" s="9" t="str">
        <f>IF(total!F562&lt;&gt;"",total!F562,"")</f>
        <v/>
      </c>
      <c r="E555" s="9" t="str">
        <f>IF(total!G562&lt;&gt;"",total!G562,"")</f>
        <v/>
      </c>
      <c r="F555" s="9" t="str">
        <f>IF(total!I562&lt;&gt;"",total!I562,"")</f>
        <v/>
      </c>
    </row>
    <row r="556" spans="1:6" x14ac:dyDescent="0.25">
      <c r="A556" s="9" t="str">
        <f>IF(total!B563&lt;&gt;"",total!A563,"")</f>
        <v/>
      </c>
      <c r="B556" s="9" t="str">
        <f>IF(total!B563&lt;&gt;"",total!B563,"")</f>
        <v/>
      </c>
      <c r="C556" s="9" t="str">
        <f>IF(total!D563&lt;&gt;"",total!D563,"")</f>
        <v/>
      </c>
      <c r="D556" s="9" t="str">
        <f>IF(total!F563&lt;&gt;"",total!F563,"")</f>
        <v/>
      </c>
      <c r="E556" s="9" t="str">
        <f>IF(total!G563&lt;&gt;"",total!G563,"")</f>
        <v/>
      </c>
      <c r="F556" s="9" t="str">
        <f>IF(total!I563&lt;&gt;"",total!I563,"")</f>
        <v/>
      </c>
    </row>
    <row r="557" spans="1:6" x14ac:dyDescent="0.25">
      <c r="A557" s="9" t="str">
        <f>IF(total!B564&lt;&gt;"",total!A564,"")</f>
        <v/>
      </c>
      <c r="B557" s="9" t="str">
        <f>IF(total!B564&lt;&gt;"",total!B564,"")</f>
        <v/>
      </c>
      <c r="C557" s="9" t="str">
        <f>IF(total!D564&lt;&gt;"",total!D564,"")</f>
        <v/>
      </c>
      <c r="D557" s="9" t="str">
        <f>IF(total!F564&lt;&gt;"",total!F564,"")</f>
        <v/>
      </c>
      <c r="E557" s="9" t="str">
        <f>IF(total!G564&lt;&gt;"",total!G564,"")</f>
        <v/>
      </c>
      <c r="F557" s="9" t="str">
        <f>IF(total!I564&lt;&gt;"",total!I564,"")</f>
        <v/>
      </c>
    </row>
    <row r="558" spans="1:6" x14ac:dyDescent="0.25">
      <c r="A558" s="9" t="str">
        <f>IF(total!B565&lt;&gt;"",total!A565,"")</f>
        <v/>
      </c>
      <c r="B558" s="9" t="str">
        <f>IF(total!B565&lt;&gt;"",total!B565,"")</f>
        <v/>
      </c>
      <c r="C558" s="9" t="str">
        <f>IF(total!D565&lt;&gt;"",total!D565,"")</f>
        <v/>
      </c>
      <c r="D558" s="9" t="str">
        <f>IF(total!F565&lt;&gt;"",total!F565,"")</f>
        <v/>
      </c>
      <c r="E558" s="9" t="str">
        <f>IF(total!G565&lt;&gt;"",total!G565,"")</f>
        <v/>
      </c>
      <c r="F558" s="9" t="str">
        <f>IF(total!I565&lt;&gt;"",total!I565,"")</f>
        <v/>
      </c>
    </row>
    <row r="559" spans="1:6" x14ac:dyDescent="0.25">
      <c r="A559" s="9" t="str">
        <f>IF(total!B566&lt;&gt;"",total!A566,"")</f>
        <v/>
      </c>
      <c r="B559" s="9" t="str">
        <f>IF(total!B566&lt;&gt;"",total!B566,"")</f>
        <v/>
      </c>
      <c r="C559" s="9" t="str">
        <f>IF(total!D566&lt;&gt;"",total!D566,"")</f>
        <v/>
      </c>
      <c r="D559" s="9" t="str">
        <f>IF(total!F566&lt;&gt;"",total!F566,"")</f>
        <v/>
      </c>
      <c r="E559" s="9" t="str">
        <f>IF(total!G566&lt;&gt;"",total!G566,"")</f>
        <v/>
      </c>
      <c r="F559" s="9" t="str">
        <f>IF(total!I566&lt;&gt;"",total!I566,"")</f>
        <v/>
      </c>
    </row>
    <row r="560" spans="1:6" x14ac:dyDescent="0.25">
      <c r="A560" s="9" t="str">
        <f>IF(total!B567&lt;&gt;"",total!A567,"")</f>
        <v/>
      </c>
      <c r="B560" s="9" t="str">
        <f>IF(total!B567&lt;&gt;"",total!B567,"")</f>
        <v/>
      </c>
      <c r="C560" s="9" t="str">
        <f>IF(total!D567&lt;&gt;"",total!D567,"")</f>
        <v/>
      </c>
      <c r="D560" s="9" t="str">
        <f>IF(total!F567&lt;&gt;"",total!F567,"")</f>
        <v/>
      </c>
      <c r="E560" s="9" t="str">
        <f>IF(total!G567&lt;&gt;"",total!G567,"")</f>
        <v/>
      </c>
      <c r="F560" s="9" t="str">
        <f>IF(total!I567&lt;&gt;"",total!I567,"")</f>
        <v/>
      </c>
    </row>
    <row r="561" spans="1:6" x14ac:dyDescent="0.25">
      <c r="A561" s="9" t="str">
        <f>IF(total!B568&lt;&gt;"",total!A568,"")</f>
        <v/>
      </c>
      <c r="B561" s="9" t="str">
        <f>IF(total!B568&lt;&gt;"",total!B568,"")</f>
        <v/>
      </c>
      <c r="C561" s="9" t="str">
        <f>IF(total!D568&lt;&gt;"",total!D568,"")</f>
        <v/>
      </c>
      <c r="D561" s="9" t="str">
        <f>IF(total!F568&lt;&gt;"",total!F568,"")</f>
        <v/>
      </c>
      <c r="E561" s="9" t="str">
        <f>IF(total!G568&lt;&gt;"",total!G568,"")</f>
        <v/>
      </c>
      <c r="F561" s="9" t="str">
        <f>IF(total!I568&lt;&gt;"",total!I568,"")</f>
        <v/>
      </c>
    </row>
    <row r="562" spans="1:6" x14ac:dyDescent="0.25">
      <c r="A562" s="9" t="str">
        <f>IF(total!B569&lt;&gt;"",total!A569,"")</f>
        <v/>
      </c>
      <c r="B562" s="9" t="str">
        <f>IF(total!B569&lt;&gt;"",total!B569,"")</f>
        <v/>
      </c>
      <c r="C562" s="9" t="str">
        <f>IF(total!D569&lt;&gt;"",total!D569,"")</f>
        <v/>
      </c>
      <c r="D562" s="9" t="str">
        <f>IF(total!F569&lt;&gt;"",total!F569,"")</f>
        <v/>
      </c>
      <c r="E562" s="9" t="str">
        <f>IF(total!G569&lt;&gt;"",total!G569,"")</f>
        <v/>
      </c>
      <c r="F562" s="9" t="str">
        <f>IF(total!I569&lt;&gt;"",total!I569,"")</f>
        <v/>
      </c>
    </row>
    <row r="563" spans="1:6" x14ac:dyDescent="0.25">
      <c r="A563" s="9" t="str">
        <f>IF(total!B570&lt;&gt;"",total!A570,"")</f>
        <v/>
      </c>
      <c r="B563" s="9" t="str">
        <f>IF(total!B570&lt;&gt;"",total!B570,"")</f>
        <v/>
      </c>
      <c r="C563" s="9" t="str">
        <f>IF(total!D570&lt;&gt;"",total!D570,"")</f>
        <v/>
      </c>
      <c r="D563" s="9" t="str">
        <f>IF(total!F570&lt;&gt;"",total!F570,"")</f>
        <v/>
      </c>
      <c r="E563" s="9" t="str">
        <f>IF(total!G570&lt;&gt;"",total!G570,"")</f>
        <v/>
      </c>
      <c r="F563" s="9" t="str">
        <f>IF(total!I570&lt;&gt;"",total!I570,"")</f>
        <v/>
      </c>
    </row>
    <row r="564" spans="1:6" x14ac:dyDescent="0.25">
      <c r="A564" s="9" t="str">
        <f>IF(total!B571&lt;&gt;"",total!A571,"")</f>
        <v/>
      </c>
      <c r="B564" s="9" t="str">
        <f>IF(total!B571&lt;&gt;"",total!B571,"")</f>
        <v/>
      </c>
      <c r="C564" s="9" t="str">
        <f>IF(total!D571&lt;&gt;"",total!D571,"")</f>
        <v/>
      </c>
      <c r="D564" s="9" t="str">
        <f>IF(total!F571&lt;&gt;"",total!F571,"")</f>
        <v/>
      </c>
      <c r="E564" s="9" t="str">
        <f>IF(total!G571&lt;&gt;"",total!G571,"")</f>
        <v/>
      </c>
      <c r="F564" s="9" t="str">
        <f>IF(total!I571&lt;&gt;"",total!I571,"")</f>
        <v/>
      </c>
    </row>
    <row r="565" spans="1:6" x14ac:dyDescent="0.25">
      <c r="A565" s="9" t="str">
        <f>IF(total!B572&lt;&gt;"",total!A572,"")</f>
        <v/>
      </c>
      <c r="B565" s="9" t="str">
        <f>IF(total!B572&lt;&gt;"",total!B572,"")</f>
        <v/>
      </c>
      <c r="C565" s="9" t="str">
        <f>IF(total!D572&lt;&gt;"",total!D572,"")</f>
        <v/>
      </c>
      <c r="D565" s="9" t="str">
        <f>IF(total!F572&lt;&gt;"",total!F572,"")</f>
        <v/>
      </c>
      <c r="E565" s="9" t="str">
        <f>IF(total!G572&lt;&gt;"",total!G572,"")</f>
        <v/>
      </c>
      <c r="F565" s="9" t="str">
        <f>IF(total!I572&lt;&gt;"",total!I572,"")</f>
        <v/>
      </c>
    </row>
    <row r="566" spans="1:6" x14ac:dyDescent="0.25">
      <c r="A566" s="9" t="str">
        <f>IF(total!B573&lt;&gt;"",total!A573,"")</f>
        <v/>
      </c>
      <c r="B566" s="9" t="str">
        <f>IF(total!B573&lt;&gt;"",total!B573,"")</f>
        <v/>
      </c>
      <c r="C566" s="9" t="str">
        <f>IF(total!D573&lt;&gt;"",total!D573,"")</f>
        <v/>
      </c>
      <c r="D566" s="9" t="str">
        <f>IF(total!F573&lt;&gt;"",total!F573,"")</f>
        <v/>
      </c>
      <c r="E566" s="9" t="str">
        <f>IF(total!G573&lt;&gt;"",total!G573,"")</f>
        <v/>
      </c>
      <c r="F566" s="9" t="str">
        <f>IF(total!I573&lt;&gt;"",total!I573,"")</f>
        <v/>
      </c>
    </row>
    <row r="567" spans="1:6" x14ac:dyDescent="0.25">
      <c r="A567" s="9" t="str">
        <f>IF(total!B574&lt;&gt;"",total!A574,"")</f>
        <v/>
      </c>
      <c r="B567" s="9" t="str">
        <f>IF(total!B574&lt;&gt;"",total!B574,"")</f>
        <v/>
      </c>
      <c r="C567" s="9" t="str">
        <f>IF(total!D574&lt;&gt;"",total!D574,"")</f>
        <v/>
      </c>
      <c r="D567" s="9" t="str">
        <f>IF(total!F574&lt;&gt;"",total!F574,"")</f>
        <v/>
      </c>
      <c r="E567" s="9" t="str">
        <f>IF(total!G574&lt;&gt;"",total!G574,"")</f>
        <v/>
      </c>
      <c r="F567" s="9" t="str">
        <f>IF(total!I574&lt;&gt;"",total!I574,"")</f>
        <v/>
      </c>
    </row>
    <row r="568" spans="1:6" x14ac:dyDescent="0.25">
      <c r="A568" s="9" t="str">
        <f>IF(total!B575&lt;&gt;"",total!A575,"")</f>
        <v/>
      </c>
      <c r="B568" s="9" t="str">
        <f>IF(total!B575&lt;&gt;"",total!B575,"")</f>
        <v/>
      </c>
      <c r="C568" s="9" t="str">
        <f>IF(total!D575&lt;&gt;"",total!D575,"")</f>
        <v/>
      </c>
      <c r="D568" s="9" t="str">
        <f>IF(total!F575&lt;&gt;"",total!F575,"")</f>
        <v/>
      </c>
      <c r="E568" s="9" t="str">
        <f>IF(total!G575&lt;&gt;"",total!G575,"")</f>
        <v/>
      </c>
      <c r="F568" s="9" t="str">
        <f>IF(total!I575&lt;&gt;"",total!I575,"")</f>
        <v/>
      </c>
    </row>
    <row r="569" spans="1:6" x14ac:dyDescent="0.25">
      <c r="A569" s="9" t="str">
        <f>IF(total!B576&lt;&gt;"",total!A576,"")</f>
        <v/>
      </c>
      <c r="B569" s="9" t="str">
        <f>IF(total!B576&lt;&gt;"",total!B576,"")</f>
        <v/>
      </c>
      <c r="C569" s="9" t="str">
        <f>IF(total!D576&lt;&gt;"",total!D576,"")</f>
        <v/>
      </c>
      <c r="D569" s="9" t="str">
        <f>IF(total!F576&lt;&gt;"",total!F576,"")</f>
        <v/>
      </c>
      <c r="E569" s="9" t="str">
        <f>IF(total!G576&lt;&gt;"",total!G576,"")</f>
        <v/>
      </c>
      <c r="F569" s="9" t="str">
        <f>IF(total!I576&lt;&gt;"",total!I576,"")</f>
        <v/>
      </c>
    </row>
    <row r="570" spans="1:6" x14ac:dyDescent="0.25">
      <c r="A570" s="9" t="str">
        <f>IF(total!B577&lt;&gt;"",total!A577,"")</f>
        <v/>
      </c>
      <c r="B570" s="9" t="str">
        <f>IF(total!B577&lt;&gt;"",total!B577,"")</f>
        <v/>
      </c>
      <c r="C570" s="9" t="str">
        <f>IF(total!D577&lt;&gt;"",total!D577,"")</f>
        <v/>
      </c>
      <c r="D570" s="9" t="str">
        <f>IF(total!F577&lt;&gt;"",total!F577,"")</f>
        <v/>
      </c>
      <c r="E570" s="9" t="str">
        <f>IF(total!G577&lt;&gt;"",total!G577,"")</f>
        <v/>
      </c>
      <c r="F570" s="9" t="str">
        <f>IF(total!I577&lt;&gt;"",total!I577,"")</f>
        <v/>
      </c>
    </row>
    <row r="571" spans="1:6" x14ac:dyDescent="0.25">
      <c r="A571" s="9" t="str">
        <f>IF(total!B578&lt;&gt;"",total!A578,"")</f>
        <v/>
      </c>
      <c r="B571" s="9" t="str">
        <f>IF(total!B578&lt;&gt;"",total!B578,"")</f>
        <v/>
      </c>
      <c r="C571" s="9" t="str">
        <f>IF(total!D578&lt;&gt;"",total!D578,"")</f>
        <v/>
      </c>
      <c r="D571" s="9" t="str">
        <f>IF(total!F578&lt;&gt;"",total!F578,"")</f>
        <v/>
      </c>
      <c r="E571" s="9" t="str">
        <f>IF(total!G578&lt;&gt;"",total!G578,"")</f>
        <v/>
      </c>
      <c r="F571" s="9" t="str">
        <f>IF(total!I578&lt;&gt;"",total!I578,"")</f>
        <v/>
      </c>
    </row>
    <row r="572" spans="1:6" x14ac:dyDescent="0.25">
      <c r="A572" s="9" t="str">
        <f>IF(total!B579&lt;&gt;"",total!A579,"")</f>
        <v/>
      </c>
      <c r="B572" s="9" t="str">
        <f>IF(total!B579&lt;&gt;"",total!B579,"")</f>
        <v/>
      </c>
      <c r="C572" s="9" t="str">
        <f>IF(total!D579&lt;&gt;"",total!D579,"")</f>
        <v/>
      </c>
      <c r="D572" s="9" t="str">
        <f>IF(total!F579&lt;&gt;"",total!F579,"")</f>
        <v/>
      </c>
      <c r="E572" s="9" t="str">
        <f>IF(total!G579&lt;&gt;"",total!G579,"")</f>
        <v/>
      </c>
      <c r="F572" s="9" t="str">
        <f>IF(total!I579&lt;&gt;"",total!I579,"")</f>
        <v/>
      </c>
    </row>
    <row r="573" spans="1:6" x14ac:dyDescent="0.25">
      <c r="A573" s="9" t="str">
        <f>IF(total!B580&lt;&gt;"",total!A580,"")</f>
        <v/>
      </c>
      <c r="B573" s="9" t="str">
        <f>IF(total!B580&lt;&gt;"",total!B580,"")</f>
        <v/>
      </c>
      <c r="C573" s="9" t="str">
        <f>IF(total!D580&lt;&gt;"",total!D580,"")</f>
        <v/>
      </c>
      <c r="D573" s="9" t="str">
        <f>IF(total!F580&lt;&gt;"",total!F580,"")</f>
        <v/>
      </c>
      <c r="E573" s="9" t="str">
        <f>IF(total!G580&lt;&gt;"",total!G580,"")</f>
        <v/>
      </c>
      <c r="F573" s="9" t="str">
        <f>IF(total!I580&lt;&gt;"",total!I580,"")</f>
        <v/>
      </c>
    </row>
    <row r="574" spans="1:6" x14ac:dyDescent="0.25">
      <c r="A574" s="9" t="str">
        <f>IF(total!B581&lt;&gt;"",total!A581,"")</f>
        <v/>
      </c>
      <c r="B574" s="9" t="str">
        <f>IF(total!B581&lt;&gt;"",total!B581,"")</f>
        <v/>
      </c>
      <c r="C574" s="9" t="str">
        <f>IF(total!D581&lt;&gt;"",total!D581,"")</f>
        <v/>
      </c>
      <c r="D574" s="9" t="str">
        <f>IF(total!F581&lt;&gt;"",total!F581,"")</f>
        <v/>
      </c>
      <c r="E574" s="9" t="str">
        <f>IF(total!G581&lt;&gt;"",total!G581,"")</f>
        <v/>
      </c>
      <c r="F574" s="9" t="str">
        <f>IF(total!I581&lt;&gt;"",total!I581,"")</f>
        <v/>
      </c>
    </row>
    <row r="575" spans="1:6" x14ac:dyDescent="0.25">
      <c r="A575" s="9" t="str">
        <f>IF(total!B582&lt;&gt;"",total!A582,"")</f>
        <v/>
      </c>
      <c r="B575" s="9" t="str">
        <f>IF(total!B582&lt;&gt;"",total!B582,"")</f>
        <v/>
      </c>
      <c r="C575" s="9" t="str">
        <f>IF(total!D582&lt;&gt;"",total!D582,"")</f>
        <v/>
      </c>
      <c r="D575" s="9" t="str">
        <f>IF(total!F582&lt;&gt;"",total!F582,"")</f>
        <v/>
      </c>
      <c r="E575" s="9" t="str">
        <f>IF(total!G582&lt;&gt;"",total!G582,"")</f>
        <v/>
      </c>
      <c r="F575" s="9" t="str">
        <f>IF(total!I582&lt;&gt;"",total!I582,"")</f>
        <v/>
      </c>
    </row>
    <row r="576" spans="1:6" x14ac:dyDescent="0.25">
      <c r="A576" s="9" t="str">
        <f>IF(total!B583&lt;&gt;"",total!A583,"")</f>
        <v/>
      </c>
      <c r="B576" s="9" t="str">
        <f>IF(total!B583&lt;&gt;"",total!B583,"")</f>
        <v/>
      </c>
      <c r="C576" s="9" t="str">
        <f>IF(total!D583&lt;&gt;"",total!D583,"")</f>
        <v/>
      </c>
      <c r="D576" s="9" t="str">
        <f>IF(total!F583&lt;&gt;"",total!F583,"")</f>
        <v/>
      </c>
      <c r="E576" s="9" t="str">
        <f>IF(total!G583&lt;&gt;"",total!G583,"")</f>
        <v/>
      </c>
      <c r="F576" s="9" t="str">
        <f>IF(total!I583&lt;&gt;"",total!I583,"")</f>
        <v/>
      </c>
    </row>
    <row r="577" spans="1:6" x14ac:dyDescent="0.25">
      <c r="A577" s="9" t="str">
        <f>IF(total!B584&lt;&gt;"",total!A584,"")</f>
        <v/>
      </c>
      <c r="B577" s="9" t="str">
        <f>IF(total!B584&lt;&gt;"",total!B584,"")</f>
        <v/>
      </c>
      <c r="C577" s="9" t="str">
        <f>IF(total!D584&lt;&gt;"",total!D584,"")</f>
        <v/>
      </c>
      <c r="D577" s="9" t="str">
        <f>IF(total!F584&lt;&gt;"",total!F584,"")</f>
        <v/>
      </c>
      <c r="E577" s="9" t="str">
        <f>IF(total!G584&lt;&gt;"",total!G584,"")</f>
        <v/>
      </c>
      <c r="F577" s="9" t="str">
        <f>IF(total!I584&lt;&gt;"",total!I584,"")</f>
        <v/>
      </c>
    </row>
    <row r="578" spans="1:6" x14ac:dyDescent="0.25">
      <c r="A578" s="9" t="str">
        <f>IF(total!B585&lt;&gt;"",total!A585,"")</f>
        <v/>
      </c>
      <c r="B578" s="9" t="str">
        <f>IF(total!B585&lt;&gt;"",total!B585,"")</f>
        <v/>
      </c>
      <c r="C578" s="9" t="str">
        <f>IF(total!D585&lt;&gt;"",total!D585,"")</f>
        <v/>
      </c>
      <c r="D578" s="9" t="str">
        <f>IF(total!F585&lt;&gt;"",total!F585,"")</f>
        <v/>
      </c>
      <c r="E578" s="9" t="str">
        <f>IF(total!G585&lt;&gt;"",total!G585,"")</f>
        <v/>
      </c>
      <c r="F578" s="9" t="str">
        <f>IF(total!I585&lt;&gt;"",total!I585,"")</f>
        <v/>
      </c>
    </row>
    <row r="579" spans="1:6" x14ac:dyDescent="0.25">
      <c r="A579" s="9" t="str">
        <f>IF(total!B586&lt;&gt;"",total!A586,"")</f>
        <v/>
      </c>
      <c r="B579" s="9" t="str">
        <f>IF(total!B586&lt;&gt;"",total!B586,"")</f>
        <v/>
      </c>
      <c r="C579" s="9" t="str">
        <f>IF(total!D586&lt;&gt;"",total!D586,"")</f>
        <v/>
      </c>
      <c r="D579" s="9" t="str">
        <f>IF(total!F586&lt;&gt;"",total!F586,"")</f>
        <v/>
      </c>
      <c r="E579" s="9" t="str">
        <f>IF(total!G586&lt;&gt;"",total!G586,"")</f>
        <v/>
      </c>
      <c r="F579" s="9" t="str">
        <f>IF(total!I586&lt;&gt;"",total!I586,"")</f>
        <v/>
      </c>
    </row>
    <row r="580" spans="1:6" x14ac:dyDescent="0.25">
      <c r="A580" s="9" t="str">
        <f>IF(total!B587&lt;&gt;"",total!A587,"")</f>
        <v/>
      </c>
      <c r="B580" s="9" t="str">
        <f>IF(total!B587&lt;&gt;"",total!B587,"")</f>
        <v/>
      </c>
      <c r="C580" s="9" t="str">
        <f>IF(total!D587&lt;&gt;"",total!D587,"")</f>
        <v/>
      </c>
      <c r="D580" s="9" t="str">
        <f>IF(total!F587&lt;&gt;"",total!F587,"")</f>
        <v/>
      </c>
      <c r="E580" s="9" t="str">
        <f>IF(total!G587&lt;&gt;"",total!G587,"")</f>
        <v/>
      </c>
      <c r="F580" s="9" t="str">
        <f>IF(total!I587&lt;&gt;"",total!I587,"")</f>
        <v/>
      </c>
    </row>
    <row r="581" spans="1:6" x14ac:dyDescent="0.25">
      <c r="A581" s="9" t="str">
        <f>IF(total!B588&lt;&gt;"",total!A588,"")</f>
        <v/>
      </c>
      <c r="B581" s="9" t="str">
        <f>IF(total!B588&lt;&gt;"",total!B588,"")</f>
        <v/>
      </c>
      <c r="C581" s="9" t="str">
        <f>IF(total!D588&lt;&gt;"",total!D588,"")</f>
        <v/>
      </c>
      <c r="D581" s="9" t="str">
        <f>IF(total!F588&lt;&gt;"",total!F588,"")</f>
        <v/>
      </c>
      <c r="E581" s="9" t="str">
        <f>IF(total!G588&lt;&gt;"",total!G588,"")</f>
        <v/>
      </c>
      <c r="F581" s="9" t="str">
        <f>IF(total!I588&lt;&gt;"",total!I588,"")</f>
        <v/>
      </c>
    </row>
    <row r="582" spans="1:6" x14ac:dyDescent="0.25">
      <c r="A582" s="9" t="str">
        <f>IF(total!B589&lt;&gt;"",total!A589,"")</f>
        <v/>
      </c>
      <c r="B582" s="9" t="str">
        <f>IF(total!B589&lt;&gt;"",total!B589,"")</f>
        <v/>
      </c>
      <c r="C582" s="9" t="str">
        <f>IF(total!D589&lt;&gt;"",total!D589,"")</f>
        <v/>
      </c>
      <c r="D582" s="9" t="str">
        <f>IF(total!F589&lt;&gt;"",total!F589,"")</f>
        <v/>
      </c>
      <c r="E582" s="9" t="str">
        <f>IF(total!G589&lt;&gt;"",total!G589,"")</f>
        <v/>
      </c>
      <c r="F582" s="9" t="str">
        <f>IF(total!I589&lt;&gt;"",total!I589,"")</f>
        <v/>
      </c>
    </row>
    <row r="583" spans="1:6" x14ac:dyDescent="0.25">
      <c r="A583" s="9" t="str">
        <f>IF(total!B590&lt;&gt;"",total!A590,"")</f>
        <v/>
      </c>
      <c r="B583" s="9" t="str">
        <f>IF(total!B590&lt;&gt;"",total!B590,"")</f>
        <v/>
      </c>
      <c r="C583" s="9" t="str">
        <f>IF(total!D590&lt;&gt;"",total!D590,"")</f>
        <v/>
      </c>
      <c r="D583" s="9" t="str">
        <f>IF(total!F590&lt;&gt;"",total!F590,"")</f>
        <v/>
      </c>
      <c r="E583" s="9" t="str">
        <f>IF(total!G590&lt;&gt;"",total!G590,"")</f>
        <v/>
      </c>
      <c r="F583" s="9" t="str">
        <f>IF(total!I590&lt;&gt;"",total!I590,"")</f>
        <v/>
      </c>
    </row>
    <row r="584" spans="1:6" x14ac:dyDescent="0.25">
      <c r="A584" s="9" t="str">
        <f>IF(total!B591&lt;&gt;"",total!A591,"")</f>
        <v/>
      </c>
      <c r="B584" s="9" t="str">
        <f>IF(total!B591&lt;&gt;"",total!B591,"")</f>
        <v/>
      </c>
      <c r="C584" s="9" t="str">
        <f>IF(total!D591&lt;&gt;"",total!D591,"")</f>
        <v/>
      </c>
      <c r="D584" s="9" t="str">
        <f>IF(total!F591&lt;&gt;"",total!F591,"")</f>
        <v/>
      </c>
      <c r="E584" s="9" t="str">
        <f>IF(total!G591&lt;&gt;"",total!G591,"")</f>
        <v/>
      </c>
      <c r="F584" s="9" t="str">
        <f>IF(total!I591&lt;&gt;"",total!I591,"")</f>
        <v/>
      </c>
    </row>
    <row r="585" spans="1:6" x14ac:dyDescent="0.25">
      <c r="A585" s="9" t="str">
        <f>IF(total!B592&lt;&gt;"",total!A592,"")</f>
        <v/>
      </c>
      <c r="B585" s="9" t="str">
        <f>IF(total!B592&lt;&gt;"",total!B592,"")</f>
        <v/>
      </c>
      <c r="C585" s="9" t="str">
        <f>IF(total!D592&lt;&gt;"",total!D592,"")</f>
        <v/>
      </c>
      <c r="D585" s="9" t="str">
        <f>IF(total!F592&lt;&gt;"",total!F592,"")</f>
        <v/>
      </c>
      <c r="E585" s="9" t="str">
        <f>IF(total!G592&lt;&gt;"",total!G592,"")</f>
        <v/>
      </c>
      <c r="F585" s="9" t="str">
        <f>IF(total!I592&lt;&gt;"",total!I592,"")</f>
        <v/>
      </c>
    </row>
    <row r="586" spans="1:6" x14ac:dyDescent="0.25">
      <c r="A586" s="9" t="str">
        <f>IF(total!B593&lt;&gt;"",total!A593,"")</f>
        <v/>
      </c>
      <c r="B586" s="9" t="str">
        <f>IF(total!B593&lt;&gt;"",total!B593,"")</f>
        <v/>
      </c>
      <c r="C586" s="9" t="str">
        <f>IF(total!D593&lt;&gt;"",total!D593,"")</f>
        <v/>
      </c>
      <c r="D586" s="9" t="str">
        <f>IF(total!F593&lt;&gt;"",total!F593,"")</f>
        <v/>
      </c>
      <c r="E586" s="9" t="str">
        <f>IF(total!G593&lt;&gt;"",total!G593,"")</f>
        <v/>
      </c>
      <c r="F586" s="9" t="str">
        <f>IF(total!I593&lt;&gt;"",total!I593,"")</f>
        <v/>
      </c>
    </row>
    <row r="587" spans="1:6" x14ac:dyDescent="0.25">
      <c r="A587" s="9" t="str">
        <f>IF(total!B594&lt;&gt;"",total!A594,"")</f>
        <v/>
      </c>
      <c r="B587" s="9" t="str">
        <f>IF(total!B594&lt;&gt;"",total!B594,"")</f>
        <v/>
      </c>
      <c r="C587" s="9" t="str">
        <f>IF(total!D594&lt;&gt;"",total!D594,"")</f>
        <v/>
      </c>
      <c r="D587" s="9" t="str">
        <f>IF(total!F594&lt;&gt;"",total!F594,"")</f>
        <v/>
      </c>
      <c r="E587" s="9" t="str">
        <f>IF(total!G594&lt;&gt;"",total!G594,"")</f>
        <v/>
      </c>
      <c r="F587" s="9" t="str">
        <f>IF(total!I594&lt;&gt;"",total!I594,"")</f>
        <v/>
      </c>
    </row>
    <row r="588" spans="1:6" x14ac:dyDescent="0.25">
      <c r="A588" s="9" t="str">
        <f>IF(total!B595&lt;&gt;"",total!A595,"")</f>
        <v/>
      </c>
      <c r="B588" s="9" t="str">
        <f>IF(total!B595&lt;&gt;"",total!B595,"")</f>
        <v/>
      </c>
      <c r="C588" s="9" t="str">
        <f>IF(total!D595&lt;&gt;"",total!D595,"")</f>
        <v/>
      </c>
      <c r="D588" s="9" t="str">
        <f>IF(total!F595&lt;&gt;"",total!F595,"")</f>
        <v/>
      </c>
      <c r="E588" s="9" t="str">
        <f>IF(total!G595&lt;&gt;"",total!G595,"")</f>
        <v/>
      </c>
      <c r="F588" s="9" t="str">
        <f>IF(total!I595&lt;&gt;"",total!I595,"")</f>
        <v/>
      </c>
    </row>
    <row r="589" spans="1:6" x14ac:dyDescent="0.25">
      <c r="A589" s="9" t="str">
        <f>IF(total!B596&lt;&gt;"",total!A596,"")</f>
        <v/>
      </c>
      <c r="B589" s="9" t="str">
        <f>IF(total!B596&lt;&gt;"",total!B596,"")</f>
        <v/>
      </c>
      <c r="C589" s="9" t="str">
        <f>IF(total!D596&lt;&gt;"",total!D596,"")</f>
        <v/>
      </c>
      <c r="D589" s="9" t="str">
        <f>IF(total!F596&lt;&gt;"",total!F596,"")</f>
        <v/>
      </c>
      <c r="E589" s="9" t="str">
        <f>IF(total!G596&lt;&gt;"",total!G596,"")</f>
        <v/>
      </c>
      <c r="F589" s="9" t="str">
        <f>IF(total!I596&lt;&gt;"",total!I596,"")</f>
        <v/>
      </c>
    </row>
    <row r="590" spans="1:6" x14ac:dyDescent="0.25">
      <c r="A590" s="9" t="str">
        <f>IF(total!B597&lt;&gt;"",total!A597,"")</f>
        <v/>
      </c>
      <c r="B590" s="9" t="str">
        <f>IF(total!B597&lt;&gt;"",total!B597,"")</f>
        <v/>
      </c>
      <c r="C590" s="9" t="str">
        <f>IF(total!D597&lt;&gt;"",total!D597,"")</f>
        <v/>
      </c>
      <c r="D590" s="9" t="str">
        <f>IF(total!F597&lt;&gt;"",total!F597,"")</f>
        <v/>
      </c>
      <c r="E590" s="9" t="str">
        <f>IF(total!G597&lt;&gt;"",total!G597,"")</f>
        <v/>
      </c>
      <c r="F590" s="9" t="str">
        <f>IF(total!I597&lt;&gt;"",total!I597,"")</f>
        <v/>
      </c>
    </row>
    <row r="591" spans="1:6" x14ac:dyDescent="0.25">
      <c r="A591" s="9" t="str">
        <f>IF(total!B598&lt;&gt;"",total!A598,"")</f>
        <v/>
      </c>
      <c r="B591" s="9" t="str">
        <f>IF(total!B598&lt;&gt;"",total!B598,"")</f>
        <v/>
      </c>
      <c r="C591" s="9" t="str">
        <f>IF(total!D598&lt;&gt;"",total!D598,"")</f>
        <v/>
      </c>
      <c r="D591" s="9" t="str">
        <f>IF(total!F598&lt;&gt;"",total!F598,"")</f>
        <v/>
      </c>
      <c r="E591" s="9" t="str">
        <f>IF(total!G598&lt;&gt;"",total!G598,"")</f>
        <v/>
      </c>
      <c r="F591" s="9" t="str">
        <f>IF(total!I598&lt;&gt;"",total!I598,"")</f>
        <v/>
      </c>
    </row>
    <row r="592" spans="1:6" x14ac:dyDescent="0.25">
      <c r="A592" s="9" t="str">
        <f>IF(total!B599&lt;&gt;"",total!A599,"")</f>
        <v/>
      </c>
      <c r="B592" s="9" t="str">
        <f>IF(total!B599&lt;&gt;"",total!B599,"")</f>
        <v/>
      </c>
      <c r="C592" s="9" t="str">
        <f>IF(total!D599&lt;&gt;"",total!D599,"")</f>
        <v/>
      </c>
      <c r="D592" s="9" t="str">
        <f>IF(total!F599&lt;&gt;"",total!F599,"")</f>
        <v/>
      </c>
      <c r="E592" s="9" t="str">
        <f>IF(total!G599&lt;&gt;"",total!G599,"")</f>
        <v/>
      </c>
      <c r="F592" s="9" t="str">
        <f>IF(total!I599&lt;&gt;"",total!I599,"")</f>
        <v/>
      </c>
    </row>
    <row r="593" spans="1:6" x14ac:dyDescent="0.25">
      <c r="A593" s="9" t="str">
        <f>IF(total!B600&lt;&gt;"",total!A600,"")</f>
        <v/>
      </c>
      <c r="B593" s="9" t="str">
        <f>IF(total!B600&lt;&gt;"",total!B600,"")</f>
        <v/>
      </c>
      <c r="C593" s="9" t="str">
        <f>IF(total!D600&lt;&gt;"",total!D600,"")</f>
        <v/>
      </c>
      <c r="D593" s="9" t="str">
        <f>IF(total!F600&lt;&gt;"",total!F600,"")</f>
        <v/>
      </c>
      <c r="E593" s="9" t="str">
        <f>IF(total!G600&lt;&gt;"",total!G600,"")</f>
        <v/>
      </c>
      <c r="F593" s="9" t="str">
        <f>IF(total!I600&lt;&gt;"",total!I600,"")</f>
        <v/>
      </c>
    </row>
    <row r="594" spans="1:6" x14ac:dyDescent="0.25">
      <c r="A594" s="9" t="str">
        <f>IF(total!B601&lt;&gt;"",total!A601,"")</f>
        <v/>
      </c>
      <c r="B594" s="9" t="str">
        <f>IF(total!B601&lt;&gt;"",total!B601,"")</f>
        <v/>
      </c>
      <c r="C594" s="9" t="str">
        <f>IF(total!D601&lt;&gt;"",total!D601,"")</f>
        <v/>
      </c>
      <c r="D594" s="9" t="str">
        <f>IF(total!F601&lt;&gt;"",total!F601,"")</f>
        <v/>
      </c>
      <c r="E594" s="9" t="str">
        <f>IF(total!G601&lt;&gt;"",total!G601,"")</f>
        <v/>
      </c>
      <c r="F594" s="9" t="str">
        <f>IF(total!I601&lt;&gt;"",total!I601,"")</f>
        <v/>
      </c>
    </row>
    <row r="595" spans="1:6" x14ac:dyDescent="0.25">
      <c r="A595" s="9" t="str">
        <f>IF(total!B602&lt;&gt;"",total!A602,"")</f>
        <v/>
      </c>
      <c r="B595" s="9" t="str">
        <f>IF(total!B602&lt;&gt;"",total!B602,"")</f>
        <v/>
      </c>
      <c r="C595" s="9" t="str">
        <f>IF(total!D602&lt;&gt;"",total!D602,"")</f>
        <v/>
      </c>
      <c r="D595" s="9" t="str">
        <f>IF(total!F602&lt;&gt;"",total!F602,"")</f>
        <v/>
      </c>
      <c r="E595" s="9" t="str">
        <f>IF(total!G602&lt;&gt;"",total!G602,"")</f>
        <v/>
      </c>
      <c r="F595" s="9" t="str">
        <f>IF(total!I602&lt;&gt;"",total!I602,"")</f>
        <v/>
      </c>
    </row>
    <row r="596" spans="1:6" x14ac:dyDescent="0.25">
      <c r="A596" s="9" t="str">
        <f>IF(total!B603&lt;&gt;"",total!A603,"")</f>
        <v/>
      </c>
      <c r="B596" s="9" t="str">
        <f>IF(total!B603&lt;&gt;"",total!B603,"")</f>
        <v/>
      </c>
      <c r="C596" s="9" t="str">
        <f>IF(total!D603&lt;&gt;"",total!D603,"")</f>
        <v/>
      </c>
      <c r="D596" s="9" t="str">
        <f>IF(total!F603&lt;&gt;"",total!F603,"")</f>
        <v/>
      </c>
      <c r="E596" s="9" t="str">
        <f>IF(total!G603&lt;&gt;"",total!G603,"")</f>
        <v/>
      </c>
      <c r="F596" s="9" t="str">
        <f>IF(total!I603&lt;&gt;"",total!I603,"")</f>
        <v/>
      </c>
    </row>
    <row r="597" spans="1:6" x14ac:dyDescent="0.25">
      <c r="A597" s="9" t="str">
        <f>IF(total!B604&lt;&gt;"",total!A604,"")</f>
        <v/>
      </c>
      <c r="B597" s="9" t="str">
        <f>IF(total!B604&lt;&gt;"",total!B604,"")</f>
        <v/>
      </c>
      <c r="C597" s="9" t="str">
        <f>IF(total!D604&lt;&gt;"",total!D604,"")</f>
        <v/>
      </c>
      <c r="D597" s="9" t="str">
        <f>IF(total!F604&lt;&gt;"",total!F604,"")</f>
        <v/>
      </c>
      <c r="E597" s="9" t="str">
        <f>IF(total!G604&lt;&gt;"",total!G604,"")</f>
        <v/>
      </c>
      <c r="F597" s="9" t="str">
        <f>IF(total!I604&lt;&gt;"",total!I604,"")</f>
        <v/>
      </c>
    </row>
    <row r="598" spans="1:6" x14ac:dyDescent="0.25">
      <c r="A598" s="9" t="str">
        <f>IF(total!B605&lt;&gt;"",total!A605,"")</f>
        <v/>
      </c>
      <c r="B598" s="9" t="str">
        <f>IF(total!B605&lt;&gt;"",total!B605,"")</f>
        <v/>
      </c>
      <c r="C598" s="9" t="str">
        <f>IF(total!D605&lt;&gt;"",total!D605,"")</f>
        <v/>
      </c>
      <c r="D598" s="9" t="str">
        <f>IF(total!F605&lt;&gt;"",total!F605,"")</f>
        <v/>
      </c>
      <c r="E598" s="9" t="str">
        <f>IF(total!G605&lt;&gt;"",total!G605,"")</f>
        <v/>
      </c>
      <c r="F598" s="9" t="str">
        <f>IF(total!I605&lt;&gt;"",total!I605,"")</f>
        <v/>
      </c>
    </row>
    <row r="599" spans="1:6" x14ac:dyDescent="0.25">
      <c r="A599" s="9" t="str">
        <f>IF(total!B606&lt;&gt;"",total!A606,"")</f>
        <v/>
      </c>
      <c r="B599" s="9" t="str">
        <f>IF(total!B606&lt;&gt;"",total!B606,"")</f>
        <v/>
      </c>
      <c r="C599" s="9" t="str">
        <f>IF(total!D606&lt;&gt;"",total!D606,"")</f>
        <v/>
      </c>
      <c r="D599" s="9" t="str">
        <f>IF(total!F606&lt;&gt;"",total!F606,"")</f>
        <v/>
      </c>
      <c r="E599" s="9" t="str">
        <f>IF(total!G606&lt;&gt;"",total!G606,"")</f>
        <v/>
      </c>
      <c r="F599" s="9" t="str">
        <f>IF(total!I606&lt;&gt;"",total!I606,"")</f>
        <v/>
      </c>
    </row>
    <row r="600" spans="1:6" x14ac:dyDescent="0.25">
      <c r="A600" s="9" t="str">
        <f>IF(total!B607&lt;&gt;"",total!A607,"")</f>
        <v/>
      </c>
      <c r="B600" s="9" t="str">
        <f>IF(total!B607&lt;&gt;"",total!B607,"")</f>
        <v/>
      </c>
      <c r="C600" s="9" t="str">
        <f>IF(total!D607&lt;&gt;"",total!D607,"")</f>
        <v/>
      </c>
      <c r="D600" s="9" t="str">
        <f>IF(total!F607&lt;&gt;"",total!F607,"")</f>
        <v/>
      </c>
      <c r="E600" s="9" t="str">
        <f>IF(total!G607&lt;&gt;"",total!G607,"")</f>
        <v/>
      </c>
      <c r="F600" s="9" t="str">
        <f>IF(total!I607&lt;&gt;"",total!I607,"")</f>
        <v/>
      </c>
    </row>
    <row r="601" spans="1:6" x14ac:dyDescent="0.25">
      <c r="A601" s="9" t="str">
        <f>IF(total!B608&lt;&gt;"",total!A608,"")</f>
        <v/>
      </c>
      <c r="B601" s="9" t="str">
        <f>IF(total!B608&lt;&gt;"",total!B608,"")</f>
        <v/>
      </c>
      <c r="C601" s="9" t="str">
        <f>IF(total!D608&lt;&gt;"",total!D608,"")</f>
        <v/>
      </c>
      <c r="D601" s="9" t="str">
        <f>IF(total!F608&lt;&gt;"",total!F608,"")</f>
        <v/>
      </c>
      <c r="E601" s="9" t="str">
        <f>IF(total!G608&lt;&gt;"",total!G608,"")</f>
        <v/>
      </c>
      <c r="F601" s="9" t="str">
        <f>IF(total!I608&lt;&gt;"",total!I608,"")</f>
        <v/>
      </c>
    </row>
    <row r="602" spans="1:6" x14ac:dyDescent="0.25">
      <c r="A602" s="9" t="str">
        <f>IF(total!B609&lt;&gt;"",total!A609,"")</f>
        <v/>
      </c>
      <c r="B602" s="9" t="str">
        <f>IF(total!B609&lt;&gt;"",total!B609,"")</f>
        <v/>
      </c>
      <c r="C602" s="9" t="str">
        <f>IF(total!D609&lt;&gt;"",total!D609,"")</f>
        <v/>
      </c>
      <c r="D602" s="9" t="str">
        <f>IF(total!F609&lt;&gt;"",total!F609,"")</f>
        <v/>
      </c>
      <c r="E602" s="9" t="str">
        <f>IF(total!G609&lt;&gt;"",total!G609,"")</f>
        <v/>
      </c>
      <c r="F602" s="9" t="str">
        <f>IF(total!I609&lt;&gt;"",total!I609,"")</f>
        <v/>
      </c>
    </row>
    <row r="603" spans="1:6" x14ac:dyDescent="0.25">
      <c r="A603" s="9" t="str">
        <f>IF(total!B610&lt;&gt;"",total!A610,"")</f>
        <v/>
      </c>
      <c r="B603" s="9" t="str">
        <f>IF(total!B610&lt;&gt;"",total!B610,"")</f>
        <v/>
      </c>
      <c r="C603" s="9" t="str">
        <f>IF(total!D610&lt;&gt;"",total!D610,"")</f>
        <v/>
      </c>
      <c r="D603" s="9" t="str">
        <f>IF(total!F610&lt;&gt;"",total!F610,"")</f>
        <v/>
      </c>
      <c r="E603" s="9" t="str">
        <f>IF(total!G610&lt;&gt;"",total!G610,"")</f>
        <v/>
      </c>
      <c r="F603" s="9" t="str">
        <f>IF(total!I610&lt;&gt;"",total!I610,"")</f>
        <v/>
      </c>
    </row>
    <row r="604" spans="1:6" x14ac:dyDescent="0.25">
      <c r="A604" s="9" t="str">
        <f>IF(total!B611&lt;&gt;"",total!A611,"")</f>
        <v/>
      </c>
      <c r="B604" s="9" t="str">
        <f>IF(total!B611&lt;&gt;"",total!B611,"")</f>
        <v/>
      </c>
      <c r="C604" s="9" t="str">
        <f>IF(total!D611&lt;&gt;"",total!D611,"")</f>
        <v/>
      </c>
      <c r="D604" s="9" t="str">
        <f>IF(total!F611&lt;&gt;"",total!F611,"")</f>
        <v/>
      </c>
      <c r="E604" s="9" t="str">
        <f>IF(total!G611&lt;&gt;"",total!G611,"")</f>
        <v/>
      </c>
      <c r="F604" s="9" t="str">
        <f>IF(total!I611&lt;&gt;"",total!I611,"")</f>
        <v/>
      </c>
    </row>
    <row r="605" spans="1:6" x14ac:dyDescent="0.25">
      <c r="A605" s="9" t="str">
        <f>IF(total!B612&lt;&gt;"",total!A612,"")</f>
        <v/>
      </c>
      <c r="B605" s="9" t="str">
        <f>IF(total!B612&lt;&gt;"",total!B612,"")</f>
        <v/>
      </c>
      <c r="C605" s="9" t="str">
        <f>IF(total!D612&lt;&gt;"",total!D612,"")</f>
        <v/>
      </c>
      <c r="D605" s="9" t="str">
        <f>IF(total!F612&lt;&gt;"",total!F612,"")</f>
        <v/>
      </c>
      <c r="E605" s="9" t="str">
        <f>IF(total!G612&lt;&gt;"",total!G612,"")</f>
        <v/>
      </c>
      <c r="F605" s="9" t="str">
        <f>IF(total!I612&lt;&gt;"",total!I612,"")</f>
        <v/>
      </c>
    </row>
    <row r="606" spans="1:6" x14ac:dyDescent="0.25">
      <c r="A606" s="9" t="str">
        <f>IF(total!B613&lt;&gt;"",total!A613,"")</f>
        <v/>
      </c>
      <c r="B606" s="9" t="str">
        <f>IF(total!B613&lt;&gt;"",total!B613,"")</f>
        <v/>
      </c>
      <c r="C606" s="9" t="str">
        <f>IF(total!D613&lt;&gt;"",total!D613,"")</f>
        <v/>
      </c>
      <c r="D606" s="9" t="str">
        <f>IF(total!F613&lt;&gt;"",total!F613,"")</f>
        <v/>
      </c>
      <c r="E606" s="9" t="str">
        <f>IF(total!G613&lt;&gt;"",total!G613,"")</f>
        <v/>
      </c>
      <c r="F606" s="9" t="str">
        <f>IF(total!I613&lt;&gt;"",total!I613,"")</f>
        <v/>
      </c>
    </row>
    <row r="607" spans="1:6" x14ac:dyDescent="0.25">
      <c r="A607" s="9" t="str">
        <f>IF(total!B614&lt;&gt;"",total!A614,"")</f>
        <v/>
      </c>
      <c r="B607" s="9" t="str">
        <f>IF(total!B614&lt;&gt;"",total!B614,"")</f>
        <v/>
      </c>
      <c r="C607" s="9" t="str">
        <f>IF(total!D614&lt;&gt;"",total!D614,"")</f>
        <v/>
      </c>
      <c r="D607" s="9" t="str">
        <f>IF(total!F614&lt;&gt;"",total!F614,"")</f>
        <v/>
      </c>
      <c r="E607" s="9" t="str">
        <f>IF(total!G614&lt;&gt;"",total!G614,"")</f>
        <v/>
      </c>
      <c r="F607" s="9" t="str">
        <f>IF(total!I614&lt;&gt;"",total!I614,"")</f>
        <v/>
      </c>
    </row>
    <row r="608" spans="1:6" x14ac:dyDescent="0.25">
      <c r="A608" s="9" t="str">
        <f>IF(total!B615&lt;&gt;"",total!A615,"")</f>
        <v/>
      </c>
      <c r="B608" s="9" t="str">
        <f>IF(total!B615&lt;&gt;"",total!B615,"")</f>
        <v/>
      </c>
      <c r="C608" s="9" t="str">
        <f>IF(total!D615&lt;&gt;"",total!D615,"")</f>
        <v/>
      </c>
      <c r="D608" s="9" t="str">
        <f>IF(total!F615&lt;&gt;"",total!F615,"")</f>
        <v/>
      </c>
      <c r="E608" s="9" t="str">
        <f>IF(total!G615&lt;&gt;"",total!G615,"")</f>
        <v/>
      </c>
      <c r="F608" s="9" t="str">
        <f>IF(total!I615&lt;&gt;"",total!I615,"")</f>
        <v/>
      </c>
    </row>
    <row r="609" spans="1:6" x14ac:dyDescent="0.25">
      <c r="A609" s="9" t="str">
        <f>IF(total!B616&lt;&gt;"",total!A616,"")</f>
        <v/>
      </c>
      <c r="B609" s="9" t="str">
        <f>IF(total!B616&lt;&gt;"",total!B616,"")</f>
        <v/>
      </c>
      <c r="C609" s="9" t="str">
        <f>IF(total!D616&lt;&gt;"",total!D616,"")</f>
        <v/>
      </c>
      <c r="D609" s="9" t="str">
        <f>IF(total!F616&lt;&gt;"",total!F616,"")</f>
        <v/>
      </c>
      <c r="E609" s="9" t="str">
        <f>IF(total!G616&lt;&gt;"",total!G616,"")</f>
        <v/>
      </c>
      <c r="F609" s="9" t="str">
        <f>IF(total!I616&lt;&gt;"",total!I616,"")</f>
        <v/>
      </c>
    </row>
    <row r="610" spans="1:6" x14ac:dyDescent="0.25">
      <c r="A610" s="9" t="str">
        <f>IF(total!B617&lt;&gt;"",total!A617,"")</f>
        <v/>
      </c>
      <c r="B610" s="9" t="str">
        <f>IF(total!B617&lt;&gt;"",total!B617,"")</f>
        <v/>
      </c>
      <c r="C610" s="9" t="str">
        <f>IF(total!D617&lt;&gt;"",total!D617,"")</f>
        <v/>
      </c>
      <c r="D610" s="9" t="str">
        <f>IF(total!F617&lt;&gt;"",total!F617,"")</f>
        <v/>
      </c>
      <c r="E610" s="9" t="str">
        <f>IF(total!G617&lt;&gt;"",total!G617,"")</f>
        <v/>
      </c>
      <c r="F610" s="9" t="str">
        <f>IF(total!I617&lt;&gt;"",total!I617,"")</f>
        <v/>
      </c>
    </row>
    <row r="611" spans="1:6" x14ac:dyDescent="0.25">
      <c r="A611" s="9" t="str">
        <f>IF(total!B618&lt;&gt;"",total!A618,"")</f>
        <v/>
      </c>
      <c r="B611" s="9" t="str">
        <f>IF(total!B618&lt;&gt;"",total!B618,"")</f>
        <v/>
      </c>
      <c r="C611" s="9" t="str">
        <f>IF(total!D618&lt;&gt;"",total!D618,"")</f>
        <v/>
      </c>
      <c r="D611" s="9" t="str">
        <f>IF(total!F618&lt;&gt;"",total!F618,"")</f>
        <v/>
      </c>
      <c r="E611" s="9" t="str">
        <f>IF(total!G618&lt;&gt;"",total!G618,"")</f>
        <v/>
      </c>
      <c r="F611" s="9" t="str">
        <f>IF(total!I618&lt;&gt;"",total!I618,"")</f>
        <v/>
      </c>
    </row>
    <row r="612" spans="1:6" x14ac:dyDescent="0.25">
      <c r="A612" s="9" t="str">
        <f>IF(total!B619&lt;&gt;"",total!A619,"")</f>
        <v/>
      </c>
      <c r="B612" s="9" t="str">
        <f>IF(total!B619&lt;&gt;"",total!B619,"")</f>
        <v/>
      </c>
      <c r="C612" s="9" t="str">
        <f>IF(total!D619&lt;&gt;"",total!D619,"")</f>
        <v/>
      </c>
      <c r="D612" s="9" t="str">
        <f>IF(total!F619&lt;&gt;"",total!F619,"")</f>
        <v/>
      </c>
      <c r="E612" s="9" t="str">
        <f>IF(total!G619&lt;&gt;"",total!G619,"")</f>
        <v/>
      </c>
      <c r="F612" s="9" t="str">
        <f>IF(total!I619&lt;&gt;"",total!I619,"")</f>
        <v/>
      </c>
    </row>
    <row r="613" spans="1:6" x14ac:dyDescent="0.25">
      <c r="A613" s="9" t="str">
        <f>IF(total!B620&lt;&gt;"",total!A620,"")</f>
        <v/>
      </c>
      <c r="B613" s="9" t="str">
        <f>IF(total!B620&lt;&gt;"",total!B620,"")</f>
        <v/>
      </c>
      <c r="C613" s="9" t="str">
        <f>IF(total!D620&lt;&gt;"",total!D620,"")</f>
        <v/>
      </c>
      <c r="D613" s="9" t="str">
        <f>IF(total!F620&lt;&gt;"",total!F620,"")</f>
        <v/>
      </c>
      <c r="E613" s="9" t="str">
        <f>IF(total!G620&lt;&gt;"",total!G620,"")</f>
        <v/>
      </c>
      <c r="F613" s="9" t="str">
        <f>IF(total!I620&lt;&gt;"",total!I620,"")</f>
        <v/>
      </c>
    </row>
    <row r="614" spans="1:6" x14ac:dyDescent="0.25">
      <c r="A614" s="9" t="str">
        <f>IF(total!B621&lt;&gt;"",total!A621,"")</f>
        <v/>
      </c>
      <c r="B614" s="9" t="str">
        <f>IF(total!B621&lt;&gt;"",total!B621,"")</f>
        <v/>
      </c>
      <c r="C614" s="9" t="str">
        <f>IF(total!D621&lt;&gt;"",total!D621,"")</f>
        <v/>
      </c>
      <c r="D614" s="9" t="str">
        <f>IF(total!F621&lt;&gt;"",total!F621,"")</f>
        <v/>
      </c>
      <c r="E614" s="9" t="str">
        <f>IF(total!G621&lt;&gt;"",total!G621,"")</f>
        <v/>
      </c>
      <c r="F614" s="9" t="str">
        <f>IF(total!I621&lt;&gt;"",total!I621,"")</f>
        <v/>
      </c>
    </row>
    <row r="615" spans="1:6" x14ac:dyDescent="0.25">
      <c r="A615" s="9" t="str">
        <f>IF(total!B622&lt;&gt;"",total!A622,"")</f>
        <v/>
      </c>
      <c r="B615" s="9" t="str">
        <f>IF(total!B622&lt;&gt;"",total!B622,"")</f>
        <v/>
      </c>
      <c r="C615" s="9" t="str">
        <f>IF(total!D622&lt;&gt;"",total!D622,"")</f>
        <v/>
      </c>
      <c r="D615" s="9" t="str">
        <f>IF(total!F622&lt;&gt;"",total!F622,"")</f>
        <v/>
      </c>
      <c r="E615" s="9" t="str">
        <f>IF(total!G622&lt;&gt;"",total!G622,"")</f>
        <v/>
      </c>
      <c r="F615" s="9" t="str">
        <f>IF(total!I622&lt;&gt;"",total!I622,"")</f>
        <v/>
      </c>
    </row>
    <row r="616" spans="1:6" x14ac:dyDescent="0.25">
      <c r="A616" s="9" t="str">
        <f>IF(total!B623&lt;&gt;"",total!A623,"")</f>
        <v/>
      </c>
      <c r="B616" s="9" t="str">
        <f>IF(total!B623&lt;&gt;"",total!B623,"")</f>
        <v/>
      </c>
      <c r="C616" s="9" t="str">
        <f>IF(total!D623&lt;&gt;"",total!D623,"")</f>
        <v/>
      </c>
      <c r="D616" s="9" t="str">
        <f>IF(total!F623&lt;&gt;"",total!F623,"")</f>
        <v/>
      </c>
      <c r="E616" s="9" t="str">
        <f>IF(total!G623&lt;&gt;"",total!G623,"")</f>
        <v/>
      </c>
      <c r="F616" s="9" t="str">
        <f>IF(total!I623&lt;&gt;"",total!I623,"")</f>
        <v/>
      </c>
    </row>
    <row r="617" spans="1:6" x14ac:dyDescent="0.25">
      <c r="A617" s="9" t="str">
        <f>IF(total!B624&lt;&gt;"",total!A624,"")</f>
        <v/>
      </c>
      <c r="B617" s="9" t="str">
        <f>IF(total!B624&lt;&gt;"",total!B624,"")</f>
        <v/>
      </c>
      <c r="C617" s="9" t="str">
        <f>IF(total!D624&lt;&gt;"",total!D624,"")</f>
        <v/>
      </c>
      <c r="D617" s="9" t="str">
        <f>IF(total!F624&lt;&gt;"",total!F624,"")</f>
        <v/>
      </c>
      <c r="E617" s="9" t="str">
        <f>IF(total!G624&lt;&gt;"",total!G624,"")</f>
        <v/>
      </c>
      <c r="F617" s="9" t="str">
        <f>IF(total!I624&lt;&gt;"",total!I624,"")</f>
        <v/>
      </c>
    </row>
    <row r="618" spans="1:6" x14ac:dyDescent="0.25">
      <c r="A618" s="9" t="str">
        <f>IF(total!B625&lt;&gt;"",total!A625,"")</f>
        <v/>
      </c>
      <c r="B618" s="9" t="str">
        <f>IF(total!B625&lt;&gt;"",total!B625,"")</f>
        <v/>
      </c>
      <c r="C618" s="9" t="str">
        <f>IF(total!D625&lt;&gt;"",total!D625,"")</f>
        <v/>
      </c>
      <c r="D618" s="9" t="str">
        <f>IF(total!F625&lt;&gt;"",total!F625,"")</f>
        <v/>
      </c>
      <c r="E618" s="9" t="str">
        <f>IF(total!G625&lt;&gt;"",total!G625,"")</f>
        <v/>
      </c>
      <c r="F618" s="9" t="str">
        <f>IF(total!I625&lt;&gt;"",total!I625,"")</f>
        <v/>
      </c>
    </row>
    <row r="619" spans="1:6" x14ac:dyDescent="0.25">
      <c r="A619" s="9" t="str">
        <f>IF(total!B626&lt;&gt;"",total!A626,"")</f>
        <v/>
      </c>
      <c r="B619" s="9" t="str">
        <f>IF(total!B626&lt;&gt;"",total!B626,"")</f>
        <v/>
      </c>
      <c r="C619" s="9" t="str">
        <f>IF(total!D626&lt;&gt;"",total!D626,"")</f>
        <v/>
      </c>
      <c r="D619" s="9" t="str">
        <f>IF(total!F626&lt;&gt;"",total!F626,"")</f>
        <v/>
      </c>
      <c r="E619" s="9" t="str">
        <f>IF(total!G626&lt;&gt;"",total!G626,"")</f>
        <v/>
      </c>
      <c r="F619" s="9" t="str">
        <f>IF(total!I626&lt;&gt;"",total!I626,"")</f>
        <v/>
      </c>
    </row>
    <row r="620" spans="1:6" x14ac:dyDescent="0.25">
      <c r="A620" s="9" t="str">
        <f>IF(total!B627&lt;&gt;"",total!A627,"")</f>
        <v/>
      </c>
      <c r="B620" s="9" t="str">
        <f>IF(total!B627&lt;&gt;"",total!B627,"")</f>
        <v/>
      </c>
      <c r="C620" s="9" t="str">
        <f>IF(total!D627&lt;&gt;"",total!D627,"")</f>
        <v/>
      </c>
      <c r="D620" s="9" t="str">
        <f>IF(total!F627&lt;&gt;"",total!F627,"")</f>
        <v/>
      </c>
      <c r="E620" s="9" t="str">
        <f>IF(total!G627&lt;&gt;"",total!G627,"")</f>
        <v/>
      </c>
      <c r="F620" s="9" t="str">
        <f>IF(total!I627&lt;&gt;"",total!I627,"")</f>
        <v/>
      </c>
    </row>
    <row r="621" spans="1:6" x14ac:dyDescent="0.25">
      <c r="A621" s="9" t="str">
        <f>IF(total!B628&lt;&gt;"",total!A628,"")</f>
        <v/>
      </c>
      <c r="B621" s="9" t="str">
        <f>IF(total!B628&lt;&gt;"",total!B628,"")</f>
        <v/>
      </c>
      <c r="C621" s="9" t="str">
        <f>IF(total!D628&lt;&gt;"",total!D628,"")</f>
        <v/>
      </c>
      <c r="D621" s="9" t="str">
        <f>IF(total!F628&lt;&gt;"",total!F628,"")</f>
        <v/>
      </c>
      <c r="E621" s="9" t="str">
        <f>IF(total!G628&lt;&gt;"",total!G628,"")</f>
        <v/>
      </c>
      <c r="F621" s="9" t="str">
        <f>IF(total!I628&lt;&gt;"",total!I628,"")</f>
        <v/>
      </c>
    </row>
    <row r="622" spans="1:6" x14ac:dyDescent="0.25">
      <c r="A622" s="9" t="str">
        <f>IF(total!B629&lt;&gt;"",total!A629,"")</f>
        <v/>
      </c>
      <c r="B622" s="9" t="str">
        <f>IF(total!B629&lt;&gt;"",total!B629,"")</f>
        <v/>
      </c>
      <c r="C622" s="9" t="str">
        <f>IF(total!D629&lt;&gt;"",total!D629,"")</f>
        <v/>
      </c>
      <c r="D622" s="9" t="str">
        <f>IF(total!F629&lt;&gt;"",total!F629,"")</f>
        <v/>
      </c>
      <c r="E622" s="9" t="str">
        <f>IF(total!G629&lt;&gt;"",total!G629,"")</f>
        <v/>
      </c>
      <c r="F622" s="9" t="str">
        <f>IF(total!I629&lt;&gt;"",total!I629,"")</f>
        <v/>
      </c>
    </row>
    <row r="623" spans="1:6" x14ac:dyDescent="0.25">
      <c r="A623" s="9" t="str">
        <f>IF(total!B630&lt;&gt;"",total!A630,"")</f>
        <v/>
      </c>
      <c r="B623" s="9" t="str">
        <f>IF(total!B630&lt;&gt;"",total!B630,"")</f>
        <v/>
      </c>
      <c r="C623" s="9" t="str">
        <f>IF(total!D630&lt;&gt;"",total!D630,"")</f>
        <v/>
      </c>
      <c r="D623" s="9" t="str">
        <f>IF(total!F630&lt;&gt;"",total!F630,"")</f>
        <v/>
      </c>
      <c r="E623" s="9" t="str">
        <f>IF(total!G630&lt;&gt;"",total!G630,"")</f>
        <v/>
      </c>
      <c r="F623" s="9" t="str">
        <f>IF(total!I630&lt;&gt;"",total!I630,"")</f>
        <v/>
      </c>
    </row>
    <row r="624" spans="1:6" x14ac:dyDescent="0.25">
      <c r="A624" s="9" t="str">
        <f>IF(total!B631&lt;&gt;"",total!A631,"")</f>
        <v/>
      </c>
      <c r="B624" s="9" t="str">
        <f>IF(total!B631&lt;&gt;"",total!B631,"")</f>
        <v/>
      </c>
      <c r="C624" s="9" t="str">
        <f>IF(total!D631&lt;&gt;"",total!D631,"")</f>
        <v/>
      </c>
      <c r="D624" s="9" t="str">
        <f>IF(total!F631&lt;&gt;"",total!F631,"")</f>
        <v/>
      </c>
      <c r="E624" s="9" t="str">
        <f>IF(total!G631&lt;&gt;"",total!G631,"")</f>
        <v/>
      </c>
      <c r="F624" s="9" t="str">
        <f>IF(total!I631&lt;&gt;"",total!I631,"")</f>
        <v/>
      </c>
    </row>
    <row r="625" spans="1:6" x14ac:dyDescent="0.25">
      <c r="A625" s="9" t="str">
        <f>IF(total!B632&lt;&gt;"",total!A632,"")</f>
        <v/>
      </c>
      <c r="B625" s="9" t="str">
        <f>IF(total!B632&lt;&gt;"",total!B632,"")</f>
        <v/>
      </c>
      <c r="C625" s="9" t="str">
        <f>IF(total!D632&lt;&gt;"",total!D632,"")</f>
        <v/>
      </c>
      <c r="D625" s="9" t="str">
        <f>IF(total!F632&lt;&gt;"",total!F632,"")</f>
        <v/>
      </c>
      <c r="E625" s="9" t="str">
        <f>IF(total!G632&lt;&gt;"",total!G632,"")</f>
        <v/>
      </c>
      <c r="F625" s="9" t="str">
        <f>IF(total!I632&lt;&gt;"",total!I632,"")</f>
        <v/>
      </c>
    </row>
    <row r="626" spans="1:6" x14ac:dyDescent="0.25">
      <c r="A626" s="9" t="str">
        <f>IF(total!B633&lt;&gt;"",total!A633,"")</f>
        <v/>
      </c>
      <c r="B626" s="9" t="str">
        <f>IF(total!B633&lt;&gt;"",total!B633,"")</f>
        <v/>
      </c>
      <c r="C626" s="9" t="str">
        <f>IF(total!D633&lt;&gt;"",total!D633,"")</f>
        <v/>
      </c>
      <c r="D626" s="9" t="str">
        <f>IF(total!F633&lt;&gt;"",total!F633,"")</f>
        <v/>
      </c>
      <c r="E626" s="9" t="str">
        <f>IF(total!G633&lt;&gt;"",total!G633,"")</f>
        <v/>
      </c>
      <c r="F626" s="9" t="str">
        <f>IF(total!I633&lt;&gt;"",total!I633,"")</f>
        <v/>
      </c>
    </row>
    <row r="627" spans="1:6" x14ac:dyDescent="0.25">
      <c r="A627" s="9" t="str">
        <f>IF(total!B634&lt;&gt;"",total!A634,"")</f>
        <v/>
      </c>
      <c r="B627" s="9" t="str">
        <f>IF(total!B634&lt;&gt;"",total!B634,"")</f>
        <v/>
      </c>
      <c r="C627" s="9" t="str">
        <f>IF(total!D634&lt;&gt;"",total!D634,"")</f>
        <v/>
      </c>
      <c r="D627" s="9" t="str">
        <f>IF(total!F634&lt;&gt;"",total!F634,"")</f>
        <v/>
      </c>
      <c r="E627" s="9" t="str">
        <f>IF(total!G634&lt;&gt;"",total!G634,"")</f>
        <v/>
      </c>
      <c r="F627" s="9" t="str">
        <f>IF(total!I634&lt;&gt;"",total!I634,"")</f>
        <v/>
      </c>
    </row>
    <row r="628" spans="1:6" x14ac:dyDescent="0.25">
      <c r="A628" s="9" t="str">
        <f>IF(total!B635&lt;&gt;"",total!A635,"")</f>
        <v/>
      </c>
      <c r="B628" s="9" t="str">
        <f>IF(total!B635&lt;&gt;"",total!B635,"")</f>
        <v/>
      </c>
      <c r="C628" s="9" t="str">
        <f>IF(total!D635&lt;&gt;"",total!D635,"")</f>
        <v/>
      </c>
      <c r="D628" s="9" t="str">
        <f>IF(total!F635&lt;&gt;"",total!F635,"")</f>
        <v/>
      </c>
      <c r="E628" s="9" t="str">
        <f>IF(total!G635&lt;&gt;"",total!G635,"")</f>
        <v/>
      </c>
      <c r="F628" s="9" t="str">
        <f>IF(total!I635&lt;&gt;"",total!I635,"")</f>
        <v/>
      </c>
    </row>
    <row r="629" spans="1:6" x14ac:dyDescent="0.25">
      <c r="A629" s="9" t="str">
        <f>IF(total!B636&lt;&gt;"",total!A636,"")</f>
        <v/>
      </c>
      <c r="B629" s="9" t="str">
        <f>IF(total!B636&lt;&gt;"",total!B636,"")</f>
        <v/>
      </c>
      <c r="C629" s="9" t="str">
        <f>IF(total!D636&lt;&gt;"",total!D636,"")</f>
        <v/>
      </c>
      <c r="D629" s="9" t="str">
        <f>IF(total!F636&lt;&gt;"",total!F636,"")</f>
        <v/>
      </c>
      <c r="E629" s="9" t="str">
        <f>IF(total!G636&lt;&gt;"",total!G636,"")</f>
        <v/>
      </c>
      <c r="F629" s="9" t="str">
        <f>IF(total!I636&lt;&gt;"",total!I636,"")</f>
        <v/>
      </c>
    </row>
    <row r="630" spans="1:6" x14ac:dyDescent="0.25">
      <c r="A630" s="9" t="str">
        <f>IF(total!B637&lt;&gt;"",total!A637,"")</f>
        <v/>
      </c>
      <c r="B630" s="9" t="str">
        <f>IF(total!B637&lt;&gt;"",total!B637,"")</f>
        <v/>
      </c>
      <c r="C630" s="9" t="str">
        <f>IF(total!D637&lt;&gt;"",total!D637,"")</f>
        <v/>
      </c>
      <c r="D630" s="9" t="str">
        <f>IF(total!F637&lt;&gt;"",total!F637,"")</f>
        <v/>
      </c>
      <c r="E630" s="9" t="str">
        <f>IF(total!G637&lt;&gt;"",total!G637,"")</f>
        <v/>
      </c>
      <c r="F630" s="9" t="str">
        <f>IF(total!I637&lt;&gt;"",total!I637,"")</f>
        <v/>
      </c>
    </row>
    <row r="631" spans="1:6" x14ac:dyDescent="0.25">
      <c r="A631" s="9" t="str">
        <f>IF(total!B638&lt;&gt;"",total!A638,"")</f>
        <v/>
      </c>
      <c r="B631" s="9" t="str">
        <f>IF(total!B638&lt;&gt;"",total!B638,"")</f>
        <v/>
      </c>
      <c r="C631" s="9" t="str">
        <f>IF(total!D638&lt;&gt;"",total!D638,"")</f>
        <v/>
      </c>
      <c r="D631" s="9" t="str">
        <f>IF(total!F638&lt;&gt;"",total!F638,"")</f>
        <v/>
      </c>
      <c r="E631" s="9" t="str">
        <f>IF(total!G638&lt;&gt;"",total!G638,"")</f>
        <v/>
      </c>
      <c r="F631" s="9" t="str">
        <f>IF(total!I638&lt;&gt;"",total!I638,"")</f>
        <v/>
      </c>
    </row>
    <row r="632" spans="1:6" x14ac:dyDescent="0.25">
      <c r="A632" s="9" t="str">
        <f>IF(total!B639&lt;&gt;"",total!A639,"")</f>
        <v/>
      </c>
      <c r="B632" s="9" t="str">
        <f>IF(total!B639&lt;&gt;"",total!B639,"")</f>
        <v/>
      </c>
      <c r="C632" s="9" t="str">
        <f>IF(total!D639&lt;&gt;"",total!D639,"")</f>
        <v/>
      </c>
      <c r="D632" s="9" t="str">
        <f>IF(total!F639&lt;&gt;"",total!F639,"")</f>
        <v/>
      </c>
      <c r="E632" s="9" t="str">
        <f>IF(total!G639&lt;&gt;"",total!G639,"")</f>
        <v/>
      </c>
      <c r="F632" s="9" t="str">
        <f>IF(total!I639&lt;&gt;"",total!I639,"")</f>
        <v/>
      </c>
    </row>
    <row r="633" spans="1:6" x14ac:dyDescent="0.25">
      <c r="A633" s="9" t="str">
        <f>IF(total!B640&lt;&gt;"",total!A640,"")</f>
        <v/>
      </c>
      <c r="B633" s="9" t="str">
        <f>IF(total!B640&lt;&gt;"",total!B640,"")</f>
        <v/>
      </c>
      <c r="C633" s="9" t="str">
        <f>IF(total!D640&lt;&gt;"",total!D640,"")</f>
        <v/>
      </c>
      <c r="D633" s="9" t="str">
        <f>IF(total!F640&lt;&gt;"",total!F640,"")</f>
        <v/>
      </c>
      <c r="E633" s="9" t="str">
        <f>IF(total!G640&lt;&gt;"",total!G640,"")</f>
        <v/>
      </c>
      <c r="F633" s="9" t="str">
        <f>IF(total!I640&lt;&gt;"",total!I640,"")</f>
        <v/>
      </c>
    </row>
    <row r="634" spans="1:6" x14ac:dyDescent="0.25">
      <c r="A634" s="9" t="str">
        <f>IF(total!B641&lt;&gt;"",total!A641,"")</f>
        <v/>
      </c>
      <c r="B634" s="9" t="str">
        <f>IF(total!B641&lt;&gt;"",total!B641,"")</f>
        <v/>
      </c>
      <c r="C634" s="9" t="str">
        <f>IF(total!D641&lt;&gt;"",total!D641,"")</f>
        <v/>
      </c>
      <c r="D634" s="9" t="str">
        <f>IF(total!F641&lt;&gt;"",total!F641,"")</f>
        <v/>
      </c>
      <c r="E634" s="9" t="str">
        <f>IF(total!G641&lt;&gt;"",total!G641,"")</f>
        <v/>
      </c>
      <c r="F634" s="9" t="str">
        <f>IF(total!I641&lt;&gt;"",total!I641,"")</f>
        <v/>
      </c>
    </row>
    <row r="635" spans="1:6" x14ac:dyDescent="0.25">
      <c r="A635" s="9" t="str">
        <f>IF(total!B642&lt;&gt;"",total!A642,"")</f>
        <v/>
      </c>
      <c r="B635" s="9" t="str">
        <f>IF(total!B642&lt;&gt;"",total!B642,"")</f>
        <v/>
      </c>
      <c r="C635" s="9" t="str">
        <f>IF(total!D642&lt;&gt;"",total!D642,"")</f>
        <v/>
      </c>
      <c r="D635" s="9" t="str">
        <f>IF(total!F642&lt;&gt;"",total!F642,"")</f>
        <v/>
      </c>
      <c r="E635" s="9" t="str">
        <f>IF(total!G642&lt;&gt;"",total!G642,"")</f>
        <v/>
      </c>
      <c r="F635" s="9" t="str">
        <f>IF(total!I642&lt;&gt;"",total!I642,"")</f>
        <v/>
      </c>
    </row>
    <row r="636" spans="1:6" x14ac:dyDescent="0.25">
      <c r="A636" s="9" t="str">
        <f>IF(total!B643&lt;&gt;"",total!A643,"")</f>
        <v/>
      </c>
      <c r="B636" s="9" t="str">
        <f>IF(total!B643&lt;&gt;"",total!B643,"")</f>
        <v/>
      </c>
      <c r="C636" s="9" t="str">
        <f>IF(total!D643&lt;&gt;"",total!D643,"")</f>
        <v/>
      </c>
      <c r="D636" s="9" t="str">
        <f>IF(total!F643&lt;&gt;"",total!F643,"")</f>
        <v/>
      </c>
      <c r="E636" s="9" t="str">
        <f>IF(total!G643&lt;&gt;"",total!G643,"")</f>
        <v/>
      </c>
      <c r="F636" s="9" t="str">
        <f>IF(total!I643&lt;&gt;"",total!I643,"")</f>
        <v/>
      </c>
    </row>
    <row r="637" spans="1:6" x14ac:dyDescent="0.25">
      <c r="A637" s="9" t="str">
        <f>IF(total!B644&lt;&gt;"",total!A644,"")</f>
        <v/>
      </c>
      <c r="B637" s="9" t="str">
        <f>IF(total!B644&lt;&gt;"",total!B644,"")</f>
        <v/>
      </c>
      <c r="C637" s="9" t="str">
        <f>IF(total!D644&lt;&gt;"",total!D644,"")</f>
        <v/>
      </c>
      <c r="D637" s="9" t="str">
        <f>IF(total!F644&lt;&gt;"",total!F644,"")</f>
        <v/>
      </c>
      <c r="E637" s="9" t="str">
        <f>IF(total!G644&lt;&gt;"",total!G644,"")</f>
        <v/>
      </c>
      <c r="F637" s="9" t="str">
        <f>IF(total!I644&lt;&gt;"",total!I644,"")</f>
        <v/>
      </c>
    </row>
    <row r="638" spans="1:6" x14ac:dyDescent="0.25">
      <c r="A638" s="9" t="str">
        <f>IF(total!B645&lt;&gt;"",total!A645,"")</f>
        <v/>
      </c>
      <c r="B638" s="9" t="str">
        <f>IF(total!B645&lt;&gt;"",total!B645,"")</f>
        <v/>
      </c>
      <c r="C638" s="9" t="str">
        <f>IF(total!D645&lt;&gt;"",total!D645,"")</f>
        <v/>
      </c>
      <c r="D638" s="9" t="str">
        <f>IF(total!F645&lt;&gt;"",total!F645,"")</f>
        <v/>
      </c>
      <c r="E638" s="9" t="str">
        <f>IF(total!G645&lt;&gt;"",total!G645,"")</f>
        <v/>
      </c>
      <c r="F638" s="9" t="str">
        <f>IF(total!I645&lt;&gt;"",total!I645,"")</f>
        <v/>
      </c>
    </row>
    <row r="639" spans="1:6" x14ac:dyDescent="0.25">
      <c r="A639" s="9" t="str">
        <f>IF(total!B646&lt;&gt;"",total!A646,"")</f>
        <v/>
      </c>
      <c r="B639" s="9" t="str">
        <f>IF(total!B646&lt;&gt;"",total!B646,"")</f>
        <v/>
      </c>
      <c r="C639" s="9" t="str">
        <f>IF(total!D646&lt;&gt;"",total!D646,"")</f>
        <v/>
      </c>
      <c r="D639" s="9" t="str">
        <f>IF(total!F646&lt;&gt;"",total!F646,"")</f>
        <v/>
      </c>
      <c r="E639" s="9" t="str">
        <f>IF(total!G646&lt;&gt;"",total!G646,"")</f>
        <v/>
      </c>
      <c r="F639" s="9" t="str">
        <f>IF(total!I646&lt;&gt;"",total!I646,"")</f>
        <v/>
      </c>
    </row>
    <row r="640" spans="1:6" x14ac:dyDescent="0.25">
      <c r="A640" s="9" t="str">
        <f>IF(total!B647&lt;&gt;"",total!A647,"")</f>
        <v/>
      </c>
      <c r="B640" s="9" t="str">
        <f>IF(total!B647&lt;&gt;"",total!B647,"")</f>
        <v/>
      </c>
      <c r="C640" s="9" t="str">
        <f>IF(total!D647&lt;&gt;"",total!D647,"")</f>
        <v/>
      </c>
      <c r="D640" s="9" t="str">
        <f>IF(total!F647&lt;&gt;"",total!F647,"")</f>
        <v/>
      </c>
      <c r="E640" s="9" t="str">
        <f>IF(total!G647&lt;&gt;"",total!G647,"")</f>
        <v/>
      </c>
      <c r="F640" s="9" t="str">
        <f>IF(total!I647&lt;&gt;"",total!I647,"")</f>
        <v/>
      </c>
    </row>
    <row r="641" spans="1:6" x14ac:dyDescent="0.25">
      <c r="A641" s="9" t="str">
        <f>IF(total!B648&lt;&gt;"",total!A648,"")</f>
        <v/>
      </c>
      <c r="B641" s="9" t="str">
        <f>IF(total!B648&lt;&gt;"",total!B648,"")</f>
        <v/>
      </c>
      <c r="C641" s="9" t="str">
        <f>IF(total!D648&lt;&gt;"",total!D648,"")</f>
        <v/>
      </c>
      <c r="D641" s="9" t="str">
        <f>IF(total!F648&lt;&gt;"",total!F648,"")</f>
        <v/>
      </c>
      <c r="E641" s="9" t="str">
        <f>IF(total!G648&lt;&gt;"",total!G648,"")</f>
        <v/>
      </c>
      <c r="F641" s="9" t="str">
        <f>IF(total!I648&lt;&gt;"",total!I648,"")</f>
        <v/>
      </c>
    </row>
    <row r="642" spans="1:6" x14ac:dyDescent="0.25">
      <c r="A642" s="9" t="str">
        <f>IF(total!B649&lt;&gt;"",total!A649,"")</f>
        <v/>
      </c>
      <c r="B642" s="9" t="str">
        <f>IF(total!B649&lt;&gt;"",total!B649,"")</f>
        <v/>
      </c>
      <c r="C642" s="9" t="str">
        <f>IF(total!D649&lt;&gt;"",total!D649,"")</f>
        <v/>
      </c>
      <c r="D642" s="9" t="str">
        <f>IF(total!F649&lt;&gt;"",total!F649,"")</f>
        <v/>
      </c>
      <c r="E642" s="9" t="str">
        <f>IF(total!G649&lt;&gt;"",total!G649,"")</f>
        <v/>
      </c>
      <c r="F642" s="9" t="str">
        <f>IF(total!I649&lt;&gt;"",total!I649,"")</f>
        <v/>
      </c>
    </row>
    <row r="643" spans="1:6" x14ac:dyDescent="0.25">
      <c r="A643" s="9" t="str">
        <f>IF(total!B650&lt;&gt;"",total!A650,"")</f>
        <v/>
      </c>
      <c r="B643" s="9" t="str">
        <f>IF(total!B650&lt;&gt;"",total!B650,"")</f>
        <v/>
      </c>
      <c r="C643" s="9" t="str">
        <f>IF(total!D650&lt;&gt;"",total!D650,"")</f>
        <v/>
      </c>
      <c r="D643" s="9" t="str">
        <f>IF(total!F650&lt;&gt;"",total!F650,"")</f>
        <v/>
      </c>
      <c r="E643" s="9" t="str">
        <f>IF(total!G650&lt;&gt;"",total!G650,"")</f>
        <v/>
      </c>
      <c r="F643" s="9" t="str">
        <f>IF(total!I650&lt;&gt;"",total!I650,"")</f>
        <v/>
      </c>
    </row>
    <row r="644" spans="1:6" x14ac:dyDescent="0.25">
      <c r="A644" s="9" t="str">
        <f>IF(total!B651&lt;&gt;"",total!A651,"")</f>
        <v/>
      </c>
      <c r="B644" s="9" t="str">
        <f>IF(total!B651&lt;&gt;"",total!B651,"")</f>
        <v/>
      </c>
      <c r="C644" s="9" t="str">
        <f>IF(total!D651&lt;&gt;"",total!D651,"")</f>
        <v/>
      </c>
      <c r="D644" s="9" t="str">
        <f>IF(total!F651&lt;&gt;"",total!F651,"")</f>
        <v/>
      </c>
      <c r="E644" s="9" t="str">
        <f>IF(total!G651&lt;&gt;"",total!G651,"")</f>
        <v/>
      </c>
      <c r="F644" s="9" t="str">
        <f>IF(total!I651&lt;&gt;"",total!I651,"")</f>
        <v/>
      </c>
    </row>
    <row r="645" spans="1:6" x14ac:dyDescent="0.25">
      <c r="A645" s="9" t="str">
        <f>IF(total!B652&lt;&gt;"",total!A652,"")</f>
        <v/>
      </c>
      <c r="B645" s="9" t="str">
        <f>IF(total!B652&lt;&gt;"",total!B652,"")</f>
        <v/>
      </c>
      <c r="C645" s="9" t="str">
        <f>IF(total!D652&lt;&gt;"",total!D652,"")</f>
        <v/>
      </c>
      <c r="D645" s="9" t="str">
        <f>IF(total!F652&lt;&gt;"",total!F652,"")</f>
        <v/>
      </c>
      <c r="E645" s="9" t="str">
        <f>IF(total!G652&lt;&gt;"",total!G652,"")</f>
        <v/>
      </c>
      <c r="F645" s="9" t="str">
        <f>IF(total!I652&lt;&gt;"",total!I652,"")</f>
        <v/>
      </c>
    </row>
    <row r="646" spans="1:6" x14ac:dyDescent="0.25">
      <c r="A646" s="9" t="str">
        <f>IF(total!B653&lt;&gt;"",total!A653,"")</f>
        <v/>
      </c>
      <c r="B646" s="9" t="str">
        <f>IF(total!B653&lt;&gt;"",total!B653,"")</f>
        <v/>
      </c>
      <c r="C646" s="9" t="str">
        <f>IF(total!D653&lt;&gt;"",total!D653,"")</f>
        <v/>
      </c>
      <c r="D646" s="9" t="str">
        <f>IF(total!F653&lt;&gt;"",total!F653,"")</f>
        <v/>
      </c>
      <c r="E646" s="9" t="str">
        <f>IF(total!G653&lt;&gt;"",total!G653,"")</f>
        <v/>
      </c>
      <c r="F646" s="9" t="str">
        <f>IF(total!I653&lt;&gt;"",total!I653,"")</f>
        <v/>
      </c>
    </row>
    <row r="647" spans="1:6" x14ac:dyDescent="0.25">
      <c r="A647" s="9" t="str">
        <f>IF(total!B654&lt;&gt;"",total!A654,"")</f>
        <v/>
      </c>
      <c r="B647" s="9" t="str">
        <f>IF(total!B654&lt;&gt;"",total!B654,"")</f>
        <v/>
      </c>
      <c r="C647" s="9" t="str">
        <f>IF(total!D654&lt;&gt;"",total!D654,"")</f>
        <v/>
      </c>
      <c r="D647" s="9" t="str">
        <f>IF(total!F654&lt;&gt;"",total!F654,"")</f>
        <v/>
      </c>
      <c r="E647" s="9" t="str">
        <f>IF(total!G654&lt;&gt;"",total!G654,"")</f>
        <v/>
      </c>
      <c r="F647" s="9" t="str">
        <f>IF(total!I654&lt;&gt;"",total!I654,"")</f>
        <v/>
      </c>
    </row>
    <row r="648" spans="1:6" x14ac:dyDescent="0.25">
      <c r="A648" s="9" t="str">
        <f>IF(total!B655&lt;&gt;"",total!A655,"")</f>
        <v/>
      </c>
      <c r="B648" s="9" t="str">
        <f>IF(total!B655&lt;&gt;"",total!B655,"")</f>
        <v/>
      </c>
      <c r="C648" s="9" t="str">
        <f>IF(total!D655&lt;&gt;"",total!D655,"")</f>
        <v/>
      </c>
      <c r="D648" s="9" t="str">
        <f>IF(total!F655&lt;&gt;"",total!F655,"")</f>
        <v/>
      </c>
      <c r="E648" s="9" t="str">
        <f>IF(total!G655&lt;&gt;"",total!G655,"")</f>
        <v/>
      </c>
      <c r="F648" s="9" t="str">
        <f>IF(total!I655&lt;&gt;"",total!I655,"")</f>
        <v/>
      </c>
    </row>
    <row r="649" spans="1:6" x14ac:dyDescent="0.25">
      <c r="A649" s="9" t="str">
        <f>IF(total!B656&lt;&gt;"",total!A656,"")</f>
        <v/>
      </c>
      <c r="B649" s="9" t="str">
        <f>IF(total!B656&lt;&gt;"",total!B656,"")</f>
        <v/>
      </c>
      <c r="C649" s="9" t="str">
        <f>IF(total!D656&lt;&gt;"",total!D656,"")</f>
        <v/>
      </c>
      <c r="D649" s="9" t="str">
        <f>IF(total!F656&lt;&gt;"",total!F656,"")</f>
        <v/>
      </c>
      <c r="E649" s="9" t="str">
        <f>IF(total!G656&lt;&gt;"",total!G656,"")</f>
        <v/>
      </c>
      <c r="F649" s="9" t="str">
        <f>IF(total!I656&lt;&gt;"",total!I656,"")</f>
        <v/>
      </c>
    </row>
    <row r="650" spans="1:6" x14ac:dyDescent="0.25">
      <c r="A650" s="9" t="str">
        <f>IF(total!B657&lt;&gt;"",total!A657,"")</f>
        <v/>
      </c>
      <c r="B650" s="9" t="str">
        <f>IF(total!B657&lt;&gt;"",total!B657,"")</f>
        <v/>
      </c>
      <c r="C650" s="9" t="str">
        <f>IF(total!D657&lt;&gt;"",total!D657,"")</f>
        <v/>
      </c>
      <c r="D650" s="9" t="str">
        <f>IF(total!F657&lt;&gt;"",total!F657,"")</f>
        <v/>
      </c>
      <c r="E650" s="9" t="str">
        <f>IF(total!G657&lt;&gt;"",total!G657,"")</f>
        <v/>
      </c>
      <c r="F650" s="9" t="str">
        <f>IF(total!I657&lt;&gt;"",total!I657,"")</f>
        <v/>
      </c>
    </row>
    <row r="651" spans="1:6" x14ac:dyDescent="0.25">
      <c r="A651" s="9" t="str">
        <f>IF(total!B658&lt;&gt;"",total!A658,"")</f>
        <v/>
      </c>
      <c r="B651" s="9" t="str">
        <f>IF(total!B658&lt;&gt;"",total!B658,"")</f>
        <v/>
      </c>
      <c r="C651" s="9" t="str">
        <f>IF(total!D658&lt;&gt;"",total!D658,"")</f>
        <v/>
      </c>
      <c r="D651" s="9" t="str">
        <f>IF(total!F658&lt;&gt;"",total!F658,"")</f>
        <v/>
      </c>
      <c r="E651" s="9" t="str">
        <f>IF(total!G658&lt;&gt;"",total!G658,"")</f>
        <v/>
      </c>
      <c r="F651" s="9" t="str">
        <f>IF(total!I658&lt;&gt;"",total!I658,"")</f>
        <v/>
      </c>
    </row>
    <row r="652" spans="1:6" x14ac:dyDescent="0.25">
      <c r="A652" s="9" t="str">
        <f>IF(total!B659&lt;&gt;"",total!A659,"")</f>
        <v/>
      </c>
      <c r="B652" s="9" t="str">
        <f>IF(total!B659&lt;&gt;"",total!B659,"")</f>
        <v/>
      </c>
      <c r="C652" s="9" t="str">
        <f>IF(total!D659&lt;&gt;"",total!D659,"")</f>
        <v/>
      </c>
      <c r="D652" s="9" t="str">
        <f>IF(total!F659&lt;&gt;"",total!F659,"")</f>
        <v/>
      </c>
      <c r="E652" s="9" t="str">
        <f>IF(total!G659&lt;&gt;"",total!G659,"")</f>
        <v/>
      </c>
      <c r="F652" s="9" t="str">
        <f>IF(total!I659&lt;&gt;"",total!I659,"")</f>
        <v/>
      </c>
    </row>
    <row r="653" spans="1:6" x14ac:dyDescent="0.25">
      <c r="A653" s="9" t="str">
        <f>IF(total!B660&lt;&gt;"",total!A660,"")</f>
        <v/>
      </c>
      <c r="B653" s="9" t="str">
        <f>IF(total!B660&lt;&gt;"",total!B660,"")</f>
        <v/>
      </c>
      <c r="C653" s="9" t="str">
        <f>IF(total!D660&lt;&gt;"",total!D660,"")</f>
        <v/>
      </c>
      <c r="D653" s="9" t="str">
        <f>IF(total!F660&lt;&gt;"",total!F660,"")</f>
        <v/>
      </c>
      <c r="E653" s="9" t="str">
        <f>IF(total!G660&lt;&gt;"",total!G660,"")</f>
        <v/>
      </c>
      <c r="F653" s="9" t="str">
        <f>IF(total!I660&lt;&gt;"",total!I660,"")</f>
        <v/>
      </c>
    </row>
    <row r="654" spans="1:6" x14ac:dyDescent="0.25">
      <c r="A654" s="9" t="str">
        <f>IF(total!B661&lt;&gt;"",total!A661,"")</f>
        <v/>
      </c>
      <c r="B654" s="9" t="str">
        <f>IF(total!B661&lt;&gt;"",total!B661,"")</f>
        <v/>
      </c>
      <c r="C654" s="9" t="str">
        <f>IF(total!D661&lt;&gt;"",total!D661,"")</f>
        <v/>
      </c>
      <c r="D654" s="9" t="str">
        <f>IF(total!F661&lt;&gt;"",total!F661,"")</f>
        <v/>
      </c>
      <c r="E654" s="9" t="str">
        <f>IF(total!G661&lt;&gt;"",total!G661,"")</f>
        <v/>
      </c>
      <c r="F654" s="9" t="str">
        <f>IF(total!I661&lt;&gt;"",total!I661,"")</f>
        <v/>
      </c>
    </row>
    <row r="655" spans="1:6" x14ac:dyDescent="0.25">
      <c r="A655" s="9" t="str">
        <f>IF(total!B662&lt;&gt;"",total!A662,"")</f>
        <v/>
      </c>
      <c r="B655" s="9" t="str">
        <f>IF(total!B662&lt;&gt;"",total!B662,"")</f>
        <v/>
      </c>
      <c r="C655" s="9" t="str">
        <f>IF(total!D662&lt;&gt;"",total!D662,"")</f>
        <v/>
      </c>
      <c r="D655" s="9" t="str">
        <f>IF(total!F662&lt;&gt;"",total!F662,"")</f>
        <v/>
      </c>
      <c r="E655" s="9" t="str">
        <f>IF(total!G662&lt;&gt;"",total!G662,"")</f>
        <v/>
      </c>
      <c r="F655" s="9" t="str">
        <f>IF(total!I662&lt;&gt;"",total!I662,"")</f>
        <v/>
      </c>
    </row>
    <row r="656" spans="1:6" x14ac:dyDescent="0.25">
      <c r="A656" s="9" t="str">
        <f>IF(total!B663&lt;&gt;"",total!A663,"")</f>
        <v/>
      </c>
      <c r="B656" s="9" t="str">
        <f>IF(total!B663&lt;&gt;"",total!B663,"")</f>
        <v/>
      </c>
      <c r="C656" s="9" t="str">
        <f>IF(total!D663&lt;&gt;"",total!D663,"")</f>
        <v/>
      </c>
      <c r="D656" s="9" t="str">
        <f>IF(total!F663&lt;&gt;"",total!F663,"")</f>
        <v/>
      </c>
      <c r="E656" s="9" t="str">
        <f>IF(total!G663&lt;&gt;"",total!G663,"")</f>
        <v/>
      </c>
      <c r="F656" s="9" t="str">
        <f>IF(total!I663&lt;&gt;"",total!I663,"")</f>
        <v/>
      </c>
    </row>
    <row r="657" spans="1:6" x14ac:dyDescent="0.25">
      <c r="A657" s="9" t="str">
        <f>IF(total!B664&lt;&gt;"",total!A664,"")</f>
        <v/>
      </c>
      <c r="B657" s="9" t="str">
        <f>IF(total!B664&lt;&gt;"",total!B664,"")</f>
        <v/>
      </c>
      <c r="C657" s="9" t="str">
        <f>IF(total!D664&lt;&gt;"",total!D664,"")</f>
        <v/>
      </c>
      <c r="D657" s="9" t="str">
        <f>IF(total!F664&lt;&gt;"",total!F664,"")</f>
        <v/>
      </c>
      <c r="E657" s="9" t="str">
        <f>IF(total!G664&lt;&gt;"",total!G664,"")</f>
        <v/>
      </c>
      <c r="F657" s="9" t="str">
        <f>IF(total!I664&lt;&gt;"",total!I664,"")</f>
        <v/>
      </c>
    </row>
    <row r="658" spans="1:6" x14ac:dyDescent="0.25">
      <c r="A658" s="9" t="str">
        <f>IF(total!B665&lt;&gt;"",total!A665,"")</f>
        <v/>
      </c>
      <c r="B658" s="9" t="str">
        <f>IF(total!B665&lt;&gt;"",total!B665,"")</f>
        <v/>
      </c>
      <c r="C658" s="9" t="str">
        <f>IF(total!D665&lt;&gt;"",total!D665,"")</f>
        <v/>
      </c>
      <c r="D658" s="9" t="str">
        <f>IF(total!F665&lt;&gt;"",total!F665,"")</f>
        <v/>
      </c>
      <c r="E658" s="9" t="str">
        <f>IF(total!G665&lt;&gt;"",total!G665,"")</f>
        <v/>
      </c>
      <c r="F658" s="9" t="str">
        <f>IF(total!I665&lt;&gt;"",total!I665,"")</f>
        <v/>
      </c>
    </row>
    <row r="659" spans="1:6" x14ac:dyDescent="0.25">
      <c r="A659" s="9" t="str">
        <f>IF(total!B666&lt;&gt;"",total!A666,"")</f>
        <v/>
      </c>
      <c r="B659" s="9" t="str">
        <f>IF(total!B666&lt;&gt;"",total!B666,"")</f>
        <v/>
      </c>
      <c r="C659" s="9" t="str">
        <f>IF(total!D666&lt;&gt;"",total!D666,"")</f>
        <v/>
      </c>
      <c r="D659" s="9" t="str">
        <f>IF(total!F666&lt;&gt;"",total!F666,"")</f>
        <v/>
      </c>
      <c r="E659" s="9" t="str">
        <f>IF(total!G666&lt;&gt;"",total!G666,"")</f>
        <v/>
      </c>
      <c r="F659" s="9" t="str">
        <f>IF(total!I666&lt;&gt;"",total!I666,"")</f>
        <v/>
      </c>
    </row>
    <row r="660" spans="1:6" x14ac:dyDescent="0.25">
      <c r="A660" s="9" t="str">
        <f>IF(total!B667&lt;&gt;"",total!A667,"")</f>
        <v/>
      </c>
      <c r="B660" s="9" t="str">
        <f>IF(total!B667&lt;&gt;"",total!B667,"")</f>
        <v/>
      </c>
      <c r="C660" s="9" t="str">
        <f>IF(total!D667&lt;&gt;"",total!D667,"")</f>
        <v/>
      </c>
      <c r="D660" s="9" t="str">
        <f>IF(total!F667&lt;&gt;"",total!F667,"")</f>
        <v/>
      </c>
      <c r="E660" s="9" t="str">
        <f>IF(total!G667&lt;&gt;"",total!G667,"")</f>
        <v/>
      </c>
      <c r="F660" s="9" t="str">
        <f>IF(total!I667&lt;&gt;"",total!I667,"")</f>
        <v/>
      </c>
    </row>
    <row r="661" spans="1:6" x14ac:dyDescent="0.25">
      <c r="A661" s="9" t="str">
        <f>IF(total!B668&lt;&gt;"",total!A668,"")</f>
        <v/>
      </c>
      <c r="B661" s="9" t="str">
        <f>IF(total!B668&lt;&gt;"",total!B668,"")</f>
        <v/>
      </c>
      <c r="C661" s="9" t="str">
        <f>IF(total!D668&lt;&gt;"",total!D668,"")</f>
        <v/>
      </c>
      <c r="D661" s="9" t="str">
        <f>IF(total!F668&lt;&gt;"",total!F668,"")</f>
        <v/>
      </c>
      <c r="E661" s="9" t="str">
        <f>IF(total!G668&lt;&gt;"",total!G668,"")</f>
        <v/>
      </c>
      <c r="F661" s="9" t="str">
        <f>IF(total!I668&lt;&gt;"",total!I668,"")</f>
        <v/>
      </c>
    </row>
    <row r="662" spans="1:6" x14ac:dyDescent="0.25">
      <c r="A662" s="9" t="str">
        <f>IF(total!B669&lt;&gt;"",total!A669,"")</f>
        <v/>
      </c>
      <c r="B662" s="9" t="str">
        <f>IF(total!B669&lt;&gt;"",total!B669,"")</f>
        <v/>
      </c>
      <c r="C662" s="9" t="str">
        <f>IF(total!D669&lt;&gt;"",total!D669,"")</f>
        <v/>
      </c>
      <c r="D662" s="9" t="str">
        <f>IF(total!F669&lt;&gt;"",total!F669,"")</f>
        <v/>
      </c>
      <c r="E662" s="9" t="str">
        <f>IF(total!G669&lt;&gt;"",total!G669,"")</f>
        <v/>
      </c>
      <c r="F662" s="9" t="str">
        <f>IF(total!I669&lt;&gt;"",total!I669,"")</f>
        <v/>
      </c>
    </row>
    <row r="663" spans="1:6" x14ac:dyDescent="0.25">
      <c r="A663" s="9" t="str">
        <f>IF(total!B670&lt;&gt;"",total!A670,"")</f>
        <v/>
      </c>
      <c r="B663" s="9" t="str">
        <f>IF(total!B670&lt;&gt;"",total!B670,"")</f>
        <v/>
      </c>
      <c r="C663" s="9" t="str">
        <f>IF(total!D670&lt;&gt;"",total!D670,"")</f>
        <v/>
      </c>
      <c r="D663" s="9" t="str">
        <f>IF(total!F670&lt;&gt;"",total!F670,"")</f>
        <v/>
      </c>
      <c r="E663" s="9" t="str">
        <f>IF(total!G670&lt;&gt;"",total!G670,"")</f>
        <v/>
      </c>
      <c r="F663" s="9" t="str">
        <f>IF(total!I670&lt;&gt;"",total!I670,"")</f>
        <v/>
      </c>
    </row>
    <row r="664" spans="1:6" x14ac:dyDescent="0.25">
      <c r="A664" s="9" t="str">
        <f>IF(total!B671&lt;&gt;"",total!A671,"")</f>
        <v/>
      </c>
      <c r="B664" s="9" t="str">
        <f>IF(total!B671&lt;&gt;"",total!B671,"")</f>
        <v/>
      </c>
      <c r="C664" s="9" t="str">
        <f>IF(total!D671&lt;&gt;"",total!D671,"")</f>
        <v/>
      </c>
      <c r="D664" s="9" t="str">
        <f>IF(total!F671&lt;&gt;"",total!F671,"")</f>
        <v/>
      </c>
      <c r="E664" s="9" t="str">
        <f>IF(total!G671&lt;&gt;"",total!G671,"")</f>
        <v/>
      </c>
      <c r="F664" s="9" t="str">
        <f>IF(total!I671&lt;&gt;"",total!I671,"")</f>
        <v/>
      </c>
    </row>
    <row r="665" spans="1:6" x14ac:dyDescent="0.25">
      <c r="A665" s="9" t="str">
        <f>IF(total!B672&lt;&gt;"",total!A672,"")</f>
        <v/>
      </c>
      <c r="B665" s="9" t="str">
        <f>IF(total!B672&lt;&gt;"",total!B672,"")</f>
        <v/>
      </c>
      <c r="C665" s="9" t="str">
        <f>IF(total!D672&lt;&gt;"",total!D672,"")</f>
        <v/>
      </c>
      <c r="D665" s="9" t="str">
        <f>IF(total!F672&lt;&gt;"",total!F672,"")</f>
        <v/>
      </c>
      <c r="E665" s="9" t="str">
        <f>IF(total!G672&lt;&gt;"",total!G672,"")</f>
        <v/>
      </c>
      <c r="F665" s="9" t="str">
        <f>IF(total!I672&lt;&gt;"",total!I672,"")</f>
        <v/>
      </c>
    </row>
    <row r="666" spans="1:6" x14ac:dyDescent="0.25">
      <c r="A666" s="9" t="str">
        <f>IF(total!B673&lt;&gt;"",total!A673,"")</f>
        <v/>
      </c>
      <c r="B666" s="9" t="str">
        <f>IF(total!B673&lt;&gt;"",total!B673,"")</f>
        <v/>
      </c>
      <c r="C666" s="9" t="str">
        <f>IF(total!D673&lt;&gt;"",total!D673,"")</f>
        <v/>
      </c>
      <c r="D666" s="9" t="str">
        <f>IF(total!F673&lt;&gt;"",total!F673,"")</f>
        <v/>
      </c>
      <c r="E666" s="9" t="str">
        <f>IF(total!G673&lt;&gt;"",total!G673,"")</f>
        <v/>
      </c>
      <c r="F666" s="9" t="str">
        <f>IF(total!I673&lt;&gt;"",total!I673,"")</f>
        <v/>
      </c>
    </row>
    <row r="667" spans="1:6" x14ac:dyDescent="0.25">
      <c r="A667" s="9" t="str">
        <f>IF(total!B674&lt;&gt;"",total!A674,"")</f>
        <v/>
      </c>
      <c r="B667" s="9" t="str">
        <f>IF(total!B674&lt;&gt;"",total!B674,"")</f>
        <v/>
      </c>
      <c r="C667" s="9" t="str">
        <f>IF(total!D674&lt;&gt;"",total!D674,"")</f>
        <v/>
      </c>
      <c r="D667" s="9" t="str">
        <f>IF(total!F674&lt;&gt;"",total!F674,"")</f>
        <v/>
      </c>
      <c r="E667" s="9" t="str">
        <f>IF(total!G674&lt;&gt;"",total!G674,"")</f>
        <v/>
      </c>
      <c r="F667" s="9" t="str">
        <f>IF(total!I674&lt;&gt;"",total!I674,"")</f>
        <v/>
      </c>
    </row>
    <row r="668" spans="1:6" x14ac:dyDescent="0.25">
      <c r="A668" s="9" t="str">
        <f>IF(total!B675&lt;&gt;"",total!A675,"")</f>
        <v/>
      </c>
      <c r="B668" s="9" t="str">
        <f>IF(total!B675&lt;&gt;"",total!B675,"")</f>
        <v/>
      </c>
      <c r="C668" s="9" t="str">
        <f>IF(total!D675&lt;&gt;"",total!D675,"")</f>
        <v/>
      </c>
      <c r="D668" s="9" t="str">
        <f>IF(total!F675&lt;&gt;"",total!F675,"")</f>
        <v/>
      </c>
      <c r="E668" s="9" t="str">
        <f>IF(total!G675&lt;&gt;"",total!G675,"")</f>
        <v/>
      </c>
      <c r="F668" s="9" t="str">
        <f>IF(total!I675&lt;&gt;"",total!I675,"")</f>
        <v/>
      </c>
    </row>
    <row r="669" spans="1:6" x14ac:dyDescent="0.25">
      <c r="A669" s="9" t="str">
        <f>IF(total!B676&lt;&gt;"",total!A676,"")</f>
        <v/>
      </c>
      <c r="B669" s="9" t="str">
        <f>IF(total!B676&lt;&gt;"",total!B676,"")</f>
        <v/>
      </c>
      <c r="C669" s="9" t="str">
        <f>IF(total!D676&lt;&gt;"",total!D676,"")</f>
        <v/>
      </c>
      <c r="D669" s="9" t="str">
        <f>IF(total!F676&lt;&gt;"",total!F676,"")</f>
        <v/>
      </c>
      <c r="E669" s="9" t="str">
        <f>IF(total!G676&lt;&gt;"",total!G676,"")</f>
        <v/>
      </c>
      <c r="F669" s="9" t="str">
        <f>IF(total!I676&lt;&gt;"",total!I676,"")</f>
        <v/>
      </c>
    </row>
    <row r="670" spans="1:6" x14ac:dyDescent="0.25">
      <c r="A670" s="9" t="str">
        <f>IF(total!B677&lt;&gt;"",total!A677,"")</f>
        <v/>
      </c>
      <c r="B670" s="9" t="str">
        <f>IF(total!B677&lt;&gt;"",total!B677,"")</f>
        <v/>
      </c>
      <c r="C670" s="9" t="str">
        <f>IF(total!D677&lt;&gt;"",total!D677,"")</f>
        <v/>
      </c>
      <c r="D670" s="9" t="str">
        <f>IF(total!F677&lt;&gt;"",total!F677,"")</f>
        <v/>
      </c>
      <c r="E670" s="9" t="str">
        <f>IF(total!G677&lt;&gt;"",total!G677,"")</f>
        <v/>
      </c>
      <c r="F670" s="9" t="str">
        <f>IF(total!I677&lt;&gt;"",total!I677,"")</f>
        <v/>
      </c>
    </row>
    <row r="671" spans="1:6" x14ac:dyDescent="0.25">
      <c r="A671" s="9" t="str">
        <f>IF(total!B678&lt;&gt;"",total!A678,"")</f>
        <v/>
      </c>
      <c r="B671" s="9" t="str">
        <f>IF(total!B678&lt;&gt;"",total!B678,"")</f>
        <v/>
      </c>
      <c r="C671" s="9" t="str">
        <f>IF(total!D678&lt;&gt;"",total!D678,"")</f>
        <v/>
      </c>
      <c r="D671" s="9" t="str">
        <f>IF(total!F678&lt;&gt;"",total!F678,"")</f>
        <v/>
      </c>
      <c r="E671" s="9" t="str">
        <f>IF(total!G678&lt;&gt;"",total!G678,"")</f>
        <v/>
      </c>
      <c r="F671" s="9" t="str">
        <f>IF(total!I678&lt;&gt;"",total!I678,"")</f>
        <v/>
      </c>
    </row>
    <row r="672" spans="1:6" x14ac:dyDescent="0.25">
      <c r="A672" s="9" t="str">
        <f>IF(total!B679&lt;&gt;"",total!A679,"")</f>
        <v/>
      </c>
      <c r="B672" s="9" t="str">
        <f>IF(total!B679&lt;&gt;"",total!B679,"")</f>
        <v/>
      </c>
      <c r="C672" s="9" t="str">
        <f>IF(total!D679&lt;&gt;"",total!D679,"")</f>
        <v/>
      </c>
      <c r="D672" s="9" t="str">
        <f>IF(total!F679&lt;&gt;"",total!F679,"")</f>
        <v/>
      </c>
      <c r="E672" s="9" t="str">
        <f>IF(total!G679&lt;&gt;"",total!G679,"")</f>
        <v/>
      </c>
      <c r="F672" s="9" t="str">
        <f>IF(total!I679&lt;&gt;"",total!I679,"")</f>
        <v/>
      </c>
    </row>
    <row r="673" spans="1:6" x14ac:dyDescent="0.25">
      <c r="A673" s="9" t="str">
        <f>IF(total!B680&lt;&gt;"",total!A680,"")</f>
        <v/>
      </c>
      <c r="B673" s="9" t="str">
        <f>IF(total!B680&lt;&gt;"",total!B680,"")</f>
        <v/>
      </c>
      <c r="C673" s="9" t="str">
        <f>IF(total!D680&lt;&gt;"",total!D680,"")</f>
        <v/>
      </c>
      <c r="D673" s="9" t="str">
        <f>IF(total!F680&lt;&gt;"",total!F680,"")</f>
        <v/>
      </c>
      <c r="E673" s="9" t="str">
        <f>IF(total!G680&lt;&gt;"",total!G680,"")</f>
        <v/>
      </c>
      <c r="F673" s="9" t="str">
        <f>IF(total!I680&lt;&gt;"",total!I680,"")</f>
        <v/>
      </c>
    </row>
    <row r="674" spans="1:6" x14ac:dyDescent="0.25">
      <c r="A674" s="9" t="str">
        <f>IF(total!B681&lt;&gt;"",total!A681,"")</f>
        <v/>
      </c>
      <c r="B674" s="9" t="str">
        <f>IF(total!B681&lt;&gt;"",total!B681,"")</f>
        <v/>
      </c>
      <c r="C674" s="9" t="str">
        <f>IF(total!D681&lt;&gt;"",total!D681,"")</f>
        <v/>
      </c>
      <c r="D674" s="9" t="str">
        <f>IF(total!F681&lt;&gt;"",total!F681,"")</f>
        <v/>
      </c>
      <c r="E674" s="9" t="str">
        <f>IF(total!G681&lt;&gt;"",total!G681,"")</f>
        <v/>
      </c>
      <c r="F674" s="9" t="str">
        <f>IF(total!I681&lt;&gt;"",total!I681,"")</f>
        <v/>
      </c>
    </row>
    <row r="675" spans="1:6" x14ac:dyDescent="0.25">
      <c r="A675" s="9" t="str">
        <f>IF(total!B682&lt;&gt;"",total!A682,"")</f>
        <v/>
      </c>
      <c r="B675" s="9" t="str">
        <f>IF(total!B682&lt;&gt;"",total!B682,"")</f>
        <v/>
      </c>
      <c r="C675" s="9" t="str">
        <f>IF(total!D682&lt;&gt;"",total!D682,"")</f>
        <v/>
      </c>
      <c r="D675" s="9" t="str">
        <f>IF(total!F682&lt;&gt;"",total!F682,"")</f>
        <v/>
      </c>
      <c r="E675" s="9" t="str">
        <f>IF(total!G682&lt;&gt;"",total!G682,"")</f>
        <v/>
      </c>
      <c r="F675" s="9" t="str">
        <f>IF(total!I682&lt;&gt;"",total!I682,"")</f>
        <v/>
      </c>
    </row>
    <row r="676" spans="1:6" x14ac:dyDescent="0.25">
      <c r="A676" s="9" t="str">
        <f>IF(total!B683&lt;&gt;"",total!A683,"")</f>
        <v/>
      </c>
      <c r="B676" s="9" t="str">
        <f>IF(total!B683&lt;&gt;"",total!B683,"")</f>
        <v/>
      </c>
      <c r="C676" s="9" t="str">
        <f>IF(total!D683&lt;&gt;"",total!D683,"")</f>
        <v/>
      </c>
      <c r="D676" s="9" t="str">
        <f>IF(total!F683&lt;&gt;"",total!F683,"")</f>
        <v/>
      </c>
      <c r="E676" s="9" t="str">
        <f>IF(total!G683&lt;&gt;"",total!G683,"")</f>
        <v/>
      </c>
      <c r="F676" s="9" t="str">
        <f>IF(total!I683&lt;&gt;"",total!I683,"")</f>
        <v/>
      </c>
    </row>
    <row r="677" spans="1:6" x14ac:dyDescent="0.25">
      <c r="A677" s="9" t="str">
        <f>IF(total!B684&lt;&gt;"",total!A684,"")</f>
        <v/>
      </c>
      <c r="B677" s="9" t="str">
        <f>IF(total!B684&lt;&gt;"",total!B684,"")</f>
        <v/>
      </c>
      <c r="C677" s="9" t="str">
        <f>IF(total!D684&lt;&gt;"",total!D684,"")</f>
        <v/>
      </c>
      <c r="D677" s="9" t="str">
        <f>IF(total!F684&lt;&gt;"",total!F684,"")</f>
        <v/>
      </c>
      <c r="E677" s="9" t="str">
        <f>IF(total!G684&lt;&gt;"",total!G684,"")</f>
        <v/>
      </c>
      <c r="F677" s="9" t="str">
        <f>IF(total!I684&lt;&gt;"",total!I684,"")</f>
        <v/>
      </c>
    </row>
    <row r="678" spans="1:6" x14ac:dyDescent="0.25">
      <c r="A678" s="9" t="str">
        <f>IF(total!B685&lt;&gt;"",total!A685,"")</f>
        <v/>
      </c>
      <c r="B678" s="9" t="str">
        <f>IF(total!B685&lt;&gt;"",total!B685,"")</f>
        <v/>
      </c>
      <c r="C678" s="9" t="str">
        <f>IF(total!D685&lt;&gt;"",total!D685,"")</f>
        <v/>
      </c>
      <c r="D678" s="9" t="str">
        <f>IF(total!F685&lt;&gt;"",total!F685,"")</f>
        <v/>
      </c>
      <c r="E678" s="9" t="str">
        <f>IF(total!G685&lt;&gt;"",total!G685,"")</f>
        <v/>
      </c>
      <c r="F678" s="9" t="str">
        <f>IF(total!I685&lt;&gt;"",total!I685,"")</f>
        <v/>
      </c>
    </row>
    <row r="679" spans="1:6" x14ac:dyDescent="0.25">
      <c r="A679" s="9" t="str">
        <f>IF(total!B686&lt;&gt;"",total!A686,"")</f>
        <v/>
      </c>
      <c r="B679" s="9" t="str">
        <f>IF(total!B686&lt;&gt;"",total!B686,"")</f>
        <v/>
      </c>
      <c r="C679" s="9" t="str">
        <f>IF(total!D686&lt;&gt;"",total!D686,"")</f>
        <v/>
      </c>
      <c r="D679" s="9" t="str">
        <f>IF(total!F686&lt;&gt;"",total!F686,"")</f>
        <v/>
      </c>
      <c r="E679" s="9" t="str">
        <f>IF(total!G686&lt;&gt;"",total!G686,"")</f>
        <v/>
      </c>
      <c r="F679" s="9" t="str">
        <f>IF(total!I686&lt;&gt;"",total!I686,"")</f>
        <v/>
      </c>
    </row>
    <row r="680" spans="1:6" x14ac:dyDescent="0.25">
      <c r="A680" s="9" t="str">
        <f>IF(total!B687&lt;&gt;"",total!A687,"")</f>
        <v/>
      </c>
      <c r="B680" s="9" t="str">
        <f>IF(total!B687&lt;&gt;"",total!B687,"")</f>
        <v/>
      </c>
      <c r="C680" s="9" t="str">
        <f>IF(total!D687&lt;&gt;"",total!D687,"")</f>
        <v/>
      </c>
      <c r="D680" s="9" t="str">
        <f>IF(total!F687&lt;&gt;"",total!F687,"")</f>
        <v/>
      </c>
      <c r="E680" s="9" t="str">
        <f>IF(total!G687&lt;&gt;"",total!G687,"")</f>
        <v/>
      </c>
      <c r="F680" s="9" t="str">
        <f>IF(total!I687&lt;&gt;"",total!I687,"")</f>
        <v/>
      </c>
    </row>
    <row r="681" spans="1:6" x14ac:dyDescent="0.25">
      <c r="A681" s="9" t="str">
        <f>IF(total!B688&lt;&gt;"",total!A688,"")</f>
        <v/>
      </c>
      <c r="B681" s="9" t="str">
        <f>IF(total!B688&lt;&gt;"",total!B688,"")</f>
        <v/>
      </c>
      <c r="C681" s="9" t="str">
        <f>IF(total!D688&lt;&gt;"",total!D688,"")</f>
        <v/>
      </c>
      <c r="D681" s="9" t="str">
        <f>IF(total!F688&lt;&gt;"",total!F688,"")</f>
        <v/>
      </c>
      <c r="E681" s="9" t="str">
        <f>IF(total!G688&lt;&gt;"",total!G688,"")</f>
        <v/>
      </c>
      <c r="F681" s="9" t="str">
        <f>IF(total!I688&lt;&gt;"",total!I688,"")</f>
        <v/>
      </c>
    </row>
    <row r="682" spans="1:6" x14ac:dyDescent="0.25">
      <c r="A682" s="9" t="str">
        <f>IF(total!B689&lt;&gt;"",total!A689,"")</f>
        <v/>
      </c>
      <c r="B682" s="9" t="str">
        <f>IF(total!B689&lt;&gt;"",total!B689,"")</f>
        <v/>
      </c>
      <c r="C682" s="9" t="str">
        <f>IF(total!D689&lt;&gt;"",total!D689,"")</f>
        <v/>
      </c>
      <c r="D682" s="9" t="str">
        <f>IF(total!F689&lt;&gt;"",total!F689,"")</f>
        <v/>
      </c>
      <c r="E682" s="9" t="str">
        <f>IF(total!G689&lt;&gt;"",total!G689,"")</f>
        <v/>
      </c>
      <c r="F682" s="9" t="str">
        <f>IF(total!I689&lt;&gt;"",total!I689,"")</f>
        <v/>
      </c>
    </row>
    <row r="683" spans="1:6" x14ac:dyDescent="0.25">
      <c r="A683" s="9" t="str">
        <f>IF(total!B690&lt;&gt;"",total!A690,"")</f>
        <v/>
      </c>
      <c r="B683" s="9" t="str">
        <f>IF(total!B690&lt;&gt;"",total!B690,"")</f>
        <v/>
      </c>
      <c r="C683" s="9" t="str">
        <f>IF(total!D690&lt;&gt;"",total!D690,"")</f>
        <v/>
      </c>
      <c r="D683" s="9" t="str">
        <f>IF(total!F690&lt;&gt;"",total!F690,"")</f>
        <v/>
      </c>
      <c r="E683" s="9" t="str">
        <f>IF(total!G690&lt;&gt;"",total!G690,"")</f>
        <v/>
      </c>
      <c r="F683" s="9" t="str">
        <f>IF(total!I690&lt;&gt;"",total!I690,"")</f>
        <v/>
      </c>
    </row>
    <row r="684" spans="1:6" x14ac:dyDescent="0.25">
      <c r="A684" s="9" t="str">
        <f>IF(total!B691&lt;&gt;"",total!A691,"")</f>
        <v/>
      </c>
      <c r="B684" s="9" t="str">
        <f>IF(total!B691&lt;&gt;"",total!B691,"")</f>
        <v/>
      </c>
      <c r="C684" s="9" t="str">
        <f>IF(total!D691&lt;&gt;"",total!D691,"")</f>
        <v/>
      </c>
      <c r="D684" s="9" t="str">
        <f>IF(total!F691&lt;&gt;"",total!F691,"")</f>
        <v/>
      </c>
      <c r="E684" s="9" t="str">
        <f>IF(total!G691&lt;&gt;"",total!G691,"")</f>
        <v/>
      </c>
      <c r="F684" s="9" t="str">
        <f>IF(total!I691&lt;&gt;"",total!I691,"")</f>
        <v/>
      </c>
    </row>
    <row r="685" spans="1:6" x14ac:dyDescent="0.25">
      <c r="A685" s="9" t="str">
        <f>IF(total!B692&lt;&gt;"",total!A692,"")</f>
        <v/>
      </c>
      <c r="B685" s="9" t="str">
        <f>IF(total!B692&lt;&gt;"",total!B692,"")</f>
        <v/>
      </c>
      <c r="C685" s="9" t="str">
        <f>IF(total!D692&lt;&gt;"",total!D692,"")</f>
        <v/>
      </c>
      <c r="D685" s="9" t="str">
        <f>IF(total!F692&lt;&gt;"",total!F692,"")</f>
        <v/>
      </c>
      <c r="E685" s="9" t="str">
        <f>IF(total!G692&lt;&gt;"",total!G692,"")</f>
        <v/>
      </c>
      <c r="F685" s="9" t="str">
        <f>IF(total!I692&lt;&gt;"",total!I692,"")</f>
        <v/>
      </c>
    </row>
    <row r="686" spans="1:6" x14ac:dyDescent="0.25">
      <c r="A686" s="9" t="str">
        <f>IF(total!B693&lt;&gt;"",total!A693,"")</f>
        <v/>
      </c>
      <c r="B686" s="9" t="str">
        <f>IF(total!B693&lt;&gt;"",total!B693,"")</f>
        <v/>
      </c>
      <c r="C686" s="9" t="str">
        <f>IF(total!D693&lt;&gt;"",total!D693,"")</f>
        <v/>
      </c>
      <c r="D686" s="9" t="str">
        <f>IF(total!F693&lt;&gt;"",total!F693,"")</f>
        <v/>
      </c>
      <c r="E686" s="9" t="str">
        <f>IF(total!G693&lt;&gt;"",total!G693,"")</f>
        <v/>
      </c>
      <c r="F686" s="9" t="str">
        <f>IF(total!I693&lt;&gt;"",total!I693,"")</f>
        <v/>
      </c>
    </row>
    <row r="687" spans="1:6" x14ac:dyDescent="0.25">
      <c r="A687" s="9" t="str">
        <f>IF(total!B694&lt;&gt;"",total!A694,"")</f>
        <v/>
      </c>
      <c r="B687" s="9" t="str">
        <f>IF(total!B694&lt;&gt;"",total!B694,"")</f>
        <v/>
      </c>
      <c r="C687" s="9" t="str">
        <f>IF(total!D694&lt;&gt;"",total!D694,"")</f>
        <v/>
      </c>
      <c r="D687" s="9" t="str">
        <f>IF(total!F694&lt;&gt;"",total!F694,"")</f>
        <v/>
      </c>
      <c r="E687" s="9" t="str">
        <f>IF(total!G694&lt;&gt;"",total!G694,"")</f>
        <v/>
      </c>
      <c r="F687" s="9" t="str">
        <f>IF(total!I694&lt;&gt;"",total!I694,"")</f>
        <v/>
      </c>
    </row>
    <row r="688" spans="1:6" x14ac:dyDescent="0.25">
      <c r="A688" s="9" t="str">
        <f>IF(total!B695&lt;&gt;"",total!A695,"")</f>
        <v/>
      </c>
      <c r="B688" s="9" t="str">
        <f>IF(total!B695&lt;&gt;"",total!B695,"")</f>
        <v/>
      </c>
      <c r="C688" s="9" t="str">
        <f>IF(total!D695&lt;&gt;"",total!D695,"")</f>
        <v/>
      </c>
      <c r="D688" s="9" t="str">
        <f>IF(total!F695&lt;&gt;"",total!F695,"")</f>
        <v/>
      </c>
      <c r="E688" s="9" t="str">
        <f>IF(total!G695&lt;&gt;"",total!G695,"")</f>
        <v/>
      </c>
      <c r="F688" s="9" t="str">
        <f>IF(total!I695&lt;&gt;"",total!I695,"")</f>
        <v/>
      </c>
    </row>
    <row r="689" spans="1:6" x14ac:dyDescent="0.25">
      <c r="A689" s="9" t="str">
        <f>IF(total!B696&lt;&gt;"",total!A696,"")</f>
        <v/>
      </c>
      <c r="B689" s="9" t="str">
        <f>IF(total!B696&lt;&gt;"",total!B696,"")</f>
        <v/>
      </c>
      <c r="C689" s="9" t="str">
        <f>IF(total!D696&lt;&gt;"",total!D696,"")</f>
        <v/>
      </c>
      <c r="D689" s="9" t="str">
        <f>IF(total!F696&lt;&gt;"",total!F696,"")</f>
        <v/>
      </c>
      <c r="E689" s="9" t="str">
        <f>IF(total!G696&lt;&gt;"",total!G696,"")</f>
        <v/>
      </c>
      <c r="F689" s="9" t="str">
        <f>IF(total!I696&lt;&gt;"",total!I696,"")</f>
        <v/>
      </c>
    </row>
    <row r="690" spans="1:6" x14ac:dyDescent="0.25">
      <c r="A690" s="9" t="str">
        <f>IF(total!B697&lt;&gt;"",total!A697,"")</f>
        <v/>
      </c>
      <c r="B690" s="9" t="str">
        <f>IF(total!B697&lt;&gt;"",total!B697,"")</f>
        <v/>
      </c>
      <c r="C690" s="9" t="str">
        <f>IF(total!D697&lt;&gt;"",total!D697,"")</f>
        <v/>
      </c>
      <c r="D690" s="9" t="str">
        <f>IF(total!F697&lt;&gt;"",total!F697,"")</f>
        <v/>
      </c>
      <c r="E690" s="9" t="str">
        <f>IF(total!G697&lt;&gt;"",total!G697,"")</f>
        <v/>
      </c>
      <c r="F690" s="9" t="str">
        <f>IF(total!I697&lt;&gt;"",total!I697,"")</f>
        <v/>
      </c>
    </row>
    <row r="691" spans="1:6" x14ac:dyDescent="0.25">
      <c r="A691" s="9" t="str">
        <f>IF(total!B698&lt;&gt;"",total!A698,"")</f>
        <v/>
      </c>
      <c r="B691" s="9" t="str">
        <f>IF(total!B698&lt;&gt;"",total!B698,"")</f>
        <v/>
      </c>
      <c r="C691" s="9" t="str">
        <f>IF(total!D698&lt;&gt;"",total!D698,"")</f>
        <v/>
      </c>
      <c r="D691" s="9" t="str">
        <f>IF(total!F698&lt;&gt;"",total!F698,"")</f>
        <v/>
      </c>
      <c r="E691" s="9" t="str">
        <f>IF(total!G698&lt;&gt;"",total!G698,"")</f>
        <v/>
      </c>
      <c r="F691" s="9" t="str">
        <f>IF(total!I698&lt;&gt;"",total!I698,"")</f>
        <v/>
      </c>
    </row>
    <row r="692" spans="1:6" x14ac:dyDescent="0.25">
      <c r="A692" s="9" t="str">
        <f>IF(total!B699&lt;&gt;"",total!A699,"")</f>
        <v/>
      </c>
      <c r="B692" s="9" t="str">
        <f>IF(total!B699&lt;&gt;"",total!B699,"")</f>
        <v/>
      </c>
      <c r="C692" s="9" t="str">
        <f>IF(total!D699&lt;&gt;"",total!D699,"")</f>
        <v/>
      </c>
      <c r="D692" s="9" t="str">
        <f>IF(total!F699&lt;&gt;"",total!F699,"")</f>
        <v/>
      </c>
      <c r="E692" s="9" t="str">
        <f>IF(total!G699&lt;&gt;"",total!G699,"")</f>
        <v/>
      </c>
      <c r="F692" s="9" t="str">
        <f>IF(total!I699&lt;&gt;"",total!I699,"")</f>
        <v/>
      </c>
    </row>
    <row r="693" spans="1:6" x14ac:dyDescent="0.25">
      <c r="A693" s="9" t="str">
        <f>IF(total!B700&lt;&gt;"",total!A700,"")</f>
        <v/>
      </c>
      <c r="B693" s="9" t="str">
        <f>IF(total!B700&lt;&gt;"",total!B700,"")</f>
        <v/>
      </c>
      <c r="C693" s="9" t="str">
        <f>IF(total!D700&lt;&gt;"",total!D700,"")</f>
        <v/>
      </c>
      <c r="D693" s="9" t="str">
        <f>IF(total!F700&lt;&gt;"",total!F700,"")</f>
        <v/>
      </c>
      <c r="E693" s="9" t="str">
        <f>IF(total!G700&lt;&gt;"",total!G700,"")</f>
        <v/>
      </c>
      <c r="F693" s="9" t="str">
        <f>IF(total!I700&lt;&gt;"",total!I700,"")</f>
        <v/>
      </c>
    </row>
    <row r="694" spans="1:6" x14ac:dyDescent="0.25">
      <c r="A694" s="9" t="str">
        <f>IF(total!B701&lt;&gt;"",total!A701,"")</f>
        <v/>
      </c>
      <c r="B694" s="9" t="str">
        <f>IF(total!B701&lt;&gt;"",total!B701,"")</f>
        <v/>
      </c>
      <c r="C694" s="9" t="str">
        <f>IF(total!D701&lt;&gt;"",total!D701,"")</f>
        <v/>
      </c>
      <c r="D694" s="9" t="str">
        <f>IF(total!F701&lt;&gt;"",total!F701,"")</f>
        <v/>
      </c>
      <c r="E694" s="9" t="str">
        <f>IF(total!G701&lt;&gt;"",total!G701,"")</f>
        <v/>
      </c>
      <c r="F694" s="9" t="str">
        <f>IF(total!I701&lt;&gt;"",total!I701,"")</f>
        <v/>
      </c>
    </row>
    <row r="695" spans="1:6" x14ac:dyDescent="0.25">
      <c r="A695" s="9" t="str">
        <f>IF(total!B702&lt;&gt;"",total!A702,"")</f>
        <v/>
      </c>
      <c r="B695" s="9" t="str">
        <f>IF(total!B702&lt;&gt;"",total!B702,"")</f>
        <v/>
      </c>
      <c r="C695" s="9" t="str">
        <f>IF(total!D702&lt;&gt;"",total!D702,"")</f>
        <v/>
      </c>
      <c r="D695" s="9" t="str">
        <f>IF(total!F702&lt;&gt;"",total!F702,"")</f>
        <v/>
      </c>
      <c r="E695" s="9" t="str">
        <f>IF(total!G702&lt;&gt;"",total!G702,"")</f>
        <v/>
      </c>
      <c r="F695" s="9" t="str">
        <f>IF(total!I702&lt;&gt;"",total!I702,"")</f>
        <v/>
      </c>
    </row>
    <row r="696" spans="1:6" x14ac:dyDescent="0.25">
      <c r="A696" s="9" t="str">
        <f>IF(total!B703&lt;&gt;"",total!A703,"")</f>
        <v/>
      </c>
      <c r="B696" s="9" t="str">
        <f>IF(total!B703&lt;&gt;"",total!B703,"")</f>
        <v/>
      </c>
      <c r="C696" s="9" t="str">
        <f>IF(total!D703&lt;&gt;"",total!D703,"")</f>
        <v/>
      </c>
      <c r="D696" s="9" t="str">
        <f>IF(total!F703&lt;&gt;"",total!F703,"")</f>
        <v/>
      </c>
      <c r="E696" s="9" t="str">
        <f>IF(total!G703&lt;&gt;"",total!G703,"")</f>
        <v/>
      </c>
      <c r="F696" s="9" t="str">
        <f>IF(total!I703&lt;&gt;"",total!I703,"")</f>
        <v/>
      </c>
    </row>
    <row r="697" spans="1:6" x14ac:dyDescent="0.25">
      <c r="A697" s="9" t="str">
        <f>IF(total!B704&lt;&gt;"",total!A704,"")</f>
        <v/>
      </c>
      <c r="B697" s="9" t="str">
        <f>IF(total!B704&lt;&gt;"",total!B704,"")</f>
        <v/>
      </c>
      <c r="C697" s="9" t="str">
        <f>IF(total!D704&lt;&gt;"",total!D704,"")</f>
        <v/>
      </c>
      <c r="D697" s="9" t="str">
        <f>IF(total!F704&lt;&gt;"",total!F704,"")</f>
        <v/>
      </c>
      <c r="E697" s="9" t="str">
        <f>IF(total!G704&lt;&gt;"",total!G704,"")</f>
        <v/>
      </c>
      <c r="F697" s="9" t="str">
        <f>IF(total!I704&lt;&gt;"",total!I704,"")</f>
        <v/>
      </c>
    </row>
    <row r="698" spans="1:6" x14ac:dyDescent="0.25">
      <c r="A698" s="9" t="str">
        <f>IF(total!B705&lt;&gt;"",total!A705,"")</f>
        <v/>
      </c>
      <c r="B698" s="9" t="str">
        <f>IF(total!B705&lt;&gt;"",total!B705,"")</f>
        <v/>
      </c>
      <c r="C698" s="9" t="str">
        <f>IF(total!D705&lt;&gt;"",total!D705,"")</f>
        <v/>
      </c>
      <c r="D698" s="9" t="str">
        <f>IF(total!F705&lt;&gt;"",total!F705,"")</f>
        <v/>
      </c>
      <c r="E698" s="9" t="str">
        <f>IF(total!G705&lt;&gt;"",total!G705,"")</f>
        <v/>
      </c>
      <c r="F698" s="9" t="str">
        <f>IF(total!I705&lt;&gt;"",total!I705,"")</f>
        <v/>
      </c>
    </row>
    <row r="699" spans="1:6" x14ac:dyDescent="0.25">
      <c r="A699" s="9" t="str">
        <f>IF(total!B706&lt;&gt;"",total!A706,"")</f>
        <v/>
      </c>
      <c r="B699" s="9" t="str">
        <f>IF(total!B706&lt;&gt;"",total!B706,"")</f>
        <v/>
      </c>
      <c r="C699" s="9" t="str">
        <f>IF(total!D706&lt;&gt;"",total!D706,"")</f>
        <v/>
      </c>
      <c r="D699" s="9" t="str">
        <f>IF(total!F706&lt;&gt;"",total!F706,"")</f>
        <v/>
      </c>
      <c r="E699" s="9" t="str">
        <f>IF(total!G706&lt;&gt;"",total!G706,"")</f>
        <v/>
      </c>
      <c r="F699" s="9" t="str">
        <f>IF(total!I706&lt;&gt;"",total!I706,"")</f>
        <v/>
      </c>
    </row>
    <row r="700" spans="1:6" x14ac:dyDescent="0.25">
      <c r="A700" s="9" t="str">
        <f>IF(total!B707&lt;&gt;"",total!A707,"")</f>
        <v/>
      </c>
      <c r="B700" s="9" t="str">
        <f>IF(total!B707&lt;&gt;"",total!B707,"")</f>
        <v/>
      </c>
      <c r="C700" s="9" t="str">
        <f>IF(total!D707&lt;&gt;"",total!D707,"")</f>
        <v/>
      </c>
      <c r="D700" s="9" t="str">
        <f>IF(total!F707&lt;&gt;"",total!F707,"")</f>
        <v/>
      </c>
      <c r="E700" s="9" t="str">
        <f>IF(total!G707&lt;&gt;"",total!G707,"")</f>
        <v/>
      </c>
      <c r="F700" s="9" t="str">
        <f>IF(total!I707&lt;&gt;"",total!I707,"")</f>
        <v/>
      </c>
    </row>
    <row r="701" spans="1:6" x14ac:dyDescent="0.25">
      <c r="A701" s="9" t="str">
        <f>IF(total!B708&lt;&gt;"",total!A708,"")</f>
        <v/>
      </c>
      <c r="B701" s="9" t="str">
        <f>IF(total!B708&lt;&gt;"",total!B708,"")</f>
        <v/>
      </c>
      <c r="C701" s="9" t="str">
        <f>IF(total!D708&lt;&gt;"",total!D708,"")</f>
        <v/>
      </c>
      <c r="D701" s="9" t="str">
        <f>IF(total!F708&lt;&gt;"",total!F708,"")</f>
        <v/>
      </c>
      <c r="E701" s="9" t="str">
        <f>IF(total!G708&lt;&gt;"",total!G708,"")</f>
        <v/>
      </c>
      <c r="F701" s="9" t="str">
        <f>IF(total!I708&lt;&gt;"",total!I708,"")</f>
        <v/>
      </c>
    </row>
    <row r="702" spans="1:6" x14ac:dyDescent="0.25">
      <c r="A702" s="9" t="str">
        <f>IF(total!B709&lt;&gt;"",total!A709,"")</f>
        <v/>
      </c>
      <c r="B702" s="9" t="str">
        <f>IF(total!B709&lt;&gt;"",total!B709,"")</f>
        <v/>
      </c>
      <c r="C702" s="9" t="str">
        <f>IF(total!D709&lt;&gt;"",total!D709,"")</f>
        <v/>
      </c>
      <c r="D702" s="9" t="str">
        <f>IF(total!F709&lt;&gt;"",total!F709,"")</f>
        <v/>
      </c>
      <c r="E702" s="9" t="str">
        <f>IF(total!G709&lt;&gt;"",total!G709,"")</f>
        <v/>
      </c>
      <c r="F702" s="9" t="str">
        <f>IF(total!I709&lt;&gt;"",total!I709,"")</f>
        <v/>
      </c>
    </row>
    <row r="703" spans="1:6" x14ac:dyDescent="0.25">
      <c r="A703" s="9" t="str">
        <f>IF(total!B710&lt;&gt;"",total!A710,"")</f>
        <v/>
      </c>
      <c r="B703" s="9" t="str">
        <f>IF(total!B710&lt;&gt;"",total!B710,"")</f>
        <v/>
      </c>
      <c r="C703" s="9" t="str">
        <f>IF(total!D710&lt;&gt;"",total!D710,"")</f>
        <v/>
      </c>
      <c r="D703" s="9" t="str">
        <f>IF(total!F710&lt;&gt;"",total!F710,"")</f>
        <v/>
      </c>
      <c r="E703" s="9" t="str">
        <f>IF(total!G710&lt;&gt;"",total!G710,"")</f>
        <v/>
      </c>
      <c r="F703" s="9" t="str">
        <f>IF(total!I710&lt;&gt;"",total!I710,"")</f>
        <v/>
      </c>
    </row>
    <row r="704" spans="1:6" x14ac:dyDescent="0.25">
      <c r="A704" s="9" t="str">
        <f>IF(total!B711&lt;&gt;"",total!A711,"")</f>
        <v/>
      </c>
      <c r="B704" s="9" t="str">
        <f>IF(total!B711&lt;&gt;"",total!B711,"")</f>
        <v/>
      </c>
      <c r="C704" s="9" t="str">
        <f>IF(total!D711&lt;&gt;"",total!D711,"")</f>
        <v/>
      </c>
      <c r="D704" s="9" t="str">
        <f>IF(total!F711&lt;&gt;"",total!F711,"")</f>
        <v/>
      </c>
      <c r="E704" s="9" t="str">
        <f>IF(total!G711&lt;&gt;"",total!G711,"")</f>
        <v/>
      </c>
      <c r="F704" s="9" t="str">
        <f>IF(total!I711&lt;&gt;"",total!I711,"")</f>
        <v/>
      </c>
    </row>
    <row r="705" spans="1:6" x14ac:dyDescent="0.25">
      <c r="A705" s="9" t="str">
        <f>IF(total!B712&lt;&gt;"",total!A712,"")</f>
        <v/>
      </c>
      <c r="B705" s="9" t="str">
        <f>IF(total!B712&lt;&gt;"",total!B712,"")</f>
        <v/>
      </c>
      <c r="C705" s="9" t="str">
        <f>IF(total!D712&lt;&gt;"",total!D712,"")</f>
        <v/>
      </c>
      <c r="D705" s="9" t="str">
        <f>IF(total!F712&lt;&gt;"",total!F712,"")</f>
        <v/>
      </c>
      <c r="E705" s="9" t="str">
        <f>IF(total!G712&lt;&gt;"",total!G712,"")</f>
        <v/>
      </c>
      <c r="F705" s="9" t="str">
        <f>IF(total!I712&lt;&gt;"",total!I712,"")</f>
        <v/>
      </c>
    </row>
    <row r="706" spans="1:6" x14ac:dyDescent="0.25">
      <c r="A706" s="9" t="str">
        <f>IF(total!B713&lt;&gt;"",total!A713,"")</f>
        <v/>
      </c>
      <c r="B706" s="9" t="str">
        <f>IF(total!B713&lt;&gt;"",total!B713,"")</f>
        <v/>
      </c>
      <c r="C706" s="9" t="str">
        <f>IF(total!D713&lt;&gt;"",total!D713,"")</f>
        <v/>
      </c>
      <c r="D706" s="9" t="str">
        <f>IF(total!F713&lt;&gt;"",total!F713,"")</f>
        <v/>
      </c>
      <c r="E706" s="9" t="str">
        <f>IF(total!G713&lt;&gt;"",total!G713,"")</f>
        <v/>
      </c>
      <c r="F706" s="9" t="str">
        <f>IF(total!I713&lt;&gt;"",total!I713,"")</f>
        <v/>
      </c>
    </row>
    <row r="707" spans="1:6" x14ac:dyDescent="0.25">
      <c r="A707" s="9" t="str">
        <f>IF(total!B714&lt;&gt;"",total!A714,"")</f>
        <v/>
      </c>
      <c r="B707" s="9" t="str">
        <f>IF(total!B714&lt;&gt;"",total!B714,"")</f>
        <v/>
      </c>
      <c r="C707" s="9" t="str">
        <f>IF(total!D714&lt;&gt;"",total!D714,"")</f>
        <v/>
      </c>
      <c r="D707" s="9" t="str">
        <f>IF(total!F714&lt;&gt;"",total!F714,"")</f>
        <v/>
      </c>
      <c r="E707" s="9" t="str">
        <f>IF(total!G714&lt;&gt;"",total!G714,"")</f>
        <v/>
      </c>
      <c r="F707" s="9" t="str">
        <f>IF(total!I714&lt;&gt;"",total!I714,"")</f>
        <v/>
      </c>
    </row>
    <row r="708" spans="1:6" x14ac:dyDescent="0.25">
      <c r="A708" s="9" t="str">
        <f>IF(total!B715&lt;&gt;"",total!A715,"")</f>
        <v/>
      </c>
      <c r="B708" s="9" t="str">
        <f>IF(total!B715&lt;&gt;"",total!B715,"")</f>
        <v/>
      </c>
      <c r="C708" s="9" t="str">
        <f>IF(total!D715&lt;&gt;"",total!D715,"")</f>
        <v/>
      </c>
      <c r="D708" s="9" t="str">
        <f>IF(total!F715&lt;&gt;"",total!F715,"")</f>
        <v/>
      </c>
      <c r="E708" s="9" t="str">
        <f>IF(total!G715&lt;&gt;"",total!G715,"")</f>
        <v/>
      </c>
      <c r="F708" s="9" t="str">
        <f>IF(total!I715&lt;&gt;"",total!I715,"")</f>
        <v/>
      </c>
    </row>
    <row r="709" spans="1:6" x14ac:dyDescent="0.25">
      <c r="A709" s="9" t="str">
        <f>IF(total!B716&lt;&gt;"",total!A716,"")</f>
        <v/>
      </c>
      <c r="B709" s="9" t="str">
        <f>IF(total!B716&lt;&gt;"",total!B716,"")</f>
        <v/>
      </c>
      <c r="C709" s="9" t="str">
        <f>IF(total!D716&lt;&gt;"",total!D716,"")</f>
        <v/>
      </c>
      <c r="D709" s="9" t="str">
        <f>IF(total!F716&lt;&gt;"",total!F716,"")</f>
        <v/>
      </c>
      <c r="E709" s="9" t="str">
        <f>IF(total!G716&lt;&gt;"",total!G716,"")</f>
        <v/>
      </c>
      <c r="F709" s="9" t="str">
        <f>IF(total!I716&lt;&gt;"",total!I716,"")</f>
        <v/>
      </c>
    </row>
    <row r="710" spans="1:6" x14ac:dyDescent="0.25">
      <c r="A710" s="9" t="str">
        <f>IF(total!B717&lt;&gt;"",total!A717,"")</f>
        <v/>
      </c>
      <c r="B710" s="9" t="str">
        <f>IF(total!B717&lt;&gt;"",total!B717,"")</f>
        <v/>
      </c>
      <c r="C710" s="9" t="str">
        <f>IF(total!D717&lt;&gt;"",total!D717,"")</f>
        <v/>
      </c>
      <c r="D710" s="9" t="str">
        <f>IF(total!F717&lt;&gt;"",total!F717,"")</f>
        <v/>
      </c>
      <c r="E710" s="9" t="str">
        <f>IF(total!G717&lt;&gt;"",total!G717,"")</f>
        <v/>
      </c>
      <c r="F710" s="9" t="str">
        <f>IF(total!I717&lt;&gt;"",total!I717,"")</f>
        <v/>
      </c>
    </row>
    <row r="711" spans="1:6" x14ac:dyDescent="0.25">
      <c r="A711" s="9" t="str">
        <f>IF(total!B718&lt;&gt;"",total!A718,"")</f>
        <v/>
      </c>
      <c r="B711" s="9" t="str">
        <f>IF(total!B718&lt;&gt;"",total!B718,"")</f>
        <v/>
      </c>
      <c r="C711" s="9" t="str">
        <f>IF(total!D718&lt;&gt;"",total!D718,"")</f>
        <v/>
      </c>
      <c r="D711" s="9" t="str">
        <f>IF(total!F718&lt;&gt;"",total!F718,"")</f>
        <v/>
      </c>
      <c r="E711" s="9" t="str">
        <f>IF(total!G718&lt;&gt;"",total!G718,"")</f>
        <v/>
      </c>
      <c r="F711" s="9" t="str">
        <f>IF(total!I718&lt;&gt;"",total!I718,"")</f>
        <v/>
      </c>
    </row>
    <row r="712" spans="1:6" x14ac:dyDescent="0.25">
      <c r="A712" s="9" t="str">
        <f>IF(total!B719&lt;&gt;"",total!A719,"")</f>
        <v/>
      </c>
      <c r="B712" s="9" t="str">
        <f>IF(total!B719&lt;&gt;"",total!B719,"")</f>
        <v/>
      </c>
      <c r="C712" s="9" t="str">
        <f>IF(total!D719&lt;&gt;"",total!D719,"")</f>
        <v/>
      </c>
      <c r="D712" s="9" t="str">
        <f>IF(total!F719&lt;&gt;"",total!F719,"")</f>
        <v/>
      </c>
      <c r="E712" s="9" t="str">
        <f>IF(total!G719&lt;&gt;"",total!G719,"")</f>
        <v/>
      </c>
      <c r="F712" s="9" t="str">
        <f>IF(total!I719&lt;&gt;"",total!I719,"")</f>
        <v/>
      </c>
    </row>
    <row r="713" spans="1:6" x14ac:dyDescent="0.25">
      <c r="A713" s="9" t="str">
        <f>IF(total!B720&lt;&gt;"",total!A720,"")</f>
        <v/>
      </c>
      <c r="B713" s="9" t="str">
        <f>IF(total!B720&lt;&gt;"",total!B720,"")</f>
        <v/>
      </c>
      <c r="C713" s="9" t="str">
        <f>IF(total!D720&lt;&gt;"",total!D720,"")</f>
        <v/>
      </c>
      <c r="D713" s="9" t="str">
        <f>IF(total!F720&lt;&gt;"",total!F720,"")</f>
        <v/>
      </c>
      <c r="E713" s="9" t="str">
        <f>IF(total!G720&lt;&gt;"",total!G720,"")</f>
        <v/>
      </c>
      <c r="F713" s="9" t="str">
        <f>IF(total!I720&lt;&gt;"",total!I720,"")</f>
        <v/>
      </c>
    </row>
    <row r="714" spans="1:6" x14ac:dyDescent="0.25">
      <c r="A714" s="9" t="str">
        <f>IF(total!B721&lt;&gt;"",total!A721,"")</f>
        <v/>
      </c>
      <c r="B714" s="9" t="str">
        <f>IF(total!B721&lt;&gt;"",total!B721,"")</f>
        <v/>
      </c>
      <c r="C714" s="9" t="str">
        <f>IF(total!D721&lt;&gt;"",total!D721,"")</f>
        <v/>
      </c>
      <c r="D714" s="9" t="str">
        <f>IF(total!F721&lt;&gt;"",total!F721,"")</f>
        <v/>
      </c>
      <c r="E714" s="9" t="str">
        <f>IF(total!G721&lt;&gt;"",total!G721,"")</f>
        <v/>
      </c>
      <c r="F714" s="9" t="str">
        <f>IF(total!I721&lt;&gt;"",total!I721,"")</f>
        <v/>
      </c>
    </row>
    <row r="715" spans="1:6" x14ac:dyDescent="0.25">
      <c r="A715" s="9" t="str">
        <f>IF(total!B722&lt;&gt;"",total!A722,"")</f>
        <v/>
      </c>
      <c r="B715" s="9" t="str">
        <f>IF(total!B722&lt;&gt;"",total!B722,"")</f>
        <v/>
      </c>
      <c r="C715" s="9" t="str">
        <f>IF(total!D722&lt;&gt;"",total!D722,"")</f>
        <v/>
      </c>
      <c r="D715" s="9" t="str">
        <f>IF(total!F722&lt;&gt;"",total!F722,"")</f>
        <v/>
      </c>
      <c r="E715" s="9" t="str">
        <f>IF(total!G722&lt;&gt;"",total!G722,"")</f>
        <v/>
      </c>
      <c r="F715" s="9" t="str">
        <f>IF(total!I722&lt;&gt;"",total!I722,"")</f>
        <v/>
      </c>
    </row>
    <row r="716" spans="1:6" x14ac:dyDescent="0.25">
      <c r="A716" s="9" t="str">
        <f>IF(total!B723&lt;&gt;"",total!A723,"")</f>
        <v/>
      </c>
      <c r="B716" s="9" t="str">
        <f>IF(total!B723&lt;&gt;"",total!B723,"")</f>
        <v/>
      </c>
      <c r="C716" s="9" t="str">
        <f>IF(total!D723&lt;&gt;"",total!D723,"")</f>
        <v/>
      </c>
      <c r="D716" s="9" t="str">
        <f>IF(total!F723&lt;&gt;"",total!F723,"")</f>
        <v/>
      </c>
      <c r="E716" s="9" t="str">
        <f>IF(total!G723&lt;&gt;"",total!G723,"")</f>
        <v/>
      </c>
      <c r="F716" s="9" t="str">
        <f>IF(total!I723&lt;&gt;"",total!I723,"")</f>
        <v/>
      </c>
    </row>
    <row r="717" spans="1:6" x14ac:dyDescent="0.25">
      <c r="A717" s="9" t="str">
        <f>IF(total!B724&lt;&gt;"",total!A724,"")</f>
        <v/>
      </c>
      <c r="B717" s="9" t="str">
        <f>IF(total!B724&lt;&gt;"",total!B724,"")</f>
        <v/>
      </c>
      <c r="C717" s="9" t="str">
        <f>IF(total!D724&lt;&gt;"",total!D724,"")</f>
        <v/>
      </c>
      <c r="D717" s="9" t="str">
        <f>IF(total!F724&lt;&gt;"",total!F724,"")</f>
        <v/>
      </c>
      <c r="E717" s="9" t="str">
        <f>IF(total!G724&lt;&gt;"",total!G724,"")</f>
        <v/>
      </c>
      <c r="F717" s="9" t="str">
        <f>IF(total!I724&lt;&gt;"",total!I724,"")</f>
        <v/>
      </c>
    </row>
    <row r="718" spans="1:6" x14ac:dyDescent="0.25">
      <c r="A718" s="9" t="str">
        <f>IF(total!B725&lt;&gt;"",total!A725,"")</f>
        <v/>
      </c>
      <c r="B718" s="9" t="str">
        <f>IF(total!B725&lt;&gt;"",total!B725,"")</f>
        <v/>
      </c>
      <c r="C718" s="9" t="str">
        <f>IF(total!D725&lt;&gt;"",total!D725,"")</f>
        <v/>
      </c>
      <c r="D718" s="9" t="str">
        <f>IF(total!F725&lt;&gt;"",total!F725,"")</f>
        <v/>
      </c>
      <c r="E718" s="9" t="str">
        <f>IF(total!G725&lt;&gt;"",total!G725,"")</f>
        <v/>
      </c>
      <c r="F718" s="9" t="str">
        <f>IF(total!I725&lt;&gt;"",total!I725,"")</f>
        <v/>
      </c>
    </row>
    <row r="719" spans="1:6" x14ac:dyDescent="0.25">
      <c r="A719" s="9" t="str">
        <f>IF(total!B726&lt;&gt;"",total!A726,"")</f>
        <v/>
      </c>
      <c r="B719" s="9" t="str">
        <f>IF(total!B726&lt;&gt;"",total!B726,"")</f>
        <v/>
      </c>
      <c r="C719" s="9" t="str">
        <f>IF(total!D726&lt;&gt;"",total!D726,"")</f>
        <v/>
      </c>
      <c r="D719" s="9" t="str">
        <f>IF(total!F726&lt;&gt;"",total!F726,"")</f>
        <v/>
      </c>
      <c r="E719" s="9" t="str">
        <f>IF(total!G726&lt;&gt;"",total!G726,"")</f>
        <v/>
      </c>
      <c r="F719" s="9" t="str">
        <f>IF(total!I726&lt;&gt;"",total!I726,"")</f>
        <v/>
      </c>
    </row>
    <row r="720" spans="1:6" x14ac:dyDescent="0.25">
      <c r="A720" s="9" t="str">
        <f>IF(total!B727&lt;&gt;"",total!A727,"")</f>
        <v/>
      </c>
      <c r="B720" s="9" t="str">
        <f>IF(total!B727&lt;&gt;"",total!B727,"")</f>
        <v/>
      </c>
      <c r="C720" s="9" t="str">
        <f>IF(total!D727&lt;&gt;"",total!D727,"")</f>
        <v/>
      </c>
      <c r="D720" s="9" t="str">
        <f>IF(total!F727&lt;&gt;"",total!F727,"")</f>
        <v/>
      </c>
      <c r="E720" s="9" t="str">
        <f>IF(total!G727&lt;&gt;"",total!G727,"")</f>
        <v/>
      </c>
      <c r="F720" s="9" t="str">
        <f>IF(total!I727&lt;&gt;"",total!I727,"")</f>
        <v/>
      </c>
    </row>
    <row r="721" spans="1:6" x14ac:dyDescent="0.25">
      <c r="A721" s="9" t="str">
        <f>IF(total!B728&lt;&gt;"",total!A728,"")</f>
        <v/>
      </c>
      <c r="B721" s="9" t="str">
        <f>IF(total!B728&lt;&gt;"",total!B728,"")</f>
        <v/>
      </c>
      <c r="C721" s="9" t="str">
        <f>IF(total!D728&lt;&gt;"",total!D728,"")</f>
        <v/>
      </c>
      <c r="D721" s="9" t="str">
        <f>IF(total!F728&lt;&gt;"",total!F728,"")</f>
        <v/>
      </c>
      <c r="E721" s="9" t="str">
        <f>IF(total!G728&lt;&gt;"",total!G728,"")</f>
        <v/>
      </c>
      <c r="F721" s="9" t="str">
        <f>IF(total!I728&lt;&gt;"",total!I728,"")</f>
        <v/>
      </c>
    </row>
    <row r="722" spans="1:6" x14ac:dyDescent="0.25">
      <c r="A722" s="9" t="str">
        <f>IF(total!B729&lt;&gt;"",total!A729,"")</f>
        <v/>
      </c>
      <c r="B722" s="9" t="str">
        <f>IF(total!B729&lt;&gt;"",total!B729,"")</f>
        <v/>
      </c>
      <c r="C722" s="9" t="str">
        <f>IF(total!D729&lt;&gt;"",total!D729,"")</f>
        <v/>
      </c>
      <c r="D722" s="9" t="str">
        <f>IF(total!F729&lt;&gt;"",total!F729,"")</f>
        <v/>
      </c>
      <c r="E722" s="9" t="str">
        <f>IF(total!G729&lt;&gt;"",total!G729,"")</f>
        <v/>
      </c>
      <c r="F722" s="9" t="str">
        <f>IF(total!I729&lt;&gt;"",total!I729,"")</f>
        <v/>
      </c>
    </row>
    <row r="723" spans="1:6" x14ac:dyDescent="0.25">
      <c r="A723" s="9" t="str">
        <f>IF(total!B730&lt;&gt;"",total!A730,"")</f>
        <v/>
      </c>
      <c r="B723" s="9" t="str">
        <f>IF(total!B730&lt;&gt;"",total!B730,"")</f>
        <v/>
      </c>
      <c r="C723" s="9" t="str">
        <f>IF(total!D730&lt;&gt;"",total!D730,"")</f>
        <v/>
      </c>
      <c r="D723" s="9" t="str">
        <f>IF(total!F730&lt;&gt;"",total!F730,"")</f>
        <v/>
      </c>
      <c r="E723" s="9" t="str">
        <f>IF(total!G730&lt;&gt;"",total!G730,"")</f>
        <v/>
      </c>
      <c r="F723" s="9" t="str">
        <f>IF(total!I730&lt;&gt;"",total!I730,"")</f>
        <v/>
      </c>
    </row>
    <row r="724" spans="1:6" x14ac:dyDescent="0.25">
      <c r="A724" s="9" t="str">
        <f>IF(total!B731&lt;&gt;"",total!A731,"")</f>
        <v/>
      </c>
      <c r="B724" s="9" t="str">
        <f>IF(total!B731&lt;&gt;"",total!B731,"")</f>
        <v/>
      </c>
      <c r="C724" s="9" t="str">
        <f>IF(total!D731&lt;&gt;"",total!D731,"")</f>
        <v/>
      </c>
      <c r="D724" s="9" t="str">
        <f>IF(total!F731&lt;&gt;"",total!F731,"")</f>
        <v/>
      </c>
      <c r="E724" s="9" t="str">
        <f>IF(total!G731&lt;&gt;"",total!G731,"")</f>
        <v/>
      </c>
      <c r="F724" s="9" t="str">
        <f>IF(total!I731&lt;&gt;"",total!I731,"")</f>
        <v/>
      </c>
    </row>
    <row r="725" spans="1:6" x14ac:dyDescent="0.25">
      <c r="A725" s="9" t="str">
        <f>IF(total!B732&lt;&gt;"",total!A732,"")</f>
        <v/>
      </c>
      <c r="B725" s="9" t="str">
        <f>IF(total!B732&lt;&gt;"",total!B732,"")</f>
        <v/>
      </c>
      <c r="C725" s="9" t="str">
        <f>IF(total!D732&lt;&gt;"",total!D732,"")</f>
        <v/>
      </c>
      <c r="D725" s="9" t="str">
        <f>IF(total!F732&lt;&gt;"",total!F732,"")</f>
        <v/>
      </c>
      <c r="E725" s="9" t="str">
        <f>IF(total!G732&lt;&gt;"",total!G732,"")</f>
        <v/>
      </c>
      <c r="F725" s="9" t="str">
        <f>IF(total!I732&lt;&gt;"",total!I732,"")</f>
        <v/>
      </c>
    </row>
    <row r="726" spans="1:6" x14ac:dyDescent="0.25">
      <c r="A726" s="9" t="str">
        <f>IF(total!B733&lt;&gt;"",total!A733,"")</f>
        <v/>
      </c>
      <c r="B726" s="9" t="str">
        <f>IF(total!B733&lt;&gt;"",total!B733,"")</f>
        <v/>
      </c>
      <c r="C726" s="9" t="str">
        <f>IF(total!D733&lt;&gt;"",total!D733,"")</f>
        <v/>
      </c>
      <c r="D726" s="9" t="str">
        <f>IF(total!F733&lt;&gt;"",total!F733,"")</f>
        <v/>
      </c>
      <c r="E726" s="9" t="str">
        <f>IF(total!G733&lt;&gt;"",total!G733,"")</f>
        <v/>
      </c>
      <c r="F726" s="9" t="str">
        <f>IF(total!I733&lt;&gt;"",total!I733,"")</f>
        <v/>
      </c>
    </row>
    <row r="727" spans="1:6" x14ac:dyDescent="0.25">
      <c r="A727" s="9" t="str">
        <f>IF(total!B734&lt;&gt;"",total!A734,"")</f>
        <v/>
      </c>
      <c r="B727" s="9" t="str">
        <f>IF(total!B734&lt;&gt;"",total!B734,"")</f>
        <v/>
      </c>
      <c r="C727" s="9" t="str">
        <f>IF(total!D734&lt;&gt;"",total!D734,"")</f>
        <v/>
      </c>
      <c r="D727" s="9" t="str">
        <f>IF(total!F734&lt;&gt;"",total!F734,"")</f>
        <v/>
      </c>
      <c r="E727" s="9" t="str">
        <f>IF(total!G734&lt;&gt;"",total!G734,"")</f>
        <v/>
      </c>
      <c r="F727" s="9" t="str">
        <f>IF(total!I734&lt;&gt;"",total!I734,"")</f>
        <v/>
      </c>
    </row>
    <row r="728" spans="1:6" x14ac:dyDescent="0.25">
      <c r="A728" s="9" t="str">
        <f>IF(total!B735&lt;&gt;"",total!A735,"")</f>
        <v/>
      </c>
      <c r="B728" s="9" t="str">
        <f>IF(total!B735&lt;&gt;"",total!B735,"")</f>
        <v/>
      </c>
      <c r="C728" s="9" t="str">
        <f>IF(total!D735&lt;&gt;"",total!D735,"")</f>
        <v/>
      </c>
      <c r="D728" s="9" t="str">
        <f>IF(total!F735&lt;&gt;"",total!F735,"")</f>
        <v/>
      </c>
      <c r="E728" s="9" t="str">
        <f>IF(total!G735&lt;&gt;"",total!G735,"")</f>
        <v/>
      </c>
      <c r="F728" s="9" t="str">
        <f>IF(total!I735&lt;&gt;"",total!I735,"")</f>
        <v/>
      </c>
    </row>
    <row r="729" spans="1:6" x14ac:dyDescent="0.25">
      <c r="A729" s="9" t="str">
        <f>IF(total!B736&lt;&gt;"",total!A736,"")</f>
        <v/>
      </c>
      <c r="B729" s="9" t="str">
        <f>IF(total!B736&lt;&gt;"",total!B736,"")</f>
        <v/>
      </c>
      <c r="C729" s="9" t="str">
        <f>IF(total!D736&lt;&gt;"",total!D736,"")</f>
        <v/>
      </c>
      <c r="D729" s="9" t="str">
        <f>IF(total!F736&lt;&gt;"",total!F736,"")</f>
        <v/>
      </c>
      <c r="E729" s="9" t="str">
        <f>IF(total!G736&lt;&gt;"",total!G736,"")</f>
        <v/>
      </c>
      <c r="F729" s="9" t="str">
        <f>IF(total!I736&lt;&gt;"",total!I736,"")</f>
        <v/>
      </c>
    </row>
    <row r="730" spans="1:6" x14ac:dyDescent="0.25">
      <c r="A730" s="9" t="str">
        <f>IF(total!B737&lt;&gt;"",total!A737,"")</f>
        <v/>
      </c>
      <c r="B730" s="9" t="str">
        <f>IF(total!B737&lt;&gt;"",total!B737,"")</f>
        <v/>
      </c>
      <c r="C730" s="9" t="str">
        <f>IF(total!D737&lt;&gt;"",total!D737,"")</f>
        <v/>
      </c>
      <c r="D730" s="9" t="str">
        <f>IF(total!F737&lt;&gt;"",total!F737,"")</f>
        <v/>
      </c>
      <c r="E730" s="9" t="str">
        <f>IF(total!G737&lt;&gt;"",total!G737,"")</f>
        <v/>
      </c>
      <c r="F730" s="9" t="str">
        <f>IF(total!I737&lt;&gt;"",total!I737,"")</f>
        <v/>
      </c>
    </row>
    <row r="731" spans="1:6" x14ac:dyDescent="0.25">
      <c r="A731" s="9" t="str">
        <f>IF(total!B738&lt;&gt;"",total!A738,"")</f>
        <v/>
      </c>
      <c r="B731" s="9" t="str">
        <f>IF(total!B738&lt;&gt;"",total!B738,"")</f>
        <v/>
      </c>
      <c r="C731" s="9" t="str">
        <f>IF(total!D738&lt;&gt;"",total!D738,"")</f>
        <v/>
      </c>
      <c r="D731" s="9" t="str">
        <f>IF(total!F738&lt;&gt;"",total!F738,"")</f>
        <v/>
      </c>
      <c r="E731" s="9" t="str">
        <f>IF(total!G738&lt;&gt;"",total!G738,"")</f>
        <v/>
      </c>
      <c r="F731" s="9" t="str">
        <f>IF(total!I738&lt;&gt;"",total!I738,"")</f>
        <v/>
      </c>
    </row>
    <row r="732" spans="1:6" x14ac:dyDescent="0.25">
      <c r="A732" s="9" t="str">
        <f>IF(total!B739&lt;&gt;"",total!A739,"")</f>
        <v/>
      </c>
      <c r="B732" s="9" t="str">
        <f>IF(total!B739&lt;&gt;"",total!B739,"")</f>
        <v/>
      </c>
      <c r="C732" s="9" t="str">
        <f>IF(total!D739&lt;&gt;"",total!D739,"")</f>
        <v/>
      </c>
      <c r="D732" s="9" t="str">
        <f>IF(total!F739&lt;&gt;"",total!F739,"")</f>
        <v/>
      </c>
      <c r="E732" s="9" t="str">
        <f>IF(total!G739&lt;&gt;"",total!G739,"")</f>
        <v/>
      </c>
      <c r="F732" s="9" t="str">
        <f>IF(total!I739&lt;&gt;"",total!I739,"")</f>
        <v/>
      </c>
    </row>
    <row r="733" spans="1:6" x14ac:dyDescent="0.25">
      <c r="A733" s="9" t="str">
        <f>IF(total!B740&lt;&gt;"",total!A740,"")</f>
        <v/>
      </c>
      <c r="B733" s="9" t="str">
        <f>IF(total!B740&lt;&gt;"",total!B740,"")</f>
        <v/>
      </c>
      <c r="C733" s="9" t="str">
        <f>IF(total!D740&lt;&gt;"",total!D740,"")</f>
        <v/>
      </c>
      <c r="D733" s="9" t="str">
        <f>IF(total!F740&lt;&gt;"",total!F740,"")</f>
        <v/>
      </c>
      <c r="E733" s="9" t="str">
        <f>IF(total!G740&lt;&gt;"",total!G740,"")</f>
        <v/>
      </c>
      <c r="F733" s="9" t="str">
        <f>IF(total!I740&lt;&gt;"",total!I740,"")</f>
        <v/>
      </c>
    </row>
    <row r="734" spans="1:6" x14ac:dyDescent="0.25">
      <c r="A734" s="9" t="str">
        <f>IF(total!B741&lt;&gt;"",total!A741,"")</f>
        <v/>
      </c>
      <c r="B734" s="9" t="str">
        <f>IF(total!B741&lt;&gt;"",total!B741,"")</f>
        <v/>
      </c>
      <c r="C734" s="9" t="str">
        <f>IF(total!D741&lt;&gt;"",total!D741,"")</f>
        <v/>
      </c>
      <c r="D734" s="9" t="str">
        <f>IF(total!F741&lt;&gt;"",total!F741,"")</f>
        <v/>
      </c>
      <c r="E734" s="9" t="str">
        <f>IF(total!G741&lt;&gt;"",total!G741,"")</f>
        <v/>
      </c>
      <c r="F734" s="9" t="str">
        <f>IF(total!I741&lt;&gt;"",total!I741,"")</f>
        <v/>
      </c>
    </row>
    <row r="735" spans="1:6" x14ac:dyDescent="0.25">
      <c r="A735" s="9" t="str">
        <f>IF(total!B742&lt;&gt;"",total!A742,"")</f>
        <v/>
      </c>
      <c r="B735" s="9" t="str">
        <f>IF(total!B742&lt;&gt;"",total!B742,"")</f>
        <v/>
      </c>
      <c r="C735" s="9" t="str">
        <f>IF(total!D742&lt;&gt;"",total!D742,"")</f>
        <v/>
      </c>
      <c r="D735" s="9" t="str">
        <f>IF(total!F742&lt;&gt;"",total!F742,"")</f>
        <v/>
      </c>
      <c r="E735" s="9" t="str">
        <f>IF(total!G742&lt;&gt;"",total!G742,"")</f>
        <v/>
      </c>
      <c r="F735" s="9" t="str">
        <f>IF(total!I742&lt;&gt;"",total!I742,"")</f>
        <v/>
      </c>
    </row>
    <row r="736" spans="1:6" x14ac:dyDescent="0.25">
      <c r="A736" s="9" t="str">
        <f>IF(total!B743&lt;&gt;"",total!A743,"")</f>
        <v/>
      </c>
      <c r="B736" s="9" t="str">
        <f>IF(total!B743&lt;&gt;"",total!B743,"")</f>
        <v/>
      </c>
      <c r="C736" s="9" t="str">
        <f>IF(total!D743&lt;&gt;"",total!D743,"")</f>
        <v/>
      </c>
      <c r="D736" s="9" t="str">
        <f>IF(total!F743&lt;&gt;"",total!F743,"")</f>
        <v/>
      </c>
      <c r="E736" s="9" t="str">
        <f>IF(total!G743&lt;&gt;"",total!G743,"")</f>
        <v/>
      </c>
      <c r="F736" s="9" t="str">
        <f>IF(total!I743&lt;&gt;"",total!I743,"")</f>
        <v/>
      </c>
    </row>
    <row r="737" spans="1:6" x14ac:dyDescent="0.25">
      <c r="A737" s="9" t="str">
        <f>IF(total!B744&lt;&gt;"",total!A744,"")</f>
        <v/>
      </c>
      <c r="B737" s="9" t="str">
        <f>IF(total!B744&lt;&gt;"",total!B744,"")</f>
        <v/>
      </c>
      <c r="C737" s="9" t="str">
        <f>IF(total!D744&lt;&gt;"",total!D744,"")</f>
        <v/>
      </c>
      <c r="D737" s="9" t="str">
        <f>IF(total!F744&lt;&gt;"",total!F744,"")</f>
        <v/>
      </c>
      <c r="E737" s="9" t="str">
        <f>IF(total!G744&lt;&gt;"",total!G744,"")</f>
        <v/>
      </c>
      <c r="F737" s="9" t="str">
        <f>IF(total!I744&lt;&gt;"",total!I744,"")</f>
        <v/>
      </c>
    </row>
    <row r="738" spans="1:6" x14ac:dyDescent="0.25">
      <c r="A738" s="9" t="str">
        <f>IF(total!B745&lt;&gt;"",total!A745,"")</f>
        <v/>
      </c>
      <c r="B738" s="9" t="str">
        <f>IF(total!B745&lt;&gt;"",total!B745,"")</f>
        <v/>
      </c>
      <c r="C738" s="9" t="str">
        <f>IF(total!D745&lt;&gt;"",total!D745,"")</f>
        <v/>
      </c>
      <c r="D738" s="9" t="str">
        <f>IF(total!F745&lt;&gt;"",total!F745,"")</f>
        <v/>
      </c>
      <c r="E738" s="9" t="str">
        <f>IF(total!G745&lt;&gt;"",total!G745,"")</f>
        <v/>
      </c>
      <c r="F738" s="9" t="str">
        <f>IF(total!I745&lt;&gt;"",total!I745,"")</f>
        <v/>
      </c>
    </row>
    <row r="739" spans="1:6" x14ac:dyDescent="0.25">
      <c r="A739" s="9" t="str">
        <f>IF(total!B746&lt;&gt;"",total!A746,"")</f>
        <v/>
      </c>
      <c r="B739" s="9" t="str">
        <f>IF(total!B746&lt;&gt;"",total!B746,"")</f>
        <v/>
      </c>
      <c r="C739" s="9" t="str">
        <f>IF(total!D746&lt;&gt;"",total!D746,"")</f>
        <v/>
      </c>
      <c r="D739" s="9" t="str">
        <f>IF(total!F746&lt;&gt;"",total!F746,"")</f>
        <v/>
      </c>
      <c r="E739" s="9" t="str">
        <f>IF(total!G746&lt;&gt;"",total!G746,"")</f>
        <v/>
      </c>
      <c r="F739" s="9" t="str">
        <f>IF(total!I746&lt;&gt;"",total!I746,"")</f>
        <v/>
      </c>
    </row>
    <row r="740" spans="1:6" x14ac:dyDescent="0.25">
      <c r="A740" s="9" t="str">
        <f>IF(total!B747&lt;&gt;"",total!A747,"")</f>
        <v/>
      </c>
      <c r="B740" s="9" t="str">
        <f>IF(total!B747&lt;&gt;"",total!B747,"")</f>
        <v/>
      </c>
      <c r="C740" s="9" t="str">
        <f>IF(total!D747&lt;&gt;"",total!D747,"")</f>
        <v/>
      </c>
      <c r="D740" s="9" t="str">
        <f>IF(total!F747&lt;&gt;"",total!F747,"")</f>
        <v/>
      </c>
      <c r="E740" s="9" t="str">
        <f>IF(total!G747&lt;&gt;"",total!G747,"")</f>
        <v/>
      </c>
      <c r="F740" s="9" t="str">
        <f>IF(total!I747&lt;&gt;"",total!I747,"")</f>
        <v/>
      </c>
    </row>
    <row r="741" spans="1:6" x14ac:dyDescent="0.25">
      <c r="A741" s="9" t="str">
        <f>IF(total!B748&lt;&gt;"",total!A748,"")</f>
        <v/>
      </c>
      <c r="B741" s="9" t="str">
        <f>IF(total!B748&lt;&gt;"",total!B748,"")</f>
        <v/>
      </c>
      <c r="C741" s="9" t="str">
        <f>IF(total!D748&lt;&gt;"",total!D748,"")</f>
        <v/>
      </c>
      <c r="D741" s="9" t="str">
        <f>IF(total!F748&lt;&gt;"",total!F748,"")</f>
        <v/>
      </c>
      <c r="E741" s="9" t="str">
        <f>IF(total!G748&lt;&gt;"",total!G748,"")</f>
        <v/>
      </c>
      <c r="F741" s="9" t="str">
        <f>IF(total!I748&lt;&gt;"",total!I748,"")</f>
        <v/>
      </c>
    </row>
    <row r="742" spans="1:6" x14ac:dyDescent="0.25">
      <c r="A742" s="9" t="str">
        <f>IF(total!B749&lt;&gt;"",total!A749,"")</f>
        <v/>
      </c>
      <c r="B742" s="9" t="str">
        <f>IF(total!B749&lt;&gt;"",total!B749,"")</f>
        <v/>
      </c>
      <c r="C742" s="9" t="str">
        <f>IF(total!D749&lt;&gt;"",total!D749,"")</f>
        <v/>
      </c>
      <c r="D742" s="9" t="str">
        <f>IF(total!F749&lt;&gt;"",total!F749,"")</f>
        <v/>
      </c>
      <c r="E742" s="9" t="str">
        <f>IF(total!G749&lt;&gt;"",total!G749,"")</f>
        <v/>
      </c>
      <c r="F742" s="9" t="str">
        <f>IF(total!I749&lt;&gt;"",total!I749,"")</f>
        <v/>
      </c>
    </row>
    <row r="743" spans="1:6" x14ac:dyDescent="0.25">
      <c r="A743" s="9" t="str">
        <f>IF(total!B750&lt;&gt;"",total!A750,"")</f>
        <v/>
      </c>
      <c r="B743" s="9" t="str">
        <f>IF(total!B750&lt;&gt;"",total!B750,"")</f>
        <v/>
      </c>
      <c r="C743" s="9" t="str">
        <f>IF(total!D750&lt;&gt;"",total!D750,"")</f>
        <v/>
      </c>
      <c r="D743" s="9" t="str">
        <f>IF(total!F750&lt;&gt;"",total!F750,"")</f>
        <v/>
      </c>
      <c r="E743" s="9" t="str">
        <f>IF(total!G750&lt;&gt;"",total!G750,"")</f>
        <v/>
      </c>
      <c r="F743" s="9" t="str">
        <f>IF(total!I750&lt;&gt;"",total!I750,"")</f>
        <v/>
      </c>
    </row>
    <row r="744" spans="1:6" x14ac:dyDescent="0.25">
      <c r="A744" s="9" t="str">
        <f>IF(total!B751&lt;&gt;"",total!A751,"")</f>
        <v/>
      </c>
      <c r="B744" s="9" t="str">
        <f>IF(total!B751&lt;&gt;"",total!B751,"")</f>
        <v/>
      </c>
      <c r="C744" s="9" t="str">
        <f>IF(total!D751&lt;&gt;"",total!D751,"")</f>
        <v/>
      </c>
      <c r="D744" s="9" t="str">
        <f>IF(total!F751&lt;&gt;"",total!F751,"")</f>
        <v/>
      </c>
      <c r="E744" s="9" t="str">
        <f>IF(total!G751&lt;&gt;"",total!G751,"")</f>
        <v/>
      </c>
      <c r="F744" s="9" t="str">
        <f>IF(total!I751&lt;&gt;"",total!I751,"")</f>
        <v/>
      </c>
    </row>
    <row r="745" spans="1:6" x14ac:dyDescent="0.25">
      <c r="A745" s="9" t="str">
        <f>IF(total!B752&lt;&gt;"",total!A752,"")</f>
        <v/>
      </c>
      <c r="B745" s="9" t="str">
        <f>IF(total!B752&lt;&gt;"",total!B752,"")</f>
        <v/>
      </c>
      <c r="C745" s="9" t="str">
        <f>IF(total!D752&lt;&gt;"",total!D752,"")</f>
        <v/>
      </c>
      <c r="D745" s="9" t="str">
        <f>IF(total!F752&lt;&gt;"",total!F752,"")</f>
        <v/>
      </c>
      <c r="E745" s="9" t="str">
        <f>IF(total!G752&lt;&gt;"",total!G752,"")</f>
        <v/>
      </c>
      <c r="F745" s="9" t="str">
        <f>IF(total!I752&lt;&gt;"",total!I752,"")</f>
        <v/>
      </c>
    </row>
    <row r="746" spans="1:6" x14ac:dyDescent="0.25">
      <c r="A746" s="9" t="str">
        <f>IF(total!B753&lt;&gt;"",total!A753,"")</f>
        <v/>
      </c>
      <c r="B746" s="9" t="str">
        <f>IF(total!B753&lt;&gt;"",total!B753,"")</f>
        <v/>
      </c>
      <c r="C746" s="9" t="str">
        <f>IF(total!D753&lt;&gt;"",total!D753,"")</f>
        <v/>
      </c>
      <c r="D746" s="9" t="str">
        <f>IF(total!F753&lt;&gt;"",total!F753,"")</f>
        <v/>
      </c>
      <c r="E746" s="9" t="str">
        <f>IF(total!G753&lt;&gt;"",total!G753,"")</f>
        <v/>
      </c>
      <c r="F746" s="9" t="str">
        <f>IF(total!I753&lt;&gt;"",total!I753,"")</f>
        <v/>
      </c>
    </row>
    <row r="747" spans="1:6" x14ac:dyDescent="0.25">
      <c r="A747" s="9" t="str">
        <f>IF(total!B754&lt;&gt;"",total!A754,"")</f>
        <v/>
      </c>
      <c r="B747" s="9" t="str">
        <f>IF(total!B754&lt;&gt;"",total!B754,"")</f>
        <v/>
      </c>
      <c r="C747" s="9" t="str">
        <f>IF(total!D754&lt;&gt;"",total!D754,"")</f>
        <v/>
      </c>
      <c r="D747" s="9" t="str">
        <f>IF(total!F754&lt;&gt;"",total!F754,"")</f>
        <v/>
      </c>
      <c r="E747" s="9" t="str">
        <f>IF(total!G754&lt;&gt;"",total!G754,"")</f>
        <v/>
      </c>
      <c r="F747" s="9" t="str">
        <f>IF(total!I754&lt;&gt;"",total!I754,"")</f>
        <v/>
      </c>
    </row>
    <row r="748" spans="1:6" x14ac:dyDescent="0.25">
      <c r="A748" s="9" t="str">
        <f>IF(total!B755&lt;&gt;"",total!A755,"")</f>
        <v/>
      </c>
      <c r="B748" s="9" t="str">
        <f>IF(total!B755&lt;&gt;"",total!B755,"")</f>
        <v/>
      </c>
      <c r="C748" s="9" t="str">
        <f>IF(total!D755&lt;&gt;"",total!D755,"")</f>
        <v/>
      </c>
      <c r="D748" s="9" t="str">
        <f>IF(total!F755&lt;&gt;"",total!F755,"")</f>
        <v/>
      </c>
      <c r="E748" s="9" t="str">
        <f>IF(total!G755&lt;&gt;"",total!G755,"")</f>
        <v/>
      </c>
      <c r="F748" s="9" t="str">
        <f>IF(total!I755&lt;&gt;"",total!I755,"")</f>
        <v/>
      </c>
    </row>
    <row r="749" spans="1:6" x14ac:dyDescent="0.25">
      <c r="A749" s="9" t="str">
        <f>IF(total!B756&lt;&gt;"",total!A756,"")</f>
        <v/>
      </c>
      <c r="B749" s="9" t="str">
        <f>IF(total!B756&lt;&gt;"",total!B756,"")</f>
        <v/>
      </c>
      <c r="C749" s="9" t="str">
        <f>IF(total!D756&lt;&gt;"",total!D756,"")</f>
        <v/>
      </c>
      <c r="D749" s="9" t="str">
        <f>IF(total!F756&lt;&gt;"",total!F756,"")</f>
        <v/>
      </c>
      <c r="E749" s="9" t="str">
        <f>IF(total!G756&lt;&gt;"",total!G756,"")</f>
        <v/>
      </c>
      <c r="F749" s="9" t="str">
        <f>IF(total!I756&lt;&gt;"",total!I756,"")</f>
        <v/>
      </c>
    </row>
    <row r="750" spans="1:6" x14ac:dyDescent="0.25">
      <c r="A750" s="9" t="str">
        <f>IF(total!B757&lt;&gt;"",total!A757,"")</f>
        <v/>
      </c>
      <c r="B750" s="9" t="str">
        <f>IF(total!B757&lt;&gt;"",total!B757,"")</f>
        <v/>
      </c>
      <c r="C750" s="9" t="str">
        <f>IF(total!D757&lt;&gt;"",total!D757,"")</f>
        <v/>
      </c>
      <c r="D750" s="9" t="str">
        <f>IF(total!F757&lt;&gt;"",total!F757,"")</f>
        <v/>
      </c>
      <c r="E750" s="9" t="str">
        <f>IF(total!G757&lt;&gt;"",total!G757,"")</f>
        <v/>
      </c>
      <c r="F750" s="9" t="str">
        <f>IF(total!I757&lt;&gt;"",total!I757,"")</f>
        <v/>
      </c>
    </row>
    <row r="751" spans="1:6" x14ac:dyDescent="0.25">
      <c r="A751" s="9" t="str">
        <f>IF(total!B758&lt;&gt;"",total!A758,"")</f>
        <v/>
      </c>
      <c r="B751" s="9" t="str">
        <f>IF(total!B758&lt;&gt;"",total!B758,"")</f>
        <v/>
      </c>
      <c r="C751" s="9" t="str">
        <f>IF(total!D758&lt;&gt;"",total!D758,"")</f>
        <v/>
      </c>
      <c r="D751" s="9" t="str">
        <f>IF(total!F758&lt;&gt;"",total!F758,"")</f>
        <v/>
      </c>
      <c r="E751" s="9" t="str">
        <f>IF(total!G758&lt;&gt;"",total!G758,"")</f>
        <v/>
      </c>
      <c r="F751" s="9" t="str">
        <f>IF(total!I758&lt;&gt;"",total!I758,"")</f>
        <v/>
      </c>
    </row>
    <row r="752" spans="1:6" x14ac:dyDescent="0.25">
      <c r="A752" s="9" t="str">
        <f>IF(total!B759&lt;&gt;"",total!A759,"")</f>
        <v/>
      </c>
      <c r="B752" s="9" t="str">
        <f>IF(total!B759&lt;&gt;"",total!B759,"")</f>
        <v/>
      </c>
      <c r="C752" s="9" t="str">
        <f>IF(total!D759&lt;&gt;"",total!D759,"")</f>
        <v/>
      </c>
      <c r="D752" s="9" t="str">
        <f>IF(total!F759&lt;&gt;"",total!F759,"")</f>
        <v/>
      </c>
      <c r="E752" s="9" t="str">
        <f>IF(total!G759&lt;&gt;"",total!G759,"")</f>
        <v/>
      </c>
      <c r="F752" s="9" t="str">
        <f>IF(total!I759&lt;&gt;"",total!I759,"")</f>
        <v/>
      </c>
    </row>
    <row r="753" spans="1:6" x14ac:dyDescent="0.25">
      <c r="A753" s="9" t="str">
        <f>IF(total!B760&lt;&gt;"",total!A760,"")</f>
        <v/>
      </c>
      <c r="B753" s="9" t="str">
        <f>IF(total!B760&lt;&gt;"",total!B760,"")</f>
        <v/>
      </c>
      <c r="C753" s="9" t="str">
        <f>IF(total!D760&lt;&gt;"",total!D760,"")</f>
        <v/>
      </c>
      <c r="D753" s="9" t="str">
        <f>IF(total!F760&lt;&gt;"",total!F760,"")</f>
        <v/>
      </c>
      <c r="E753" s="9" t="str">
        <f>IF(total!G760&lt;&gt;"",total!G760,"")</f>
        <v/>
      </c>
      <c r="F753" s="9" t="str">
        <f>IF(total!I760&lt;&gt;"",total!I760,"")</f>
        <v/>
      </c>
    </row>
    <row r="754" spans="1:6" x14ac:dyDescent="0.25">
      <c r="A754" s="9" t="str">
        <f>IF(total!B761&lt;&gt;"",total!A761,"")</f>
        <v/>
      </c>
      <c r="B754" s="9" t="str">
        <f>IF(total!B761&lt;&gt;"",total!B761,"")</f>
        <v/>
      </c>
      <c r="C754" s="9" t="str">
        <f>IF(total!D761&lt;&gt;"",total!D761,"")</f>
        <v/>
      </c>
      <c r="D754" s="9" t="str">
        <f>IF(total!F761&lt;&gt;"",total!F761,"")</f>
        <v/>
      </c>
      <c r="E754" s="9" t="str">
        <f>IF(total!G761&lt;&gt;"",total!G761,"")</f>
        <v/>
      </c>
      <c r="F754" s="9" t="str">
        <f>IF(total!I761&lt;&gt;"",total!I761,"")</f>
        <v/>
      </c>
    </row>
    <row r="755" spans="1:6" x14ac:dyDescent="0.25">
      <c r="A755" s="9" t="str">
        <f>IF(total!B762&lt;&gt;"",total!A762,"")</f>
        <v/>
      </c>
      <c r="B755" s="9" t="str">
        <f>IF(total!B762&lt;&gt;"",total!B762,"")</f>
        <v/>
      </c>
      <c r="C755" s="9" t="str">
        <f>IF(total!D762&lt;&gt;"",total!D762,"")</f>
        <v/>
      </c>
      <c r="D755" s="9" t="str">
        <f>IF(total!F762&lt;&gt;"",total!F762,"")</f>
        <v/>
      </c>
      <c r="E755" s="9" t="str">
        <f>IF(total!G762&lt;&gt;"",total!G762,"")</f>
        <v/>
      </c>
      <c r="F755" s="9" t="str">
        <f>IF(total!I762&lt;&gt;"",total!I762,"")</f>
        <v/>
      </c>
    </row>
    <row r="756" spans="1:6" x14ac:dyDescent="0.25">
      <c r="A756" s="9" t="str">
        <f>IF(total!B763&lt;&gt;"",total!A763,"")</f>
        <v/>
      </c>
      <c r="B756" s="9" t="str">
        <f>IF(total!B763&lt;&gt;"",total!B763,"")</f>
        <v/>
      </c>
      <c r="C756" s="9" t="str">
        <f>IF(total!D763&lt;&gt;"",total!D763,"")</f>
        <v/>
      </c>
      <c r="D756" s="9" t="str">
        <f>IF(total!F763&lt;&gt;"",total!F763,"")</f>
        <v/>
      </c>
      <c r="E756" s="9" t="str">
        <f>IF(total!G763&lt;&gt;"",total!G763,"")</f>
        <v/>
      </c>
      <c r="F756" s="9" t="str">
        <f>IF(total!I763&lt;&gt;"",total!I763,"")</f>
        <v/>
      </c>
    </row>
    <row r="757" spans="1:6" x14ac:dyDescent="0.25">
      <c r="A757" s="9" t="str">
        <f>IF(total!B764&lt;&gt;"",total!A764,"")</f>
        <v/>
      </c>
      <c r="B757" s="9" t="str">
        <f>IF(total!B764&lt;&gt;"",total!B764,"")</f>
        <v/>
      </c>
      <c r="C757" s="9" t="str">
        <f>IF(total!D764&lt;&gt;"",total!D764,"")</f>
        <v/>
      </c>
      <c r="D757" s="9" t="str">
        <f>IF(total!F764&lt;&gt;"",total!F764,"")</f>
        <v/>
      </c>
      <c r="E757" s="9" t="str">
        <f>IF(total!G764&lt;&gt;"",total!G764,"")</f>
        <v/>
      </c>
      <c r="F757" s="9" t="str">
        <f>IF(total!I764&lt;&gt;"",total!I764,"")</f>
        <v/>
      </c>
    </row>
    <row r="758" spans="1:6" x14ac:dyDescent="0.25">
      <c r="A758" s="9" t="str">
        <f>IF(total!B765&lt;&gt;"",total!A765,"")</f>
        <v/>
      </c>
      <c r="B758" s="9" t="str">
        <f>IF(total!B765&lt;&gt;"",total!B765,"")</f>
        <v/>
      </c>
      <c r="C758" s="9" t="str">
        <f>IF(total!D765&lt;&gt;"",total!D765,"")</f>
        <v/>
      </c>
      <c r="D758" s="9" t="str">
        <f>IF(total!F765&lt;&gt;"",total!F765,"")</f>
        <v/>
      </c>
      <c r="E758" s="9" t="str">
        <f>IF(total!G765&lt;&gt;"",total!G765,"")</f>
        <v/>
      </c>
      <c r="F758" s="9" t="str">
        <f>IF(total!I765&lt;&gt;"",total!I765,"")</f>
        <v/>
      </c>
    </row>
    <row r="759" spans="1:6" x14ac:dyDescent="0.25">
      <c r="A759" s="9" t="str">
        <f>IF(total!B766&lt;&gt;"",total!A766,"")</f>
        <v/>
      </c>
      <c r="B759" s="9" t="str">
        <f>IF(total!B766&lt;&gt;"",total!B766,"")</f>
        <v/>
      </c>
      <c r="C759" s="9" t="str">
        <f>IF(total!D766&lt;&gt;"",total!D766,"")</f>
        <v/>
      </c>
      <c r="D759" s="9" t="str">
        <f>IF(total!F766&lt;&gt;"",total!F766,"")</f>
        <v/>
      </c>
      <c r="E759" s="9" t="str">
        <f>IF(total!G766&lt;&gt;"",total!G766,"")</f>
        <v/>
      </c>
      <c r="F759" s="9" t="str">
        <f>IF(total!I766&lt;&gt;"",total!I766,"")</f>
        <v/>
      </c>
    </row>
    <row r="760" spans="1:6" x14ac:dyDescent="0.25">
      <c r="A760" s="9" t="str">
        <f>IF(total!B767&lt;&gt;"",total!A767,"")</f>
        <v/>
      </c>
      <c r="B760" s="9" t="str">
        <f>IF(total!B767&lt;&gt;"",total!B767,"")</f>
        <v/>
      </c>
      <c r="C760" s="9" t="str">
        <f>IF(total!D767&lt;&gt;"",total!D767,"")</f>
        <v/>
      </c>
      <c r="D760" s="9" t="str">
        <f>IF(total!F767&lt;&gt;"",total!F767,"")</f>
        <v/>
      </c>
      <c r="E760" s="9" t="str">
        <f>IF(total!G767&lt;&gt;"",total!G767,"")</f>
        <v/>
      </c>
      <c r="F760" s="9" t="str">
        <f>IF(total!I767&lt;&gt;"",total!I767,"")</f>
        <v/>
      </c>
    </row>
    <row r="761" spans="1:6" x14ac:dyDescent="0.25">
      <c r="A761" s="9" t="str">
        <f>IF(total!B768&lt;&gt;"",total!A768,"")</f>
        <v/>
      </c>
      <c r="B761" s="9" t="str">
        <f>IF(total!B768&lt;&gt;"",total!B768,"")</f>
        <v/>
      </c>
      <c r="C761" s="9" t="str">
        <f>IF(total!D768&lt;&gt;"",total!D768,"")</f>
        <v/>
      </c>
      <c r="D761" s="9" t="str">
        <f>IF(total!F768&lt;&gt;"",total!F768,"")</f>
        <v/>
      </c>
      <c r="E761" s="9" t="str">
        <f>IF(total!G768&lt;&gt;"",total!G768,"")</f>
        <v/>
      </c>
      <c r="F761" s="9" t="str">
        <f>IF(total!I768&lt;&gt;"",total!I768,"")</f>
        <v/>
      </c>
    </row>
    <row r="762" spans="1:6" x14ac:dyDescent="0.25">
      <c r="A762" s="9" t="str">
        <f>IF(total!B769&lt;&gt;"",total!A769,"")</f>
        <v/>
      </c>
      <c r="B762" s="9" t="str">
        <f>IF(total!B769&lt;&gt;"",total!B769,"")</f>
        <v/>
      </c>
      <c r="C762" s="9" t="str">
        <f>IF(total!D769&lt;&gt;"",total!D769,"")</f>
        <v/>
      </c>
      <c r="D762" s="9" t="str">
        <f>IF(total!F769&lt;&gt;"",total!F769,"")</f>
        <v/>
      </c>
      <c r="E762" s="9" t="str">
        <f>IF(total!G769&lt;&gt;"",total!G769,"")</f>
        <v/>
      </c>
      <c r="F762" s="9" t="str">
        <f>IF(total!I769&lt;&gt;"",total!I769,"")</f>
        <v/>
      </c>
    </row>
    <row r="763" spans="1:6" x14ac:dyDescent="0.25">
      <c r="A763" s="9" t="str">
        <f>IF(total!B770&lt;&gt;"",total!A770,"")</f>
        <v/>
      </c>
      <c r="B763" s="9" t="str">
        <f>IF(total!B770&lt;&gt;"",total!B770,"")</f>
        <v/>
      </c>
      <c r="C763" s="9" t="str">
        <f>IF(total!D770&lt;&gt;"",total!D770,"")</f>
        <v/>
      </c>
      <c r="D763" s="9" t="str">
        <f>IF(total!F770&lt;&gt;"",total!F770,"")</f>
        <v/>
      </c>
      <c r="E763" s="9" t="str">
        <f>IF(total!G770&lt;&gt;"",total!G770,"")</f>
        <v/>
      </c>
      <c r="F763" s="9" t="str">
        <f>IF(total!I770&lt;&gt;"",total!I770,"")</f>
        <v/>
      </c>
    </row>
    <row r="764" spans="1:6" x14ac:dyDescent="0.25">
      <c r="A764" s="9" t="str">
        <f>IF(total!B771&lt;&gt;"",total!A771,"")</f>
        <v/>
      </c>
      <c r="B764" s="9" t="str">
        <f>IF(total!B771&lt;&gt;"",total!B771,"")</f>
        <v/>
      </c>
      <c r="C764" s="9" t="str">
        <f>IF(total!D771&lt;&gt;"",total!D771,"")</f>
        <v/>
      </c>
      <c r="D764" s="9" t="str">
        <f>IF(total!F771&lt;&gt;"",total!F771,"")</f>
        <v/>
      </c>
      <c r="E764" s="9" t="str">
        <f>IF(total!G771&lt;&gt;"",total!G771,"")</f>
        <v/>
      </c>
      <c r="F764" s="9" t="str">
        <f>IF(total!I771&lt;&gt;"",total!I771,"")</f>
        <v/>
      </c>
    </row>
    <row r="765" spans="1:6" x14ac:dyDescent="0.25">
      <c r="A765" s="9" t="str">
        <f>IF(total!B772&lt;&gt;"",total!A772,"")</f>
        <v/>
      </c>
      <c r="B765" s="9" t="str">
        <f>IF(total!B772&lt;&gt;"",total!B772,"")</f>
        <v/>
      </c>
      <c r="C765" s="9" t="str">
        <f>IF(total!D772&lt;&gt;"",total!D772,"")</f>
        <v/>
      </c>
      <c r="D765" s="9" t="str">
        <f>IF(total!F772&lt;&gt;"",total!F772,"")</f>
        <v/>
      </c>
      <c r="E765" s="9" t="str">
        <f>IF(total!G772&lt;&gt;"",total!G772,"")</f>
        <v/>
      </c>
      <c r="F765" s="9" t="str">
        <f>IF(total!I772&lt;&gt;"",total!I772,"")</f>
        <v/>
      </c>
    </row>
    <row r="766" spans="1:6" x14ac:dyDescent="0.25">
      <c r="A766" s="9" t="str">
        <f>IF(total!B773&lt;&gt;"",total!A773,"")</f>
        <v/>
      </c>
      <c r="B766" s="9" t="str">
        <f>IF(total!B773&lt;&gt;"",total!B773,"")</f>
        <v/>
      </c>
      <c r="C766" s="9" t="str">
        <f>IF(total!D773&lt;&gt;"",total!D773,"")</f>
        <v/>
      </c>
      <c r="D766" s="9" t="str">
        <f>IF(total!F773&lt;&gt;"",total!F773,"")</f>
        <v/>
      </c>
      <c r="E766" s="9" t="str">
        <f>IF(total!G773&lt;&gt;"",total!G773,"")</f>
        <v/>
      </c>
      <c r="F766" s="9" t="str">
        <f>IF(total!I773&lt;&gt;"",total!I773,"")</f>
        <v/>
      </c>
    </row>
    <row r="767" spans="1:6" x14ac:dyDescent="0.25">
      <c r="A767" s="9" t="str">
        <f>IF(total!B774&lt;&gt;"",total!A774,"")</f>
        <v/>
      </c>
      <c r="B767" s="9" t="str">
        <f>IF(total!B774&lt;&gt;"",total!B774,"")</f>
        <v/>
      </c>
      <c r="C767" s="9" t="str">
        <f>IF(total!D774&lt;&gt;"",total!D774,"")</f>
        <v/>
      </c>
      <c r="D767" s="9" t="str">
        <f>IF(total!F774&lt;&gt;"",total!F774,"")</f>
        <v/>
      </c>
      <c r="E767" s="9" t="str">
        <f>IF(total!G774&lt;&gt;"",total!G774,"")</f>
        <v/>
      </c>
      <c r="F767" s="9" t="str">
        <f>IF(total!I774&lt;&gt;"",total!I774,"")</f>
        <v/>
      </c>
    </row>
    <row r="768" spans="1:6" x14ac:dyDescent="0.25">
      <c r="A768" s="9" t="str">
        <f>IF(total!B775&lt;&gt;"",total!A775,"")</f>
        <v/>
      </c>
      <c r="B768" s="9" t="str">
        <f>IF(total!B775&lt;&gt;"",total!B775,"")</f>
        <v/>
      </c>
      <c r="C768" s="9" t="str">
        <f>IF(total!D775&lt;&gt;"",total!D775,"")</f>
        <v/>
      </c>
      <c r="D768" s="9" t="str">
        <f>IF(total!F775&lt;&gt;"",total!F775,"")</f>
        <v/>
      </c>
      <c r="E768" s="9" t="str">
        <f>IF(total!G775&lt;&gt;"",total!G775,"")</f>
        <v/>
      </c>
      <c r="F768" s="9" t="str">
        <f>IF(total!I775&lt;&gt;"",total!I775,"")</f>
        <v/>
      </c>
    </row>
    <row r="769" spans="1:6" x14ac:dyDescent="0.25">
      <c r="A769" s="9" t="str">
        <f>IF(total!B776&lt;&gt;"",total!A776,"")</f>
        <v/>
      </c>
      <c r="B769" s="9" t="str">
        <f>IF(total!B776&lt;&gt;"",total!B776,"")</f>
        <v/>
      </c>
      <c r="C769" s="9" t="str">
        <f>IF(total!D776&lt;&gt;"",total!D776,"")</f>
        <v/>
      </c>
      <c r="D769" s="9" t="str">
        <f>IF(total!F776&lt;&gt;"",total!F776,"")</f>
        <v/>
      </c>
      <c r="E769" s="9" t="str">
        <f>IF(total!G776&lt;&gt;"",total!G776,"")</f>
        <v/>
      </c>
      <c r="F769" s="9" t="str">
        <f>IF(total!I776&lt;&gt;"",total!I776,"")</f>
        <v/>
      </c>
    </row>
    <row r="770" spans="1:6" x14ac:dyDescent="0.25">
      <c r="A770" s="9" t="str">
        <f>IF(total!B777&lt;&gt;"",total!A777,"")</f>
        <v/>
      </c>
      <c r="B770" s="9" t="str">
        <f>IF(total!B777&lt;&gt;"",total!B777,"")</f>
        <v/>
      </c>
      <c r="C770" s="9" t="str">
        <f>IF(total!D777&lt;&gt;"",total!D777,"")</f>
        <v/>
      </c>
      <c r="D770" s="9" t="str">
        <f>IF(total!F777&lt;&gt;"",total!F777,"")</f>
        <v/>
      </c>
      <c r="E770" s="9" t="str">
        <f>IF(total!G777&lt;&gt;"",total!G777,"")</f>
        <v/>
      </c>
      <c r="F770" s="9" t="str">
        <f>IF(total!I777&lt;&gt;"",total!I777,"")</f>
        <v/>
      </c>
    </row>
    <row r="771" spans="1:6" x14ac:dyDescent="0.25">
      <c r="A771" s="9" t="str">
        <f>IF(total!B778&lt;&gt;"",total!A778,"")</f>
        <v/>
      </c>
      <c r="B771" s="9" t="str">
        <f>IF(total!B778&lt;&gt;"",total!B778,"")</f>
        <v/>
      </c>
      <c r="C771" s="9" t="str">
        <f>IF(total!D778&lt;&gt;"",total!D778,"")</f>
        <v/>
      </c>
      <c r="D771" s="9" t="str">
        <f>IF(total!F778&lt;&gt;"",total!F778,"")</f>
        <v/>
      </c>
      <c r="E771" s="9" t="str">
        <f>IF(total!G778&lt;&gt;"",total!G778,"")</f>
        <v/>
      </c>
      <c r="F771" s="9" t="str">
        <f>IF(total!I778&lt;&gt;"",total!I778,"")</f>
        <v/>
      </c>
    </row>
    <row r="772" spans="1:6" x14ac:dyDescent="0.25">
      <c r="A772" s="9" t="str">
        <f>IF(total!B779&lt;&gt;"",total!A779,"")</f>
        <v/>
      </c>
      <c r="B772" s="9" t="str">
        <f>IF(total!B779&lt;&gt;"",total!B779,"")</f>
        <v/>
      </c>
      <c r="C772" s="9" t="str">
        <f>IF(total!D779&lt;&gt;"",total!D779,"")</f>
        <v/>
      </c>
      <c r="D772" s="9" t="str">
        <f>IF(total!F779&lt;&gt;"",total!F779,"")</f>
        <v/>
      </c>
      <c r="E772" s="9" t="str">
        <f>IF(total!G779&lt;&gt;"",total!G779,"")</f>
        <v/>
      </c>
      <c r="F772" s="9" t="str">
        <f>IF(total!I779&lt;&gt;"",total!I779,"")</f>
        <v/>
      </c>
    </row>
    <row r="773" spans="1:6" x14ac:dyDescent="0.25">
      <c r="A773" s="9" t="str">
        <f>IF(total!B780&lt;&gt;"",total!A780,"")</f>
        <v/>
      </c>
      <c r="B773" s="9" t="str">
        <f>IF(total!B780&lt;&gt;"",total!B780,"")</f>
        <v/>
      </c>
      <c r="C773" s="9" t="str">
        <f>IF(total!D780&lt;&gt;"",total!D780,"")</f>
        <v/>
      </c>
      <c r="D773" s="9" t="str">
        <f>IF(total!F780&lt;&gt;"",total!F780,"")</f>
        <v/>
      </c>
      <c r="E773" s="9" t="str">
        <f>IF(total!G780&lt;&gt;"",total!G780,"")</f>
        <v/>
      </c>
      <c r="F773" s="9" t="str">
        <f>IF(total!I780&lt;&gt;"",total!I780,"")</f>
        <v/>
      </c>
    </row>
    <row r="774" spans="1:6" x14ac:dyDescent="0.25">
      <c r="A774" s="9" t="str">
        <f>IF(total!B781&lt;&gt;"",total!A781,"")</f>
        <v/>
      </c>
      <c r="B774" s="9" t="str">
        <f>IF(total!B781&lt;&gt;"",total!B781,"")</f>
        <v/>
      </c>
      <c r="C774" s="9" t="str">
        <f>IF(total!D781&lt;&gt;"",total!D781,"")</f>
        <v/>
      </c>
      <c r="D774" s="9" t="str">
        <f>IF(total!F781&lt;&gt;"",total!F781,"")</f>
        <v/>
      </c>
      <c r="E774" s="9" t="str">
        <f>IF(total!G781&lt;&gt;"",total!G781,"")</f>
        <v/>
      </c>
      <c r="F774" s="9" t="str">
        <f>IF(total!I781&lt;&gt;"",total!I781,"")</f>
        <v/>
      </c>
    </row>
    <row r="775" spans="1:6" x14ac:dyDescent="0.25">
      <c r="A775" s="9" t="str">
        <f>IF(total!B782&lt;&gt;"",total!A782,"")</f>
        <v/>
      </c>
      <c r="B775" s="9" t="str">
        <f>IF(total!B782&lt;&gt;"",total!B782,"")</f>
        <v/>
      </c>
      <c r="C775" s="9" t="str">
        <f>IF(total!D782&lt;&gt;"",total!D782,"")</f>
        <v/>
      </c>
      <c r="D775" s="9" t="str">
        <f>IF(total!F782&lt;&gt;"",total!F782,"")</f>
        <v/>
      </c>
      <c r="E775" s="9" t="str">
        <f>IF(total!G782&lt;&gt;"",total!G782,"")</f>
        <v/>
      </c>
      <c r="F775" s="9" t="str">
        <f>IF(total!I782&lt;&gt;"",total!I782,"")</f>
        <v/>
      </c>
    </row>
    <row r="776" spans="1:6" x14ac:dyDescent="0.25">
      <c r="A776" s="9" t="str">
        <f>IF(total!B783&lt;&gt;"",total!A783,"")</f>
        <v/>
      </c>
      <c r="B776" s="9" t="str">
        <f>IF(total!B783&lt;&gt;"",total!B783,"")</f>
        <v/>
      </c>
      <c r="C776" s="9" t="str">
        <f>IF(total!D783&lt;&gt;"",total!D783,"")</f>
        <v/>
      </c>
      <c r="D776" s="9" t="str">
        <f>IF(total!F783&lt;&gt;"",total!F783,"")</f>
        <v/>
      </c>
      <c r="E776" s="9" t="str">
        <f>IF(total!G783&lt;&gt;"",total!G783,"")</f>
        <v/>
      </c>
      <c r="F776" s="9" t="str">
        <f>IF(total!I783&lt;&gt;"",total!I783,"")</f>
        <v/>
      </c>
    </row>
    <row r="777" spans="1:6" x14ac:dyDescent="0.25">
      <c r="A777" s="9" t="str">
        <f>IF(total!B784&lt;&gt;"",total!A784,"")</f>
        <v/>
      </c>
      <c r="B777" s="9" t="str">
        <f>IF(total!B784&lt;&gt;"",total!B784,"")</f>
        <v/>
      </c>
      <c r="C777" s="9" t="str">
        <f>IF(total!D784&lt;&gt;"",total!D784,"")</f>
        <v/>
      </c>
      <c r="D777" s="9" t="str">
        <f>IF(total!F784&lt;&gt;"",total!F784,"")</f>
        <v/>
      </c>
      <c r="E777" s="9" t="str">
        <f>IF(total!G784&lt;&gt;"",total!G784,"")</f>
        <v/>
      </c>
      <c r="F777" s="9" t="str">
        <f>IF(total!I784&lt;&gt;"",total!I784,"")</f>
        <v/>
      </c>
    </row>
    <row r="778" spans="1:6" x14ac:dyDescent="0.25">
      <c r="A778" s="9" t="str">
        <f>IF(total!B785&lt;&gt;"",total!A785,"")</f>
        <v/>
      </c>
      <c r="B778" s="9" t="str">
        <f>IF(total!B785&lt;&gt;"",total!B785,"")</f>
        <v/>
      </c>
      <c r="C778" s="9" t="str">
        <f>IF(total!D785&lt;&gt;"",total!D785,"")</f>
        <v/>
      </c>
      <c r="D778" s="9" t="str">
        <f>IF(total!F785&lt;&gt;"",total!F785,"")</f>
        <v/>
      </c>
      <c r="E778" s="9" t="str">
        <f>IF(total!G785&lt;&gt;"",total!G785,"")</f>
        <v/>
      </c>
      <c r="F778" s="9" t="str">
        <f>IF(total!I785&lt;&gt;"",total!I785,"")</f>
        <v/>
      </c>
    </row>
    <row r="779" spans="1:6" x14ac:dyDescent="0.25">
      <c r="A779" s="9" t="str">
        <f>IF(total!B786&lt;&gt;"",total!A786,"")</f>
        <v/>
      </c>
      <c r="B779" s="9" t="str">
        <f>IF(total!B786&lt;&gt;"",total!B786,"")</f>
        <v/>
      </c>
      <c r="C779" s="9" t="str">
        <f>IF(total!D786&lt;&gt;"",total!D786,"")</f>
        <v/>
      </c>
      <c r="D779" s="9" t="str">
        <f>IF(total!F786&lt;&gt;"",total!F786,"")</f>
        <v/>
      </c>
      <c r="E779" s="9" t="str">
        <f>IF(total!G786&lt;&gt;"",total!G786,"")</f>
        <v/>
      </c>
      <c r="F779" s="9" t="str">
        <f>IF(total!I786&lt;&gt;"",total!I786,"")</f>
        <v/>
      </c>
    </row>
    <row r="780" spans="1:6" x14ac:dyDescent="0.25">
      <c r="A780" s="9" t="str">
        <f>IF(total!B787&lt;&gt;"",total!A787,"")</f>
        <v/>
      </c>
      <c r="B780" s="9" t="str">
        <f>IF(total!B787&lt;&gt;"",total!B787,"")</f>
        <v/>
      </c>
      <c r="C780" s="9" t="str">
        <f>IF(total!D787&lt;&gt;"",total!D787,"")</f>
        <v/>
      </c>
      <c r="D780" s="9" t="str">
        <f>IF(total!F787&lt;&gt;"",total!F787,"")</f>
        <v/>
      </c>
      <c r="E780" s="9" t="str">
        <f>IF(total!G787&lt;&gt;"",total!G787,"")</f>
        <v/>
      </c>
      <c r="F780" s="9" t="str">
        <f>IF(total!I787&lt;&gt;"",total!I787,"")</f>
        <v/>
      </c>
    </row>
    <row r="781" spans="1:6" x14ac:dyDescent="0.25">
      <c r="A781" s="9" t="str">
        <f>IF(total!B788&lt;&gt;"",total!A788,"")</f>
        <v/>
      </c>
      <c r="B781" s="9" t="str">
        <f>IF(total!B788&lt;&gt;"",total!B788,"")</f>
        <v/>
      </c>
      <c r="C781" s="9" t="str">
        <f>IF(total!D788&lt;&gt;"",total!D788,"")</f>
        <v/>
      </c>
      <c r="D781" s="9" t="str">
        <f>IF(total!F788&lt;&gt;"",total!F788,"")</f>
        <v/>
      </c>
      <c r="E781" s="9" t="str">
        <f>IF(total!G788&lt;&gt;"",total!G788,"")</f>
        <v/>
      </c>
      <c r="F781" s="9" t="str">
        <f>IF(total!I788&lt;&gt;"",total!I788,"")</f>
        <v/>
      </c>
    </row>
    <row r="782" spans="1:6" x14ac:dyDescent="0.25">
      <c r="A782" s="9" t="str">
        <f>IF(total!B789&lt;&gt;"",total!A789,"")</f>
        <v/>
      </c>
      <c r="B782" s="9" t="str">
        <f>IF(total!B789&lt;&gt;"",total!B789,"")</f>
        <v/>
      </c>
      <c r="C782" s="9" t="str">
        <f>IF(total!D789&lt;&gt;"",total!D789,"")</f>
        <v/>
      </c>
      <c r="D782" s="9" t="str">
        <f>IF(total!F789&lt;&gt;"",total!F789,"")</f>
        <v/>
      </c>
      <c r="E782" s="9" t="str">
        <f>IF(total!G789&lt;&gt;"",total!G789,"")</f>
        <v/>
      </c>
      <c r="F782" s="9" t="str">
        <f>IF(total!I789&lt;&gt;"",total!I789,"")</f>
        <v/>
      </c>
    </row>
    <row r="783" spans="1:6" x14ac:dyDescent="0.25">
      <c r="A783" s="9" t="str">
        <f>IF(total!B790&lt;&gt;"",total!A790,"")</f>
        <v/>
      </c>
      <c r="B783" s="9" t="str">
        <f>IF(total!B790&lt;&gt;"",total!B790,"")</f>
        <v/>
      </c>
      <c r="C783" s="9" t="str">
        <f>IF(total!D790&lt;&gt;"",total!D790,"")</f>
        <v/>
      </c>
      <c r="D783" s="9" t="str">
        <f>IF(total!F790&lt;&gt;"",total!F790,"")</f>
        <v/>
      </c>
      <c r="E783" s="9" t="str">
        <f>IF(total!G790&lt;&gt;"",total!G790,"")</f>
        <v/>
      </c>
      <c r="F783" s="9" t="str">
        <f>IF(total!I790&lt;&gt;"",total!I790,"")</f>
        <v/>
      </c>
    </row>
    <row r="784" spans="1:6" x14ac:dyDescent="0.25">
      <c r="A784" s="9" t="str">
        <f>IF(total!B791&lt;&gt;"",total!A791,"")</f>
        <v/>
      </c>
      <c r="B784" s="9" t="str">
        <f>IF(total!B791&lt;&gt;"",total!B791,"")</f>
        <v/>
      </c>
      <c r="C784" s="9" t="str">
        <f>IF(total!D791&lt;&gt;"",total!D791,"")</f>
        <v/>
      </c>
      <c r="D784" s="9" t="str">
        <f>IF(total!F791&lt;&gt;"",total!F791,"")</f>
        <v/>
      </c>
      <c r="E784" s="9" t="str">
        <f>IF(total!G791&lt;&gt;"",total!G791,"")</f>
        <v/>
      </c>
      <c r="F784" s="9" t="str">
        <f>IF(total!I791&lt;&gt;"",total!I791,"")</f>
        <v/>
      </c>
    </row>
    <row r="785" spans="1:6" x14ac:dyDescent="0.25">
      <c r="A785" s="9" t="str">
        <f>IF(total!B792&lt;&gt;"",total!A792,"")</f>
        <v/>
      </c>
      <c r="B785" s="9" t="str">
        <f>IF(total!B792&lt;&gt;"",total!B792,"")</f>
        <v/>
      </c>
      <c r="C785" s="9" t="str">
        <f>IF(total!D792&lt;&gt;"",total!D792,"")</f>
        <v/>
      </c>
      <c r="D785" s="9" t="str">
        <f>IF(total!F792&lt;&gt;"",total!F792,"")</f>
        <v/>
      </c>
      <c r="E785" s="9" t="str">
        <f>IF(total!G792&lt;&gt;"",total!G792,"")</f>
        <v/>
      </c>
      <c r="F785" s="9" t="str">
        <f>IF(total!I792&lt;&gt;"",total!I792,"")</f>
        <v/>
      </c>
    </row>
    <row r="786" spans="1:6" x14ac:dyDescent="0.25">
      <c r="A786" s="9" t="str">
        <f>IF(total!B793&lt;&gt;"",total!A793,"")</f>
        <v/>
      </c>
      <c r="B786" s="9" t="str">
        <f>IF(total!B793&lt;&gt;"",total!B793,"")</f>
        <v/>
      </c>
      <c r="C786" s="9" t="str">
        <f>IF(total!D793&lt;&gt;"",total!D793,"")</f>
        <v/>
      </c>
      <c r="D786" s="9" t="str">
        <f>IF(total!F793&lt;&gt;"",total!F793,"")</f>
        <v/>
      </c>
      <c r="E786" s="9" t="str">
        <f>IF(total!G793&lt;&gt;"",total!G793,"")</f>
        <v/>
      </c>
      <c r="F786" s="9" t="str">
        <f>IF(total!I793&lt;&gt;"",total!I793,"")</f>
        <v/>
      </c>
    </row>
    <row r="787" spans="1:6" x14ac:dyDescent="0.25">
      <c r="A787" s="9" t="str">
        <f>IF(total!B794&lt;&gt;"",total!A794,"")</f>
        <v/>
      </c>
      <c r="B787" s="9" t="str">
        <f>IF(total!B794&lt;&gt;"",total!B794,"")</f>
        <v/>
      </c>
      <c r="C787" s="9" t="str">
        <f>IF(total!D794&lt;&gt;"",total!D794,"")</f>
        <v/>
      </c>
      <c r="D787" s="9" t="str">
        <f>IF(total!F794&lt;&gt;"",total!F794,"")</f>
        <v/>
      </c>
      <c r="E787" s="9" t="str">
        <f>IF(total!G794&lt;&gt;"",total!G794,"")</f>
        <v/>
      </c>
      <c r="F787" s="9" t="str">
        <f>IF(total!I794&lt;&gt;"",total!I794,"")</f>
        <v/>
      </c>
    </row>
    <row r="788" spans="1:6" x14ac:dyDescent="0.25">
      <c r="A788" s="9" t="str">
        <f>IF(total!B795&lt;&gt;"",total!A795,"")</f>
        <v/>
      </c>
      <c r="B788" s="9" t="str">
        <f>IF(total!B795&lt;&gt;"",total!B795,"")</f>
        <v/>
      </c>
      <c r="C788" s="9" t="str">
        <f>IF(total!D795&lt;&gt;"",total!D795,"")</f>
        <v/>
      </c>
      <c r="D788" s="9" t="str">
        <f>IF(total!F795&lt;&gt;"",total!F795,"")</f>
        <v/>
      </c>
      <c r="E788" s="9" t="str">
        <f>IF(total!G795&lt;&gt;"",total!G795,"")</f>
        <v/>
      </c>
      <c r="F788" s="9" t="str">
        <f>IF(total!I795&lt;&gt;"",total!I795,"")</f>
        <v/>
      </c>
    </row>
    <row r="789" spans="1:6" x14ac:dyDescent="0.25">
      <c r="A789" s="9" t="str">
        <f>IF(total!B796&lt;&gt;"",total!A796,"")</f>
        <v/>
      </c>
      <c r="B789" s="9" t="str">
        <f>IF(total!B796&lt;&gt;"",total!B796,"")</f>
        <v/>
      </c>
      <c r="C789" s="9" t="str">
        <f>IF(total!D796&lt;&gt;"",total!D796,"")</f>
        <v/>
      </c>
      <c r="D789" s="9" t="str">
        <f>IF(total!F796&lt;&gt;"",total!F796,"")</f>
        <v/>
      </c>
      <c r="E789" s="9" t="str">
        <f>IF(total!G796&lt;&gt;"",total!G796,"")</f>
        <v/>
      </c>
      <c r="F789" s="9" t="str">
        <f>IF(total!I796&lt;&gt;"",total!I796,"")</f>
        <v/>
      </c>
    </row>
    <row r="790" spans="1:6" x14ac:dyDescent="0.25">
      <c r="A790" s="9" t="str">
        <f>IF(total!B797&lt;&gt;"",total!A797,"")</f>
        <v/>
      </c>
      <c r="B790" s="9" t="str">
        <f>IF(total!B797&lt;&gt;"",total!B797,"")</f>
        <v/>
      </c>
      <c r="C790" s="9" t="str">
        <f>IF(total!D797&lt;&gt;"",total!D797,"")</f>
        <v/>
      </c>
      <c r="D790" s="9" t="str">
        <f>IF(total!F797&lt;&gt;"",total!F797,"")</f>
        <v/>
      </c>
      <c r="E790" s="9" t="str">
        <f>IF(total!G797&lt;&gt;"",total!G797,"")</f>
        <v/>
      </c>
      <c r="F790" s="9" t="str">
        <f>IF(total!I797&lt;&gt;"",total!I797,"")</f>
        <v/>
      </c>
    </row>
    <row r="791" spans="1:6" x14ac:dyDescent="0.25">
      <c r="A791" s="9" t="str">
        <f>IF(total!B798&lt;&gt;"",total!A798,"")</f>
        <v/>
      </c>
      <c r="B791" s="9" t="str">
        <f>IF(total!B798&lt;&gt;"",total!B798,"")</f>
        <v/>
      </c>
      <c r="C791" s="9" t="str">
        <f>IF(total!D798&lt;&gt;"",total!D798,"")</f>
        <v/>
      </c>
      <c r="D791" s="9" t="str">
        <f>IF(total!F798&lt;&gt;"",total!F798,"")</f>
        <v/>
      </c>
      <c r="E791" s="9" t="str">
        <f>IF(total!G798&lt;&gt;"",total!G798,"")</f>
        <v/>
      </c>
      <c r="F791" s="9" t="str">
        <f>IF(total!I798&lt;&gt;"",total!I798,"")</f>
        <v/>
      </c>
    </row>
    <row r="792" spans="1:6" x14ac:dyDescent="0.25">
      <c r="A792" s="9" t="str">
        <f>IF(total!B799&lt;&gt;"",total!A799,"")</f>
        <v/>
      </c>
      <c r="B792" s="9" t="str">
        <f>IF(total!B799&lt;&gt;"",total!B799,"")</f>
        <v/>
      </c>
      <c r="C792" s="9" t="str">
        <f>IF(total!D799&lt;&gt;"",total!D799,"")</f>
        <v/>
      </c>
      <c r="D792" s="9" t="str">
        <f>IF(total!F799&lt;&gt;"",total!F799,"")</f>
        <v/>
      </c>
      <c r="E792" s="9" t="str">
        <f>IF(total!G799&lt;&gt;"",total!G799,"")</f>
        <v/>
      </c>
      <c r="F792" s="9" t="str">
        <f>IF(total!I799&lt;&gt;"",total!I799,"")</f>
        <v/>
      </c>
    </row>
    <row r="793" spans="1:6" x14ac:dyDescent="0.25">
      <c r="A793" s="9" t="str">
        <f>IF(total!B800&lt;&gt;"",total!A800,"")</f>
        <v/>
      </c>
      <c r="B793" s="9" t="str">
        <f>IF(total!B800&lt;&gt;"",total!B800,"")</f>
        <v/>
      </c>
      <c r="C793" s="9" t="str">
        <f>IF(total!D800&lt;&gt;"",total!D800,"")</f>
        <v/>
      </c>
      <c r="D793" s="9" t="str">
        <f>IF(total!F800&lt;&gt;"",total!F800,"")</f>
        <v/>
      </c>
      <c r="E793" s="9" t="str">
        <f>IF(total!G800&lt;&gt;"",total!G800,"")</f>
        <v/>
      </c>
      <c r="F793" s="9" t="str">
        <f>IF(total!I800&lt;&gt;"",total!I800,"")</f>
        <v/>
      </c>
    </row>
    <row r="794" spans="1:6" x14ac:dyDescent="0.25">
      <c r="A794" s="9" t="str">
        <f>IF(total!B801&lt;&gt;"",total!A801,"")</f>
        <v/>
      </c>
      <c r="B794" s="9" t="str">
        <f>IF(total!B801&lt;&gt;"",total!B801,"")</f>
        <v/>
      </c>
      <c r="C794" s="9" t="str">
        <f>IF(total!D801&lt;&gt;"",total!D801,"")</f>
        <v/>
      </c>
      <c r="D794" s="9" t="str">
        <f>IF(total!F801&lt;&gt;"",total!F801,"")</f>
        <v/>
      </c>
      <c r="E794" s="9" t="str">
        <f>IF(total!G801&lt;&gt;"",total!G801,"")</f>
        <v/>
      </c>
      <c r="F794" s="9" t="str">
        <f>IF(total!I801&lt;&gt;"",total!I801,"")</f>
        <v/>
      </c>
    </row>
    <row r="795" spans="1:6" x14ac:dyDescent="0.25">
      <c r="A795" s="9" t="str">
        <f>IF(total!B802&lt;&gt;"",total!A802,"")</f>
        <v/>
      </c>
      <c r="B795" s="9" t="str">
        <f>IF(total!B802&lt;&gt;"",total!B802,"")</f>
        <v/>
      </c>
      <c r="C795" s="9" t="str">
        <f>IF(total!D802&lt;&gt;"",total!D802,"")</f>
        <v/>
      </c>
      <c r="D795" s="9" t="str">
        <f>IF(total!F802&lt;&gt;"",total!F802,"")</f>
        <v/>
      </c>
      <c r="E795" s="9" t="str">
        <f>IF(total!G802&lt;&gt;"",total!G802,"")</f>
        <v/>
      </c>
      <c r="F795" s="9" t="str">
        <f>IF(total!I802&lt;&gt;"",total!I802,"")</f>
        <v/>
      </c>
    </row>
    <row r="796" spans="1:6" x14ac:dyDescent="0.25">
      <c r="A796" s="9" t="str">
        <f>IF(total!B803&lt;&gt;"",total!A803,"")</f>
        <v/>
      </c>
      <c r="B796" s="9" t="str">
        <f>IF(total!B803&lt;&gt;"",total!B803,"")</f>
        <v/>
      </c>
      <c r="C796" s="9" t="str">
        <f>IF(total!D803&lt;&gt;"",total!D803,"")</f>
        <v/>
      </c>
      <c r="D796" s="9" t="str">
        <f>IF(total!F803&lt;&gt;"",total!F803,"")</f>
        <v/>
      </c>
      <c r="E796" s="9" t="str">
        <f>IF(total!G803&lt;&gt;"",total!G803,"")</f>
        <v/>
      </c>
      <c r="F796" s="9" t="str">
        <f>IF(total!I803&lt;&gt;"",total!I803,"")</f>
        <v/>
      </c>
    </row>
    <row r="797" spans="1:6" x14ac:dyDescent="0.25">
      <c r="A797" s="9" t="str">
        <f>IF(total!B804&lt;&gt;"",total!A804,"")</f>
        <v/>
      </c>
      <c r="B797" s="9" t="str">
        <f>IF(total!B804&lt;&gt;"",total!B804,"")</f>
        <v/>
      </c>
      <c r="C797" s="9" t="str">
        <f>IF(total!D804&lt;&gt;"",total!D804,"")</f>
        <v/>
      </c>
      <c r="D797" s="9" t="str">
        <f>IF(total!F804&lt;&gt;"",total!F804,"")</f>
        <v/>
      </c>
      <c r="E797" s="9" t="str">
        <f>IF(total!G804&lt;&gt;"",total!G804,"")</f>
        <v/>
      </c>
      <c r="F797" s="9" t="str">
        <f>IF(total!I804&lt;&gt;"",total!I804,"")</f>
        <v/>
      </c>
    </row>
    <row r="798" spans="1:6" x14ac:dyDescent="0.25">
      <c r="A798" s="9" t="str">
        <f>IF(total!B805&lt;&gt;"",total!A805,"")</f>
        <v/>
      </c>
      <c r="B798" s="9" t="str">
        <f>IF(total!B805&lt;&gt;"",total!B805,"")</f>
        <v/>
      </c>
      <c r="C798" s="9" t="str">
        <f>IF(total!D805&lt;&gt;"",total!D805,"")</f>
        <v/>
      </c>
      <c r="D798" s="9" t="str">
        <f>IF(total!F805&lt;&gt;"",total!F805,"")</f>
        <v/>
      </c>
      <c r="E798" s="9" t="str">
        <f>IF(total!G805&lt;&gt;"",total!G805,"")</f>
        <v/>
      </c>
      <c r="F798" s="9" t="str">
        <f>IF(total!I805&lt;&gt;"",total!I805,"")</f>
        <v/>
      </c>
    </row>
    <row r="799" spans="1:6" x14ac:dyDescent="0.25">
      <c r="A799" s="9" t="str">
        <f>IF(total!B806&lt;&gt;"",total!A806,"")</f>
        <v/>
      </c>
      <c r="B799" s="9" t="str">
        <f>IF(total!B806&lt;&gt;"",total!B806,"")</f>
        <v/>
      </c>
      <c r="C799" s="9" t="str">
        <f>IF(total!D806&lt;&gt;"",total!D806,"")</f>
        <v/>
      </c>
      <c r="D799" s="9" t="str">
        <f>IF(total!F806&lt;&gt;"",total!F806,"")</f>
        <v/>
      </c>
      <c r="E799" s="9" t="str">
        <f>IF(total!G806&lt;&gt;"",total!G806,"")</f>
        <v/>
      </c>
      <c r="F799" s="9" t="str">
        <f>IF(total!I806&lt;&gt;"",total!I806,"")</f>
        <v/>
      </c>
    </row>
    <row r="800" spans="1:6" x14ac:dyDescent="0.25">
      <c r="A800" s="9" t="str">
        <f>IF(total!B807&lt;&gt;"",total!A807,"")</f>
        <v/>
      </c>
      <c r="B800" s="9" t="str">
        <f>IF(total!B807&lt;&gt;"",total!B807,"")</f>
        <v/>
      </c>
      <c r="C800" s="9" t="str">
        <f>IF(total!D807&lt;&gt;"",total!D807,"")</f>
        <v/>
      </c>
      <c r="D800" s="9" t="str">
        <f>IF(total!F807&lt;&gt;"",total!F807,"")</f>
        <v/>
      </c>
      <c r="E800" s="9" t="str">
        <f>IF(total!G807&lt;&gt;"",total!G807,"")</f>
        <v/>
      </c>
      <c r="F800" s="9" t="str">
        <f>IF(total!I807&lt;&gt;"",total!I807,"")</f>
        <v/>
      </c>
    </row>
    <row r="801" spans="1:6" x14ac:dyDescent="0.25">
      <c r="A801" s="9" t="str">
        <f>IF(total!B808&lt;&gt;"",total!A808,"")</f>
        <v/>
      </c>
      <c r="B801" s="9" t="str">
        <f>IF(total!B808&lt;&gt;"",total!B808,"")</f>
        <v/>
      </c>
      <c r="C801" s="9" t="str">
        <f>IF(total!D808&lt;&gt;"",total!D808,"")</f>
        <v/>
      </c>
      <c r="D801" s="9" t="str">
        <f>IF(total!F808&lt;&gt;"",total!F808,"")</f>
        <v/>
      </c>
      <c r="E801" s="9" t="str">
        <f>IF(total!G808&lt;&gt;"",total!G808,"")</f>
        <v/>
      </c>
      <c r="F801" s="9" t="str">
        <f>IF(total!I808&lt;&gt;"",total!I808,"")</f>
        <v/>
      </c>
    </row>
    <row r="802" spans="1:6" x14ac:dyDescent="0.25">
      <c r="A802" s="9" t="str">
        <f>IF(total!B809&lt;&gt;"",total!A809,"")</f>
        <v/>
      </c>
      <c r="B802" s="9" t="str">
        <f>IF(total!B809&lt;&gt;"",total!B809,"")</f>
        <v/>
      </c>
      <c r="C802" s="9" t="str">
        <f>IF(total!D809&lt;&gt;"",total!D809,"")</f>
        <v/>
      </c>
      <c r="D802" s="9" t="str">
        <f>IF(total!F809&lt;&gt;"",total!F809,"")</f>
        <v/>
      </c>
      <c r="E802" s="9" t="str">
        <f>IF(total!G809&lt;&gt;"",total!G809,"")</f>
        <v/>
      </c>
      <c r="F802" s="9" t="str">
        <f>IF(total!I809&lt;&gt;"",total!I809,"")</f>
        <v/>
      </c>
    </row>
    <row r="803" spans="1:6" x14ac:dyDescent="0.25">
      <c r="A803" s="9" t="str">
        <f>IF(total!B810&lt;&gt;"",total!A810,"")</f>
        <v/>
      </c>
      <c r="B803" s="9" t="str">
        <f>IF(total!B810&lt;&gt;"",total!B810,"")</f>
        <v/>
      </c>
      <c r="C803" s="9" t="str">
        <f>IF(total!D810&lt;&gt;"",total!D810,"")</f>
        <v/>
      </c>
      <c r="D803" s="9" t="str">
        <f>IF(total!F810&lt;&gt;"",total!F810,"")</f>
        <v/>
      </c>
      <c r="E803" s="9" t="str">
        <f>IF(total!G810&lt;&gt;"",total!G810,"")</f>
        <v/>
      </c>
      <c r="F803" s="9" t="str">
        <f>IF(total!I810&lt;&gt;"",total!I810,"")</f>
        <v/>
      </c>
    </row>
    <row r="804" spans="1:6" x14ac:dyDescent="0.25">
      <c r="A804" s="9" t="str">
        <f>IF(total!B811&lt;&gt;"",total!A811,"")</f>
        <v/>
      </c>
      <c r="B804" s="9" t="str">
        <f>IF(total!B811&lt;&gt;"",total!B811,"")</f>
        <v/>
      </c>
      <c r="C804" s="9" t="str">
        <f>IF(total!D811&lt;&gt;"",total!D811,"")</f>
        <v/>
      </c>
      <c r="D804" s="9" t="str">
        <f>IF(total!F811&lt;&gt;"",total!F811,"")</f>
        <v/>
      </c>
      <c r="E804" s="9" t="str">
        <f>IF(total!G811&lt;&gt;"",total!G811,"")</f>
        <v/>
      </c>
      <c r="F804" s="9" t="str">
        <f>IF(total!I811&lt;&gt;"",total!I811,"")</f>
        <v/>
      </c>
    </row>
    <row r="805" spans="1:6" x14ac:dyDescent="0.25">
      <c r="A805" s="9" t="str">
        <f>IF(total!B812&lt;&gt;"",total!A812,"")</f>
        <v/>
      </c>
      <c r="B805" s="9" t="str">
        <f>IF(total!B812&lt;&gt;"",total!B812,"")</f>
        <v/>
      </c>
      <c r="C805" s="9" t="str">
        <f>IF(total!D812&lt;&gt;"",total!D812,"")</f>
        <v/>
      </c>
      <c r="D805" s="9" t="str">
        <f>IF(total!F812&lt;&gt;"",total!F812,"")</f>
        <v/>
      </c>
      <c r="E805" s="9" t="str">
        <f>IF(total!G812&lt;&gt;"",total!G812,"")</f>
        <v/>
      </c>
      <c r="F805" s="9" t="str">
        <f>IF(total!I812&lt;&gt;"",total!I812,"")</f>
        <v/>
      </c>
    </row>
    <row r="806" spans="1:6" x14ac:dyDescent="0.25">
      <c r="A806" s="9" t="str">
        <f>IF(total!B813&lt;&gt;"",total!A813,"")</f>
        <v/>
      </c>
      <c r="B806" s="9" t="str">
        <f>IF(total!B813&lt;&gt;"",total!B813,"")</f>
        <v/>
      </c>
      <c r="C806" s="9" t="str">
        <f>IF(total!D813&lt;&gt;"",total!D813,"")</f>
        <v/>
      </c>
      <c r="D806" s="9" t="str">
        <f>IF(total!F813&lt;&gt;"",total!F813,"")</f>
        <v/>
      </c>
      <c r="E806" s="9" t="str">
        <f>IF(total!G813&lt;&gt;"",total!G813,"")</f>
        <v/>
      </c>
      <c r="F806" s="9" t="str">
        <f>IF(total!I813&lt;&gt;"",total!I813,"")</f>
        <v/>
      </c>
    </row>
    <row r="807" spans="1:6" x14ac:dyDescent="0.25">
      <c r="A807" s="9" t="str">
        <f>IF(total!B814&lt;&gt;"",total!A814,"")</f>
        <v/>
      </c>
      <c r="B807" s="9" t="str">
        <f>IF(total!B814&lt;&gt;"",total!B814,"")</f>
        <v/>
      </c>
      <c r="C807" s="9" t="str">
        <f>IF(total!D814&lt;&gt;"",total!D814,"")</f>
        <v/>
      </c>
      <c r="D807" s="9" t="str">
        <f>IF(total!F814&lt;&gt;"",total!F814,"")</f>
        <v/>
      </c>
      <c r="E807" s="9" t="str">
        <f>IF(total!G814&lt;&gt;"",total!G814,"")</f>
        <v/>
      </c>
      <c r="F807" s="9" t="str">
        <f>IF(total!I814&lt;&gt;"",total!I814,"")</f>
        <v/>
      </c>
    </row>
    <row r="808" spans="1:6" x14ac:dyDescent="0.25">
      <c r="A808" s="9" t="str">
        <f>IF(total!B815&lt;&gt;"",total!A815,"")</f>
        <v/>
      </c>
      <c r="B808" s="9" t="str">
        <f>IF(total!B815&lt;&gt;"",total!B815,"")</f>
        <v/>
      </c>
      <c r="C808" s="9" t="str">
        <f>IF(total!D815&lt;&gt;"",total!D815,"")</f>
        <v/>
      </c>
      <c r="D808" s="9" t="str">
        <f>IF(total!F815&lt;&gt;"",total!F815,"")</f>
        <v/>
      </c>
      <c r="E808" s="9" t="str">
        <f>IF(total!G815&lt;&gt;"",total!G815,"")</f>
        <v/>
      </c>
      <c r="F808" s="9" t="str">
        <f>IF(total!I815&lt;&gt;"",total!I815,"")</f>
        <v/>
      </c>
    </row>
    <row r="809" spans="1:6" x14ac:dyDescent="0.25">
      <c r="A809" s="9" t="str">
        <f>IF(total!B816&lt;&gt;"",total!A816,"")</f>
        <v/>
      </c>
      <c r="B809" s="9" t="str">
        <f>IF(total!B816&lt;&gt;"",total!B816,"")</f>
        <v/>
      </c>
      <c r="C809" s="9" t="str">
        <f>IF(total!D816&lt;&gt;"",total!D816,"")</f>
        <v/>
      </c>
      <c r="D809" s="9" t="str">
        <f>IF(total!F816&lt;&gt;"",total!F816,"")</f>
        <v/>
      </c>
      <c r="E809" s="9" t="str">
        <f>IF(total!G816&lt;&gt;"",total!G816,"")</f>
        <v/>
      </c>
      <c r="F809" s="9" t="str">
        <f>IF(total!I816&lt;&gt;"",total!I816,"")</f>
        <v/>
      </c>
    </row>
    <row r="810" spans="1:6" x14ac:dyDescent="0.25">
      <c r="A810" s="9" t="str">
        <f>IF(total!B817&lt;&gt;"",total!A817,"")</f>
        <v/>
      </c>
      <c r="B810" s="9" t="str">
        <f>IF(total!B817&lt;&gt;"",total!B817,"")</f>
        <v/>
      </c>
      <c r="C810" s="9" t="str">
        <f>IF(total!D817&lt;&gt;"",total!D817,"")</f>
        <v/>
      </c>
      <c r="D810" s="9" t="str">
        <f>IF(total!F817&lt;&gt;"",total!F817,"")</f>
        <v/>
      </c>
      <c r="E810" s="9" t="str">
        <f>IF(total!G817&lt;&gt;"",total!G817,"")</f>
        <v/>
      </c>
      <c r="F810" s="9" t="str">
        <f>IF(total!I817&lt;&gt;"",total!I817,"")</f>
        <v/>
      </c>
    </row>
    <row r="811" spans="1:6" x14ac:dyDescent="0.25">
      <c r="A811" s="9" t="str">
        <f>IF(total!B818&lt;&gt;"",total!A818,"")</f>
        <v/>
      </c>
      <c r="B811" s="9" t="str">
        <f>IF(total!B818&lt;&gt;"",total!B818,"")</f>
        <v/>
      </c>
      <c r="C811" s="9" t="str">
        <f>IF(total!D818&lt;&gt;"",total!D818,"")</f>
        <v/>
      </c>
      <c r="D811" s="9" t="str">
        <f>IF(total!F818&lt;&gt;"",total!F818,"")</f>
        <v/>
      </c>
      <c r="E811" s="9" t="str">
        <f>IF(total!G818&lt;&gt;"",total!G818,"")</f>
        <v/>
      </c>
      <c r="F811" s="9" t="str">
        <f>IF(total!I818&lt;&gt;"",total!I818,"")</f>
        <v/>
      </c>
    </row>
    <row r="812" spans="1:6" x14ac:dyDescent="0.25">
      <c r="A812" s="9" t="str">
        <f>IF(total!B819&lt;&gt;"",total!A819,"")</f>
        <v/>
      </c>
      <c r="B812" s="9" t="str">
        <f>IF(total!B819&lt;&gt;"",total!B819,"")</f>
        <v/>
      </c>
      <c r="C812" s="9" t="str">
        <f>IF(total!D819&lt;&gt;"",total!D819,"")</f>
        <v/>
      </c>
      <c r="D812" s="9" t="str">
        <f>IF(total!F819&lt;&gt;"",total!F819,"")</f>
        <v/>
      </c>
      <c r="E812" s="9" t="str">
        <f>IF(total!G819&lt;&gt;"",total!G819,"")</f>
        <v/>
      </c>
      <c r="F812" s="9" t="str">
        <f>IF(total!I819&lt;&gt;"",total!I819,"")</f>
        <v/>
      </c>
    </row>
    <row r="813" spans="1:6" x14ac:dyDescent="0.25">
      <c r="A813" s="9" t="str">
        <f>IF(total!B820&lt;&gt;"",total!A820,"")</f>
        <v/>
      </c>
      <c r="B813" s="9" t="str">
        <f>IF(total!B820&lt;&gt;"",total!B820,"")</f>
        <v/>
      </c>
      <c r="C813" s="9" t="str">
        <f>IF(total!D820&lt;&gt;"",total!D820,"")</f>
        <v/>
      </c>
      <c r="D813" s="9" t="str">
        <f>IF(total!F820&lt;&gt;"",total!F820,"")</f>
        <v/>
      </c>
      <c r="E813" s="9" t="str">
        <f>IF(total!G820&lt;&gt;"",total!G820,"")</f>
        <v/>
      </c>
      <c r="F813" s="9" t="str">
        <f>IF(total!I820&lt;&gt;"",total!I820,"")</f>
        <v/>
      </c>
    </row>
    <row r="814" spans="1:6" x14ac:dyDescent="0.25">
      <c r="A814" s="9" t="str">
        <f>IF(total!B821&lt;&gt;"",total!A821,"")</f>
        <v/>
      </c>
      <c r="B814" s="9" t="str">
        <f>IF(total!B821&lt;&gt;"",total!B821,"")</f>
        <v/>
      </c>
      <c r="C814" s="9" t="str">
        <f>IF(total!D821&lt;&gt;"",total!D821,"")</f>
        <v/>
      </c>
      <c r="D814" s="9" t="str">
        <f>IF(total!F821&lt;&gt;"",total!F821,"")</f>
        <v/>
      </c>
      <c r="E814" s="9" t="str">
        <f>IF(total!G821&lt;&gt;"",total!G821,"")</f>
        <v/>
      </c>
      <c r="F814" s="9" t="str">
        <f>IF(total!I821&lt;&gt;"",total!I821,"")</f>
        <v/>
      </c>
    </row>
    <row r="815" spans="1:6" x14ac:dyDescent="0.25">
      <c r="A815" s="9" t="str">
        <f>IF(total!B822&lt;&gt;"",total!A822,"")</f>
        <v/>
      </c>
      <c r="B815" s="9" t="str">
        <f>IF(total!B822&lt;&gt;"",total!B822,"")</f>
        <v/>
      </c>
      <c r="C815" s="9" t="str">
        <f>IF(total!D822&lt;&gt;"",total!D822,"")</f>
        <v/>
      </c>
      <c r="D815" s="9" t="str">
        <f>IF(total!F822&lt;&gt;"",total!F822,"")</f>
        <v/>
      </c>
      <c r="E815" s="9" t="str">
        <f>IF(total!G822&lt;&gt;"",total!G822,"")</f>
        <v/>
      </c>
      <c r="F815" s="9" t="str">
        <f>IF(total!I822&lt;&gt;"",total!I822,"")</f>
        <v/>
      </c>
    </row>
    <row r="816" spans="1:6" x14ac:dyDescent="0.25">
      <c r="A816" s="9" t="str">
        <f>IF(total!B823&lt;&gt;"",total!A823,"")</f>
        <v/>
      </c>
      <c r="B816" s="9" t="str">
        <f>IF(total!B823&lt;&gt;"",total!B823,"")</f>
        <v/>
      </c>
      <c r="C816" s="9" t="str">
        <f>IF(total!D823&lt;&gt;"",total!D823,"")</f>
        <v/>
      </c>
      <c r="D816" s="9" t="str">
        <f>IF(total!F823&lt;&gt;"",total!F823,"")</f>
        <v/>
      </c>
      <c r="E816" s="9" t="str">
        <f>IF(total!G823&lt;&gt;"",total!G823,"")</f>
        <v/>
      </c>
      <c r="F816" s="9" t="str">
        <f>IF(total!I823&lt;&gt;"",total!I823,"")</f>
        <v/>
      </c>
    </row>
    <row r="817" spans="1:6" x14ac:dyDescent="0.25">
      <c r="A817" s="9" t="str">
        <f>IF(total!B824&lt;&gt;"",total!A824,"")</f>
        <v/>
      </c>
      <c r="B817" s="9" t="str">
        <f>IF(total!B824&lt;&gt;"",total!B824,"")</f>
        <v/>
      </c>
      <c r="C817" s="9" t="str">
        <f>IF(total!D824&lt;&gt;"",total!D824,"")</f>
        <v/>
      </c>
      <c r="D817" s="9" t="str">
        <f>IF(total!F824&lt;&gt;"",total!F824,"")</f>
        <v/>
      </c>
      <c r="E817" s="9" t="str">
        <f>IF(total!G824&lt;&gt;"",total!G824,"")</f>
        <v/>
      </c>
      <c r="F817" s="9" t="str">
        <f>IF(total!I824&lt;&gt;"",total!I824,"")</f>
        <v/>
      </c>
    </row>
    <row r="818" spans="1:6" x14ac:dyDescent="0.25">
      <c r="A818" s="9" t="str">
        <f>IF(total!B825&lt;&gt;"",total!A825,"")</f>
        <v/>
      </c>
      <c r="B818" s="9" t="str">
        <f>IF(total!B825&lt;&gt;"",total!B825,"")</f>
        <v/>
      </c>
      <c r="C818" s="9" t="str">
        <f>IF(total!D825&lt;&gt;"",total!D825,"")</f>
        <v/>
      </c>
      <c r="D818" s="9" t="str">
        <f>IF(total!F825&lt;&gt;"",total!F825,"")</f>
        <v/>
      </c>
      <c r="E818" s="9" t="str">
        <f>IF(total!G825&lt;&gt;"",total!G825,"")</f>
        <v/>
      </c>
      <c r="F818" s="9" t="str">
        <f>IF(total!I825&lt;&gt;"",total!I825,"")</f>
        <v/>
      </c>
    </row>
    <row r="819" spans="1:6" x14ac:dyDescent="0.25">
      <c r="A819" s="9" t="str">
        <f>IF(total!B826&lt;&gt;"",total!A826,"")</f>
        <v/>
      </c>
      <c r="B819" s="9" t="str">
        <f>IF(total!B826&lt;&gt;"",total!B826,"")</f>
        <v/>
      </c>
      <c r="C819" s="9" t="str">
        <f>IF(total!D826&lt;&gt;"",total!D826,"")</f>
        <v/>
      </c>
      <c r="D819" s="9" t="str">
        <f>IF(total!F826&lt;&gt;"",total!F826,"")</f>
        <v/>
      </c>
      <c r="E819" s="9" t="str">
        <f>IF(total!G826&lt;&gt;"",total!G826,"")</f>
        <v/>
      </c>
      <c r="F819" s="9" t="str">
        <f>IF(total!I826&lt;&gt;"",total!I826,"")</f>
        <v/>
      </c>
    </row>
    <row r="820" spans="1:6" x14ac:dyDescent="0.25">
      <c r="A820" s="9" t="str">
        <f>IF(total!B827&lt;&gt;"",total!A827,"")</f>
        <v/>
      </c>
      <c r="B820" s="9" t="str">
        <f>IF(total!B827&lt;&gt;"",total!B827,"")</f>
        <v/>
      </c>
      <c r="C820" s="9" t="str">
        <f>IF(total!D827&lt;&gt;"",total!D827,"")</f>
        <v/>
      </c>
      <c r="D820" s="9" t="str">
        <f>IF(total!F827&lt;&gt;"",total!F827,"")</f>
        <v/>
      </c>
      <c r="E820" s="9" t="str">
        <f>IF(total!G827&lt;&gt;"",total!G827,"")</f>
        <v/>
      </c>
      <c r="F820" s="9" t="str">
        <f>IF(total!I827&lt;&gt;"",total!I827,"")</f>
        <v/>
      </c>
    </row>
    <row r="821" spans="1:6" x14ac:dyDescent="0.25">
      <c r="A821" s="9" t="str">
        <f>IF(total!B828&lt;&gt;"",total!A828,"")</f>
        <v/>
      </c>
      <c r="B821" s="9" t="str">
        <f>IF(total!B828&lt;&gt;"",total!B828,"")</f>
        <v/>
      </c>
      <c r="C821" s="9" t="str">
        <f>IF(total!D828&lt;&gt;"",total!D828,"")</f>
        <v/>
      </c>
      <c r="D821" s="9" t="str">
        <f>IF(total!F828&lt;&gt;"",total!F828,"")</f>
        <v/>
      </c>
      <c r="E821" s="9" t="str">
        <f>IF(total!G828&lt;&gt;"",total!G828,"")</f>
        <v/>
      </c>
      <c r="F821" s="9" t="str">
        <f>IF(total!I828&lt;&gt;"",total!I828,"")</f>
        <v/>
      </c>
    </row>
    <row r="822" spans="1:6" x14ac:dyDescent="0.25">
      <c r="A822" s="9" t="str">
        <f>IF(total!B829&lt;&gt;"",total!A829,"")</f>
        <v/>
      </c>
      <c r="B822" s="9" t="str">
        <f>IF(total!B829&lt;&gt;"",total!B829,"")</f>
        <v/>
      </c>
      <c r="C822" s="9" t="str">
        <f>IF(total!D829&lt;&gt;"",total!D829,"")</f>
        <v/>
      </c>
      <c r="D822" s="9" t="str">
        <f>IF(total!F829&lt;&gt;"",total!F829,"")</f>
        <v/>
      </c>
      <c r="E822" s="9" t="str">
        <f>IF(total!G829&lt;&gt;"",total!G829,"")</f>
        <v/>
      </c>
      <c r="F822" s="9" t="str">
        <f>IF(total!I829&lt;&gt;"",total!I829,"")</f>
        <v/>
      </c>
    </row>
    <row r="823" spans="1:6" x14ac:dyDescent="0.25">
      <c r="A823" s="9" t="str">
        <f>IF(total!B830&lt;&gt;"",total!A830,"")</f>
        <v/>
      </c>
      <c r="B823" s="9" t="str">
        <f>IF(total!B830&lt;&gt;"",total!B830,"")</f>
        <v/>
      </c>
      <c r="C823" s="9" t="str">
        <f>IF(total!D830&lt;&gt;"",total!D830,"")</f>
        <v/>
      </c>
      <c r="D823" s="9" t="str">
        <f>IF(total!F830&lt;&gt;"",total!F830,"")</f>
        <v/>
      </c>
      <c r="E823" s="9" t="str">
        <f>IF(total!G830&lt;&gt;"",total!G830,"")</f>
        <v/>
      </c>
      <c r="F823" s="9" t="str">
        <f>IF(total!I830&lt;&gt;"",total!I830,"")</f>
        <v/>
      </c>
    </row>
    <row r="824" spans="1:6" x14ac:dyDescent="0.25">
      <c r="A824" s="9" t="str">
        <f>IF(total!B831&lt;&gt;"",total!A831,"")</f>
        <v/>
      </c>
      <c r="B824" s="9" t="str">
        <f>IF(total!B831&lt;&gt;"",total!B831,"")</f>
        <v/>
      </c>
      <c r="C824" s="9" t="str">
        <f>IF(total!D831&lt;&gt;"",total!D831,"")</f>
        <v/>
      </c>
      <c r="D824" s="9" t="str">
        <f>IF(total!F831&lt;&gt;"",total!F831,"")</f>
        <v/>
      </c>
      <c r="E824" s="9" t="str">
        <f>IF(total!G831&lt;&gt;"",total!G831,"")</f>
        <v/>
      </c>
      <c r="F824" s="9" t="str">
        <f>IF(total!I831&lt;&gt;"",total!I831,"")</f>
        <v/>
      </c>
    </row>
    <row r="825" spans="1:6" x14ac:dyDescent="0.25">
      <c r="A825" s="9" t="str">
        <f>IF(total!B832&lt;&gt;"",total!A832,"")</f>
        <v/>
      </c>
      <c r="B825" s="9" t="str">
        <f>IF(total!B832&lt;&gt;"",total!B832,"")</f>
        <v/>
      </c>
      <c r="C825" s="9" t="str">
        <f>IF(total!D832&lt;&gt;"",total!D832,"")</f>
        <v/>
      </c>
      <c r="D825" s="9" t="str">
        <f>IF(total!F832&lt;&gt;"",total!F832,"")</f>
        <v/>
      </c>
      <c r="E825" s="9" t="str">
        <f>IF(total!G832&lt;&gt;"",total!G832,"")</f>
        <v/>
      </c>
      <c r="F825" s="9" t="str">
        <f>IF(total!I832&lt;&gt;"",total!I832,"")</f>
        <v/>
      </c>
    </row>
    <row r="826" spans="1:6" x14ac:dyDescent="0.25">
      <c r="A826" s="9" t="str">
        <f>IF(total!B833&lt;&gt;"",total!A833,"")</f>
        <v/>
      </c>
      <c r="B826" s="9" t="str">
        <f>IF(total!B833&lt;&gt;"",total!B833,"")</f>
        <v/>
      </c>
      <c r="C826" s="9" t="str">
        <f>IF(total!D833&lt;&gt;"",total!D833,"")</f>
        <v/>
      </c>
      <c r="D826" s="9" t="str">
        <f>IF(total!F833&lt;&gt;"",total!F833,"")</f>
        <v/>
      </c>
      <c r="E826" s="9" t="str">
        <f>IF(total!G833&lt;&gt;"",total!G833,"")</f>
        <v/>
      </c>
      <c r="F826" s="9" t="str">
        <f>IF(total!I833&lt;&gt;"",total!I833,"")</f>
        <v/>
      </c>
    </row>
    <row r="827" spans="1:6" x14ac:dyDescent="0.25">
      <c r="A827" s="9" t="str">
        <f>IF(total!B834&lt;&gt;"",total!A834,"")</f>
        <v/>
      </c>
      <c r="B827" s="9" t="str">
        <f>IF(total!B834&lt;&gt;"",total!B834,"")</f>
        <v/>
      </c>
      <c r="C827" s="9" t="str">
        <f>IF(total!D834&lt;&gt;"",total!D834,"")</f>
        <v/>
      </c>
      <c r="D827" s="9" t="str">
        <f>IF(total!F834&lt;&gt;"",total!F834,"")</f>
        <v/>
      </c>
      <c r="E827" s="9" t="str">
        <f>IF(total!G834&lt;&gt;"",total!G834,"")</f>
        <v/>
      </c>
      <c r="F827" s="9" t="str">
        <f>IF(total!I834&lt;&gt;"",total!I834,"")</f>
        <v/>
      </c>
    </row>
    <row r="828" spans="1:6" x14ac:dyDescent="0.25">
      <c r="A828" s="9" t="str">
        <f>IF(total!B835&lt;&gt;"",total!A835,"")</f>
        <v/>
      </c>
      <c r="B828" s="9" t="str">
        <f>IF(total!B835&lt;&gt;"",total!B835,"")</f>
        <v/>
      </c>
      <c r="C828" s="9" t="str">
        <f>IF(total!D835&lt;&gt;"",total!D835,"")</f>
        <v/>
      </c>
      <c r="D828" s="9" t="str">
        <f>IF(total!F835&lt;&gt;"",total!F835,"")</f>
        <v/>
      </c>
      <c r="E828" s="9" t="str">
        <f>IF(total!G835&lt;&gt;"",total!G835,"")</f>
        <v/>
      </c>
      <c r="F828" s="9" t="str">
        <f>IF(total!I835&lt;&gt;"",total!I835,"")</f>
        <v/>
      </c>
    </row>
    <row r="829" spans="1:6" x14ac:dyDescent="0.25">
      <c r="A829" s="9" t="str">
        <f>IF(total!B836&lt;&gt;"",total!A836,"")</f>
        <v/>
      </c>
      <c r="B829" s="9" t="str">
        <f>IF(total!B836&lt;&gt;"",total!B836,"")</f>
        <v/>
      </c>
      <c r="C829" s="9" t="str">
        <f>IF(total!D836&lt;&gt;"",total!D836,"")</f>
        <v/>
      </c>
      <c r="D829" s="9" t="str">
        <f>IF(total!F836&lt;&gt;"",total!F836,"")</f>
        <v/>
      </c>
      <c r="E829" s="9" t="str">
        <f>IF(total!G836&lt;&gt;"",total!G836,"")</f>
        <v/>
      </c>
      <c r="F829" s="9" t="str">
        <f>IF(total!I836&lt;&gt;"",total!I836,"")</f>
        <v/>
      </c>
    </row>
    <row r="830" spans="1:6" x14ac:dyDescent="0.25">
      <c r="A830" s="9" t="str">
        <f>IF(total!B837&lt;&gt;"",total!A837,"")</f>
        <v/>
      </c>
      <c r="B830" s="9" t="str">
        <f>IF(total!B837&lt;&gt;"",total!B837,"")</f>
        <v/>
      </c>
      <c r="C830" s="9" t="str">
        <f>IF(total!D837&lt;&gt;"",total!D837,"")</f>
        <v/>
      </c>
      <c r="D830" s="9" t="str">
        <f>IF(total!F837&lt;&gt;"",total!F837,"")</f>
        <v/>
      </c>
      <c r="E830" s="9" t="str">
        <f>IF(total!G837&lt;&gt;"",total!G837,"")</f>
        <v/>
      </c>
      <c r="F830" s="9" t="str">
        <f>IF(total!I837&lt;&gt;"",total!I837,"")</f>
        <v/>
      </c>
    </row>
    <row r="831" spans="1:6" x14ac:dyDescent="0.25">
      <c r="A831" s="9" t="str">
        <f>IF(total!B838&lt;&gt;"",total!A838,"")</f>
        <v/>
      </c>
      <c r="B831" s="9" t="str">
        <f>IF(total!B838&lt;&gt;"",total!B838,"")</f>
        <v/>
      </c>
      <c r="C831" s="9" t="str">
        <f>IF(total!D838&lt;&gt;"",total!D838,"")</f>
        <v/>
      </c>
      <c r="D831" s="9" t="str">
        <f>IF(total!F838&lt;&gt;"",total!F838,"")</f>
        <v/>
      </c>
      <c r="E831" s="9" t="str">
        <f>IF(total!G838&lt;&gt;"",total!G838,"")</f>
        <v/>
      </c>
      <c r="F831" s="9" t="str">
        <f>IF(total!I838&lt;&gt;"",total!I838,"")</f>
        <v/>
      </c>
    </row>
    <row r="832" spans="1:6" x14ac:dyDescent="0.25">
      <c r="A832" s="9" t="str">
        <f>IF(total!B839&lt;&gt;"",total!A839,"")</f>
        <v/>
      </c>
      <c r="B832" s="9" t="str">
        <f>IF(total!B839&lt;&gt;"",total!B839,"")</f>
        <v/>
      </c>
      <c r="C832" s="9" t="str">
        <f>IF(total!D839&lt;&gt;"",total!D839,"")</f>
        <v/>
      </c>
      <c r="D832" s="9" t="str">
        <f>IF(total!F839&lt;&gt;"",total!F839,"")</f>
        <v/>
      </c>
      <c r="E832" s="9" t="str">
        <f>IF(total!G839&lt;&gt;"",total!G839,"")</f>
        <v/>
      </c>
      <c r="F832" s="9" t="str">
        <f>IF(total!I839&lt;&gt;"",total!I839,"")</f>
        <v/>
      </c>
    </row>
    <row r="833" spans="1:6" x14ac:dyDescent="0.25">
      <c r="A833" s="9" t="str">
        <f>IF(total!B840&lt;&gt;"",total!A840,"")</f>
        <v/>
      </c>
      <c r="B833" s="9" t="str">
        <f>IF(total!B840&lt;&gt;"",total!B840,"")</f>
        <v/>
      </c>
      <c r="C833" s="9" t="str">
        <f>IF(total!D840&lt;&gt;"",total!D840,"")</f>
        <v/>
      </c>
      <c r="D833" s="9" t="str">
        <f>IF(total!F840&lt;&gt;"",total!F840,"")</f>
        <v/>
      </c>
      <c r="E833" s="9" t="str">
        <f>IF(total!G840&lt;&gt;"",total!G840,"")</f>
        <v/>
      </c>
      <c r="F833" s="9" t="str">
        <f>IF(total!I840&lt;&gt;"",total!I840,"")</f>
        <v/>
      </c>
    </row>
    <row r="834" spans="1:6" x14ac:dyDescent="0.25">
      <c r="A834" s="9" t="str">
        <f>IF(total!B841&lt;&gt;"",total!A841,"")</f>
        <v/>
      </c>
      <c r="B834" s="9" t="str">
        <f>IF(total!B841&lt;&gt;"",total!B841,"")</f>
        <v/>
      </c>
      <c r="C834" s="9" t="str">
        <f>IF(total!D841&lt;&gt;"",total!D841,"")</f>
        <v/>
      </c>
      <c r="D834" s="9" t="str">
        <f>IF(total!F841&lt;&gt;"",total!F841,"")</f>
        <v/>
      </c>
      <c r="E834" s="9" t="str">
        <f>IF(total!G841&lt;&gt;"",total!G841,"")</f>
        <v/>
      </c>
      <c r="F834" s="9" t="str">
        <f>IF(total!I841&lt;&gt;"",total!I841,"")</f>
        <v/>
      </c>
    </row>
    <row r="835" spans="1:6" x14ac:dyDescent="0.25">
      <c r="A835" s="9" t="str">
        <f>IF(total!B842&lt;&gt;"",total!A842,"")</f>
        <v/>
      </c>
      <c r="B835" s="9" t="str">
        <f>IF(total!B842&lt;&gt;"",total!B842,"")</f>
        <v/>
      </c>
      <c r="C835" s="9" t="str">
        <f>IF(total!D842&lt;&gt;"",total!D842,"")</f>
        <v/>
      </c>
      <c r="D835" s="9" t="str">
        <f>IF(total!F842&lt;&gt;"",total!F842,"")</f>
        <v/>
      </c>
      <c r="E835" s="9" t="str">
        <f>IF(total!G842&lt;&gt;"",total!G842,"")</f>
        <v/>
      </c>
      <c r="F835" s="9" t="str">
        <f>IF(total!I842&lt;&gt;"",total!I842,"")</f>
        <v/>
      </c>
    </row>
    <row r="836" spans="1:6" x14ac:dyDescent="0.25">
      <c r="A836" s="9" t="str">
        <f>IF(total!B843&lt;&gt;"",total!A843,"")</f>
        <v/>
      </c>
      <c r="B836" s="9" t="str">
        <f>IF(total!B843&lt;&gt;"",total!B843,"")</f>
        <v/>
      </c>
      <c r="C836" s="9" t="str">
        <f>IF(total!D843&lt;&gt;"",total!D843,"")</f>
        <v/>
      </c>
      <c r="D836" s="9" t="str">
        <f>IF(total!F843&lt;&gt;"",total!F843,"")</f>
        <v/>
      </c>
      <c r="E836" s="9" t="str">
        <f>IF(total!G843&lt;&gt;"",total!G843,"")</f>
        <v/>
      </c>
      <c r="F836" s="9" t="str">
        <f>IF(total!I843&lt;&gt;"",total!I843,"")</f>
        <v/>
      </c>
    </row>
    <row r="837" spans="1:6" x14ac:dyDescent="0.25">
      <c r="A837" s="9" t="str">
        <f>IF(total!B844&lt;&gt;"",total!A844,"")</f>
        <v/>
      </c>
      <c r="B837" s="9" t="str">
        <f>IF(total!B844&lt;&gt;"",total!B844,"")</f>
        <v/>
      </c>
      <c r="C837" s="9" t="str">
        <f>IF(total!D844&lt;&gt;"",total!D844,"")</f>
        <v/>
      </c>
      <c r="D837" s="9" t="str">
        <f>IF(total!F844&lt;&gt;"",total!F844,"")</f>
        <v/>
      </c>
      <c r="E837" s="9" t="str">
        <f>IF(total!G844&lt;&gt;"",total!G844,"")</f>
        <v/>
      </c>
      <c r="F837" s="9" t="str">
        <f>IF(total!I844&lt;&gt;"",total!I844,"")</f>
        <v/>
      </c>
    </row>
    <row r="838" spans="1:6" x14ac:dyDescent="0.25">
      <c r="A838" s="9" t="str">
        <f>IF(total!B845&lt;&gt;"",total!A845,"")</f>
        <v/>
      </c>
      <c r="B838" s="9" t="str">
        <f>IF(total!B845&lt;&gt;"",total!B845,"")</f>
        <v/>
      </c>
      <c r="C838" s="9" t="str">
        <f>IF(total!D845&lt;&gt;"",total!D845,"")</f>
        <v/>
      </c>
      <c r="D838" s="9" t="str">
        <f>IF(total!F845&lt;&gt;"",total!F845,"")</f>
        <v/>
      </c>
      <c r="E838" s="9" t="str">
        <f>IF(total!G845&lt;&gt;"",total!G845,"")</f>
        <v/>
      </c>
      <c r="F838" s="9" t="str">
        <f>IF(total!I845&lt;&gt;"",total!I845,"")</f>
        <v/>
      </c>
    </row>
    <row r="839" spans="1:6" x14ac:dyDescent="0.25">
      <c r="A839" s="9" t="str">
        <f>IF(total!B846&lt;&gt;"",total!A846,"")</f>
        <v/>
      </c>
      <c r="B839" s="9" t="str">
        <f>IF(total!B846&lt;&gt;"",total!B846,"")</f>
        <v/>
      </c>
      <c r="C839" s="9" t="str">
        <f>IF(total!D846&lt;&gt;"",total!D846,"")</f>
        <v/>
      </c>
      <c r="D839" s="9" t="str">
        <f>IF(total!F846&lt;&gt;"",total!F846,"")</f>
        <v/>
      </c>
      <c r="E839" s="9" t="str">
        <f>IF(total!G846&lt;&gt;"",total!G846,"")</f>
        <v/>
      </c>
      <c r="F839" s="9" t="str">
        <f>IF(total!I846&lt;&gt;"",total!I846,"")</f>
        <v/>
      </c>
    </row>
    <row r="840" spans="1:6" x14ac:dyDescent="0.25">
      <c r="A840" s="9" t="str">
        <f>IF(total!B847&lt;&gt;"",total!A847,"")</f>
        <v/>
      </c>
      <c r="B840" s="9" t="str">
        <f>IF(total!B847&lt;&gt;"",total!B847,"")</f>
        <v/>
      </c>
      <c r="C840" s="9" t="str">
        <f>IF(total!D847&lt;&gt;"",total!D847,"")</f>
        <v/>
      </c>
      <c r="D840" s="9" t="str">
        <f>IF(total!F847&lt;&gt;"",total!F847,"")</f>
        <v/>
      </c>
      <c r="E840" s="9" t="str">
        <f>IF(total!G847&lt;&gt;"",total!G847,"")</f>
        <v/>
      </c>
      <c r="F840" s="9" t="str">
        <f>IF(total!I847&lt;&gt;"",total!I847,"")</f>
        <v/>
      </c>
    </row>
    <row r="841" spans="1:6" x14ac:dyDescent="0.25">
      <c r="A841" s="9" t="str">
        <f>IF(total!B848&lt;&gt;"",total!A848,"")</f>
        <v/>
      </c>
      <c r="B841" s="9" t="str">
        <f>IF(total!B848&lt;&gt;"",total!B848,"")</f>
        <v/>
      </c>
      <c r="C841" s="9" t="str">
        <f>IF(total!D848&lt;&gt;"",total!D848,"")</f>
        <v/>
      </c>
      <c r="D841" s="9" t="str">
        <f>IF(total!F848&lt;&gt;"",total!F848,"")</f>
        <v/>
      </c>
      <c r="E841" s="9" t="str">
        <f>IF(total!G848&lt;&gt;"",total!G848,"")</f>
        <v/>
      </c>
      <c r="F841" s="9" t="str">
        <f>IF(total!I848&lt;&gt;"",total!I848,"")</f>
        <v/>
      </c>
    </row>
    <row r="842" spans="1:6" x14ac:dyDescent="0.25">
      <c r="A842" s="9" t="str">
        <f>IF(total!B849&lt;&gt;"",total!A849,"")</f>
        <v/>
      </c>
      <c r="B842" s="9" t="str">
        <f>IF(total!B849&lt;&gt;"",total!B849,"")</f>
        <v/>
      </c>
      <c r="C842" s="9" t="str">
        <f>IF(total!D849&lt;&gt;"",total!D849,"")</f>
        <v/>
      </c>
      <c r="D842" s="9" t="str">
        <f>IF(total!F849&lt;&gt;"",total!F849,"")</f>
        <v/>
      </c>
      <c r="E842" s="9" t="str">
        <f>IF(total!G849&lt;&gt;"",total!G849,"")</f>
        <v/>
      </c>
      <c r="F842" s="9" t="str">
        <f>IF(total!I849&lt;&gt;"",total!I849,"")</f>
        <v/>
      </c>
    </row>
    <row r="843" spans="1:6" x14ac:dyDescent="0.25">
      <c r="A843" s="9" t="str">
        <f>IF(total!B850&lt;&gt;"",total!A850,"")</f>
        <v/>
      </c>
      <c r="B843" s="9" t="str">
        <f>IF(total!B850&lt;&gt;"",total!B850,"")</f>
        <v/>
      </c>
      <c r="C843" s="9" t="str">
        <f>IF(total!D850&lt;&gt;"",total!D850,"")</f>
        <v/>
      </c>
      <c r="D843" s="9" t="str">
        <f>IF(total!F850&lt;&gt;"",total!F850,"")</f>
        <v/>
      </c>
      <c r="E843" s="9" t="str">
        <f>IF(total!G850&lt;&gt;"",total!G850,"")</f>
        <v/>
      </c>
      <c r="F843" s="9" t="str">
        <f>IF(total!I850&lt;&gt;"",total!I850,"")</f>
        <v/>
      </c>
    </row>
    <row r="844" spans="1:6" x14ac:dyDescent="0.25">
      <c r="A844" s="9" t="str">
        <f>IF(total!B851&lt;&gt;"",total!A851,"")</f>
        <v/>
      </c>
      <c r="B844" s="9" t="str">
        <f>IF(total!B851&lt;&gt;"",total!B851,"")</f>
        <v/>
      </c>
      <c r="C844" s="9" t="str">
        <f>IF(total!D851&lt;&gt;"",total!D851,"")</f>
        <v/>
      </c>
      <c r="D844" s="9" t="str">
        <f>IF(total!F851&lt;&gt;"",total!F851,"")</f>
        <v/>
      </c>
      <c r="E844" s="9" t="str">
        <f>IF(total!G851&lt;&gt;"",total!G851,"")</f>
        <v/>
      </c>
      <c r="F844" s="9" t="str">
        <f>IF(total!I851&lt;&gt;"",total!I851,"")</f>
        <v/>
      </c>
    </row>
    <row r="845" spans="1:6" x14ac:dyDescent="0.25">
      <c r="A845" s="9" t="str">
        <f>IF(total!B852&lt;&gt;"",total!A852,"")</f>
        <v/>
      </c>
      <c r="B845" s="9" t="str">
        <f>IF(total!B852&lt;&gt;"",total!B852,"")</f>
        <v/>
      </c>
      <c r="C845" s="9" t="str">
        <f>IF(total!D852&lt;&gt;"",total!D852,"")</f>
        <v/>
      </c>
      <c r="D845" s="9" t="str">
        <f>IF(total!F852&lt;&gt;"",total!F852,"")</f>
        <v/>
      </c>
      <c r="E845" s="9" t="str">
        <f>IF(total!G852&lt;&gt;"",total!G852,"")</f>
        <v/>
      </c>
      <c r="F845" s="9" t="str">
        <f>IF(total!I852&lt;&gt;"",total!I852,"")</f>
        <v/>
      </c>
    </row>
    <row r="846" spans="1:6" x14ac:dyDescent="0.25">
      <c r="A846" s="9" t="str">
        <f>IF(total!B853&lt;&gt;"",total!A853,"")</f>
        <v/>
      </c>
      <c r="B846" s="9" t="str">
        <f>IF(total!B853&lt;&gt;"",total!B853,"")</f>
        <v/>
      </c>
      <c r="C846" s="9" t="str">
        <f>IF(total!D853&lt;&gt;"",total!D853,"")</f>
        <v/>
      </c>
      <c r="D846" s="9" t="str">
        <f>IF(total!F853&lt;&gt;"",total!F853,"")</f>
        <v/>
      </c>
      <c r="E846" s="9" t="str">
        <f>IF(total!G853&lt;&gt;"",total!G853,"")</f>
        <v/>
      </c>
      <c r="F846" s="9" t="str">
        <f>IF(total!I853&lt;&gt;"",total!I853,"")</f>
        <v/>
      </c>
    </row>
    <row r="847" spans="1:6" x14ac:dyDescent="0.25">
      <c r="A847" s="9" t="str">
        <f>IF(total!B854&lt;&gt;"",total!A854,"")</f>
        <v/>
      </c>
      <c r="B847" s="9" t="str">
        <f>IF(total!B854&lt;&gt;"",total!B854,"")</f>
        <v/>
      </c>
      <c r="C847" s="9" t="str">
        <f>IF(total!D854&lt;&gt;"",total!D854,"")</f>
        <v/>
      </c>
      <c r="D847" s="9" t="str">
        <f>IF(total!F854&lt;&gt;"",total!F854,"")</f>
        <v/>
      </c>
      <c r="E847" s="9" t="str">
        <f>IF(total!G854&lt;&gt;"",total!G854,"")</f>
        <v/>
      </c>
      <c r="F847" s="9" t="str">
        <f>IF(total!I854&lt;&gt;"",total!I854,"")</f>
        <v/>
      </c>
    </row>
    <row r="848" spans="1:6" x14ac:dyDescent="0.25">
      <c r="A848" s="9" t="str">
        <f>IF(total!B855&lt;&gt;"",total!A855,"")</f>
        <v/>
      </c>
      <c r="B848" s="9" t="str">
        <f>IF(total!B855&lt;&gt;"",total!B855,"")</f>
        <v/>
      </c>
      <c r="C848" s="9" t="str">
        <f>IF(total!D855&lt;&gt;"",total!D855,"")</f>
        <v/>
      </c>
      <c r="D848" s="9" t="str">
        <f>IF(total!F855&lt;&gt;"",total!F855,"")</f>
        <v/>
      </c>
      <c r="E848" s="9" t="str">
        <f>IF(total!G855&lt;&gt;"",total!G855,"")</f>
        <v/>
      </c>
      <c r="F848" s="9" t="str">
        <f>IF(total!I855&lt;&gt;"",total!I855,"")</f>
        <v/>
      </c>
    </row>
    <row r="849" spans="1:6" x14ac:dyDescent="0.25">
      <c r="A849" s="9" t="str">
        <f>IF(total!B856&lt;&gt;"",total!A856,"")</f>
        <v/>
      </c>
      <c r="B849" s="9" t="str">
        <f>IF(total!B856&lt;&gt;"",total!B856,"")</f>
        <v/>
      </c>
      <c r="C849" s="9" t="str">
        <f>IF(total!D856&lt;&gt;"",total!D856,"")</f>
        <v/>
      </c>
      <c r="D849" s="9" t="str">
        <f>IF(total!F856&lt;&gt;"",total!F856,"")</f>
        <v/>
      </c>
      <c r="E849" s="9" t="str">
        <f>IF(total!G856&lt;&gt;"",total!G856,"")</f>
        <v/>
      </c>
      <c r="F849" s="9" t="str">
        <f>IF(total!I856&lt;&gt;"",total!I856,"")</f>
        <v/>
      </c>
    </row>
    <row r="850" spans="1:6" x14ac:dyDescent="0.25">
      <c r="A850" s="9" t="str">
        <f>IF(total!B857&lt;&gt;"",total!A857,"")</f>
        <v/>
      </c>
      <c r="B850" s="9" t="str">
        <f>IF(total!B857&lt;&gt;"",total!B857,"")</f>
        <v/>
      </c>
      <c r="C850" s="9" t="str">
        <f>IF(total!D857&lt;&gt;"",total!D857,"")</f>
        <v/>
      </c>
      <c r="D850" s="9" t="str">
        <f>IF(total!F857&lt;&gt;"",total!F857,"")</f>
        <v/>
      </c>
      <c r="E850" s="9" t="str">
        <f>IF(total!G857&lt;&gt;"",total!G857,"")</f>
        <v/>
      </c>
      <c r="F850" s="9" t="str">
        <f>IF(total!I857&lt;&gt;"",total!I857,"")</f>
        <v/>
      </c>
    </row>
    <row r="851" spans="1:6" x14ac:dyDescent="0.25">
      <c r="A851" s="9" t="str">
        <f>IF(total!B858&lt;&gt;"",total!A858,"")</f>
        <v/>
      </c>
      <c r="B851" s="9" t="str">
        <f>IF(total!B858&lt;&gt;"",total!B858,"")</f>
        <v/>
      </c>
      <c r="C851" s="9" t="str">
        <f>IF(total!D858&lt;&gt;"",total!D858,"")</f>
        <v/>
      </c>
      <c r="D851" s="9" t="str">
        <f>IF(total!F858&lt;&gt;"",total!F858,"")</f>
        <v/>
      </c>
      <c r="E851" s="9" t="str">
        <f>IF(total!G858&lt;&gt;"",total!G858,"")</f>
        <v/>
      </c>
      <c r="F851" s="9" t="str">
        <f>IF(total!I858&lt;&gt;"",total!I858,"")</f>
        <v/>
      </c>
    </row>
    <row r="852" spans="1:6" x14ac:dyDescent="0.25">
      <c r="A852" s="9" t="str">
        <f>IF(total!B859&lt;&gt;"",total!A859,"")</f>
        <v/>
      </c>
      <c r="B852" s="9" t="str">
        <f>IF(total!B859&lt;&gt;"",total!B859,"")</f>
        <v/>
      </c>
      <c r="C852" s="9" t="str">
        <f>IF(total!D859&lt;&gt;"",total!D859,"")</f>
        <v/>
      </c>
      <c r="D852" s="9" t="str">
        <f>IF(total!F859&lt;&gt;"",total!F859,"")</f>
        <v/>
      </c>
      <c r="E852" s="9" t="str">
        <f>IF(total!G859&lt;&gt;"",total!G859,"")</f>
        <v/>
      </c>
      <c r="F852" s="9" t="str">
        <f>IF(total!I859&lt;&gt;"",total!I859,"")</f>
        <v/>
      </c>
    </row>
    <row r="853" spans="1:6" x14ac:dyDescent="0.25">
      <c r="A853" s="9" t="str">
        <f>IF(total!B860&lt;&gt;"",total!A860,"")</f>
        <v/>
      </c>
      <c r="B853" s="9" t="str">
        <f>IF(total!B860&lt;&gt;"",total!B860,"")</f>
        <v/>
      </c>
      <c r="C853" s="9" t="str">
        <f>IF(total!D860&lt;&gt;"",total!D860,"")</f>
        <v/>
      </c>
      <c r="D853" s="9" t="str">
        <f>IF(total!F860&lt;&gt;"",total!F860,"")</f>
        <v/>
      </c>
      <c r="E853" s="9" t="str">
        <f>IF(total!G860&lt;&gt;"",total!G860,"")</f>
        <v/>
      </c>
      <c r="F853" s="9" t="str">
        <f>IF(total!I860&lt;&gt;"",total!I860,"")</f>
        <v/>
      </c>
    </row>
    <row r="854" spans="1:6" x14ac:dyDescent="0.25">
      <c r="A854" s="9" t="str">
        <f>IF(total!B861&lt;&gt;"",total!A861,"")</f>
        <v/>
      </c>
      <c r="B854" s="9" t="str">
        <f>IF(total!B861&lt;&gt;"",total!B861,"")</f>
        <v/>
      </c>
      <c r="C854" s="9" t="str">
        <f>IF(total!D861&lt;&gt;"",total!D861,"")</f>
        <v/>
      </c>
      <c r="D854" s="9" t="str">
        <f>IF(total!F861&lt;&gt;"",total!F861,"")</f>
        <v/>
      </c>
      <c r="E854" s="9" t="str">
        <f>IF(total!G861&lt;&gt;"",total!G861,"")</f>
        <v/>
      </c>
      <c r="F854" s="9" t="str">
        <f>IF(total!I861&lt;&gt;"",total!I861,"")</f>
        <v/>
      </c>
    </row>
    <row r="855" spans="1:6" x14ac:dyDescent="0.25">
      <c r="A855" s="9" t="str">
        <f>IF(total!B862&lt;&gt;"",total!A862,"")</f>
        <v/>
      </c>
      <c r="B855" s="9" t="str">
        <f>IF(total!B862&lt;&gt;"",total!B862,"")</f>
        <v/>
      </c>
      <c r="C855" s="9" t="str">
        <f>IF(total!D862&lt;&gt;"",total!D862,"")</f>
        <v/>
      </c>
      <c r="D855" s="9" t="str">
        <f>IF(total!F862&lt;&gt;"",total!F862,"")</f>
        <v/>
      </c>
      <c r="E855" s="9" t="str">
        <f>IF(total!G862&lt;&gt;"",total!G862,"")</f>
        <v/>
      </c>
      <c r="F855" s="9" t="str">
        <f>IF(total!I862&lt;&gt;"",total!I862,"")</f>
        <v/>
      </c>
    </row>
    <row r="856" spans="1:6" x14ac:dyDescent="0.25">
      <c r="A856" s="9" t="str">
        <f>IF(total!B863&lt;&gt;"",total!A863,"")</f>
        <v/>
      </c>
      <c r="B856" s="9" t="str">
        <f>IF(total!B863&lt;&gt;"",total!B863,"")</f>
        <v/>
      </c>
      <c r="C856" s="9" t="str">
        <f>IF(total!D863&lt;&gt;"",total!D863,"")</f>
        <v/>
      </c>
      <c r="D856" s="9" t="str">
        <f>IF(total!F863&lt;&gt;"",total!F863,"")</f>
        <v/>
      </c>
      <c r="E856" s="9" t="str">
        <f>IF(total!G863&lt;&gt;"",total!G863,"")</f>
        <v/>
      </c>
      <c r="F856" s="9" t="str">
        <f>IF(total!I863&lt;&gt;"",total!I863,"")</f>
        <v/>
      </c>
    </row>
    <row r="857" spans="1:6" x14ac:dyDescent="0.25">
      <c r="A857" s="9" t="str">
        <f>IF(total!B864&lt;&gt;"",total!A864,"")</f>
        <v/>
      </c>
      <c r="B857" s="9" t="str">
        <f>IF(total!B864&lt;&gt;"",total!B864,"")</f>
        <v/>
      </c>
      <c r="C857" s="9" t="str">
        <f>IF(total!D864&lt;&gt;"",total!D864,"")</f>
        <v/>
      </c>
      <c r="D857" s="9" t="str">
        <f>IF(total!F864&lt;&gt;"",total!F864,"")</f>
        <v/>
      </c>
      <c r="E857" s="9" t="str">
        <f>IF(total!G864&lt;&gt;"",total!G864,"")</f>
        <v/>
      </c>
      <c r="F857" s="9" t="str">
        <f>IF(total!I864&lt;&gt;"",total!I864,"")</f>
        <v/>
      </c>
    </row>
    <row r="858" spans="1:6" x14ac:dyDescent="0.25">
      <c r="A858" s="9" t="str">
        <f>IF(total!B865&lt;&gt;"",total!A865,"")</f>
        <v/>
      </c>
      <c r="B858" s="9" t="str">
        <f>IF(total!B865&lt;&gt;"",total!B865,"")</f>
        <v/>
      </c>
      <c r="C858" s="9" t="str">
        <f>IF(total!D865&lt;&gt;"",total!D865,"")</f>
        <v/>
      </c>
      <c r="D858" s="9" t="str">
        <f>IF(total!F865&lt;&gt;"",total!F865,"")</f>
        <v/>
      </c>
      <c r="E858" s="9" t="str">
        <f>IF(total!G865&lt;&gt;"",total!G865,"")</f>
        <v/>
      </c>
      <c r="F858" s="9" t="str">
        <f>IF(total!I865&lt;&gt;"",total!I865,"")</f>
        <v/>
      </c>
    </row>
    <row r="859" spans="1:6" x14ac:dyDescent="0.25">
      <c r="A859" s="9" t="str">
        <f>IF(total!B866&lt;&gt;"",total!A866,"")</f>
        <v/>
      </c>
      <c r="B859" s="9" t="str">
        <f>IF(total!B866&lt;&gt;"",total!B866,"")</f>
        <v/>
      </c>
      <c r="C859" s="9" t="str">
        <f>IF(total!D866&lt;&gt;"",total!D866,"")</f>
        <v/>
      </c>
      <c r="D859" s="9" t="str">
        <f>IF(total!F866&lt;&gt;"",total!F866,"")</f>
        <v/>
      </c>
      <c r="E859" s="9" t="str">
        <f>IF(total!G866&lt;&gt;"",total!G866,"")</f>
        <v/>
      </c>
      <c r="F859" s="9" t="str">
        <f>IF(total!I866&lt;&gt;"",total!I866,"")</f>
        <v/>
      </c>
    </row>
    <row r="860" spans="1:6" x14ac:dyDescent="0.25">
      <c r="A860" s="9" t="str">
        <f>IF(total!B867&lt;&gt;"",total!A867,"")</f>
        <v/>
      </c>
      <c r="B860" s="9" t="str">
        <f>IF(total!B867&lt;&gt;"",total!B867,"")</f>
        <v/>
      </c>
      <c r="C860" s="9" t="str">
        <f>IF(total!D867&lt;&gt;"",total!D867,"")</f>
        <v/>
      </c>
      <c r="D860" s="9" t="str">
        <f>IF(total!F867&lt;&gt;"",total!F867,"")</f>
        <v/>
      </c>
      <c r="E860" s="9" t="str">
        <f>IF(total!G867&lt;&gt;"",total!G867,"")</f>
        <v/>
      </c>
      <c r="F860" s="9" t="str">
        <f>IF(total!I867&lt;&gt;"",total!I867,"")</f>
        <v/>
      </c>
    </row>
    <row r="861" spans="1:6" x14ac:dyDescent="0.25">
      <c r="A861" s="9" t="str">
        <f>IF(total!B868&lt;&gt;"",total!A868,"")</f>
        <v/>
      </c>
      <c r="B861" s="9" t="str">
        <f>IF(total!B868&lt;&gt;"",total!B868,"")</f>
        <v/>
      </c>
      <c r="C861" s="9" t="str">
        <f>IF(total!D868&lt;&gt;"",total!D868,"")</f>
        <v/>
      </c>
      <c r="D861" s="9" t="str">
        <f>IF(total!F868&lt;&gt;"",total!F868,"")</f>
        <v/>
      </c>
      <c r="E861" s="9" t="str">
        <f>IF(total!G868&lt;&gt;"",total!G868,"")</f>
        <v/>
      </c>
      <c r="F861" s="9" t="str">
        <f>IF(total!I868&lt;&gt;"",total!I868,"")</f>
        <v/>
      </c>
    </row>
    <row r="862" spans="1:6" x14ac:dyDescent="0.25">
      <c r="A862" s="9" t="str">
        <f>IF(total!B869&lt;&gt;"",total!A869,"")</f>
        <v/>
      </c>
      <c r="B862" s="9" t="str">
        <f>IF(total!B869&lt;&gt;"",total!B869,"")</f>
        <v/>
      </c>
      <c r="C862" s="9" t="str">
        <f>IF(total!D869&lt;&gt;"",total!D869,"")</f>
        <v/>
      </c>
      <c r="D862" s="9" t="str">
        <f>IF(total!F869&lt;&gt;"",total!F869,"")</f>
        <v/>
      </c>
      <c r="E862" s="9" t="str">
        <f>IF(total!G869&lt;&gt;"",total!G869,"")</f>
        <v/>
      </c>
      <c r="F862" s="9" t="str">
        <f>IF(total!I869&lt;&gt;"",total!I869,"")</f>
        <v/>
      </c>
    </row>
    <row r="863" spans="1:6" x14ac:dyDescent="0.25">
      <c r="A863" s="9" t="str">
        <f>IF(total!B870&lt;&gt;"",total!A870,"")</f>
        <v/>
      </c>
      <c r="B863" s="9" t="str">
        <f>IF(total!B870&lt;&gt;"",total!B870,"")</f>
        <v/>
      </c>
      <c r="C863" s="9" t="str">
        <f>IF(total!D870&lt;&gt;"",total!D870,"")</f>
        <v/>
      </c>
      <c r="D863" s="9" t="str">
        <f>IF(total!F870&lt;&gt;"",total!F870,"")</f>
        <v/>
      </c>
      <c r="E863" s="9" t="str">
        <f>IF(total!G870&lt;&gt;"",total!G870,"")</f>
        <v/>
      </c>
      <c r="F863" s="9" t="str">
        <f>IF(total!I870&lt;&gt;"",total!I870,"")</f>
        <v/>
      </c>
    </row>
    <row r="864" spans="1:6" x14ac:dyDescent="0.25">
      <c r="A864" s="9" t="str">
        <f>IF(total!B871&lt;&gt;"",total!A871,"")</f>
        <v/>
      </c>
      <c r="B864" s="9" t="str">
        <f>IF(total!B871&lt;&gt;"",total!B871,"")</f>
        <v/>
      </c>
      <c r="C864" s="9" t="str">
        <f>IF(total!D871&lt;&gt;"",total!D871,"")</f>
        <v/>
      </c>
      <c r="D864" s="9" t="str">
        <f>IF(total!F871&lt;&gt;"",total!F871,"")</f>
        <v/>
      </c>
      <c r="E864" s="9" t="str">
        <f>IF(total!G871&lt;&gt;"",total!G871,"")</f>
        <v/>
      </c>
      <c r="F864" s="9" t="str">
        <f>IF(total!I871&lt;&gt;"",total!I871,"")</f>
        <v/>
      </c>
    </row>
    <row r="865" spans="1:6" x14ac:dyDescent="0.25">
      <c r="A865" s="9" t="str">
        <f>IF(total!B872&lt;&gt;"",total!A872,"")</f>
        <v/>
      </c>
      <c r="B865" s="9" t="str">
        <f>IF(total!B872&lt;&gt;"",total!B872,"")</f>
        <v/>
      </c>
      <c r="C865" s="9" t="str">
        <f>IF(total!D872&lt;&gt;"",total!D872,"")</f>
        <v/>
      </c>
      <c r="D865" s="9" t="str">
        <f>IF(total!F872&lt;&gt;"",total!F872,"")</f>
        <v/>
      </c>
      <c r="E865" s="9" t="str">
        <f>IF(total!G872&lt;&gt;"",total!G872,"")</f>
        <v/>
      </c>
      <c r="F865" s="9" t="str">
        <f>IF(total!I872&lt;&gt;"",total!I872,"")</f>
        <v/>
      </c>
    </row>
    <row r="866" spans="1:6" x14ac:dyDescent="0.25">
      <c r="A866" s="9" t="str">
        <f>IF(total!B873&lt;&gt;"",total!A873,"")</f>
        <v/>
      </c>
      <c r="B866" s="9" t="str">
        <f>IF(total!B873&lt;&gt;"",total!B873,"")</f>
        <v/>
      </c>
      <c r="C866" s="9" t="str">
        <f>IF(total!D873&lt;&gt;"",total!D873,"")</f>
        <v/>
      </c>
      <c r="D866" s="9" t="str">
        <f>IF(total!F873&lt;&gt;"",total!F873,"")</f>
        <v/>
      </c>
      <c r="E866" s="9" t="str">
        <f>IF(total!G873&lt;&gt;"",total!G873,"")</f>
        <v/>
      </c>
      <c r="F866" s="9" t="str">
        <f>IF(total!I873&lt;&gt;"",total!I873,"")</f>
        <v/>
      </c>
    </row>
    <row r="867" spans="1:6" x14ac:dyDescent="0.25">
      <c r="A867" s="9" t="str">
        <f>IF(total!B874&lt;&gt;"",total!A874,"")</f>
        <v/>
      </c>
      <c r="B867" s="9" t="str">
        <f>IF(total!B874&lt;&gt;"",total!B874,"")</f>
        <v/>
      </c>
      <c r="C867" s="9" t="str">
        <f>IF(total!D874&lt;&gt;"",total!D874,"")</f>
        <v/>
      </c>
      <c r="D867" s="9" t="str">
        <f>IF(total!F874&lt;&gt;"",total!F874,"")</f>
        <v/>
      </c>
      <c r="E867" s="9" t="str">
        <f>IF(total!G874&lt;&gt;"",total!G874,"")</f>
        <v/>
      </c>
      <c r="F867" s="9" t="str">
        <f>IF(total!I874&lt;&gt;"",total!I874,"")</f>
        <v/>
      </c>
    </row>
    <row r="868" spans="1:6" x14ac:dyDescent="0.25">
      <c r="A868" s="9" t="str">
        <f>IF(total!B875&lt;&gt;"",total!A875,"")</f>
        <v/>
      </c>
      <c r="B868" s="9" t="str">
        <f>IF(total!B875&lt;&gt;"",total!B875,"")</f>
        <v/>
      </c>
      <c r="C868" s="9" t="str">
        <f>IF(total!D875&lt;&gt;"",total!D875,"")</f>
        <v/>
      </c>
      <c r="D868" s="9" t="str">
        <f>IF(total!F875&lt;&gt;"",total!F875,"")</f>
        <v/>
      </c>
      <c r="E868" s="9" t="str">
        <f>IF(total!G875&lt;&gt;"",total!G875,"")</f>
        <v/>
      </c>
      <c r="F868" s="9" t="str">
        <f>IF(total!I875&lt;&gt;"",total!I875,"")</f>
        <v/>
      </c>
    </row>
    <row r="869" spans="1:6" x14ac:dyDescent="0.25">
      <c r="A869" s="9" t="str">
        <f>IF(total!B876&lt;&gt;"",total!A876,"")</f>
        <v/>
      </c>
      <c r="B869" s="9" t="str">
        <f>IF(total!B876&lt;&gt;"",total!B876,"")</f>
        <v/>
      </c>
      <c r="C869" s="9" t="str">
        <f>IF(total!D876&lt;&gt;"",total!D876,"")</f>
        <v/>
      </c>
      <c r="D869" s="9" t="str">
        <f>IF(total!F876&lt;&gt;"",total!F876,"")</f>
        <v/>
      </c>
      <c r="E869" s="9" t="str">
        <f>IF(total!G876&lt;&gt;"",total!G876,"")</f>
        <v/>
      </c>
      <c r="F869" s="9" t="str">
        <f>IF(total!I876&lt;&gt;"",total!I876,"")</f>
        <v/>
      </c>
    </row>
    <row r="870" spans="1:6" x14ac:dyDescent="0.25">
      <c r="A870" s="9" t="str">
        <f>IF(total!B877&lt;&gt;"",total!A877,"")</f>
        <v/>
      </c>
      <c r="B870" s="9" t="str">
        <f>IF(total!B877&lt;&gt;"",total!B877,"")</f>
        <v/>
      </c>
      <c r="C870" s="9" t="str">
        <f>IF(total!D877&lt;&gt;"",total!D877,"")</f>
        <v/>
      </c>
      <c r="D870" s="9" t="str">
        <f>IF(total!F877&lt;&gt;"",total!F877,"")</f>
        <v/>
      </c>
      <c r="E870" s="9" t="str">
        <f>IF(total!G877&lt;&gt;"",total!G877,"")</f>
        <v/>
      </c>
      <c r="F870" s="9" t="str">
        <f>IF(total!I877&lt;&gt;"",total!I877,"")</f>
        <v/>
      </c>
    </row>
    <row r="871" spans="1:6" x14ac:dyDescent="0.25">
      <c r="A871" s="9" t="str">
        <f>IF(total!B878&lt;&gt;"",total!A878,"")</f>
        <v/>
      </c>
      <c r="B871" s="9" t="str">
        <f>IF(total!B878&lt;&gt;"",total!B878,"")</f>
        <v/>
      </c>
      <c r="C871" s="9" t="str">
        <f>IF(total!D878&lt;&gt;"",total!D878,"")</f>
        <v/>
      </c>
      <c r="D871" s="9" t="str">
        <f>IF(total!F878&lt;&gt;"",total!F878,"")</f>
        <v/>
      </c>
      <c r="E871" s="9" t="str">
        <f>IF(total!G878&lt;&gt;"",total!G878,"")</f>
        <v/>
      </c>
      <c r="F871" s="9" t="str">
        <f>IF(total!I878&lt;&gt;"",total!I878,"")</f>
        <v/>
      </c>
    </row>
    <row r="872" spans="1:6" x14ac:dyDescent="0.25">
      <c r="A872" s="9" t="str">
        <f>IF(total!B879&lt;&gt;"",total!A879,"")</f>
        <v/>
      </c>
      <c r="B872" s="9" t="str">
        <f>IF(total!B879&lt;&gt;"",total!B879,"")</f>
        <v/>
      </c>
      <c r="C872" s="9" t="str">
        <f>IF(total!D879&lt;&gt;"",total!D879,"")</f>
        <v/>
      </c>
      <c r="D872" s="9" t="str">
        <f>IF(total!F879&lt;&gt;"",total!F879,"")</f>
        <v/>
      </c>
      <c r="E872" s="9" t="str">
        <f>IF(total!G879&lt;&gt;"",total!G879,"")</f>
        <v/>
      </c>
      <c r="F872" s="9" t="str">
        <f>IF(total!I879&lt;&gt;"",total!I879,"")</f>
        <v/>
      </c>
    </row>
    <row r="873" spans="1:6" x14ac:dyDescent="0.25">
      <c r="A873" s="9" t="str">
        <f>IF(total!B880&lt;&gt;"",total!A880,"")</f>
        <v/>
      </c>
      <c r="B873" s="9" t="str">
        <f>IF(total!B880&lt;&gt;"",total!B880,"")</f>
        <v/>
      </c>
      <c r="C873" s="9" t="str">
        <f>IF(total!D880&lt;&gt;"",total!D880,"")</f>
        <v/>
      </c>
      <c r="D873" s="9" t="str">
        <f>IF(total!F880&lt;&gt;"",total!F880,"")</f>
        <v/>
      </c>
      <c r="E873" s="9" t="str">
        <f>IF(total!G880&lt;&gt;"",total!G880,"")</f>
        <v/>
      </c>
      <c r="F873" s="9" t="str">
        <f>IF(total!I880&lt;&gt;"",total!I880,"")</f>
        <v/>
      </c>
    </row>
    <row r="874" spans="1:6" x14ac:dyDescent="0.25">
      <c r="A874" s="9" t="str">
        <f>IF(total!B881&lt;&gt;"",total!A881,"")</f>
        <v/>
      </c>
      <c r="B874" s="9" t="str">
        <f>IF(total!B881&lt;&gt;"",total!B881,"")</f>
        <v/>
      </c>
      <c r="C874" s="9" t="str">
        <f>IF(total!D881&lt;&gt;"",total!D881,"")</f>
        <v/>
      </c>
      <c r="D874" s="9" t="str">
        <f>IF(total!F881&lt;&gt;"",total!F881,"")</f>
        <v/>
      </c>
      <c r="E874" s="9" t="str">
        <f>IF(total!G881&lt;&gt;"",total!G881,"")</f>
        <v/>
      </c>
      <c r="F874" s="9" t="str">
        <f>IF(total!I881&lt;&gt;"",total!I881,"")</f>
        <v/>
      </c>
    </row>
    <row r="875" spans="1:6" x14ac:dyDescent="0.25">
      <c r="A875" s="9" t="str">
        <f>IF(total!B882&lt;&gt;"",total!A882,"")</f>
        <v/>
      </c>
      <c r="B875" s="9" t="str">
        <f>IF(total!B882&lt;&gt;"",total!B882,"")</f>
        <v/>
      </c>
      <c r="C875" s="9" t="str">
        <f>IF(total!D882&lt;&gt;"",total!D882,"")</f>
        <v/>
      </c>
      <c r="D875" s="9" t="str">
        <f>IF(total!F882&lt;&gt;"",total!F882,"")</f>
        <v/>
      </c>
      <c r="E875" s="9" t="str">
        <f>IF(total!G882&lt;&gt;"",total!G882,"")</f>
        <v/>
      </c>
      <c r="F875" s="9" t="str">
        <f>IF(total!I882&lt;&gt;"",total!I882,"")</f>
        <v/>
      </c>
    </row>
    <row r="876" spans="1:6" x14ac:dyDescent="0.25">
      <c r="A876" s="9" t="str">
        <f>IF(total!B883&lt;&gt;"",total!A883,"")</f>
        <v/>
      </c>
      <c r="B876" s="9" t="str">
        <f>IF(total!B883&lt;&gt;"",total!B883,"")</f>
        <v/>
      </c>
      <c r="C876" s="9" t="str">
        <f>IF(total!D883&lt;&gt;"",total!D883,"")</f>
        <v/>
      </c>
      <c r="D876" s="9" t="str">
        <f>IF(total!F883&lt;&gt;"",total!F883,"")</f>
        <v/>
      </c>
      <c r="E876" s="9" t="str">
        <f>IF(total!G883&lt;&gt;"",total!G883,"")</f>
        <v/>
      </c>
      <c r="F876" s="9" t="str">
        <f>IF(total!I883&lt;&gt;"",total!I883,"")</f>
        <v/>
      </c>
    </row>
    <row r="877" spans="1:6" x14ac:dyDescent="0.25">
      <c r="A877" s="9" t="str">
        <f>IF(total!B884&lt;&gt;"",total!A884,"")</f>
        <v/>
      </c>
      <c r="B877" s="9" t="str">
        <f>IF(total!B884&lt;&gt;"",total!B884,"")</f>
        <v/>
      </c>
      <c r="C877" s="9" t="str">
        <f>IF(total!D884&lt;&gt;"",total!D884,"")</f>
        <v/>
      </c>
      <c r="D877" s="9" t="str">
        <f>IF(total!F884&lt;&gt;"",total!F884,"")</f>
        <v/>
      </c>
      <c r="E877" s="9" t="str">
        <f>IF(total!G884&lt;&gt;"",total!G884,"")</f>
        <v/>
      </c>
      <c r="F877" s="9" t="str">
        <f>IF(total!I884&lt;&gt;"",total!I884,"")</f>
        <v/>
      </c>
    </row>
    <row r="878" spans="1:6" x14ac:dyDescent="0.25">
      <c r="A878" s="9" t="str">
        <f>IF(total!B885&lt;&gt;"",total!A885,"")</f>
        <v/>
      </c>
      <c r="B878" s="9" t="str">
        <f>IF(total!B885&lt;&gt;"",total!B885,"")</f>
        <v/>
      </c>
      <c r="C878" s="9" t="str">
        <f>IF(total!D885&lt;&gt;"",total!D885,"")</f>
        <v/>
      </c>
      <c r="D878" s="9" t="str">
        <f>IF(total!F885&lt;&gt;"",total!F885,"")</f>
        <v/>
      </c>
      <c r="E878" s="9" t="str">
        <f>IF(total!G885&lt;&gt;"",total!G885,"")</f>
        <v/>
      </c>
      <c r="F878" s="9" t="str">
        <f>IF(total!I885&lt;&gt;"",total!I885,"")</f>
        <v/>
      </c>
    </row>
    <row r="879" spans="1:6" x14ac:dyDescent="0.25">
      <c r="A879" s="9" t="str">
        <f>IF(total!B886&lt;&gt;"",total!A886,"")</f>
        <v/>
      </c>
      <c r="B879" s="9" t="str">
        <f>IF(total!B886&lt;&gt;"",total!B886,"")</f>
        <v/>
      </c>
      <c r="C879" s="9" t="str">
        <f>IF(total!D886&lt;&gt;"",total!D886,"")</f>
        <v/>
      </c>
      <c r="D879" s="9" t="str">
        <f>IF(total!F886&lt;&gt;"",total!F886,"")</f>
        <v/>
      </c>
      <c r="E879" s="9" t="str">
        <f>IF(total!G886&lt;&gt;"",total!G886,"")</f>
        <v/>
      </c>
      <c r="F879" s="9" t="str">
        <f>IF(total!I886&lt;&gt;"",total!I886,"")</f>
        <v/>
      </c>
    </row>
    <row r="880" spans="1:6" x14ac:dyDescent="0.25">
      <c r="A880" s="9" t="str">
        <f>IF(total!B887&lt;&gt;"",total!A887,"")</f>
        <v/>
      </c>
      <c r="B880" s="9" t="str">
        <f>IF(total!B887&lt;&gt;"",total!B887,"")</f>
        <v/>
      </c>
      <c r="C880" s="9" t="str">
        <f>IF(total!D887&lt;&gt;"",total!D887,"")</f>
        <v/>
      </c>
      <c r="D880" s="9" t="str">
        <f>IF(total!F887&lt;&gt;"",total!F887,"")</f>
        <v/>
      </c>
      <c r="E880" s="9" t="str">
        <f>IF(total!G887&lt;&gt;"",total!G887,"")</f>
        <v/>
      </c>
      <c r="F880" s="9" t="str">
        <f>IF(total!I887&lt;&gt;"",total!I887,"")</f>
        <v/>
      </c>
    </row>
    <row r="881" spans="1:6" x14ac:dyDescent="0.25">
      <c r="A881" s="9" t="str">
        <f>IF(total!B888&lt;&gt;"",total!A888,"")</f>
        <v/>
      </c>
      <c r="B881" s="9" t="str">
        <f>IF(total!B888&lt;&gt;"",total!B888,"")</f>
        <v/>
      </c>
      <c r="C881" s="9" t="str">
        <f>IF(total!D888&lt;&gt;"",total!D888,"")</f>
        <v/>
      </c>
      <c r="D881" s="9" t="str">
        <f>IF(total!F888&lt;&gt;"",total!F888,"")</f>
        <v/>
      </c>
      <c r="E881" s="9" t="str">
        <f>IF(total!G888&lt;&gt;"",total!G888,"")</f>
        <v/>
      </c>
      <c r="F881" s="9" t="str">
        <f>IF(total!I888&lt;&gt;"",total!I888,"")</f>
        <v/>
      </c>
    </row>
    <row r="882" spans="1:6" x14ac:dyDescent="0.25">
      <c r="A882" s="9" t="str">
        <f>IF(total!B889&lt;&gt;"",total!A889,"")</f>
        <v/>
      </c>
      <c r="B882" s="9" t="str">
        <f>IF(total!B889&lt;&gt;"",total!B889,"")</f>
        <v/>
      </c>
      <c r="C882" s="9" t="str">
        <f>IF(total!D889&lt;&gt;"",total!D889,"")</f>
        <v/>
      </c>
      <c r="D882" s="9" t="str">
        <f>IF(total!F889&lt;&gt;"",total!F889,"")</f>
        <v/>
      </c>
      <c r="E882" s="9" t="str">
        <f>IF(total!G889&lt;&gt;"",total!G889,"")</f>
        <v/>
      </c>
      <c r="F882" s="9" t="str">
        <f>IF(total!I889&lt;&gt;"",total!I889,"")</f>
        <v/>
      </c>
    </row>
    <row r="883" spans="1:6" x14ac:dyDescent="0.25">
      <c r="A883" s="9" t="str">
        <f>IF(total!B890&lt;&gt;"",total!A890,"")</f>
        <v/>
      </c>
      <c r="B883" s="9" t="str">
        <f>IF(total!B890&lt;&gt;"",total!B890,"")</f>
        <v/>
      </c>
      <c r="C883" s="9" t="str">
        <f>IF(total!D890&lt;&gt;"",total!D890,"")</f>
        <v/>
      </c>
      <c r="D883" s="9" t="str">
        <f>IF(total!F890&lt;&gt;"",total!F890,"")</f>
        <v/>
      </c>
      <c r="E883" s="9" t="str">
        <f>IF(total!G890&lt;&gt;"",total!G890,"")</f>
        <v/>
      </c>
      <c r="F883" s="9" t="str">
        <f>IF(total!I890&lt;&gt;"",total!I890,"")</f>
        <v/>
      </c>
    </row>
    <row r="884" spans="1:6" x14ac:dyDescent="0.25">
      <c r="A884" s="9" t="str">
        <f>IF(total!B891&lt;&gt;"",total!A891,"")</f>
        <v/>
      </c>
      <c r="B884" s="9" t="str">
        <f>IF(total!B891&lt;&gt;"",total!B891,"")</f>
        <v/>
      </c>
      <c r="C884" s="9" t="str">
        <f>IF(total!D891&lt;&gt;"",total!D891,"")</f>
        <v/>
      </c>
      <c r="D884" s="9" t="str">
        <f>IF(total!F891&lt;&gt;"",total!F891,"")</f>
        <v/>
      </c>
      <c r="E884" s="9" t="str">
        <f>IF(total!G891&lt;&gt;"",total!G891,"")</f>
        <v/>
      </c>
      <c r="F884" s="9" t="str">
        <f>IF(total!I891&lt;&gt;"",total!I891,"")</f>
        <v/>
      </c>
    </row>
    <row r="885" spans="1:6" x14ac:dyDescent="0.25">
      <c r="A885" s="9" t="str">
        <f>IF(total!B892&lt;&gt;"",total!A892,"")</f>
        <v/>
      </c>
      <c r="B885" s="9" t="str">
        <f>IF(total!B892&lt;&gt;"",total!B892,"")</f>
        <v/>
      </c>
      <c r="C885" s="9" t="str">
        <f>IF(total!D892&lt;&gt;"",total!D892,"")</f>
        <v/>
      </c>
      <c r="D885" s="9" t="str">
        <f>IF(total!F892&lt;&gt;"",total!F892,"")</f>
        <v/>
      </c>
      <c r="E885" s="9" t="str">
        <f>IF(total!G892&lt;&gt;"",total!G892,"")</f>
        <v/>
      </c>
      <c r="F885" s="9" t="str">
        <f>IF(total!I892&lt;&gt;"",total!I892,"")</f>
        <v/>
      </c>
    </row>
    <row r="886" spans="1:6" x14ac:dyDescent="0.25">
      <c r="A886" s="9" t="str">
        <f>IF(total!B893&lt;&gt;"",total!A893,"")</f>
        <v/>
      </c>
      <c r="B886" s="9" t="str">
        <f>IF(total!B893&lt;&gt;"",total!B893,"")</f>
        <v/>
      </c>
      <c r="C886" s="9" t="str">
        <f>IF(total!D893&lt;&gt;"",total!D893,"")</f>
        <v/>
      </c>
      <c r="D886" s="9" t="str">
        <f>IF(total!F893&lt;&gt;"",total!F893,"")</f>
        <v/>
      </c>
      <c r="E886" s="9" t="str">
        <f>IF(total!G893&lt;&gt;"",total!G893,"")</f>
        <v/>
      </c>
      <c r="F886" s="9" t="str">
        <f>IF(total!I893&lt;&gt;"",total!I893,"")</f>
        <v/>
      </c>
    </row>
    <row r="887" spans="1:6" x14ac:dyDescent="0.25">
      <c r="A887" s="9" t="str">
        <f>IF(total!B894&lt;&gt;"",total!A894,"")</f>
        <v/>
      </c>
      <c r="B887" s="9" t="str">
        <f>IF(total!B894&lt;&gt;"",total!B894,"")</f>
        <v/>
      </c>
      <c r="C887" s="9" t="str">
        <f>IF(total!D894&lt;&gt;"",total!D894,"")</f>
        <v/>
      </c>
      <c r="D887" s="9" t="str">
        <f>IF(total!F894&lt;&gt;"",total!F894,"")</f>
        <v/>
      </c>
      <c r="E887" s="9" t="str">
        <f>IF(total!G894&lt;&gt;"",total!G894,"")</f>
        <v/>
      </c>
      <c r="F887" s="9" t="str">
        <f>IF(total!I894&lt;&gt;"",total!I894,"")</f>
        <v/>
      </c>
    </row>
    <row r="888" spans="1:6" x14ac:dyDescent="0.25">
      <c r="A888" s="9" t="str">
        <f>IF(total!B895&lt;&gt;"",total!A895,"")</f>
        <v/>
      </c>
      <c r="B888" s="9" t="str">
        <f>IF(total!B895&lt;&gt;"",total!B895,"")</f>
        <v/>
      </c>
      <c r="C888" s="9" t="str">
        <f>IF(total!D895&lt;&gt;"",total!D895,"")</f>
        <v/>
      </c>
      <c r="D888" s="9" t="str">
        <f>IF(total!F895&lt;&gt;"",total!F895,"")</f>
        <v/>
      </c>
      <c r="E888" s="9" t="str">
        <f>IF(total!G895&lt;&gt;"",total!G895,"")</f>
        <v/>
      </c>
      <c r="F888" s="9" t="str">
        <f>IF(total!I895&lt;&gt;"",total!I895,"")</f>
        <v/>
      </c>
    </row>
    <row r="889" spans="1:6" x14ac:dyDescent="0.25">
      <c r="A889" s="9" t="str">
        <f>IF(total!B896&lt;&gt;"",total!A896,"")</f>
        <v/>
      </c>
      <c r="B889" s="9" t="str">
        <f>IF(total!B896&lt;&gt;"",total!B896,"")</f>
        <v/>
      </c>
      <c r="C889" s="9" t="str">
        <f>IF(total!D896&lt;&gt;"",total!D896,"")</f>
        <v/>
      </c>
      <c r="D889" s="9" t="str">
        <f>IF(total!F896&lt;&gt;"",total!F896,"")</f>
        <v/>
      </c>
      <c r="E889" s="9" t="str">
        <f>IF(total!G896&lt;&gt;"",total!G896,"")</f>
        <v/>
      </c>
      <c r="F889" s="9" t="str">
        <f>IF(total!I896&lt;&gt;"",total!I896,"")</f>
        <v/>
      </c>
    </row>
    <row r="890" spans="1:6" x14ac:dyDescent="0.25">
      <c r="A890" s="9" t="str">
        <f>IF(total!B897&lt;&gt;"",total!A897,"")</f>
        <v/>
      </c>
      <c r="B890" s="9" t="str">
        <f>IF(total!B897&lt;&gt;"",total!B897,"")</f>
        <v/>
      </c>
      <c r="C890" s="9" t="str">
        <f>IF(total!D897&lt;&gt;"",total!D897,"")</f>
        <v/>
      </c>
      <c r="D890" s="9" t="str">
        <f>IF(total!F897&lt;&gt;"",total!F897,"")</f>
        <v/>
      </c>
      <c r="E890" s="9" t="str">
        <f>IF(total!G897&lt;&gt;"",total!G897,"")</f>
        <v/>
      </c>
      <c r="F890" s="9" t="str">
        <f>IF(total!I897&lt;&gt;"",total!I897,"")</f>
        <v/>
      </c>
    </row>
    <row r="891" spans="1:6" x14ac:dyDescent="0.25">
      <c r="A891" s="9" t="str">
        <f>IF(total!B898&lt;&gt;"",total!A898,"")</f>
        <v/>
      </c>
      <c r="B891" s="9" t="str">
        <f>IF(total!B898&lt;&gt;"",total!B898,"")</f>
        <v/>
      </c>
      <c r="C891" s="9" t="str">
        <f>IF(total!D898&lt;&gt;"",total!D898,"")</f>
        <v/>
      </c>
      <c r="D891" s="9" t="str">
        <f>IF(total!F898&lt;&gt;"",total!F898,"")</f>
        <v/>
      </c>
      <c r="E891" s="9" t="str">
        <f>IF(total!G898&lt;&gt;"",total!G898,"")</f>
        <v/>
      </c>
      <c r="F891" s="9" t="str">
        <f>IF(total!I898&lt;&gt;"",total!I898,"")</f>
        <v/>
      </c>
    </row>
    <row r="892" spans="1:6" x14ac:dyDescent="0.25">
      <c r="A892" s="9" t="str">
        <f>IF(total!B899&lt;&gt;"",total!A899,"")</f>
        <v/>
      </c>
      <c r="B892" s="9" t="str">
        <f>IF(total!B899&lt;&gt;"",total!B899,"")</f>
        <v/>
      </c>
      <c r="C892" s="9" t="str">
        <f>IF(total!D899&lt;&gt;"",total!D899,"")</f>
        <v/>
      </c>
      <c r="D892" s="9" t="str">
        <f>IF(total!F899&lt;&gt;"",total!F899,"")</f>
        <v/>
      </c>
      <c r="E892" s="9" t="str">
        <f>IF(total!G899&lt;&gt;"",total!G899,"")</f>
        <v/>
      </c>
      <c r="F892" s="9" t="str">
        <f>IF(total!I899&lt;&gt;"",total!I899,"")</f>
        <v/>
      </c>
    </row>
    <row r="893" spans="1:6" x14ac:dyDescent="0.25">
      <c r="A893" s="9" t="str">
        <f>IF(total!B900&lt;&gt;"",total!A900,"")</f>
        <v/>
      </c>
      <c r="B893" s="9" t="str">
        <f>IF(total!B900&lt;&gt;"",total!B900,"")</f>
        <v/>
      </c>
      <c r="C893" s="9" t="str">
        <f>IF(total!D900&lt;&gt;"",total!D900,"")</f>
        <v/>
      </c>
      <c r="D893" s="9" t="str">
        <f>IF(total!F900&lt;&gt;"",total!F900,"")</f>
        <v/>
      </c>
      <c r="E893" s="9" t="str">
        <f>IF(total!G900&lt;&gt;"",total!G900,"")</f>
        <v/>
      </c>
      <c r="F893" s="9" t="str">
        <f>IF(total!I900&lt;&gt;"",total!I900,"")</f>
        <v/>
      </c>
    </row>
    <row r="894" spans="1:6" x14ac:dyDescent="0.25">
      <c r="A894" s="9" t="str">
        <f>IF(total!B901&lt;&gt;"",total!A901,"")</f>
        <v/>
      </c>
      <c r="B894" s="9" t="str">
        <f>IF(total!B901&lt;&gt;"",total!B901,"")</f>
        <v/>
      </c>
      <c r="C894" s="9" t="str">
        <f>IF(total!D901&lt;&gt;"",total!D901,"")</f>
        <v/>
      </c>
      <c r="D894" s="9" t="str">
        <f>IF(total!F901&lt;&gt;"",total!F901,"")</f>
        <v/>
      </c>
      <c r="E894" s="9" t="str">
        <f>IF(total!G901&lt;&gt;"",total!G901,"")</f>
        <v/>
      </c>
      <c r="F894" s="9" t="str">
        <f>IF(total!I901&lt;&gt;"",total!I901,"")</f>
        <v/>
      </c>
    </row>
    <row r="895" spans="1:6" x14ac:dyDescent="0.25">
      <c r="A895" s="9" t="str">
        <f>IF(total!B902&lt;&gt;"",total!A902,"")</f>
        <v/>
      </c>
      <c r="B895" s="9" t="str">
        <f>IF(total!B902&lt;&gt;"",total!B902,"")</f>
        <v/>
      </c>
      <c r="C895" s="9" t="str">
        <f>IF(total!D902&lt;&gt;"",total!D902,"")</f>
        <v/>
      </c>
      <c r="D895" s="9" t="str">
        <f>IF(total!F902&lt;&gt;"",total!F902,"")</f>
        <v/>
      </c>
      <c r="E895" s="9" t="str">
        <f>IF(total!G902&lt;&gt;"",total!G902,"")</f>
        <v/>
      </c>
      <c r="F895" s="9" t="str">
        <f>IF(total!I902&lt;&gt;"",total!I902,"")</f>
        <v/>
      </c>
    </row>
    <row r="896" spans="1:6" x14ac:dyDescent="0.25">
      <c r="A896" s="9" t="str">
        <f>IF(total!B903&lt;&gt;"",total!A903,"")</f>
        <v/>
      </c>
      <c r="B896" s="9" t="str">
        <f>IF(total!B903&lt;&gt;"",total!B903,"")</f>
        <v/>
      </c>
      <c r="C896" s="9" t="str">
        <f>IF(total!D903&lt;&gt;"",total!D903,"")</f>
        <v/>
      </c>
      <c r="D896" s="9" t="str">
        <f>IF(total!F903&lt;&gt;"",total!F903,"")</f>
        <v/>
      </c>
      <c r="E896" s="9" t="str">
        <f>IF(total!G903&lt;&gt;"",total!G903,"")</f>
        <v/>
      </c>
      <c r="F896" s="9" t="str">
        <f>IF(total!I903&lt;&gt;"",total!I903,"")</f>
        <v/>
      </c>
    </row>
    <row r="897" spans="1:6" x14ac:dyDescent="0.25">
      <c r="A897" s="9" t="str">
        <f>IF(total!B904&lt;&gt;"",total!A904,"")</f>
        <v/>
      </c>
      <c r="B897" s="9" t="str">
        <f>IF(total!B904&lt;&gt;"",total!B904,"")</f>
        <v/>
      </c>
      <c r="C897" s="9" t="str">
        <f>IF(total!D904&lt;&gt;"",total!D904,"")</f>
        <v/>
      </c>
      <c r="D897" s="9" t="str">
        <f>IF(total!F904&lt;&gt;"",total!F904,"")</f>
        <v/>
      </c>
      <c r="E897" s="9" t="str">
        <f>IF(total!G904&lt;&gt;"",total!G904,"")</f>
        <v/>
      </c>
      <c r="F897" s="9" t="str">
        <f>IF(total!I904&lt;&gt;"",total!I904,"")</f>
        <v/>
      </c>
    </row>
    <row r="898" spans="1:6" x14ac:dyDescent="0.25">
      <c r="A898" s="9" t="str">
        <f>IF(total!B905&lt;&gt;"",total!A905,"")</f>
        <v/>
      </c>
      <c r="B898" s="9" t="str">
        <f>IF(total!B905&lt;&gt;"",total!B905,"")</f>
        <v/>
      </c>
      <c r="C898" s="9" t="str">
        <f>IF(total!D905&lt;&gt;"",total!D905,"")</f>
        <v/>
      </c>
      <c r="D898" s="9" t="str">
        <f>IF(total!F905&lt;&gt;"",total!F905,"")</f>
        <v/>
      </c>
      <c r="E898" s="9" t="str">
        <f>IF(total!G905&lt;&gt;"",total!G905,"")</f>
        <v/>
      </c>
      <c r="F898" s="9" t="str">
        <f>IF(total!I905&lt;&gt;"",total!I905,"")</f>
        <v/>
      </c>
    </row>
    <row r="899" spans="1:6" x14ac:dyDescent="0.25">
      <c r="A899" s="9" t="str">
        <f>IF(total!B906&lt;&gt;"",total!A906,"")</f>
        <v/>
      </c>
      <c r="B899" s="9" t="str">
        <f>IF(total!B906&lt;&gt;"",total!B906,"")</f>
        <v/>
      </c>
      <c r="C899" s="9" t="str">
        <f>IF(total!D906&lt;&gt;"",total!D906,"")</f>
        <v/>
      </c>
      <c r="D899" s="9" t="str">
        <f>IF(total!F906&lt;&gt;"",total!F906,"")</f>
        <v/>
      </c>
      <c r="E899" s="9" t="str">
        <f>IF(total!G906&lt;&gt;"",total!G906,"")</f>
        <v/>
      </c>
      <c r="F899" s="9" t="str">
        <f>IF(total!I906&lt;&gt;"",total!I906,"")</f>
        <v/>
      </c>
    </row>
    <row r="900" spans="1:6" x14ac:dyDescent="0.25">
      <c r="A900" s="9" t="str">
        <f>IF(total!B907&lt;&gt;"",total!A907,"")</f>
        <v/>
      </c>
      <c r="B900" s="9" t="str">
        <f>IF(total!B907&lt;&gt;"",total!B907,"")</f>
        <v/>
      </c>
      <c r="C900" s="9" t="str">
        <f>IF(total!D907&lt;&gt;"",total!D907,"")</f>
        <v/>
      </c>
      <c r="D900" s="9" t="str">
        <f>IF(total!F907&lt;&gt;"",total!F907,"")</f>
        <v/>
      </c>
      <c r="E900" s="9" t="str">
        <f>IF(total!G907&lt;&gt;"",total!G907,"")</f>
        <v/>
      </c>
      <c r="F900" s="9" t="str">
        <f>IF(total!I907&lt;&gt;"",total!I907,"")</f>
        <v/>
      </c>
    </row>
    <row r="901" spans="1:6" x14ac:dyDescent="0.25">
      <c r="A901" s="9" t="str">
        <f>IF(total!B908&lt;&gt;"",total!A908,"")</f>
        <v/>
      </c>
      <c r="B901" s="9" t="str">
        <f>IF(total!B908&lt;&gt;"",total!B908,"")</f>
        <v/>
      </c>
      <c r="C901" s="9" t="str">
        <f>IF(total!D908&lt;&gt;"",total!D908,"")</f>
        <v/>
      </c>
      <c r="D901" s="9" t="str">
        <f>IF(total!F908&lt;&gt;"",total!F908,"")</f>
        <v/>
      </c>
      <c r="E901" s="9" t="str">
        <f>IF(total!G908&lt;&gt;"",total!G908,"")</f>
        <v/>
      </c>
      <c r="F901" s="9" t="str">
        <f>IF(total!I908&lt;&gt;"",total!I908,"")</f>
        <v/>
      </c>
    </row>
    <row r="902" spans="1:6" x14ac:dyDescent="0.25">
      <c r="A902" s="9" t="str">
        <f>IF(total!B909&lt;&gt;"",total!A909,"")</f>
        <v/>
      </c>
      <c r="B902" s="9" t="str">
        <f>IF(total!B909&lt;&gt;"",total!B909,"")</f>
        <v/>
      </c>
      <c r="C902" s="9" t="str">
        <f>IF(total!D909&lt;&gt;"",total!D909,"")</f>
        <v/>
      </c>
      <c r="D902" s="9" t="str">
        <f>IF(total!F909&lt;&gt;"",total!F909,"")</f>
        <v/>
      </c>
      <c r="E902" s="9" t="str">
        <f>IF(total!G909&lt;&gt;"",total!G909,"")</f>
        <v/>
      </c>
      <c r="F902" s="9" t="str">
        <f>IF(total!I909&lt;&gt;"",total!I909,"")</f>
        <v/>
      </c>
    </row>
    <row r="903" spans="1:6" x14ac:dyDescent="0.25">
      <c r="A903" s="9" t="str">
        <f>IF(total!B910&lt;&gt;"",total!A910,"")</f>
        <v/>
      </c>
      <c r="B903" s="9" t="str">
        <f>IF(total!B910&lt;&gt;"",total!B910,"")</f>
        <v/>
      </c>
      <c r="C903" s="9" t="str">
        <f>IF(total!D910&lt;&gt;"",total!D910,"")</f>
        <v/>
      </c>
      <c r="D903" s="9" t="str">
        <f>IF(total!F910&lt;&gt;"",total!F910,"")</f>
        <v/>
      </c>
      <c r="E903" s="9" t="str">
        <f>IF(total!G910&lt;&gt;"",total!G910,"")</f>
        <v/>
      </c>
      <c r="F903" s="9" t="str">
        <f>IF(total!I910&lt;&gt;"",total!I910,"")</f>
        <v/>
      </c>
    </row>
    <row r="904" spans="1:6" x14ac:dyDescent="0.25">
      <c r="A904" s="9" t="str">
        <f>IF(total!B911&lt;&gt;"",total!A911,"")</f>
        <v/>
      </c>
      <c r="B904" s="9" t="str">
        <f>IF(total!B911&lt;&gt;"",total!B911,"")</f>
        <v/>
      </c>
      <c r="C904" s="9" t="str">
        <f>IF(total!D911&lt;&gt;"",total!D911,"")</f>
        <v/>
      </c>
      <c r="D904" s="9" t="str">
        <f>IF(total!F911&lt;&gt;"",total!F911,"")</f>
        <v/>
      </c>
      <c r="E904" s="9" t="str">
        <f>IF(total!G911&lt;&gt;"",total!G911,"")</f>
        <v/>
      </c>
      <c r="F904" s="9" t="str">
        <f>IF(total!I911&lt;&gt;"",total!I911,"")</f>
        <v/>
      </c>
    </row>
    <row r="905" spans="1:6" x14ac:dyDescent="0.25">
      <c r="A905" s="9" t="str">
        <f>IF(total!B912&lt;&gt;"",total!A912,"")</f>
        <v/>
      </c>
      <c r="B905" s="9" t="str">
        <f>IF(total!B912&lt;&gt;"",total!B912,"")</f>
        <v/>
      </c>
      <c r="C905" s="9" t="str">
        <f>IF(total!D912&lt;&gt;"",total!D912,"")</f>
        <v/>
      </c>
      <c r="D905" s="9" t="str">
        <f>IF(total!F912&lt;&gt;"",total!F912,"")</f>
        <v/>
      </c>
      <c r="E905" s="9" t="str">
        <f>IF(total!G912&lt;&gt;"",total!G912,"")</f>
        <v/>
      </c>
      <c r="F905" s="9" t="str">
        <f>IF(total!I912&lt;&gt;"",total!I912,"")</f>
        <v/>
      </c>
    </row>
    <row r="906" spans="1:6" x14ac:dyDescent="0.25">
      <c r="A906" s="9" t="str">
        <f>IF(total!B913&lt;&gt;"",total!A913,"")</f>
        <v/>
      </c>
      <c r="B906" s="9" t="str">
        <f>IF(total!B913&lt;&gt;"",total!B913,"")</f>
        <v/>
      </c>
      <c r="C906" s="9" t="str">
        <f>IF(total!D913&lt;&gt;"",total!D913,"")</f>
        <v/>
      </c>
      <c r="D906" s="9" t="str">
        <f>IF(total!F913&lt;&gt;"",total!F913,"")</f>
        <v/>
      </c>
      <c r="E906" s="9" t="str">
        <f>IF(total!G913&lt;&gt;"",total!G913,"")</f>
        <v/>
      </c>
      <c r="F906" s="9" t="str">
        <f>IF(total!I913&lt;&gt;"",total!I913,"")</f>
        <v/>
      </c>
    </row>
    <row r="907" spans="1:6" x14ac:dyDescent="0.25">
      <c r="A907" s="9" t="str">
        <f>IF(total!B914&lt;&gt;"",total!A914,"")</f>
        <v/>
      </c>
      <c r="B907" s="9" t="str">
        <f>IF(total!B914&lt;&gt;"",total!B914,"")</f>
        <v/>
      </c>
      <c r="C907" s="9" t="str">
        <f>IF(total!D914&lt;&gt;"",total!D914,"")</f>
        <v/>
      </c>
      <c r="D907" s="9" t="str">
        <f>IF(total!F914&lt;&gt;"",total!F914,"")</f>
        <v/>
      </c>
      <c r="E907" s="9" t="str">
        <f>IF(total!G914&lt;&gt;"",total!G914,"")</f>
        <v/>
      </c>
      <c r="F907" s="9" t="str">
        <f>IF(total!I914&lt;&gt;"",total!I914,"")</f>
        <v/>
      </c>
    </row>
    <row r="908" spans="1:6" x14ac:dyDescent="0.25">
      <c r="A908" s="9" t="str">
        <f>IF(total!B915&lt;&gt;"",total!A915,"")</f>
        <v/>
      </c>
      <c r="B908" s="9" t="str">
        <f>IF(total!B915&lt;&gt;"",total!B915,"")</f>
        <v/>
      </c>
      <c r="C908" s="9" t="str">
        <f>IF(total!D915&lt;&gt;"",total!D915,"")</f>
        <v/>
      </c>
      <c r="D908" s="9" t="str">
        <f>IF(total!F915&lt;&gt;"",total!F915,"")</f>
        <v/>
      </c>
      <c r="E908" s="9" t="str">
        <f>IF(total!G915&lt;&gt;"",total!G915,"")</f>
        <v/>
      </c>
      <c r="F908" s="9" t="str">
        <f>IF(total!I915&lt;&gt;"",total!I915,"")</f>
        <v/>
      </c>
    </row>
    <row r="909" spans="1:6" x14ac:dyDescent="0.25">
      <c r="A909" s="9" t="str">
        <f>IF(total!B916&lt;&gt;"",total!A916,"")</f>
        <v/>
      </c>
      <c r="B909" s="9" t="str">
        <f>IF(total!B916&lt;&gt;"",total!B916,"")</f>
        <v/>
      </c>
      <c r="C909" s="9" t="str">
        <f>IF(total!D916&lt;&gt;"",total!D916,"")</f>
        <v/>
      </c>
      <c r="D909" s="9" t="str">
        <f>IF(total!F916&lt;&gt;"",total!F916,"")</f>
        <v/>
      </c>
      <c r="E909" s="9" t="str">
        <f>IF(total!G916&lt;&gt;"",total!G916,"")</f>
        <v/>
      </c>
      <c r="F909" s="9" t="str">
        <f>IF(total!I916&lt;&gt;"",total!I916,"")</f>
        <v/>
      </c>
    </row>
    <row r="910" spans="1:6" x14ac:dyDescent="0.25">
      <c r="A910" s="9" t="str">
        <f>IF(total!B917&lt;&gt;"",total!A917,"")</f>
        <v/>
      </c>
      <c r="B910" s="9" t="str">
        <f>IF(total!B917&lt;&gt;"",total!B917,"")</f>
        <v/>
      </c>
      <c r="C910" s="9" t="str">
        <f>IF(total!D917&lt;&gt;"",total!D917,"")</f>
        <v/>
      </c>
      <c r="D910" s="9" t="str">
        <f>IF(total!F917&lt;&gt;"",total!F917,"")</f>
        <v/>
      </c>
      <c r="E910" s="9" t="str">
        <f>IF(total!G917&lt;&gt;"",total!G917,"")</f>
        <v/>
      </c>
      <c r="F910" s="9" t="str">
        <f>IF(total!I917&lt;&gt;"",total!I917,"")</f>
        <v/>
      </c>
    </row>
    <row r="911" spans="1:6" x14ac:dyDescent="0.25">
      <c r="A911" s="9" t="str">
        <f>IF(total!B918&lt;&gt;"",total!A918,"")</f>
        <v/>
      </c>
      <c r="B911" s="9" t="str">
        <f>IF(total!B918&lt;&gt;"",total!B918,"")</f>
        <v/>
      </c>
      <c r="C911" s="9" t="str">
        <f>IF(total!D918&lt;&gt;"",total!D918,"")</f>
        <v/>
      </c>
      <c r="D911" s="9" t="str">
        <f>IF(total!F918&lt;&gt;"",total!F918,"")</f>
        <v/>
      </c>
      <c r="E911" s="9" t="str">
        <f>IF(total!G918&lt;&gt;"",total!G918,"")</f>
        <v/>
      </c>
      <c r="F911" s="9" t="str">
        <f>IF(total!I918&lt;&gt;"",total!I918,"")</f>
        <v/>
      </c>
    </row>
    <row r="912" spans="1:6" x14ac:dyDescent="0.25">
      <c r="A912" s="9" t="str">
        <f>IF(total!B919&lt;&gt;"",total!A919,"")</f>
        <v/>
      </c>
      <c r="B912" s="9" t="str">
        <f>IF(total!B919&lt;&gt;"",total!B919,"")</f>
        <v/>
      </c>
      <c r="C912" s="9" t="str">
        <f>IF(total!D919&lt;&gt;"",total!D919,"")</f>
        <v/>
      </c>
      <c r="D912" s="9" t="str">
        <f>IF(total!F919&lt;&gt;"",total!F919,"")</f>
        <v/>
      </c>
      <c r="E912" s="9" t="str">
        <f>IF(total!G919&lt;&gt;"",total!G919,"")</f>
        <v/>
      </c>
      <c r="F912" s="9" t="str">
        <f>IF(total!I919&lt;&gt;"",total!I919,"")</f>
        <v/>
      </c>
    </row>
    <row r="913" spans="1:6" x14ac:dyDescent="0.25">
      <c r="A913" s="9" t="str">
        <f>IF(total!B920&lt;&gt;"",total!A920,"")</f>
        <v/>
      </c>
      <c r="B913" s="9" t="str">
        <f>IF(total!B920&lt;&gt;"",total!B920,"")</f>
        <v/>
      </c>
      <c r="C913" s="9" t="str">
        <f>IF(total!D920&lt;&gt;"",total!D920,"")</f>
        <v/>
      </c>
      <c r="D913" s="9" t="str">
        <f>IF(total!F920&lt;&gt;"",total!F920,"")</f>
        <v/>
      </c>
      <c r="E913" s="9" t="str">
        <f>IF(total!G920&lt;&gt;"",total!G920,"")</f>
        <v/>
      </c>
      <c r="F913" s="9" t="str">
        <f>IF(total!I920&lt;&gt;"",total!I920,"")</f>
        <v/>
      </c>
    </row>
    <row r="914" spans="1:6" x14ac:dyDescent="0.25">
      <c r="A914" s="9" t="str">
        <f>IF(total!B921&lt;&gt;"",total!A921,"")</f>
        <v/>
      </c>
      <c r="B914" s="9" t="str">
        <f>IF(total!B921&lt;&gt;"",total!B921,"")</f>
        <v/>
      </c>
      <c r="C914" s="9" t="str">
        <f>IF(total!D921&lt;&gt;"",total!D921,"")</f>
        <v/>
      </c>
      <c r="D914" s="9" t="str">
        <f>IF(total!F921&lt;&gt;"",total!F921,"")</f>
        <v/>
      </c>
      <c r="E914" s="9" t="str">
        <f>IF(total!G921&lt;&gt;"",total!G921,"")</f>
        <v/>
      </c>
      <c r="F914" s="9" t="str">
        <f>IF(total!I921&lt;&gt;"",total!I921,"")</f>
        <v/>
      </c>
    </row>
    <row r="915" spans="1:6" x14ac:dyDescent="0.25">
      <c r="A915" s="9" t="str">
        <f>IF(total!B922&lt;&gt;"",total!A922,"")</f>
        <v/>
      </c>
      <c r="B915" s="9" t="str">
        <f>IF(total!B922&lt;&gt;"",total!B922,"")</f>
        <v/>
      </c>
      <c r="C915" s="9" t="str">
        <f>IF(total!D922&lt;&gt;"",total!D922,"")</f>
        <v/>
      </c>
      <c r="D915" s="9" t="str">
        <f>IF(total!F922&lt;&gt;"",total!F922,"")</f>
        <v/>
      </c>
      <c r="E915" s="9" t="str">
        <f>IF(total!G922&lt;&gt;"",total!G922,"")</f>
        <v/>
      </c>
      <c r="F915" s="9" t="str">
        <f>IF(total!I922&lt;&gt;"",total!I922,"")</f>
        <v/>
      </c>
    </row>
    <row r="916" spans="1:6" x14ac:dyDescent="0.25">
      <c r="A916" s="9" t="str">
        <f>IF(total!B923&lt;&gt;"",total!A923,"")</f>
        <v/>
      </c>
      <c r="B916" s="9" t="str">
        <f>IF(total!B923&lt;&gt;"",total!B923,"")</f>
        <v/>
      </c>
      <c r="C916" s="9" t="str">
        <f>IF(total!D923&lt;&gt;"",total!D923,"")</f>
        <v/>
      </c>
      <c r="D916" s="9" t="str">
        <f>IF(total!F923&lt;&gt;"",total!F923,"")</f>
        <v/>
      </c>
      <c r="E916" s="9" t="str">
        <f>IF(total!G923&lt;&gt;"",total!G923,"")</f>
        <v/>
      </c>
      <c r="F916" s="9" t="str">
        <f>IF(total!I923&lt;&gt;"",total!I923,"")</f>
        <v/>
      </c>
    </row>
    <row r="917" spans="1:6" x14ac:dyDescent="0.25">
      <c r="A917" s="9" t="str">
        <f>IF(total!B924&lt;&gt;"",total!A924,"")</f>
        <v/>
      </c>
      <c r="B917" s="9" t="str">
        <f>IF(total!B924&lt;&gt;"",total!B924,"")</f>
        <v/>
      </c>
      <c r="C917" s="9" t="str">
        <f>IF(total!D924&lt;&gt;"",total!D924,"")</f>
        <v/>
      </c>
      <c r="D917" s="9" t="str">
        <f>IF(total!F924&lt;&gt;"",total!F924,"")</f>
        <v/>
      </c>
      <c r="E917" s="9" t="str">
        <f>IF(total!G924&lt;&gt;"",total!G924,"")</f>
        <v/>
      </c>
      <c r="F917" s="9" t="str">
        <f>IF(total!I924&lt;&gt;"",total!I924,"")</f>
        <v/>
      </c>
    </row>
    <row r="918" spans="1:6" x14ac:dyDescent="0.25">
      <c r="A918" s="9" t="str">
        <f>IF(total!B925&lt;&gt;"",total!A925,"")</f>
        <v/>
      </c>
      <c r="B918" s="9" t="str">
        <f>IF(total!B925&lt;&gt;"",total!B925,"")</f>
        <v/>
      </c>
      <c r="C918" s="9" t="str">
        <f>IF(total!D925&lt;&gt;"",total!D925,"")</f>
        <v/>
      </c>
      <c r="D918" s="9" t="str">
        <f>IF(total!F925&lt;&gt;"",total!F925,"")</f>
        <v/>
      </c>
      <c r="E918" s="9" t="str">
        <f>IF(total!G925&lt;&gt;"",total!G925,"")</f>
        <v/>
      </c>
      <c r="F918" s="9" t="str">
        <f>IF(total!I925&lt;&gt;"",total!I925,"")</f>
        <v/>
      </c>
    </row>
    <row r="919" spans="1:6" x14ac:dyDescent="0.25">
      <c r="A919" s="9" t="str">
        <f>IF(total!B926&lt;&gt;"",total!A926,"")</f>
        <v/>
      </c>
      <c r="B919" s="9" t="str">
        <f>IF(total!B926&lt;&gt;"",total!B926,"")</f>
        <v/>
      </c>
      <c r="C919" s="9" t="str">
        <f>IF(total!D926&lt;&gt;"",total!D926,"")</f>
        <v/>
      </c>
      <c r="D919" s="9" t="str">
        <f>IF(total!F926&lt;&gt;"",total!F926,"")</f>
        <v/>
      </c>
      <c r="E919" s="9" t="str">
        <f>IF(total!G926&lt;&gt;"",total!G926,"")</f>
        <v/>
      </c>
      <c r="F919" s="9" t="str">
        <f>IF(total!I926&lt;&gt;"",total!I926,"")</f>
        <v/>
      </c>
    </row>
    <row r="920" spans="1:6" x14ac:dyDescent="0.25">
      <c r="A920" s="9" t="str">
        <f>IF(total!B927&lt;&gt;"",total!A927,"")</f>
        <v/>
      </c>
      <c r="B920" s="9" t="str">
        <f>IF(total!B927&lt;&gt;"",total!B927,"")</f>
        <v/>
      </c>
      <c r="C920" s="9" t="str">
        <f>IF(total!D927&lt;&gt;"",total!D927,"")</f>
        <v/>
      </c>
      <c r="D920" s="9" t="str">
        <f>IF(total!F927&lt;&gt;"",total!F927,"")</f>
        <v/>
      </c>
      <c r="E920" s="9" t="str">
        <f>IF(total!G927&lt;&gt;"",total!G927,"")</f>
        <v/>
      </c>
      <c r="F920" s="9" t="str">
        <f>IF(total!I927&lt;&gt;"",total!I927,"")</f>
        <v/>
      </c>
    </row>
    <row r="921" spans="1:6" x14ac:dyDescent="0.25">
      <c r="A921" s="9" t="str">
        <f>IF(total!B928&lt;&gt;"",total!A928,"")</f>
        <v/>
      </c>
      <c r="B921" s="9" t="str">
        <f>IF(total!B928&lt;&gt;"",total!B928,"")</f>
        <v/>
      </c>
      <c r="C921" s="9" t="str">
        <f>IF(total!D928&lt;&gt;"",total!D928,"")</f>
        <v/>
      </c>
      <c r="D921" s="9" t="str">
        <f>IF(total!F928&lt;&gt;"",total!F928,"")</f>
        <v/>
      </c>
      <c r="E921" s="9" t="str">
        <f>IF(total!G928&lt;&gt;"",total!G928,"")</f>
        <v/>
      </c>
      <c r="F921" s="9" t="str">
        <f>IF(total!I928&lt;&gt;"",total!I928,"")</f>
        <v/>
      </c>
    </row>
    <row r="922" spans="1:6" x14ac:dyDescent="0.25">
      <c r="A922" s="9" t="str">
        <f>IF(total!B929&lt;&gt;"",total!A929,"")</f>
        <v/>
      </c>
      <c r="B922" s="9" t="str">
        <f>IF(total!B929&lt;&gt;"",total!B929,"")</f>
        <v/>
      </c>
      <c r="C922" s="9" t="str">
        <f>IF(total!D929&lt;&gt;"",total!D929,"")</f>
        <v/>
      </c>
      <c r="D922" s="9" t="str">
        <f>IF(total!F929&lt;&gt;"",total!F929,"")</f>
        <v/>
      </c>
      <c r="E922" s="9" t="str">
        <f>IF(total!G929&lt;&gt;"",total!G929,"")</f>
        <v/>
      </c>
      <c r="F922" s="9" t="str">
        <f>IF(total!I929&lt;&gt;"",total!I929,"")</f>
        <v/>
      </c>
    </row>
    <row r="923" spans="1:6" x14ac:dyDescent="0.25">
      <c r="A923" s="9" t="str">
        <f>IF(total!B930&lt;&gt;"",total!A930,"")</f>
        <v/>
      </c>
      <c r="B923" s="9" t="str">
        <f>IF(total!B930&lt;&gt;"",total!B930,"")</f>
        <v/>
      </c>
      <c r="C923" s="9" t="str">
        <f>IF(total!D930&lt;&gt;"",total!D930,"")</f>
        <v/>
      </c>
      <c r="D923" s="9" t="str">
        <f>IF(total!F930&lt;&gt;"",total!F930,"")</f>
        <v/>
      </c>
      <c r="E923" s="9" t="str">
        <f>IF(total!G930&lt;&gt;"",total!G930,"")</f>
        <v/>
      </c>
      <c r="F923" s="9" t="str">
        <f>IF(total!I930&lt;&gt;"",total!I930,"")</f>
        <v/>
      </c>
    </row>
    <row r="924" spans="1:6" x14ac:dyDescent="0.25">
      <c r="A924" s="9" t="str">
        <f>IF(total!B931&lt;&gt;"",total!A931,"")</f>
        <v/>
      </c>
      <c r="B924" s="9" t="str">
        <f>IF(total!B931&lt;&gt;"",total!B931,"")</f>
        <v/>
      </c>
      <c r="C924" s="9" t="str">
        <f>IF(total!D931&lt;&gt;"",total!D931,"")</f>
        <v/>
      </c>
      <c r="D924" s="9" t="str">
        <f>IF(total!F931&lt;&gt;"",total!F931,"")</f>
        <v/>
      </c>
      <c r="E924" s="9" t="str">
        <f>IF(total!G931&lt;&gt;"",total!G931,"")</f>
        <v/>
      </c>
      <c r="F924" s="9" t="str">
        <f>IF(total!I931&lt;&gt;"",total!I931,"")</f>
        <v/>
      </c>
    </row>
    <row r="925" spans="1:6" x14ac:dyDescent="0.25">
      <c r="A925" s="9" t="str">
        <f>IF(total!B932&lt;&gt;"",total!A932,"")</f>
        <v/>
      </c>
      <c r="B925" s="9" t="str">
        <f>IF(total!B932&lt;&gt;"",total!B932,"")</f>
        <v/>
      </c>
      <c r="C925" s="9" t="str">
        <f>IF(total!D932&lt;&gt;"",total!D932,"")</f>
        <v/>
      </c>
      <c r="D925" s="9" t="str">
        <f>IF(total!F932&lt;&gt;"",total!F932,"")</f>
        <v/>
      </c>
      <c r="E925" s="9" t="str">
        <f>IF(total!G932&lt;&gt;"",total!G932,"")</f>
        <v/>
      </c>
      <c r="F925" s="9" t="str">
        <f>IF(total!I932&lt;&gt;"",total!I932,"")</f>
        <v/>
      </c>
    </row>
    <row r="926" spans="1:6" x14ac:dyDescent="0.25">
      <c r="A926" s="9" t="str">
        <f>IF(total!B933&lt;&gt;"",total!A933,"")</f>
        <v/>
      </c>
      <c r="B926" s="9" t="str">
        <f>IF(total!B933&lt;&gt;"",total!B933,"")</f>
        <v/>
      </c>
      <c r="C926" s="9" t="str">
        <f>IF(total!D933&lt;&gt;"",total!D933,"")</f>
        <v/>
      </c>
      <c r="D926" s="9" t="str">
        <f>IF(total!F933&lt;&gt;"",total!F933,"")</f>
        <v/>
      </c>
      <c r="E926" s="9" t="str">
        <f>IF(total!G933&lt;&gt;"",total!G933,"")</f>
        <v/>
      </c>
      <c r="F926" s="9" t="str">
        <f>IF(total!I933&lt;&gt;"",total!I933,"")</f>
        <v/>
      </c>
    </row>
    <row r="927" spans="1:6" x14ac:dyDescent="0.25">
      <c r="A927" s="9" t="str">
        <f>IF(total!B934&lt;&gt;"",total!A934,"")</f>
        <v/>
      </c>
      <c r="B927" s="9" t="str">
        <f>IF(total!B934&lt;&gt;"",total!B934,"")</f>
        <v/>
      </c>
      <c r="C927" s="9" t="str">
        <f>IF(total!D934&lt;&gt;"",total!D934,"")</f>
        <v/>
      </c>
      <c r="D927" s="9" t="str">
        <f>IF(total!F934&lt;&gt;"",total!F934,"")</f>
        <v/>
      </c>
      <c r="E927" s="9" t="str">
        <f>IF(total!G934&lt;&gt;"",total!G934,"")</f>
        <v/>
      </c>
      <c r="F927" s="9" t="str">
        <f>IF(total!I934&lt;&gt;"",total!I934,"")</f>
        <v/>
      </c>
    </row>
    <row r="928" spans="1:6" x14ac:dyDescent="0.25">
      <c r="A928" s="9" t="str">
        <f>IF(total!B935&lt;&gt;"",total!A935,"")</f>
        <v/>
      </c>
      <c r="B928" s="9" t="str">
        <f>IF(total!B935&lt;&gt;"",total!B935,"")</f>
        <v/>
      </c>
      <c r="C928" s="9" t="str">
        <f>IF(total!D935&lt;&gt;"",total!D935,"")</f>
        <v/>
      </c>
      <c r="D928" s="9" t="str">
        <f>IF(total!F935&lt;&gt;"",total!F935,"")</f>
        <v/>
      </c>
      <c r="E928" s="9" t="str">
        <f>IF(total!G935&lt;&gt;"",total!G935,"")</f>
        <v/>
      </c>
      <c r="F928" s="9" t="str">
        <f>IF(total!I935&lt;&gt;"",total!I935,"")</f>
        <v/>
      </c>
    </row>
    <row r="929" spans="1:6" x14ac:dyDescent="0.25">
      <c r="A929" s="9" t="str">
        <f>IF(total!B936&lt;&gt;"",total!A936,"")</f>
        <v/>
      </c>
      <c r="B929" s="9" t="str">
        <f>IF(total!B936&lt;&gt;"",total!B936,"")</f>
        <v/>
      </c>
      <c r="C929" s="9" t="str">
        <f>IF(total!D936&lt;&gt;"",total!D936,"")</f>
        <v/>
      </c>
      <c r="D929" s="9" t="str">
        <f>IF(total!F936&lt;&gt;"",total!F936,"")</f>
        <v/>
      </c>
      <c r="E929" s="9" t="str">
        <f>IF(total!G936&lt;&gt;"",total!G936,"")</f>
        <v/>
      </c>
      <c r="F929" s="9" t="str">
        <f>IF(total!I936&lt;&gt;"",total!I936,"")</f>
        <v/>
      </c>
    </row>
    <row r="930" spans="1:6" x14ac:dyDescent="0.25">
      <c r="A930" s="9" t="str">
        <f>IF(total!B937&lt;&gt;"",total!A937,"")</f>
        <v/>
      </c>
      <c r="B930" s="9" t="str">
        <f>IF(total!B937&lt;&gt;"",total!B937,"")</f>
        <v/>
      </c>
      <c r="C930" s="9" t="str">
        <f>IF(total!D937&lt;&gt;"",total!D937,"")</f>
        <v/>
      </c>
      <c r="D930" s="9" t="str">
        <f>IF(total!F937&lt;&gt;"",total!F937,"")</f>
        <v/>
      </c>
      <c r="E930" s="9" t="str">
        <f>IF(total!G937&lt;&gt;"",total!G937,"")</f>
        <v/>
      </c>
      <c r="F930" s="9" t="str">
        <f>IF(total!I937&lt;&gt;"",total!I937,"")</f>
        <v/>
      </c>
    </row>
    <row r="931" spans="1:6" x14ac:dyDescent="0.25">
      <c r="A931" s="9" t="str">
        <f>IF(total!B938&lt;&gt;"",total!A938,"")</f>
        <v/>
      </c>
      <c r="B931" s="9" t="str">
        <f>IF(total!B938&lt;&gt;"",total!B938,"")</f>
        <v/>
      </c>
      <c r="C931" s="9" t="str">
        <f>IF(total!D938&lt;&gt;"",total!D938,"")</f>
        <v/>
      </c>
      <c r="D931" s="9" t="str">
        <f>IF(total!F938&lt;&gt;"",total!F938,"")</f>
        <v/>
      </c>
      <c r="E931" s="9" t="str">
        <f>IF(total!G938&lt;&gt;"",total!G938,"")</f>
        <v/>
      </c>
      <c r="F931" s="9" t="str">
        <f>IF(total!I938&lt;&gt;"",total!I938,"")</f>
        <v/>
      </c>
    </row>
    <row r="932" spans="1:6" x14ac:dyDescent="0.25">
      <c r="A932" s="9" t="str">
        <f>IF(total!B939&lt;&gt;"",total!A939,"")</f>
        <v/>
      </c>
      <c r="B932" s="9" t="str">
        <f>IF(total!B939&lt;&gt;"",total!B939,"")</f>
        <v/>
      </c>
      <c r="C932" s="9" t="str">
        <f>IF(total!D939&lt;&gt;"",total!D939,"")</f>
        <v/>
      </c>
      <c r="D932" s="9" t="str">
        <f>IF(total!F939&lt;&gt;"",total!F939,"")</f>
        <v/>
      </c>
      <c r="E932" s="9" t="str">
        <f>IF(total!G939&lt;&gt;"",total!G939,"")</f>
        <v/>
      </c>
      <c r="F932" s="9" t="str">
        <f>IF(total!I939&lt;&gt;"",total!I939,"")</f>
        <v/>
      </c>
    </row>
    <row r="933" spans="1:6" x14ac:dyDescent="0.25">
      <c r="A933" s="9" t="str">
        <f>IF(total!B940&lt;&gt;"",total!A940,"")</f>
        <v/>
      </c>
      <c r="B933" s="9" t="str">
        <f>IF(total!B940&lt;&gt;"",total!B940,"")</f>
        <v/>
      </c>
      <c r="C933" s="9" t="str">
        <f>IF(total!D940&lt;&gt;"",total!D940,"")</f>
        <v/>
      </c>
      <c r="D933" s="9" t="str">
        <f>IF(total!F940&lt;&gt;"",total!F940,"")</f>
        <v/>
      </c>
      <c r="E933" s="9" t="str">
        <f>IF(total!G940&lt;&gt;"",total!G940,"")</f>
        <v/>
      </c>
      <c r="F933" s="9" t="str">
        <f>IF(total!I940&lt;&gt;"",total!I940,"")</f>
        <v/>
      </c>
    </row>
    <row r="934" spans="1:6" x14ac:dyDescent="0.25">
      <c r="A934" s="9" t="str">
        <f>IF(total!B941&lt;&gt;"",total!A941,"")</f>
        <v/>
      </c>
      <c r="B934" s="9" t="str">
        <f>IF(total!B941&lt;&gt;"",total!B941,"")</f>
        <v/>
      </c>
      <c r="C934" s="9" t="str">
        <f>IF(total!D941&lt;&gt;"",total!D941,"")</f>
        <v/>
      </c>
      <c r="D934" s="9" t="str">
        <f>IF(total!F941&lt;&gt;"",total!F941,"")</f>
        <v/>
      </c>
      <c r="E934" s="9" t="str">
        <f>IF(total!G941&lt;&gt;"",total!G941,"")</f>
        <v/>
      </c>
      <c r="F934" s="9" t="str">
        <f>IF(total!I941&lt;&gt;"",total!I941,"")</f>
        <v/>
      </c>
    </row>
    <row r="935" spans="1:6" x14ac:dyDescent="0.25">
      <c r="A935" s="9" t="str">
        <f>IF(total!B942&lt;&gt;"",total!A942,"")</f>
        <v/>
      </c>
      <c r="B935" s="9" t="str">
        <f>IF(total!B942&lt;&gt;"",total!B942,"")</f>
        <v/>
      </c>
      <c r="C935" s="9" t="str">
        <f>IF(total!D942&lt;&gt;"",total!D942,"")</f>
        <v/>
      </c>
      <c r="D935" s="9" t="str">
        <f>IF(total!F942&lt;&gt;"",total!F942,"")</f>
        <v/>
      </c>
      <c r="E935" s="9" t="str">
        <f>IF(total!G942&lt;&gt;"",total!G942,"")</f>
        <v/>
      </c>
      <c r="F935" s="9" t="str">
        <f>IF(total!I942&lt;&gt;"",total!I942,"")</f>
        <v/>
      </c>
    </row>
    <row r="936" spans="1:6" x14ac:dyDescent="0.25">
      <c r="A936" s="9" t="str">
        <f>IF(total!B943&lt;&gt;"",total!A943,"")</f>
        <v/>
      </c>
      <c r="B936" s="9" t="str">
        <f>IF(total!B943&lt;&gt;"",total!B943,"")</f>
        <v/>
      </c>
      <c r="C936" s="9" t="str">
        <f>IF(total!D943&lt;&gt;"",total!D943,"")</f>
        <v/>
      </c>
      <c r="D936" s="9" t="str">
        <f>IF(total!F943&lt;&gt;"",total!F943,"")</f>
        <v/>
      </c>
      <c r="E936" s="9" t="str">
        <f>IF(total!G943&lt;&gt;"",total!G943,"")</f>
        <v/>
      </c>
      <c r="F936" s="9" t="str">
        <f>IF(total!I943&lt;&gt;"",total!I943,"")</f>
        <v/>
      </c>
    </row>
    <row r="937" spans="1:6" x14ac:dyDescent="0.25">
      <c r="A937" s="9" t="str">
        <f>IF(total!B944&lt;&gt;"",total!A944,"")</f>
        <v/>
      </c>
      <c r="B937" s="9" t="str">
        <f>IF(total!B944&lt;&gt;"",total!B944,"")</f>
        <v/>
      </c>
      <c r="C937" s="9" t="str">
        <f>IF(total!D944&lt;&gt;"",total!D944,"")</f>
        <v/>
      </c>
      <c r="D937" s="9" t="str">
        <f>IF(total!F944&lt;&gt;"",total!F944,"")</f>
        <v/>
      </c>
      <c r="E937" s="9" t="str">
        <f>IF(total!G944&lt;&gt;"",total!G944,"")</f>
        <v/>
      </c>
      <c r="F937" s="9" t="str">
        <f>IF(total!I944&lt;&gt;"",total!I944,"")</f>
        <v/>
      </c>
    </row>
    <row r="938" spans="1:6" x14ac:dyDescent="0.25">
      <c r="A938" s="9" t="str">
        <f>IF(total!B945&lt;&gt;"",total!A945,"")</f>
        <v/>
      </c>
      <c r="B938" s="9" t="str">
        <f>IF(total!B945&lt;&gt;"",total!B945,"")</f>
        <v/>
      </c>
      <c r="C938" s="9" t="str">
        <f>IF(total!D945&lt;&gt;"",total!D945,"")</f>
        <v/>
      </c>
      <c r="D938" s="9" t="str">
        <f>IF(total!F945&lt;&gt;"",total!F945,"")</f>
        <v/>
      </c>
      <c r="E938" s="9" t="str">
        <f>IF(total!G945&lt;&gt;"",total!G945,"")</f>
        <v/>
      </c>
      <c r="F938" s="9" t="str">
        <f>IF(total!I945&lt;&gt;"",total!I945,"")</f>
        <v/>
      </c>
    </row>
    <row r="939" spans="1:6" x14ac:dyDescent="0.25">
      <c r="A939" s="9" t="str">
        <f>IF(total!B946&lt;&gt;"",total!A946,"")</f>
        <v/>
      </c>
      <c r="B939" s="9" t="str">
        <f>IF(total!B946&lt;&gt;"",total!B946,"")</f>
        <v/>
      </c>
      <c r="C939" s="9" t="str">
        <f>IF(total!D946&lt;&gt;"",total!D946,"")</f>
        <v/>
      </c>
      <c r="D939" s="9" t="str">
        <f>IF(total!F946&lt;&gt;"",total!F946,"")</f>
        <v/>
      </c>
      <c r="E939" s="9" t="str">
        <f>IF(total!G946&lt;&gt;"",total!G946,"")</f>
        <v/>
      </c>
      <c r="F939" s="9" t="str">
        <f>IF(total!I946&lt;&gt;"",total!I946,"")</f>
        <v/>
      </c>
    </row>
    <row r="940" spans="1:6" x14ac:dyDescent="0.25">
      <c r="A940" s="9" t="str">
        <f>IF(total!B947&lt;&gt;"",total!A947,"")</f>
        <v/>
      </c>
      <c r="B940" s="9" t="str">
        <f>IF(total!B947&lt;&gt;"",total!B947,"")</f>
        <v/>
      </c>
      <c r="C940" s="9" t="str">
        <f>IF(total!D947&lt;&gt;"",total!D947,"")</f>
        <v/>
      </c>
      <c r="D940" s="9" t="str">
        <f>IF(total!F947&lt;&gt;"",total!F947,"")</f>
        <v/>
      </c>
      <c r="E940" s="9" t="str">
        <f>IF(total!G947&lt;&gt;"",total!G947,"")</f>
        <v/>
      </c>
      <c r="F940" s="9" t="str">
        <f>IF(total!I947&lt;&gt;"",total!I947,"")</f>
        <v/>
      </c>
    </row>
    <row r="941" spans="1:6" x14ac:dyDescent="0.25">
      <c r="A941" s="9" t="str">
        <f>IF(total!B948&lt;&gt;"",total!A948,"")</f>
        <v/>
      </c>
      <c r="B941" s="9" t="str">
        <f>IF(total!B948&lt;&gt;"",total!B948,"")</f>
        <v/>
      </c>
      <c r="C941" s="9" t="str">
        <f>IF(total!D948&lt;&gt;"",total!D948,"")</f>
        <v/>
      </c>
      <c r="D941" s="9" t="str">
        <f>IF(total!F948&lt;&gt;"",total!F948,"")</f>
        <v/>
      </c>
      <c r="E941" s="9" t="str">
        <f>IF(total!G948&lt;&gt;"",total!G948,"")</f>
        <v/>
      </c>
      <c r="F941" s="9" t="str">
        <f>IF(total!I948&lt;&gt;"",total!I948,"")</f>
        <v/>
      </c>
    </row>
    <row r="942" spans="1:6" x14ac:dyDescent="0.25">
      <c r="A942" s="9" t="str">
        <f>IF(total!B949&lt;&gt;"",total!A949,"")</f>
        <v/>
      </c>
      <c r="B942" s="9" t="str">
        <f>IF(total!B949&lt;&gt;"",total!B949,"")</f>
        <v/>
      </c>
      <c r="C942" s="9" t="str">
        <f>IF(total!D949&lt;&gt;"",total!D949,"")</f>
        <v/>
      </c>
      <c r="D942" s="9" t="str">
        <f>IF(total!F949&lt;&gt;"",total!F949,"")</f>
        <v/>
      </c>
      <c r="E942" s="9" t="str">
        <f>IF(total!G949&lt;&gt;"",total!G949,"")</f>
        <v/>
      </c>
      <c r="F942" s="9" t="str">
        <f>IF(total!I949&lt;&gt;"",total!I949,"")</f>
        <v/>
      </c>
    </row>
    <row r="943" spans="1:6" x14ac:dyDescent="0.25">
      <c r="A943" s="9" t="str">
        <f>IF(total!B950&lt;&gt;"",total!A950,"")</f>
        <v/>
      </c>
      <c r="B943" s="9" t="str">
        <f>IF(total!B950&lt;&gt;"",total!B950,"")</f>
        <v/>
      </c>
      <c r="C943" s="9" t="str">
        <f>IF(total!D950&lt;&gt;"",total!D950,"")</f>
        <v/>
      </c>
      <c r="D943" s="9" t="str">
        <f>IF(total!F950&lt;&gt;"",total!F950,"")</f>
        <v/>
      </c>
      <c r="E943" s="9" t="str">
        <f>IF(total!G950&lt;&gt;"",total!G950,"")</f>
        <v/>
      </c>
      <c r="F943" s="9" t="str">
        <f>IF(total!I950&lt;&gt;"",total!I950,"")</f>
        <v/>
      </c>
    </row>
    <row r="944" spans="1:6" x14ac:dyDescent="0.25">
      <c r="A944" s="9" t="str">
        <f>IF(total!B951&lt;&gt;"",total!A951,"")</f>
        <v/>
      </c>
      <c r="B944" s="9" t="str">
        <f>IF(total!B951&lt;&gt;"",total!B951,"")</f>
        <v/>
      </c>
      <c r="C944" s="9" t="str">
        <f>IF(total!D951&lt;&gt;"",total!D951,"")</f>
        <v/>
      </c>
      <c r="D944" s="9" t="str">
        <f>IF(total!F951&lt;&gt;"",total!F951,"")</f>
        <v/>
      </c>
      <c r="E944" s="9" t="str">
        <f>IF(total!G951&lt;&gt;"",total!G951,"")</f>
        <v/>
      </c>
      <c r="F944" s="9" t="str">
        <f>IF(total!I951&lt;&gt;"",total!I951,"")</f>
        <v/>
      </c>
    </row>
    <row r="945" spans="1:6" x14ac:dyDescent="0.25">
      <c r="A945" s="9" t="str">
        <f>IF(total!B952&lt;&gt;"",total!A952,"")</f>
        <v/>
      </c>
      <c r="B945" s="9" t="str">
        <f>IF(total!B952&lt;&gt;"",total!B952,"")</f>
        <v/>
      </c>
      <c r="C945" s="9" t="str">
        <f>IF(total!D952&lt;&gt;"",total!D952,"")</f>
        <v/>
      </c>
      <c r="D945" s="9" t="str">
        <f>IF(total!F952&lt;&gt;"",total!F952,"")</f>
        <v/>
      </c>
      <c r="E945" s="9" t="str">
        <f>IF(total!G952&lt;&gt;"",total!G952,"")</f>
        <v/>
      </c>
      <c r="F945" s="9" t="str">
        <f>IF(total!I952&lt;&gt;"",total!I952,"")</f>
        <v/>
      </c>
    </row>
    <row r="946" spans="1:6" x14ac:dyDescent="0.25">
      <c r="A946" s="9" t="str">
        <f>IF(total!B953&lt;&gt;"",total!A953,"")</f>
        <v/>
      </c>
      <c r="B946" s="9" t="str">
        <f>IF(total!B953&lt;&gt;"",total!B953,"")</f>
        <v/>
      </c>
      <c r="C946" s="9" t="str">
        <f>IF(total!D953&lt;&gt;"",total!D953,"")</f>
        <v/>
      </c>
      <c r="D946" s="9" t="str">
        <f>IF(total!F953&lt;&gt;"",total!F953,"")</f>
        <v/>
      </c>
      <c r="E946" s="9" t="str">
        <f>IF(total!G953&lt;&gt;"",total!G953,"")</f>
        <v/>
      </c>
      <c r="F946" s="9" t="str">
        <f>IF(total!I953&lt;&gt;"",total!I953,"")</f>
        <v/>
      </c>
    </row>
    <row r="947" spans="1:6" x14ac:dyDescent="0.25">
      <c r="A947" s="9" t="str">
        <f>IF(total!B954&lt;&gt;"",total!A954,"")</f>
        <v/>
      </c>
      <c r="B947" s="9" t="str">
        <f>IF(total!B954&lt;&gt;"",total!B954,"")</f>
        <v/>
      </c>
      <c r="C947" s="9" t="str">
        <f>IF(total!D954&lt;&gt;"",total!D954,"")</f>
        <v/>
      </c>
      <c r="D947" s="9" t="str">
        <f>IF(total!F954&lt;&gt;"",total!F954,"")</f>
        <v/>
      </c>
      <c r="E947" s="9" t="str">
        <f>IF(total!G954&lt;&gt;"",total!G954,"")</f>
        <v/>
      </c>
      <c r="F947" s="9" t="str">
        <f>IF(total!I954&lt;&gt;"",total!I954,"")</f>
        <v/>
      </c>
    </row>
    <row r="948" spans="1:6" x14ac:dyDescent="0.25">
      <c r="A948" s="9" t="str">
        <f>IF(total!B955&lt;&gt;"",total!A955,"")</f>
        <v/>
      </c>
      <c r="B948" s="9" t="str">
        <f>IF(total!B955&lt;&gt;"",total!B955,"")</f>
        <v/>
      </c>
      <c r="C948" s="9" t="str">
        <f>IF(total!D955&lt;&gt;"",total!D955,"")</f>
        <v/>
      </c>
      <c r="D948" s="9" t="str">
        <f>IF(total!F955&lt;&gt;"",total!F955,"")</f>
        <v/>
      </c>
      <c r="E948" s="9" t="str">
        <f>IF(total!G955&lt;&gt;"",total!G955,"")</f>
        <v/>
      </c>
      <c r="F948" s="9" t="str">
        <f>IF(total!I955&lt;&gt;"",total!I955,"")</f>
        <v/>
      </c>
    </row>
    <row r="949" spans="1:6" x14ac:dyDescent="0.25">
      <c r="A949" s="9" t="str">
        <f>IF(total!B956&lt;&gt;"",total!A956,"")</f>
        <v/>
      </c>
      <c r="B949" s="9" t="str">
        <f>IF(total!B956&lt;&gt;"",total!B956,"")</f>
        <v/>
      </c>
      <c r="C949" s="9" t="str">
        <f>IF(total!D956&lt;&gt;"",total!D956,"")</f>
        <v/>
      </c>
      <c r="D949" s="9" t="str">
        <f>IF(total!F956&lt;&gt;"",total!F956,"")</f>
        <v/>
      </c>
      <c r="E949" s="9" t="str">
        <f>IF(total!G956&lt;&gt;"",total!G956,"")</f>
        <v/>
      </c>
      <c r="F949" s="9" t="str">
        <f>IF(total!I956&lt;&gt;"",total!I956,"")</f>
        <v/>
      </c>
    </row>
    <row r="950" spans="1:6" x14ac:dyDescent="0.25">
      <c r="A950" s="9" t="str">
        <f>IF(total!B957&lt;&gt;"",total!A957,"")</f>
        <v/>
      </c>
      <c r="B950" s="9" t="str">
        <f>IF(total!B957&lt;&gt;"",total!B957,"")</f>
        <v/>
      </c>
      <c r="C950" s="9" t="str">
        <f>IF(total!D957&lt;&gt;"",total!D957,"")</f>
        <v/>
      </c>
      <c r="D950" s="9" t="str">
        <f>IF(total!F957&lt;&gt;"",total!F957,"")</f>
        <v/>
      </c>
      <c r="E950" s="9" t="str">
        <f>IF(total!G957&lt;&gt;"",total!G957,"")</f>
        <v/>
      </c>
      <c r="F950" s="9" t="str">
        <f>IF(total!I957&lt;&gt;"",total!I957,"")</f>
        <v/>
      </c>
    </row>
    <row r="951" spans="1:6" x14ac:dyDescent="0.25">
      <c r="A951" s="9" t="str">
        <f>IF(total!B958&lt;&gt;"",total!A958,"")</f>
        <v/>
      </c>
      <c r="B951" s="9" t="str">
        <f>IF(total!B958&lt;&gt;"",total!B958,"")</f>
        <v/>
      </c>
      <c r="C951" s="9" t="str">
        <f>IF(total!D958&lt;&gt;"",total!D958,"")</f>
        <v/>
      </c>
      <c r="D951" s="9" t="str">
        <f>IF(total!F958&lt;&gt;"",total!F958,"")</f>
        <v/>
      </c>
      <c r="E951" s="9" t="str">
        <f>IF(total!G958&lt;&gt;"",total!G958,"")</f>
        <v/>
      </c>
      <c r="F951" s="9" t="str">
        <f>IF(total!I958&lt;&gt;"",total!I958,"")</f>
        <v/>
      </c>
    </row>
    <row r="952" spans="1:6" x14ac:dyDescent="0.25">
      <c r="A952" s="9" t="str">
        <f>IF(total!B959&lt;&gt;"",total!A959,"")</f>
        <v/>
      </c>
      <c r="B952" s="9" t="str">
        <f>IF(total!B959&lt;&gt;"",total!B959,"")</f>
        <v/>
      </c>
      <c r="C952" s="9" t="str">
        <f>IF(total!D959&lt;&gt;"",total!D959,"")</f>
        <v/>
      </c>
      <c r="D952" s="9" t="str">
        <f>IF(total!F959&lt;&gt;"",total!F959,"")</f>
        <v/>
      </c>
      <c r="E952" s="9" t="str">
        <f>IF(total!G959&lt;&gt;"",total!G959,"")</f>
        <v/>
      </c>
      <c r="F952" s="9" t="str">
        <f>IF(total!I959&lt;&gt;"",total!I959,"")</f>
        <v/>
      </c>
    </row>
    <row r="953" spans="1:6" x14ac:dyDescent="0.25">
      <c r="A953" s="9" t="str">
        <f>IF(total!B960&lt;&gt;"",total!A960,"")</f>
        <v/>
      </c>
      <c r="B953" s="9" t="str">
        <f>IF(total!B960&lt;&gt;"",total!B960,"")</f>
        <v/>
      </c>
      <c r="C953" s="9" t="str">
        <f>IF(total!D960&lt;&gt;"",total!D960,"")</f>
        <v/>
      </c>
      <c r="D953" s="9" t="str">
        <f>IF(total!F960&lt;&gt;"",total!F960,"")</f>
        <v/>
      </c>
      <c r="E953" s="9" t="str">
        <f>IF(total!G960&lt;&gt;"",total!G960,"")</f>
        <v/>
      </c>
      <c r="F953" s="9" t="str">
        <f>IF(total!I960&lt;&gt;"",total!I960,"")</f>
        <v/>
      </c>
    </row>
    <row r="954" spans="1:6" x14ac:dyDescent="0.25">
      <c r="A954" s="9" t="str">
        <f>IF(total!B961&lt;&gt;"",total!A961,"")</f>
        <v/>
      </c>
      <c r="B954" s="9" t="str">
        <f>IF(total!B961&lt;&gt;"",total!B961,"")</f>
        <v/>
      </c>
      <c r="C954" s="9" t="str">
        <f>IF(total!D961&lt;&gt;"",total!D961,"")</f>
        <v/>
      </c>
      <c r="D954" s="9" t="str">
        <f>IF(total!F961&lt;&gt;"",total!F961,"")</f>
        <v/>
      </c>
      <c r="E954" s="9" t="str">
        <f>IF(total!G961&lt;&gt;"",total!G961,"")</f>
        <v/>
      </c>
      <c r="F954" s="9" t="str">
        <f>IF(total!I961&lt;&gt;"",total!I961,"")</f>
        <v/>
      </c>
    </row>
    <row r="955" spans="1:6" x14ac:dyDescent="0.25">
      <c r="A955" s="9" t="str">
        <f>IF(total!B962&lt;&gt;"",total!A962,"")</f>
        <v/>
      </c>
      <c r="B955" s="9" t="str">
        <f>IF(total!B962&lt;&gt;"",total!B962,"")</f>
        <v/>
      </c>
      <c r="C955" s="9" t="str">
        <f>IF(total!D962&lt;&gt;"",total!D962,"")</f>
        <v/>
      </c>
      <c r="D955" s="9" t="str">
        <f>IF(total!F962&lt;&gt;"",total!F962,"")</f>
        <v/>
      </c>
      <c r="E955" s="9" t="str">
        <f>IF(total!G962&lt;&gt;"",total!G962,"")</f>
        <v/>
      </c>
      <c r="F955" s="9" t="str">
        <f>IF(total!I962&lt;&gt;"",total!I962,"")</f>
        <v/>
      </c>
    </row>
    <row r="956" spans="1:6" x14ac:dyDescent="0.25">
      <c r="A956" s="9" t="str">
        <f>IF(total!B963&lt;&gt;"",total!A963,"")</f>
        <v/>
      </c>
      <c r="B956" s="9" t="str">
        <f>IF(total!B963&lt;&gt;"",total!B963,"")</f>
        <v/>
      </c>
      <c r="C956" s="9" t="str">
        <f>IF(total!D963&lt;&gt;"",total!D963,"")</f>
        <v/>
      </c>
      <c r="D956" s="9" t="str">
        <f>IF(total!F963&lt;&gt;"",total!F963,"")</f>
        <v/>
      </c>
      <c r="E956" s="9" t="str">
        <f>IF(total!G963&lt;&gt;"",total!G963,"")</f>
        <v/>
      </c>
      <c r="F956" s="9" t="str">
        <f>IF(total!I963&lt;&gt;"",total!I963,"")</f>
        <v/>
      </c>
    </row>
    <row r="957" spans="1:6" x14ac:dyDescent="0.25">
      <c r="A957" s="9" t="str">
        <f>IF(total!B964&lt;&gt;"",total!A964,"")</f>
        <v/>
      </c>
      <c r="B957" s="9" t="str">
        <f>IF(total!B964&lt;&gt;"",total!B964,"")</f>
        <v/>
      </c>
      <c r="C957" s="9" t="str">
        <f>IF(total!D964&lt;&gt;"",total!D964,"")</f>
        <v/>
      </c>
      <c r="D957" s="9" t="str">
        <f>IF(total!F964&lt;&gt;"",total!F964,"")</f>
        <v/>
      </c>
      <c r="E957" s="9" t="str">
        <f>IF(total!G964&lt;&gt;"",total!G964,"")</f>
        <v/>
      </c>
      <c r="F957" s="9" t="str">
        <f>IF(total!I964&lt;&gt;"",total!I964,"")</f>
        <v/>
      </c>
    </row>
    <row r="958" spans="1:6" x14ac:dyDescent="0.25">
      <c r="A958" s="9" t="str">
        <f>IF(total!B965&lt;&gt;"",total!A965,"")</f>
        <v/>
      </c>
      <c r="B958" s="9" t="str">
        <f>IF(total!B965&lt;&gt;"",total!B965,"")</f>
        <v/>
      </c>
      <c r="C958" s="9" t="str">
        <f>IF(total!D965&lt;&gt;"",total!D965,"")</f>
        <v/>
      </c>
      <c r="D958" s="9" t="str">
        <f>IF(total!F965&lt;&gt;"",total!F965,"")</f>
        <v/>
      </c>
      <c r="E958" s="9" t="str">
        <f>IF(total!G965&lt;&gt;"",total!G965,"")</f>
        <v/>
      </c>
      <c r="F958" s="9" t="str">
        <f>IF(total!I965&lt;&gt;"",total!I965,"")</f>
        <v/>
      </c>
    </row>
    <row r="959" spans="1:6" x14ac:dyDescent="0.25">
      <c r="A959" s="9" t="str">
        <f>IF(total!B966&lt;&gt;"",total!A966,"")</f>
        <v/>
      </c>
      <c r="B959" s="9" t="str">
        <f>IF(total!B966&lt;&gt;"",total!B966,"")</f>
        <v/>
      </c>
      <c r="C959" s="9" t="str">
        <f>IF(total!D966&lt;&gt;"",total!D966,"")</f>
        <v/>
      </c>
      <c r="D959" s="9" t="str">
        <f>IF(total!F966&lt;&gt;"",total!F966,"")</f>
        <v/>
      </c>
      <c r="E959" s="9" t="str">
        <f>IF(total!G966&lt;&gt;"",total!G966,"")</f>
        <v/>
      </c>
      <c r="F959" s="9" t="str">
        <f>IF(total!I966&lt;&gt;"",total!I966,"")</f>
        <v/>
      </c>
    </row>
    <row r="960" spans="1:6" x14ac:dyDescent="0.25">
      <c r="A960" s="9" t="str">
        <f>IF(total!B967&lt;&gt;"",total!A967,"")</f>
        <v/>
      </c>
      <c r="B960" s="9" t="str">
        <f>IF(total!B967&lt;&gt;"",total!B967,"")</f>
        <v/>
      </c>
      <c r="C960" s="9" t="str">
        <f>IF(total!D967&lt;&gt;"",total!D967,"")</f>
        <v/>
      </c>
      <c r="D960" s="9" t="str">
        <f>IF(total!F967&lt;&gt;"",total!F967,"")</f>
        <v/>
      </c>
      <c r="E960" s="9" t="str">
        <f>IF(total!G967&lt;&gt;"",total!G967,"")</f>
        <v/>
      </c>
      <c r="F960" s="9" t="str">
        <f>IF(total!I967&lt;&gt;"",total!I967,"")</f>
        <v/>
      </c>
    </row>
    <row r="961" spans="1:6" x14ac:dyDescent="0.25">
      <c r="A961" s="9" t="str">
        <f>IF(total!B968&lt;&gt;"",total!A968,"")</f>
        <v/>
      </c>
      <c r="B961" s="9" t="str">
        <f>IF(total!B968&lt;&gt;"",total!B968,"")</f>
        <v/>
      </c>
      <c r="C961" s="9" t="str">
        <f>IF(total!D968&lt;&gt;"",total!D968,"")</f>
        <v/>
      </c>
      <c r="D961" s="9" t="str">
        <f>IF(total!F968&lt;&gt;"",total!F968,"")</f>
        <v/>
      </c>
      <c r="E961" s="9" t="str">
        <f>IF(total!G968&lt;&gt;"",total!G968,"")</f>
        <v/>
      </c>
      <c r="F961" s="9" t="str">
        <f>IF(total!I968&lt;&gt;"",total!I968,"")</f>
        <v/>
      </c>
    </row>
    <row r="962" spans="1:6" x14ac:dyDescent="0.25">
      <c r="A962" s="9" t="str">
        <f>IF(total!B969&lt;&gt;"",total!A969,"")</f>
        <v/>
      </c>
      <c r="B962" s="9" t="str">
        <f>IF(total!B969&lt;&gt;"",total!B969,"")</f>
        <v/>
      </c>
      <c r="C962" s="9" t="str">
        <f>IF(total!D969&lt;&gt;"",total!D969,"")</f>
        <v/>
      </c>
      <c r="D962" s="9" t="str">
        <f>IF(total!F969&lt;&gt;"",total!F969,"")</f>
        <v/>
      </c>
      <c r="E962" s="9" t="str">
        <f>IF(total!G969&lt;&gt;"",total!G969,"")</f>
        <v/>
      </c>
      <c r="F962" s="9" t="str">
        <f>IF(total!I969&lt;&gt;"",total!I969,"")</f>
        <v/>
      </c>
    </row>
    <row r="963" spans="1:6" x14ac:dyDescent="0.25">
      <c r="A963" s="9" t="str">
        <f>IF(total!B970&lt;&gt;"",total!A970,"")</f>
        <v/>
      </c>
      <c r="B963" s="9" t="str">
        <f>IF(total!B970&lt;&gt;"",total!B970,"")</f>
        <v/>
      </c>
      <c r="C963" s="9" t="str">
        <f>IF(total!D970&lt;&gt;"",total!D970,"")</f>
        <v/>
      </c>
      <c r="D963" s="9" t="str">
        <f>IF(total!F970&lt;&gt;"",total!F970,"")</f>
        <v/>
      </c>
      <c r="E963" s="9" t="str">
        <f>IF(total!G970&lt;&gt;"",total!G970,"")</f>
        <v/>
      </c>
      <c r="F963" s="9" t="str">
        <f>IF(total!I970&lt;&gt;"",total!I970,"")</f>
        <v/>
      </c>
    </row>
    <row r="964" spans="1:6" x14ac:dyDescent="0.25">
      <c r="A964" s="9" t="str">
        <f>IF(total!B971&lt;&gt;"",total!A971,"")</f>
        <v/>
      </c>
      <c r="B964" s="9" t="str">
        <f>IF(total!B971&lt;&gt;"",total!B971,"")</f>
        <v/>
      </c>
      <c r="C964" s="9" t="str">
        <f>IF(total!D971&lt;&gt;"",total!D971,"")</f>
        <v/>
      </c>
      <c r="D964" s="9" t="str">
        <f>IF(total!F971&lt;&gt;"",total!F971,"")</f>
        <v/>
      </c>
      <c r="E964" s="9" t="str">
        <f>IF(total!G971&lt;&gt;"",total!G971,"")</f>
        <v/>
      </c>
      <c r="F964" s="9" t="str">
        <f>IF(total!I971&lt;&gt;"",total!I971,"")</f>
        <v/>
      </c>
    </row>
    <row r="965" spans="1:6" x14ac:dyDescent="0.25">
      <c r="A965" s="9" t="str">
        <f>IF(total!B972&lt;&gt;"",total!A972,"")</f>
        <v/>
      </c>
      <c r="B965" s="9" t="str">
        <f>IF(total!B972&lt;&gt;"",total!B972,"")</f>
        <v/>
      </c>
      <c r="C965" s="9" t="str">
        <f>IF(total!D972&lt;&gt;"",total!D972,"")</f>
        <v/>
      </c>
      <c r="D965" s="9" t="str">
        <f>IF(total!F972&lt;&gt;"",total!F972,"")</f>
        <v/>
      </c>
      <c r="E965" s="9" t="str">
        <f>IF(total!G972&lt;&gt;"",total!G972,"")</f>
        <v/>
      </c>
      <c r="F965" s="9" t="str">
        <f>IF(total!I972&lt;&gt;"",total!I972,"")</f>
        <v/>
      </c>
    </row>
    <row r="966" spans="1:6" x14ac:dyDescent="0.25">
      <c r="A966" s="9" t="str">
        <f>IF(total!B973&lt;&gt;"",total!A973,"")</f>
        <v/>
      </c>
      <c r="B966" s="9" t="str">
        <f>IF(total!B973&lt;&gt;"",total!B973,"")</f>
        <v/>
      </c>
      <c r="C966" s="9" t="str">
        <f>IF(total!D973&lt;&gt;"",total!D973,"")</f>
        <v/>
      </c>
      <c r="D966" s="9" t="str">
        <f>IF(total!F973&lt;&gt;"",total!F973,"")</f>
        <v/>
      </c>
      <c r="E966" s="9" t="str">
        <f>IF(total!G973&lt;&gt;"",total!G973,"")</f>
        <v/>
      </c>
      <c r="F966" s="9" t="str">
        <f>IF(total!I973&lt;&gt;"",total!I973,"")</f>
        <v/>
      </c>
    </row>
    <row r="967" spans="1:6" x14ac:dyDescent="0.25">
      <c r="A967" s="9" t="str">
        <f>IF(total!B974&lt;&gt;"",total!A974,"")</f>
        <v/>
      </c>
      <c r="B967" s="9" t="str">
        <f>IF(total!B974&lt;&gt;"",total!B974,"")</f>
        <v/>
      </c>
      <c r="C967" s="9" t="str">
        <f>IF(total!D974&lt;&gt;"",total!D974,"")</f>
        <v/>
      </c>
      <c r="D967" s="9" t="str">
        <f>IF(total!F974&lt;&gt;"",total!F974,"")</f>
        <v/>
      </c>
      <c r="E967" s="9" t="str">
        <f>IF(total!G974&lt;&gt;"",total!G974,"")</f>
        <v/>
      </c>
      <c r="F967" s="9" t="str">
        <f>IF(total!I974&lt;&gt;"",total!I974,"")</f>
        <v/>
      </c>
    </row>
    <row r="968" spans="1:6" x14ac:dyDescent="0.25">
      <c r="A968" s="9" t="str">
        <f>IF(total!B975&lt;&gt;"",total!A975,"")</f>
        <v/>
      </c>
      <c r="B968" s="9" t="str">
        <f>IF(total!B975&lt;&gt;"",total!B975,"")</f>
        <v/>
      </c>
      <c r="C968" s="9" t="str">
        <f>IF(total!D975&lt;&gt;"",total!D975,"")</f>
        <v/>
      </c>
      <c r="D968" s="9" t="str">
        <f>IF(total!F975&lt;&gt;"",total!F975,"")</f>
        <v/>
      </c>
      <c r="E968" s="9" t="str">
        <f>IF(total!G975&lt;&gt;"",total!G975,"")</f>
        <v/>
      </c>
      <c r="F968" s="9" t="str">
        <f>IF(total!I975&lt;&gt;"",total!I975,"")</f>
        <v/>
      </c>
    </row>
    <row r="969" spans="1:6" x14ac:dyDescent="0.25">
      <c r="A969" s="9" t="str">
        <f>IF(total!B976&lt;&gt;"",total!A976,"")</f>
        <v/>
      </c>
      <c r="B969" s="9" t="str">
        <f>IF(total!B976&lt;&gt;"",total!B976,"")</f>
        <v/>
      </c>
      <c r="C969" s="9" t="str">
        <f>IF(total!D976&lt;&gt;"",total!D976,"")</f>
        <v/>
      </c>
      <c r="D969" s="9" t="str">
        <f>IF(total!F976&lt;&gt;"",total!F976,"")</f>
        <v/>
      </c>
      <c r="E969" s="9" t="str">
        <f>IF(total!G976&lt;&gt;"",total!G976,"")</f>
        <v/>
      </c>
      <c r="F969" s="9" t="str">
        <f>IF(total!I976&lt;&gt;"",total!I976,"")</f>
        <v/>
      </c>
    </row>
    <row r="970" spans="1:6" x14ac:dyDescent="0.25">
      <c r="A970" s="9" t="str">
        <f>IF(total!B977&lt;&gt;"",total!A977,"")</f>
        <v/>
      </c>
      <c r="B970" s="9" t="str">
        <f>IF(total!B977&lt;&gt;"",total!B977,"")</f>
        <v/>
      </c>
      <c r="C970" s="9" t="str">
        <f>IF(total!D977&lt;&gt;"",total!D977,"")</f>
        <v/>
      </c>
      <c r="D970" s="9" t="str">
        <f>IF(total!F977&lt;&gt;"",total!F977,"")</f>
        <v/>
      </c>
      <c r="E970" s="9" t="str">
        <f>IF(total!G977&lt;&gt;"",total!G977,"")</f>
        <v/>
      </c>
      <c r="F970" s="9" t="str">
        <f>IF(total!I977&lt;&gt;"",total!I977,"")</f>
        <v/>
      </c>
    </row>
    <row r="971" spans="1:6" x14ac:dyDescent="0.25">
      <c r="A971" s="9" t="str">
        <f>IF(total!B978&lt;&gt;"",total!A978,"")</f>
        <v/>
      </c>
      <c r="B971" s="9" t="str">
        <f>IF(total!B978&lt;&gt;"",total!B978,"")</f>
        <v/>
      </c>
      <c r="C971" s="9" t="str">
        <f>IF(total!D978&lt;&gt;"",total!D978,"")</f>
        <v/>
      </c>
      <c r="D971" s="9" t="str">
        <f>IF(total!F978&lt;&gt;"",total!F978,"")</f>
        <v/>
      </c>
      <c r="E971" s="9" t="str">
        <f>IF(total!G978&lt;&gt;"",total!G978,"")</f>
        <v/>
      </c>
      <c r="F971" s="9" t="str">
        <f>IF(total!I978&lt;&gt;"",total!I978,"")</f>
        <v/>
      </c>
    </row>
    <row r="972" spans="1:6" x14ac:dyDescent="0.25">
      <c r="A972" s="9" t="str">
        <f>IF(total!B979&lt;&gt;"",total!A979,"")</f>
        <v/>
      </c>
      <c r="B972" s="9" t="str">
        <f>IF(total!B979&lt;&gt;"",total!B979,"")</f>
        <v/>
      </c>
      <c r="C972" s="9" t="str">
        <f>IF(total!D979&lt;&gt;"",total!D979,"")</f>
        <v/>
      </c>
      <c r="D972" s="9" t="str">
        <f>IF(total!F979&lt;&gt;"",total!F979,"")</f>
        <v/>
      </c>
      <c r="E972" s="9" t="str">
        <f>IF(total!G979&lt;&gt;"",total!G979,"")</f>
        <v/>
      </c>
      <c r="F972" s="9" t="str">
        <f>IF(total!I979&lt;&gt;"",total!I979,"")</f>
        <v/>
      </c>
    </row>
    <row r="973" spans="1:6" x14ac:dyDescent="0.25">
      <c r="A973" s="9" t="str">
        <f>IF(total!B980&lt;&gt;"",total!A980,"")</f>
        <v/>
      </c>
      <c r="B973" s="9" t="str">
        <f>IF(total!B980&lt;&gt;"",total!B980,"")</f>
        <v/>
      </c>
      <c r="C973" s="9" t="str">
        <f>IF(total!D980&lt;&gt;"",total!D980,"")</f>
        <v/>
      </c>
      <c r="D973" s="9" t="str">
        <f>IF(total!F980&lt;&gt;"",total!F980,"")</f>
        <v/>
      </c>
      <c r="E973" s="9" t="str">
        <f>IF(total!G980&lt;&gt;"",total!G980,"")</f>
        <v/>
      </c>
      <c r="F973" s="9" t="str">
        <f>IF(total!I980&lt;&gt;"",total!I980,"")</f>
        <v/>
      </c>
    </row>
    <row r="974" spans="1:6" x14ac:dyDescent="0.25">
      <c r="A974" s="9" t="str">
        <f>IF(total!B981&lt;&gt;"",total!A981,"")</f>
        <v/>
      </c>
      <c r="B974" s="9" t="str">
        <f>IF(total!B981&lt;&gt;"",total!B981,"")</f>
        <v/>
      </c>
      <c r="C974" s="9" t="str">
        <f>IF(total!D981&lt;&gt;"",total!D981,"")</f>
        <v/>
      </c>
      <c r="D974" s="9" t="str">
        <f>IF(total!F981&lt;&gt;"",total!F981,"")</f>
        <v/>
      </c>
      <c r="E974" s="9" t="str">
        <f>IF(total!G981&lt;&gt;"",total!G981,"")</f>
        <v/>
      </c>
      <c r="F974" s="9" t="str">
        <f>IF(total!I981&lt;&gt;"",total!I981,"")</f>
        <v/>
      </c>
    </row>
    <row r="975" spans="1:6" x14ac:dyDescent="0.25">
      <c r="A975" s="9" t="str">
        <f>IF(total!B982&lt;&gt;"",total!A982,"")</f>
        <v/>
      </c>
      <c r="B975" s="9" t="str">
        <f>IF(total!B982&lt;&gt;"",total!B982,"")</f>
        <v/>
      </c>
      <c r="C975" s="9" t="str">
        <f>IF(total!D982&lt;&gt;"",total!D982,"")</f>
        <v/>
      </c>
      <c r="D975" s="9" t="str">
        <f>IF(total!F982&lt;&gt;"",total!F982,"")</f>
        <v/>
      </c>
      <c r="E975" s="9" t="str">
        <f>IF(total!G982&lt;&gt;"",total!G982,"")</f>
        <v/>
      </c>
      <c r="F975" s="9" t="str">
        <f>IF(total!I982&lt;&gt;"",total!I982,"")</f>
        <v/>
      </c>
    </row>
    <row r="976" spans="1:6" x14ac:dyDescent="0.25">
      <c r="A976" s="9" t="str">
        <f>IF(total!B983&lt;&gt;"",total!A983,"")</f>
        <v/>
      </c>
      <c r="B976" s="9" t="str">
        <f>IF(total!B983&lt;&gt;"",total!B983,"")</f>
        <v/>
      </c>
      <c r="C976" s="9" t="str">
        <f>IF(total!D983&lt;&gt;"",total!D983,"")</f>
        <v/>
      </c>
      <c r="D976" s="9" t="str">
        <f>IF(total!F983&lt;&gt;"",total!F983,"")</f>
        <v/>
      </c>
      <c r="E976" s="9" t="str">
        <f>IF(total!G983&lt;&gt;"",total!G983,"")</f>
        <v/>
      </c>
      <c r="F976" s="9" t="str">
        <f>IF(total!I983&lt;&gt;"",total!I983,"")</f>
        <v/>
      </c>
    </row>
    <row r="977" spans="1:6" x14ac:dyDescent="0.25">
      <c r="A977" s="9" t="str">
        <f>IF(total!B984&lt;&gt;"",total!A984,"")</f>
        <v/>
      </c>
      <c r="B977" s="9" t="str">
        <f>IF(total!B984&lt;&gt;"",total!B984,"")</f>
        <v/>
      </c>
      <c r="C977" s="9" t="str">
        <f>IF(total!D984&lt;&gt;"",total!D984,"")</f>
        <v/>
      </c>
      <c r="D977" s="9" t="str">
        <f>IF(total!F984&lt;&gt;"",total!F984,"")</f>
        <v/>
      </c>
      <c r="E977" s="9" t="str">
        <f>IF(total!G984&lt;&gt;"",total!G984,"")</f>
        <v/>
      </c>
      <c r="F977" s="9" t="str">
        <f>IF(total!I984&lt;&gt;"",total!I984,"")</f>
        <v/>
      </c>
    </row>
    <row r="978" spans="1:6" x14ac:dyDescent="0.25">
      <c r="A978" s="9" t="str">
        <f>IF(total!B985&lt;&gt;"",total!A985,"")</f>
        <v/>
      </c>
      <c r="B978" s="9" t="str">
        <f>IF(total!B985&lt;&gt;"",total!B985,"")</f>
        <v/>
      </c>
      <c r="C978" s="9" t="str">
        <f>IF(total!D985&lt;&gt;"",total!D985,"")</f>
        <v/>
      </c>
      <c r="D978" s="9" t="str">
        <f>IF(total!F985&lt;&gt;"",total!F985,"")</f>
        <v/>
      </c>
      <c r="E978" s="9" t="str">
        <f>IF(total!G985&lt;&gt;"",total!G985,"")</f>
        <v/>
      </c>
      <c r="F978" s="9" t="str">
        <f>IF(total!I985&lt;&gt;"",total!I985,"")</f>
        <v/>
      </c>
    </row>
    <row r="979" spans="1:6" x14ac:dyDescent="0.25">
      <c r="A979" s="9" t="str">
        <f>IF(total!B986&lt;&gt;"",total!A986,"")</f>
        <v/>
      </c>
      <c r="B979" s="9" t="str">
        <f>IF(total!B986&lt;&gt;"",total!B986,"")</f>
        <v/>
      </c>
      <c r="C979" s="9" t="str">
        <f>IF(total!D986&lt;&gt;"",total!D986,"")</f>
        <v/>
      </c>
      <c r="D979" s="9" t="str">
        <f>IF(total!F986&lt;&gt;"",total!F986,"")</f>
        <v/>
      </c>
      <c r="E979" s="9" t="str">
        <f>IF(total!G986&lt;&gt;"",total!G986,"")</f>
        <v/>
      </c>
      <c r="F979" s="9" t="str">
        <f>IF(total!I986&lt;&gt;"",total!I986,"")</f>
        <v/>
      </c>
    </row>
    <row r="980" spans="1:6" x14ac:dyDescent="0.25">
      <c r="A980" s="9" t="str">
        <f>IF(total!B987&lt;&gt;"",total!A987,"")</f>
        <v/>
      </c>
      <c r="B980" s="9" t="str">
        <f>IF(total!B987&lt;&gt;"",total!B987,"")</f>
        <v/>
      </c>
      <c r="C980" s="9" t="str">
        <f>IF(total!D987&lt;&gt;"",total!D987,"")</f>
        <v/>
      </c>
      <c r="D980" s="9" t="str">
        <f>IF(total!F987&lt;&gt;"",total!F987,"")</f>
        <v/>
      </c>
      <c r="E980" s="9" t="str">
        <f>IF(total!G987&lt;&gt;"",total!G987,"")</f>
        <v/>
      </c>
      <c r="F980" s="9" t="str">
        <f>IF(total!I987&lt;&gt;"",total!I987,"")</f>
        <v/>
      </c>
    </row>
    <row r="981" spans="1:6" x14ac:dyDescent="0.25">
      <c r="A981" s="9" t="str">
        <f>IF(total!B988&lt;&gt;"",total!A988,"")</f>
        <v/>
      </c>
      <c r="B981" s="9" t="str">
        <f>IF(total!B988&lt;&gt;"",total!B988,"")</f>
        <v/>
      </c>
      <c r="C981" s="9" t="str">
        <f>IF(total!D988&lt;&gt;"",total!D988,"")</f>
        <v/>
      </c>
      <c r="D981" s="9" t="str">
        <f>IF(total!F988&lt;&gt;"",total!F988,"")</f>
        <v/>
      </c>
      <c r="E981" s="9" t="str">
        <f>IF(total!G988&lt;&gt;"",total!G988,"")</f>
        <v/>
      </c>
      <c r="F981" s="9" t="str">
        <f>IF(total!I988&lt;&gt;"",total!I988,"")</f>
        <v/>
      </c>
    </row>
    <row r="982" spans="1:6" x14ac:dyDescent="0.25">
      <c r="A982" s="9" t="str">
        <f>IF(total!B989&lt;&gt;"",total!A989,"")</f>
        <v/>
      </c>
      <c r="B982" s="9" t="str">
        <f>IF(total!B989&lt;&gt;"",total!B989,"")</f>
        <v/>
      </c>
      <c r="C982" s="9" t="str">
        <f>IF(total!D989&lt;&gt;"",total!D989,"")</f>
        <v/>
      </c>
      <c r="D982" s="9" t="str">
        <f>IF(total!F989&lt;&gt;"",total!F989,"")</f>
        <v/>
      </c>
      <c r="E982" s="9" t="str">
        <f>IF(total!G989&lt;&gt;"",total!G989,"")</f>
        <v/>
      </c>
      <c r="F982" s="9" t="str">
        <f>IF(total!I989&lt;&gt;"",total!I989,"")</f>
        <v/>
      </c>
    </row>
    <row r="983" spans="1:6" x14ac:dyDescent="0.25">
      <c r="A983" s="9" t="str">
        <f>IF(total!B990&lt;&gt;"",total!A990,"")</f>
        <v/>
      </c>
      <c r="B983" s="9" t="str">
        <f>IF(total!B990&lt;&gt;"",total!B990,"")</f>
        <v/>
      </c>
      <c r="C983" s="9" t="str">
        <f>IF(total!D990&lt;&gt;"",total!D990,"")</f>
        <v/>
      </c>
      <c r="D983" s="9" t="str">
        <f>IF(total!F990&lt;&gt;"",total!F990,"")</f>
        <v/>
      </c>
      <c r="E983" s="9" t="str">
        <f>IF(total!G990&lt;&gt;"",total!G990,"")</f>
        <v/>
      </c>
      <c r="F983" s="9" t="str">
        <f>IF(total!I990&lt;&gt;"",total!I990,"")</f>
        <v/>
      </c>
    </row>
    <row r="984" spans="1:6" x14ac:dyDescent="0.25">
      <c r="A984" s="9" t="str">
        <f>IF(total!B991&lt;&gt;"",total!A991,"")</f>
        <v/>
      </c>
      <c r="B984" s="9" t="str">
        <f>IF(total!B991&lt;&gt;"",total!B991,"")</f>
        <v/>
      </c>
      <c r="C984" s="9" t="str">
        <f>IF(total!D991&lt;&gt;"",total!D991,"")</f>
        <v/>
      </c>
      <c r="D984" s="9" t="str">
        <f>IF(total!F991&lt;&gt;"",total!F991,"")</f>
        <v/>
      </c>
      <c r="E984" s="9" t="str">
        <f>IF(total!G991&lt;&gt;"",total!G991,"")</f>
        <v/>
      </c>
      <c r="F984" s="9" t="str">
        <f>IF(total!I991&lt;&gt;"",total!I991,"")</f>
        <v/>
      </c>
    </row>
    <row r="985" spans="1:6" x14ac:dyDescent="0.25">
      <c r="A985" s="9" t="str">
        <f>IF(total!B992&lt;&gt;"",total!A992,"")</f>
        <v/>
      </c>
      <c r="B985" s="9" t="str">
        <f>IF(total!B992&lt;&gt;"",total!B992,"")</f>
        <v/>
      </c>
      <c r="C985" s="9" t="str">
        <f>IF(total!D992&lt;&gt;"",total!D992,"")</f>
        <v/>
      </c>
      <c r="D985" s="9" t="str">
        <f>IF(total!F992&lt;&gt;"",total!F992,"")</f>
        <v/>
      </c>
      <c r="E985" s="9" t="str">
        <f>IF(total!G992&lt;&gt;"",total!G992,"")</f>
        <v/>
      </c>
      <c r="F985" s="9" t="str">
        <f>IF(total!I992&lt;&gt;"",total!I992,"")</f>
        <v/>
      </c>
    </row>
    <row r="986" spans="1:6" x14ac:dyDescent="0.25">
      <c r="A986" s="9" t="str">
        <f>IF(total!B993&lt;&gt;"",total!A993,"")</f>
        <v/>
      </c>
      <c r="B986" s="9" t="str">
        <f>IF(total!B993&lt;&gt;"",total!B993,"")</f>
        <v/>
      </c>
      <c r="C986" s="9" t="str">
        <f>IF(total!D993&lt;&gt;"",total!D993,"")</f>
        <v/>
      </c>
      <c r="D986" s="9" t="str">
        <f>IF(total!F993&lt;&gt;"",total!F993,"")</f>
        <v/>
      </c>
      <c r="E986" s="9" t="str">
        <f>IF(total!G993&lt;&gt;"",total!G993,"")</f>
        <v/>
      </c>
      <c r="F986" s="9" t="str">
        <f>IF(total!I993&lt;&gt;"",total!I993,"")</f>
        <v/>
      </c>
    </row>
    <row r="987" spans="1:6" x14ac:dyDescent="0.25">
      <c r="A987" s="9" t="str">
        <f>IF(total!B994&lt;&gt;"",total!A994,"")</f>
        <v/>
      </c>
      <c r="B987" s="9" t="str">
        <f>IF(total!B994&lt;&gt;"",total!B994,"")</f>
        <v/>
      </c>
      <c r="C987" s="9" t="str">
        <f>IF(total!D994&lt;&gt;"",total!D994,"")</f>
        <v/>
      </c>
      <c r="D987" s="9" t="str">
        <f>IF(total!F994&lt;&gt;"",total!F994,"")</f>
        <v/>
      </c>
      <c r="E987" s="9" t="str">
        <f>IF(total!G994&lt;&gt;"",total!G994,"")</f>
        <v/>
      </c>
      <c r="F987" s="9" t="str">
        <f>IF(total!I994&lt;&gt;"",total!I994,"")</f>
        <v/>
      </c>
    </row>
    <row r="988" spans="1:6" x14ac:dyDescent="0.25">
      <c r="A988" s="9" t="str">
        <f>IF(total!B995&lt;&gt;"",total!A995,"")</f>
        <v/>
      </c>
      <c r="B988" s="9" t="str">
        <f>IF(total!B995&lt;&gt;"",total!B995,"")</f>
        <v/>
      </c>
      <c r="C988" s="9" t="str">
        <f>IF(total!D995&lt;&gt;"",total!D995,"")</f>
        <v/>
      </c>
      <c r="D988" s="9" t="str">
        <f>IF(total!F995&lt;&gt;"",total!F995,"")</f>
        <v/>
      </c>
      <c r="E988" s="9" t="str">
        <f>IF(total!G995&lt;&gt;"",total!G995,"")</f>
        <v/>
      </c>
      <c r="F988" s="9" t="str">
        <f>IF(total!I995&lt;&gt;"",total!I995,"")</f>
        <v/>
      </c>
    </row>
    <row r="989" spans="1:6" x14ac:dyDescent="0.25">
      <c r="A989" s="9" t="str">
        <f>IF(total!B996&lt;&gt;"",total!A996,"")</f>
        <v/>
      </c>
      <c r="B989" s="9" t="str">
        <f>IF(total!B996&lt;&gt;"",total!B996,"")</f>
        <v/>
      </c>
      <c r="C989" s="9" t="str">
        <f>IF(total!D996&lt;&gt;"",total!D996,"")</f>
        <v/>
      </c>
      <c r="D989" s="9" t="str">
        <f>IF(total!F996&lt;&gt;"",total!F996,"")</f>
        <v/>
      </c>
      <c r="E989" s="9" t="str">
        <f>IF(total!G996&lt;&gt;"",total!G996,"")</f>
        <v/>
      </c>
      <c r="F989" s="9" t="str">
        <f>IF(total!I996&lt;&gt;"",total!I996,"")</f>
        <v/>
      </c>
    </row>
    <row r="990" spans="1:6" x14ac:dyDescent="0.25">
      <c r="A990" s="9" t="str">
        <f>IF(total!B997&lt;&gt;"",total!A997,"")</f>
        <v/>
      </c>
      <c r="B990" s="9" t="str">
        <f>IF(total!B997&lt;&gt;"",total!B997,"")</f>
        <v/>
      </c>
      <c r="C990" s="9" t="str">
        <f>IF(total!D997&lt;&gt;"",total!D997,"")</f>
        <v/>
      </c>
      <c r="D990" s="9" t="str">
        <f>IF(total!F997&lt;&gt;"",total!F997,"")</f>
        <v/>
      </c>
      <c r="E990" s="9" t="str">
        <f>IF(total!G997&lt;&gt;"",total!G997,"")</f>
        <v/>
      </c>
      <c r="F990" s="9" t="str">
        <f>IF(total!I997&lt;&gt;"",total!I997,"")</f>
        <v/>
      </c>
    </row>
    <row r="991" spans="1:6" x14ac:dyDescent="0.25">
      <c r="A991" s="9" t="str">
        <f>IF(total!B998&lt;&gt;"",total!A998,"")</f>
        <v/>
      </c>
      <c r="B991" s="9" t="str">
        <f>IF(total!B998&lt;&gt;"",total!B998,"")</f>
        <v/>
      </c>
      <c r="C991" s="9" t="str">
        <f>IF(total!D998&lt;&gt;"",total!D998,"")</f>
        <v/>
      </c>
      <c r="D991" s="9" t="str">
        <f>IF(total!F998&lt;&gt;"",total!F998,"")</f>
        <v/>
      </c>
      <c r="E991" s="9" t="str">
        <f>IF(total!G998&lt;&gt;"",total!G998,"")</f>
        <v/>
      </c>
      <c r="F991" s="9" t="str">
        <f>IF(total!I998&lt;&gt;"",total!I998,"")</f>
        <v/>
      </c>
    </row>
    <row r="992" spans="1:6" x14ac:dyDescent="0.25">
      <c r="A992" s="9" t="str">
        <f>IF(total!B999&lt;&gt;"",total!A999,"")</f>
        <v/>
      </c>
      <c r="B992" s="9" t="str">
        <f>IF(total!B999&lt;&gt;"",total!B999,"")</f>
        <v/>
      </c>
      <c r="C992" s="9" t="str">
        <f>IF(total!D999&lt;&gt;"",total!D999,"")</f>
        <v/>
      </c>
      <c r="D992" s="9" t="str">
        <f>IF(total!F999&lt;&gt;"",total!F999,"")</f>
        <v/>
      </c>
      <c r="E992" s="9" t="str">
        <f>IF(total!G999&lt;&gt;"",total!G999,"")</f>
        <v/>
      </c>
      <c r="F992" s="9" t="str">
        <f>IF(total!I999&lt;&gt;"",total!I999,"")</f>
        <v/>
      </c>
    </row>
    <row r="993" spans="1:6" x14ac:dyDescent="0.25">
      <c r="A993" s="9" t="str">
        <f>IF(total!B1000&lt;&gt;"",total!A1000,"")</f>
        <v/>
      </c>
      <c r="B993" s="9" t="str">
        <f>IF(total!B1000&lt;&gt;"",total!B1000,"")</f>
        <v/>
      </c>
      <c r="C993" s="9" t="str">
        <f>IF(total!D1000&lt;&gt;"",total!D1000,"")</f>
        <v/>
      </c>
      <c r="D993" s="9" t="str">
        <f>IF(total!F1000&lt;&gt;"",total!F1000,"")</f>
        <v/>
      </c>
      <c r="E993" s="9" t="str">
        <f>IF(total!G1000&lt;&gt;"",total!G1000,"")</f>
        <v/>
      </c>
      <c r="F993" s="9" t="str">
        <f>IF(total!I1000&lt;&gt;"",total!I1000,"")</f>
        <v/>
      </c>
    </row>
    <row r="994" spans="1:6" x14ac:dyDescent="0.25">
      <c r="A994" s="9" t="str">
        <f>IF(total!B1001&lt;&gt;"",total!A1001,"")</f>
        <v/>
      </c>
      <c r="B994" s="9" t="str">
        <f>IF(total!B1001&lt;&gt;"",total!B1001,"")</f>
        <v/>
      </c>
      <c r="C994" s="9" t="str">
        <f>IF(total!D1001&lt;&gt;"",total!D1001,"")</f>
        <v/>
      </c>
      <c r="D994" s="9" t="str">
        <f>IF(total!F1001&lt;&gt;"",total!F1001,"")</f>
        <v/>
      </c>
      <c r="E994" s="9" t="str">
        <f>IF(total!G1001&lt;&gt;"",total!G1001,"")</f>
        <v/>
      </c>
      <c r="F994" s="9" t="str">
        <f>IF(total!I1001&lt;&gt;"",total!I1001,"")</f>
        <v/>
      </c>
    </row>
    <row r="995" spans="1:6" x14ac:dyDescent="0.25">
      <c r="A995" s="9" t="str">
        <f>IF(total!B1002&lt;&gt;"",total!A1002,"")</f>
        <v/>
      </c>
      <c r="B995" s="9" t="str">
        <f>IF(total!B1002&lt;&gt;"",total!B1002,"")</f>
        <v/>
      </c>
      <c r="C995" s="9" t="str">
        <f>IF(total!D1002&lt;&gt;"",total!D1002,"")</f>
        <v/>
      </c>
      <c r="D995" s="9" t="str">
        <f>IF(total!F1002&lt;&gt;"",total!F1002,"")</f>
        <v/>
      </c>
      <c r="E995" s="9" t="str">
        <f>IF(total!G1002&lt;&gt;"",total!G1002,"")</f>
        <v/>
      </c>
      <c r="F995" s="9" t="str">
        <f>IF(total!I1002&lt;&gt;"",total!I1002,"")</f>
        <v/>
      </c>
    </row>
    <row r="996" spans="1:6" x14ac:dyDescent="0.25">
      <c r="A996" s="9" t="str">
        <f>IF(total!B1003&lt;&gt;"",total!A1003,"")</f>
        <v/>
      </c>
      <c r="B996" s="9" t="str">
        <f>IF(total!B1003&lt;&gt;"",total!B1003,"")</f>
        <v/>
      </c>
      <c r="C996" s="9" t="str">
        <f>IF(total!D1003&lt;&gt;"",total!D1003,"")</f>
        <v/>
      </c>
      <c r="D996" s="9" t="str">
        <f>IF(total!F1003&lt;&gt;"",total!F1003,"")</f>
        <v/>
      </c>
      <c r="E996" s="9" t="str">
        <f>IF(total!G1003&lt;&gt;"",total!G1003,"")</f>
        <v/>
      </c>
      <c r="F996" s="9" t="str">
        <f>IF(total!I1003&lt;&gt;"",total!I1003,"")</f>
        <v/>
      </c>
    </row>
    <row r="997" spans="1:6" x14ac:dyDescent="0.25">
      <c r="A997" s="9" t="str">
        <f>IF(total!B1004&lt;&gt;"",total!A1004,"")</f>
        <v/>
      </c>
      <c r="B997" s="9" t="str">
        <f>IF(total!B1004&lt;&gt;"",total!B1004,"")</f>
        <v/>
      </c>
      <c r="C997" s="9" t="str">
        <f>IF(total!D1004&lt;&gt;"",total!D1004,"")</f>
        <v/>
      </c>
      <c r="D997" s="9" t="str">
        <f>IF(total!F1004&lt;&gt;"",total!F1004,"")</f>
        <v/>
      </c>
      <c r="E997" s="9" t="str">
        <f>IF(total!G1004&lt;&gt;"",total!G1004,"")</f>
        <v/>
      </c>
      <c r="F997" s="9" t="str">
        <f>IF(total!I1004&lt;&gt;"",total!I1004,"")</f>
        <v/>
      </c>
    </row>
    <row r="998" spans="1:6" x14ac:dyDescent="0.25">
      <c r="A998" s="9" t="str">
        <f>IF(total!B1005&lt;&gt;"",total!A1005,"")</f>
        <v/>
      </c>
      <c r="B998" s="9" t="str">
        <f>IF(total!B1005&lt;&gt;"",total!B1005,"")</f>
        <v/>
      </c>
      <c r="C998" s="9" t="str">
        <f>IF(total!D1005&lt;&gt;"",total!D1005,"")</f>
        <v/>
      </c>
      <c r="D998" s="9" t="str">
        <f>IF(total!F1005&lt;&gt;"",total!F1005,"")</f>
        <v/>
      </c>
      <c r="E998" s="9" t="str">
        <f>IF(total!G1005&lt;&gt;"",total!G1005,"")</f>
        <v/>
      </c>
      <c r="F998" s="9" t="str">
        <f>IF(total!I1005&lt;&gt;"",total!I1005,"")</f>
        <v/>
      </c>
    </row>
    <row r="999" spans="1:6" x14ac:dyDescent="0.25">
      <c r="A999" s="9" t="str">
        <f>IF(total!B1006&lt;&gt;"",total!A1006,"")</f>
        <v/>
      </c>
      <c r="B999" s="9" t="str">
        <f>IF(total!B1006&lt;&gt;"",total!B1006,"")</f>
        <v/>
      </c>
      <c r="C999" s="9" t="str">
        <f>IF(total!D1006&lt;&gt;"",total!D1006,"")</f>
        <v/>
      </c>
      <c r="D999" s="9" t="str">
        <f>IF(total!F1006&lt;&gt;"",total!F1006,"")</f>
        <v/>
      </c>
      <c r="E999" s="9" t="str">
        <f>IF(total!G1006&lt;&gt;"",total!G1006,"")</f>
        <v/>
      </c>
      <c r="F999" s="9" t="str">
        <f>IF(total!I1006&lt;&gt;"",total!I1006,"")</f>
        <v/>
      </c>
    </row>
    <row r="1000" spans="1:6" x14ac:dyDescent="0.25">
      <c r="A1000" s="9" t="str">
        <f>IF(total!B1007&lt;&gt;"",total!A1007,"")</f>
        <v/>
      </c>
      <c r="B1000" s="9" t="str">
        <f>IF(total!B1007&lt;&gt;"",total!B1007,"")</f>
        <v/>
      </c>
      <c r="C1000" s="9" t="str">
        <f>IF(total!D1007&lt;&gt;"",total!D1007,"")</f>
        <v/>
      </c>
      <c r="D1000" s="9" t="str">
        <f>IF(total!F1007&lt;&gt;"",total!F1007,"")</f>
        <v/>
      </c>
      <c r="E1000" s="9" t="str">
        <f>IF(total!G1007&lt;&gt;"",total!G1007,"")</f>
        <v/>
      </c>
      <c r="F1000" s="9" t="str">
        <f>IF(total!I1007&lt;&gt;"",total!I1007,"")</f>
        <v/>
      </c>
    </row>
  </sheetData>
  <sheetProtection password="C8E3"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500"/>
  <sheetViews>
    <sheetView topLeftCell="A472" workbookViewId="0">
      <selection sqref="A1:G500"/>
    </sheetView>
  </sheetViews>
  <sheetFormatPr defaultColWidth="8.85546875" defaultRowHeight="15" x14ac:dyDescent="0.25"/>
  <cols>
    <col min="1" max="1" width="7.7109375" style="15" customWidth="1"/>
    <col min="2" max="2" width="6.85546875" style="15" customWidth="1"/>
    <col min="3" max="3" width="14.140625" style="15" customWidth="1"/>
    <col min="4" max="4" width="14.140625" style="41" customWidth="1"/>
    <col min="5" max="5" width="14.140625" style="15" customWidth="1"/>
    <col min="6" max="16384" width="8.85546875" style="7"/>
  </cols>
  <sheetData>
    <row r="1" spans="1:5" x14ac:dyDescent="0.25">
      <c r="A1" s="2" t="str">
        <f>IF(slip!B8&lt;&gt;"",slip!A8,"")</f>
        <v/>
      </c>
      <c r="B1" s="2" t="str">
        <f>IF(slip!B8&lt;&gt;"",slip!B8,"")</f>
        <v/>
      </c>
      <c r="C1" s="2" t="str">
        <f>IF(slip!D8&lt;&gt;"",slip!D8,"")</f>
        <v/>
      </c>
      <c r="D1" s="38" t="str">
        <f>IF(slip!E8&lt;&gt;"",slip!E8,"")</f>
        <v/>
      </c>
      <c r="E1" s="2" t="str">
        <f>IF(slip!F8&lt;&gt;"",slip!F8,"")</f>
        <v/>
      </c>
    </row>
    <row r="2" spans="1:5" x14ac:dyDescent="0.25">
      <c r="A2" s="2" t="str">
        <f>IF(slip!B9&lt;&gt;"",slip!A9,"")</f>
        <v/>
      </c>
      <c r="B2" s="2" t="str">
        <f>IF(slip!B9&lt;&gt;"",slip!B9,"")</f>
        <v/>
      </c>
      <c r="C2" s="2" t="str">
        <f>IF(slip!D9&lt;&gt;"",slip!D9,"")</f>
        <v/>
      </c>
      <c r="D2" s="38" t="str">
        <f>IF(slip!E9&lt;&gt;"",slip!E9,"")</f>
        <v/>
      </c>
      <c r="E2" s="2" t="str">
        <f>IF(slip!F9&lt;&gt;"",slip!F9,"")</f>
        <v/>
      </c>
    </row>
    <row r="3" spans="1:5" x14ac:dyDescent="0.25">
      <c r="A3" s="2" t="str">
        <f>IF(slip!B10&lt;&gt;"",slip!A10,"")</f>
        <v/>
      </c>
      <c r="B3" s="2" t="str">
        <f>IF(slip!B10&lt;&gt;"",slip!B10,"")</f>
        <v/>
      </c>
      <c r="C3" s="2" t="str">
        <f>IF(slip!D10&lt;&gt;"",slip!D10,"")</f>
        <v/>
      </c>
      <c r="D3" s="38" t="str">
        <f>IF(slip!E10&lt;&gt;"",slip!E10,"")</f>
        <v/>
      </c>
      <c r="E3" s="2" t="str">
        <f>IF(slip!F10&lt;&gt;"",slip!F10,"")</f>
        <v/>
      </c>
    </row>
    <row r="4" spans="1:5" x14ac:dyDescent="0.25">
      <c r="A4" s="2" t="str">
        <f>IF(slip!B11&lt;&gt;"",slip!A11,"")</f>
        <v/>
      </c>
      <c r="B4" s="2" t="str">
        <f>IF(slip!B11&lt;&gt;"",slip!B11,"")</f>
        <v/>
      </c>
      <c r="C4" s="2" t="str">
        <f>IF(slip!D11&lt;&gt;"",slip!D11,"")</f>
        <v/>
      </c>
      <c r="D4" s="38" t="str">
        <f>IF(slip!E11&lt;&gt;"",slip!E11,"")</f>
        <v/>
      </c>
      <c r="E4" s="2" t="str">
        <f>IF(slip!F11&lt;&gt;"",slip!F11,"")</f>
        <v/>
      </c>
    </row>
    <row r="5" spans="1:5" x14ac:dyDescent="0.25">
      <c r="A5" s="2" t="str">
        <f>IF(slip!B12&lt;&gt;"",slip!A12,"")</f>
        <v/>
      </c>
      <c r="B5" s="2" t="str">
        <f>IF(slip!B12&lt;&gt;"",slip!B12,"")</f>
        <v/>
      </c>
      <c r="C5" s="2" t="str">
        <f>IF(slip!D12&lt;&gt;"",slip!D12,"")</f>
        <v/>
      </c>
      <c r="D5" s="38" t="str">
        <f>IF(slip!E12&lt;&gt;"",slip!E12,"")</f>
        <v/>
      </c>
      <c r="E5" s="2" t="str">
        <f>IF(slip!F12&lt;&gt;"",slip!F12,"")</f>
        <v/>
      </c>
    </row>
    <row r="6" spans="1:5" x14ac:dyDescent="0.25">
      <c r="A6" s="2" t="str">
        <f>IF(slip!B13&lt;&gt;"",slip!A13,"")</f>
        <v/>
      </c>
      <c r="B6" s="2" t="str">
        <f>IF(slip!B13&lt;&gt;"",slip!B13,"")</f>
        <v/>
      </c>
      <c r="C6" s="2" t="str">
        <f>IF(slip!D13&lt;&gt;"",slip!D13,"")</f>
        <v/>
      </c>
      <c r="D6" s="38" t="str">
        <f>IF(slip!E13&lt;&gt;"",slip!E13,"")</f>
        <v/>
      </c>
      <c r="E6" s="2" t="str">
        <f>IF(slip!F13&lt;&gt;"",slip!F13,"")</f>
        <v/>
      </c>
    </row>
    <row r="7" spans="1:5" x14ac:dyDescent="0.25">
      <c r="A7" s="2" t="str">
        <f>IF(slip!B14&lt;&gt;"",slip!A14,"")</f>
        <v/>
      </c>
      <c r="B7" s="2" t="str">
        <f>IF(slip!B14&lt;&gt;"",slip!B14,"")</f>
        <v/>
      </c>
      <c r="C7" s="2" t="str">
        <f>IF(slip!D14&lt;&gt;"",slip!D14,"")</f>
        <v/>
      </c>
      <c r="D7" s="38" t="str">
        <f>IF(slip!E14&lt;&gt;"",slip!E14,"")</f>
        <v/>
      </c>
      <c r="E7" s="2" t="str">
        <f>IF(slip!F14&lt;&gt;"",slip!F14,"")</f>
        <v/>
      </c>
    </row>
    <row r="8" spans="1:5" x14ac:dyDescent="0.25">
      <c r="A8" s="2" t="str">
        <f>IF(slip!B15&lt;&gt;"",slip!A15,"")</f>
        <v/>
      </c>
      <c r="B8" s="2" t="str">
        <f>IF(slip!B15&lt;&gt;"",slip!B15,"")</f>
        <v/>
      </c>
      <c r="C8" s="2" t="str">
        <f>IF(slip!D15&lt;&gt;"",slip!D15,"")</f>
        <v/>
      </c>
      <c r="D8" s="38" t="str">
        <f>IF(slip!E15&lt;&gt;"",slip!E15,"")</f>
        <v/>
      </c>
      <c r="E8" s="2" t="str">
        <f>IF(slip!F15&lt;&gt;"",slip!F15,"")</f>
        <v/>
      </c>
    </row>
    <row r="9" spans="1:5" x14ac:dyDescent="0.25">
      <c r="A9" s="2" t="str">
        <f>IF(slip!B16&lt;&gt;"",slip!A16,"")</f>
        <v/>
      </c>
      <c r="B9" s="2" t="str">
        <f>IF(slip!B16&lt;&gt;"",slip!B16,"")</f>
        <v/>
      </c>
      <c r="C9" s="2" t="str">
        <f>IF(slip!D16&lt;&gt;"",slip!D16,"")</f>
        <v/>
      </c>
      <c r="D9" s="38" t="str">
        <f>IF(slip!E16&lt;&gt;"",slip!E16,"")</f>
        <v/>
      </c>
      <c r="E9" s="2" t="str">
        <f>IF(slip!F16&lt;&gt;"",slip!F16,"")</f>
        <v/>
      </c>
    </row>
    <row r="10" spans="1:5" x14ac:dyDescent="0.25">
      <c r="A10" s="2" t="str">
        <f>IF(slip!B17&lt;&gt;"",slip!A17,"")</f>
        <v/>
      </c>
      <c r="B10" s="2" t="str">
        <f>IF(slip!B17&lt;&gt;"",slip!B17,"")</f>
        <v/>
      </c>
      <c r="C10" s="2" t="str">
        <f>IF(slip!D17&lt;&gt;"",slip!D17,"")</f>
        <v/>
      </c>
      <c r="D10" s="38" t="str">
        <f>IF(slip!E17&lt;&gt;"",slip!E17,"")</f>
        <v/>
      </c>
      <c r="E10" s="2" t="str">
        <f>IF(slip!F17&lt;&gt;"",slip!F17,"")</f>
        <v/>
      </c>
    </row>
    <row r="11" spans="1:5" x14ac:dyDescent="0.25">
      <c r="A11" s="2" t="str">
        <f>IF(slip!B18&lt;&gt;"",slip!A18,"")</f>
        <v/>
      </c>
      <c r="B11" s="2" t="str">
        <f>IF(slip!B18&lt;&gt;"",slip!B18,"")</f>
        <v/>
      </c>
      <c r="C11" s="2" t="str">
        <f>IF(slip!D18&lt;&gt;"",slip!D18,"")</f>
        <v/>
      </c>
      <c r="D11" s="38" t="str">
        <f>IF(slip!E18&lt;&gt;"",slip!E18,"")</f>
        <v/>
      </c>
      <c r="E11" s="2" t="str">
        <f>IF(slip!F18&lt;&gt;"",slip!F18,"")</f>
        <v/>
      </c>
    </row>
    <row r="12" spans="1:5" x14ac:dyDescent="0.25">
      <c r="A12" s="2" t="str">
        <f>IF(slip!B19&lt;&gt;"",slip!A19,"")</f>
        <v/>
      </c>
      <c r="B12" s="2" t="str">
        <f>IF(slip!B19&lt;&gt;"",slip!B19,"")</f>
        <v/>
      </c>
      <c r="C12" s="2" t="str">
        <f>IF(slip!D19&lt;&gt;"",slip!D19,"")</f>
        <v/>
      </c>
      <c r="D12" s="38" t="str">
        <f>IF(slip!E19&lt;&gt;"",slip!E19,"")</f>
        <v/>
      </c>
      <c r="E12" s="2" t="str">
        <f>IF(slip!F19&lt;&gt;"",slip!F19,"")</f>
        <v/>
      </c>
    </row>
    <row r="13" spans="1:5" x14ac:dyDescent="0.25">
      <c r="A13" s="2" t="str">
        <f>IF(slip!B20&lt;&gt;"",slip!A20,"")</f>
        <v/>
      </c>
      <c r="B13" s="2" t="str">
        <f>IF(slip!B20&lt;&gt;"",slip!B20,"")</f>
        <v/>
      </c>
      <c r="C13" s="2" t="str">
        <f>IF(slip!D20&lt;&gt;"",slip!D20,"")</f>
        <v/>
      </c>
      <c r="D13" s="38" t="str">
        <f>IF(slip!E20&lt;&gt;"",slip!E20,"")</f>
        <v/>
      </c>
      <c r="E13" s="2" t="str">
        <f>IF(slip!F20&lt;&gt;"",slip!F20,"")</f>
        <v/>
      </c>
    </row>
    <row r="14" spans="1:5" x14ac:dyDescent="0.25">
      <c r="A14" s="2" t="str">
        <f>IF(slip!B21&lt;&gt;"",slip!A21,"")</f>
        <v/>
      </c>
      <c r="B14" s="2" t="str">
        <f>IF(slip!B21&lt;&gt;"",slip!B21,"")</f>
        <v/>
      </c>
      <c r="C14" s="2" t="str">
        <f>IF(slip!D21&lt;&gt;"",slip!D21,"")</f>
        <v/>
      </c>
      <c r="D14" s="38" t="str">
        <f>IF(slip!E21&lt;&gt;"",slip!E21,"")</f>
        <v/>
      </c>
      <c r="E14" s="2" t="str">
        <f>IF(slip!F21&lt;&gt;"",slip!F21,"")</f>
        <v/>
      </c>
    </row>
    <row r="15" spans="1:5" x14ac:dyDescent="0.25">
      <c r="A15" s="2" t="str">
        <f>IF(slip!B22&lt;&gt;"",slip!A22,"")</f>
        <v/>
      </c>
      <c r="B15" s="2" t="str">
        <f>IF(slip!B22&lt;&gt;"",slip!B22,"")</f>
        <v/>
      </c>
      <c r="C15" s="2" t="str">
        <f>IF(slip!D22&lt;&gt;"",slip!D22,"")</f>
        <v/>
      </c>
      <c r="D15" s="38" t="str">
        <f>IF(slip!E22&lt;&gt;"",slip!E22,"")</f>
        <v/>
      </c>
      <c r="E15" s="2" t="str">
        <f>IF(slip!F22&lt;&gt;"",slip!F22,"")</f>
        <v/>
      </c>
    </row>
    <row r="16" spans="1:5" x14ac:dyDescent="0.25">
      <c r="A16" s="2" t="str">
        <f>IF(slip!B23&lt;&gt;"",slip!A23,"")</f>
        <v/>
      </c>
      <c r="B16" s="2" t="str">
        <f>IF(slip!B23&lt;&gt;"",slip!B23,"")</f>
        <v/>
      </c>
      <c r="C16" s="2" t="str">
        <f>IF(slip!D23&lt;&gt;"",slip!D23,"")</f>
        <v/>
      </c>
      <c r="D16" s="38" t="str">
        <f>IF(slip!E23&lt;&gt;"",slip!E23,"")</f>
        <v/>
      </c>
      <c r="E16" s="2" t="str">
        <f>IF(slip!F23&lt;&gt;"",slip!F23,"")</f>
        <v/>
      </c>
    </row>
    <row r="17" spans="1:5" x14ac:dyDescent="0.25">
      <c r="A17" s="2" t="str">
        <f>IF(slip!B24&lt;&gt;"",slip!A24,"")</f>
        <v/>
      </c>
      <c r="B17" s="2" t="str">
        <f>IF(slip!B24&lt;&gt;"",slip!B24,"")</f>
        <v/>
      </c>
      <c r="C17" s="2" t="str">
        <f>IF(slip!D24&lt;&gt;"",slip!D24,"")</f>
        <v/>
      </c>
      <c r="D17" s="38" t="str">
        <f>IF(slip!E24&lt;&gt;"",slip!E24,"")</f>
        <v/>
      </c>
      <c r="E17" s="2" t="str">
        <f>IF(slip!F24&lt;&gt;"",slip!F24,"")</f>
        <v/>
      </c>
    </row>
    <row r="18" spans="1:5" x14ac:dyDescent="0.25">
      <c r="A18" s="2" t="str">
        <f>IF(slip!B25&lt;&gt;"",slip!A25,"")</f>
        <v/>
      </c>
      <c r="B18" s="2" t="str">
        <f>IF(slip!B25&lt;&gt;"",slip!B25,"")</f>
        <v/>
      </c>
      <c r="C18" s="2" t="str">
        <f>IF(slip!D25&lt;&gt;"",slip!D25,"")</f>
        <v/>
      </c>
      <c r="D18" s="38" t="str">
        <f>IF(slip!E25&lt;&gt;"",slip!E25,"")</f>
        <v/>
      </c>
      <c r="E18" s="2" t="str">
        <f>IF(slip!F25&lt;&gt;"",slip!F25,"")</f>
        <v/>
      </c>
    </row>
    <row r="19" spans="1:5" x14ac:dyDescent="0.25">
      <c r="A19" s="2" t="str">
        <f>IF(slip!B26&lt;&gt;"",slip!A26,"")</f>
        <v/>
      </c>
      <c r="B19" s="2" t="str">
        <f>IF(slip!B26&lt;&gt;"",slip!B26,"")</f>
        <v/>
      </c>
      <c r="C19" s="2" t="str">
        <f>IF(slip!D26&lt;&gt;"",slip!D26,"")</f>
        <v/>
      </c>
      <c r="D19" s="38" t="str">
        <f>IF(slip!E26&lt;&gt;"",slip!E26,"")</f>
        <v/>
      </c>
      <c r="E19" s="2" t="str">
        <f>IF(slip!F26&lt;&gt;"",slip!F26,"")</f>
        <v/>
      </c>
    </row>
    <row r="20" spans="1:5" x14ac:dyDescent="0.25">
      <c r="A20" s="2" t="str">
        <f>IF(slip!B27&lt;&gt;"",slip!A27,"")</f>
        <v/>
      </c>
      <c r="B20" s="2" t="str">
        <f>IF(slip!B27&lt;&gt;"",slip!B27,"")</f>
        <v/>
      </c>
      <c r="C20" s="2" t="str">
        <f>IF(slip!D27&lt;&gt;"",slip!D27,"")</f>
        <v/>
      </c>
      <c r="D20" s="38" t="str">
        <f>IF(slip!E27&lt;&gt;"",slip!E27,"")</f>
        <v/>
      </c>
      <c r="E20" s="2" t="str">
        <f>IF(slip!F27&lt;&gt;"",slip!F27,"")</f>
        <v/>
      </c>
    </row>
    <row r="21" spans="1:5" x14ac:dyDescent="0.25">
      <c r="A21" s="2" t="str">
        <f>IF(slip!B28&lt;&gt;"",slip!A28,"")</f>
        <v/>
      </c>
      <c r="B21" s="2" t="str">
        <f>IF(slip!B28&lt;&gt;"",slip!B28,"")</f>
        <v/>
      </c>
      <c r="C21" s="2" t="str">
        <f>IF(slip!D28&lt;&gt;"",slip!D28,"")</f>
        <v/>
      </c>
      <c r="D21" s="38" t="str">
        <f>IF(slip!E28&lt;&gt;"",slip!E28,"")</f>
        <v/>
      </c>
      <c r="E21" s="2" t="str">
        <f>IF(slip!F28&lt;&gt;"",slip!F28,"")</f>
        <v/>
      </c>
    </row>
    <row r="22" spans="1:5" x14ac:dyDescent="0.25">
      <c r="A22" s="2" t="str">
        <f>IF(slip!B29&lt;&gt;"",slip!A29,"")</f>
        <v/>
      </c>
      <c r="B22" s="2" t="str">
        <f>IF(slip!B29&lt;&gt;"",slip!B29,"")</f>
        <v/>
      </c>
      <c r="C22" s="2" t="str">
        <f>IF(slip!D29&lt;&gt;"",slip!D29,"")</f>
        <v/>
      </c>
      <c r="D22" s="38" t="str">
        <f>IF(slip!E29&lt;&gt;"",slip!E29,"")</f>
        <v/>
      </c>
      <c r="E22" s="2" t="str">
        <f>IF(slip!F29&lt;&gt;"",slip!F29,"")</f>
        <v/>
      </c>
    </row>
    <row r="23" spans="1:5" x14ac:dyDescent="0.25">
      <c r="A23" s="2" t="str">
        <f>IF(slip!B30&lt;&gt;"",slip!A30,"")</f>
        <v/>
      </c>
      <c r="B23" s="2" t="str">
        <f>IF(slip!B30&lt;&gt;"",slip!B30,"")</f>
        <v/>
      </c>
      <c r="C23" s="2" t="str">
        <f>IF(slip!D30&lt;&gt;"",slip!D30,"")</f>
        <v/>
      </c>
      <c r="D23" s="38" t="str">
        <f>IF(slip!E30&lt;&gt;"",slip!E30,"")</f>
        <v/>
      </c>
      <c r="E23" s="2" t="str">
        <f>IF(slip!F30&lt;&gt;"",slip!F30,"")</f>
        <v/>
      </c>
    </row>
    <row r="24" spans="1:5" x14ac:dyDescent="0.25">
      <c r="A24" s="2" t="str">
        <f>IF(slip!B31&lt;&gt;"",slip!A31,"")</f>
        <v/>
      </c>
      <c r="B24" s="2" t="str">
        <f>IF(slip!B31&lt;&gt;"",slip!B31,"")</f>
        <v/>
      </c>
      <c r="C24" s="2" t="str">
        <f>IF(slip!D31&lt;&gt;"",slip!D31,"")</f>
        <v/>
      </c>
      <c r="D24" s="38" t="str">
        <f>IF(slip!E31&lt;&gt;"",slip!E31,"")</f>
        <v/>
      </c>
      <c r="E24" s="2" t="str">
        <f>IF(slip!F31&lt;&gt;"",slip!F31,"")</f>
        <v/>
      </c>
    </row>
    <row r="25" spans="1:5" x14ac:dyDescent="0.25">
      <c r="A25" s="2" t="str">
        <f>IF(slip!B32&lt;&gt;"",slip!A32,"")</f>
        <v/>
      </c>
      <c r="B25" s="2" t="str">
        <f>IF(slip!B32&lt;&gt;"",slip!B32,"")</f>
        <v/>
      </c>
      <c r="C25" s="2" t="str">
        <f>IF(slip!D32&lt;&gt;"",slip!D32,"")</f>
        <v/>
      </c>
      <c r="D25" s="38" t="str">
        <f>IF(slip!E32&lt;&gt;"",slip!E32,"")</f>
        <v/>
      </c>
      <c r="E25" s="2" t="str">
        <f>IF(slip!F32&lt;&gt;"",slip!F32,"")</f>
        <v/>
      </c>
    </row>
    <row r="26" spans="1:5" x14ac:dyDescent="0.25">
      <c r="A26" s="2" t="str">
        <f>IF(slip!B33&lt;&gt;"",slip!A33,"")</f>
        <v/>
      </c>
      <c r="B26" s="2" t="str">
        <f>IF(slip!B33&lt;&gt;"",slip!B33,"")</f>
        <v/>
      </c>
      <c r="C26" s="2" t="str">
        <f>IF(slip!D33&lt;&gt;"",slip!D33,"")</f>
        <v/>
      </c>
      <c r="D26" s="38" t="str">
        <f>IF(slip!E33&lt;&gt;"",slip!E33,"")</f>
        <v/>
      </c>
      <c r="E26" s="2" t="str">
        <f>IF(slip!F33&lt;&gt;"",slip!F33,"")</f>
        <v/>
      </c>
    </row>
    <row r="27" spans="1:5" x14ac:dyDescent="0.25">
      <c r="A27" s="2" t="str">
        <f>IF(slip!B34&lt;&gt;"",slip!A34,"")</f>
        <v/>
      </c>
      <c r="B27" s="2" t="str">
        <f>IF(slip!B34&lt;&gt;"",slip!B34,"")</f>
        <v/>
      </c>
      <c r="C27" s="2" t="str">
        <f>IF(slip!D34&lt;&gt;"",slip!D34,"")</f>
        <v/>
      </c>
      <c r="D27" s="38" t="str">
        <f>IF(slip!E34&lt;&gt;"",slip!E34,"")</f>
        <v/>
      </c>
      <c r="E27" s="2" t="str">
        <f>IF(slip!F34&lt;&gt;"",slip!F34,"")</f>
        <v/>
      </c>
    </row>
    <row r="28" spans="1:5" x14ac:dyDescent="0.25">
      <c r="A28" s="2" t="str">
        <f>IF(slip!B35&lt;&gt;"",slip!A35,"")</f>
        <v/>
      </c>
      <c r="B28" s="2" t="str">
        <f>IF(slip!B35&lt;&gt;"",slip!B35,"")</f>
        <v/>
      </c>
      <c r="C28" s="2" t="str">
        <f>IF(slip!D35&lt;&gt;"",slip!D35,"")</f>
        <v/>
      </c>
      <c r="D28" s="38" t="str">
        <f>IF(slip!E35&lt;&gt;"",slip!E35,"")</f>
        <v/>
      </c>
      <c r="E28" s="2" t="str">
        <f>IF(slip!F35&lt;&gt;"",slip!F35,"")</f>
        <v/>
      </c>
    </row>
    <row r="29" spans="1:5" x14ac:dyDescent="0.25">
      <c r="A29" s="2" t="str">
        <f>IF(slip!B36&lt;&gt;"",slip!A36,"")</f>
        <v/>
      </c>
      <c r="B29" s="2" t="str">
        <f>IF(slip!B36&lt;&gt;"",slip!B36,"")</f>
        <v/>
      </c>
      <c r="C29" s="2" t="str">
        <f>IF(slip!D36&lt;&gt;"",slip!D36,"")</f>
        <v/>
      </c>
      <c r="D29" s="38" t="str">
        <f>IF(slip!E36&lt;&gt;"",slip!E36,"")</f>
        <v/>
      </c>
      <c r="E29" s="2" t="str">
        <f>IF(slip!F36&lt;&gt;"",slip!F36,"")</f>
        <v/>
      </c>
    </row>
    <row r="30" spans="1:5" x14ac:dyDescent="0.25">
      <c r="A30" s="2" t="str">
        <f>IF(slip!B37&lt;&gt;"",slip!A37,"")</f>
        <v/>
      </c>
      <c r="B30" s="2" t="str">
        <f>IF(slip!B37&lt;&gt;"",slip!B37,"")</f>
        <v/>
      </c>
      <c r="C30" s="2" t="str">
        <f>IF(slip!D37&lt;&gt;"",slip!D37,"")</f>
        <v/>
      </c>
      <c r="D30" s="38" t="str">
        <f>IF(slip!E37&lt;&gt;"",slip!E37,"")</f>
        <v/>
      </c>
      <c r="E30" s="2" t="str">
        <f>IF(slip!F37&lt;&gt;"",slip!F37,"")</f>
        <v/>
      </c>
    </row>
    <row r="31" spans="1:5" x14ac:dyDescent="0.25">
      <c r="A31" s="2" t="str">
        <f>IF(slip!B38&lt;&gt;"",slip!A38,"")</f>
        <v/>
      </c>
      <c r="B31" s="2" t="str">
        <f>IF(slip!B38&lt;&gt;"",slip!B38,"")</f>
        <v/>
      </c>
      <c r="C31" s="2" t="str">
        <f>IF(slip!D38&lt;&gt;"",slip!D38,"")</f>
        <v/>
      </c>
      <c r="D31" s="38" t="str">
        <f>IF(slip!E38&lt;&gt;"",slip!E38,"")</f>
        <v/>
      </c>
      <c r="E31" s="2" t="str">
        <f>IF(slip!F38&lt;&gt;"",slip!F38,"")</f>
        <v/>
      </c>
    </row>
    <row r="32" spans="1:5" x14ac:dyDescent="0.25">
      <c r="A32" s="2" t="str">
        <f>IF(slip!B39&lt;&gt;"",slip!A39,"")</f>
        <v/>
      </c>
      <c r="B32" s="2" t="str">
        <f>IF(slip!B39&lt;&gt;"",slip!B39,"")</f>
        <v/>
      </c>
      <c r="C32" s="2" t="str">
        <f>IF(slip!D39&lt;&gt;"",slip!D39,"")</f>
        <v/>
      </c>
      <c r="D32" s="38" t="str">
        <f>IF(slip!E39&lt;&gt;"",slip!E39,"")</f>
        <v/>
      </c>
      <c r="E32" s="2" t="str">
        <f>IF(slip!F39&lt;&gt;"",slip!F39,"")</f>
        <v/>
      </c>
    </row>
    <row r="33" spans="1:5" x14ac:dyDescent="0.25">
      <c r="A33" s="2" t="str">
        <f>IF(slip!B40&lt;&gt;"",slip!A40,"")</f>
        <v/>
      </c>
      <c r="B33" s="2" t="str">
        <f>IF(slip!B40&lt;&gt;"",slip!B40,"")</f>
        <v/>
      </c>
      <c r="C33" s="2" t="str">
        <f>IF(slip!D40&lt;&gt;"",slip!D40,"")</f>
        <v/>
      </c>
      <c r="D33" s="38" t="str">
        <f>IF(slip!E40&lt;&gt;"",slip!E40,"")</f>
        <v/>
      </c>
      <c r="E33" s="2" t="str">
        <f>IF(slip!F40&lt;&gt;"",slip!F40,"")</f>
        <v/>
      </c>
    </row>
    <row r="34" spans="1:5" x14ac:dyDescent="0.25">
      <c r="A34" s="2" t="str">
        <f>IF(slip!B41&lt;&gt;"",slip!A41,"")</f>
        <v/>
      </c>
      <c r="B34" s="2" t="str">
        <f>IF(slip!B41&lt;&gt;"",slip!B41,"")</f>
        <v/>
      </c>
      <c r="C34" s="2" t="str">
        <f>IF(slip!D41&lt;&gt;"",slip!D41,"")</f>
        <v/>
      </c>
      <c r="D34" s="38" t="str">
        <f>IF(slip!E41&lt;&gt;"",slip!E41,"")</f>
        <v/>
      </c>
      <c r="E34" s="2" t="str">
        <f>IF(slip!F41&lt;&gt;"",slip!F41,"")</f>
        <v/>
      </c>
    </row>
    <row r="35" spans="1:5" x14ac:dyDescent="0.25">
      <c r="A35" s="2" t="str">
        <f>IF(slip!B42&lt;&gt;"",slip!A42,"")</f>
        <v/>
      </c>
      <c r="B35" s="2" t="str">
        <f>IF(slip!B42&lt;&gt;"",slip!B42,"")</f>
        <v/>
      </c>
      <c r="C35" s="2" t="str">
        <f>IF(slip!D42&lt;&gt;"",slip!D42,"")</f>
        <v/>
      </c>
      <c r="D35" s="38" t="str">
        <f>IF(slip!E42&lt;&gt;"",slip!E42,"")</f>
        <v/>
      </c>
      <c r="E35" s="2" t="str">
        <f>IF(slip!F42&lt;&gt;"",slip!F42,"")</f>
        <v/>
      </c>
    </row>
    <row r="36" spans="1:5" x14ac:dyDescent="0.25">
      <c r="A36" s="2" t="str">
        <f>IF(slip!B43&lt;&gt;"",slip!A43,"")</f>
        <v/>
      </c>
      <c r="B36" s="2" t="str">
        <f>IF(slip!B43&lt;&gt;"",slip!B43,"")</f>
        <v/>
      </c>
      <c r="C36" s="2" t="str">
        <f>IF(slip!D43&lt;&gt;"",slip!D43,"")</f>
        <v/>
      </c>
      <c r="D36" s="38" t="str">
        <f>IF(slip!E43&lt;&gt;"",slip!E43,"")</f>
        <v/>
      </c>
      <c r="E36" s="2" t="str">
        <f>IF(slip!F43&lt;&gt;"",slip!F43,"")</f>
        <v/>
      </c>
    </row>
    <row r="37" spans="1:5" x14ac:dyDescent="0.25">
      <c r="A37" s="2" t="str">
        <f>IF(slip!B44&lt;&gt;"",slip!A44,"")</f>
        <v/>
      </c>
      <c r="B37" s="2" t="str">
        <f>IF(slip!B44&lt;&gt;"",slip!B44,"")</f>
        <v/>
      </c>
      <c r="C37" s="2" t="str">
        <f>IF(slip!D44&lt;&gt;"",slip!D44,"")</f>
        <v/>
      </c>
      <c r="D37" s="38" t="str">
        <f>IF(slip!E44&lt;&gt;"",slip!E44,"")</f>
        <v/>
      </c>
      <c r="E37" s="2" t="str">
        <f>IF(slip!F44&lt;&gt;"",slip!F44,"")</f>
        <v/>
      </c>
    </row>
    <row r="38" spans="1:5" x14ac:dyDescent="0.25">
      <c r="A38" s="2" t="str">
        <f>IF(slip!B45&lt;&gt;"",slip!A45,"")</f>
        <v/>
      </c>
      <c r="B38" s="2" t="str">
        <f>IF(slip!B45&lt;&gt;"",slip!B45,"")</f>
        <v/>
      </c>
      <c r="C38" s="2" t="str">
        <f>IF(slip!D45&lt;&gt;"",slip!D45,"")</f>
        <v/>
      </c>
      <c r="D38" s="38" t="str">
        <f>IF(slip!E45&lt;&gt;"",slip!E45,"")</f>
        <v/>
      </c>
      <c r="E38" s="2" t="str">
        <f>IF(slip!F45&lt;&gt;"",slip!F45,"")</f>
        <v/>
      </c>
    </row>
    <row r="39" spans="1:5" x14ac:dyDescent="0.25">
      <c r="A39" s="2" t="str">
        <f>IF(slip!B46&lt;&gt;"",slip!A46,"")</f>
        <v/>
      </c>
      <c r="B39" s="2" t="str">
        <f>IF(slip!B46&lt;&gt;"",slip!B46,"")</f>
        <v/>
      </c>
      <c r="C39" s="2" t="str">
        <f>IF(slip!D46&lt;&gt;"",slip!D46,"")</f>
        <v/>
      </c>
      <c r="D39" s="38" t="str">
        <f>IF(slip!E46&lt;&gt;"",slip!E46,"")</f>
        <v/>
      </c>
      <c r="E39" s="2" t="str">
        <f>IF(slip!F46&lt;&gt;"",slip!F46,"")</f>
        <v/>
      </c>
    </row>
    <row r="40" spans="1:5" x14ac:dyDescent="0.25">
      <c r="A40" s="2" t="str">
        <f>IF(slip!B47&lt;&gt;"",slip!A47,"")</f>
        <v/>
      </c>
      <c r="B40" s="2" t="str">
        <f>IF(slip!B47&lt;&gt;"",slip!B47,"")</f>
        <v/>
      </c>
      <c r="C40" s="2" t="str">
        <f>IF(slip!D47&lt;&gt;"",slip!D47,"")</f>
        <v/>
      </c>
      <c r="D40" s="38" t="str">
        <f>IF(slip!E47&lt;&gt;"",slip!E47,"")</f>
        <v/>
      </c>
      <c r="E40" s="2" t="str">
        <f>IF(slip!F47&lt;&gt;"",slip!F47,"")</f>
        <v/>
      </c>
    </row>
    <row r="41" spans="1:5" x14ac:dyDescent="0.25">
      <c r="A41" s="2" t="str">
        <f>IF(slip!B48&lt;&gt;"",slip!A48,"")</f>
        <v/>
      </c>
      <c r="B41" s="2" t="str">
        <f>IF(slip!B48&lt;&gt;"",slip!B48,"")</f>
        <v/>
      </c>
      <c r="C41" s="2" t="str">
        <f>IF(slip!D48&lt;&gt;"",slip!D48,"")</f>
        <v/>
      </c>
      <c r="D41" s="38" t="str">
        <f>IF(slip!E48&lt;&gt;"",slip!E48,"")</f>
        <v/>
      </c>
      <c r="E41" s="2" t="str">
        <f>IF(slip!F48&lt;&gt;"",slip!F48,"")</f>
        <v/>
      </c>
    </row>
    <row r="42" spans="1:5" x14ac:dyDescent="0.25">
      <c r="A42" s="2" t="str">
        <f>IF(slip!B49&lt;&gt;"",slip!A49,"")</f>
        <v/>
      </c>
      <c r="B42" s="2" t="str">
        <f>IF(slip!B49&lt;&gt;"",slip!B49,"")</f>
        <v/>
      </c>
      <c r="C42" s="2" t="str">
        <f>IF(slip!D49&lt;&gt;"",slip!D49,"")</f>
        <v/>
      </c>
      <c r="D42" s="38" t="str">
        <f>IF(slip!E49&lt;&gt;"",slip!E49,"")</f>
        <v/>
      </c>
      <c r="E42" s="2" t="str">
        <f>IF(slip!F49&lt;&gt;"",slip!F49,"")</f>
        <v/>
      </c>
    </row>
    <row r="43" spans="1:5" x14ac:dyDescent="0.25">
      <c r="A43" s="2" t="str">
        <f>IF(slip!B50&lt;&gt;"",slip!A50,"")</f>
        <v/>
      </c>
      <c r="B43" s="2" t="str">
        <f>IF(slip!B50&lt;&gt;"",slip!B50,"")</f>
        <v/>
      </c>
      <c r="C43" s="2" t="str">
        <f>IF(slip!D50&lt;&gt;"",slip!D50,"")</f>
        <v/>
      </c>
      <c r="D43" s="38" t="str">
        <f>IF(slip!E50&lt;&gt;"",slip!E50,"")</f>
        <v/>
      </c>
      <c r="E43" s="2" t="str">
        <f>IF(slip!F50&lt;&gt;"",slip!F50,"")</f>
        <v/>
      </c>
    </row>
    <row r="44" spans="1:5" x14ac:dyDescent="0.25">
      <c r="A44" s="2" t="str">
        <f>IF(slip!B51&lt;&gt;"",slip!A51,"")</f>
        <v/>
      </c>
      <c r="B44" s="2" t="str">
        <f>IF(slip!B51&lt;&gt;"",slip!B51,"")</f>
        <v/>
      </c>
      <c r="C44" s="2" t="str">
        <f>IF(slip!D51&lt;&gt;"",slip!D51,"")</f>
        <v/>
      </c>
      <c r="D44" s="38" t="str">
        <f>IF(slip!E51&lt;&gt;"",slip!E51,"")</f>
        <v/>
      </c>
      <c r="E44" s="2" t="str">
        <f>IF(slip!F51&lt;&gt;"",slip!F51,"")</f>
        <v/>
      </c>
    </row>
    <row r="45" spans="1:5" x14ac:dyDescent="0.25">
      <c r="A45" s="2" t="str">
        <f>IF(slip!B52&lt;&gt;"",slip!A52,"")</f>
        <v/>
      </c>
      <c r="B45" s="2" t="str">
        <f>IF(slip!B52&lt;&gt;"",slip!B52,"")</f>
        <v/>
      </c>
      <c r="C45" s="2" t="str">
        <f>IF(slip!D52&lt;&gt;"",slip!D52,"")</f>
        <v/>
      </c>
      <c r="D45" s="38" t="str">
        <f>IF(slip!E52&lt;&gt;"",slip!E52,"")</f>
        <v/>
      </c>
      <c r="E45" s="2" t="str">
        <f>IF(slip!F52&lt;&gt;"",slip!F52,"")</f>
        <v/>
      </c>
    </row>
    <row r="46" spans="1:5" x14ac:dyDescent="0.25">
      <c r="A46" s="2" t="str">
        <f>IF(slip!B53&lt;&gt;"",slip!A53,"")</f>
        <v/>
      </c>
      <c r="B46" s="2" t="str">
        <f>IF(slip!B53&lt;&gt;"",slip!B53,"")</f>
        <v/>
      </c>
      <c r="C46" s="2" t="str">
        <f>IF(slip!D53&lt;&gt;"",slip!D53,"")</f>
        <v/>
      </c>
      <c r="D46" s="38" t="str">
        <f>IF(slip!E53&lt;&gt;"",slip!E53,"")</f>
        <v/>
      </c>
      <c r="E46" s="2" t="str">
        <f>IF(slip!F53&lt;&gt;"",slip!F53,"")</f>
        <v/>
      </c>
    </row>
    <row r="47" spans="1:5" x14ac:dyDescent="0.25">
      <c r="A47" s="2" t="str">
        <f>IF(slip!B54&lt;&gt;"",slip!A54,"")</f>
        <v/>
      </c>
      <c r="B47" s="2" t="str">
        <f>IF(slip!B54&lt;&gt;"",slip!B54,"")</f>
        <v/>
      </c>
      <c r="C47" s="2" t="str">
        <f>IF(slip!D54&lt;&gt;"",slip!D54,"")</f>
        <v/>
      </c>
      <c r="D47" s="38" t="str">
        <f>IF(slip!E54&lt;&gt;"",slip!E54,"")</f>
        <v/>
      </c>
      <c r="E47" s="2" t="str">
        <f>IF(slip!F54&lt;&gt;"",slip!F54,"")</f>
        <v/>
      </c>
    </row>
    <row r="48" spans="1:5" x14ac:dyDescent="0.25">
      <c r="A48" s="2" t="str">
        <f>IF(slip!B55&lt;&gt;"",slip!A55,"")</f>
        <v/>
      </c>
      <c r="B48" s="2" t="str">
        <f>IF(slip!B55&lt;&gt;"",slip!B55,"")</f>
        <v/>
      </c>
      <c r="C48" s="2" t="str">
        <f>IF(slip!D55&lt;&gt;"",slip!D55,"")</f>
        <v/>
      </c>
      <c r="D48" s="38" t="str">
        <f>IF(slip!E55&lt;&gt;"",slip!E55,"")</f>
        <v/>
      </c>
      <c r="E48" s="2" t="str">
        <f>IF(slip!F55&lt;&gt;"",slip!F55,"")</f>
        <v/>
      </c>
    </row>
    <row r="49" spans="1:5" x14ac:dyDescent="0.25">
      <c r="A49" s="2" t="str">
        <f>IF(slip!B56&lt;&gt;"",slip!A56,"")</f>
        <v/>
      </c>
      <c r="B49" s="2" t="str">
        <f>IF(slip!B56&lt;&gt;"",slip!B56,"")</f>
        <v/>
      </c>
      <c r="C49" s="2" t="str">
        <f>IF(slip!D56&lt;&gt;"",slip!D56,"")</f>
        <v/>
      </c>
      <c r="D49" s="38" t="str">
        <f>IF(slip!E56&lt;&gt;"",slip!E56,"")</f>
        <v/>
      </c>
      <c r="E49" s="2" t="str">
        <f>IF(slip!F56&lt;&gt;"",slip!F56,"")</f>
        <v/>
      </c>
    </row>
    <row r="50" spans="1:5" x14ac:dyDescent="0.25">
      <c r="A50" s="2" t="str">
        <f>IF(slip!B57&lt;&gt;"",slip!A57,"")</f>
        <v/>
      </c>
      <c r="B50" s="2" t="str">
        <f>IF(slip!B57&lt;&gt;"",slip!B57,"")</f>
        <v/>
      </c>
      <c r="C50" s="2" t="str">
        <f>IF(slip!D57&lt;&gt;"",slip!D57,"")</f>
        <v/>
      </c>
      <c r="D50" s="38" t="str">
        <f>IF(slip!E57&lt;&gt;"",slip!E57,"")</f>
        <v/>
      </c>
      <c r="E50" s="2" t="str">
        <f>IF(slip!F57&lt;&gt;"",slip!F57,"")</f>
        <v/>
      </c>
    </row>
    <row r="51" spans="1:5" x14ac:dyDescent="0.25">
      <c r="A51" s="2" t="str">
        <f>IF(slip!B58&lt;&gt;"",slip!A58,"")</f>
        <v/>
      </c>
      <c r="B51" s="2" t="str">
        <f>IF(slip!B58&lt;&gt;"",slip!B58,"")</f>
        <v/>
      </c>
      <c r="C51" s="2" t="str">
        <f>IF(slip!D58&lt;&gt;"",slip!D58,"")</f>
        <v/>
      </c>
      <c r="D51" s="38" t="str">
        <f>IF(slip!E58&lt;&gt;"",slip!E58,"")</f>
        <v/>
      </c>
      <c r="E51" s="2" t="str">
        <f>IF(slip!F58&lt;&gt;"",slip!F58,"")</f>
        <v/>
      </c>
    </row>
    <row r="52" spans="1:5" x14ac:dyDescent="0.25">
      <c r="A52" s="2" t="str">
        <f>IF(slip!B59&lt;&gt;"",slip!A59,"")</f>
        <v/>
      </c>
      <c r="B52" s="2" t="str">
        <f>IF(slip!B59&lt;&gt;"",slip!B59,"")</f>
        <v/>
      </c>
      <c r="C52" s="2" t="str">
        <f>IF(slip!D59&lt;&gt;"",slip!D59,"")</f>
        <v/>
      </c>
      <c r="D52" s="38" t="str">
        <f>IF(slip!E59&lt;&gt;"",slip!E59,"")</f>
        <v/>
      </c>
      <c r="E52" s="2" t="str">
        <f>IF(slip!F59&lt;&gt;"",slip!F59,"")</f>
        <v/>
      </c>
    </row>
    <row r="53" spans="1:5" x14ac:dyDescent="0.25">
      <c r="A53" s="2" t="str">
        <f>IF(slip!B60&lt;&gt;"",slip!A60,"")</f>
        <v/>
      </c>
      <c r="B53" s="2" t="str">
        <f>IF(slip!B60&lt;&gt;"",slip!B60,"")</f>
        <v/>
      </c>
      <c r="C53" s="2" t="str">
        <f>IF(slip!D60&lt;&gt;"",slip!D60,"")</f>
        <v/>
      </c>
      <c r="D53" s="38" t="str">
        <f>IF(slip!E60&lt;&gt;"",slip!E60,"")</f>
        <v/>
      </c>
      <c r="E53" s="2" t="str">
        <f>IF(slip!F60&lt;&gt;"",slip!F60,"")</f>
        <v/>
      </c>
    </row>
    <row r="54" spans="1:5" x14ac:dyDescent="0.25">
      <c r="A54" s="2" t="str">
        <f>IF(slip!B61&lt;&gt;"",slip!A61,"")</f>
        <v/>
      </c>
      <c r="B54" s="2" t="str">
        <f>IF(slip!B61&lt;&gt;"",slip!B61,"")</f>
        <v/>
      </c>
      <c r="C54" s="2" t="str">
        <f>IF(slip!D61&lt;&gt;"",slip!D61,"")</f>
        <v/>
      </c>
      <c r="D54" s="38" t="str">
        <f>IF(slip!E61&lt;&gt;"",slip!E61,"")</f>
        <v/>
      </c>
      <c r="E54" s="2" t="str">
        <f>IF(slip!F61&lt;&gt;"",slip!F61,"")</f>
        <v/>
      </c>
    </row>
    <row r="55" spans="1:5" x14ac:dyDescent="0.25">
      <c r="A55" s="2" t="str">
        <f>IF(slip!B62&lt;&gt;"",slip!A62,"")</f>
        <v/>
      </c>
      <c r="B55" s="2" t="str">
        <f>IF(slip!B62&lt;&gt;"",slip!B62,"")</f>
        <v/>
      </c>
      <c r="C55" s="2" t="str">
        <f>IF(slip!D62&lt;&gt;"",slip!D62,"")</f>
        <v/>
      </c>
      <c r="D55" s="38" t="str">
        <f>IF(slip!E62&lt;&gt;"",slip!E62,"")</f>
        <v/>
      </c>
      <c r="E55" s="2" t="str">
        <f>IF(slip!F62&lt;&gt;"",slip!F62,"")</f>
        <v/>
      </c>
    </row>
    <row r="56" spans="1:5" x14ac:dyDescent="0.25">
      <c r="A56" s="2" t="str">
        <f>IF(slip!B63&lt;&gt;"",slip!A63,"")</f>
        <v/>
      </c>
      <c r="B56" s="2" t="str">
        <f>IF(slip!B63&lt;&gt;"",slip!B63,"")</f>
        <v/>
      </c>
      <c r="C56" s="2" t="str">
        <f>IF(slip!D63&lt;&gt;"",slip!D63,"")</f>
        <v/>
      </c>
      <c r="D56" s="38" t="str">
        <f>IF(slip!E63&lt;&gt;"",slip!E63,"")</f>
        <v/>
      </c>
      <c r="E56" s="2" t="str">
        <f>IF(slip!F63&lt;&gt;"",slip!F63,"")</f>
        <v/>
      </c>
    </row>
    <row r="57" spans="1:5" x14ac:dyDescent="0.25">
      <c r="A57" s="2" t="str">
        <f>IF(slip!B64&lt;&gt;"",slip!A64,"")</f>
        <v/>
      </c>
      <c r="B57" s="2" t="str">
        <f>IF(slip!B64&lt;&gt;"",slip!B64,"")</f>
        <v/>
      </c>
      <c r="C57" s="2" t="str">
        <f>IF(slip!D64&lt;&gt;"",slip!D64,"")</f>
        <v/>
      </c>
      <c r="D57" s="38" t="str">
        <f>IF(slip!E64&lt;&gt;"",slip!E64,"")</f>
        <v/>
      </c>
      <c r="E57" s="2" t="str">
        <f>IF(slip!F64&lt;&gt;"",slip!F64,"")</f>
        <v/>
      </c>
    </row>
    <row r="58" spans="1:5" x14ac:dyDescent="0.25">
      <c r="A58" s="2" t="str">
        <f>IF(slip!B65&lt;&gt;"",slip!A65,"")</f>
        <v/>
      </c>
      <c r="B58" s="2" t="str">
        <f>IF(slip!B65&lt;&gt;"",slip!B65,"")</f>
        <v/>
      </c>
      <c r="C58" s="2" t="str">
        <f>IF(slip!D65&lt;&gt;"",slip!D65,"")</f>
        <v/>
      </c>
      <c r="D58" s="38" t="str">
        <f>IF(slip!E65&lt;&gt;"",slip!E65,"")</f>
        <v/>
      </c>
      <c r="E58" s="2" t="str">
        <f>IF(slip!F65&lt;&gt;"",slip!F65,"")</f>
        <v/>
      </c>
    </row>
    <row r="59" spans="1:5" x14ac:dyDescent="0.25">
      <c r="A59" s="2" t="str">
        <f>IF(slip!B66&lt;&gt;"",slip!A66,"")</f>
        <v/>
      </c>
      <c r="B59" s="2" t="str">
        <f>IF(slip!B66&lt;&gt;"",slip!B66,"")</f>
        <v/>
      </c>
      <c r="C59" s="2" t="str">
        <f>IF(slip!D66&lt;&gt;"",slip!D66,"")</f>
        <v/>
      </c>
      <c r="D59" s="38" t="str">
        <f>IF(slip!E66&lt;&gt;"",slip!E66,"")</f>
        <v/>
      </c>
      <c r="E59" s="2" t="str">
        <f>IF(slip!F66&lt;&gt;"",slip!F66,"")</f>
        <v/>
      </c>
    </row>
    <row r="60" spans="1:5" x14ac:dyDescent="0.25">
      <c r="A60" s="2" t="str">
        <f>IF(slip!B67&lt;&gt;"",slip!A67,"")</f>
        <v/>
      </c>
      <c r="B60" s="2" t="str">
        <f>IF(slip!B67&lt;&gt;"",slip!B67,"")</f>
        <v/>
      </c>
      <c r="C60" s="2" t="str">
        <f>IF(slip!D67&lt;&gt;"",slip!D67,"")</f>
        <v/>
      </c>
      <c r="D60" s="38" t="str">
        <f>IF(slip!E67&lt;&gt;"",slip!E67,"")</f>
        <v/>
      </c>
      <c r="E60" s="2" t="str">
        <f>IF(slip!F67&lt;&gt;"",slip!F67,"")</f>
        <v/>
      </c>
    </row>
    <row r="61" spans="1:5" x14ac:dyDescent="0.25">
      <c r="A61" s="2" t="str">
        <f>IF(slip!B68&lt;&gt;"",slip!A68,"")</f>
        <v/>
      </c>
      <c r="B61" s="2" t="str">
        <f>IF(slip!B68&lt;&gt;"",slip!B68,"")</f>
        <v/>
      </c>
      <c r="C61" s="2" t="str">
        <f>IF(slip!D68&lt;&gt;"",slip!D68,"")</f>
        <v/>
      </c>
      <c r="D61" s="38" t="str">
        <f>IF(slip!E68&lt;&gt;"",slip!E68,"")</f>
        <v/>
      </c>
      <c r="E61" s="2" t="str">
        <f>IF(slip!F68&lt;&gt;"",slip!F68,"")</f>
        <v/>
      </c>
    </row>
    <row r="62" spans="1:5" x14ac:dyDescent="0.25">
      <c r="A62" s="2" t="str">
        <f>IF(slip!B69&lt;&gt;"",slip!A69,"")</f>
        <v/>
      </c>
      <c r="B62" s="2" t="str">
        <f>IF(slip!B69&lt;&gt;"",slip!B69,"")</f>
        <v/>
      </c>
      <c r="C62" s="2" t="str">
        <f>IF(slip!D69&lt;&gt;"",slip!D69,"")</f>
        <v/>
      </c>
      <c r="D62" s="38" t="str">
        <f>IF(slip!E69&lt;&gt;"",slip!E69,"")</f>
        <v/>
      </c>
      <c r="E62" s="2" t="str">
        <f>IF(slip!F69&lt;&gt;"",slip!F69,"")</f>
        <v/>
      </c>
    </row>
    <row r="63" spans="1:5" x14ac:dyDescent="0.25">
      <c r="A63" s="2" t="str">
        <f>IF(slip!B70&lt;&gt;"",slip!A70,"")</f>
        <v/>
      </c>
      <c r="B63" s="2" t="str">
        <f>IF(slip!B70&lt;&gt;"",slip!B70,"")</f>
        <v/>
      </c>
      <c r="C63" s="2" t="str">
        <f>IF(slip!D70&lt;&gt;"",slip!D70,"")</f>
        <v/>
      </c>
      <c r="D63" s="38" t="str">
        <f>IF(slip!E70&lt;&gt;"",slip!E70,"")</f>
        <v/>
      </c>
      <c r="E63" s="2" t="str">
        <f>IF(slip!F70&lt;&gt;"",slip!F70,"")</f>
        <v/>
      </c>
    </row>
    <row r="64" spans="1:5" x14ac:dyDescent="0.25">
      <c r="A64" s="2" t="str">
        <f>IF(slip!B71&lt;&gt;"",slip!A71,"")</f>
        <v/>
      </c>
      <c r="B64" s="2" t="str">
        <f>IF(slip!B71&lt;&gt;"",slip!B71,"")</f>
        <v/>
      </c>
      <c r="C64" s="2" t="str">
        <f>IF(slip!D71&lt;&gt;"",slip!D71,"")</f>
        <v/>
      </c>
      <c r="D64" s="38" t="str">
        <f>IF(slip!E71&lt;&gt;"",slip!E71,"")</f>
        <v/>
      </c>
      <c r="E64" s="2" t="str">
        <f>IF(slip!F71&lt;&gt;"",slip!F71,"")</f>
        <v/>
      </c>
    </row>
    <row r="65" spans="1:5" x14ac:dyDescent="0.25">
      <c r="A65" s="2" t="str">
        <f>IF(slip!B72&lt;&gt;"",slip!A72,"")</f>
        <v/>
      </c>
      <c r="B65" s="2" t="str">
        <f>IF(slip!B72&lt;&gt;"",slip!B72,"")</f>
        <v/>
      </c>
      <c r="C65" s="2" t="str">
        <f>IF(slip!D72&lt;&gt;"",slip!D72,"")</f>
        <v/>
      </c>
      <c r="D65" s="38" t="str">
        <f>IF(slip!E72&lt;&gt;"",slip!E72,"")</f>
        <v/>
      </c>
      <c r="E65" s="2" t="str">
        <f>IF(slip!F72&lt;&gt;"",slip!F72,"")</f>
        <v/>
      </c>
    </row>
    <row r="66" spans="1:5" x14ac:dyDescent="0.25">
      <c r="A66" s="2" t="str">
        <f>IF(slip!B73&lt;&gt;"",slip!A73,"")</f>
        <v/>
      </c>
      <c r="B66" s="2" t="str">
        <f>IF(slip!B73&lt;&gt;"",slip!B73,"")</f>
        <v/>
      </c>
      <c r="C66" s="2" t="str">
        <f>IF(slip!D73&lt;&gt;"",slip!D73,"")</f>
        <v/>
      </c>
      <c r="D66" s="38" t="str">
        <f>IF(slip!E73&lt;&gt;"",slip!E73,"")</f>
        <v/>
      </c>
      <c r="E66" s="2" t="str">
        <f>IF(slip!F73&lt;&gt;"",slip!F73,"")</f>
        <v/>
      </c>
    </row>
    <row r="67" spans="1:5" x14ac:dyDescent="0.25">
      <c r="A67" s="2" t="str">
        <f>IF(slip!B74&lt;&gt;"",slip!A74,"")</f>
        <v/>
      </c>
      <c r="B67" s="2" t="str">
        <f>IF(slip!B74&lt;&gt;"",slip!B74,"")</f>
        <v/>
      </c>
      <c r="C67" s="2" t="str">
        <f>IF(slip!D74&lt;&gt;"",slip!D74,"")</f>
        <v/>
      </c>
      <c r="D67" s="38" t="str">
        <f>IF(slip!E74&lt;&gt;"",slip!E74,"")</f>
        <v/>
      </c>
      <c r="E67" s="2" t="str">
        <f>IF(slip!F74&lt;&gt;"",slip!F74,"")</f>
        <v/>
      </c>
    </row>
    <row r="68" spans="1:5" x14ac:dyDescent="0.25">
      <c r="A68" s="2" t="str">
        <f>IF(slip!B75&lt;&gt;"",slip!A75,"")</f>
        <v/>
      </c>
      <c r="B68" s="2" t="str">
        <f>IF(slip!B75&lt;&gt;"",slip!B75,"")</f>
        <v/>
      </c>
      <c r="C68" s="2" t="str">
        <f>IF(slip!D75&lt;&gt;"",slip!D75,"")</f>
        <v/>
      </c>
      <c r="D68" s="38" t="str">
        <f>IF(slip!E75&lt;&gt;"",slip!E75,"")</f>
        <v/>
      </c>
      <c r="E68" s="2" t="str">
        <f>IF(slip!F75&lt;&gt;"",slip!F75,"")</f>
        <v/>
      </c>
    </row>
    <row r="69" spans="1:5" x14ac:dyDescent="0.25">
      <c r="A69" s="2" t="str">
        <f>IF(slip!B76&lt;&gt;"",slip!A76,"")</f>
        <v/>
      </c>
      <c r="B69" s="2" t="str">
        <f>IF(slip!B76&lt;&gt;"",slip!B76,"")</f>
        <v/>
      </c>
      <c r="C69" s="2" t="str">
        <f>IF(slip!D76&lt;&gt;"",slip!D76,"")</f>
        <v/>
      </c>
      <c r="D69" s="38" t="str">
        <f>IF(slip!E76&lt;&gt;"",slip!E76,"")</f>
        <v/>
      </c>
      <c r="E69" s="2" t="str">
        <f>IF(slip!F76&lt;&gt;"",slip!F76,"")</f>
        <v/>
      </c>
    </row>
    <row r="70" spans="1:5" x14ac:dyDescent="0.25">
      <c r="A70" s="2" t="str">
        <f>IF(slip!B77&lt;&gt;"",slip!A77,"")</f>
        <v/>
      </c>
      <c r="B70" s="2" t="str">
        <f>IF(slip!B77&lt;&gt;"",slip!B77,"")</f>
        <v/>
      </c>
      <c r="C70" s="2" t="str">
        <f>IF(slip!D77&lt;&gt;"",slip!D77,"")</f>
        <v/>
      </c>
      <c r="D70" s="38" t="str">
        <f>IF(slip!E77&lt;&gt;"",slip!E77,"")</f>
        <v/>
      </c>
      <c r="E70" s="2" t="str">
        <f>IF(slip!F77&lt;&gt;"",slip!F77,"")</f>
        <v/>
      </c>
    </row>
    <row r="71" spans="1:5" x14ac:dyDescent="0.25">
      <c r="A71" s="2" t="str">
        <f>IF(slip!B78&lt;&gt;"",slip!A78,"")</f>
        <v/>
      </c>
      <c r="B71" s="2" t="str">
        <f>IF(slip!B78&lt;&gt;"",slip!B78,"")</f>
        <v/>
      </c>
      <c r="C71" s="2" t="str">
        <f>IF(slip!D78&lt;&gt;"",slip!D78,"")</f>
        <v/>
      </c>
      <c r="D71" s="38" t="str">
        <f>IF(slip!E78&lt;&gt;"",slip!E78,"")</f>
        <v/>
      </c>
      <c r="E71" s="2" t="str">
        <f>IF(slip!F78&lt;&gt;"",slip!F78,"")</f>
        <v/>
      </c>
    </row>
    <row r="72" spans="1:5" x14ac:dyDescent="0.25">
      <c r="A72" s="2" t="str">
        <f>IF(slip!B79&lt;&gt;"",slip!A79,"")</f>
        <v/>
      </c>
      <c r="B72" s="2" t="str">
        <f>IF(slip!B79&lt;&gt;"",slip!B79,"")</f>
        <v/>
      </c>
      <c r="C72" s="2" t="str">
        <f>IF(slip!D79&lt;&gt;"",slip!D79,"")</f>
        <v/>
      </c>
      <c r="D72" s="38" t="str">
        <f>IF(slip!E79&lt;&gt;"",slip!E79,"")</f>
        <v/>
      </c>
      <c r="E72" s="2" t="str">
        <f>IF(slip!F79&lt;&gt;"",slip!F79,"")</f>
        <v/>
      </c>
    </row>
    <row r="73" spans="1:5" x14ac:dyDescent="0.25">
      <c r="A73" s="2" t="str">
        <f>IF(slip!B80&lt;&gt;"",slip!A80,"")</f>
        <v/>
      </c>
      <c r="B73" s="2" t="str">
        <f>IF(slip!B80&lt;&gt;"",slip!B80,"")</f>
        <v/>
      </c>
      <c r="C73" s="2" t="str">
        <f>IF(slip!D80&lt;&gt;"",slip!D80,"")</f>
        <v/>
      </c>
      <c r="D73" s="38" t="str">
        <f>IF(slip!E80&lt;&gt;"",slip!E80,"")</f>
        <v/>
      </c>
      <c r="E73" s="2" t="str">
        <f>IF(slip!F80&lt;&gt;"",slip!F80,"")</f>
        <v/>
      </c>
    </row>
    <row r="74" spans="1:5" x14ac:dyDescent="0.25">
      <c r="A74" s="2" t="str">
        <f>IF(slip!B81&lt;&gt;"",slip!A81,"")</f>
        <v/>
      </c>
      <c r="B74" s="2" t="str">
        <f>IF(slip!B81&lt;&gt;"",slip!B81,"")</f>
        <v/>
      </c>
      <c r="C74" s="2" t="str">
        <f>IF(slip!D81&lt;&gt;"",slip!D81,"")</f>
        <v/>
      </c>
      <c r="D74" s="38" t="str">
        <f>IF(slip!E81&lt;&gt;"",slip!E81,"")</f>
        <v/>
      </c>
      <c r="E74" s="2" t="str">
        <f>IF(slip!F81&lt;&gt;"",slip!F81,"")</f>
        <v/>
      </c>
    </row>
    <row r="75" spans="1:5" x14ac:dyDescent="0.25">
      <c r="A75" s="2" t="str">
        <f>IF(slip!B82&lt;&gt;"",slip!A82,"")</f>
        <v/>
      </c>
      <c r="B75" s="2" t="str">
        <f>IF(slip!B82&lt;&gt;"",slip!B82,"")</f>
        <v/>
      </c>
      <c r="C75" s="2" t="str">
        <f>IF(slip!D82&lt;&gt;"",slip!D82,"")</f>
        <v/>
      </c>
      <c r="D75" s="38" t="str">
        <f>IF(slip!E82&lt;&gt;"",slip!E82,"")</f>
        <v/>
      </c>
      <c r="E75" s="2" t="str">
        <f>IF(slip!F82&lt;&gt;"",slip!F82,"")</f>
        <v/>
      </c>
    </row>
    <row r="76" spans="1:5" x14ac:dyDescent="0.25">
      <c r="A76" s="2" t="str">
        <f>IF(slip!B83&lt;&gt;"",slip!A83,"")</f>
        <v/>
      </c>
      <c r="B76" s="2" t="str">
        <f>IF(slip!B83&lt;&gt;"",slip!B83,"")</f>
        <v/>
      </c>
      <c r="C76" s="2" t="str">
        <f>IF(slip!D83&lt;&gt;"",slip!D83,"")</f>
        <v/>
      </c>
      <c r="D76" s="38" t="str">
        <f>IF(slip!E83&lt;&gt;"",slip!E83,"")</f>
        <v/>
      </c>
      <c r="E76" s="2" t="str">
        <f>IF(slip!F83&lt;&gt;"",slip!F83,"")</f>
        <v/>
      </c>
    </row>
    <row r="77" spans="1:5" x14ac:dyDescent="0.25">
      <c r="A77" s="2" t="str">
        <f>IF(slip!B84&lt;&gt;"",slip!A84,"")</f>
        <v/>
      </c>
      <c r="B77" s="2" t="str">
        <f>IF(slip!B84&lt;&gt;"",slip!B84,"")</f>
        <v/>
      </c>
      <c r="C77" s="2" t="str">
        <f>IF(slip!D84&lt;&gt;"",slip!D84,"")</f>
        <v/>
      </c>
      <c r="D77" s="38" t="str">
        <f>IF(slip!E84&lt;&gt;"",slip!E84,"")</f>
        <v/>
      </c>
      <c r="E77" s="2" t="str">
        <f>IF(slip!F84&lt;&gt;"",slip!F84,"")</f>
        <v/>
      </c>
    </row>
    <row r="78" spans="1:5" x14ac:dyDescent="0.25">
      <c r="A78" s="2" t="str">
        <f>IF(slip!B85&lt;&gt;"",slip!A85,"")</f>
        <v/>
      </c>
      <c r="B78" s="2" t="str">
        <f>IF(slip!B85&lt;&gt;"",slip!B85,"")</f>
        <v/>
      </c>
      <c r="C78" s="2" t="str">
        <f>IF(slip!D85&lt;&gt;"",slip!D85,"")</f>
        <v/>
      </c>
      <c r="D78" s="38" t="str">
        <f>IF(slip!E85&lt;&gt;"",slip!E85,"")</f>
        <v/>
      </c>
      <c r="E78" s="2" t="str">
        <f>IF(slip!F85&lt;&gt;"",slip!F85,"")</f>
        <v/>
      </c>
    </row>
    <row r="79" spans="1:5" x14ac:dyDescent="0.25">
      <c r="A79" s="2" t="str">
        <f>IF(slip!B86&lt;&gt;"",slip!A86,"")</f>
        <v/>
      </c>
      <c r="B79" s="2" t="str">
        <f>IF(slip!B86&lt;&gt;"",slip!B86,"")</f>
        <v/>
      </c>
      <c r="C79" s="2" t="str">
        <f>IF(slip!D86&lt;&gt;"",slip!D86,"")</f>
        <v/>
      </c>
      <c r="D79" s="38" t="str">
        <f>IF(slip!E86&lt;&gt;"",slip!E86,"")</f>
        <v/>
      </c>
      <c r="E79" s="2" t="str">
        <f>IF(slip!F86&lt;&gt;"",slip!F86,"")</f>
        <v/>
      </c>
    </row>
    <row r="80" spans="1:5" x14ac:dyDescent="0.25">
      <c r="A80" s="2" t="str">
        <f>IF(slip!B87&lt;&gt;"",slip!A87,"")</f>
        <v/>
      </c>
      <c r="B80" s="2" t="str">
        <f>IF(slip!B87&lt;&gt;"",slip!B87,"")</f>
        <v/>
      </c>
      <c r="C80" s="2" t="str">
        <f>IF(slip!D87&lt;&gt;"",slip!D87,"")</f>
        <v/>
      </c>
      <c r="D80" s="38" t="str">
        <f>IF(slip!E87&lt;&gt;"",slip!E87,"")</f>
        <v/>
      </c>
      <c r="E80" s="2" t="str">
        <f>IF(slip!F87&lt;&gt;"",slip!F87,"")</f>
        <v/>
      </c>
    </row>
    <row r="81" spans="1:5" x14ac:dyDescent="0.25">
      <c r="A81" s="2" t="str">
        <f>IF(slip!B88&lt;&gt;"",slip!A88,"")</f>
        <v/>
      </c>
      <c r="B81" s="2" t="str">
        <f>IF(slip!B88&lt;&gt;"",slip!B88,"")</f>
        <v/>
      </c>
      <c r="C81" s="2" t="str">
        <f>IF(slip!D88&lt;&gt;"",slip!D88,"")</f>
        <v/>
      </c>
      <c r="D81" s="38" t="str">
        <f>IF(slip!E88&lt;&gt;"",slip!E88,"")</f>
        <v/>
      </c>
      <c r="E81" s="2" t="str">
        <f>IF(slip!F88&lt;&gt;"",slip!F88,"")</f>
        <v/>
      </c>
    </row>
    <row r="82" spans="1:5" x14ac:dyDescent="0.25">
      <c r="A82" s="2" t="str">
        <f>IF(slip!B89&lt;&gt;"",slip!A89,"")</f>
        <v/>
      </c>
      <c r="B82" s="2" t="str">
        <f>IF(slip!B89&lt;&gt;"",slip!B89,"")</f>
        <v/>
      </c>
      <c r="C82" s="2" t="str">
        <f>IF(slip!D89&lt;&gt;"",slip!D89,"")</f>
        <v/>
      </c>
      <c r="D82" s="38" t="str">
        <f>IF(slip!E89&lt;&gt;"",slip!E89,"")</f>
        <v/>
      </c>
      <c r="E82" s="2" t="str">
        <f>IF(slip!F89&lt;&gt;"",slip!F89,"")</f>
        <v/>
      </c>
    </row>
    <row r="83" spans="1:5" x14ac:dyDescent="0.25">
      <c r="A83" s="2" t="str">
        <f>IF(slip!B90&lt;&gt;"",slip!A90,"")</f>
        <v/>
      </c>
      <c r="B83" s="2" t="str">
        <f>IF(slip!B90&lt;&gt;"",slip!B90,"")</f>
        <v/>
      </c>
      <c r="C83" s="2" t="str">
        <f>IF(slip!D90&lt;&gt;"",slip!D90,"")</f>
        <v/>
      </c>
      <c r="D83" s="38" t="str">
        <f>IF(slip!E90&lt;&gt;"",slip!E90,"")</f>
        <v/>
      </c>
      <c r="E83" s="2" t="str">
        <f>IF(slip!F90&lt;&gt;"",slip!F90,"")</f>
        <v/>
      </c>
    </row>
    <row r="84" spans="1:5" x14ac:dyDescent="0.25">
      <c r="A84" s="2" t="str">
        <f>IF(slip!B91&lt;&gt;"",slip!A91,"")</f>
        <v/>
      </c>
      <c r="B84" s="2" t="str">
        <f>IF(slip!B91&lt;&gt;"",slip!B91,"")</f>
        <v/>
      </c>
      <c r="C84" s="2" t="str">
        <f>IF(slip!D91&lt;&gt;"",slip!D91,"")</f>
        <v/>
      </c>
      <c r="D84" s="38" t="str">
        <f>IF(slip!E91&lt;&gt;"",slip!E91,"")</f>
        <v/>
      </c>
      <c r="E84" s="2" t="str">
        <f>IF(slip!F91&lt;&gt;"",slip!F91,"")</f>
        <v/>
      </c>
    </row>
    <row r="85" spans="1:5" x14ac:dyDescent="0.25">
      <c r="A85" s="2" t="str">
        <f>IF(slip!B92&lt;&gt;"",slip!A92,"")</f>
        <v/>
      </c>
      <c r="B85" s="2" t="str">
        <f>IF(slip!B92&lt;&gt;"",slip!B92,"")</f>
        <v/>
      </c>
      <c r="C85" s="2" t="str">
        <f>IF(slip!D92&lt;&gt;"",slip!D92,"")</f>
        <v/>
      </c>
      <c r="D85" s="38" t="str">
        <f>IF(slip!E92&lt;&gt;"",slip!E92,"")</f>
        <v/>
      </c>
      <c r="E85" s="2" t="str">
        <f>IF(slip!F92&lt;&gt;"",slip!F92,"")</f>
        <v/>
      </c>
    </row>
    <row r="86" spans="1:5" x14ac:dyDescent="0.25">
      <c r="A86" s="2" t="str">
        <f>IF(slip!B93&lt;&gt;"",slip!A93,"")</f>
        <v/>
      </c>
      <c r="B86" s="2" t="str">
        <f>IF(slip!B93&lt;&gt;"",slip!B93,"")</f>
        <v/>
      </c>
      <c r="C86" s="2" t="str">
        <f>IF(slip!D93&lt;&gt;"",slip!D93,"")</f>
        <v/>
      </c>
      <c r="D86" s="38" t="str">
        <f>IF(slip!E93&lt;&gt;"",slip!E93,"")</f>
        <v/>
      </c>
      <c r="E86" s="2" t="str">
        <f>IF(slip!F93&lt;&gt;"",slip!F93,"")</f>
        <v/>
      </c>
    </row>
    <row r="87" spans="1:5" x14ac:dyDescent="0.25">
      <c r="A87" s="2" t="str">
        <f>IF(slip!B94&lt;&gt;"",slip!A94,"")</f>
        <v/>
      </c>
      <c r="B87" s="2" t="str">
        <f>IF(slip!B94&lt;&gt;"",slip!B94,"")</f>
        <v/>
      </c>
      <c r="C87" s="2" t="str">
        <f>IF(slip!D94&lt;&gt;"",slip!D94,"")</f>
        <v/>
      </c>
      <c r="D87" s="38" t="str">
        <f>IF(slip!E94&lt;&gt;"",slip!E94,"")</f>
        <v/>
      </c>
      <c r="E87" s="2" t="str">
        <f>IF(slip!F94&lt;&gt;"",slip!F94,"")</f>
        <v/>
      </c>
    </row>
    <row r="88" spans="1:5" x14ac:dyDescent="0.25">
      <c r="A88" s="2" t="str">
        <f>IF(slip!B95&lt;&gt;"",slip!A95,"")</f>
        <v/>
      </c>
      <c r="B88" s="2" t="str">
        <f>IF(slip!B95&lt;&gt;"",slip!B95,"")</f>
        <v/>
      </c>
      <c r="C88" s="2" t="str">
        <f>IF(slip!D95&lt;&gt;"",slip!D95,"")</f>
        <v/>
      </c>
      <c r="D88" s="38" t="str">
        <f>IF(slip!E95&lt;&gt;"",slip!E95,"")</f>
        <v/>
      </c>
      <c r="E88" s="2" t="str">
        <f>IF(slip!F95&lt;&gt;"",slip!F95,"")</f>
        <v/>
      </c>
    </row>
    <row r="89" spans="1:5" x14ac:dyDescent="0.25">
      <c r="A89" s="2" t="str">
        <f>IF(slip!B96&lt;&gt;"",slip!A96,"")</f>
        <v/>
      </c>
      <c r="B89" s="2" t="str">
        <f>IF(slip!B96&lt;&gt;"",slip!B96,"")</f>
        <v/>
      </c>
      <c r="C89" s="2" t="str">
        <f>IF(slip!D96&lt;&gt;"",slip!D96,"")</f>
        <v/>
      </c>
      <c r="D89" s="38" t="str">
        <f>IF(slip!E96&lt;&gt;"",slip!E96,"")</f>
        <v/>
      </c>
      <c r="E89" s="2" t="str">
        <f>IF(slip!F96&lt;&gt;"",slip!F96,"")</f>
        <v/>
      </c>
    </row>
    <row r="90" spans="1:5" x14ac:dyDescent="0.25">
      <c r="A90" s="2" t="str">
        <f>IF(slip!B97&lt;&gt;"",slip!A97,"")</f>
        <v/>
      </c>
      <c r="B90" s="2" t="str">
        <f>IF(slip!B97&lt;&gt;"",slip!B97,"")</f>
        <v/>
      </c>
      <c r="C90" s="2" t="str">
        <f>IF(slip!D97&lt;&gt;"",slip!D97,"")</f>
        <v/>
      </c>
      <c r="D90" s="38" t="str">
        <f>IF(slip!E97&lt;&gt;"",slip!E97,"")</f>
        <v/>
      </c>
      <c r="E90" s="2" t="str">
        <f>IF(slip!F97&lt;&gt;"",slip!F97,"")</f>
        <v/>
      </c>
    </row>
    <row r="91" spans="1:5" x14ac:dyDescent="0.25">
      <c r="A91" s="2" t="str">
        <f>IF(slip!B98&lt;&gt;"",slip!A98,"")</f>
        <v/>
      </c>
      <c r="B91" s="2" t="str">
        <f>IF(slip!B98&lt;&gt;"",slip!B98,"")</f>
        <v/>
      </c>
      <c r="C91" s="2" t="str">
        <f>IF(slip!D98&lt;&gt;"",slip!D98,"")</f>
        <v/>
      </c>
      <c r="D91" s="38" t="str">
        <f>IF(slip!E98&lt;&gt;"",slip!E98,"")</f>
        <v/>
      </c>
      <c r="E91" s="2" t="str">
        <f>IF(slip!F98&lt;&gt;"",slip!F98,"")</f>
        <v/>
      </c>
    </row>
    <row r="92" spans="1:5" x14ac:dyDescent="0.25">
      <c r="A92" s="2" t="str">
        <f>IF(slip!B99&lt;&gt;"",slip!A99,"")</f>
        <v/>
      </c>
      <c r="B92" s="2" t="str">
        <f>IF(slip!B99&lt;&gt;"",slip!B99,"")</f>
        <v/>
      </c>
      <c r="C92" s="2" t="str">
        <f>IF(slip!D99&lt;&gt;"",slip!D99,"")</f>
        <v/>
      </c>
      <c r="D92" s="38" t="str">
        <f>IF(slip!E99&lt;&gt;"",slip!E99,"")</f>
        <v/>
      </c>
      <c r="E92" s="2" t="str">
        <f>IF(slip!F99&lt;&gt;"",slip!F99,"")</f>
        <v/>
      </c>
    </row>
    <row r="93" spans="1:5" x14ac:dyDescent="0.25">
      <c r="A93" s="2" t="str">
        <f>IF(slip!B100&lt;&gt;"",slip!A100,"")</f>
        <v/>
      </c>
      <c r="B93" s="2" t="str">
        <f>IF(slip!B100&lt;&gt;"",slip!B100,"")</f>
        <v/>
      </c>
      <c r="C93" s="2" t="str">
        <f>IF(slip!D100&lt;&gt;"",slip!D100,"")</f>
        <v/>
      </c>
      <c r="D93" s="38" t="str">
        <f>IF(slip!E100&lt;&gt;"",slip!E100,"")</f>
        <v/>
      </c>
      <c r="E93" s="2" t="str">
        <f>IF(slip!F100&lt;&gt;"",slip!F100,"")</f>
        <v/>
      </c>
    </row>
    <row r="94" spans="1:5" x14ac:dyDescent="0.25">
      <c r="A94" s="2" t="str">
        <f>IF(slip!B101&lt;&gt;"",slip!A101,"")</f>
        <v/>
      </c>
      <c r="B94" s="2" t="str">
        <f>IF(slip!B101&lt;&gt;"",slip!B101,"")</f>
        <v/>
      </c>
      <c r="C94" s="2" t="str">
        <f>IF(slip!D101&lt;&gt;"",slip!D101,"")</f>
        <v/>
      </c>
      <c r="D94" s="38" t="str">
        <f>IF(slip!E101&lt;&gt;"",slip!E101,"")</f>
        <v/>
      </c>
      <c r="E94" s="2" t="str">
        <f>IF(slip!F101&lt;&gt;"",slip!F101,"")</f>
        <v/>
      </c>
    </row>
    <row r="95" spans="1:5" x14ac:dyDescent="0.25">
      <c r="A95" s="2" t="str">
        <f>IF(slip!B102&lt;&gt;"",slip!A102,"")</f>
        <v/>
      </c>
      <c r="B95" s="2" t="str">
        <f>IF(slip!B102&lt;&gt;"",slip!B102,"")</f>
        <v/>
      </c>
      <c r="C95" s="2" t="str">
        <f>IF(slip!D102&lt;&gt;"",slip!D102,"")</f>
        <v/>
      </c>
      <c r="D95" s="38" t="str">
        <f>IF(slip!E102&lt;&gt;"",slip!E102,"")</f>
        <v/>
      </c>
      <c r="E95" s="2" t="str">
        <f>IF(slip!F102&lt;&gt;"",slip!F102,"")</f>
        <v/>
      </c>
    </row>
    <row r="96" spans="1:5" x14ac:dyDescent="0.25">
      <c r="A96" s="2" t="str">
        <f>IF(slip!B103&lt;&gt;"",slip!A103,"")</f>
        <v/>
      </c>
      <c r="B96" s="2" t="str">
        <f>IF(slip!B103&lt;&gt;"",slip!B103,"")</f>
        <v/>
      </c>
      <c r="C96" s="2" t="str">
        <f>IF(slip!D103&lt;&gt;"",slip!D103,"")</f>
        <v/>
      </c>
      <c r="D96" s="38" t="str">
        <f>IF(slip!E103&lt;&gt;"",slip!E103,"")</f>
        <v/>
      </c>
      <c r="E96" s="2" t="str">
        <f>IF(slip!F103&lt;&gt;"",slip!F103,"")</f>
        <v/>
      </c>
    </row>
    <row r="97" spans="1:5" x14ac:dyDescent="0.25">
      <c r="A97" s="2" t="str">
        <f>IF(slip!B104&lt;&gt;"",slip!A104,"")</f>
        <v/>
      </c>
      <c r="B97" s="2" t="str">
        <f>IF(slip!B104&lt;&gt;"",slip!B104,"")</f>
        <v/>
      </c>
      <c r="C97" s="2" t="str">
        <f>IF(slip!D104&lt;&gt;"",slip!D104,"")</f>
        <v/>
      </c>
      <c r="D97" s="38" t="str">
        <f>IF(slip!E104&lt;&gt;"",slip!E104,"")</f>
        <v/>
      </c>
      <c r="E97" s="2" t="str">
        <f>IF(slip!F104&lt;&gt;"",slip!F104,"")</f>
        <v/>
      </c>
    </row>
    <row r="98" spans="1:5" x14ac:dyDescent="0.25">
      <c r="A98" s="2" t="str">
        <f>IF(slip!B105&lt;&gt;"",slip!A105,"")</f>
        <v/>
      </c>
      <c r="B98" s="2" t="str">
        <f>IF(slip!B105&lt;&gt;"",slip!B105,"")</f>
        <v/>
      </c>
      <c r="C98" s="2" t="str">
        <f>IF(slip!D105&lt;&gt;"",slip!D105,"")</f>
        <v/>
      </c>
      <c r="D98" s="38" t="str">
        <f>IF(slip!E105&lt;&gt;"",slip!E105,"")</f>
        <v/>
      </c>
      <c r="E98" s="2" t="str">
        <f>IF(slip!F105&lt;&gt;"",slip!F105,"")</f>
        <v/>
      </c>
    </row>
    <row r="99" spans="1:5" x14ac:dyDescent="0.25">
      <c r="A99" s="2" t="str">
        <f>IF(slip!B106&lt;&gt;"",slip!A106,"")</f>
        <v/>
      </c>
      <c r="B99" s="2" t="str">
        <f>IF(slip!B106&lt;&gt;"",slip!B106,"")</f>
        <v/>
      </c>
      <c r="C99" s="2" t="str">
        <f>IF(slip!D106&lt;&gt;"",slip!D106,"")</f>
        <v/>
      </c>
      <c r="D99" s="38" t="str">
        <f>IF(slip!E106&lt;&gt;"",slip!E106,"")</f>
        <v/>
      </c>
      <c r="E99" s="2" t="str">
        <f>IF(slip!F106&lt;&gt;"",slip!F106,"")</f>
        <v/>
      </c>
    </row>
    <row r="100" spans="1:5" x14ac:dyDescent="0.25">
      <c r="A100" s="2" t="str">
        <f>IF(slip!B107&lt;&gt;"",slip!A107,"")</f>
        <v/>
      </c>
      <c r="B100" s="2" t="str">
        <f>IF(slip!B107&lt;&gt;"",slip!B107,"")</f>
        <v/>
      </c>
      <c r="C100" s="2" t="str">
        <f>IF(slip!D107&lt;&gt;"",slip!D107,"")</f>
        <v/>
      </c>
      <c r="D100" s="38" t="str">
        <f>IF(slip!E107&lt;&gt;"",slip!E107,"")</f>
        <v/>
      </c>
      <c r="E100" s="2" t="str">
        <f>IF(slip!F107&lt;&gt;"",slip!F107,"")</f>
        <v/>
      </c>
    </row>
    <row r="101" spans="1:5" x14ac:dyDescent="0.25">
      <c r="A101" s="2" t="str">
        <f>IF(slip!B108&lt;&gt;"",slip!A108,"")</f>
        <v/>
      </c>
      <c r="B101" s="2" t="str">
        <f>IF(slip!B108&lt;&gt;"",slip!B108,"")</f>
        <v/>
      </c>
      <c r="C101" s="2" t="str">
        <f>IF(slip!D108&lt;&gt;"",slip!D108,"")</f>
        <v/>
      </c>
      <c r="D101" s="38" t="str">
        <f>IF(slip!E108&lt;&gt;"",slip!E108,"")</f>
        <v/>
      </c>
      <c r="E101" s="2" t="str">
        <f>IF(slip!F108&lt;&gt;"",slip!F108,"")</f>
        <v/>
      </c>
    </row>
    <row r="102" spans="1:5" x14ac:dyDescent="0.25">
      <c r="A102" s="2" t="str">
        <f>IF(slip!B109&lt;&gt;"",slip!A109,"")</f>
        <v/>
      </c>
      <c r="B102" s="2" t="str">
        <f>IF(slip!B109&lt;&gt;"",slip!B109,"")</f>
        <v/>
      </c>
      <c r="C102" s="2" t="str">
        <f>IF(slip!D109&lt;&gt;"",slip!D109,"")</f>
        <v/>
      </c>
      <c r="D102" s="38" t="str">
        <f>IF(slip!E109&lt;&gt;"",slip!E109,"")</f>
        <v/>
      </c>
      <c r="E102" s="2" t="str">
        <f>IF(slip!F109&lt;&gt;"",slip!F109,"")</f>
        <v/>
      </c>
    </row>
    <row r="103" spans="1:5" x14ac:dyDescent="0.25">
      <c r="A103" s="2" t="str">
        <f>IF(slip!B110&lt;&gt;"",slip!A110,"")</f>
        <v/>
      </c>
      <c r="B103" s="2" t="str">
        <f>IF(slip!B110&lt;&gt;"",slip!B110,"")</f>
        <v/>
      </c>
      <c r="C103" s="2" t="str">
        <f>IF(slip!D110&lt;&gt;"",slip!D110,"")</f>
        <v/>
      </c>
      <c r="D103" s="38" t="str">
        <f>IF(slip!E110&lt;&gt;"",slip!E110,"")</f>
        <v/>
      </c>
      <c r="E103" s="2" t="str">
        <f>IF(slip!F110&lt;&gt;"",slip!F110,"")</f>
        <v/>
      </c>
    </row>
    <row r="104" spans="1:5" x14ac:dyDescent="0.25">
      <c r="A104" s="2" t="str">
        <f>IF(slip!B111&lt;&gt;"",slip!A111,"")</f>
        <v/>
      </c>
      <c r="B104" s="2" t="str">
        <f>IF(slip!B111&lt;&gt;"",slip!B111,"")</f>
        <v/>
      </c>
      <c r="C104" s="2" t="str">
        <f>IF(slip!D111&lt;&gt;"",slip!D111,"")</f>
        <v/>
      </c>
      <c r="D104" s="38" t="str">
        <f>IF(slip!E111&lt;&gt;"",slip!E111,"")</f>
        <v/>
      </c>
      <c r="E104" s="2" t="str">
        <f>IF(slip!F111&lt;&gt;"",slip!F111,"")</f>
        <v/>
      </c>
    </row>
    <row r="105" spans="1:5" x14ac:dyDescent="0.25">
      <c r="A105" s="2" t="str">
        <f>IF(slip!B112&lt;&gt;"",slip!A112,"")</f>
        <v/>
      </c>
      <c r="B105" s="2" t="str">
        <f>IF(slip!B112&lt;&gt;"",slip!B112,"")</f>
        <v/>
      </c>
      <c r="C105" s="2" t="str">
        <f>IF(slip!D112&lt;&gt;"",slip!D112,"")</f>
        <v/>
      </c>
      <c r="D105" s="38" t="str">
        <f>IF(slip!E112&lt;&gt;"",slip!E112,"")</f>
        <v/>
      </c>
      <c r="E105" s="2" t="str">
        <f>IF(slip!F112&lt;&gt;"",slip!F112,"")</f>
        <v/>
      </c>
    </row>
    <row r="106" spans="1:5" x14ac:dyDescent="0.25">
      <c r="A106" s="2" t="str">
        <f>IF(slip!B113&lt;&gt;"",slip!A113,"")</f>
        <v/>
      </c>
      <c r="B106" s="2" t="str">
        <f>IF(slip!B113&lt;&gt;"",slip!B113,"")</f>
        <v/>
      </c>
      <c r="C106" s="2" t="str">
        <f>IF(slip!D113&lt;&gt;"",slip!D113,"")</f>
        <v/>
      </c>
      <c r="D106" s="38" t="str">
        <f>IF(slip!E113&lt;&gt;"",slip!E113,"")</f>
        <v/>
      </c>
      <c r="E106" s="2" t="str">
        <f>IF(slip!F113&lt;&gt;"",slip!F113,"")</f>
        <v/>
      </c>
    </row>
    <row r="107" spans="1:5" x14ac:dyDescent="0.25">
      <c r="A107" s="2" t="str">
        <f>IF(slip!B114&lt;&gt;"",slip!A114,"")</f>
        <v/>
      </c>
      <c r="B107" s="2" t="str">
        <f>IF(slip!B114&lt;&gt;"",slip!B114,"")</f>
        <v/>
      </c>
      <c r="C107" s="2" t="str">
        <f>IF(slip!D114&lt;&gt;"",slip!D114,"")</f>
        <v/>
      </c>
      <c r="D107" s="38" t="str">
        <f>IF(slip!E114&lt;&gt;"",slip!E114,"")</f>
        <v/>
      </c>
      <c r="E107" s="2" t="str">
        <f>IF(slip!F114&lt;&gt;"",slip!F114,"")</f>
        <v/>
      </c>
    </row>
    <row r="108" spans="1:5" x14ac:dyDescent="0.25">
      <c r="A108" s="2" t="str">
        <f>IF(slip!B115&lt;&gt;"",slip!A115,"")</f>
        <v/>
      </c>
      <c r="B108" s="2" t="str">
        <f>IF(slip!B115&lt;&gt;"",slip!B115,"")</f>
        <v/>
      </c>
      <c r="C108" s="2" t="str">
        <f>IF(slip!D115&lt;&gt;"",slip!D115,"")</f>
        <v/>
      </c>
      <c r="D108" s="38" t="str">
        <f>IF(slip!E115&lt;&gt;"",slip!E115,"")</f>
        <v/>
      </c>
      <c r="E108" s="2" t="str">
        <f>IF(slip!F115&lt;&gt;"",slip!F115,"")</f>
        <v/>
      </c>
    </row>
    <row r="109" spans="1:5" x14ac:dyDescent="0.25">
      <c r="A109" s="2" t="str">
        <f>IF(slip!B116&lt;&gt;"",slip!A116,"")</f>
        <v/>
      </c>
      <c r="B109" s="2" t="str">
        <f>IF(slip!B116&lt;&gt;"",slip!B116,"")</f>
        <v/>
      </c>
      <c r="C109" s="2" t="str">
        <f>IF(slip!D116&lt;&gt;"",slip!D116,"")</f>
        <v/>
      </c>
      <c r="D109" s="38" t="str">
        <f>IF(slip!E116&lt;&gt;"",slip!E116,"")</f>
        <v/>
      </c>
      <c r="E109" s="2" t="str">
        <f>IF(slip!F116&lt;&gt;"",slip!F116,"")</f>
        <v/>
      </c>
    </row>
    <row r="110" spans="1:5" x14ac:dyDescent="0.25">
      <c r="A110" s="2" t="str">
        <f>IF(slip!B117&lt;&gt;"",slip!A117,"")</f>
        <v/>
      </c>
      <c r="B110" s="2" t="str">
        <f>IF(slip!B117&lt;&gt;"",slip!B117,"")</f>
        <v/>
      </c>
      <c r="C110" s="2" t="str">
        <f>IF(slip!D117&lt;&gt;"",slip!D117,"")</f>
        <v/>
      </c>
      <c r="D110" s="38" t="str">
        <f>IF(slip!E117&lt;&gt;"",slip!E117,"")</f>
        <v/>
      </c>
      <c r="E110" s="2" t="str">
        <f>IF(slip!F117&lt;&gt;"",slip!F117,"")</f>
        <v/>
      </c>
    </row>
    <row r="111" spans="1:5" x14ac:dyDescent="0.25">
      <c r="A111" s="2" t="str">
        <f>IF(slip!B118&lt;&gt;"",slip!A118,"")</f>
        <v/>
      </c>
      <c r="B111" s="2" t="str">
        <f>IF(slip!B118&lt;&gt;"",slip!B118,"")</f>
        <v/>
      </c>
      <c r="C111" s="2" t="str">
        <f>IF(slip!D118&lt;&gt;"",slip!D118,"")</f>
        <v/>
      </c>
      <c r="D111" s="38" t="str">
        <f>IF(slip!E118&lt;&gt;"",slip!E118,"")</f>
        <v/>
      </c>
      <c r="E111" s="2" t="str">
        <f>IF(slip!F118&lt;&gt;"",slip!F118,"")</f>
        <v/>
      </c>
    </row>
    <row r="112" spans="1:5" x14ac:dyDescent="0.25">
      <c r="A112" s="2" t="str">
        <f>IF(slip!B119&lt;&gt;"",slip!A119,"")</f>
        <v/>
      </c>
      <c r="B112" s="2" t="str">
        <f>IF(slip!B119&lt;&gt;"",slip!B119,"")</f>
        <v/>
      </c>
      <c r="C112" s="2" t="str">
        <f>IF(slip!D119&lt;&gt;"",slip!D119,"")</f>
        <v/>
      </c>
      <c r="D112" s="38" t="str">
        <f>IF(slip!E119&lt;&gt;"",slip!E119,"")</f>
        <v/>
      </c>
      <c r="E112" s="2" t="str">
        <f>IF(slip!F119&lt;&gt;"",slip!F119,"")</f>
        <v/>
      </c>
    </row>
    <row r="113" spans="1:5" x14ac:dyDescent="0.25">
      <c r="A113" s="2" t="str">
        <f>IF(slip!B120&lt;&gt;"",slip!A120,"")</f>
        <v/>
      </c>
      <c r="B113" s="2" t="str">
        <f>IF(slip!B120&lt;&gt;"",slip!B120,"")</f>
        <v/>
      </c>
      <c r="C113" s="2" t="str">
        <f>IF(slip!D120&lt;&gt;"",slip!D120,"")</f>
        <v/>
      </c>
      <c r="D113" s="38" t="str">
        <f>IF(slip!E120&lt;&gt;"",slip!E120,"")</f>
        <v/>
      </c>
      <c r="E113" s="2" t="str">
        <f>IF(slip!F120&lt;&gt;"",slip!F120,"")</f>
        <v/>
      </c>
    </row>
    <row r="114" spans="1:5" x14ac:dyDescent="0.25">
      <c r="A114" s="2" t="str">
        <f>IF(slip!B121&lt;&gt;"",slip!A121,"")</f>
        <v/>
      </c>
      <c r="B114" s="2" t="str">
        <f>IF(slip!B121&lt;&gt;"",slip!B121,"")</f>
        <v/>
      </c>
      <c r="C114" s="2" t="str">
        <f>IF(slip!D121&lt;&gt;"",slip!D121,"")</f>
        <v/>
      </c>
      <c r="D114" s="38" t="str">
        <f>IF(slip!E121&lt;&gt;"",slip!E121,"")</f>
        <v/>
      </c>
      <c r="E114" s="2" t="str">
        <f>IF(slip!F121&lt;&gt;"",slip!F121,"")</f>
        <v/>
      </c>
    </row>
    <row r="115" spans="1:5" x14ac:dyDescent="0.25">
      <c r="A115" s="2" t="str">
        <f>IF(slip!B122&lt;&gt;"",slip!A122,"")</f>
        <v/>
      </c>
      <c r="B115" s="2" t="str">
        <f>IF(slip!B122&lt;&gt;"",slip!B122,"")</f>
        <v/>
      </c>
      <c r="C115" s="2" t="str">
        <f>IF(slip!D122&lt;&gt;"",slip!D122,"")</f>
        <v/>
      </c>
      <c r="D115" s="38" t="str">
        <f>IF(slip!E122&lt;&gt;"",slip!E122,"")</f>
        <v/>
      </c>
      <c r="E115" s="2" t="str">
        <f>IF(slip!F122&lt;&gt;"",slip!F122,"")</f>
        <v/>
      </c>
    </row>
    <row r="116" spans="1:5" x14ac:dyDescent="0.25">
      <c r="A116" s="2" t="str">
        <f>IF(slip!B123&lt;&gt;"",slip!A123,"")</f>
        <v/>
      </c>
      <c r="B116" s="2" t="str">
        <f>IF(slip!B123&lt;&gt;"",slip!B123,"")</f>
        <v/>
      </c>
      <c r="C116" s="2" t="str">
        <f>IF(slip!D123&lt;&gt;"",slip!D123,"")</f>
        <v/>
      </c>
      <c r="D116" s="38" t="str">
        <f>IF(slip!E123&lt;&gt;"",slip!E123,"")</f>
        <v/>
      </c>
      <c r="E116" s="2" t="str">
        <f>IF(slip!F123&lt;&gt;"",slip!F123,"")</f>
        <v/>
      </c>
    </row>
    <row r="117" spans="1:5" x14ac:dyDescent="0.25">
      <c r="A117" s="2" t="str">
        <f>IF(slip!B124&lt;&gt;"",slip!A124,"")</f>
        <v/>
      </c>
      <c r="B117" s="2" t="str">
        <f>IF(slip!B124&lt;&gt;"",slip!B124,"")</f>
        <v/>
      </c>
      <c r="C117" s="2" t="str">
        <f>IF(slip!D124&lt;&gt;"",slip!D124,"")</f>
        <v/>
      </c>
      <c r="D117" s="38" t="str">
        <f>IF(slip!E124&lt;&gt;"",slip!E124,"")</f>
        <v/>
      </c>
      <c r="E117" s="2" t="str">
        <f>IF(slip!F124&lt;&gt;"",slip!F124,"")</f>
        <v/>
      </c>
    </row>
    <row r="118" spans="1:5" x14ac:dyDescent="0.25">
      <c r="A118" s="2" t="str">
        <f>IF(slip!B125&lt;&gt;"",slip!A125,"")</f>
        <v/>
      </c>
      <c r="B118" s="2" t="str">
        <f>IF(slip!B125&lt;&gt;"",slip!B125,"")</f>
        <v/>
      </c>
      <c r="C118" s="2" t="str">
        <f>IF(slip!D125&lt;&gt;"",slip!D125,"")</f>
        <v/>
      </c>
      <c r="D118" s="38" t="str">
        <f>IF(slip!E125&lt;&gt;"",slip!E125,"")</f>
        <v/>
      </c>
      <c r="E118" s="2" t="str">
        <f>IF(slip!F125&lt;&gt;"",slip!F125,"")</f>
        <v/>
      </c>
    </row>
    <row r="119" spans="1:5" x14ac:dyDescent="0.25">
      <c r="A119" s="2" t="str">
        <f>IF(slip!B126&lt;&gt;"",slip!A126,"")</f>
        <v/>
      </c>
      <c r="B119" s="2" t="str">
        <f>IF(slip!B126&lt;&gt;"",slip!B126,"")</f>
        <v/>
      </c>
      <c r="C119" s="2" t="str">
        <f>IF(slip!D126&lt;&gt;"",slip!D126,"")</f>
        <v/>
      </c>
      <c r="D119" s="38" t="str">
        <f>IF(slip!E126&lt;&gt;"",slip!E126,"")</f>
        <v/>
      </c>
      <c r="E119" s="2" t="str">
        <f>IF(slip!F126&lt;&gt;"",slip!F126,"")</f>
        <v/>
      </c>
    </row>
    <row r="120" spans="1:5" x14ac:dyDescent="0.25">
      <c r="A120" s="2" t="str">
        <f>IF(slip!B127&lt;&gt;"",slip!A127,"")</f>
        <v/>
      </c>
      <c r="B120" s="2" t="str">
        <f>IF(slip!B127&lt;&gt;"",slip!B127,"")</f>
        <v/>
      </c>
      <c r="C120" s="2" t="str">
        <f>IF(slip!D127&lt;&gt;"",slip!D127,"")</f>
        <v/>
      </c>
      <c r="D120" s="38" t="str">
        <f>IF(slip!E127&lt;&gt;"",slip!E127,"")</f>
        <v/>
      </c>
      <c r="E120" s="2" t="str">
        <f>IF(slip!F127&lt;&gt;"",slip!F127,"")</f>
        <v/>
      </c>
    </row>
    <row r="121" spans="1:5" x14ac:dyDescent="0.25">
      <c r="A121" s="2" t="str">
        <f>IF(slip!B128&lt;&gt;"",slip!A128,"")</f>
        <v/>
      </c>
      <c r="B121" s="2" t="str">
        <f>IF(slip!B128&lt;&gt;"",slip!B128,"")</f>
        <v/>
      </c>
      <c r="C121" s="2" t="str">
        <f>IF(slip!D128&lt;&gt;"",slip!D128,"")</f>
        <v/>
      </c>
      <c r="D121" s="38" t="str">
        <f>IF(slip!E128&lt;&gt;"",slip!E128,"")</f>
        <v/>
      </c>
      <c r="E121" s="2" t="str">
        <f>IF(slip!F128&lt;&gt;"",slip!F128,"")</f>
        <v/>
      </c>
    </row>
    <row r="122" spans="1:5" x14ac:dyDescent="0.25">
      <c r="A122" s="2" t="str">
        <f>IF(slip!B129&lt;&gt;"",slip!A129,"")</f>
        <v/>
      </c>
      <c r="B122" s="2" t="str">
        <f>IF(slip!B129&lt;&gt;"",slip!B129,"")</f>
        <v/>
      </c>
      <c r="C122" s="2" t="str">
        <f>IF(slip!D129&lt;&gt;"",slip!D129,"")</f>
        <v/>
      </c>
      <c r="D122" s="38" t="str">
        <f>IF(slip!E129&lt;&gt;"",slip!E129,"")</f>
        <v/>
      </c>
      <c r="E122" s="2" t="str">
        <f>IF(slip!F129&lt;&gt;"",slip!F129,"")</f>
        <v/>
      </c>
    </row>
    <row r="123" spans="1:5" x14ac:dyDescent="0.25">
      <c r="A123" s="2" t="str">
        <f>IF(slip!B130&lt;&gt;"",slip!A130,"")</f>
        <v/>
      </c>
      <c r="B123" s="2" t="str">
        <f>IF(slip!B130&lt;&gt;"",slip!B130,"")</f>
        <v/>
      </c>
      <c r="C123" s="2" t="str">
        <f>IF(slip!D130&lt;&gt;"",slip!D130,"")</f>
        <v/>
      </c>
      <c r="D123" s="38" t="str">
        <f>IF(slip!E130&lt;&gt;"",slip!E130,"")</f>
        <v/>
      </c>
      <c r="E123" s="2" t="str">
        <f>IF(slip!F130&lt;&gt;"",slip!F130,"")</f>
        <v/>
      </c>
    </row>
    <row r="124" spans="1:5" x14ac:dyDescent="0.25">
      <c r="A124" s="2" t="str">
        <f>IF(slip!B131&lt;&gt;"",slip!A131,"")</f>
        <v/>
      </c>
      <c r="B124" s="2" t="str">
        <f>IF(slip!B131&lt;&gt;"",slip!B131,"")</f>
        <v/>
      </c>
      <c r="C124" s="2" t="str">
        <f>IF(slip!D131&lt;&gt;"",slip!D131,"")</f>
        <v/>
      </c>
      <c r="D124" s="38" t="str">
        <f>IF(slip!E131&lt;&gt;"",slip!E131,"")</f>
        <v/>
      </c>
      <c r="E124" s="2" t="str">
        <f>IF(slip!F131&lt;&gt;"",slip!F131,"")</f>
        <v/>
      </c>
    </row>
    <row r="125" spans="1:5" x14ac:dyDescent="0.25">
      <c r="A125" s="2" t="str">
        <f>IF(slip!B132&lt;&gt;"",slip!A132,"")</f>
        <v/>
      </c>
      <c r="B125" s="2" t="str">
        <f>IF(slip!B132&lt;&gt;"",slip!B132,"")</f>
        <v/>
      </c>
      <c r="C125" s="2" t="str">
        <f>IF(slip!D132&lt;&gt;"",slip!D132,"")</f>
        <v/>
      </c>
      <c r="D125" s="38" t="str">
        <f>IF(slip!E132&lt;&gt;"",slip!E132,"")</f>
        <v/>
      </c>
      <c r="E125" s="2" t="str">
        <f>IF(slip!F132&lt;&gt;"",slip!F132,"")</f>
        <v/>
      </c>
    </row>
    <row r="126" spans="1:5" x14ac:dyDescent="0.25">
      <c r="A126" s="2" t="str">
        <f>IF(slip!B133&lt;&gt;"",slip!A133,"")</f>
        <v/>
      </c>
      <c r="B126" s="2" t="str">
        <f>IF(slip!B133&lt;&gt;"",slip!B133,"")</f>
        <v/>
      </c>
      <c r="C126" s="2" t="str">
        <f>IF(slip!D133&lt;&gt;"",slip!D133,"")</f>
        <v/>
      </c>
      <c r="D126" s="38" t="str">
        <f>IF(slip!E133&lt;&gt;"",slip!E133,"")</f>
        <v/>
      </c>
      <c r="E126" s="2" t="str">
        <f>IF(slip!F133&lt;&gt;"",slip!F133,"")</f>
        <v/>
      </c>
    </row>
    <row r="127" spans="1:5" x14ac:dyDescent="0.25">
      <c r="A127" s="2" t="str">
        <f>IF(slip!B134&lt;&gt;"",slip!A134,"")</f>
        <v/>
      </c>
      <c r="B127" s="2" t="str">
        <f>IF(slip!B134&lt;&gt;"",slip!B134,"")</f>
        <v/>
      </c>
      <c r="C127" s="2" t="str">
        <f>IF(slip!D134&lt;&gt;"",slip!D134,"")</f>
        <v/>
      </c>
      <c r="D127" s="38" t="str">
        <f>IF(slip!E134&lt;&gt;"",slip!E134,"")</f>
        <v/>
      </c>
      <c r="E127" s="2" t="str">
        <f>IF(slip!F134&lt;&gt;"",slip!F134,"")</f>
        <v/>
      </c>
    </row>
    <row r="128" spans="1:5" x14ac:dyDescent="0.25">
      <c r="A128" s="2" t="str">
        <f>IF(slip!B135&lt;&gt;"",slip!A135,"")</f>
        <v/>
      </c>
      <c r="B128" s="2" t="str">
        <f>IF(slip!B135&lt;&gt;"",slip!B135,"")</f>
        <v/>
      </c>
      <c r="C128" s="2" t="str">
        <f>IF(slip!D135&lt;&gt;"",slip!D135,"")</f>
        <v/>
      </c>
      <c r="D128" s="38" t="str">
        <f>IF(slip!E135&lt;&gt;"",slip!E135,"")</f>
        <v/>
      </c>
      <c r="E128" s="2" t="str">
        <f>IF(slip!F135&lt;&gt;"",slip!F135,"")</f>
        <v/>
      </c>
    </row>
    <row r="129" spans="1:5" x14ac:dyDescent="0.25">
      <c r="A129" s="2" t="str">
        <f>IF(slip!B136&lt;&gt;"",slip!A136,"")</f>
        <v/>
      </c>
      <c r="B129" s="2" t="str">
        <f>IF(slip!B136&lt;&gt;"",slip!B136,"")</f>
        <v/>
      </c>
      <c r="C129" s="2" t="str">
        <f>IF(slip!D136&lt;&gt;"",slip!D136,"")</f>
        <v/>
      </c>
      <c r="D129" s="38" t="str">
        <f>IF(slip!E136&lt;&gt;"",slip!E136,"")</f>
        <v/>
      </c>
      <c r="E129" s="2" t="str">
        <f>IF(slip!F136&lt;&gt;"",slip!F136,"")</f>
        <v/>
      </c>
    </row>
    <row r="130" spans="1:5" x14ac:dyDescent="0.25">
      <c r="A130" s="2" t="str">
        <f>IF(slip!B137&lt;&gt;"",slip!A137,"")</f>
        <v/>
      </c>
      <c r="B130" s="2" t="str">
        <f>IF(slip!B137&lt;&gt;"",slip!B137,"")</f>
        <v/>
      </c>
      <c r="C130" s="2" t="str">
        <f>IF(slip!D137&lt;&gt;"",slip!D137,"")</f>
        <v/>
      </c>
      <c r="D130" s="38" t="str">
        <f>IF(slip!E137&lt;&gt;"",slip!E137,"")</f>
        <v/>
      </c>
      <c r="E130" s="2" t="str">
        <f>IF(slip!F137&lt;&gt;"",slip!F137,"")</f>
        <v/>
      </c>
    </row>
    <row r="131" spans="1:5" x14ac:dyDescent="0.25">
      <c r="A131" s="2" t="str">
        <f>IF(slip!B138&lt;&gt;"",slip!A138,"")</f>
        <v/>
      </c>
      <c r="B131" s="2" t="str">
        <f>IF(slip!B138&lt;&gt;"",slip!B138,"")</f>
        <v/>
      </c>
      <c r="C131" s="2" t="str">
        <f>IF(slip!D138&lt;&gt;"",slip!D138,"")</f>
        <v/>
      </c>
      <c r="D131" s="38" t="str">
        <f>IF(slip!E138&lt;&gt;"",slip!E138,"")</f>
        <v/>
      </c>
      <c r="E131" s="2" t="str">
        <f>IF(slip!F138&lt;&gt;"",slip!F138,"")</f>
        <v/>
      </c>
    </row>
    <row r="132" spans="1:5" x14ac:dyDescent="0.25">
      <c r="A132" s="2" t="str">
        <f>IF(slip!B139&lt;&gt;"",slip!A139,"")</f>
        <v/>
      </c>
      <c r="B132" s="2" t="str">
        <f>IF(slip!B139&lt;&gt;"",slip!B139,"")</f>
        <v/>
      </c>
      <c r="C132" s="2" t="str">
        <f>IF(slip!D139&lt;&gt;"",slip!D139,"")</f>
        <v/>
      </c>
      <c r="D132" s="38" t="str">
        <f>IF(slip!E139&lt;&gt;"",slip!E139,"")</f>
        <v/>
      </c>
      <c r="E132" s="2" t="str">
        <f>IF(slip!F139&lt;&gt;"",slip!F139,"")</f>
        <v/>
      </c>
    </row>
    <row r="133" spans="1:5" x14ac:dyDescent="0.25">
      <c r="A133" s="2" t="str">
        <f>IF(slip!B140&lt;&gt;"",slip!A140,"")</f>
        <v/>
      </c>
      <c r="B133" s="2" t="str">
        <f>IF(slip!B140&lt;&gt;"",slip!B140,"")</f>
        <v/>
      </c>
      <c r="C133" s="2" t="str">
        <f>IF(slip!D140&lt;&gt;"",slip!D140,"")</f>
        <v/>
      </c>
      <c r="D133" s="38" t="str">
        <f>IF(slip!E140&lt;&gt;"",slip!E140,"")</f>
        <v/>
      </c>
      <c r="E133" s="2" t="str">
        <f>IF(slip!F140&lt;&gt;"",slip!F140,"")</f>
        <v/>
      </c>
    </row>
    <row r="134" spans="1:5" x14ac:dyDescent="0.25">
      <c r="A134" s="2" t="str">
        <f>IF(slip!B141&lt;&gt;"",slip!A141,"")</f>
        <v/>
      </c>
      <c r="B134" s="2" t="str">
        <f>IF(slip!B141&lt;&gt;"",slip!B141,"")</f>
        <v/>
      </c>
      <c r="C134" s="2" t="str">
        <f>IF(slip!D141&lt;&gt;"",slip!D141,"")</f>
        <v/>
      </c>
      <c r="D134" s="38" t="str">
        <f>IF(slip!E141&lt;&gt;"",slip!E141,"")</f>
        <v/>
      </c>
      <c r="E134" s="2" t="str">
        <f>IF(slip!F141&lt;&gt;"",slip!F141,"")</f>
        <v/>
      </c>
    </row>
    <row r="135" spans="1:5" x14ac:dyDescent="0.25">
      <c r="A135" s="2" t="str">
        <f>IF(slip!B142&lt;&gt;"",slip!A142,"")</f>
        <v/>
      </c>
      <c r="B135" s="2" t="str">
        <f>IF(slip!B142&lt;&gt;"",slip!B142,"")</f>
        <v/>
      </c>
      <c r="C135" s="2" t="str">
        <f>IF(slip!D142&lt;&gt;"",slip!D142,"")</f>
        <v/>
      </c>
      <c r="D135" s="38" t="str">
        <f>IF(slip!E142&lt;&gt;"",slip!E142,"")</f>
        <v/>
      </c>
      <c r="E135" s="2" t="str">
        <f>IF(slip!F142&lt;&gt;"",slip!F142,"")</f>
        <v/>
      </c>
    </row>
    <row r="136" spans="1:5" x14ac:dyDescent="0.25">
      <c r="A136" s="2" t="str">
        <f>IF(slip!B143&lt;&gt;"",slip!A143,"")</f>
        <v/>
      </c>
      <c r="B136" s="2" t="str">
        <f>IF(slip!B143&lt;&gt;"",slip!B143,"")</f>
        <v/>
      </c>
      <c r="C136" s="2" t="str">
        <f>IF(slip!D143&lt;&gt;"",slip!D143,"")</f>
        <v/>
      </c>
      <c r="D136" s="38" t="str">
        <f>IF(slip!E143&lt;&gt;"",slip!E143,"")</f>
        <v/>
      </c>
      <c r="E136" s="2" t="str">
        <f>IF(slip!F143&lt;&gt;"",slip!F143,"")</f>
        <v/>
      </c>
    </row>
    <row r="137" spans="1:5" x14ac:dyDescent="0.25">
      <c r="A137" s="2" t="str">
        <f>IF(slip!B144&lt;&gt;"",slip!A144,"")</f>
        <v/>
      </c>
      <c r="B137" s="2" t="str">
        <f>IF(slip!B144&lt;&gt;"",slip!B144,"")</f>
        <v/>
      </c>
      <c r="C137" s="2" t="str">
        <f>IF(slip!D144&lt;&gt;"",slip!D144,"")</f>
        <v/>
      </c>
      <c r="D137" s="38" t="str">
        <f>IF(slip!E144&lt;&gt;"",slip!E144,"")</f>
        <v/>
      </c>
      <c r="E137" s="2" t="str">
        <f>IF(slip!F144&lt;&gt;"",slip!F144,"")</f>
        <v/>
      </c>
    </row>
    <row r="138" spans="1:5" x14ac:dyDescent="0.25">
      <c r="A138" s="2" t="str">
        <f>IF(slip!B145&lt;&gt;"",slip!A145,"")</f>
        <v/>
      </c>
      <c r="B138" s="2" t="str">
        <f>IF(slip!B145&lt;&gt;"",slip!B145,"")</f>
        <v/>
      </c>
      <c r="C138" s="2" t="str">
        <f>IF(slip!D145&lt;&gt;"",slip!D145,"")</f>
        <v/>
      </c>
      <c r="D138" s="38" t="str">
        <f>IF(slip!E145&lt;&gt;"",slip!E145,"")</f>
        <v/>
      </c>
      <c r="E138" s="2" t="str">
        <f>IF(slip!F145&lt;&gt;"",slip!F145,"")</f>
        <v/>
      </c>
    </row>
    <row r="139" spans="1:5" x14ac:dyDescent="0.25">
      <c r="A139" s="2" t="str">
        <f>IF(slip!B146&lt;&gt;"",slip!A146,"")</f>
        <v/>
      </c>
      <c r="B139" s="2" t="str">
        <f>IF(slip!B146&lt;&gt;"",slip!B146,"")</f>
        <v/>
      </c>
      <c r="C139" s="2" t="str">
        <f>IF(slip!D146&lt;&gt;"",slip!D146,"")</f>
        <v/>
      </c>
      <c r="D139" s="38" t="str">
        <f>IF(slip!E146&lt;&gt;"",slip!E146,"")</f>
        <v/>
      </c>
      <c r="E139" s="2" t="str">
        <f>IF(slip!F146&lt;&gt;"",slip!F146,"")</f>
        <v/>
      </c>
    </row>
    <row r="140" spans="1:5" x14ac:dyDescent="0.25">
      <c r="A140" s="2" t="str">
        <f>IF(slip!B147&lt;&gt;"",slip!A147,"")</f>
        <v/>
      </c>
      <c r="B140" s="2" t="str">
        <f>IF(slip!B147&lt;&gt;"",slip!B147,"")</f>
        <v/>
      </c>
      <c r="C140" s="2" t="str">
        <f>IF(slip!D147&lt;&gt;"",slip!D147,"")</f>
        <v/>
      </c>
      <c r="D140" s="38" t="str">
        <f>IF(slip!E147&lt;&gt;"",slip!E147,"")</f>
        <v/>
      </c>
      <c r="E140" s="2" t="str">
        <f>IF(slip!F147&lt;&gt;"",slip!F147,"")</f>
        <v/>
      </c>
    </row>
    <row r="141" spans="1:5" x14ac:dyDescent="0.25">
      <c r="A141" s="2" t="str">
        <f>IF(slip!B148&lt;&gt;"",slip!A148,"")</f>
        <v/>
      </c>
      <c r="B141" s="2" t="str">
        <f>IF(slip!B148&lt;&gt;"",slip!B148,"")</f>
        <v/>
      </c>
      <c r="C141" s="2" t="str">
        <f>IF(slip!D148&lt;&gt;"",slip!D148,"")</f>
        <v/>
      </c>
      <c r="D141" s="38" t="str">
        <f>IF(slip!E148&lt;&gt;"",slip!E148,"")</f>
        <v/>
      </c>
      <c r="E141" s="2" t="str">
        <f>IF(slip!F148&lt;&gt;"",slip!F148,"")</f>
        <v/>
      </c>
    </row>
    <row r="142" spans="1:5" x14ac:dyDescent="0.25">
      <c r="A142" s="2" t="str">
        <f>IF(slip!B149&lt;&gt;"",slip!A149,"")</f>
        <v/>
      </c>
      <c r="B142" s="2" t="str">
        <f>IF(slip!B149&lt;&gt;"",slip!B149,"")</f>
        <v/>
      </c>
      <c r="C142" s="2" t="str">
        <f>IF(slip!D149&lt;&gt;"",slip!D149,"")</f>
        <v/>
      </c>
      <c r="D142" s="38" t="str">
        <f>IF(slip!E149&lt;&gt;"",slip!E149,"")</f>
        <v/>
      </c>
      <c r="E142" s="2" t="str">
        <f>IF(slip!F149&lt;&gt;"",slip!F149,"")</f>
        <v/>
      </c>
    </row>
    <row r="143" spans="1:5" x14ac:dyDescent="0.25">
      <c r="A143" s="2" t="str">
        <f>IF(slip!B150&lt;&gt;"",slip!A150,"")</f>
        <v/>
      </c>
      <c r="B143" s="2" t="str">
        <f>IF(slip!B150&lt;&gt;"",slip!B150,"")</f>
        <v/>
      </c>
      <c r="C143" s="2" t="str">
        <f>IF(slip!D150&lt;&gt;"",slip!D150,"")</f>
        <v/>
      </c>
      <c r="D143" s="38" t="str">
        <f>IF(slip!E150&lt;&gt;"",slip!E150,"")</f>
        <v/>
      </c>
      <c r="E143" s="2" t="str">
        <f>IF(slip!F150&lt;&gt;"",slip!F150,"")</f>
        <v/>
      </c>
    </row>
    <row r="144" spans="1:5" x14ac:dyDescent="0.25">
      <c r="A144" s="2" t="str">
        <f>IF(slip!B151&lt;&gt;"",slip!A151,"")</f>
        <v/>
      </c>
      <c r="B144" s="2" t="str">
        <f>IF(slip!B151&lt;&gt;"",slip!B151,"")</f>
        <v/>
      </c>
      <c r="C144" s="2" t="str">
        <f>IF(slip!D151&lt;&gt;"",slip!D151,"")</f>
        <v/>
      </c>
      <c r="D144" s="38" t="str">
        <f>IF(slip!E151&lt;&gt;"",slip!E151,"")</f>
        <v/>
      </c>
      <c r="E144" s="2" t="str">
        <f>IF(slip!F151&lt;&gt;"",slip!F151,"")</f>
        <v/>
      </c>
    </row>
    <row r="145" spans="1:5" x14ac:dyDescent="0.25">
      <c r="A145" s="2" t="str">
        <f>IF(slip!B152&lt;&gt;"",slip!A152,"")</f>
        <v/>
      </c>
      <c r="B145" s="2" t="str">
        <f>IF(slip!B152&lt;&gt;"",slip!B152,"")</f>
        <v/>
      </c>
      <c r="C145" s="2" t="str">
        <f>IF(slip!D152&lt;&gt;"",slip!D152,"")</f>
        <v/>
      </c>
      <c r="D145" s="38" t="str">
        <f>IF(slip!E152&lt;&gt;"",slip!E152,"")</f>
        <v/>
      </c>
      <c r="E145" s="2" t="str">
        <f>IF(slip!F152&lt;&gt;"",slip!F152,"")</f>
        <v/>
      </c>
    </row>
    <row r="146" spans="1:5" x14ac:dyDescent="0.25">
      <c r="A146" s="2" t="str">
        <f>IF(slip!B153&lt;&gt;"",slip!A153,"")</f>
        <v/>
      </c>
      <c r="B146" s="2" t="str">
        <f>IF(slip!B153&lt;&gt;"",slip!B153,"")</f>
        <v/>
      </c>
      <c r="C146" s="2" t="str">
        <f>IF(slip!D153&lt;&gt;"",slip!D153,"")</f>
        <v/>
      </c>
      <c r="D146" s="38" t="str">
        <f>IF(slip!E153&lt;&gt;"",slip!E153,"")</f>
        <v/>
      </c>
      <c r="E146" s="2" t="str">
        <f>IF(slip!F153&lt;&gt;"",slip!F153,"")</f>
        <v/>
      </c>
    </row>
    <row r="147" spans="1:5" x14ac:dyDescent="0.25">
      <c r="A147" s="2" t="str">
        <f>IF(slip!B154&lt;&gt;"",slip!A154,"")</f>
        <v/>
      </c>
      <c r="B147" s="2" t="str">
        <f>IF(slip!B154&lt;&gt;"",slip!B154,"")</f>
        <v/>
      </c>
      <c r="C147" s="2" t="str">
        <f>IF(slip!D154&lt;&gt;"",slip!D154,"")</f>
        <v/>
      </c>
      <c r="D147" s="38" t="str">
        <f>IF(slip!E154&lt;&gt;"",slip!E154,"")</f>
        <v/>
      </c>
      <c r="E147" s="2" t="str">
        <f>IF(slip!F154&lt;&gt;"",slip!F154,"")</f>
        <v/>
      </c>
    </row>
    <row r="148" spans="1:5" x14ac:dyDescent="0.25">
      <c r="A148" s="2" t="str">
        <f>IF(slip!B155&lt;&gt;"",slip!A155,"")</f>
        <v/>
      </c>
      <c r="B148" s="2" t="str">
        <f>IF(slip!B155&lt;&gt;"",slip!B155,"")</f>
        <v/>
      </c>
      <c r="C148" s="2" t="str">
        <f>IF(slip!D155&lt;&gt;"",slip!D155,"")</f>
        <v/>
      </c>
      <c r="D148" s="38" t="str">
        <f>IF(slip!E155&lt;&gt;"",slip!E155,"")</f>
        <v/>
      </c>
      <c r="E148" s="2" t="str">
        <f>IF(slip!F155&lt;&gt;"",slip!F155,"")</f>
        <v/>
      </c>
    </row>
    <row r="149" spans="1:5" x14ac:dyDescent="0.25">
      <c r="A149" s="2" t="str">
        <f>IF(slip!B156&lt;&gt;"",slip!A156,"")</f>
        <v/>
      </c>
      <c r="B149" s="2" t="str">
        <f>IF(slip!B156&lt;&gt;"",slip!B156,"")</f>
        <v/>
      </c>
      <c r="C149" s="2" t="str">
        <f>IF(slip!D156&lt;&gt;"",slip!D156,"")</f>
        <v/>
      </c>
      <c r="D149" s="38" t="str">
        <f>IF(slip!E156&lt;&gt;"",slip!E156,"")</f>
        <v/>
      </c>
      <c r="E149" s="2" t="str">
        <f>IF(slip!F156&lt;&gt;"",slip!F156,"")</f>
        <v/>
      </c>
    </row>
    <row r="150" spans="1:5" x14ac:dyDescent="0.25">
      <c r="A150" s="2" t="str">
        <f>IF(slip!B157&lt;&gt;"",slip!A157,"")</f>
        <v/>
      </c>
      <c r="B150" s="2" t="str">
        <f>IF(slip!B157&lt;&gt;"",slip!B157,"")</f>
        <v/>
      </c>
      <c r="C150" s="2" t="str">
        <f>IF(slip!D157&lt;&gt;"",slip!D157,"")</f>
        <v/>
      </c>
      <c r="D150" s="38" t="str">
        <f>IF(slip!E157&lt;&gt;"",slip!E157,"")</f>
        <v/>
      </c>
      <c r="E150" s="2" t="str">
        <f>IF(slip!F157&lt;&gt;"",slip!F157,"")</f>
        <v/>
      </c>
    </row>
    <row r="151" spans="1:5" x14ac:dyDescent="0.25">
      <c r="A151" s="2" t="str">
        <f>IF(slip!B158&lt;&gt;"",slip!A158,"")</f>
        <v/>
      </c>
      <c r="B151" s="2" t="str">
        <f>IF(slip!B158&lt;&gt;"",slip!B158,"")</f>
        <v/>
      </c>
      <c r="C151" s="2" t="str">
        <f>IF(slip!D158&lt;&gt;"",slip!D158,"")</f>
        <v/>
      </c>
      <c r="D151" s="38" t="str">
        <f>IF(slip!E158&lt;&gt;"",slip!E158,"")</f>
        <v/>
      </c>
      <c r="E151" s="2" t="str">
        <f>IF(slip!F158&lt;&gt;"",slip!F158,"")</f>
        <v/>
      </c>
    </row>
    <row r="152" spans="1:5" x14ac:dyDescent="0.25">
      <c r="A152" s="2" t="str">
        <f>IF(slip!B159&lt;&gt;"",slip!A159,"")</f>
        <v/>
      </c>
      <c r="B152" s="2" t="str">
        <f>IF(slip!B159&lt;&gt;"",slip!B159,"")</f>
        <v/>
      </c>
      <c r="C152" s="2" t="str">
        <f>IF(slip!D159&lt;&gt;"",slip!D159,"")</f>
        <v/>
      </c>
      <c r="D152" s="38" t="str">
        <f>IF(slip!E159&lt;&gt;"",slip!E159,"")</f>
        <v/>
      </c>
      <c r="E152" s="2" t="str">
        <f>IF(slip!F159&lt;&gt;"",slip!F159,"")</f>
        <v/>
      </c>
    </row>
    <row r="153" spans="1:5" x14ac:dyDescent="0.25">
      <c r="A153" s="2" t="str">
        <f>IF(slip!B160&lt;&gt;"",slip!A160,"")</f>
        <v/>
      </c>
      <c r="B153" s="2" t="str">
        <f>IF(slip!B160&lt;&gt;"",slip!B160,"")</f>
        <v/>
      </c>
      <c r="C153" s="2" t="str">
        <f>IF(slip!D160&lt;&gt;"",slip!D160,"")</f>
        <v/>
      </c>
      <c r="D153" s="38" t="str">
        <f>IF(slip!E160&lt;&gt;"",slip!E160,"")</f>
        <v/>
      </c>
      <c r="E153" s="2" t="str">
        <f>IF(slip!F160&lt;&gt;"",slip!F160,"")</f>
        <v/>
      </c>
    </row>
    <row r="154" spans="1:5" x14ac:dyDescent="0.25">
      <c r="A154" s="2" t="str">
        <f>IF(slip!B161&lt;&gt;"",slip!A161,"")</f>
        <v/>
      </c>
      <c r="B154" s="2" t="str">
        <f>IF(slip!B161&lt;&gt;"",slip!B161,"")</f>
        <v/>
      </c>
      <c r="C154" s="2" t="str">
        <f>IF(slip!D161&lt;&gt;"",slip!D161,"")</f>
        <v/>
      </c>
      <c r="D154" s="38" t="str">
        <f>IF(slip!E161&lt;&gt;"",slip!E161,"")</f>
        <v/>
      </c>
      <c r="E154" s="2" t="str">
        <f>IF(slip!F161&lt;&gt;"",slip!F161,"")</f>
        <v/>
      </c>
    </row>
    <row r="155" spans="1:5" x14ac:dyDescent="0.25">
      <c r="A155" s="2" t="str">
        <f>IF(slip!B162&lt;&gt;"",slip!A162,"")</f>
        <v/>
      </c>
      <c r="B155" s="2" t="str">
        <f>IF(slip!B162&lt;&gt;"",slip!B162,"")</f>
        <v/>
      </c>
      <c r="C155" s="2" t="str">
        <f>IF(slip!D162&lt;&gt;"",slip!D162,"")</f>
        <v/>
      </c>
      <c r="D155" s="38" t="str">
        <f>IF(slip!E162&lt;&gt;"",slip!E162,"")</f>
        <v/>
      </c>
      <c r="E155" s="2" t="str">
        <f>IF(slip!F162&lt;&gt;"",slip!F162,"")</f>
        <v/>
      </c>
    </row>
    <row r="156" spans="1:5" x14ac:dyDescent="0.25">
      <c r="A156" s="2" t="str">
        <f>IF(slip!B163&lt;&gt;"",slip!A163,"")</f>
        <v/>
      </c>
      <c r="B156" s="2" t="str">
        <f>IF(slip!B163&lt;&gt;"",slip!B163,"")</f>
        <v/>
      </c>
      <c r="C156" s="2" t="str">
        <f>IF(slip!D163&lt;&gt;"",slip!D163,"")</f>
        <v/>
      </c>
      <c r="D156" s="38" t="str">
        <f>IF(slip!E163&lt;&gt;"",slip!E163,"")</f>
        <v/>
      </c>
      <c r="E156" s="2" t="str">
        <f>IF(slip!F163&lt;&gt;"",slip!F163,"")</f>
        <v/>
      </c>
    </row>
    <row r="157" spans="1:5" x14ac:dyDescent="0.25">
      <c r="A157" s="2" t="str">
        <f>IF(slip!B164&lt;&gt;"",slip!A164,"")</f>
        <v/>
      </c>
      <c r="B157" s="2" t="str">
        <f>IF(slip!B164&lt;&gt;"",slip!B164,"")</f>
        <v/>
      </c>
      <c r="C157" s="2" t="str">
        <f>IF(slip!D164&lt;&gt;"",slip!D164,"")</f>
        <v/>
      </c>
      <c r="D157" s="38" t="str">
        <f>IF(slip!E164&lt;&gt;"",slip!E164,"")</f>
        <v/>
      </c>
      <c r="E157" s="2" t="str">
        <f>IF(slip!F164&lt;&gt;"",slip!F164,"")</f>
        <v/>
      </c>
    </row>
    <row r="158" spans="1:5" x14ac:dyDescent="0.25">
      <c r="A158" s="2" t="str">
        <f>IF(slip!B165&lt;&gt;"",slip!A165,"")</f>
        <v/>
      </c>
      <c r="B158" s="2" t="str">
        <f>IF(slip!B165&lt;&gt;"",slip!B165,"")</f>
        <v/>
      </c>
      <c r="C158" s="2" t="str">
        <f>IF(slip!D165&lt;&gt;"",slip!D165,"")</f>
        <v/>
      </c>
      <c r="D158" s="38" t="str">
        <f>IF(slip!E165&lt;&gt;"",slip!E165,"")</f>
        <v/>
      </c>
      <c r="E158" s="2" t="str">
        <f>IF(slip!F165&lt;&gt;"",slip!F165,"")</f>
        <v/>
      </c>
    </row>
    <row r="159" spans="1:5" x14ac:dyDescent="0.25">
      <c r="A159" s="2" t="str">
        <f>IF(slip!B166&lt;&gt;"",slip!A166,"")</f>
        <v/>
      </c>
      <c r="B159" s="2" t="str">
        <f>IF(slip!B166&lt;&gt;"",slip!B166,"")</f>
        <v/>
      </c>
      <c r="C159" s="2" t="str">
        <f>IF(slip!D166&lt;&gt;"",slip!D166,"")</f>
        <v/>
      </c>
      <c r="D159" s="38" t="str">
        <f>IF(slip!E166&lt;&gt;"",slip!E166,"")</f>
        <v/>
      </c>
      <c r="E159" s="2" t="str">
        <f>IF(slip!F166&lt;&gt;"",slip!F166,"")</f>
        <v/>
      </c>
    </row>
    <row r="160" spans="1:5" x14ac:dyDescent="0.25">
      <c r="A160" s="2" t="str">
        <f>IF(slip!B167&lt;&gt;"",slip!A167,"")</f>
        <v/>
      </c>
      <c r="B160" s="2" t="str">
        <f>IF(slip!B167&lt;&gt;"",slip!B167,"")</f>
        <v/>
      </c>
      <c r="C160" s="2" t="str">
        <f>IF(slip!D167&lt;&gt;"",slip!D167,"")</f>
        <v/>
      </c>
      <c r="D160" s="38" t="str">
        <f>IF(slip!E167&lt;&gt;"",slip!E167,"")</f>
        <v/>
      </c>
      <c r="E160" s="2" t="str">
        <f>IF(slip!F167&lt;&gt;"",slip!F167,"")</f>
        <v/>
      </c>
    </row>
    <row r="161" spans="1:5" x14ac:dyDescent="0.25">
      <c r="A161" s="2" t="str">
        <f>IF(slip!B168&lt;&gt;"",slip!A168,"")</f>
        <v/>
      </c>
      <c r="B161" s="2" t="str">
        <f>IF(slip!B168&lt;&gt;"",slip!B168,"")</f>
        <v/>
      </c>
      <c r="C161" s="2" t="str">
        <f>IF(slip!D168&lt;&gt;"",slip!D168,"")</f>
        <v/>
      </c>
      <c r="D161" s="38" t="str">
        <f>IF(slip!E168&lt;&gt;"",slip!E168,"")</f>
        <v/>
      </c>
      <c r="E161" s="2" t="str">
        <f>IF(slip!F168&lt;&gt;"",slip!F168,"")</f>
        <v/>
      </c>
    </row>
    <row r="162" spans="1:5" x14ac:dyDescent="0.25">
      <c r="A162" s="2" t="str">
        <f>IF(slip!B169&lt;&gt;"",slip!A169,"")</f>
        <v/>
      </c>
      <c r="B162" s="2" t="str">
        <f>IF(slip!B169&lt;&gt;"",slip!B169,"")</f>
        <v/>
      </c>
      <c r="C162" s="2" t="str">
        <f>IF(slip!D169&lt;&gt;"",slip!D169,"")</f>
        <v/>
      </c>
      <c r="D162" s="38" t="str">
        <f>IF(slip!E169&lt;&gt;"",slip!E169,"")</f>
        <v/>
      </c>
      <c r="E162" s="2" t="str">
        <f>IF(slip!F169&lt;&gt;"",slip!F169,"")</f>
        <v/>
      </c>
    </row>
    <row r="163" spans="1:5" x14ac:dyDescent="0.25">
      <c r="A163" s="2" t="str">
        <f>IF(slip!B170&lt;&gt;"",slip!A170,"")</f>
        <v/>
      </c>
      <c r="B163" s="2" t="str">
        <f>IF(slip!B170&lt;&gt;"",slip!B170,"")</f>
        <v/>
      </c>
      <c r="C163" s="2" t="str">
        <f>IF(slip!D170&lt;&gt;"",slip!D170,"")</f>
        <v/>
      </c>
      <c r="D163" s="38" t="str">
        <f>IF(slip!E170&lt;&gt;"",slip!E170,"")</f>
        <v/>
      </c>
      <c r="E163" s="2" t="str">
        <f>IF(slip!F170&lt;&gt;"",slip!F170,"")</f>
        <v/>
      </c>
    </row>
    <row r="164" spans="1:5" x14ac:dyDescent="0.25">
      <c r="A164" s="2" t="str">
        <f>IF(slip!B171&lt;&gt;"",slip!A171,"")</f>
        <v/>
      </c>
      <c r="B164" s="2" t="str">
        <f>IF(slip!B171&lt;&gt;"",slip!B171,"")</f>
        <v/>
      </c>
      <c r="C164" s="2" t="str">
        <f>IF(slip!D171&lt;&gt;"",slip!D171,"")</f>
        <v/>
      </c>
      <c r="D164" s="38" t="str">
        <f>IF(slip!E171&lt;&gt;"",slip!E171,"")</f>
        <v/>
      </c>
      <c r="E164" s="2" t="str">
        <f>IF(slip!F171&lt;&gt;"",slip!F171,"")</f>
        <v/>
      </c>
    </row>
    <row r="165" spans="1:5" x14ac:dyDescent="0.25">
      <c r="A165" s="2" t="str">
        <f>IF(slip!B172&lt;&gt;"",slip!A172,"")</f>
        <v/>
      </c>
      <c r="B165" s="2" t="str">
        <f>IF(slip!B172&lt;&gt;"",slip!B172,"")</f>
        <v/>
      </c>
      <c r="C165" s="2" t="str">
        <f>IF(slip!D172&lt;&gt;"",slip!D172,"")</f>
        <v/>
      </c>
      <c r="D165" s="38" t="str">
        <f>IF(slip!E172&lt;&gt;"",slip!E172,"")</f>
        <v/>
      </c>
      <c r="E165" s="2" t="str">
        <f>IF(slip!F172&lt;&gt;"",slip!F172,"")</f>
        <v/>
      </c>
    </row>
    <row r="166" spans="1:5" x14ac:dyDescent="0.25">
      <c r="A166" s="2" t="str">
        <f>IF(slip!B173&lt;&gt;"",slip!A173,"")</f>
        <v/>
      </c>
      <c r="B166" s="2" t="str">
        <f>IF(slip!B173&lt;&gt;"",slip!B173,"")</f>
        <v/>
      </c>
      <c r="C166" s="2" t="str">
        <f>IF(slip!D173&lt;&gt;"",slip!D173,"")</f>
        <v/>
      </c>
      <c r="D166" s="38" t="str">
        <f>IF(slip!E173&lt;&gt;"",slip!E173,"")</f>
        <v/>
      </c>
      <c r="E166" s="2" t="str">
        <f>IF(slip!F173&lt;&gt;"",slip!F173,"")</f>
        <v/>
      </c>
    </row>
    <row r="167" spans="1:5" x14ac:dyDescent="0.25">
      <c r="A167" s="2" t="str">
        <f>IF(slip!B174&lt;&gt;"",slip!A174,"")</f>
        <v/>
      </c>
      <c r="B167" s="2" t="str">
        <f>IF(slip!B174&lt;&gt;"",slip!B174,"")</f>
        <v/>
      </c>
      <c r="C167" s="2" t="str">
        <f>IF(slip!D174&lt;&gt;"",slip!D174,"")</f>
        <v/>
      </c>
      <c r="D167" s="38" t="str">
        <f>IF(slip!E174&lt;&gt;"",slip!E174,"")</f>
        <v/>
      </c>
      <c r="E167" s="2" t="str">
        <f>IF(slip!F174&lt;&gt;"",slip!F174,"")</f>
        <v/>
      </c>
    </row>
    <row r="168" spans="1:5" x14ac:dyDescent="0.25">
      <c r="A168" s="2" t="str">
        <f>IF(slip!B175&lt;&gt;"",slip!A175,"")</f>
        <v/>
      </c>
      <c r="B168" s="2" t="str">
        <f>IF(slip!B175&lt;&gt;"",slip!B175,"")</f>
        <v/>
      </c>
      <c r="C168" s="2" t="str">
        <f>IF(slip!D175&lt;&gt;"",slip!D175,"")</f>
        <v/>
      </c>
      <c r="D168" s="38" t="str">
        <f>IF(slip!E175&lt;&gt;"",slip!E175,"")</f>
        <v/>
      </c>
      <c r="E168" s="2" t="str">
        <f>IF(slip!F175&lt;&gt;"",slip!F175,"")</f>
        <v/>
      </c>
    </row>
    <row r="169" spans="1:5" x14ac:dyDescent="0.25">
      <c r="A169" s="2" t="str">
        <f>IF(slip!B176&lt;&gt;"",slip!A176,"")</f>
        <v/>
      </c>
      <c r="B169" s="2" t="str">
        <f>IF(slip!B176&lt;&gt;"",slip!B176,"")</f>
        <v/>
      </c>
      <c r="C169" s="2" t="str">
        <f>IF(slip!D176&lt;&gt;"",slip!D176,"")</f>
        <v/>
      </c>
      <c r="D169" s="38" t="str">
        <f>IF(slip!E176&lt;&gt;"",slip!E176,"")</f>
        <v/>
      </c>
      <c r="E169" s="2" t="str">
        <f>IF(slip!F176&lt;&gt;"",slip!F176,"")</f>
        <v/>
      </c>
    </row>
    <row r="170" spans="1:5" x14ac:dyDescent="0.25">
      <c r="A170" s="2" t="str">
        <f>IF(slip!B177&lt;&gt;"",slip!A177,"")</f>
        <v/>
      </c>
      <c r="B170" s="2" t="str">
        <f>IF(slip!B177&lt;&gt;"",slip!B177,"")</f>
        <v/>
      </c>
      <c r="C170" s="2" t="str">
        <f>IF(slip!D177&lt;&gt;"",slip!D177,"")</f>
        <v/>
      </c>
      <c r="D170" s="38" t="str">
        <f>IF(slip!E177&lt;&gt;"",slip!E177,"")</f>
        <v/>
      </c>
      <c r="E170" s="2" t="str">
        <f>IF(slip!F177&lt;&gt;"",slip!F177,"")</f>
        <v/>
      </c>
    </row>
    <row r="171" spans="1:5" x14ac:dyDescent="0.25">
      <c r="A171" s="2" t="str">
        <f>IF(slip!B178&lt;&gt;"",slip!A178,"")</f>
        <v/>
      </c>
      <c r="B171" s="2" t="str">
        <f>IF(slip!B178&lt;&gt;"",slip!B178,"")</f>
        <v/>
      </c>
      <c r="C171" s="2" t="str">
        <f>IF(slip!D178&lt;&gt;"",slip!D178,"")</f>
        <v/>
      </c>
      <c r="D171" s="38" t="str">
        <f>IF(slip!E178&lt;&gt;"",slip!E178,"")</f>
        <v/>
      </c>
      <c r="E171" s="2" t="str">
        <f>IF(slip!F178&lt;&gt;"",slip!F178,"")</f>
        <v/>
      </c>
    </row>
    <row r="172" spans="1:5" x14ac:dyDescent="0.25">
      <c r="A172" s="2" t="str">
        <f>IF(slip!B179&lt;&gt;"",slip!A179,"")</f>
        <v/>
      </c>
      <c r="B172" s="2" t="str">
        <f>IF(slip!B179&lt;&gt;"",slip!B179,"")</f>
        <v/>
      </c>
      <c r="C172" s="2" t="str">
        <f>IF(slip!D179&lt;&gt;"",slip!D179,"")</f>
        <v/>
      </c>
      <c r="D172" s="38" t="str">
        <f>IF(slip!E179&lt;&gt;"",slip!E179,"")</f>
        <v/>
      </c>
      <c r="E172" s="2" t="str">
        <f>IF(slip!F179&lt;&gt;"",slip!F179,"")</f>
        <v/>
      </c>
    </row>
    <row r="173" spans="1:5" x14ac:dyDescent="0.25">
      <c r="A173" s="2" t="str">
        <f>IF(slip!B180&lt;&gt;"",slip!A180,"")</f>
        <v/>
      </c>
      <c r="B173" s="2" t="str">
        <f>IF(slip!B180&lt;&gt;"",slip!B180,"")</f>
        <v/>
      </c>
      <c r="C173" s="2" t="str">
        <f>IF(slip!D180&lt;&gt;"",slip!D180,"")</f>
        <v/>
      </c>
      <c r="D173" s="38" t="str">
        <f>IF(slip!E180&lt;&gt;"",slip!E180,"")</f>
        <v/>
      </c>
      <c r="E173" s="2" t="str">
        <f>IF(slip!F180&lt;&gt;"",slip!F180,"")</f>
        <v/>
      </c>
    </row>
    <row r="174" spans="1:5" x14ac:dyDescent="0.25">
      <c r="A174" s="2" t="str">
        <f>IF(slip!B181&lt;&gt;"",slip!A181,"")</f>
        <v/>
      </c>
      <c r="B174" s="2" t="str">
        <f>IF(slip!B181&lt;&gt;"",slip!B181,"")</f>
        <v/>
      </c>
      <c r="C174" s="2" t="str">
        <f>IF(slip!D181&lt;&gt;"",slip!D181,"")</f>
        <v/>
      </c>
      <c r="D174" s="38" t="str">
        <f>IF(slip!E181&lt;&gt;"",slip!E181,"")</f>
        <v/>
      </c>
      <c r="E174" s="2" t="str">
        <f>IF(slip!F181&lt;&gt;"",slip!F181,"")</f>
        <v/>
      </c>
    </row>
    <row r="175" spans="1:5" x14ac:dyDescent="0.25">
      <c r="A175" s="2" t="str">
        <f>IF(slip!B182&lt;&gt;"",slip!A182,"")</f>
        <v/>
      </c>
      <c r="B175" s="2" t="str">
        <f>IF(slip!B182&lt;&gt;"",slip!B182,"")</f>
        <v/>
      </c>
      <c r="C175" s="2" t="str">
        <f>IF(slip!D182&lt;&gt;"",slip!D182,"")</f>
        <v/>
      </c>
      <c r="D175" s="38" t="str">
        <f>IF(slip!E182&lt;&gt;"",slip!E182,"")</f>
        <v/>
      </c>
      <c r="E175" s="2" t="str">
        <f>IF(slip!F182&lt;&gt;"",slip!F182,"")</f>
        <v/>
      </c>
    </row>
    <row r="176" spans="1:5" x14ac:dyDescent="0.25">
      <c r="A176" s="2" t="str">
        <f>IF(slip!B183&lt;&gt;"",slip!A183,"")</f>
        <v/>
      </c>
      <c r="B176" s="2" t="str">
        <f>IF(slip!B183&lt;&gt;"",slip!B183,"")</f>
        <v/>
      </c>
      <c r="C176" s="2" t="str">
        <f>IF(slip!D183&lt;&gt;"",slip!D183,"")</f>
        <v/>
      </c>
      <c r="D176" s="38" t="str">
        <f>IF(slip!E183&lt;&gt;"",slip!E183,"")</f>
        <v/>
      </c>
      <c r="E176" s="2" t="str">
        <f>IF(slip!F183&lt;&gt;"",slip!F183,"")</f>
        <v/>
      </c>
    </row>
    <row r="177" spans="1:5" x14ac:dyDescent="0.25">
      <c r="A177" s="2" t="str">
        <f>IF(slip!B184&lt;&gt;"",slip!A184,"")</f>
        <v/>
      </c>
      <c r="B177" s="2" t="str">
        <f>IF(slip!B184&lt;&gt;"",slip!B184,"")</f>
        <v/>
      </c>
      <c r="C177" s="2" t="str">
        <f>IF(slip!D184&lt;&gt;"",slip!D184,"")</f>
        <v/>
      </c>
      <c r="D177" s="38" t="str">
        <f>IF(slip!E184&lt;&gt;"",slip!E184,"")</f>
        <v/>
      </c>
      <c r="E177" s="2" t="str">
        <f>IF(slip!F184&lt;&gt;"",slip!F184,"")</f>
        <v/>
      </c>
    </row>
    <row r="178" spans="1:5" x14ac:dyDescent="0.25">
      <c r="A178" s="2" t="str">
        <f>IF(slip!B185&lt;&gt;"",slip!A185,"")</f>
        <v/>
      </c>
      <c r="B178" s="2" t="str">
        <f>IF(slip!B185&lt;&gt;"",slip!B185,"")</f>
        <v/>
      </c>
      <c r="C178" s="2" t="str">
        <f>IF(slip!D185&lt;&gt;"",slip!D185,"")</f>
        <v/>
      </c>
      <c r="D178" s="38" t="str">
        <f>IF(slip!E185&lt;&gt;"",slip!E185,"")</f>
        <v/>
      </c>
      <c r="E178" s="2" t="str">
        <f>IF(slip!F185&lt;&gt;"",slip!F185,"")</f>
        <v/>
      </c>
    </row>
    <row r="179" spans="1:5" x14ac:dyDescent="0.25">
      <c r="A179" s="2" t="str">
        <f>IF(slip!B186&lt;&gt;"",slip!A186,"")</f>
        <v/>
      </c>
      <c r="B179" s="2" t="str">
        <f>IF(slip!B186&lt;&gt;"",slip!B186,"")</f>
        <v/>
      </c>
      <c r="C179" s="2" t="str">
        <f>IF(slip!D186&lt;&gt;"",slip!D186,"")</f>
        <v/>
      </c>
      <c r="D179" s="38" t="str">
        <f>IF(slip!E186&lt;&gt;"",slip!E186,"")</f>
        <v/>
      </c>
      <c r="E179" s="2" t="str">
        <f>IF(slip!F186&lt;&gt;"",slip!F186,"")</f>
        <v/>
      </c>
    </row>
    <row r="180" spans="1:5" x14ac:dyDescent="0.25">
      <c r="A180" s="2" t="str">
        <f>IF(slip!B187&lt;&gt;"",slip!A187,"")</f>
        <v/>
      </c>
      <c r="B180" s="2" t="str">
        <f>IF(slip!B187&lt;&gt;"",slip!B187,"")</f>
        <v/>
      </c>
      <c r="C180" s="2" t="str">
        <f>IF(slip!D187&lt;&gt;"",slip!D187,"")</f>
        <v/>
      </c>
      <c r="D180" s="38" t="str">
        <f>IF(slip!E187&lt;&gt;"",slip!E187,"")</f>
        <v/>
      </c>
      <c r="E180" s="2" t="str">
        <f>IF(slip!F187&lt;&gt;"",slip!F187,"")</f>
        <v/>
      </c>
    </row>
    <row r="181" spans="1:5" x14ac:dyDescent="0.25">
      <c r="A181" s="2" t="str">
        <f>IF(slip!B188&lt;&gt;"",slip!A188,"")</f>
        <v/>
      </c>
      <c r="B181" s="2" t="str">
        <f>IF(slip!B188&lt;&gt;"",slip!B188,"")</f>
        <v/>
      </c>
      <c r="C181" s="2" t="str">
        <f>IF(slip!D188&lt;&gt;"",slip!D188,"")</f>
        <v/>
      </c>
      <c r="D181" s="38" t="str">
        <f>IF(slip!E188&lt;&gt;"",slip!E188,"")</f>
        <v/>
      </c>
      <c r="E181" s="2" t="str">
        <f>IF(slip!F188&lt;&gt;"",slip!F188,"")</f>
        <v/>
      </c>
    </row>
    <row r="182" spans="1:5" x14ac:dyDescent="0.25">
      <c r="A182" s="2" t="str">
        <f>IF(slip!B189&lt;&gt;"",slip!A189,"")</f>
        <v/>
      </c>
      <c r="B182" s="2" t="str">
        <f>IF(slip!B189&lt;&gt;"",slip!B189,"")</f>
        <v/>
      </c>
      <c r="C182" s="2" t="str">
        <f>IF(slip!D189&lt;&gt;"",slip!D189,"")</f>
        <v/>
      </c>
      <c r="D182" s="38" t="str">
        <f>IF(slip!E189&lt;&gt;"",slip!E189,"")</f>
        <v/>
      </c>
      <c r="E182" s="2" t="str">
        <f>IF(slip!F189&lt;&gt;"",slip!F189,"")</f>
        <v/>
      </c>
    </row>
    <row r="183" spans="1:5" x14ac:dyDescent="0.25">
      <c r="A183" s="2" t="str">
        <f>IF(slip!B190&lt;&gt;"",slip!A190,"")</f>
        <v/>
      </c>
      <c r="B183" s="2" t="str">
        <f>IF(slip!B190&lt;&gt;"",slip!B190,"")</f>
        <v/>
      </c>
      <c r="C183" s="2" t="str">
        <f>IF(slip!D190&lt;&gt;"",slip!D190,"")</f>
        <v/>
      </c>
      <c r="D183" s="38" t="str">
        <f>IF(slip!E190&lt;&gt;"",slip!E190,"")</f>
        <v/>
      </c>
      <c r="E183" s="2" t="str">
        <f>IF(slip!F190&lt;&gt;"",slip!F190,"")</f>
        <v/>
      </c>
    </row>
    <row r="184" spans="1:5" x14ac:dyDescent="0.25">
      <c r="A184" s="2" t="str">
        <f>IF(slip!B191&lt;&gt;"",slip!A191,"")</f>
        <v/>
      </c>
      <c r="B184" s="2" t="str">
        <f>IF(slip!B191&lt;&gt;"",slip!B191,"")</f>
        <v/>
      </c>
      <c r="C184" s="2" t="str">
        <f>IF(slip!D191&lt;&gt;"",slip!D191,"")</f>
        <v/>
      </c>
      <c r="D184" s="38" t="str">
        <f>IF(slip!E191&lt;&gt;"",slip!E191,"")</f>
        <v/>
      </c>
      <c r="E184" s="2" t="str">
        <f>IF(slip!F191&lt;&gt;"",slip!F191,"")</f>
        <v/>
      </c>
    </row>
    <row r="185" spans="1:5" x14ac:dyDescent="0.25">
      <c r="A185" s="2" t="str">
        <f>IF(slip!B192&lt;&gt;"",slip!A192,"")</f>
        <v/>
      </c>
      <c r="B185" s="2" t="str">
        <f>IF(slip!B192&lt;&gt;"",slip!B192,"")</f>
        <v/>
      </c>
      <c r="C185" s="2" t="str">
        <f>IF(slip!D192&lt;&gt;"",slip!D192,"")</f>
        <v/>
      </c>
      <c r="D185" s="38" t="str">
        <f>IF(slip!E192&lt;&gt;"",slip!E192,"")</f>
        <v/>
      </c>
      <c r="E185" s="2" t="str">
        <f>IF(slip!F192&lt;&gt;"",slip!F192,"")</f>
        <v/>
      </c>
    </row>
    <row r="186" spans="1:5" x14ac:dyDescent="0.25">
      <c r="A186" s="2" t="str">
        <f>IF(slip!B193&lt;&gt;"",slip!A193,"")</f>
        <v/>
      </c>
      <c r="B186" s="2" t="str">
        <f>IF(slip!B193&lt;&gt;"",slip!B193,"")</f>
        <v/>
      </c>
      <c r="C186" s="2" t="str">
        <f>IF(slip!D193&lt;&gt;"",slip!D193,"")</f>
        <v/>
      </c>
      <c r="D186" s="38" t="str">
        <f>IF(slip!E193&lt;&gt;"",slip!E193,"")</f>
        <v/>
      </c>
      <c r="E186" s="2" t="str">
        <f>IF(slip!F193&lt;&gt;"",slip!F193,"")</f>
        <v/>
      </c>
    </row>
    <row r="187" spans="1:5" x14ac:dyDescent="0.25">
      <c r="A187" s="2" t="str">
        <f>IF(slip!B194&lt;&gt;"",slip!A194,"")</f>
        <v/>
      </c>
      <c r="B187" s="2" t="str">
        <f>IF(slip!B194&lt;&gt;"",slip!B194,"")</f>
        <v/>
      </c>
      <c r="C187" s="2" t="str">
        <f>IF(slip!D194&lt;&gt;"",slip!D194,"")</f>
        <v/>
      </c>
      <c r="D187" s="38" t="str">
        <f>IF(slip!E194&lt;&gt;"",slip!E194,"")</f>
        <v/>
      </c>
      <c r="E187" s="2" t="str">
        <f>IF(slip!F194&lt;&gt;"",slip!F194,"")</f>
        <v/>
      </c>
    </row>
    <row r="188" spans="1:5" x14ac:dyDescent="0.25">
      <c r="A188" s="2" t="str">
        <f>IF(slip!B195&lt;&gt;"",slip!A195,"")</f>
        <v/>
      </c>
      <c r="B188" s="2" t="str">
        <f>IF(slip!B195&lt;&gt;"",slip!B195,"")</f>
        <v/>
      </c>
      <c r="C188" s="2" t="str">
        <f>IF(slip!D195&lt;&gt;"",slip!D195,"")</f>
        <v/>
      </c>
      <c r="D188" s="38" t="str">
        <f>IF(slip!E195&lt;&gt;"",slip!E195,"")</f>
        <v/>
      </c>
      <c r="E188" s="2" t="str">
        <f>IF(slip!F195&lt;&gt;"",slip!F195,"")</f>
        <v/>
      </c>
    </row>
    <row r="189" spans="1:5" x14ac:dyDescent="0.25">
      <c r="A189" s="2" t="str">
        <f>IF(slip!B196&lt;&gt;"",slip!A196,"")</f>
        <v/>
      </c>
      <c r="B189" s="2" t="str">
        <f>IF(slip!B196&lt;&gt;"",slip!B196,"")</f>
        <v/>
      </c>
      <c r="C189" s="2" t="str">
        <f>IF(slip!D196&lt;&gt;"",slip!D196,"")</f>
        <v/>
      </c>
      <c r="D189" s="38" t="str">
        <f>IF(slip!E196&lt;&gt;"",slip!E196,"")</f>
        <v/>
      </c>
      <c r="E189" s="2" t="str">
        <f>IF(slip!F196&lt;&gt;"",slip!F196,"")</f>
        <v/>
      </c>
    </row>
    <row r="190" spans="1:5" x14ac:dyDescent="0.25">
      <c r="A190" s="2" t="str">
        <f>IF(slip!B197&lt;&gt;"",slip!A197,"")</f>
        <v/>
      </c>
      <c r="B190" s="2" t="str">
        <f>IF(slip!B197&lt;&gt;"",slip!B197,"")</f>
        <v/>
      </c>
      <c r="C190" s="2" t="str">
        <f>IF(slip!D197&lt;&gt;"",slip!D197,"")</f>
        <v/>
      </c>
      <c r="D190" s="38" t="str">
        <f>IF(slip!E197&lt;&gt;"",slip!E197,"")</f>
        <v/>
      </c>
      <c r="E190" s="2" t="str">
        <f>IF(slip!F197&lt;&gt;"",slip!F197,"")</f>
        <v/>
      </c>
    </row>
    <row r="191" spans="1:5" x14ac:dyDescent="0.25">
      <c r="A191" s="2" t="str">
        <f>IF(slip!B198&lt;&gt;"",slip!A198,"")</f>
        <v/>
      </c>
      <c r="B191" s="2" t="str">
        <f>IF(slip!B198&lt;&gt;"",slip!B198,"")</f>
        <v/>
      </c>
      <c r="C191" s="2" t="str">
        <f>IF(slip!D198&lt;&gt;"",slip!D198,"")</f>
        <v/>
      </c>
      <c r="D191" s="38" t="str">
        <f>IF(slip!E198&lt;&gt;"",slip!E198,"")</f>
        <v/>
      </c>
      <c r="E191" s="2" t="str">
        <f>IF(slip!F198&lt;&gt;"",slip!F198,"")</f>
        <v/>
      </c>
    </row>
    <row r="192" spans="1:5" x14ac:dyDescent="0.25">
      <c r="A192" s="2" t="str">
        <f>IF(slip!B199&lt;&gt;"",slip!A199,"")</f>
        <v/>
      </c>
      <c r="B192" s="2" t="str">
        <f>IF(slip!B199&lt;&gt;"",slip!B199,"")</f>
        <v/>
      </c>
      <c r="C192" s="2" t="str">
        <f>IF(slip!D199&lt;&gt;"",slip!D199,"")</f>
        <v/>
      </c>
      <c r="D192" s="38" t="str">
        <f>IF(slip!E199&lt;&gt;"",slip!E199,"")</f>
        <v/>
      </c>
      <c r="E192" s="2" t="str">
        <f>IF(slip!F199&lt;&gt;"",slip!F199,"")</f>
        <v/>
      </c>
    </row>
    <row r="193" spans="1:5" x14ac:dyDescent="0.25">
      <c r="A193" s="2" t="str">
        <f>IF(slip!B200&lt;&gt;"",slip!A200,"")</f>
        <v/>
      </c>
      <c r="B193" s="2" t="str">
        <f>IF(slip!B200&lt;&gt;"",slip!B200,"")</f>
        <v/>
      </c>
      <c r="C193" s="2" t="str">
        <f>IF(slip!D200&lt;&gt;"",slip!D200,"")</f>
        <v/>
      </c>
      <c r="D193" s="38" t="str">
        <f>IF(slip!E200&lt;&gt;"",slip!E200,"")</f>
        <v/>
      </c>
      <c r="E193" s="2" t="str">
        <f>IF(slip!F200&lt;&gt;"",slip!F200,"")</f>
        <v/>
      </c>
    </row>
    <row r="194" spans="1:5" x14ac:dyDescent="0.25">
      <c r="A194" s="2" t="str">
        <f>IF(slip!B201&lt;&gt;"",slip!A201,"")</f>
        <v/>
      </c>
      <c r="B194" s="2" t="str">
        <f>IF(slip!B201&lt;&gt;"",slip!B201,"")</f>
        <v/>
      </c>
      <c r="C194" s="2" t="str">
        <f>IF(slip!D201&lt;&gt;"",slip!D201,"")</f>
        <v/>
      </c>
      <c r="D194" s="38" t="str">
        <f>IF(slip!E201&lt;&gt;"",slip!E201,"")</f>
        <v/>
      </c>
      <c r="E194" s="2" t="str">
        <f>IF(slip!F201&lt;&gt;"",slip!F201,"")</f>
        <v/>
      </c>
    </row>
    <row r="195" spans="1:5" x14ac:dyDescent="0.25">
      <c r="A195" s="2" t="str">
        <f>IF(slip!B202&lt;&gt;"",slip!A202,"")</f>
        <v/>
      </c>
      <c r="B195" s="2" t="str">
        <f>IF(slip!B202&lt;&gt;"",slip!B202,"")</f>
        <v/>
      </c>
      <c r="C195" s="2" t="str">
        <f>IF(slip!D202&lt;&gt;"",slip!D202,"")</f>
        <v/>
      </c>
      <c r="D195" s="38" t="str">
        <f>IF(slip!E202&lt;&gt;"",slip!E202,"")</f>
        <v/>
      </c>
      <c r="E195" s="2" t="str">
        <f>IF(slip!F202&lt;&gt;"",slip!F202,"")</f>
        <v/>
      </c>
    </row>
    <row r="196" spans="1:5" x14ac:dyDescent="0.25">
      <c r="A196" s="2" t="str">
        <f>IF(slip!B203&lt;&gt;"",slip!A203,"")</f>
        <v/>
      </c>
      <c r="B196" s="2" t="str">
        <f>IF(slip!B203&lt;&gt;"",slip!B203,"")</f>
        <v/>
      </c>
      <c r="C196" s="2" t="str">
        <f>IF(slip!D203&lt;&gt;"",slip!D203,"")</f>
        <v/>
      </c>
      <c r="D196" s="38" t="str">
        <f>IF(slip!E203&lt;&gt;"",slip!E203,"")</f>
        <v/>
      </c>
      <c r="E196" s="2" t="str">
        <f>IF(slip!F203&lt;&gt;"",slip!F203,"")</f>
        <v/>
      </c>
    </row>
    <row r="197" spans="1:5" x14ac:dyDescent="0.25">
      <c r="A197" s="2" t="str">
        <f>IF(slip!B204&lt;&gt;"",slip!A204,"")</f>
        <v/>
      </c>
      <c r="B197" s="2" t="str">
        <f>IF(slip!B204&lt;&gt;"",slip!B204,"")</f>
        <v/>
      </c>
      <c r="C197" s="2" t="str">
        <f>IF(slip!D204&lt;&gt;"",slip!D204,"")</f>
        <v/>
      </c>
      <c r="D197" s="38" t="str">
        <f>IF(slip!E204&lt;&gt;"",slip!E204,"")</f>
        <v/>
      </c>
      <c r="E197" s="2" t="str">
        <f>IF(slip!F204&lt;&gt;"",slip!F204,"")</f>
        <v/>
      </c>
    </row>
    <row r="198" spans="1:5" x14ac:dyDescent="0.25">
      <c r="A198" s="2" t="str">
        <f>IF(slip!B205&lt;&gt;"",slip!A205,"")</f>
        <v/>
      </c>
      <c r="B198" s="2" t="str">
        <f>IF(slip!B205&lt;&gt;"",slip!B205,"")</f>
        <v/>
      </c>
      <c r="C198" s="2" t="str">
        <f>IF(slip!D205&lt;&gt;"",slip!D205,"")</f>
        <v/>
      </c>
      <c r="D198" s="38" t="str">
        <f>IF(slip!E205&lt;&gt;"",slip!E205,"")</f>
        <v/>
      </c>
      <c r="E198" s="2" t="str">
        <f>IF(slip!F205&lt;&gt;"",slip!F205,"")</f>
        <v/>
      </c>
    </row>
    <row r="199" spans="1:5" x14ac:dyDescent="0.25">
      <c r="A199" s="2" t="str">
        <f>IF(slip!B206&lt;&gt;"",slip!A206,"")</f>
        <v/>
      </c>
      <c r="B199" s="2" t="str">
        <f>IF(slip!B206&lt;&gt;"",slip!B206,"")</f>
        <v/>
      </c>
      <c r="C199" s="2" t="str">
        <f>IF(slip!D206&lt;&gt;"",slip!D206,"")</f>
        <v/>
      </c>
      <c r="D199" s="38" t="str">
        <f>IF(slip!E206&lt;&gt;"",slip!E206,"")</f>
        <v/>
      </c>
      <c r="E199" s="2" t="str">
        <f>IF(slip!F206&lt;&gt;"",slip!F206,"")</f>
        <v/>
      </c>
    </row>
    <row r="200" spans="1:5" x14ac:dyDescent="0.25">
      <c r="A200" s="2" t="str">
        <f>IF(slip!B207&lt;&gt;"",slip!A207,"")</f>
        <v/>
      </c>
      <c r="B200" s="2" t="str">
        <f>IF(slip!B207&lt;&gt;"",slip!B207,"")</f>
        <v/>
      </c>
      <c r="C200" s="2" t="str">
        <f>IF(slip!D207&lt;&gt;"",slip!D207,"")</f>
        <v/>
      </c>
      <c r="D200" s="38" t="str">
        <f>IF(slip!E207&lt;&gt;"",slip!E207,"")</f>
        <v/>
      </c>
      <c r="E200" s="2" t="str">
        <f>IF(slip!F207&lt;&gt;"",slip!F207,"")</f>
        <v/>
      </c>
    </row>
    <row r="201" spans="1:5" x14ac:dyDescent="0.25">
      <c r="A201" s="2" t="str">
        <f>IF(slip!B208&lt;&gt;"",slip!A208,"")</f>
        <v/>
      </c>
      <c r="B201" s="2" t="str">
        <f>IF(slip!B208&lt;&gt;"",slip!B208,"")</f>
        <v/>
      </c>
      <c r="C201" s="2" t="str">
        <f>IF(slip!D208&lt;&gt;"",slip!D208,"")</f>
        <v/>
      </c>
      <c r="D201" s="38" t="str">
        <f>IF(slip!E208&lt;&gt;"",slip!E208,"")</f>
        <v/>
      </c>
      <c r="E201" s="2" t="str">
        <f>IF(slip!F208&lt;&gt;"",slip!F208,"")</f>
        <v/>
      </c>
    </row>
    <row r="202" spans="1:5" x14ac:dyDescent="0.25">
      <c r="A202" s="2" t="str">
        <f>IF(slip!B209&lt;&gt;"",slip!A209,"")</f>
        <v/>
      </c>
      <c r="B202" s="2" t="str">
        <f>IF(slip!B209&lt;&gt;"",slip!B209,"")</f>
        <v/>
      </c>
      <c r="C202" s="2" t="str">
        <f>IF(slip!D209&lt;&gt;"",slip!D209,"")</f>
        <v/>
      </c>
      <c r="D202" s="38" t="str">
        <f>IF(slip!E209&lt;&gt;"",slip!E209,"")</f>
        <v/>
      </c>
      <c r="E202" s="2" t="str">
        <f>IF(slip!F209&lt;&gt;"",slip!F209,"")</f>
        <v/>
      </c>
    </row>
    <row r="203" spans="1:5" x14ac:dyDescent="0.25">
      <c r="A203" s="2" t="str">
        <f>IF(slip!B210&lt;&gt;"",slip!A210,"")</f>
        <v/>
      </c>
      <c r="B203" s="2" t="str">
        <f>IF(slip!B210&lt;&gt;"",slip!B210,"")</f>
        <v/>
      </c>
      <c r="C203" s="2" t="str">
        <f>IF(slip!D210&lt;&gt;"",slip!D210,"")</f>
        <v/>
      </c>
      <c r="D203" s="38" t="str">
        <f>IF(slip!E210&lt;&gt;"",slip!E210,"")</f>
        <v/>
      </c>
      <c r="E203" s="2" t="str">
        <f>IF(slip!F210&lt;&gt;"",slip!F210,"")</f>
        <v/>
      </c>
    </row>
    <row r="204" spans="1:5" x14ac:dyDescent="0.25">
      <c r="A204" s="2" t="str">
        <f>IF(slip!B211&lt;&gt;"",slip!A211,"")</f>
        <v/>
      </c>
      <c r="B204" s="2" t="str">
        <f>IF(slip!B211&lt;&gt;"",slip!B211,"")</f>
        <v/>
      </c>
      <c r="C204" s="2" t="str">
        <f>IF(slip!D211&lt;&gt;"",slip!D211,"")</f>
        <v/>
      </c>
      <c r="D204" s="38" t="str">
        <f>IF(slip!E211&lt;&gt;"",slip!E211,"")</f>
        <v/>
      </c>
      <c r="E204" s="2" t="str">
        <f>IF(slip!F211&lt;&gt;"",slip!F211,"")</f>
        <v/>
      </c>
    </row>
    <row r="205" spans="1:5" x14ac:dyDescent="0.25">
      <c r="A205" s="2" t="str">
        <f>IF(slip!B212&lt;&gt;"",slip!A212,"")</f>
        <v/>
      </c>
      <c r="B205" s="2" t="str">
        <f>IF(slip!B212&lt;&gt;"",slip!B212,"")</f>
        <v/>
      </c>
      <c r="C205" s="2" t="str">
        <f>IF(slip!D212&lt;&gt;"",slip!D212,"")</f>
        <v/>
      </c>
      <c r="D205" s="38" t="str">
        <f>IF(slip!E212&lt;&gt;"",slip!E212,"")</f>
        <v/>
      </c>
      <c r="E205" s="2" t="str">
        <f>IF(slip!F212&lt;&gt;"",slip!F212,"")</f>
        <v/>
      </c>
    </row>
    <row r="206" spans="1:5" x14ac:dyDescent="0.25">
      <c r="A206" s="2" t="str">
        <f>IF(slip!B213&lt;&gt;"",slip!A213,"")</f>
        <v/>
      </c>
      <c r="B206" s="2" t="str">
        <f>IF(slip!B213&lt;&gt;"",slip!B213,"")</f>
        <v/>
      </c>
      <c r="C206" s="2" t="str">
        <f>IF(slip!D213&lt;&gt;"",slip!D213,"")</f>
        <v/>
      </c>
      <c r="D206" s="38" t="str">
        <f>IF(slip!E213&lt;&gt;"",slip!E213,"")</f>
        <v/>
      </c>
      <c r="E206" s="2" t="str">
        <f>IF(slip!F213&lt;&gt;"",slip!F213,"")</f>
        <v/>
      </c>
    </row>
    <row r="207" spans="1:5" x14ac:dyDescent="0.25">
      <c r="A207" s="2" t="str">
        <f>IF(slip!B214&lt;&gt;"",slip!A214,"")</f>
        <v/>
      </c>
      <c r="B207" s="2" t="str">
        <f>IF(slip!B214&lt;&gt;"",slip!B214,"")</f>
        <v/>
      </c>
      <c r="C207" s="2" t="str">
        <f>IF(slip!D214&lt;&gt;"",slip!D214,"")</f>
        <v/>
      </c>
      <c r="D207" s="38" t="str">
        <f>IF(slip!E214&lt;&gt;"",slip!E214,"")</f>
        <v/>
      </c>
      <c r="E207" s="2" t="str">
        <f>IF(slip!F214&lt;&gt;"",slip!F214,"")</f>
        <v/>
      </c>
    </row>
    <row r="208" spans="1:5" x14ac:dyDescent="0.25">
      <c r="A208" s="2" t="str">
        <f>IF(slip!B215&lt;&gt;"",slip!A215,"")</f>
        <v/>
      </c>
      <c r="B208" s="2" t="str">
        <f>IF(slip!B215&lt;&gt;"",slip!B215,"")</f>
        <v/>
      </c>
      <c r="C208" s="2" t="str">
        <f>IF(slip!D215&lt;&gt;"",slip!D215,"")</f>
        <v/>
      </c>
      <c r="D208" s="38" t="str">
        <f>IF(slip!E215&lt;&gt;"",slip!E215,"")</f>
        <v/>
      </c>
      <c r="E208" s="2" t="str">
        <f>IF(slip!F215&lt;&gt;"",slip!F215,"")</f>
        <v/>
      </c>
    </row>
    <row r="209" spans="1:5" x14ac:dyDescent="0.25">
      <c r="A209" s="2" t="str">
        <f>IF(slip!B216&lt;&gt;"",slip!A216,"")</f>
        <v/>
      </c>
      <c r="B209" s="2" t="str">
        <f>IF(slip!B216&lt;&gt;"",slip!B216,"")</f>
        <v/>
      </c>
      <c r="C209" s="2" t="str">
        <f>IF(slip!D216&lt;&gt;"",slip!D216,"")</f>
        <v/>
      </c>
      <c r="D209" s="38" t="str">
        <f>IF(slip!E216&lt;&gt;"",slip!E216,"")</f>
        <v/>
      </c>
      <c r="E209" s="2" t="str">
        <f>IF(slip!F216&lt;&gt;"",slip!F216,"")</f>
        <v/>
      </c>
    </row>
    <row r="210" spans="1:5" x14ac:dyDescent="0.25">
      <c r="A210" s="2" t="str">
        <f>IF(slip!B217&lt;&gt;"",slip!A217,"")</f>
        <v/>
      </c>
      <c r="B210" s="2" t="str">
        <f>IF(slip!B217&lt;&gt;"",slip!B217,"")</f>
        <v/>
      </c>
      <c r="C210" s="2" t="str">
        <f>IF(slip!D217&lt;&gt;"",slip!D217,"")</f>
        <v/>
      </c>
      <c r="D210" s="38" t="str">
        <f>IF(slip!E217&lt;&gt;"",slip!E217,"")</f>
        <v/>
      </c>
      <c r="E210" s="2" t="str">
        <f>IF(slip!F217&lt;&gt;"",slip!F217,"")</f>
        <v/>
      </c>
    </row>
    <row r="211" spans="1:5" x14ac:dyDescent="0.25">
      <c r="A211" s="2" t="str">
        <f>IF(slip!B218&lt;&gt;"",slip!A218,"")</f>
        <v/>
      </c>
      <c r="B211" s="2" t="str">
        <f>IF(slip!B218&lt;&gt;"",slip!B218,"")</f>
        <v/>
      </c>
      <c r="C211" s="2" t="str">
        <f>IF(slip!D218&lt;&gt;"",slip!D218,"")</f>
        <v/>
      </c>
      <c r="D211" s="38" t="str">
        <f>IF(slip!E218&lt;&gt;"",slip!E218,"")</f>
        <v/>
      </c>
      <c r="E211" s="2" t="str">
        <f>IF(slip!F218&lt;&gt;"",slip!F218,"")</f>
        <v/>
      </c>
    </row>
    <row r="212" spans="1:5" x14ac:dyDescent="0.25">
      <c r="A212" s="2" t="str">
        <f>IF(slip!B219&lt;&gt;"",slip!A219,"")</f>
        <v/>
      </c>
      <c r="B212" s="2" t="str">
        <f>IF(slip!B219&lt;&gt;"",slip!B219,"")</f>
        <v/>
      </c>
      <c r="C212" s="2" t="str">
        <f>IF(slip!D219&lt;&gt;"",slip!D219,"")</f>
        <v/>
      </c>
      <c r="D212" s="38" t="str">
        <f>IF(slip!E219&lt;&gt;"",slip!E219,"")</f>
        <v/>
      </c>
      <c r="E212" s="2" t="str">
        <f>IF(slip!F219&lt;&gt;"",slip!F219,"")</f>
        <v/>
      </c>
    </row>
    <row r="213" spans="1:5" x14ac:dyDescent="0.25">
      <c r="A213" s="2" t="str">
        <f>IF(slip!B220&lt;&gt;"",slip!A220,"")</f>
        <v/>
      </c>
      <c r="B213" s="2" t="str">
        <f>IF(slip!B220&lt;&gt;"",slip!B220,"")</f>
        <v/>
      </c>
      <c r="C213" s="2" t="str">
        <f>IF(slip!D220&lt;&gt;"",slip!D220,"")</f>
        <v/>
      </c>
      <c r="D213" s="38" t="str">
        <f>IF(slip!E220&lt;&gt;"",slip!E220,"")</f>
        <v/>
      </c>
      <c r="E213" s="2" t="str">
        <f>IF(slip!F220&lt;&gt;"",slip!F220,"")</f>
        <v/>
      </c>
    </row>
    <row r="214" spans="1:5" x14ac:dyDescent="0.25">
      <c r="A214" s="2" t="str">
        <f>IF(slip!B221&lt;&gt;"",slip!A221,"")</f>
        <v/>
      </c>
      <c r="B214" s="2" t="str">
        <f>IF(slip!B221&lt;&gt;"",slip!B221,"")</f>
        <v/>
      </c>
      <c r="C214" s="2" t="str">
        <f>IF(slip!D221&lt;&gt;"",slip!D221,"")</f>
        <v/>
      </c>
      <c r="D214" s="38" t="str">
        <f>IF(slip!E221&lt;&gt;"",slip!E221,"")</f>
        <v/>
      </c>
      <c r="E214" s="2" t="str">
        <f>IF(slip!F221&lt;&gt;"",slip!F221,"")</f>
        <v/>
      </c>
    </row>
    <row r="215" spans="1:5" x14ac:dyDescent="0.25">
      <c r="A215" s="2" t="str">
        <f>IF(slip!B222&lt;&gt;"",slip!A222,"")</f>
        <v/>
      </c>
      <c r="B215" s="2" t="str">
        <f>IF(slip!B222&lt;&gt;"",slip!B222,"")</f>
        <v/>
      </c>
      <c r="C215" s="2" t="str">
        <f>IF(slip!D222&lt;&gt;"",slip!D222,"")</f>
        <v/>
      </c>
      <c r="D215" s="38" t="str">
        <f>IF(slip!E222&lt;&gt;"",slip!E222,"")</f>
        <v/>
      </c>
      <c r="E215" s="2" t="str">
        <f>IF(slip!F222&lt;&gt;"",slip!F222,"")</f>
        <v/>
      </c>
    </row>
    <row r="216" spans="1:5" x14ac:dyDescent="0.25">
      <c r="A216" s="2" t="str">
        <f>IF(slip!B223&lt;&gt;"",slip!A223,"")</f>
        <v/>
      </c>
      <c r="B216" s="2" t="str">
        <f>IF(slip!B223&lt;&gt;"",slip!B223,"")</f>
        <v/>
      </c>
      <c r="C216" s="2" t="str">
        <f>IF(slip!D223&lt;&gt;"",slip!D223,"")</f>
        <v/>
      </c>
      <c r="D216" s="38" t="str">
        <f>IF(slip!E223&lt;&gt;"",slip!E223,"")</f>
        <v/>
      </c>
      <c r="E216" s="2" t="str">
        <f>IF(slip!F223&lt;&gt;"",slip!F223,"")</f>
        <v/>
      </c>
    </row>
    <row r="217" spans="1:5" x14ac:dyDescent="0.25">
      <c r="A217" s="2" t="str">
        <f>IF(slip!B224&lt;&gt;"",slip!A224,"")</f>
        <v/>
      </c>
      <c r="B217" s="2" t="str">
        <f>IF(slip!B224&lt;&gt;"",slip!B224,"")</f>
        <v/>
      </c>
      <c r="C217" s="2" t="str">
        <f>IF(slip!D224&lt;&gt;"",slip!D224,"")</f>
        <v/>
      </c>
      <c r="D217" s="38" t="str">
        <f>IF(slip!E224&lt;&gt;"",slip!E224,"")</f>
        <v/>
      </c>
      <c r="E217" s="2" t="str">
        <f>IF(slip!F224&lt;&gt;"",slip!F224,"")</f>
        <v/>
      </c>
    </row>
    <row r="218" spans="1:5" x14ac:dyDescent="0.25">
      <c r="A218" s="2" t="str">
        <f>IF(slip!B225&lt;&gt;"",slip!A225,"")</f>
        <v/>
      </c>
      <c r="B218" s="2" t="str">
        <f>IF(slip!B225&lt;&gt;"",slip!B225,"")</f>
        <v/>
      </c>
      <c r="C218" s="2" t="str">
        <f>IF(slip!D225&lt;&gt;"",slip!D225,"")</f>
        <v/>
      </c>
      <c r="D218" s="38" t="str">
        <f>IF(slip!E225&lt;&gt;"",slip!E225,"")</f>
        <v/>
      </c>
      <c r="E218" s="2" t="str">
        <f>IF(slip!F225&lt;&gt;"",slip!F225,"")</f>
        <v/>
      </c>
    </row>
    <row r="219" spans="1:5" x14ac:dyDescent="0.25">
      <c r="A219" s="2" t="str">
        <f>IF(slip!B226&lt;&gt;"",slip!A226,"")</f>
        <v/>
      </c>
      <c r="B219" s="2" t="str">
        <f>IF(slip!B226&lt;&gt;"",slip!B226,"")</f>
        <v/>
      </c>
      <c r="C219" s="2" t="str">
        <f>IF(slip!D226&lt;&gt;"",slip!D226,"")</f>
        <v/>
      </c>
      <c r="D219" s="38" t="str">
        <f>IF(slip!E226&lt;&gt;"",slip!E226,"")</f>
        <v/>
      </c>
      <c r="E219" s="2" t="str">
        <f>IF(slip!F226&lt;&gt;"",slip!F226,"")</f>
        <v/>
      </c>
    </row>
    <row r="220" spans="1:5" x14ac:dyDescent="0.25">
      <c r="A220" s="2" t="str">
        <f>IF(slip!B227&lt;&gt;"",slip!A227,"")</f>
        <v/>
      </c>
      <c r="B220" s="2" t="str">
        <f>IF(slip!B227&lt;&gt;"",slip!B227,"")</f>
        <v/>
      </c>
      <c r="C220" s="2" t="str">
        <f>IF(slip!D227&lt;&gt;"",slip!D227,"")</f>
        <v/>
      </c>
      <c r="D220" s="38" t="str">
        <f>IF(slip!E227&lt;&gt;"",slip!E227,"")</f>
        <v/>
      </c>
      <c r="E220" s="2" t="str">
        <f>IF(slip!F227&lt;&gt;"",slip!F227,"")</f>
        <v/>
      </c>
    </row>
    <row r="221" spans="1:5" x14ac:dyDescent="0.25">
      <c r="A221" s="2" t="str">
        <f>IF(slip!B228&lt;&gt;"",slip!A228,"")</f>
        <v/>
      </c>
      <c r="B221" s="2" t="str">
        <f>IF(slip!B228&lt;&gt;"",slip!B228,"")</f>
        <v/>
      </c>
      <c r="C221" s="2" t="str">
        <f>IF(slip!D228&lt;&gt;"",slip!D228,"")</f>
        <v/>
      </c>
      <c r="D221" s="38" t="str">
        <f>IF(slip!E228&lt;&gt;"",slip!E228,"")</f>
        <v/>
      </c>
      <c r="E221" s="2" t="str">
        <f>IF(slip!F228&lt;&gt;"",slip!F228,"")</f>
        <v/>
      </c>
    </row>
    <row r="222" spans="1:5" x14ac:dyDescent="0.25">
      <c r="A222" s="2" t="str">
        <f>IF(slip!B229&lt;&gt;"",slip!A229,"")</f>
        <v/>
      </c>
      <c r="B222" s="2" t="str">
        <f>IF(slip!B229&lt;&gt;"",slip!B229,"")</f>
        <v/>
      </c>
      <c r="C222" s="2" t="str">
        <f>IF(slip!D229&lt;&gt;"",slip!D229,"")</f>
        <v/>
      </c>
      <c r="D222" s="38" t="str">
        <f>IF(slip!E229&lt;&gt;"",slip!E229,"")</f>
        <v/>
      </c>
      <c r="E222" s="2" t="str">
        <f>IF(slip!F229&lt;&gt;"",slip!F229,"")</f>
        <v/>
      </c>
    </row>
    <row r="223" spans="1:5" x14ac:dyDescent="0.25">
      <c r="A223" s="2" t="str">
        <f>IF(slip!B230&lt;&gt;"",slip!A230,"")</f>
        <v/>
      </c>
      <c r="B223" s="2" t="str">
        <f>IF(slip!B230&lt;&gt;"",slip!B230,"")</f>
        <v/>
      </c>
      <c r="C223" s="2" t="str">
        <f>IF(slip!D230&lt;&gt;"",slip!D230,"")</f>
        <v/>
      </c>
      <c r="D223" s="38" t="str">
        <f>IF(slip!E230&lt;&gt;"",slip!E230,"")</f>
        <v/>
      </c>
      <c r="E223" s="2" t="str">
        <f>IF(slip!F230&lt;&gt;"",slip!F230,"")</f>
        <v/>
      </c>
    </row>
    <row r="224" spans="1:5" x14ac:dyDescent="0.25">
      <c r="A224" s="2" t="str">
        <f>IF(slip!B231&lt;&gt;"",slip!A231,"")</f>
        <v/>
      </c>
      <c r="B224" s="2" t="str">
        <f>IF(slip!B231&lt;&gt;"",slip!B231,"")</f>
        <v/>
      </c>
      <c r="C224" s="2" t="str">
        <f>IF(slip!D231&lt;&gt;"",slip!D231,"")</f>
        <v/>
      </c>
      <c r="D224" s="38" t="str">
        <f>IF(slip!E231&lt;&gt;"",slip!E231,"")</f>
        <v/>
      </c>
      <c r="E224" s="2" t="str">
        <f>IF(slip!F231&lt;&gt;"",slip!F231,"")</f>
        <v/>
      </c>
    </row>
    <row r="225" spans="1:5" x14ac:dyDescent="0.25">
      <c r="A225" s="2" t="str">
        <f>IF(slip!B232&lt;&gt;"",slip!A232,"")</f>
        <v/>
      </c>
      <c r="B225" s="2" t="str">
        <f>IF(slip!B232&lt;&gt;"",slip!B232,"")</f>
        <v/>
      </c>
      <c r="C225" s="2" t="str">
        <f>IF(slip!D232&lt;&gt;"",slip!D232,"")</f>
        <v/>
      </c>
      <c r="D225" s="38" t="str">
        <f>IF(slip!E232&lt;&gt;"",slip!E232,"")</f>
        <v/>
      </c>
      <c r="E225" s="2" t="str">
        <f>IF(slip!F232&lt;&gt;"",slip!F232,"")</f>
        <v/>
      </c>
    </row>
    <row r="226" spans="1:5" x14ac:dyDescent="0.25">
      <c r="A226" s="2" t="str">
        <f>IF(slip!B233&lt;&gt;"",slip!A233,"")</f>
        <v/>
      </c>
      <c r="B226" s="2" t="str">
        <f>IF(slip!B233&lt;&gt;"",slip!B233,"")</f>
        <v/>
      </c>
      <c r="C226" s="2" t="str">
        <f>IF(slip!D233&lt;&gt;"",slip!D233,"")</f>
        <v/>
      </c>
      <c r="D226" s="38" t="str">
        <f>IF(slip!E233&lt;&gt;"",slip!E233,"")</f>
        <v/>
      </c>
      <c r="E226" s="2" t="str">
        <f>IF(slip!F233&lt;&gt;"",slip!F233,"")</f>
        <v/>
      </c>
    </row>
    <row r="227" spans="1:5" x14ac:dyDescent="0.25">
      <c r="A227" s="2" t="str">
        <f>IF(slip!B234&lt;&gt;"",slip!A234,"")</f>
        <v/>
      </c>
      <c r="B227" s="2" t="str">
        <f>IF(slip!B234&lt;&gt;"",slip!B234,"")</f>
        <v/>
      </c>
      <c r="C227" s="2" t="str">
        <f>IF(slip!D234&lt;&gt;"",slip!D234,"")</f>
        <v/>
      </c>
      <c r="D227" s="38" t="str">
        <f>IF(slip!E234&lt;&gt;"",slip!E234,"")</f>
        <v/>
      </c>
      <c r="E227" s="2" t="str">
        <f>IF(slip!F234&lt;&gt;"",slip!F234,"")</f>
        <v/>
      </c>
    </row>
    <row r="228" spans="1:5" x14ac:dyDescent="0.25">
      <c r="A228" s="2" t="str">
        <f>IF(slip!B235&lt;&gt;"",slip!A235,"")</f>
        <v/>
      </c>
      <c r="B228" s="2" t="str">
        <f>IF(slip!B235&lt;&gt;"",slip!B235,"")</f>
        <v/>
      </c>
      <c r="C228" s="2" t="str">
        <f>IF(slip!D235&lt;&gt;"",slip!D235,"")</f>
        <v/>
      </c>
      <c r="D228" s="38" t="str">
        <f>IF(slip!E235&lt;&gt;"",slip!E235,"")</f>
        <v/>
      </c>
      <c r="E228" s="2" t="str">
        <f>IF(slip!F235&lt;&gt;"",slip!F235,"")</f>
        <v/>
      </c>
    </row>
    <row r="229" spans="1:5" x14ac:dyDescent="0.25">
      <c r="A229" s="2" t="str">
        <f>IF(slip!B236&lt;&gt;"",slip!A236,"")</f>
        <v/>
      </c>
      <c r="B229" s="2" t="str">
        <f>IF(slip!B236&lt;&gt;"",slip!B236,"")</f>
        <v/>
      </c>
      <c r="C229" s="2" t="str">
        <f>IF(slip!D236&lt;&gt;"",slip!D236,"")</f>
        <v/>
      </c>
      <c r="D229" s="38" t="str">
        <f>IF(slip!E236&lt;&gt;"",slip!E236,"")</f>
        <v/>
      </c>
      <c r="E229" s="2" t="str">
        <f>IF(slip!F236&lt;&gt;"",slip!F236,"")</f>
        <v/>
      </c>
    </row>
    <row r="230" spans="1:5" x14ac:dyDescent="0.25">
      <c r="A230" s="2" t="str">
        <f>IF(slip!B237&lt;&gt;"",slip!A237,"")</f>
        <v/>
      </c>
      <c r="B230" s="2" t="str">
        <f>IF(slip!B237&lt;&gt;"",slip!B237,"")</f>
        <v/>
      </c>
      <c r="C230" s="2" t="str">
        <f>IF(slip!D237&lt;&gt;"",slip!D237,"")</f>
        <v/>
      </c>
      <c r="D230" s="38" t="str">
        <f>IF(slip!E237&lt;&gt;"",slip!E237,"")</f>
        <v/>
      </c>
      <c r="E230" s="2" t="str">
        <f>IF(slip!F237&lt;&gt;"",slip!F237,"")</f>
        <v/>
      </c>
    </row>
    <row r="231" spans="1:5" x14ac:dyDescent="0.25">
      <c r="A231" s="2" t="str">
        <f>IF(slip!B238&lt;&gt;"",slip!A238,"")</f>
        <v/>
      </c>
      <c r="B231" s="2" t="str">
        <f>IF(slip!B238&lt;&gt;"",slip!B238,"")</f>
        <v/>
      </c>
      <c r="C231" s="2" t="str">
        <f>IF(slip!D238&lt;&gt;"",slip!D238,"")</f>
        <v/>
      </c>
      <c r="D231" s="38" t="str">
        <f>IF(slip!E238&lt;&gt;"",slip!E238,"")</f>
        <v/>
      </c>
      <c r="E231" s="2" t="str">
        <f>IF(slip!F238&lt;&gt;"",slip!F238,"")</f>
        <v/>
      </c>
    </row>
    <row r="232" spans="1:5" x14ac:dyDescent="0.25">
      <c r="A232" s="2" t="str">
        <f>IF(slip!B239&lt;&gt;"",slip!A239,"")</f>
        <v/>
      </c>
      <c r="B232" s="2" t="str">
        <f>IF(slip!B239&lt;&gt;"",slip!B239,"")</f>
        <v/>
      </c>
      <c r="C232" s="2" t="str">
        <f>IF(slip!D239&lt;&gt;"",slip!D239,"")</f>
        <v/>
      </c>
      <c r="D232" s="38" t="str">
        <f>IF(slip!E239&lt;&gt;"",slip!E239,"")</f>
        <v/>
      </c>
      <c r="E232" s="2" t="str">
        <f>IF(slip!F239&lt;&gt;"",slip!F239,"")</f>
        <v/>
      </c>
    </row>
    <row r="233" spans="1:5" x14ac:dyDescent="0.25">
      <c r="A233" s="2" t="str">
        <f>IF(slip!B240&lt;&gt;"",slip!A240,"")</f>
        <v/>
      </c>
      <c r="B233" s="2" t="str">
        <f>IF(slip!B240&lt;&gt;"",slip!B240,"")</f>
        <v/>
      </c>
      <c r="C233" s="2" t="str">
        <f>IF(slip!D240&lt;&gt;"",slip!D240,"")</f>
        <v/>
      </c>
      <c r="D233" s="38" t="str">
        <f>IF(slip!E240&lt;&gt;"",slip!E240,"")</f>
        <v/>
      </c>
      <c r="E233" s="2" t="str">
        <f>IF(slip!F240&lt;&gt;"",slip!F240,"")</f>
        <v/>
      </c>
    </row>
    <row r="234" spans="1:5" x14ac:dyDescent="0.25">
      <c r="A234" s="2" t="str">
        <f>IF(slip!B241&lt;&gt;"",slip!A241,"")</f>
        <v/>
      </c>
      <c r="B234" s="2" t="str">
        <f>IF(slip!B241&lt;&gt;"",slip!B241,"")</f>
        <v/>
      </c>
      <c r="C234" s="2" t="str">
        <f>IF(slip!D241&lt;&gt;"",slip!D241,"")</f>
        <v/>
      </c>
      <c r="D234" s="38" t="str">
        <f>IF(slip!E241&lt;&gt;"",slip!E241,"")</f>
        <v/>
      </c>
      <c r="E234" s="2" t="str">
        <f>IF(slip!F241&lt;&gt;"",slip!F241,"")</f>
        <v/>
      </c>
    </row>
    <row r="235" spans="1:5" x14ac:dyDescent="0.25">
      <c r="A235" s="2" t="str">
        <f>IF(slip!B242&lt;&gt;"",slip!A242,"")</f>
        <v/>
      </c>
      <c r="B235" s="2" t="str">
        <f>IF(slip!B242&lt;&gt;"",slip!B242,"")</f>
        <v/>
      </c>
      <c r="C235" s="2" t="str">
        <f>IF(slip!D242&lt;&gt;"",slip!D242,"")</f>
        <v/>
      </c>
      <c r="D235" s="38" t="str">
        <f>IF(slip!E242&lt;&gt;"",slip!E242,"")</f>
        <v/>
      </c>
      <c r="E235" s="2" t="str">
        <f>IF(slip!F242&lt;&gt;"",slip!F242,"")</f>
        <v/>
      </c>
    </row>
    <row r="236" spans="1:5" x14ac:dyDescent="0.25">
      <c r="A236" s="2" t="str">
        <f>IF(slip!B243&lt;&gt;"",slip!A243,"")</f>
        <v/>
      </c>
      <c r="B236" s="2" t="str">
        <f>IF(slip!B243&lt;&gt;"",slip!B243,"")</f>
        <v/>
      </c>
      <c r="C236" s="2" t="str">
        <f>IF(slip!D243&lt;&gt;"",slip!D243,"")</f>
        <v/>
      </c>
      <c r="D236" s="38" t="str">
        <f>IF(slip!E243&lt;&gt;"",slip!E243,"")</f>
        <v/>
      </c>
      <c r="E236" s="2" t="str">
        <f>IF(slip!F243&lt;&gt;"",slip!F243,"")</f>
        <v/>
      </c>
    </row>
    <row r="237" spans="1:5" x14ac:dyDescent="0.25">
      <c r="A237" s="2" t="str">
        <f>IF(slip!B244&lt;&gt;"",slip!A244,"")</f>
        <v/>
      </c>
      <c r="B237" s="2" t="str">
        <f>IF(slip!B244&lt;&gt;"",slip!B244,"")</f>
        <v/>
      </c>
      <c r="C237" s="2" t="str">
        <f>IF(slip!D244&lt;&gt;"",slip!D244,"")</f>
        <v/>
      </c>
      <c r="D237" s="38" t="str">
        <f>IF(slip!E244&lt;&gt;"",slip!E244,"")</f>
        <v/>
      </c>
      <c r="E237" s="2" t="str">
        <f>IF(slip!F244&lt;&gt;"",slip!F244,"")</f>
        <v/>
      </c>
    </row>
    <row r="238" spans="1:5" x14ac:dyDescent="0.25">
      <c r="A238" s="2" t="str">
        <f>IF(slip!B245&lt;&gt;"",slip!A245,"")</f>
        <v/>
      </c>
      <c r="B238" s="2" t="str">
        <f>IF(slip!B245&lt;&gt;"",slip!B245,"")</f>
        <v/>
      </c>
      <c r="C238" s="2" t="str">
        <f>IF(slip!D245&lt;&gt;"",slip!D245,"")</f>
        <v/>
      </c>
      <c r="D238" s="38" t="str">
        <f>IF(slip!E245&lt;&gt;"",slip!E245,"")</f>
        <v/>
      </c>
      <c r="E238" s="2" t="str">
        <f>IF(slip!F245&lt;&gt;"",slip!F245,"")</f>
        <v/>
      </c>
    </row>
    <row r="239" spans="1:5" x14ac:dyDescent="0.25">
      <c r="A239" s="2" t="str">
        <f>IF(slip!B246&lt;&gt;"",slip!A246,"")</f>
        <v/>
      </c>
      <c r="B239" s="2" t="str">
        <f>IF(slip!B246&lt;&gt;"",slip!B246,"")</f>
        <v/>
      </c>
      <c r="C239" s="2" t="str">
        <f>IF(slip!D246&lt;&gt;"",slip!D246,"")</f>
        <v/>
      </c>
      <c r="D239" s="38" t="str">
        <f>IF(slip!E246&lt;&gt;"",slip!E246,"")</f>
        <v/>
      </c>
      <c r="E239" s="2" t="str">
        <f>IF(slip!F246&lt;&gt;"",slip!F246,"")</f>
        <v/>
      </c>
    </row>
    <row r="240" spans="1:5" x14ac:dyDescent="0.25">
      <c r="A240" s="2" t="str">
        <f>IF(slip!B247&lt;&gt;"",slip!A247,"")</f>
        <v/>
      </c>
      <c r="B240" s="2" t="str">
        <f>IF(slip!B247&lt;&gt;"",slip!B247,"")</f>
        <v/>
      </c>
      <c r="C240" s="2" t="str">
        <f>IF(slip!D247&lt;&gt;"",slip!D247,"")</f>
        <v/>
      </c>
      <c r="D240" s="38" t="str">
        <f>IF(slip!E247&lt;&gt;"",slip!E247,"")</f>
        <v/>
      </c>
      <c r="E240" s="2" t="str">
        <f>IF(slip!F247&lt;&gt;"",slip!F247,"")</f>
        <v/>
      </c>
    </row>
    <row r="241" spans="1:5" x14ac:dyDescent="0.25">
      <c r="A241" s="2" t="str">
        <f>IF(slip!B248&lt;&gt;"",slip!A248,"")</f>
        <v/>
      </c>
      <c r="B241" s="2" t="str">
        <f>IF(slip!B248&lt;&gt;"",slip!B248,"")</f>
        <v/>
      </c>
      <c r="C241" s="2" t="str">
        <f>IF(slip!D248&lt;&gt;"",slip!D248,"")</f>
        <v/>
      </c>
      <c r="D241" s="38" t="str">
        <f>IF(slip!E248&lt;&gt;"",slip!E248,"")</f>
        <v/>
      </c>
      <c r="E241" s="2" t="str">
        <f>IF(slip!F248&lt;&gt;"",slip!F248,"")</f>
        <v/>
      </c>
    </row>
    <row r="242" spans="1:5" x14ac:dyDescent="0.25">
      <c r="A242" s="2" t="str">
        <f>IF(slip!B249&lt;&gt;"",slip!A249,"")</f>
        <v/>
      </c>
      <c r="B242" s="2" t="str">
        <f>IF(slip!B249&lt;&gt;"",slip!B249,"")</f>
        <v/>
      </c>
      <c r="C242" s="2" t="str">
        <f>IF(slip!D249&lt;&gt;"",slip!D249,"")</f>
        <v/>
      </c>
      <c r="D242" s="38" t="str">
        <f>IF(slip!E249&lt;&gt;"",slip!E249,"")</f>
        <v/>
      </c>
      <c r="E242" s="2" t="str">
        <f>IF(slip!F249&lt;&gt;"",slip!F249,"")</f>
        <v/>
      </c>
    </row>
    <row r="243" spans="1:5" x14ac:dyDescent="0.25">
      <c r="A243" s="2" t="str">
        <f>IF(slip!B250&lt;&gt;"",slip!A250,"")</f>
        <v/>
      </c>
      <c r="B243" s="2" t="str">
        <f>IF(slip!B250&lt;&gt;"",slip!B250,"")</f>
        <v/>
      </c>
      <c r="C243" s="2" t="str">
        <f>IF(slip!D250&lt;&gt;"",slip!D250,"")</f>
        <v/>
      </c>
      <c r="D243" s="38" t="str">
        <f>IF(slip!E250&lt;&gt;"",slip!E250,"")</f>
        <v/>
      </c>
      <c r="E243" s="2" t="str">
        <f>IF(slip!F250&lt;&gt;"",slip!F250,"")</f>
        <v/>
      </c>
    </row>
    <row r="244" spans="1:5" x14ac:dyDescent="0.25">
      <c r="A244" s="2" t="str">
        <f>IF(slip!B251&lt;&gt;"",slip!A251,"")</f>
        <v/>
      </c>
      <c r="B244" s="2" t="str">
        <f>IF(slip!B251&lt;&gt;"",slip!B251,"")</f>
        <v/>
      </c>
      <c r="C244" s="2" t="str">
        <f>IF(slip!D251&lt;&gt;"",slip!D251,"")</f>
        <v/>
      </c>
      <c r="D244" s="38" t="str">
        <f>IF(slip!E251&lt;&gt;"",slip!E251,"")</f>
        <v/>
      </c>
      <c r="E244" s="2" t="str">
        <f>IF(slip!F251&lt;&gt;"",slip!F251,"")</f>
        <v/>
      </c>
    </row>
    <row r="245" spans="1:5" x14ac:dyDescent="0.25">
      <c r="A245" s="2" t="str">
        <f>IF(slip!B252&lt;&gt;"",slip!A252,"")</f>
        <v/>
      </c>
      <c r="B245" s="2" t="str">
        <f>IF(slip!B252&lt;&gt;"",slip!B252,"")</f>
        <v/>
      </c>
      <c r="C245" s="2" t="str">
        <f>IF(slip!D252&lt;&gt;"",slip!D252,"")</f>
        <v/>
      </c>
      <c r="D245" s="38" t="str">
        <f>IF(slip!E252&lt;&gt;"",slip!E252,"")</f>
        <v/>
      </c>
      <c r="E245" s="2" t="str">
        <f>IF(slip!F252&lt;&gt;"",slip!F252,"")</f>
        <v/>
      </c>
    </row>
    <row r="246" spans="1:5" x14ac:dyDescent="0.25">
      <c r="A246" s="2" t="str">
        <f>IF(slip!B253&lt;&gt;"",slip!A253,"")</f>
        <v/>
      </c>
      <c r="B246" s="2" t="str">
        <f>IF(slip!B253&lt;&gt;"",slip!B253,"")</f>
        <v/>
      </c>
      <c r="C246" s="2" t="str">
        <f>IF(slip!D253&lt;&gt;"",slip!D253,"")</f>
        <v/>
      </c>
      <c r="D246" s="38" t="str">
        <f>IF(slip!E253&lt;&gt;"",slip!E253,"")</f>
        <v/>
      </c>
      <c r="E246" s="2" t="str">
        <f>IF(slip!F253&lt;&gt;"",slip!F253,"")</f>
        <v/>
      </c>
    </row>
    <row r="247" spans="1:5" x14ac:dyDescent="0.25">
      <c r="A247" s="2" t="str">
        <f>IF(slip!B254&lt;&gt;"",slip!A254,"")</f>
        <v/>
      </c>
      <c r="B247" s="2" t="str">
        <f>IF(slip!B254&lt;&gt;"",slip!B254,"")</f>
        <v/>
      </c>
      <c r="C247" s="2" t="str">
        <f>IF(slip!D254&lt;&gt;"",slip!D254,"")</f>
        <v/>
      </c>
      <c r="D247" s="38" t="str">
        <f>IF(slip!E254&lt;&gt;"",slip!E254,"")</f>
        <v/>
      </c>
      <c r="E247" s="2" t="str">
        <f>IF(slip!F254&lt;&gt;"",slip!F254,"")</f>
        <v/>
      </c>
    </row>
    <row r="248" spans="1:5" x14ac:dyDescent="0.25">
      <c r="A248" s="2" t="str">
        <f>IF(slip!B255&lt;&gt;"",slip!A255,"")</f>
        <v/>
      </c>
      <c r="B248" s="2" t="str">
        <f>IF(slip!B255&lt;&gt;"",slip!B255,"")</f>
        <v/>
      </c>
      <c r="C248" s="2" t="str">
        <f>IF(slip!D255&lt;&gt;"",slip!D255,"")</f>
        <v/>
      </c>
      <c r="D248" s="38" t="str">
        <f>IF(slip!E255&lt;&gt;"",slip!E255,"")</f>
        <v/>
      </c>
      <c r="E248" s="2" t="str">
        <f>IF(slip!F255&lt;&gt;"",slip!F255,"")</f>
        <v/>
      </c>
    </row>
    <row r="249" spans="1:5" x14ac:dyDescent="0.25">
      <c r="A249" s="2" t="str">
        <f>IF(slip!B256&lt;&gt;"",slip!A256,"")</f>
        <v/>
      </c>
      <c r="B249" s="2" t="str">
        <f>IF(slip!B256&lt;&gt;"",slip!B256,"")</f>
        <v/>
      </c>
      <c r="C249" s="2" t="str">
        <f>IF(slip!D256&lt;&gt;"",slip!D256,"")</f>
        <v/>
      </c>
      <c r="D249" s="38" t="str">
        <f>IF(slip!E256&lt;&gt;"",slip!E256,"")</f>
        <v/>
      </c>
      <c r="E249" s="2" t="str">
        <f>IF(slip!F256&lt;&gt;"",slip!F256,"")</f>
        <v/>
      </c>
    </row>
    <row r="250" spans="1:5" x14ac:dyDescent="0.25">
      <c r="A250" s="2" t="str">
        <f>IF(slip!B257&lt;&gt;"",slip!A257,"")</f>
        <v/>
      </c>
      <c r="B250" s="2" t="str">
        <f>IF(slip!B257&lt;&gt;"",slip!B257,"")</f>
        <v/>
      </c>
      <c r="C250" s="2" t="str">
        <f>IF(slip!D257&lt;&gt;"",slip!D257,"")</f>
        <v/>
      </c>
      <c r="D250" s="38" t="str">
        <f>IF(slip!E257&lt;&gt;"",slip!E257,"")</f>
        <v/>
      </c>
      <c r="E250" s="2" t="str">
        <f>IF(slip!F257&lt;&gt;"",slip!F257,"")</f>
        <v/>
      </c>
    </row>
    <row r="251" spans="1:5" x14ac:dyDescent="0.25">
      <c r="A251" s="2" t="str">
        <f>IF(slip!B258&lt;&gt;"",slip!A258,"")</f>
        <v/>
      </c>
      <c r="B251" s="2" t="str">
        <f>IF(slip!B258&lt;&gt;"",slip!B258,"")</f>
        <v/>
      </c>
      <c r="C251" s="2" t="str">
        <f>IF(slip!D258&lt;&gt;"",slip!D258,"")</f>
        <v/>
      </c>
      <c r="D251" s="38" t="str">
        <f>IF(slip!E258&lt;&gt;"",slip!E258,"")</f>
        <v/>
      </c>
      <c r="E251" s="2" t="str">
        <f>IF(slip!F258&lt;&gt;"",slip!F258,"")</f>
        <v/>
      </c>
    </row>
    <row r="252" spans="1:5" x14ac:dyDescent="0.25">
      <c r="A252" s="2" t="str">
        <f>IF(slip!B259&lt;&gt;"",slip!A259,"")</f>
        <v/>
      </c>
      <c r="B252" s="2" t="str">
        <f>IF(slip!B259&lt;&gt;"",slip!B259,"")</f>
        <v/>
      </c>
      <c r="C252" s="2" t="str">
        <f>IF(slip!D259&lt;&gt;"",slip!D259,"")</f>
        <v/>
      </c>
      <c r="D252" s="38" t="str">
        <f>IF(slip!E259&lt;&gt;"",slip!E259,"")</f>
        <v/>
      </c>
      <c r="E252" s="2" t="str">
        <f>IF(slip!F259&lt;&gt;"",slip!F259,"")</f>
        <v/>
      </c>
    </row>
    <row r="253" spans="1:5" x14ac:dyDescent="0.25">
      <c r="A253" s="2" t="str">
        <f>IF(slip!B260&lt;&gt;"",slip!A260,"")</f>
        <v/>
      </c>
      <c r="B253" s="2" t="str">
        <f>IF(slip!B260&lt;&gt;"",slip!B260,"")</f>
        <v/>
      </c>
      <c r="C253" s="2" t="str">
        <f>IF(slip!D260&lt;&gt;"",slip!D260,"")</f>
        <v/>
      </c>
      <c r="D253" s="38" t="str">
        <f>IF(slip!E260&lt;&gt;"",slip!E260,"")</f>
        <v/>
      </c>
      <c r="E253" s="2" t="str">
        <f>IF(slip!F260&lt;&gt;"",slip!F260,"")</f>
        <v/>
      </c>
    </row>
    <row r="254" spans="1:5" x14ac:dyDescent="0.25">
      <c r="A254" s="2" t="str">
        <f>IF(slip!B261&lt;&gt;"",slip!A261,"")</f>
        <v/>
      </c>
      <c r="B254" s="2" t="str">
        <f>IF(slip!B261&lt;&gt;"",slip!B261,"")</f>
        <v/>
      </c>
      <c r="C254" s="2" t="str">
        <f>IF(slip!D261&lt;&gt;"",slip!D261,"")</f>
        <v/>
      </c>
      <c r="D254" s="38" t="str">
        <f>IF(slip!E261&lt;&gt;"",slip!E261,"")</f>
        <v/>
      </c>
      <c r="E254" s="2" t="str">
        <f>IF(slip!F261&lt;&gt;"",slip!F261,"")</f>
        <v/>
      </c>
    </row>
    <row r="255" spans="1:5" x14ac:dyDescent="0.25">
      <c r="A255" s="2" t="str">
        <f>IF(slip!B262&lt;&gt;"",slip!A262,"")</f>
        <v/>
      </c>
      <c r="B255" s="2" t="str">
        <f>IF(slip!B262&lt;&gt;"",slip!B262,"")</f>
        <v/>
      </c>
      <c r="C255" s="2" t="str">
        <f>IF(slip!D262&lt;&gt;"",slip!D262,"")</f>
        <v/>
      </c>
      <c r="D255" s="38" t="str">
        <f>IF(slip!E262&lt;&gt;"",slip!E262,"")</f>
        <v/>
      </c>
      <c r="E255" s="2" t="str">
        <f>IF(slip!F262&lt;&gt;"",slip!F262,"")</f>
        <v/>
      </c>
    </row>
    <row r="256" spans="1:5" x14ac:dyDescent="0.25">
      <c r="A256" s="2" t="str">
        <f>IF(slip!B263&lt;&gt;"",slip!A263,"")</f>
        <v/>
      </c>
      <c r="B256" s="2" t="str">
        <f>IF(slip!B263&lt;&gt;"",slip!B263,"")</f>
        <v/>
      </c>
      <c r="C256" s="2" t="str">
        <f>IF(slip!D263&lt;&gt;"",slip!D263,"")</f>
        <v/>
      </c>
      <c r="D256" s="38" t="str">
        <f>IF(slip!E263&lt;&gt;"",slip!E263,"")</f>
        <v/>
      </c>
      <c r="E256" s="2" t="str">
        <f>IF(slip!F263&lt;&gt;"",slip!F263,"")</f>
        <v/>
      </c>
    </row>
    <row r="257" spans="1:5" x14ac:dyDescent="0.25">
      <c r="A257" s="2" t="str">
        <f>IF(slip!B264&lt;&gt;"",slip!A264,"")</f>
        <v/>
      </c>
      <c r="B257" s="2" t="str">
        <f>IF(slip!B264&lt;&gt;"",slip!B264,"")</f>
        <v/>
      </c>
      <c r="C257" s="2" t="str">
        <f>IF(slip!D264&lt;&gt;"",slip!D264,"")</f>
        <v/>
      </c>
      <c r="D257" s="38" t="str">
        <f>IF(slip!E264&lt;&gt;"",slip!E264,"")</f>
        <v/>
      </c>
      <c r="E257" s="2" t="str">
        <f>IF(slip!F264&lt;&gt;"",slip!F264,"")</f>
        <v/>
      </c>
    </row>
    <row r="258" spans="1:5" x14ac:dyDescent="0.25">
      <c r="A258" s="2" t="str">
        <f>IF(slip!B265&lt;&gt;"",slip!A265,"")</f>
        <v/>
      </c>
      <c r="B258" s="2" t="str">
        <f>IF(slip!B265&lt;&gt;"",slip!B265,"")</f>
        <v/>
      </c>
      <c r="C258" s="2" t="str">
        <f>IF(slip!D265&lt;&gt;"",slip!D265,"")</f>
        <v/>
      </c>
      <c r="D258" s="38" t="str">
        <f>IF(slip!E265&lt;&gt;"",slip!E265,"")</f>
        <v/>
      </c>
      <c r="E258" s="2" t="str">
        <f>IF(slip!F265&lt;&gt;"",slip!F265,"")</f>
        <v/>
      </c>
    </row>
    <row r="259" spans="1:5" x14ac:dyDescent="0.25">
      <c r="A259" s="2" t="str">
        <f>IF(slip!B266&lt;&gt;"",slip!A266,"")</f>
        <v/>
      </c>
      <c r="B259" s="2" t="str">
        <f>IF(slip!B266&lt;&gt;"",slip!B266,"")</f>
        <v/>
      </c>
      <c r="C259" s="2" t="str">
        <f>IF(slip!D266&lt;&gt;"",slip!D266,"")</f>
        <v/>
      </c>
      <c r="D259" s="38" t="str">
        <f>IF(slip!E266&lt;&gt;"",slip!E266,"")</f>
        <v/>
      </c>
      <c r="E259" s="2" t="str">
        <f>IF(slip!F266&lt;&gt;"",slip!F266,"")</f>
        <v/>
      </c>
    </row>
    <row r="260" spans="1:5" x14ac:dyDescent="0.25">
      <c r="A260" s="2" t="str">
        <f>IF(slip!B267&lt;&gt;"",slip!A267,"")</f>
        <v/>
      </c>
      <c r="B260" s="2" t="str">
        <f>IF(slip!B267&lt;&gt;"",slip!B267,"")</f>
        <v/>
      </c>
      <c r="C260" s="2" t="str">
        <f>IF(slip!D267&lt;&gt;"",slip!D267,"")</f>
        <v/>
      </c>
      <c r="D260" s="38" t="str">
        <f>IF(slip!E267&lt;&gt;"",slip!E267,"")</f>
        <v/>
      </c>
      <c r="E260" s="2" t="str">
        <f>IF(slip!F267&lt;&gt;"",slip!F267,"")</f>
        <v/>
      </c>
    </row>
    <row r="261" spans="1:5" x14ac:dyDescent="0.25">
      <c r="A261" s="2" t="str">
        <f>IF(slip!B268&lt;&gt;"",slip!A268,"")</f>
        <v/>
      </c>
      <c r="B261" s="2" t="str">
        <f>IF(slip!B268&lt;&gt;"",slip!B268,"")</f>
        <v/>
      </c>
      <c r="C261" s="2" t="str">
        <f>IF(slip!D268&lt;&gt;"",slip!D268,"")</f>
        <v/>
      </c>
      <c r="D261" s="38" t="str">
        <f>IF(slip!E268&lt;&gt;"",slip!E268,"")</f>
        <v/>
      </c>
      <c r="E261" s="2" t="str">
        <f>IF(slip!F268&lt;&gt;"",slip!F268,"")</f>
        <v/>
      </c>
    </row>
    <row r="262" spans="1:5" x14ac:dyDescent="0.25">
      <c r="A262" s="2" t="str">
        <f>IF(slip!B269&lt;&gt;"",slip!A269,"")</f>
        <v/>
      </c>
      <c r="B262" s="2" t="str">
        <f>IF(slip!B269&lt;&gt;"",slip!B269,"")</f>
        <v/>
      </c>
      <c r="C262" s="2" t="str">
        <f>IF(slip!D269&lt;&gt;"",slip!D269,"")</f>
        <v/>
      </c>
      <c r="D262" s="38" t="str">
        <f>IF(slip!E269&lt;&gt;"",slip!E269,"")</f>
        <v/>
      </c>
      <c r="E262" s="2" t="str">
        <f>IF(slip!F269&lt;&gt;"",slip!F269,"")</f>
        <v/>
      </c>
    </row>
    <row r="263" spans="1:5" x14ac:dyDescent="0.25">
      <c r="A263" s="2" t="str">
        <f>IF(slip!B270&lt;&gt;"",slip!A270,"")</f>
        <v/>
      </c>
      <c r="B263" s="2" t="str">
        <f>IF(slip!B270&lt;&gt;"",slip!B270,"")</f>
        <v/>
      </c>
      <c r="C263" s="2" t="str">
        <f>IF(slip!D270&lt;&gt;"",slip!D270,"")</f>
        <v/>
      </c>
      <c r="D263" s="38" t="str">
        <f>IF(slip!E270&lt;&gt;"",slip!E270,"")</f>
        <v/>
      </c>
      <c r="E263" s="2" t="str">
        <f>IF(slip!F270&lt;&gt;"",slip!F270,"")</f>
        <v/>
      </c>
    </row>
    <row r="264" spans="1:5" x14ac:dyDescent="0.25">
      <c r="A264" s="2" t="str">
        <f>IF(slip!B271&lt;&gt;"",slip!A271,"")</f>
        <v/>
      </c>
      <c r="B264" s="2" t="str">
        <f>IF(slip!B271&lt;&gt;"",slip!B271,"")</f>
        <v/>
      </c>
      <c r="C264" s="2" t="str">
        <f>IF(slip!D271&lt;&gt;"",slip!D271,"")</f>
        <v/>
      </c>
      <c r="D264" s="38" t="str">
        <f>IF(slip!E271&lt;&gt;"",slip!E271,"")</f>
        <v/>
      </c>
      <c r="E264" s="2" t="str">
        <f>IF(slip!F271&lt;&gt;"",slip!F271,"")</f>
        <v/>
      </c>
    </row>
    <row r="265" spans="1:5" x14ac:dyDescent="0.25">
      <c r="A265" s="2" t="str">
        <f>IF(slip!B272&lt;&gt;"",slip!A272,"")</f>
        <v/>
      </c>
      <c r="B265" s="2" t="str">
        <f>IF(slip!B272&lt;&gt;"",slip!B272,"")</f>
        <v/>
      </c>
      <c r="C265" s="2" t="str">
        <f>IF(slip!D272&lt;&gt;"",slip!D272,"")</f>
        <v/>
      </c>
      <c r="D265" s="38" t="str">
        <f>IF(slip!E272&lt;&gt;"",slip!E272,"")</f>
        <v/>
      </c>
      <c r="E265" s="2" t="str">
        <f>IF(slip!F272&lt;&gt;"",slip!F272,"")</f>
        <v/>
      </c>
    </row>
    <row r="266" spans="1:5" x14ac:dyDescent="0.25">
      <c r="A266" s="2" t="str">
        <f>IF(slip!B273&lt;&gt;"",slip!A273,"")</f>
        <v/>
      </c>
      <c r="B266" s="2" t="str">
        <f>IF(slip!B273&lt;&gt;"",slip!B273,"")</f>
        <v/>
      </c>
      <c r="C266" s="2" t="str">
        <f>IF(slip!D273&lt;&gt;"",slip!D273,"")</f>
        <v/>
      </c>
      <c r="D266" s="38" t="str">
        <f>IF(slip!E273&lt;&gt;"",slip!E273,"")</f>
        <v/>
      </c>
      <c r="E266" s="2" t="str">
        <f>IF(slip!F273&lt;&gt;"",slip!F273,"")</f>
        <v/>
      </c>
    </row>
    <row r="267" spans="1:5" x14ac:dyDescent="0.25">
      <c r="A267" s="2" t="str">
        <f>IF(slip!B274&lt;&gt;"",slip!A274,"")</f>
        <v/>
      </c>
      <c r="B267" s="2" t="str">
        <f>IF(slip!B274&lt;&gt;"",slip!B274,"")</f>
        <v/>
      </c>
      <c r="C267" s="2" t="str">
        <f>IF(slip!D274&lt;&gt;"",slip!D274,"")</f>
        <v/>
      </c>
      <c r="D267" s="38" t="str">
        <f>IF(slip!E274&lt;&gt;"",slip!E274,"")</f>
        <v/>
      </c>
      <c r="E267" s="2" t="str">
        <f>IF(slip!F274&lt;&gt;"",slip!F274,"")</f>
        <v/>
      </c>
    </row>
    <row r="268" spans="1:5" x14ac:dyDescent="0.25">
      <c r="A268" s="2" t="str">
        <f>IF(slip!B275&lt;&gt;"",slip!A275,"")</f>
        <v/>
      </c>
      <c r="B268" s="2" t="str">
        <f>IF(slip!B275&lt;&gt;"",slip!B275,"")</f>
        <v/>
      </c>
      <c r="C268" s="2" t="str">
        <f>IF(slip!D275&lt;&gt;"",slip!D275,"")</f>
        <v/>
      </c>
      <c r="D268" s="38" t="str">
        <f>IF(slip!E275&lt;&gt;"",slip!E275,"")</f>
        <v/>
      </c>
      <c r="E268" s="2" t="str">
        <f>IF(slip!F275&lt;&gt;"",slip!F275,"")</f>
        <v/>
      </c>
    </row>
    <row r="269" spans="1:5" x14ac:dyDescent="0.25">
      <c r="A269" s="2" t="str">
        <f>IF(slip!B276&lt;&gt;"",slip!A276,"")</f>
        <v/>
      </c>
      <c r="B269" s="2" t="str">
        <f>IF(slip!B276&lt;&gt;"",slip!B276,"")</f>
        <v/>
      </c>
      <c r="C269" s="2" t="str">
        <f>IF(slip!D276&lt;&gt;"",slip!D276,"")</f>
        <v/>
      </c>
      <c r="D269" s="38" t="str">
        <f>IF(slip!E276&lt;&gt;"",slip!E276,"")</f>
        <v/>
      </c>
      <c r="E269" s="2" t="str">
        <f>IF(slip!F276&lt;&gt;"",slip!F276,"")</f>
        <v/>
      </c>
    </row>
    <row r="270" spans="1:5" x14ac:dyDescent="0.25">
      <c r="A270" s="2" t="str">
        <f>IF(slip!B277&lt;&gt;"",slip!A277,"")</f>
        <v/>
      </c>
      <c r="B270" s="2" t="str">
        <f>IF(slip!B277&lt;&gt;"",slip!B277,"")</f>
        <v/>
      </c>
      <c r="C270" s="2" t="str">
        <f>IF(slip!D277&lt;&gt;"",slip!D277,"")</f>
        <v/>
      </c>
      <c r="D270" s="38" t="str">
        <f>IF(slip!E277&lt;&gt;"",slip!E277,"")</f>
        <v/>
      </c>
      <c r="E270" s="2" t="str">
        <f>IF(slip!F277&lt;&gt;"",slip!F277,"")</f>
        <v/>
      </c>
    </row>
    <row r="271" spans="1:5" x14ac:dyDescent="0.25">
      <c r="A271" s="2" t="str">
        <f>IF(slip!B278&lt;&gt;"",slip!A278,"")</f>
        <v/>
      </c>
      <c r="B271" s="2" t="str">
        <f>IF(slip!B278&lt;&gt;"",slip!B278,"")</f>
        <v/>
      </c>
      <c r="C271" s="2" t="str">
        <f>IF(slip!D278&lt;&gt;"",slip!D278,"")</f>
        <v/>
      </c>
      <c r="D271" s="38" t="str">
        <f>IF(slip!E278&lt;&gt;"",slip!E278,"")</f>
        <v/>
      </c>
      <c r="E271" s="2" t="str">
        <f>IF(slip!F278&lt;&gt;"",slip!F278,"")</f>
        <v/>
      </c>
    </row>
    <row r="272" spans="1:5" x14ac:dyDescent="0.25">
      <c r="A272" s="2" t="str">
        <f>IF(slip!B279&lt;&gt;"",slip!A279,"")</f>
        <v/>
      </c>
      <c r="B272" s="2" t="str">
        <f>IF(slip!B279&lt;&gt;"",slip!B279,"")</f>
        <v/>
      </c>
      <c r="C272" s="2" t="str">
        <f>IF(slip!D279&lt;&gt;"",slip!D279,"")</f>
        <v/>
      </c>
      <c r="D272" s="38" t="str">
        <f>IF(slip!E279&lt;&gt;"",slip!E279,"")</f>
        <v/>
      </c>
      <c r="E272" s="2" t="str">
        <f>IF(slip!F279&lt;&gt;"",slip!F279,"")</f>
        <v/>
      </c>
    </row>
    <row r="273" spans="1:5" x14ac:dyDescent="0.25">
      <c r="A273" s="2" t="str">
        <f>IF(slip!B280&lt;&gt;"",slip!A280,"")</f>
        <v/>
      </c>
      <c r="B273" s="2" t="str">
        <f>IF(slip!B280&lt;&gt;"",slip!B280,"")</f>
        <v/>
      </c>
      <c r="C273" s="2" t="str">
        <f>IF(slip!D280&lt;&gt;"",slip!D280,"")</f>
        <v/>
      </c>
      <c r="D273" s="38" t="str">
        <f>IF(slip!E280&lt;&gt;"",slip!E280,"")</f>
        <v/>
      </c>
      <c r="E273" s="2" t="str">
        <f>IF(slip!F280&lt;&gt;"",slip!F280,"")</f>
        <v/>
      </c>
    </row>
    <row r="274" spans="1:5" x14ac:dyDescent="0.25">
      <c r="A274" s="2" t="str">
        <f>IF(slip!B281&lt;&gt;"",slip!A281,"")</f>
        <v/>
      </c>
      <c r="B274" s="2" t="str">
        <f>IF(slip!B281&lt;&gt;"",slip!B281,"")</f>
        <v/>
      </c>
      <c r="C274" s="2" t="str">
        <f>IF(slip!D281&lt;&gt;"",slip!D281,"")</f>
        <v/>
      </c>
      <c r="D274" s="38" t="str">
        <f>IF(slip!E281&lt;&gt;"",slip!E281,"")</f>
        <v/>
      </c>
      <c r="E274" s="2" t="str">
        <f>IF(slip!F281&lt;&gt;"",slip!F281,"")</f>
        <v/>
      </c>
    </row>
    <row r="275" spans="1:5" x14ac:dyDescent="0.25">
      <c r="A275" s="2" t="str">
        <f>IF(slip!B282&lt;&gt;"",slip!A282,"")</f>
        <v/>
      </c>
      <c r="B275" s="2" t="str">
        <f>IF(slip!B282&lt;&gt;"",slip!B282,"")</f>
        <v/>
      </c>
      <c r="C275" s="2" t="str">
        <f>IF(slip!D282&lt;&gt;"",slip!D282,"")</f>
        <v/>
      </c>
      <c r="D275" s="38" t="str">
        <f>IF(slip!E282&lt;&gt;"",slip!E282,"")</f>
        <v/>
      </c>
      <c r="E275" s="2" t="str">
        <f>IF(slip!F282&lt;&gt;"",slip!F282,"")</f>
        <v/>
      </c>
    </row>
    <row r="276" spans="1:5" x14ac:dyDescent="0.25">
      <c r="A276" s="2" t="str">
        <f>IF(slip!B283&lt;&gt;"",slip!A283,"")</f>
        <v/>
      </c>
      <c r="B276" s="2" t="str">
        <f>IF(slip!B283&lt;&gt;"",slip!B283,"")</f>
        <v/>
      </c>
      <c r="C276" s="2" t="str">
        <f>IF(slip!D283&lt;&gt;"",slip!D283,"")</f>
        <v/>
      </c>
      <c r="D276" s="38" t="str">
        <f>IF(slip!E283&lt;&gt;"",slip!E283,"")</f>
        <v/>
      </c>
      <c r="E276" s="2" t="str">
        <f>IF(slip!F283&lt;&gt;"",slip!F283,"")</f>
        <v/>
      </c>
    </row>
    <row r="277" spans="1:5" x14ac:dyDescent="0.25">
      <c r="A277" s="2" t="str">
        <f>IF(slip!B284&lt;&gt;"",slip!A284,"")</f>
        <v/>
      </c>
      <c r="B277" s="2" t="str">
        <f>IF(slip!B284&lt;&gt;"",slip!B284,"")</f>
        <v/>
      </c>
      <c r="C277" s="2" t="str">
        <f>IF(slip!D284&lt;&gt;"",slip!D284,"")</f>
        <v/>
      </c>
      <c r="D277" s="38" t="str">
        <f>IF(slip!E284&lt;&gt;"",slip!E284,"")</f>
        <v/>
      </c>
      <c r="E277" s="2" t="str">
        <f>IF(slip!F284&lt;&gt;"",slip!F284,"")</f>
        <v/>
      </c>
    </row>
    <row r="278" spans="1:5" x14ac:dyDescent="0.25">
      <c r="A278" s="2" t="str">
        <f>IF(slip!B285&lt;&gt;"",slip!A285,"")</f>
        <v/>
      </c>
      <c r="B278" s="2" t="str">
        <f>IF(slip!B285&lt;&gt;"",slip!B285,"")</f>
        <v/>
      </c>
      <c r="C278" s="2" t="str">
        <f>IF(slip!D285&lt;&gt;"",slip!D285,"")</f>
        <v/>
      </c>
      <c r="D278" s="38" t="str">
        <f>IF(slip!E285&lt;&gt;"",slip!E285,"")</f>
        <v/>
      </c>
      <c r="E278" s="2" t="str">
        <f>IF(slip!F285&lt;&gt;"",slip!F285,"")</f>
        <v/>
      </c>
    </row>
    <row r="279" spans="1:5" x14ac:dyDescent="0.25">
      <c r="A279" s="2" t="str">
        <f>IF(slip!B286&lt;&gt;"",slip!A286,"")</f>
        <v/>
      </c>
      <c r="B279" s="2" t="str">
        <f>IF(slip!B286&lt;&gt;"",slip!B286,"")</f>
        <v/>
      </c>
      <c r="C279" s="2" t="str">
        <f>IF(slip!D286&lt;&gt;"",slip!D286,"")</f>
        <v/>
      </c>
      <c r="D279" s="38" t="str">
        <f>IF(slip!E286&lt;&gt;"",slip!E286,"")</f>
        <v/>
      </c>
      <c r="E279" s="2" t="str">
        <f>IF(slip!F286&lt;&gt;"",slip!F286,"")</f>
        <v/>
      </c>
    </row>
    <row r="280" spans="1:5" x14ac:dyDescent="0.25">
      <c r="A280" s="2" t="str">
        <f>IF(slip!B287&lt;&gt;"",slip!A287,"")</f>
        <v/>
      </c>
      <c r="B280" s="2" t="str">
        <f>IF(slip!B287&lt;&gt;"",slip!B287,"")</f>
        <v/>
      </c>
      <c r="C280" s="2" t="str">
        <f>IF(slip!D287&lt;&gt;"",slip!D287,"")</f>
        <v/>
      </c>
      <c r="D280" s="38" t="str">
        <f>IF(slip!E287&lt;&gt;"",slip!E287,"")</f>
        <v/>
      </c>
      <c r="E280" s="2" t="str">
        <f>IF(slip!F287&lt;&gt;"",slip!F287,"")</f>
        <v/>
      </c>
    </row>
    <row r="281" spans="1:5" x14ac:dyDescent="0.25">
      <c r="A281" s="2" t="str">
        <f>IF(slip!B288&lt;&gt;"",slip!A288,"")</f>
        <v/>
      </c>
      <c r="B281" s="2" t="str">
        <f>IF(slip!B288&lt;&gt;"",slip!B288,"")</f>
        <v/>
      </c>
      <c r="C281" s="2" t="str">
        <f>IF(slip!D288&lt;&gt;"",slip!D288,"")</f>
        <v/>
      </c>
      <c r="D281" s="38" t="str">
        <f>IF(slip!E288&lt;&gt;"",slip!E288,"")</f>
        <v/>
      </c>
      <c r="E281" s="2" t="str">
        <f>IF(slip!F288&lt;&gt;"",slip!F288,"")</f>
        <v/>
      </c>
    </row>
    <row r="282" spans="1:5" x14ac:dyDescent="0.25">
      <c r="A282" s="2" t="str">
        <f>IF(slip!B289&lt;&gt;"",slip!A289,"")</f>
        <v/>
      </c>
      <c r="B282" s="2" t="str">
        <f>IF(slip!B289&lt;&gt;"",slip!B289,"")</f>
        <v/>
      </c>
      <c r="C282" s="2" t="str">
        <f>IF(slip!D289&lt;&gt;"",slip!D289,"")</f>
        <v/>
      </c>
      <c r="D282" s="38" t="str">
        <f>IF(slip!E289&lt;&gt;"",slip!E289,"")</f>
        <v/>
      </c>
      <c r="E282" s="2" t="str">
        <f>IF(slip!F289&lt;&gt;"",slip!F289,"")</f>
        <v/>
      </c>
    </row>
    <row r="283" spans="1:5" x14ac:dyDescent="0.25">
      <c r="A283" s="2" t="str">
        <f>IF(slip!B290&lt;&gt;"",slip!A290,"")</f>
        <v/>
      </c>
      <c r="B283" s="2" t="str">
        <f>IF(slip!B290&lt;&gt;"",slip!B290,"")</f>
        <v/>
      </c>
      <c r="C283" s="2" t="str">
        <f>IF(slip!D290&lt;&gt;"",slip!D290,"")</f>
        <v/>
      </c>
      <c r="D283" s="38" t="str">
        <f>IF(slip!E290&lt;&gt;"",slip!E290,"")</f>
        <v/>
      </c>
      <c r="E283" s="2" t="str">
        <f>IF(slip!F290&lt;&gt;"",slip!F290,"")</f>
        <v/>
      </c>
    </row>
    <row r="284" spans="1:5" x14ac:dyDescent="0.25">
      <c r="A284" s="2" t="str">
        <f>IF(slip!B291&lt;&gt;"",slip!A291,"")</f>
        <v/>
      </c>
      <c r="B284" s="2" t="str">
        <f>IF(slip!B291&lt;&gt;"",slip!B291,"")</f>
        <v/>
      </c>
      <c r="C284" s="2" t="str">
        <f>IF(slip!D291&lt;&gt;"",slip!D291,"")</f>
        <v/>
      </c>
      <c r="D284" s="38" t="str">
        <f>IF(slip!E291&lt;&gt;"",slip!E291,"")</f>
        <v/>
      </c>
      <c r="E284" s="2" t="str">
        <f>IF(slip!F291&lt;&gt;"",slip!F291,"")</f>
        <v/>
      </c>
    </row>
    <row r="285" spans="1:5" x14ac:dyDescent="0.25">
      <c r="A285" s="2" t="str">
        <f>IF(slip!B292&lt;&gt;"",slip!A292,"")</f>
        <v/>
      </c>
      <c r="B285" s="2" t="str">
        <f>IF(slip!B292&lt;&gt;"",slip!B292,"")</f>
        <v/>
      </c>
      <c r="C285" s="2" t="str">
        <f>IF(slip!D292&lt;&gt;"",slip!D292,"")</f>
        <v/>
      </c>
      <c r="D285" s="38" t="str">
        <f>IF(slip!E292&lt;&gt;"",slip!E292,"")</f>
        <v/>
      </c>
      <c r="E285" s="2" t="str">
        <f>IF(slip!F292&lt;&gt;"",slip!F292,"")</f>
        <v/>
      </c>
    </row>
    <row r="286" spans="1:5" x14ac:dyDescent="0.25">
      <c r="A286" s="2" t="str">
        <f>IF(slip!B293&lt;&gt;"",slip!A293,"")</f>
        <v/>
      </c>
      <c r="B286" s="2" t="str">
        <f>IF(slip!B293&lt;&gt;"",slip!B293,"")</f>
        <v/>
      </c>
      <c r="C286" s="2" t="str">
        <f>IF(slip!D293&lt;&gt;"",slip!D293,"")</f>
        <v/>
      </c>
      <c r="D286" s="38" t="str">
        <f>IF(slip!E293&lt;&gt;"",slip!E293,"")</f>
        <v/>
      </c>
      <c r="E286" s="2" t="str">
        <f>IF(slip!F293&lt;&gt;"",slip!F293,"")</f>
        <v/>
      </c>
    </row>
    <row r="287" spans="1:5" x14ac:dyDescent="0.25">
      <c r="A287" s="2" t="str">
        <f>IF(slip!B294&lt;&gt;"",slip!A294,"")</f>
        <v/>
      </c>
      <c r="B287" s="2" t="str">
        <f>IF(slip!B294&lt;&gt;"",slip!B294,"")</f>
        <v/>
      </c>
      <c r="C287" s="2" t="str">
        <f>IF(slip!D294&lt;&gt;"",slip!D294,"")</f>
        <v/>
      </c>
      <c r="D287" s="38" t="str">
        <f>IF(slip!E294&lt;&gt;"",slip!E294,"")</f>
        <v/>
      </c>
      <c r="E287" s="2" t="str">
        <f>IF(slip!F294&lt;&gt;"",slip!F294,"")</f>
        <v/>
      </c>
    </row>
    <row r="288" spans="1:5" x14ac:dyDescent="0.25">
      <c r="A288" s="2" t="str">
        <f>IF(slip!B295&lt;&gt;"",slip!A295,"")</f>
        <v/>
      </c>
      <c r="B288" s="2" t="str">
        <f>IF(slip!B295&lt;&gt;"",slip!B295,"")</f>
        <v/>
      </c>
      <c r="C288" s="2" t="str">
        <f>IF(slip!D295&lt;&gt;"",slip!D295,"")</f>
        <v/>
      </c>
      <c r="D288" s="38" t="str">
        <f>IF(slip!E295&lt;&gt;"",slip!E295,"")</f>
        <v/>
      </c>
      <c r="E288" s="2" t="str">
        <f>IF(slip!F295&lt;&gt;"",slip!F295,"")</f>
        <v/>
      </c>
    </row>
    <row r="289" spans="1:5" x14ac:dyDescent="0.25">
      <c r="A289" s="2" t="str">
        <f>IF(slip!B296&lt;&gt;"",slip!A296,"")</f>
        <v/>
      </c>
      <c r="B289" s="2" t="str">
        <f>IF(slip!B296&lt;&gt;"",slip!B296,"")</f>
        <v/>
      </c>
      <c r="C289" s="2" t="str">
        <f>IF(slip!D296&lt;&gt;"",slip!D296,"")</f>
        <v/>
      </c>
      <c r="D289" s="38" t="str">
        <f>IF(slip!E296&lt;&gt;"",slip!E296,"")</f>
        <v/>
      </c>
      <c r="E289" s="2" t="str">
        <f>IF(slip!F296&lt;&gt;"",slip!F296,"")</f>
        <v/>
      </c>
    </row>
    <row r="290" spans="1:5" x14ac:dyDescent="0.25">
      <c r="A290" s="2" t="str">
        <f>IF(slip!B297&lt;&gt;"",slip!A297,"")</f>
        <v/>
      </c>
      <c r="B290" s="2" t="str">
        <f>IF(slip!B297&lt;&gt;"",slip!B297,"")</f>
        <v/>
      </c>
      <c r="C290" s="2" t="str">
        <f>IF(slip!D297&lt;&gt;"",slip!D297,"")</f>
        <v/>
      </c>
      <c r="D290" s="38" t="str">
        <f>IF(slip!E297&lt;&gt;"",slip!E297,"")</f>
        <v/>
      </c>
      <c r="E290" s="2" t="str">
        <f>IF(slip!F297&lt;&gt;"",slip!F297,"")</f>
        <v/>
      </c>
    </row>
    <row r="291" spans="1:5" x14ac:dyDescent="0.25">
      <c r="A291" s="2" t="str">
        <f>IF(slip!B298&lt;&gt;"",slip!A298,"")</f>
        <v/>
      </c>
      <c r="B291" s="2" t="str">
        <f>IF(slip!B298&lt;&gt;"",slip!B298,"")</f>
        <v/>
      </c>
      <c r="C291" s="2" t="str">
        <f>IF(slip!D298&lt;&gt;"",slip!D298,"")</f>
        <v/>
      </c>
      <c r="D291" s="38" t="str">
        <f>IF(slip!E298&lt;&gt;"",slip!E298,"")</f>
        <v/>
      </c>
      <c r="E291" s="2" t="str">
        <f>IF(slip!F298&lt;&gt;"",slip!F298,"")</f>
        <v/>
      </c>
    </row>
    <row r="292" spans="1:5" x14ac:dyDescent="0.25">
      <c r="A292" s="2" t="str">
        <f>IF(slip!B299&lt;&gt;"",slip!A299,"")</f>
        <v/>
      </c>
      <c r="B292" s="2" t="str">
        <f>IF(slip!B299&lt;&gt;"",slip!B299,"")</f>
        <v/>
      </c>
      <c r="C292" s="2" t="str">
        <f>IF(slip!D299&lt;&gt;"",slip!D299,"")</f>
        <v/>
      </c>
      <c r="D292" s="38" t="str">
        <f>IF(slip!E299&lt;&gt;"",slip!E299,"")</f>
        <v/>
      </c>
      <c r="E292" s="2" t="str">
        <f>IF(slip!F299&lt;&gt;"",slip!F299,"")</f>
        <v/>
      </c>
    </row>
    <row r="293" spans="1:5" x14ac:dyDescent="0.25">
      <c r="A293" s="2" t="str">
        <f>IF(slip!B300&lt;&gt;"",slip!A300,"")</f>
        <v/>
      </c>
      <c r="B293" s="2" t="str">
        <f>IF(slip!B300&lt;&gt;"",slip!B300,"")</f>
        <v/>
      </c>
      <c r="C293" s="2" t="str">
        <f>IF(slip!D300&lt;&gt;"",slip!D300,"")</f>
        <v/>
      </c>
      <c r="D293" s="38" t="str">
        <f>IF(slip!E300&lt;&gt;"",slip!E300,"")</f>
        <v/>
      </c>
      <c r="E293" s="2" t="str">
        <f>IF(slip!F300&lt;&gt;"",slip!F300,"")</f>
        <v/>
      </c>
    </row>
    <row r="294" spans="1:5" x14ac:dyDescent="0.25">
      <c r="A294" s="2" t="str">
        <f>IF(slip!B301&lt;&gt;"",slip!A301,"")</f>
        <v/>
      </c>
      <c r="B294" s="2" t="str">
        <f>IF(slip!B301&lt;&gt;"",slip!B301,"")</f>
        <v/>
      </c>
      <c r="C294" s="2" t="str">
        <f>IF(slip!D301&lt;&gt;"",slip!D301,"")</f>
        <v/>
      </c>
      <c r="D294" s="38" t="str">
        <f>IF(slip!E301&lt;&gt;"",slip!E301,"")</f>
        <v/>
      </c>
      <c r="E294" s="2" t="str">
        <f>IF(slip!F301&lt;&gt;"",slip!F301,"")</f>
        <v/>
      </c>
    </row>
    <row r="295" spans="1:5" x14ac:dyDescent="0.25">
      <c r="A295" s="2" t="str">
        <f>IF(slip!B302&lt;&gt;"",slip!A302,"")</f>
        <v/>
      </c>
      <c r="B295" s="2" t="str">
        <f>IF(slip!B302&lt;&gt;"",slip!B302,"")</f>
        <v/>
      </c>
      <c r="C295" s="2" t="str">
        <f>IF(slip!D302&lt;&gt;"",slip!D302,"")</f>
        <v/>
      </c>
      <c r="D295" s="38" t="str">
        <f>IF(slip!E302&lt;&gt;"",slip!E302,"")</f>
        <v/>
      </c>
      <c r="E295" s="2" t="str">
        <f>IF(slip!F302&lt;&gt;"",slip!F302,"")</f>
        <v/>
      </c>
    </row>
    <row r="296" spans="1:5" x14ac:dyDescent="0.25">
      <c r="A296" s="2" t="str">
        <f>IF(slip!B303&lt;&gt;"",slip!A303,"")</f>
        <v/>
      </c>
      <c r="B296" s="2" t="str">
        <f>IF(slip!B303&lt;&gt;"",slip!B303,"")</f>
        <v/>
      </c>
      <c r="C296" s="2" t="str">
        <f>IF(slip!D303&lt;&gt;"",slip!D303,"")</f>
        <v/>
      </c>
      <c r="D296" s="38" t="str">
        <f>IF(slip!E303&lt;&gt;"",slip!E303,"")</f>
        <v/>
      </c>
      <c r="E296" s="2" t="str">
        <f>IF(slip!F303&lt;&gt;"",slip!F303,"")</f>
        <v/>
      </c>
    </row>
    <row r="297" spans="1:5" x14ac:dyDescent="0.25">
      <c r="A297" s="2" t="str">
        <f>IF(slip!B304&lt;&gt;"",slip!A304,"")</f>
        <v/>
      </c>
      <c r="B297" s="2" t="str">
        <f>IF(slip!B304&lt;&gt;"",slip!B304,"")</f>
        <v/>
      </c>
      <c r="C297" s="2" t="str">
        <f>IF(slip!D304&lt;&gt;"",slip!D304,"")</f>
        <v/>
      </c>
      <c r="D297" s="38" t="str">
        <f>IF(slip!E304&lt;&gt;"",slip!E304,"")</f>
        <v/>
      </c>
      <c r="E297" s="2" t="str">
        <f>IF(slip!F304&lt;&gt;"",slip!F304,"")</f>
        <v/>
      </c>
    </row>
    <row r="298" spans="1:5" x14ac:dyDescent="0.25">
      <c r="A298" s="2" t="str">
        <f>IF(slip!B305&lt;&gt;"",slip!A305,"")</f>
        <v/>
      </c>
      <c r="B298" s="2" t="str">
        <f>IF(slip!B305&lt;&gt;"",slip!B305,"")</f>
        <v/>
      </c>
      <c r="C298" s="2" t="str">
        <f>IF(slip!D305&lt;&gt;"",slip!D305,"")</f>
        <v/>
      </c>
      <c r="D298" s="38" t="str">
        <f>IF(slip!E305&lt;&gt;"",slip!E305,"")</f>
        <v/>
      </c>
      <c r="E298" s="2" t="str">
        <f>IF(slip!F305&lt;&gt;"",slip!F305,"")</f>
        <v/>
      </c>
    </row>
    <row r="299" spans="1:5" x14ac:dyDescent="0.25">
      <c r="A299" s="2" t="str">
        <f>IF(slip!B306&lt;&gt;"",slip!A306,"")</f>
        <v/>
      </c>
      <c r="B299" s="2" t="str">
        <f>IF(slip!B306&lt;&gt;"",slip!B306,"")</f>
        <v/>
      </c>
      <c r="C299" s="2" t="str">
        <f>IF(slip!D306&lt;&gt;"",slip!D306,"")</f>
        <v/>
      </c>
      <c r="D299" s="38" t="str">
        <f>IF(slip!E306&lt;&gt;"",slip!E306,"")</f>
        <v/>
      </c>
      <c r="E299" s="2" t="str">
        <f>IF(slip!F306&lt;&gt;"",slip!F306,"")</f>
        <v/>
      </c>
    </row>
    <row r="300" spans="1:5" x14ac:dyDescent="0.25">
      <c r="A300" s="2" t="str">
        <f>IF(slip!B307&lt;&gt;"",slip!A307,"")</f>
        <v/>
      </c>
      <c r="B300" s="2" t="str">
        <f>IF(slip!B307&lt;&gt;"",slip!B307,"")</f>
        <v/>
      </c>
      <c r="C300" s="2" t="str">
        <f>IF(slip!D307&lt;&gt;"",slip!D307,"")</f>
        <v/>
      </c>
      <c r="D300" s="38" t="str">
        <f>IF(slip!E307&lt;&gt;"",slip!E307,"")</f>
        <v/>
      </c>
      <c r="E300" s="2" t="str">
        <f>IF(slip!F307&lt;&gt;"",slip!F307,"")</f>
        <v/>
      </c>
    </row>
    <row r="301" spans="1:5" x14ac:dyDescent="0.25">
      <c r="A301" s="2" t="str">
        <f>IF(slip!B308&lt;&gt;"",slip!A308,"")</f>
        <v/>
      </c>
      <c r="B301" s="2" t="str">
        <f>IF(slip!B308&lt;&gt;"",slip!B308,"")</f>
        <v/>
      </c>
      <c r="C301" s="2" t="str">
        <f>IF(slip!D308&lt;&gt;"",slip!D308,"")</f>
        <v/>
      </c>
      <c r="D301" s="38" t="str">
        <f>IF(slip!E308&lt;&gt;"",slip!E308,"")</f>
        <v/>
      </c>
      <c r="E301" s="2" t="str">
        <f>IF(slip!F308&lt;&gt;"",slip!F308,"")</f>
        <v/>
      </c>
    </row>
    <row r="302" spans="1:5" x14ac:dyDescent="0.25">
      <c r="A302" s="2" t="str">
        <f>IF(slip!B309&lt;&gt;"",slip!A309,"")</f>
        <v/>
      </c>
      <c r="B302" s="2" t="str">
        <f>IF(slip!B309&lt;&gt;"",slip!B309,"")</f>
        <v/>
      </c>
      <c r="C302" s="2" t="str">
        <f>IF(slip!D309&lt;&gt;"",slip!D309,"")</f>
        <v/>
      </c>
      <c r="D302" s="38" t="str">
        <f>IF(slip!E309&lt;&gt;"",slip!E309,"")</f>
        <v/>
      </c>
      <c r="E302" s="2" t="str">
        <f>IF(slip!F309&lt;&gt;"",slip!F309,"")</f>
        <v/>
      </c>
    </row>
    <row r="303" spans="1:5" x14ac:dyDescent="0.25">
      <c r="A303" s="2" t="str">
        <f>IF(slip!B310&lt;&gt;"",slip!A310,"")</f>
        <v/>
      </c>
      <c r="B303" s="2" t="str">
        <f>IF(slip!B310&lt;&gt;"",slip!B310,"")</f>
        <v/>
      </c>
      <c r="C303" s="2" t="str">
        <f>IF(slip!D310&lt;&gt;"",slip!D310,"")</f>
        <v/>
      </c>
      <c r="D303" s="38" t="str">
        <f>IF(slip!E310&lt;&gt;"",slip!E310,"")</f>
        <v/>
      </c>
      <c r="E303" s="2" t="str">
        <f>IF(slip!F310&lt;&gt;"",slip!F310,"")</f>
        <v/>
      </c>
    </row>
    <row r="304" spans="1:5" x14ac:dyDescent="0.25">
      <c r="A304" s="2" t="str">
        <f>IF(slip!B311&lt;&gt;"",slip!A311,"")</f>
        <v/>
      </c>
      <c r="B304" s="2" t="str">
        <f>IF(slip!B311&lt;&gt;"",slip!B311,"")</f>
        <v/>
      </c>
      <c r="C304" s="2" t="str">
        <f>IF(slip!D311&lt;&gt;"",slip!D311,"")</f>
        <v/>
      </c>
      <c r="D304" s="38" t="str">
        <f>IF(slip!E311&lt;&gt;"",slip!E311,"")</f>
        <v/>
      </c>
      <c r="E304" s="2" t="str">
        <f>IF(slip!F311&lt;&gt;"",slip!F311,"")</f>
        <v/>
      </c>
    </row>
    <row r="305" spans="1:5" x14ac:dyDescent="0.25">
      <c r="A305" s="2" t="str">
        <f>IF(slip!B312&lt;&gt;"",slip!A312,"")</f>
        <v/>
      </c>
      <c r="B305" s="2" t="str">
        <f>IF(slip!B312&lt;&gt;"",slip!B312,"")</f>
        <v/>
      </c>
      <c r="C305" s="2" t="str">
        <f>IF(slip!D312&lt;&gt;"",slip!D312,"")</f>
        <v/>
      </c>
      <c r="D305" s="38" t="str">
        <f>IF(slip!E312&lt;&gt;"",slip!E312,"")</f>
        <v/>
      </c>
      <c r="E305" s="2" t="str">
        <f>IF(slip!F312&lt;&gt;"",slip!F312,"")</f>
        <v/>
      </c>
    </row>
    <row r="306" spans="1:5" x14ac:dyDescent="0.25">
      <c r="A306" s="2" t="str">
        <f>IF(slip!B313&lt;&gt;"",slip!A313,"")</f>
        <v/>
      </c>
      <c r="B306" s="2" t="str">
        <f>IF(slip!B313&lt;&gt;"",slip!B313,"")</f>
        <v/>
      </c>
      <c r="C306" s="2" t="str">
        <f>IF(slip!D313&lt;&gt;"",slip!D313,"")</f>
        <v/>
      </c>
      <c r="D306" s="38" t="str">
        <f>IF(slip!E313&lt;&gt;"",slip!E313,"")</f>
        <v/>
      </c>
      <c r="E306" s="2" t="str">
        <f>IF(slip!F313&lt;&gt;"",slip!F313,"")</f>
        <v/>
      </c>
    </row>
    <row r="307" spans="1:5" x14ac:dyDescent="0.25">
      <c r="A307" s="2" t="str">
        <f>IF(slip!B314&lt;&gt;"",slip!A314,"")</f>
        <v/>
      </c>
      <c r="B307" s="2" t="str">
        <f>IF(slip!B314&lt;&gt;"",slip!B314,"")</f>
        <v/>
      </c>
      <c r="C307" s="2" t="str">
        <f>IF(slip!D314&lt;&gt;"",slip!D314,"")</f>
        <v/>
      </c>
      <c r="D307" s="38" t="str">
        <f>IF(slip!E314&lt;&gt;"",slip!E314,"")</f>
        <v/>
      </c>
      <c r="E307" s="2" t="str">
        <f>IF(slip!F314&lt;&gt;"",slip!F314,"")</f>
        <v/>
      </c>
    </row>
    <row r="308" spans="1:5" x14ac:dyDescent="0.25">
      <c r="A308" s="2" t="str">
        <f>IF(slip!B315&lt;&gt;"",slip!A315,"")</f>
        <v/>
      </c>
      <c r="B308" s="2" t="str">
        <f>IF(slip!B315&lt;&gt;"",slip!B315,"")</f>
        <v/>
      </c>
      <c r="C308" s="2" t="str">
        <f>IF(slip!D315&lt;&gt;"",slip!D315,"")</f>
        <v/>
      </c>
      <c r="D308" s="38" t="str">
        <f>IF(slip!E315&lt;&gt;"",slip!E315,"")</f>
        <v/>
      </c>
      <c r="E308" s="2" t="str">
        <f>IF(slip!F315&lt;&gt;"",slip!F315,"")</f>
        <v/>
      </c>
    </row>
    <row r="309" spans="1:5" x14ac:dyDescent="0.25">
      <c r="A309" s="2" t="str">
        <f>IF(slip!B316&lt;&gt;"",slip!A316,"")</f>
        <v/>
      </c>
      <c r="B309" s="2" t="str">
        <f>IF(slip!B316&lt;&gt;"",slip!B316,"")</f>
        <v/>
      </c>
      <c r="C309" s="2" t="str">
        <f>IF(slip!D316&lt;&gt;"",slip!D316,"")</f>
        <v/>
      </c>
      <c r="D309" s="38" t="str">
        <f>IF(slip!E316&lt;&gt;"",slip!E316,"")</f>
        <v/>
      </c>
      <c r="E309" s="2" t="str">
        <f>IF(slip!F316&lt;&gt;"",slip!F316,"")</f>
        <v/>
      </c>
    </row>
    <row r="310" spans="1:5" x14ac:dyDescent="0.25">
      <c r="A310" s="2" t="str">
        <f>IF(slip!B317&lt;&gt;"",slip!A317,"")</f>
        <v/>
      </c>
      <c r="B310" s="2" t="str">
        <f>IF(slip!B317&lt;&gt;"",slip!B317,"")</f>
        <v/>
      </c>
      <c r="C310" s="2" t="str">
        <f>IF(slip!D317&lt;&gt;"",slip!D317,"")</f>
        <v/>
      </c>
      <c r="D310" s="38" t="str">
        <f>IF(slip!E317&lt;&gt;"",slip!E317,"")</f>
        <v/>
      </c>
      <c r="E310" s="2" t="str">
        <f>IF(slip!F317&lt;&gt;"",slip!F317,"")</f>
        <v/>
      </c>
    </row>
    <row r="311" spans="1:5" x14ac:dyDescent="0.25">
      <c r="A311" s="2" t="str">
        <f>IF(slip!B318&lt;&gt;"",slip!A318,"")</f>
        <v/>
      </c>
      <c r="B311" s="2" t="str">
        <f>IF(slip!B318&lt;&gt;"",slip!B318,"")</f>
        <v/>
      </c>
      <c r="C311" s="2" t="str">
        <f>IF(slip!D318&lt;&gt;"",slip!D318,"")</f>
        <v/>
      </c>
      <c r="D311" s="38" t="str">
        <f>IF(slip!E318&lt;&gt;"",slip!E318,"")</f>
        <v/>
      </c>
      <c r="E311" s="2" t="str">
        <f>IF(slip!F318&lt;&gt;"",slip!F318,"")</f>
        <v/>
      </c>
    </row>
    <row r="312" spans="1:5" x14ac:dyDescent="0.25">
      <c r="A312" s="2" t="str">
        <f>IF(slip!B319&lt;&gt;"",slip!A319,"")</f>
        <v/>
      </c>
      <c r="B312" s="2" t="str">
        <f>IF(slip!B319&lt;&gt;"",slip!B319,"")</f>
        <v/>
      </c>
      <c r="C312" s="2" t="str">
        <f>IF(slip!D319&lt;&gt;"",slip!D319,"")</f>
        <v/>
      </c>
      <c r="D312" s="38" t="str">
        <f>IF(slip!E319&lt;&gt;"",slip!E319,"")</f>
        <v/>
      </c>
      <c r="E312" s="2" t="str">
        <f>IF(slip!F319&lt;&gt;"",slip!F319,"")</f>
        <v/>
      </c>
    </row>
    <row r="313" spans="1:5" x14ac:dyDescent="0.25">
      <c r="A313" s="2" t="str">
        <f>IF(slip!B320&lt;&gt;"",slip!A320,"")</f>
        <v/>
      </c>
      <c r="B313" s="2" t="str">
        <f>IF(slip!B320&lt;&gt;"",slip!B320,"")</f>
        <v/>
      </c>
      <c r="C313" s="2" t="str">
        <f>IF(slip!D320&lt;&gt;"",slip!D320,"")</f>
        <v/>
      </c>
      <c r="D313" s="38" t="str">
        <f>IF(slip!E320&lt;&gt;"",slip!E320,"")</f>
        <v/>
      </c>
      <c r="E313" s="2" t="str">
        <f>IF(slip!F320&lt;&gt;"",slip!F320,"")</f>
        <v/>
      </c>
    </row>
    <row r="314" spans="1:5" x14ac:dyDescent="0.25">
      <c r="A314" s="2" t="str">
        <f>IF(slip!B321&lt;&gt;"",slip!A321,"")</f>
        <v/>
      </c>
      <c r="B314" s="2" t="str">
        <f>IF(slip!B321&lt;&gt;"",slip!B321,"")</f>
        <v/>
      </c>
      <c r="C314" s="2" t="str">
        <f>IF(slip!D321&lt;&gt;"",slip!D321,"")</f>
        <v/>
      </c>
      <c r="D314" s="38" t="str">
        <f>IF(slip!E321&lt;&gt;"",slip!E321,"")</f>
        <v/>
      </c>
      <c r="E314" s="2" t="str">
        <f>IF(slip!F321&lt;&gt;"",slip!F321,"")</f>
        <v/>
      </c>
    </row>
    <row r="315" spans="1:5" x14ac:dyDescent="0.25">
      <c r="A315" s="2" t="str">
        <f>IF(slip!B322&lt;&gt;"",slip!A322,"")</f>
        <v/>
      </c>
      <c r="B315" s="2" t="str">
        <f>IF(slip!B322&lt;&gt;"",slip!B322,"")</f>
        <v/>
      </c>
      <c r="C315" s="2" t="str">
        <f>IF(slip!D322&lt;&gt;"",slip!D322,"")</f>
        <v/>
      </c>
      <c r="D315" s="38" t="str">
        <f>IF(slip!E322&lt;&gt;"",slip!E322,"")</f>
        <v/>
      </c>
      <c r="E315" s="2" t="str">
        <f>IF(slip!F322&lt;&gt;"",slip!F322,"")</f>
        <v/>
      </c>
    </row>
    <row r="316" spans="1:5" x14ac:dyDescent="0.25">
      <c r="A316" s="2" t="str">
        <f>IF(slip!B323&lt;&gt;"",slip!A323,"")</f>
        <v/>
      </c>
      <c r="B316" s="2" t="str">
        <f>IF(slip!B323&lt;&gt;"",slip!B323,"")</f>
        <v/>
      </c>
      <c r="C316" s="2" t="str">
        <f>IF(slip!D323&lt;&gt;"",slip!D323,"")</f>
        <v/>
      </c>
      <c r="D316" s="38" t="str">
        <f>IF(slip!E323&lt;&gt;"",slip!E323,"")</f>
        <v/>
      </c>
      <c r="E316" s="2" t="str">
        <f>IF(slip!F323&lt;&gt;"",slip!F323,"")</f>
        <v/>
      </c>
    </row>
    <row r="317" spans="1:5" x14ac:dyDescent="0.25">
      <c r="A317" s="2" t="str">
        <f>IF(slip!B324&lt;&gt;"",slip!A324,"")</f>
        <v/>
      </c>
      <c r="B317" s="2" t="str">
        <f>IF(slip!B324&lt;&gt;"",slip!B324,"")</f>
        <v/>
      </c>
      <c r="C317" s="2" t="str">
        <f>IF(slip!D324&lt;&gt;"",slip!D324,"")</f>
        <v/>
      </c>
      <c r="D317" s="38" t="str">
        <f>IF(slip!E324&lt;&gt;"",slip!E324,"")</f>
        <v/>
      </c>
      <c r="E317" s="2" t="str">
        <f>IF(slip!F324&lt;&gt;"",slip!F324,"")</f>
        <v/>
      </c>
    </row>
    <row r="318" spans="1:5" x14ac:dyDescent="0.25">
      <c r="A318" s="2" t="str">
        <f>IF(slip!B325&lt;&gt;"",slip!A325,"")</f>
        <v/>
      </c>
      <c r="B318" s="2" t="str">
        <f>IF(slip!B325&lt;&gt;"",slip!B325,"")</f>
        <v/>
      </c>
      <c r="C318" s="2" t="str">
        <f>IF(slip!D325&lt;&gt;"",slip!D325,"")</f>
        <v/>
      </c>
      <c r="D318" s="38" t="str">
        <f>IF(slip!E325&lt;&gt;"",slip!E325,"")</f>
        <v/>
      </c>
      <c r="E318" s="2" t="str">
        <f>IF(slip!F325&lt;&gt;"",slip!F325,"")</f>
        <v/>
      </c>
    </row>
    <row r="319" spans="1:5" x14ac:dyDescent="0.25">
      <c r="A319" s="2" t="str">
        <f>IF(slip!B326&lt;&gt;"",slip!A326,"")</f>
        <v/>
      </c>
      <c r="B319" s="2" t="str">
        <f>IF(slip!B326&lt;&gt;"",slip!B326,"")</f>
        <v/>
      </c>
      <c r="C319" s="2" t="str">
        <f>IF(slip!D326&lt;&gt;"",slip!D326,"")</f>
        <v/>
      </c>
      <c r="D319" s="38" t="str">
        <f>IF(slip!E326&lt;&gt;"",slip!E326,"")</f>
        <v/>
      </c>
      <c r="E319" s="2" t="str">
        <f>IF(slip!F326&lt;&gt;"",slip!F326,"")</f>
        <v/>
      </c>
    </row>
    <row r="320" spans="1:5" x14ac:dyDescent="0.25">
      <c r="A320" s="2" t="str">
        <f>IF(slip!B327&lt;&gt;"",slip!A327,"")</f>
        <v/>
      </c>
      <c r="B320" s="2" t="str">
        <f>IF(slip!B327&lt;&gt;"",slip!B327,"")</f>
        <v/>
      </c>
      <c r="C320" s="2" t="str">
        <f>IF(slip!D327&lt;&gt;"",slip!D327,"")</f>
        <v/>
      </c>
      <c r="D320" s="38" t="str">
        <f>IF(slip!E327&lt;&gt;"",slip!E327,"")</f>
        <v/>
      </c>
      <c r="E320" s="2" t="str">
        <f>IF(slip!F327&lt;&gt;"",slip!F327,"")</f>
        <v/>
      </c>
    </row>
    <row r="321" spans="1:5" x14ac:dyDescent="0.25">
      <c r="A321" s="2" t="str">
        <f>IF(slip!B328&lt;&gt;"",slip!A328,"")</f>
        <v/>
      </c>
      <c r="B321" s="2" t="str">
        <f>IF(slip!B328&lt;&gt;"",slip!B328,"")</f>
        <v/>
      </c>
      <c r="C321" s="2" t="str">
        <f>IF(slip!D328&lt;&gt;"",slip!D328,"")</f>
        <v/>
      </c>
      <c r="D321" s="38" t="str">
        <f>IF(slip!E328&lt;&gt;"",slip!E328,"")</f>
        <v/>
      </c>
      <c r="E321" s="2" t="str">
        <f>IF(slip!F328&lt;&gt;"",slip!F328,"")</f>
        <v/>
      </c>
    </row>
    <row r="322" spans="1:5" x14ac:dyDescent="0.25">
      <c r="A322" s="2" t="str">
        <f>IF(slip!B329&lt;&gt;"",slip!A329,"")</f>
        <v/>
      </c>
      <c r="B322" s="2" t="str">
        <f>IF(slip!B329&lt;&gt;"",slip!B329,"")</f>
        <v/>
      </c>
      <c r="C322" s="2" t="str">
        <f>IF(slip!D329&lt;&gt;"",slip!D329,"")</f>
        <v/>
      </c>
      <c r="D322" s="38" t="str">
        <f>IF(slip!E329&lt;&gt;"",slip!E329,"")</f>
        <v/>
      </c>
      <c r="E322" s="2" t="str">
        <f>IF(slip!F329&lt;&gt;"",slip!F329,"")</f>
        <v/>
      </c>
    </row>
    <row r="323" spans="1:5" x14ac:dyDescent="0.25">
      <c r="A323" s="2" t="str">
        <f>IF(slip!B330&lt;&gt;"",slip!A330,"")</f>
        <v/>
      </c>
      <c r="B323" s="2" t="str">
        <f>IF(slip!B330&lt;&gt;"",slip!B330,"")</f>
        <v/>
      </c>
      <c r="C323" s="2" t="str">
        <f>IF(slip!D330&lt;&gt;"",slip!D330,"")</f>
        <v/>
      </c>
      <c r="D323" s="38" t="str">
        <f>IF(slip!E330&lt;&gt;"",slip!E330,"")</f>
        <v/>
      </c>
      <c r="E323" s="2" t="str">
        <f>IF(slip!F330&lt;&gt;"",slip!F330,"")</f>
        <v/>
      </c>
    </row>
    <row r="324" spans="1:5" x14ac:dyDescent="0.25">
      <c r="A324" s="2" t="str">
        <f>IF(slip!B331&lt;&gt;"",slip!A331,"")</f>
        <v/>
      </c>
      <c r="B324" s="2" t="str">
        <f>IF(slip!B331&lt;&gt;"",slip!B331,"")</f>
        <v/>
      </c>
      <c r="C324" s="2" t="str">
        <f>IF(slip!D331&lt;&gt;"",slip!D331,"")</f>
        <v/>
      </c>
      <c r="D324" s="38" t="str">
        <f>IF(slip!E331&lt;&gt;"",slip!E331,"")</f>
        <v/>
      </c>
      <c r="E324" s="2" t="str">
        <f>IF(slip!F331&lt;&gt;"",slip!F331,"")</f>
        <v/>
      </c>
    </row>
    <row r="325" spans="1:5" x14ac:dyDescent="0.25">
      <c r="A325" s="2" t="str">
        <f>IF(slip!B332&lt;&gt;"",slip!A332,"")</f>
        <v/>
      </c>
      <c r="B325" s="2" t="str">
        <f>IF(slip!B332&lt;&gt;"",slip!B332,"")</f>
        <v/>
      </c>
      <c r="C325" s="2" t="str">
        <f>IF(slip!D332&lt;&gt;"",slip!D332,"")</f>
        <v/>
      </c>
      <c r="D325" s="38" t="str">
        <f>IF(slip!E332&lt;&gt;"",slip!E332,"")</f>
        <v/>
      </c>
      <c r="E325" s="2" t="str">
        <f>IF(slip!F332&lt;&gt;"",slip!F332,"")</f>
        <v/>
      </c>
    </row>
    <row r="326" spans="1:5" x14ac:dyDescent="0.25">
      <c r="A326" s="2" t="str">
        <f>IF(slip!B333&lt;&gt;"",slip!A333,"")</f>
        <v/>
      </c>
      <c r="B326" s="2" t="str">
        <f>IF(slip!B333&lt;&gt;"",slip!B333,"")</f>
        <v/>
      </c>
      <c r="C326" s="2" t="str">
        <f>IF(slip!D333&lt;&gt;"",slip!D333,"")</f>
        <v/>
      </c>
      <c r="D326" s="38" t="str">
        <f>IF(slip!E333&lt;&gt;"",slip!E333,"")</f>
        <v/>
      </c>
      <c r="E326" s="2" t="str">
        <f>IF(slip!F333&lt;&gt;"",slip!F333,"")</f>
        <v/>
      </c>
    </row>
    <row r="327" spans="1:5" x14ac:dyDescent="0.25">
      <c r="A327" s="2" t="str">
        <f>IF(slip!B334&lt;&gt;"",slip!A334,"")</f>
        <v/>
      </c>
      <c r="B327" s="2" t="str">
        <f>IF(slip!B334&lt;&gt;"",slip!B334,"")</f>
        <v/>
      </c>
      <c r="C327" s="2" t="str">
        <f>IF(slip!D334&lt;&gt;"",slip!D334,"")</f>
        <v/>
      </c>
      <c r="D327" s="38" t="str">
        <f>IF(slip!E334&lt;&gt;"",slip!E334,"")</f>
        <v/>
      </c>
      <c r="E327" s="2" t="str">
        <f>IF(slip!F334&lt;&gt;"",slip!F334,"")</f>
        <v/>
      </c>
    </row>
    <row r="328" spans="1:5" x14ac:dyDescent="0.25">
      <c r="A328" s="2" t="str">
        <f>IF(slip!B335&lt;&gt;"",slip!A335,"")</f>
        <v/>
      </c>
      <c r="B328" s="2" t="str">
        <f>IF(slip!B335&lt;&gt;"",slip!B335,"")</f>
        <v/>
      </c>
      <c r="C328" s="2" t="str">
        <f>IF(slip!D335&lt;&gt;"",slip!D335,"")</f>
        <v/>
      </c>
      <c r="D328" s="38" t="str">
        <f>IF(slip!E335&lt;&gt;"",slip!E335,"")</f>
        <v/>
      </c>
      <c r="E328" s="2" t="str">
        <f>IF(slip!F335&lt;&gt;"",slip!F335,"")</f>
        <v/>
      </c>
    </row>
    <row r="329" spans="1:5" x14ac:dyDescent="0.25">
      <c r="A329" s="2" t="str">
        <f>IF(slip!B336&lt;&gt;"",slip!A336,"")</f>
        <v/>
      </c>
      <c r="B329" s="2" t="str">
        <f>IF(slip!B336&lt;&gt;"",slip!B336,"")</f>
        <v/>
      </c>
      <c r="C329" s="2" t="str">
        <f>IF(slip!D336&lt;&gt;"",slip!D336,"")</f>
        <v/>
      </c>
      <c r="D329" s="38" t="str">
        <f>IF(slip!E336&lt;&gt;"",slip!E336,"")</f>
        <v/>
      </c>
      <c r="E329" s="2" t="str">
        <f>IF(slip!F336&lt;&gt;"",slip!F336,"")</f>
        <v/>
      </c>
    </row>
    <row r="330" spans="1:5" x14ac:dyDescent="0.25">
      <c r="A330" s="2" t="str">
        <f>IF(slip!B337&lt;&gt;"",slip!A337,"")</f>
        <v/>
      </c>
      <c r="B330" s="2" t="str">
        <f>IF(slip!B337&lt;&gt;"",slip!B337,"")</f>
        <v/>
      </c>
      <c r="C330" s="2" t="str">
        <f>IF(slip!D337&lt;&gt;"",slip!D337,"")</f>
        <v/>
      </c>
      <c r="D330" s="38" t="str">
        <f>IF(slip!E337&lt;&gt;"",slip!E337,"")</f>
        <v/>
      </c>
      <c r="E330" s="2" t="str">
        <f>IF(slip!F337&lt;&gt;"",slip!F337,"")</f>
        <v/>
      </c>
    </row>
    <row r="331" spans="1:5" x14ac:dyDescent="0.25">
      <c r="A331" s="2" t="str">
        <f>IF(slip!B338&lt;&gt;"",slip!A338,"")</f>
        <v/>
      </c>
      <c r="B331" s="2" t="str">
        <f>IF(slip!B338&lt;&gt;"",slip!B338,"")</f>
        <v/>
      </c>
      <c r="C331" s="2" t="str">
        <f>IF(slip!D338&lt;&gt;"",slip!D338,"")</f>
        <v/>
      </c>
      <c r="D331" s="38" t="str">
        <f>IF(slip!E338&lt;&gt;"",slip!E338,"")</f>
        <v/>
      </c>
      <c r="E331" s="2" t="str">
        <f>IF(slip!F338&lt;&gt;"",slip!F338,"")</f>
        <v/>
      </c>
    </row>
    <row r="332" spans="1:5" x14ac:dyDescent="0.25">
      <c r="A332" s="2" t="str">
        <f>IF(slip!B339&lt;&gt;"",slip!A339,"")</f>
        <v/>
      </c>
      <c r="B332" s="2" t="str">
        <f>IF(slip!B339&lt;&gt;"",slip!B339,"")</f>
        <v/>
      </c>
      <c r="C332" s="2" t="str">
        <f>IF(slip!D339&lt;&gt;"",slip!D339,"")</f>
        <v/>
      </c>
      <c r="D332" s="38" t="str">
        <f>IF(slip!E339&lt;&gt;"",slip!E339,"")</f>
        <v/>
      </c>
      <c r="E332" s="2" t="str">
        <f>IF(slip!F339&lt;&gt;"",slip!F339,"")</f>
        <v/>
      </c>
    </row>
    <row r="333" spans="1:5" x14ac:dyDescent="0.25">
      <c r="A333" s="2" t="str">
        <f>IF(slip!B340&lt;&gt;"",slip!A340,"")</f>
        <v/>
      </c>
      <c r="B333" s="2" t="str">
        <f>IF(slip!B340&lt;&gt;"",slip!B340,"")</f>
        <v/>
      </c>
      <c r="C333" s="2" t="str">
        <f>IF(slip!D340&lt;&gt;"",slip!D340,"")</f>
        <v/>
      </c>
      <c r="D333" s="38" t="str">
        <f>IF(slip!E340&lt;&gt;"",slip!E340,"")</f>
        <v/>
      </c>
      <c r="E333" s="2" t="str">
        <f>IF(slip!F340&lt;&gt;"",slip!F340,"")</f>
        <v/>
      </c>
    </row>
    <row r="334" spans="1:5" x14ac:dyDescent="0.25">
      <c r="A334" s="2" t="str">
        <f>IF(slip!B341&lt;&gt;"",slip!A341,"")</f>
        <v/>
      </c>
      <c r="B334" s="2" t="str">
        <f>IF(slip!B341&lt;&gt;"",slip!B341,"")</f>
        <v/>
      </c>
      <c r="C334" s="2" t="str">
        <f>IF(slip!D341&lt;&gt;"",slip!D341,"")</f>
        <v/>
      </c>
      <c r="D334" s="38" t="str">
        <f>IF(slip!E341&lt;&gt;"",slip!E341,"")</f>
        <v/>
      </c>
      <c r="E334" s="2" t="str">
        <f>IF(slip!F341&lt;&gt;"",slip!F341,"")</f>
        <v/>
      </c>
    </row>
    <row r="335" spans="1:5" x14ac:dyDescent="0.25">
      <c r="A335" s="2" t="str">
        <f>IF(slip!B342&lt;&gt;"",slip!A342,"")</f>
        <v/>
      </c>
      <c r="B335" s="2" t="str">
        <f>IF(slip!B342&lt;&gt;"",slip!B342,"")</f>
        <v/>
      </c>
      <c r="C335" s="2" t="str">
        <f>IF(slip!D342&lt;&gt;"",slip!D342,"")</f>
        <v/>
      </c>
      <c r="D335" s="38" t="str">
        <f>IF(slip!E342&lt;&gt;"",slip!E342,"")</f>
        <v/>
      </c>
      <c r="E335" s="2" t="str">
        <f>IF(slip!F342&lt;&gt;"",slip!F342,"")</f>
        <v/>
      </c>
    </row>
    <row r="336" spans="1:5" x14ac:dyDescent="0.25">
      <c r="A336" s="2" t="str">
        <f>IF(slip!B343&lt;&gt;"",slip!A343,"")</f>
        <v/>
      </c>
      <c r="B336" s="2" t="str">
        <f>IF(slip!B343&lt;&gt;"",slip!B343,"")</f>
        <v/>
      </c>
      <c r="C336" s="2" t="str">
        <f>IF(slip!D343&lt;&gt;"",slip!D343,"")</f>
        <v/>
      </c>
      <c r="D336" s="38" t="str">
        <f>IF(slip!E343&lt;&gt;"",slip!E343,"")</f>
        <v/>
      </c>
      <c r="E336" s="2" t="str">
        <f>IF(slip!F343&lt;&gt;"",slip!F343,"")</f>
        <v/>
      </c>
    </row>
    <row r="337" spans="1:5" x14ac:dyDescent="0.25">
      <c r="A337" s="2" t="str">
        <f>IF(slip!B344&lt;&gt;"",slip!A344,"")</f>
        <v/>
      </c>
      <c r="B337" s="2" t="str">
        <f>IF(slip!B344&lt;&gt;"",slip!B344,"")</f>
        <v/>
      </c>
      <c r="C337" s="2" t="str">
        <f>IF(slip!D344&lt;&gt;"",slip!D344,"")</f>
        <v/>
      </c>
      <c r="D337" s="38" t="str">
        <f>IF(slip!E344&lt;&gt;"",slip!E344,"")</f>
        <v/>
      </c>
      <c r="E337" s="2" t="str">
        <f>IF(slip!F344&lt;&gt;"",slip!F344,"")</f>
        <v/>
      </c>
    </row>
    <row r="338" spans="1:5" x14ac:dyDescent="0.25">
      <c r="A338" s="2" t="str">
        <f>IF(slip!B345&lt;&gt;"",slip!A345,"")</f>
        <v/>
      </c>
      <c r="B338" s="2" t="str">
        <f>IF(slip!B345&lt;&gt;"",slip!B345,"")</f>
        <v/>
      </c>
      <c r="C338" s="2" t="str">
        <f>IF(slip!D345&lt;&gt;"",slip!D345,"")</f>
        <v/>
      </c>
      <c r="D338" s="38" t="str">
        <f>IF(slip!E345&lt;&gt;"",slip!E345,"")</f>
        <v/>
      </c>
      <c r="E338" s="2" t="str">
        <f>IF(slip!F345&lt;&gt;"",slip!F345,"")</f>
        <v/>
      </c>
    </row>
    <row r="339" spans="1:5" x14ac:dyDescent="0.25">
      <c r="A339" s="2" t="str">
        <f>IF(slip!B346&lt;&gt;"",slip!A346,"")</f>
        <v/>
      </c>
      <c r="B339" s="2" t="str">
        <f>IF(slip!B346&lt;&gt;"",slip!B346,"")</f>
        <v/>
      </c>
      <c r="C339" s="2" t="str">
        <f>IF(slip!D346&lt;&gt;"",slip!D346,"")</f>
        <v/>
      </c>
      <c r="D339" s="38" t="str">
        <f>IF(slip!E346&lt;&gt;"",slip!E346,"")</f>
        <v/>
      </c>
      <c r="E339" s="2" t="str">
        <f>IF(slip!F346&lt;&gt;"",slip!F346,"")</f>
        <v/>
      </c>
    </row>
    <row r="340" spans="1:5" x14ac:dyDescent="0.25">
      <c r="A340" s="2" t="str">
        <f>IF(slip!B347&lt;&gt;"",slip!A347,"")</f>
        <v/>
      </c>
      <c r="B340" s="2" t="str">
        <f>IF(slip!B347&lt;&gt;"",slip!B347,"")</f>
        <v/>
      </c>
      <c r="C340" s="2" t="str">
        <f>IF(slip!D347&lt;&gt;"",slip!D347,"")</f>
        <v/>
      </c>
      <c r="D340" s="38" t="str">
        <f>IF(slip!E347&lt;&gt;"",slip!E347,"")</f>
        <v/>
      </c>
      <c r="E340" s="2" t="str">
        <f>IF(slip!F347&lt;&gt;"",slip!F347,"")</f>
        <v/>
      </c>
    </row>
    <row r="341" spans="1:5" x14ac:dyDescent="0.25">
      <c r="A341" s="2" t="str">
        <f>IF(slip!B348&lt;&gt;"",slip!A348,"")</f>
        <v/>
      </c>
      <c r="B341" s="2" t="str">
        <f>IF(slip!B348&lt;&gt;"",slip!B348,"")</f>
        <v/>
      </c>
      <c r="C341" s="2" t="str">
        <f>IF(slip!D348&lt;&gt;"",slip!D348,"")</f>
        <v/>
      </c>
      <c r="D341" s="38" t="str">
        <f>IF(slip!E348&lt;&gt;"",slip!E348,"")</f>
        <v/>
      </c>
      <c r="E341" s="2" t="str">
        <f>IF(slip!F348&lt;&gt;"",slip!F348,"")</f>
        <v/>
      </c>
    </row>
    <row r="342" spans="1:5" x14ac:dyDescent="0.25">
      <c r="A342" s="2" t="str">
        <f>IF(slip!B349&lt;&gt;"",slip!A349,"")</f>
        <v/>
      </c>
      <c r="B342" s="2" t="str">
        <f>IF(slip!B349&lt;&gt;"",slip!B349,"")</f>
        <v/>
      </c>
      <c r="C342" s="2" t="str">
        <f>IF(slip!D349&lt;&gt;"",slip!D349,"")</f>
        <v/>
      </c>
      <c r="D342" s="38" t="str">
        <f>IF(slip!E349&lt;&gt;"",slip!E349,"")</f>
        <v/>
      </c>
      <c r="E342" s="2" t="str">
        <f>IF(slip!F349&lt;&gt;"",slip!F349,"")</f>
        <v/>
      </c>
    </row>
    <row r="343" spans="1:5" x14ac:dyDescent="0.25">
      <c r="A343" s="2" t="str">
        <f>IF(slip!B350&lt;&gt;"",slip!A350,"")</f>
        <v/>
      </c>
      <c r="B343" s="2" t="str">
        <f>IF(slip!B350&lt;&gt;"",slip!B350,"")</f>
        <v/>
      </c>
      <c r="C343" s="2" t="str">
        <f>IF(slip!D350&lt;&gt;"",slip!D350,"")</f>
        <v/>
      </c>
      <c r="D343" s="38" t="str">
        <f>IF(slip!E350&lt;&gt;"",slip!E350,"")</f>
        <v/>
      </c>
      <c r="E343" s="2" t="str">
        <f>IF(slip!F350&lt;&gt;"",slip!F350,"")</f>
        <v/>
      </c>
    </row>
    <row r="344" spans="1:5" x14ac:dyDescent="0.25">
      <c r="A344" s="2" t="str">
        <f>IF(slip!B351&lt;&gt;"",slip!A351,"")</f>
        <v/>
      </c>
      <c r="B344" s="2" t="str">
        <f>IF(slip!B351&lt;&gt;"",slip!B351,"")</f>
        <v/>
      </c>
      <c r="C344" s="2" t="str">
        <f>IF(slip!D351&lt;&gt;"",slip!D351,"")</f>
        <v/>
      </c>
      <c r="D344" s="38" t="str">
        <f>IF(slip!E351&lt;&gt;"",slip!E351,"")</f>
        <v/>
      </c>
      <c r="E344" s="2" t="str">
        <f>IF(slip!F351&lt;&gt;"",slip!F351,"")</f>
        <v/>
      </c>
    </row>
    <row r="345" spans="1:5" x14ac:dyDescent="0.25">
      <c r="A345" s="2" t="str">
        <f>IF(slip!B352&lt;&gt;"",slip!A352,"")</f>
        <v/>
      </c>
      <c r="B345" s="2" t="str">
        <f>IF(slip!B352&lt;&gt;"",slip!B352,"")</f>
        <v/>
      </c>
      <c r="C345" s="2" t="str">
        <f>IF(slip!D352&lt;&gt;"",slip!D352,"")</f>
        <v/>
      </c>
      <c r="D345" s="38" t="str">
        <f>IF(slip!E352&lt;&gt;"",slip!E352,"")</f>
        <v/>
      </c>
      <c r="E345" s="2" t="str">
        <f>IF(slip!F352&lt;&gt;"",slip!F352,"")</f>
        <v/>
      </c>
    </row>
    <row r="346" spans="1:5" x14ac:dyDescent="0.25">
      <c r="A346" s="2" t="str">
        <f>IF(slip!B353&lt;&gt;"",slip!A353,"")</f>
        <v/>
      </c>
      <c r="B346" s="2" t="str">
        <f>IF(slip!B353&lt;&gt;"",slip!B353,"")</f>
        <v/>
      </c>
      <c r="C346" s="2" t="str">
        <f>IF(slip!D353&lt;&gt;"",slip!D353,"")</f>
        <v/>
      </c>
      <c r="D346" s="38" t="str">
        <f>IF(slip!E353&lt;&gt;"",slip!E353,"")</f>
        <v/>
      </c>
      <c r="E346" s="2" t="str">
        <f>IF(slip!F353&lt;&gt;"",slip!F353,"")</f>
        <v/>
      </c>
    </row>
    <row r="347" spans="1:5" x14ac:dyDescent="0.25">
      <c r="A347" s="2" t="str">
        <f>IF(slip!B354&lt;&gt;"",slip!A354,"")</f>
        <v/>
      </c>
      <c r="B347" s="2" t="str">
        <f>IF(slip!B354&lt;&gt;"",slip!B354,"")</f>
        <v/>
      </c>
      <c r="C347" s="2" t="str">
        <f>IF(slip!D354&lt;&gt;"",slip!D354,"")</f>
        <v/>
      </c>
      <c r="D347" s="38" t="str">
        <f>IF(slip!E354&lt;&gt;"",slip!E354,"")</f>
        <v/>
      </c>
      <c r="E347" s="2" t="str">
        <f>IF(slip!F354&lt;&gt;"",slip!F354,"")</f>
        <v/>
      </c>
    </row>
    <row r="348" spans="1:5" x14ac:dyDescent="0.25">
      <c r="A348" s="2" t="str">
        <f>IF(slip!B355&lt;&gt;"",slip!A355,"")</f>
        <v/>
      </c>
      <c r="B348" s="2" t="str">
        <f>IF(slip!B355&lt;&gt;"",slip!B355,"")</f>
        <v/>
      </c>
      <c r="C348" s="2" t="str">
        <f>IF(slip!D355&lt;&gt;"",slip!D355,"")</f>
        <v/>
      </c>
      <c r="D348" s="38" t="str">
        <f>IF(slip!E355&lt;&gt;"",slip!E355,"")</f>
        <v/>
      </c>
      <c r="E348" s="2" t="str">
        <f>IF(slip!F355&lt;&gt;"",slip!F355,"")</f>
        <v/>
      </c>
    </row>
    <row r="349" spans="1:5" x14ac:dyDescent="0.25">
      <c r="A349" s="2" t="str">
        <f>IF(slip!B356&lt;&gt;"",slip!A356,"")</f>
        <v/>
      </c>
      <c r="B349" s="2" t="str">
        <f>IF(slip!B356&lt;&gt;"",slip!B356,"")</f>
        <v/>
      </c>
      <c r="C349" s="2" t="str">
        <f>IF(slip!D356&lt;&gt;"",slip!D356,"")</f>
        <v/>
      </c>
      <c r="D349" s="38" t="str">
        <f>IF(slip!E356&lt;&gt;"",slip!E356,"")</f>
        <v/>
      </c>
      <c r="E349" s="2" t="str">
        <f>IF(slip!F356&lt;&gt;"",slip!F356,"")</f>
        <v/>
      </c>
    </row>
    <row r="350" spans="1:5" x14ac:dyDescent="0.25">
      <c r="A350" s="2" t="str">
        <f>IF(slip!B357&lt;&gt;"",slip!A357,"")</f>
        <v/>
      </c>
      <c r="B350" s="2" t="str">
        <f>IF(slip!B357&lt;&gt;"",slip!B357,"")</f>
        <v/>
      </c>
      <c r="C350" s="2" t="str">
        <f>IF(slip!D357&lt;&gt;"",slip!D357,"")</f>
        <v/>
      </c>
      <c r="D350" s="38" t="str">
        <f>IF(slip!E357&lt;&gt;"",slip!E357,"")</f>
        <v/>
      </c>
      <c r="E350" s="2" t="str">
        <f>IF(slip!F357&lt;&gt;"",slip!F357,"")</f>
        <v/>
      </c>
    </row>
    <row r="351" spans="1:5" x14ac:dyDescent="0.25">
      <c r="A351" s="2" t="str">
        <f>IF(slip!B358&lt;&gt;"",slip!A358,"")</f>
        <v/>
      </c>
      <c r="B351" s="2" t="str">
        <f>IF(slip!B358&lt;&gt;"",slip!B358,"")</f>
        <v/>
      </c>
      <c r="C351" s="2" t="str">
        <f>IF(slip!D358&lt;&gt;"",slip!D358,"")</f>
        <v/>
      </c>
      <c r="D351" s="38" t="str">
        <f>IF(slip!E358&lt;&gt;"",slip!E358,"")</f>
        <v/>
      </c>
      <c r="E351" s="2" t="str">
        <f>IF(slip!F358&lt;&gt;"",slip!F358,"")</f>
        <v/>
      </c>
    </row>
    <row r="352" spans="1:5" x14ac:dyDescent="0.25">
      <c r="A352" s="2" t="str">
        <f>IF(slip!B359&lt;&gt;"",slip!A359,"")</f>
        <v/>
      </c>
      <c r="B352" s="2" t="str">
        <f>IF(slip!B359&lt;&gt;"",slip!B359,"")</f>
        <v/>
      </c>
      <c r="C352" s="2" t="str">
        <f>IF(slip!D359&lt;&gt;"",slip!D359,"")</f>
        <v/>
      </c>
      <c r="D352" s="38" t="str">
        <f>IF(slip!E359&lt;&gt;"",slip!E359,"")</f>
        <v/>
      </c>
      <c r="E352" s="2" t="str">
        <f>IF(slip!F359&lt;&gt;"",slip!F359,"")</f>
        <v/>
      </c>
    </row>
    <row r="353" spans="1:5" x14ac:dyDescent="0.25">
      <c r="A353" s="2" t="str">
        <f>IF(slip!B360&lt;&gt;"",slip!A360,"")</f>
        <v/>
      </c>
      <c r="B353" s="2" t="str">
        <f>IF(slip!B360&lt;&gt;"",slip!B360,"")</f>
        <v/>
      </c>
      <c r="C353" s="2" t="str">
        <f>IF(slip!D360&lt;&gt;"",slip!D360,"")</f>
        <v/>
      </c>
      <c r="D353" s="38" t="str">
        <f>IF(slip!E360&lt;&gt;"",slip!E360,"")</f>
        <v/>
      </c>
      <c r="E353" s="2" t="str">
        <f>IF(slip!F360&lt;&gt;"",slip!F360,"")</f>
        <v/>
      </c>
    </row>
    <row r="354" spans="1:5" x14ac:dyDescent="0.25">
      <c r="A354" s="2" t="str">
        <f>IF(slip!B361&lt;&gt;"",slip!A361,"")</f>
        <v/>
      </c>
      <c r="B354" s="2" t="str">
        <f>IF(slip!B361&lt;&gt;"",slip!B361,"")</f>
        <v/>
      </c>
      <c r="C354" s="2" t="str">
        <f>IF(slip!D361&lt;&gt;"",slip!D361,"")</f>
        <v/>
      </c>
      <c r="D354" s="38" t="str">
        <f>IF(slip!E361&lt;&gt;"",slip!E361,"")</f>
        <v/>
      </c>
      <c r="E354" s="2" t="str">
        <f>IF(slip!F361&lt;&gt;"",slip!F361,"")</f>
        <v/>
      </c>
    </row>
    <row r="355" spans="1:5" x14ac:dyDescent="0.25">
      <c r="A355" s="2" t="str">
        <f>IF(slip!B362&lt;&gt;"",slip!A362,"")</f>
        <v/>
      </c>
      <c r="B355" s="2" t="str">
        <f>IF(slip!B362&lt;&gt;"",slip!B362,"")</f>
        <v/>
      </c>
      <c r="C355" s="2" t="str">
        <f>IF(slip!D362&lt;&gt;"",slip!D362,"")</f>
        <v/>
      </c>
      <c r="D355" s="38" t="str">
        <f>IF(slip!E362&lt;&gt;"",slip!E362,"")</f>
        <v/>
      </c>
      <c r="E355" s="2" t="str">
        <f>IF(slip!F362&lt;&gt;"",slip!F362,"")</f>
        <v/>
      </c>
    </row>
    <row r="356" spans="1:5" x14ac:dyDescent="0.25">
      <c r="A356" s="2" t="str">
        <f>IF(slip!B363&lt;&gt;"",slip!A363,"")</f>
        <v/>
      </c>
      <c r="B356" s="2" t="str">
        <f>IF(slip!B363&lt;&gt;"",slip!B363,"")</f>
        <v/>
      </c>
      <c r="C356" s="2" t="str">
        <f>IF(slip!D363&lt;&gt;"",slip!D363,"")</f>
        <v/>
      </c>
      <c r="D356" s="38" t="str">
        <f>IF(slip!E363&lt;&gt;"",slip!E363,"")</f>
        <v/>
      </c>
      <c r="E356" s="2" t="str">
        <f>IF(slip!F363&lt;&gt;"",slip!F363,"")</f>
        <v/>
      </c>
    </row>
    <row r="357" spans="1:5" x14ac:dyDescent="0.25">
      <c r="A357" s="2" t="str">
        <f>IF(slip!B364&lt;&gt;"",slip!A364,"")</f>
        <v/>
      </c>
      <c r="B357" s="2" t="str">
        <f>IF(slip!B364&lt;&gt;"",slip!B364,"")</f>
        <v/>
      </c>
      <c r="C357" s="2" t="str">
        <f>IF(slip!D364&lt;&gt;"",slip!D364,"")</f>
        <v/>
      </c>
      <c r="D357" s="38" t="str">
        <f>IF(slip!E364&lt;&gt;"",slip!E364,"")</f>
        <v/>
      </c>
      <c r="E357" s="2" t="str">
        <f>IF(slip!F364&lt;&gt;"",slip!F364,"")</f>
        <v/>
      </c>
    </row>
    <row r="358" spans="1:5" x14ac:dyDescent="0.25">
      <c r="A358" s="2" t="str">
        <f>IF(slip!B365&lt;&gt;"",slip!A365,"")</f>
        <v/>
      </c>
      <c r="B358" s="2" t="str">
        <f>IF(slip!B365&lt;&gt;"",slip!B365,"")</f>
        <v/>
      </c>
      <c r="C358" s="2" t="str">
        <f>IF(slip!D365&lt;&gt;"",slip!D365,"")</f>
        <v/>
      </c>
      <c r="D358" s="38" t="str">
        <f>IF(slip!E365&lt;&gt;"",slip!E365,"")</f>
        <v/>
      </c>
      <c r="E358" s="2" t="str">
        <f>IF(slip!F365&lt;&gt;"",slip!F365,"")</f>
        <v/>
      </c>
    </row>
    <row r="359" spans="1:5" x14ac:dyDescent="0.25">
      <c r="A359" s="2" t="str">
        <f>IF(slip!B366&lt;&gt;"",slip!A366,"")</f>
        <v/>
      </c>
      <c r="B359" s="2" t="str">
        <f>IF(slip!B366&lt;&gt;"",slip!B366,"")</f>
        <v/>
      </c>
      <c r="C359" s="2" t="str">
        <f>IF(slip!D366&lt;&gt;"",slip!D366,"")</f>
        <v/>
      </c>
      <c r="D359" s="38" t="str">
        <f>IF(slip!E366&lt;&gt;"",slip!E366,"")</f>
        <v/>
      </c>
      <c r="E359" s="2" t="str">
        <f>IF(slip!F366&lt;&gt;"",slip!F366,"")</f>
        <v/>
      </c>
    </row>
    <row r="360" spans="1:5" x14ac:dyDescent="0.25">
      <c r="A360" s="2" t="str">
        <f>IF(slip!B367&lt;&gt;"",slip!A367,"")</f>
        <v/>
      </c>
      <c r="B360" s="2" t="str">
        <f>IF(slip!B367&lt;&gt;"",slip!B367,"")</f>
        <v/>
      </c>
      <c r="C360" s="2" t="str">
        <f>IF(slip!D367&lt;&gt;"",slip!D367,"")</f>
        <v/>
      </c>
      <c r="D360" s="38" t="str">
        <f>IF(slip!E367&lt;&gt;"",slip!E367,"")</f>
        <v/>
      </c>
      <c r="E360" s="2" t="str">
        <f>IF(slip!F367&lt;&gt;"",slip!F367,"")</f>
        <v/>
      </c>
    </row>
    <row r="361" spans="1:5" x14ac:dyDescent="0.25">
      <c r="A361" s="2" t="str">
        <f>IF(slip!B368&lt;&gt;"",slip!A368,"")</f>
        <v/>
      </c>
      <c r="B361" s="2" t="str">
        <f>IF(slip!B368&lt;&gt;"",slip!B368,"")</f>
        <v/>
      </c>
      <c r="C361" s="2" t="str">
        <f>IF(slip!D368&lt;&gt;"",slip!D368,"")</f>
        <v/>
      </c>
      <c r="D361" s="38" t="str">
        <f>IF(slip!E368&lt;&gt;"",slip!E368,"")</f>
        <v/>
      </c>
      <c r="E361" s="2" t="str">
        <f>IF(slip!F368&lt;&gt;"",slip!F368,"")</f>
        <v/>
      </c>
    </row>
    <row r="362" spans="1:5" x14ac:dyDescent="0.25">
      <c r="A362" s="2" t="str">
        <f>IF(slip!B369&lt;&gt;"",slip!A369,"")</f>
        <v/>
      </c>
      <c r="B362" s="2" t="str">
        <f>IF(slip!B369&lt;&gt;"",slip!B369,"")</f>
        <v/>
      </c>
      <c r="C362" s="2" t="str">
        <f>IF(slip!D369&lt;&gt;"",slip!D369,"")</f>
        <v/>
      </c>
      <c r="D362" s="38" t="str">
        <f>IF(slip!E369&lt;&gt;"",slip!E369,"")</f>
        <v/>
      </c>
      <c r="E362" s="2" t="str">
        <f>IF(slip!F369&lt;&gt;"",slip!F369,"")</f>
        <v/>
      </c>
    </row>
    <row r="363" spans="1:5" x14ac:dyDescent="0.25">
      <c r="A363" s="2" t="str">
        <f>IF(slip!B370&lt;&gt;"",slip!A370,"")</f>
        <v/>
      </c>
      <c r="B363" s="2" t="str">
        <f>IF(slip!B370&lt;&gt;"",slip!B370,"")</f>
        <v/>
      </c>
      <c r="C363" s="2" t="str">
        <f>IF(slip!D370&lt;&gt;"",slip!D370,"")</f>
        <v/>
      </c>
      <c r="D363" s="38" t="str">
        <f>IF(slip!E370&lt;&gt;"",slip!E370,"")</f>
        <v/>
      </c>
      <c r="E363" s="2" t="str">
        <f>IF(slip!F370&lt;&gt;"",slip!F370,"")</f>
        <v/>
      </c>
    </row>
    <row r="364" spans="1:5" x14ac:dyDescent="0.25">
      <c r="A364" s="2" t="str">
        <f>IF(slip!B371&lt;&gt;"",slip!A371,"")</f>
        <v/>
      </c>
      <c r="B364" s="2" t="str">
        <f>IF(slip!B371&lt;&gt;"",slip!B371,"")</f>
        <v/>
      </c>
      <c r="C364" s="2" t="str">
        <f>IF(slip!D371&lt;&gt;"",slip!D371,"")</f>
        <v/>
      </c>
      <c r="D364" s="38" t="str">
        <f>IF(slip!E371&lt;&gt;"",slip!E371,"")</f>
        <v/>
      </c>
      <c r="E364" s="2" t="str">
        <f>IF(slip!F371&lt;&gt;"",slip!F371,"")</f>
        <v/>
      </c>
    </row>
    <row r="365" spans="1:5" x14ac:dyDescent="0.25">
      <c r="A365" s="2" t="str">
        <f>IF(slip!B372&lt;&gt;"",slip!A372,"")</f>
        <v/>
      </c>
      <c r="B365" s="2" t="str">
        <f>IF(slip!B372&lt;&gt;"",slip!B372,"")</f>
        <v/>
      </c>
      <c r="C365" s="2" t="str">
        <f>IF(slip!D372&lt;&gt;"",slip!D372,"")</f>
        <v/>
      </c>
      <c r="D365" s="38" t="str">
        <f>IF(slip!E372&lt;&gt;"",slip!E372,"")</f>
        <v/>
      </c>
      <c r="E365" s="2" t="str">
        <f>IF(slip!F372&lt;&gt;"",slip!F372,"")</f>
        <v/>
      </c>
    </row>
    <row r="366" spans="1:5" x14ac:dyDescent="0.25">
      <c r="A366" s="2" t="str">
        <f>IF(slip!B373&lt;&gt;"",slip!A373,"")</f>
        <v/>
      </c>
      <c r="B366" s="2" t="str">
        <f>IF(slip!B373&lt;&gt;"",slip!B373,"")</f>
        <v/>
      </c>
      <c r="C366" s="2" t="str">
        <f>IF(slip!D373&lt;&gt;"",slip!D373,"")</f>
        <v/>
      </c>
      <c r="D366" s="38" t="str">
        <f>IF(slip!E373&lt;&gt;"",slip!E373,"")</f>
        <v/>
      </c>
      <c r="E366" s="2" t="str">
        <f>IF(slip!F373&lt;&gt;"",slip!F373,"")</f>
        <v/>
      </c>
    </row>
    <row r="367" spans="1:5" x14ac:dyDescent="0.25">
      <c r="A367" s="2" t="str">
        <f>IF(slip!B374&lt;&gt;"",slip!A374,"")</f>
        <v/>
      </c>
      <c r="B367" s="2" t="str">
        <f>IF(slip!B374&lt;&gt;"",slip!B374,"")</f>
        <v/>
      </c>
      <c r="C367" s="2" t="str">
        <f>IF(slip!D374&lt;&gt;"",slip!D374,"")</f>
        <v/>
      </c>
      <c r="D367" s="38" t="str">
        <f>IF(slip!E374&lt;&gt;"",slip!E374,"")</f>
        <v/>
      </c>
      <c r="E367" s="2" t="str">
        <f>IF(slip!F374&lt;&gt;"",slip!F374,"")</f>
        <v/>
      </c>
    </row>
    <row r="368" spans="1:5" x14ac:dyDescent="0.25">
      <c r="A368" s="2" t="str">
        <f>IF(slip!B375&lt;&gt;"",slip!A375,"")</f>
        <v/>
      </c>
      <c r="B368" s="2" t="str">
        <f>IF(slip!B375&lt;&gt;"",slip!B375,"")</f>
        <v/>
      </c>
      <c r="C368" s="2" t="str">
        <f>IF(slip!D375&lt;&gt;"",slip!D375,"")</f>
        <v/>
      </c>
      <c r="D368" s="38" t="str">
        <f>IF(slip!E375&lt;&gt;"",slip!E375,"")</f>
        <v/>
      </c>
      <c r="E368" s="2" t="str">
        <f>IF(slip!F375&lt;&gt;"",slip!F375,"")</f>
        <v/>
      </c>
    </row>
    <row r="369" spans="1:5" x14ac:dyDescent="0.25">
      <c r="A369" s="2" t="str">
        <f>IF(slip!B376&lt;&gt;"",slip!A376,"")</f>
        <v/>
      </c>
      <c r="B369" s="2" t="str">
        <f>IF(slip!B376&lt;&gt;"",slip!B376,"")</f>
        <v/>
      </c>
      <c r="C369" s="2" t="str">
        <f>IF(slip!D376&lt;&gt;"",slip!D376,"")</f>
        <v/>
      </c>
      <c r="D369" s="38" t="str">
        <f>IF(slip!E376&lt;&gt;"",slip!E376,"")</f>
        <v/>
      </c>
      <c r="E369" s="2" t="str">
        <f>IF(slip!F376&lt;&gt;"",slip!F376,"")</f>
        <v/>
      </c>
    </row>
    <row r="370" spans="1:5" x14ac:dyDescent="0.25">
      <c r="A370" s="2" t="str">
        <f>IF(slip!B377&lt;&gt;"",slip!A377,"")</f>
        <v/>
      </c>
      <c r="B370" s="2" t="str">
        <f>IF(slip!B377&lt;&gt;"",slip!B377,"")</f>
        <v/>
      </c>
      <c r="C370" s="2" t="str">
        <f>IF(slip!D377&lt;&gt;"",slip!D377,"")</f>
        <v/>
      </c>
      <c r="D370" s="38" t="str">
        <f>IF(slip!E377&lt;&gt;"",slip!E377,"")</f>
        <v/>
      </c>
      <c r="E370" s="2" t="str">
        <f>IF(slip!F377&lt;&gt;"",slip!F377,"")</f>
        <v/>
      </c>
    </row>
    <row r="371" spans="1:5" x14ac:dyDescent="0.25">
      <c r="A371" s="2" t="str">
        <f>IF(slip!B378&lt;&gt;"",slip!A378,"")</f>
        <v/>
      </c>
      <c r="B371" s="2" t="str">
        <f>IF(slip!B378&lt;&gt;"",slip!B378,"")</f>
        <v/>
      </c>
      <c r="C371" s="2" t="str">
        <f>IF(slip!D378&lt;&gt;"",slip!D378,"")</f>
        <v/>
      </c>
      <c r="D371" s="38" t="str">
        <f>IF(slip!E378&lt;&gt;"",slip!E378,"")</f>
        <v/>
      </c>
      <c r="E371" s="2" t="str">
        <f>IF(slip!F378&lt;&gt;"",slip!F378,"")</f>
        <v/>
      </c>
    </row>
    <row r="372" spans="1:5" x14ac:dyDescent="0.25">
      <c r="A372" s="2" t="str">
        <f>IF(slip!B379&lt;&gt;"",slip!A379,"")</f>
        <v/>
      </c>
      <c r="B372" s="2" t="str">
        <f>IF(slip!B379&lt;&gt;"",slip!B379,"")</f>
        <v/>
      </c>
      <c r="C372" s="2" t="str">
        <f>IF(slip!D379&lt;&gt;"",slip!D379,"")</f>
        <v/>
      </c>
      <c r="D372" s="38" t="str">
        <f>IF(slip!E379&lt;&gt;"",slip!E379,"")</f>
        <v/>
      </c>
      <c r="E372" s="2" t="str">
        <f>IF(slip!F379&lt;&gt;"",slip!F379,"")</f>
        <v/>
      </c>
    </row>
    <row r="373" spans="1:5" x14ac:dyDescent="0.25">
      <c r="A373" s="2" t="str">
        <f>IF(slip!B380&lt;&gt;"",slip!A380,"")</f>
        <v/>
      </c>
      <c r="B373" s="2" t="str">
        <f>IF(slip!B380&lt;&gt;"",slip!B380,"")</f>
        <v/>
      </c>
      <c r="C373" s="2" t="str">
        <f>IF(slip!D380&lt;&gt;"",slip!D380,"")</f>
        <v/>
      </c>
      <c r="D373" s="38" t="str">
        <f>IF(slip!E380&lt;&gt;"",slip!E380,"")</f>
        <v/>
      </c>
      <c r="E373" s="2" t="str">
        <f>IF(slip!F380&lt;&gt;"",slip!F380,"")</f>
        <v/>
      </c>
    </row>
    <row r="374" spans="1:5" x14ac:dyDescent="0.25">
      <c r="A374" s="2" t="str">
        <f>IF(slip!B381&lt;&gt;"",slip!A381,"")</f>
        <v/>
      </c>
      <c r="B374" s="2" t="str">
        <f>IF(slip!B381&lt;&gt;"",slip!B381,"")</f>
        <v/>
      </c>
      <c r="C374" s="2" t="str">
        <f>IF(slip!D381&lt;&gt;"",slip!D381,"")</f>
        <v/>
      </c>
      <c r="D374" s="38" t="str">
        <f>IF(slip!E381&lt;&gt;"",slip!E381,"")</f>
        <v/>
      </c>
      <c r="E374" s="2" t="str">
        <f>IF(slip!F381&lt;&gt;"",slip!F381,"")</f>
        <v/>
      </c>
    </row>
    <row r="375" spans="1:5" x14ac:dyDescent="0.25">
      <c r="A375" s="2" t="str">
        <f>IF(slip!B382&lt;&gt;"",slip!A382,"")</f>
        <v/>
      </c>
      <c r="B375" s="2" t="str">
        <f>IF(slip!B382&lt;&gt;"",slip!B382,"")</f>
        <v/>
      </c>
      <c r="C375" s="2" t="str">
        <f>IF(slip!D382&lt;&gt;"",slip!D382,"")</f>
        <v/>
      </c>
      <c r="D375" s="38" t="str">
        <f>IF(slip!E382&lt;&gt;"",slip!E382,"")</f>
        <v/>
      </c>
      <c r="E375" s="2" t="str">
        <f>IF(slip!F382&lt;&gt;"",slip!F382,"")</f>
        <v/>
      </c>
    </row>
    <row r="376" spans="1:5" x14ac:dyDescent="0.25">
      <c r="A376" s="2" t="str">
        <f>IF(slip!B383&lt;&gt;"",slip!A383,"")</f>
        <v/>
      </c>
      <c r="B376" s="2" t="str">
        <f>IF(slip!B383&lt;&gt;"",slip!B383,"")</f>
        <v/>
      </c>
      <c r="C376" s="2" t="str">
        <f>IF(slip!D383&lt;&gt;"",slip!D383,"")</f>
        <v/>
      </c>
      <c r="D376" s="38" t="str">
        <f>IF(slip!E383&lt;&gt;"",slip!E383,"")</f>
        <v/>
      </c>
      <c r="E376" s="2" t="str">
        <f>IF(slip!F383&lt;&gt;"",slip!F383,"")</f>
        <v/>
      </c>
    </row>
    <row r="377" spans="1:5" x14ac:dyDescent="0.25">
      <c r="A377" s="2" t="str">
        <f>IF(slip!B384&lt;&gt;"",slip!A384,"")</f>
        <v/>
      </c>
      <c r="B377" s="2" t="str">
        <f>IF(slip!B384&lt;&gt;"",slip!B384,"")</f>
        <v/>
      </c>
      <c r="C377" s="2" t="str">
        <f>IF(slip!D384&lt;&gt;"",slip!D384,"")</f>
        <v/>
      </c>
      <c r="D377" s="38" t="str">
        <f>IF(slip!E384&lt;&gt;"",slip!E384,"")</f>
        <v/>
      </c>
      <c r="E377" s="2" t="str">
        <f>IF(slip!F384&lt;&gt;"",slip!F384,"")</f>
        <v/>
      </c>
    </row>
    <row r="378" spans="1:5" x14ac:dyDescent="0.25">
      <c r="A378" s="2" t="str">
        <f>IF(slip!B385&lt;&gt;"",slip!A385,"")</f>
        <v/>
      </c>
      <c r="B378" s="2" t="str">
        <f>IF(slip!B385&lt;&gt;"",slip!B385,"")</f>
        <v/>
      </c>
      <c r="C378" s="2" t="str">
        <f>IF(slip!D385&lt;&gt;"",slip!D385,"")</f>
        <v/>
      </c>
      <c r="D378" s="38" t="str">
        <f>IF(slip!E385&lt;&gt;"",slip!E385,"")</f>
        <v/>
      </c>
      <c r="E378" s="2" t="str">
        <f>IF(slip!F385&lt;&gt;"",slip!F385,"")</f>
        <v/>
      </c>
    </row>
    <row r="379" spans="1:5" x14ac:dyDescent="0.25">
      <c r="A379" s="2" t="str">
        <f>IF(slip!B386&lt;&gt;"",slip!A386,"")</f>
        <v/>
      </c>
      <c r="B379" s="2" t="str">
        <f>IF(slip!B386&lt;&gt;"",slip!B386,"")</f>
        <v/>
      </c>
      <c r="C379" s="2" t="str">
        <f>IF(slip!D386&lt;&gt;"",slip!D386,"")</f>
        <v/>
      </c>
      <c r="D379" s="38" t="str">
        <f>IF(slip!E386&lt;&gt;"",slip!E386,"")</f>
        <v/>
      </c>
      <c r="E379" s="2" t="str">
        <f>IF(slip!F386&lt;&gt;"",slip!F386,"")</f>
        <v/>
      </c>
    </row>
    <row r="380" spans="1:5" x14ac:dyDescent="0.25">
      <c r="A380" s="2" t="str">
        <f>IF(slip!B387&lt;&gt;"",slip!A387,"")</f>
        <v/>
      </c>
      <c r="B380" s="2" t="str">
        <f>IF(slip!B387&lt;&gt;"",slip!B387,"")</f>
        <v/>
      </c>
      <c r="C380" s="2" t="str">
        <f>IF(slip!D387&lt;&gt;"",slip!D387,"")</f>
        <v/>
      </c>
      <c r="D380" s="38" t="str">
        <f>IF(slip!E387&lt;&gt;"",slip!E387,"")</f>
        <v/>
      </c>
      <c r="E380" s="2" t="str">
        <f>IF(slip!F387&lt;&gt;"",slip!F387,"")</f>
        <v/>
      </c>
    </row>
    <row r="381" spans="1:5" x14ac:dyDescent="0.25">
      <c r="A381" s="2" t="str">
        <f>IF(slip!B388&lt;&gt;"",slip!A388,"")</f>
        <v/>
      </c>
      <c r="B381" s="2" t="str">
        <f>IF(slip!B388&lt;&gt;"",slip!B388,"")</f>
        <v/>
      </c>
      <c r="C381" s="2" t="str">
        <f>IF(slip!D388&lt;&gt;"",slip!D388,"")</f>
        <v/>
      </c>
      <c r="D381" s="38" t="str">
        <f>IF(slip!E388&lt;&gt;"",slip!E388,"")</f>
        <v/>
      </c>
      <c r="E381" s="2" t="str">
        <f>IF(slip!F388&lt;&gt;"",slip!F388,"")</f>
        <v/>
      </c>
    </row>
    <row r="382" spans="1:5" x14ac:dyDescent="0.25">
      <c r="A382" s="2" t="str">
        <f>IF(slip!B389&lt;&gt;"",slip!A389,"")</f>
        <v/>
      </c>
      <c r="B382" s="2" t="str">
        <f>IF(slip!B389&lt;&gt;"",slip!B389,"")</f>
        <v/>
      </c>
      <c r="C382" s="2" t="str">
        <f>IF(slip!D389&lt;&gt;"",slip!D389,"")</f>
        <v/>
      </c>
      <c r="D382" s="38" t="str">
        <f>IF(slip!E389&lt;&gt;"",slip!E389,"")</f>
        <v/>
      </c>
      <c r="E382" s="2" t="str">
        <f>IF(slip!F389&lt;&gt;"",slip!F389,"")</f>
        <v/>
      </c>
    </row>
    <row r="383" spans="1:5" x14ac:dyDescent="0.25">
      <c r="A383" s="2" t="str">
        <f>IF(slip!B390&lt;&gt;"",slip!A390,"")</f>
        <v/>
      </c>
      <c r="B383" s="2" t="str">
        <f>IF(slip!B390&lt;&gt;"",slip!B390,"")</f>
        <v/>
      </c>
      <c r="C383" s="2" t="str">
        <f>IF(slip!D390&lt;&gt;"",slip!D390,"")</f>
        <v/>
      </c>
      <c r="D383" s="38" t="str">
        <f>IF(slip!E390&lt;&gt;"",slip!E390,"")</f>
        <v/>
      </c>
      <c r="E383" s="2" t="str">
        <f>IF(slip!F390&lt;&gt;"",slip!F390,"")</f>
        <v/>
      </c>
    </row>
    <row r="384" spans="1:5" x14ac:dyDescent="0.25">
      <c r="A384" s="2" t="str">
        <f>IF(slip!B391&lt;&gt;"",slip!A391,"")</f>
        <v/>
      </c>
      <c r="B384" s="2" t="str">
        <f>IF(slip!B391&lt;&gt;"",slip!B391,"")</f>
        <v/>
      </c>
      <c r="C384" s="2" t="str">
        <f>IF(slip!D391&lt;&gt;"",slip!D391,"")</f>
        <v/>
      </c>
      <c r="D384" s="38" t="str">
        <f>IF(slip!E391&lt;&gt;"",slip!E391,"")</f>
        <v/>
      </c>
      <c r="E384" s="2" t="str">
        <f>IF(slip!F391&lt;&gt;"",slip!F391,"")</f>
        <v/>
      </c>
    </row>
    <row r="385" spans="1:5" x14ac:dyDescent="0.25">
      <c r="A385" s="2" t="str">
        <f>IF(slip!B392&lt;&gt;"",slip!A392,"")</f>
        <v/>
      </c>
      <c r="B385" s="2" t="str">
        <f>IF(slip!B392&lt;&gt;"",slip!B392,"")</f>
        <v/>
      </c>
      <c r="C385" s="2" t="str">
        <f>IF(slip!D392&lt;&gt;"",slip!D392,"")</f>
        <v/>
      </c>
      <c r="D385" s="38" t="str">
        <f>IF(slip!E392&lt;&gt;"",slip!E392,"")</f>
        <v/>
      </c>
      <c r="E385" s="2" t="str">
        <f>IF(slip!F392&lt;&gt;"",slip!F392,"")</f>
        <v/>
      </c>
    </row>
    <row r="386" spans="1:5" x14ac:dyDescent="0.25">
      <c r="A386" s="2" t="str">
        <f>IF(slip!B393&lt;&gt;"",slip!A393,"")</f>
        <v/>
      </c>
      <c r="B386" s="2" t="str">
        <f>IF(slip!B393&lt;&gt;"",slip!B393,"")</f>
        <v/>
      </c>
      <c r="C386" s="2" t="str">
        <f>IF(slip!D393&lt;&gt;"",slip!D393,"")</f>
        <v/>
      </c>
      <c r="D386" s="38" t="str">
        <f>IF(slip!E393&lt;&gt;"",slip!E393,"")</f>
        <v/>
      </c>
      <c r="E386" s="2" t="str">
        <f>IF(slip!F393&lt;&gt;"",slip!F393,"")</f>
        <v/>
      </c>
    </row>
    <row r="387" spans="1:5" x14ac:dyDescent="0.25">
      <c r="A387" s="2" t="str">
        <f>IF(slip!B394&lt;&gt;"",slip!A394,"")</f>
        <v/>
      </c>
      <c r="B387" s="2" t="str">
        <f>IF(slip!B394&lt;&gt;"",slip!B394,"")</f>
        <v/>
      </c>
      <c r="C387" s="2" t="str">
        <f>IF(slip!D394&lt;&gt;"",slip!D394,"")</f>
        <v/>
      </c>
      <c r="D387" s="38" t="str">
        <f>IF(slip!E394&lt;&gt;"",slip!E394,"")</f>
        <v/>
      </c>
      <c r="E387" s="2" t="str">
        <f>IF(slip!F394&lt;&gt;"",slip!F394,"")</f>
        <v/>
      </c>
    </row>
    <row r="388" spans="1:5" x14ac:dyDescent="0.25">
      <c r="A388" s="2" t="str">
        <f>IF(slip!B395&lt;&gt;"",slip!A395,"")</f>
        <v/>
      </c>
      <c r="B388" s="2" t="str">
        <f>IF(slip!B395&lt;&gt;"",slip!B395,"")</f>
        <v/>
      </c>
      <c r="C388" s="2" t="str">
        <f>IF(slip!D395&lt;&gt;"",slip!D395,"")</f>
        <v/>
      </c>
      <c r="D388" s="38" t="str">
        <f>IF(slip!E395&lt;&gt;"",slip!E395,"")</f>
        <v/>
      </c>
      <c r="E388" s="2" t="str">
        <f>IF(slip!F395&lt;&gt;"",slip!F395,"")</f>
        <v/>
      </c>
    </row>
    <row r="389" spans="1:5" x14ac:dyDescent="0.25">
      <c r="A389" s="2" t="str">
        <f>IF(slip!B396&lt;&gt;"",slip!A396,"")</f>
        <v/>
      </c>
      <c r="B389" s="2" t="str">
        <f>IF(slip!B396&lt;&gt;"",slip!B396,"")</f>
        <v/>
      </c>
      <c r="C389" s="2" t="str">
        <f>IF(slip!D396&lt;&gt;"",slip!D396,"")</f>
        <v/>
      </c>
      <c r="D389" s="38" t="str">
        <f>IF(slip!E396&lt;&gt;"",slip!E396,"")</f>
        <v/>
      </c>
      <c r="E389" s="2" t="str">
        <f>IF(slip!F396&lt;&gt;"",slip!F396,"")</f>
        <v/>
      </c>
    </row>
    <row r="390" spans="1:5" x14ac:dyDescent="0.25">
      <c r="A390" s="2" t="str">
        <f>IF(slip!B397&lt;&gt;"",slip!A397,"")</f>
        <v/>
      </c>
      <c r="B390" s="2" t="str">
        <f>IF(slip!B397&lt;&gt;"",slip!B397,"")</f>
        <v/>
      </c>
      <c r="C390" s="2" t="str">
        <f>IF(slip!D397&lt;&gt;"",slip!D397,"")</f>
        <v/>
      </c>
      <c r="D390" s="38" t="str">
        <f>IF(slip!E397&lt;&gt;"",slip!E397,"")</f>
        <v/>
      </c>
      <c r="E390" s="2" t="str">
        <f>IF(slip!F397&lt;&gt;"",slip!F397,"")</f>
        <v/>
      </c>
    </row>
    <row r="391" spans="1:5" x14ac:dyDescent="0.25">
      <c r="A391" s="2" t="str">
        <f>IF(slip!B398&lt;&gt;"",slip!A398,"")</f>
        <v/>
      </c>
      <c r="B391" s="2" t="str">
        <f>IF(slip!B398&lt;&gt;"",slip!B398,"")</f>
        <v/>
      </c>
      <c r="C391" s="2" t="str">
        <f>IF(slip!D398&lt;&gt;"",slip!D398,"")</f>
        <v/>
      </c>
      <c r="D391" s="38" t="str">
        <f>IF(slip!E398&lt;&gt;"",slip!E398,"")</f>
        <v/>
      </c>
      <c r="E391" s="2" t="str">
        <f>IF(slip!F398&lt;&gt;"",slip!F398,"")</f>
        <v/>
      </c>
    </row>
    <row r="392" spans="1:5" x14ac:dyDescent="0.25">
      <c r="A392" s="2" t="str">
        <f>IF(slip!B399&lt;&gt;"",slip!A399,"")</f>
        <v/>
      </c>
      <c r="B392" s="2" t="str">
        <f>IF(slip!B399&lt;&gt;"",slip!B399,"")</f>
        <v/>
      </c>
      <c r="C392" s="2" t="str">
        <f>IF(slip!D399&lt;&gt;"",slip!D399,"")</f>
        <v/>
      </c>
      <c r="D392" s="38" t="str">
        <f>IF(slip!E399&lt;&gt;"",slip!E399,"")</f>
        <v/>
      </c>
      <c r="E392" s="2" t="str">
        <f>IF(slip!F399&lt;&gt;"",slip!F399,"")</f>
        <v/>
      </c>
    </row>
    <row r="393" spans="1:5" x14ac:dyDescent="0.25">
      <c r="A393" s="2" t="str">
        <f>IF(slip!B400&lt;&gt;"",slip!A400,"")</f>
        <v/>
      </c>
      <c r="B393" s="2" t="str">
        <f>IF(slip!B400&lt;&gt;"",slip!B400,"")</f>
        <v/>
      </c>
      <c r="C393" s="2" t="str">
        <f>IF(slip!D400&lt;&gt;"",slip!D400,"")</f>
        <v/>
      </c>
      <c r="D393" s="38" t="str">
        <f>IF(slip!E400&lt;&gt;"",slip!E400,"")</f>
        <v/>
      </c>
      <c r="E393" s="2" t="str">
        <f>IF(slip!F400&lt;&gt;"",slip!F400,"")</f>
        <v/>
      </c>
    </row>
    <row r="394" spans="1:5" x14ac:dyDescent="0.25">
      <c r="A394" s="2" t="str">
        <f>IF(slip!B401&lt;&gt;"",slip!A401,"")</f>
        <v/>
      </c>
      <c r="B394" s="2" t="str">
        <f>IF(slip!B401&lt;&gt;"",slip!B401,"")</f>
        <v/>
      </c>
      <c r="C394" s="2" t="str">
        <f>IF(slip!D401&lt;&gt;"",slip!D401,"")</f>
        <v/>
      </c>
      <c r="D394" s="38" t="str">
        <f>IF(slip!E401&lt;&gt;"",slip!E401,"")</f>
        <v/>
      </c>
      <c r="E394" s="2" t="str">
        <f>IF(slip!F401&lt;&gt;"",slip!F401,"")</f>
        <v/>
      </c>
    </row>
    <row r="395" spans="1:5" x14ac:dyDescent="0.25">
      <c r="A395" s="2" t="str">
        <f>IF(slip!B402&lt;&gt;"",slip!A402,"")</f>
        <v/>
      </c>
      <c r="B395" s="2" t="str">
        <f>IF(slip!B402&lt;&gt;"",slip!B402,"")</f>
        <v/>
      </c>
      <c r="C395" s="2" t="str">
        <f>IF(slip!D402&lt;&gt;"",slip!D402,"")</f>
        <v/>
      </c>
      <c r="D395" s="38" t="str">
        <f>IF(slip!E402&lt;&gt;"",slip!E402,"")</f>
        <v/>
      </c>
      <c r="E395" s="2" t="str">
        <f>IF(slip!F402&lt;&gt;"",slip!F402,"")</f>
        <v/>
      </c>
    </row>
    <row r="396" spans="1:5" x14ac:dyDescent="0.25">
      <c r="A396" s="2" t="str">
        <f>IF(slip!B403&lt;&gt;"",slip!A403,"")</f>
        <v/>
      </c>
      <c r="B396" s="2" t="str">
        <f>IF(slip!B403&lt;&gt;"",slip!B403,"")</f>
        <v/>
      </c>
      <c r="C396" s="2" t="str">
        <f>IF(slip!D403&lt;&gt;"",slip!D403,"")</f>
        <v/>
      </c>
      <c r="D396" s="38" t="str">
        <f>IF(slip!E403&lt;&gt;"",slip!E403,"")</f>
        <v/>
      </c>
      <c r="E396" s="2" t="str">
        <f>IF(slip!F403&lt;&gt;"",slip!F403,"")</f>
        <v/>
      </c>
    </row>
    <row r="397" spans="1:5" x14ac:dyDescent="0.25">
      <c r="A397" s="2" t="str">
        <f>IF(slip!B404&lt;&gt;"",slip!A404,"")</f>
        <v/>
      </c>
      <c r="B397" s="2" t="str">
        <f>IF(slip!B404&lt;&gt;"",slip!B404,"")</f>
        <v/>
      </c>
      <c r="C397" s="2" t="str">
        <f>IF(slip!D404&lt;&gt;"",slip!D404,"")</f>
        <v/>
      </c>
      <c r="D397" s="38" t="str">
        <f>IF(slip!E404&lt;&gt;"",slip!E404,"")</f>
        <v/>
      </c>
      <c r="E397" s="2" t="str">
        <f>IF(slip!F404&lt;&gt;"",slip!F404,"")</f>
        <v/>
      </c>
    </row>
    <row r="398" spans="1:5" x14ac:dyDescent="0.25">
      <c r="A398" s="2" t="str">
        <f>IF(slip!B405&lt;&gt;"",slip!A405,"")</f>
        <v/>
      </c>
      <c r="B398" s="2" t="str">
        <f>IF(slip!B405&lt;&gt;"",slip!B405,"")</f>
        <v/>
      </c>
      <c r="C398" s="2" t="str">
        <f>IF(slip!D405&lt;&gt;"",slip!D405,"")</f>
        <v/>
      </c>
      <c r="D398" s="38" t="str">
        <f>IF(slip!E405&lt;&gt;"",slip!E405,"")</f>
        <v/>
      </c>
      <c r="E398" s="2" t="str">
        <f>IF(slip!F405&lt;&gt;"",slip!F405,"")</f>
        <v/>
      </c>
    </row>
    <row r="399" spans="1:5" x14ac:dyDescent="0.25">
      <c r="A399" s="2" t="str">
        <f>IF(slip!B406&lt;&gt;"",slip!A406,"")</f>
        <v/>
      </c>
      <c r="B399" s="2" t="str">
        <f>IF(slip!B406&lt;&gt;"",slip!B406,"")</f>
        <v/>
      </c>
      <c r="C399" s="2" t="str">
        <f>IF(slip!D406&lt;&gt;"",slip!D406,"")</f>
        <v/>
      </c>
      <c r="D399" s="38" t="str">
        <f>IF(slip!E406&lt;&gt;"",slip!E406,"")</f>
        <v/>
      </c>
      <c r="E399" s="2" t="str">
        <f>IF(slip!F406&lt;&gt;"",slip!F406,"")</f>
        <v/>
      </c>
    </row>
    <row r="400" spans="1:5" x14ac:dyDescent="0.25">
      <c r="A400" s="2" t="str">
        <f>IF(slip!B407&lt;&gt;"",slip!A407,"")</f>
        <v/>
      </c>
      <c r="B400" s="2" t="str">
        <f>IF(slip!B407&lt;&gt;"",slip!B407,"")</f>
        <v/>
      </c>
      <c r="C400" s="2" t="str">
        <f>IF(slip!D407&lt;&gt;"",slip!D407,"")</f>
        <v/>
      </c>
      <c r="D400" s="38" t="str">
        <f>IF(slip!E407&lt;&gt;"",slip!E407,"")</f>
        <v/>
      </c>
      <c r="E400" s="2" t="str">
        <f>IF(slip!F407&lt;&gt;"",slip!F407,"")</f>
        <v/>
      </c>
    </row>
    <row r="401" spans="1:5" x14ac:dyDescent="0.25">
      <c r="A401" s="2" t="str">
        <f>IF(slip!B408&lt;&gt;"",slip!A408,"")</f>
        <v/>
      </c>
      <c r="B401" s="2" t="str">
        <f>IF(slip!B408&lt;&gt;"",slip!B408,"")</f>
        <v/>
      </c>
      <c r="C401" s="2" t="str">
        <f>IF(slip!D408&lt;&gt;"",slip!D408,"")</f>
        <v/>
      </c>
      <c r="D401" s="38" t="str">
        <f>IF(slip!E408&lt;&gt;"",slip!E408,"")</f>
        <v/>
      </c>
      <c r="E401" s="2" t="str">
        <f>IF(slip!F408&lt;&gt;"",slip!F408,"")</f>
        <v/>
      </c>
    </row>
    <row r="402" spans="1:5" x14ac:dyDescent="0.25">
      <c r="A402" s="2" t="str">
        <f>IF(slip!B409&lt;&gt;"",slip!A409,"")</f>
        <v/>
      </c>
      <c r="B402" s="2" t="str">
        <f>IF(slip!B409&lt;&gt;"",slip!B409,"")</f>
        <v/>
      </c>
      <c r="C402" s="2" t="str">
        <f>IF(slip!D409&lt;&gt;"",slip!D409,"")</f>
        <v/>
      </c>
      <c r="D402" s="38" t="str">
        <f>IF(slip!E409&lt;&gt;"",slip!E409,"")</f>
        <v/>
      </c>
      <c r="E402" s="2" t="str">
        <f>IF(slip!F409&lt;&gt;"",slip!F409,"")</f>
        <v/>
      </c>
    </row>
    <row r="403" spans="1:5" x14ac:dyDescent="0.25">
      <c r="A403" s="2" t="str">
        <f>IF(slip!B410&lt;&gt;"",slip!A410,"")</f>
        <v/>
      </c>
      <c r="B403" s="2" t="str">
        <f>IF(slip!B410&lt;&gt;"",slip!B410,"")</f>
        <v/>
      </c>
      <c r="C403" s="2" t="str">
        <f>IF(slip!D410&lt;&gt;"",slip!D410,"")</f>
        <v/>
      </c>
      <c r="D403" s="38" t="str">
        <f>IF(slip!E410&lt;&gt;"",slip!E410,"")</f>
        <v/>
      </c>
      <c r="E403" s="2" t="str">
        <f>IF(slip!F410&lt;&gt;"",slip!F410,"")</f>
        <v/>
      </c>
    </row>
    <row r="404" spans="1:5" x14ac:dyDescent="0.25">
      <c r="A404" s="2" t="str">
        <f>IF(slip!B411&lt;&gt;"",slip!A411,"")</f>
        <v/>
      </c>
      <c r="B404" s="2" t="str">
        <f>IF(slip!B411&lt;&gt;"",slip!B411,"")</f>
        <v/>
      </c>
      <c r="C404" s="2" t="str">
        <f>IF(slip!D411&lt;&gt;"",slip!D411,"")</f>
        <v/>
      </c>
      <c r="D404" s="38" t="str">
        <f>IF(slip!E411&lt;&gt;"",slip!E411,"")</f>
        <v/>
      </c>
      <c r="E404" s="2" t="str">
        <f>IF(slip!F411&lt;&gt;"",slip!F411,"")</f>
        <v/>
      </c>
    </row>
    <row r="405" spans="1:5" x14ac:dyDescent="0.25">
      <c r="A405" s="2" t="str">
        <f>IF(slip!B412&lt;&gt;"",slip!A412,"")</f>
        <v/>
      </c>
      <c r="B405" s="2" t="str">
        <f>IF(slip!B412&lt;&gt;"",slip!B412,"")</f>
        <v/>
      </c>
      <c r="C405" s="2" t="str">
        <f>IF(slip!D412&lt;&gt;"",slip!D412,"")</f>
        <v/>
      </c>
      <c r="D405" s="38" t="str">
        <f>IF(slip!E412&lt;&gt;"",slip!E412,"")</f>
        <v/>
      </c>
      <c r="E405" s="2" t="str">
        <f>IF(slip!F412&lt;&gt;"",slip!F412,"")</f>
        <v/>
      </c>
    </row>
    <row r="406" spans="1:5" x14ac:dyDescent="0.25">
      <c r="A406" s="2" t="str">
        <f>IF(slip!B413&lt;&gt;"",slip!A413,"")</f>
        <v/>
      </c>
      <c r="B406" s="2" t="str">
        <f>IF(slip!B413&lt;&gt;"",slip!B413,"")</f>
        <v/>
      </c>
      <c r="C406" s="2" t="str">
        <f>IF(slip!D413&lt;&gt;"",slip!D413,"")</f>
        <v/>
      </c>
      <c r="D406" s="38" t="str">
        <f>IF(slip!E413&lt;&gt;"",slip!E413,"")</f>
        <v/>
      </c>
      <c r="E406" s="2" t="str">
        <f>IF(slip!F413&lt;&gt;"",slip!F413,"")</f>
        <v/>
      </c>
    </row>
    <row r="407" spans="1:5" x14ac:dyDescent="0.25">
      <c r="A407" s="2" t="str">
        <f>IF(slip!B414&lt;&gt;"",slip!A414,"")</f>
        <v/>
      </c>
      <c r="B407" s="2" t="str">
        <f>IF(slip!B414&lt;&gt;"",slip!B414,"")</f>
        <v/>
      </c>
      <c r="C407" s="2" t="str">
        <f>IF(slip!D414&lt;&gt;"",slip!D414,"")</f>
        <v/>
      </c>
      <c r="D407" s="38" t="str">
        <f>IF(slip!E414&lt;&gt;"",slip!E414,"")</f>
        <v/>
      </c>
      <c r="E407" s="2" t="str">
        <f>IF(slip!F414&lt;&gt;"",slip!F414,"")</f>
        <v/>
      </c>
    </row>
    <row r="408" spans="1:5" x14ac:dyDescent="0.25">
      <c r="A408" s="2" t="str">
        <f>IF(slip!B415&lt;&gt;"",slip!A415,"")</f>
        <v/>
      </c>
      <c r="B408" s="2" t="str">
        <f>IF(slip!B415&lt;&gt;"",slip!B415,"")</f>
        <v/>
      </c>
      <c r="C408" s="2" t="str">
        <f>IF(slip!D415&lt;&gt;"",slip!D415,"")</f>
        <v/>
      </c>
      <c r="D408" s="38" t="str">
        <f>IF(slip!E415&lt;&gt;"",slip!E415,"")</f>
        <v/>
      </c>
      <c r="E408" s="2" t="str">
        <f>IF(slip!F415&lt;&gt;"",slip!F415,"")</f>
        <v/>
      </c>
    </row>
    <row r="409" spans="1:5" x14ac:dyDescent="0.25">
      <c r="A409" s="2" t="str">
        <f>IF(slip!B416&lt;&gt;"",slip!A416,"")</f>
        <v/>
      </c>
      <c r="B409" s="2" t="str">
        <f>IF(slip!B416&lt;&gt;"",slip!B416,"")</f>
        <v/>
      </c>
      <c r="C409" s="2" t="str">
        <f>IF(slip!D416&lt;&gt;"",slip!D416,"")</f>
        <v/>
      </c>
      <c r="D409" s="38" t="str">
        <f>IF(slip!E416&lt;&gt;"",slip!E416,"")</f>
        <v/>
      </c>
      <c r="E409" s="2" t="str">
        <f>IF(slip!F416&lt;&gt;"",slip!F416,"")</f>
        <v/>
      </c>
    </row>
    <row r="410" spans="1:5" x14ac:dyDescent="0.25">
      <c r="A410" s="2" t="str">
        <f>IF(slip!B417&lt;&gt;"",slip!A417,"")</f>
        <v/>
      </c>
      <c r="B410" s="2" t="str">
        <f>IF(slip!B417&lt;&gt;"",slip!B417,"")</f>
        <v/>
      </c>
      <c r="C410" s="2" t="str">
        <f>IF(slip!D417&lt;&gt;"",slip!D417,"")</f>
        <v/>
      </c>
      <c r="D410" s="38" t="str">
        <f>IF(slip!E417&lt;&gt;"",slip!E417,"")</f>
        <v/>
      </c>
      <c r="E410" s="2" t="str">
        <f>IF(slip!F417&lt;&gt;"",slip!F417,"")</f>
        <v/>
      </c>
    </row>
    <row r="411" spans="1:5" x14ac:dyDescent="0.25">
      <c r="A411" s="2" t="str">
        <f>IF(slip!B418&lt;&gt;"",slip!A418,"")</f>
        <v/>
      </c>
      <c r="B411" s="2" t="str">
        <f>IF(slip!B418&lt;&gt;"",slip!B418,"")</f>
        <v/>
      </c>
      <c r="C411" s="2" t="str">
        <f>IF(slip!D418&lt;&gt;"",slip!D418,"")</f>
        <v/>
      </c>
      <c r="D411" s="38" t="str">
        <f>IF(slip!E418&lt;&gt;"",slip!E418,"")</f>
        <v/>
      </c>
      <c r="E411" s="2" t="str">
        <f>IF(slip!F418&lt;&gt;"",slip!F418,"")</f>
        <v/>
      </c>
    </row>
    <row r="412" spans="1:5" x14ac:dyDescent="0.25">
      <c r="A412" s="2" t="str">
        <f>IF(slip!B419&lt;&gt;"",slip!A419,"")</f>
        <v/>
      </c>
      <c r="B412" s="2" t="str">
        <f>IF(slip!B419&lt;&gt;"",slip!B419,"")</f>
        <v/>
      </c>
      <c r="C412" s="2" t="str">
        <f>IF(slip!D419&lt;&gt;"",slip!D419,"")</f>
        <v/>
      </c>
      <c r="D412" s="38" t="str">
        <f>IF(slip!E419&lt;&gt;"",slip!E419,"")</f>
        <v/>
      </c>
      <c r="E412" s="2" t="str">
        <f>IF(slip!F419&lt;&gt;"",slip!F419,"")</f>
        <v/>
      </c>
    </row>
    <row r="413" spans="1:5" x14ac:dyDescent="0.25">
      <c r="A413" s="2" t="str">
        <f>IF(slip!B420&lt;&gt;"",slip!A420,"")</f>
        <v/>
      </c>
      <c r="B413" s="2" t="str">
        <f>IF(slip!B420&lt;&gt;"",slip!B420,"")</f>
        <v/>
      </c>
      <c r="C413" s="2" t="str">
        <f>IF(slip!D420&lt;&gt;"",slip!D420,"")</f>
        <v/>
      </c>
      <c r="D413" s="38" t="str">
        <f>IF(slip!E420&lt;&gt;"",slip!E420,"")</f>
        <v/>
      </c>
      <c r="E413" s="2" t="str">
        <f>IF(slip!F420&lt;&gt;"",slip!F420,"")</f>
        <v/>
      </c>
    </row>
    <row r="414" spans="1:5" x14ac:dyDescent="0.25">
      <c r="A414" s="2" t="str">
        <f>IF(slip!B421&lt;&gt;"",slip!A421,"")</f>
        <v/>
      </c>
      <c r="B414" s="2" t="str">
        <f>IF(slip!B421&lt;&gt;"",slip!B421,"")</f>
        <v/>
      </c>
      <c r="C414" s="2" t="str">
        <f>IF(slip!D421&lt;&gt;"",slip!D421,"")</f>
        <v/>
      </c>
      <c r="D414" s="38" t="str">
        <f>IF(slip!E421&lt;&gt;"",slip!E421,"")</f>
        <v/>
      </c>
      <c r="E414" s="2" t="str">
        <f>IF(slip!F421&lt;&gt;"",slip!F421,"")</f>
        <v/>
      </c>
    </row>
    <row r="415" spans="1:5" x14ac:dyDescent="0.25">
      <c r="A415" s="2" t="str">
        <f>IF(slip!B422&lt;&gt;"",slip!A422,"")</f>
        <v/>
      </c>
      <c r="B415" s="2" t="str">
        <f>IF(slip!B422&lt;&gt;"",slip!B422,"")</f>
        <v/>
      </c>
      <c r="C415" s="2" t="str">
        <f>IF(slip!D422&lt;&gt;"",slip!D422,"")</f>
        <v/>
      </c>
      <c r="D415" s="38" t="str">
        <f>IF(slip!E422&lt;&gt;"",slip!E422,"")</f>
        <v/>
      </c>
      <c r="E415" s="2" t="str">
        <f>IF(slip!F422&lt;&gt;"",slip!F422,"")</f>
        <v/>
      </c>
    </row>
    <row r="416" spans="1:5" x14ac:dyDescent="0.25">
      <c r="A416" s="2" t="str">
        <f>IF(slip!B423&lt;&gt;"",slip!A423,"")</f>
        <v/>
      </c>
      <c r="B416" s="2" t="str">
        <f>IF(slip!B423&lt;&gt;"",slip!B423,"")</f>
        <v/>
      </c>
      <c r="C416" s="2" t="str">
        <f>IF(slip!D423&lt;&gt;"",slip!D423,"")</f>
        <v/>
      </c>
      <c r="D416" s="38" t="str">
        <f>IF(slip!E423&lt;&gt;"",slip!E423,"")</f>
        <v/>
      </c>
      <c r="E416" s="2" t="str">
        <f>IF(slip!F423&lt;&gt;"",slip!F423,"")</f>
        <v/>
      </c>
    </row>
    <row r="417" spans="1:5" x14ac:dyDescent="0.25">
      <c r="A417" s="2" t="str">
        <f>IF(slip!B424&lt;&gt;"",slip!A424,"")</f>
        <v/>
      </c>
      <c r="B417" s="2" t="str">
        <f>IF(slip!B424&lt;&gt;"",slip!B424,"")</f>
        <v/>
      </c>
      <c r="C417" s="2" t="str">
        <f>IF(slip!D424&lt;&gt;"",slip!D424,"")</f>
        <v/>
      </c>
      <c r="D417" s="38" t="str">
        <f>IF(slip!E424&lt;&gt;"",slip!E424,"")</f>
        <v/>
      </c>
      <c r="E417" s="2" t="str">
        <f>IF(slip!F424&lt;&gt;"",slip!F424,"")</f>
        <v/>
      </c>
    </row>
    <row r="418" spans="1:5" x14ac:dyDescent="0.25">
      <c r="A418" s="2" t="str">
        <f>IF(slip!B425&lt;&gt;"",slip!A425,"")</f>
        <v/>
      </c>
      <c r="B418" s="2" t="str">
        <f>IF(slip!B425&lt;&gt;"",slip!B425,"")</f>
        <v/>
      </c>
      <c r="C418" s="2" t="str">
        <f>IF(slip!D425&lt;&gt;"",slip!D425,"")</f>
        <v/>
      </c>
      <c r="D418" s="38" t="str">
        <f>IF(slip!E425&lt;&gt;"",slip!E425,"")</f>
        <v/>
      </c>
      <c r="E418" s="2" t="str">
        <f>IF(slip!F425&lt;&gt;"",slip!F425,"")</f>
        <v/>
      </c>
    </row>
    <row r="419" spans="1:5" x14ac:dyDescent="0.25">
      <c r="A419" s="2" t="str">
        <f>IF(slip!B426&lt;&gt;"",slip!A426,"")</f>
        <v/>
      </c>
      <c r="B419" s="2" t="str">
        <f>IF(slip!B426&lt;&gt;"",slip!B426,"")</f>
        <v/>
      </c>
      <c r="C419" s="2" t="str">
        <f>IF(slip!D426&lt;&gt;"",slip!D426,"")</f>
        <v/>
      </c>
      <c r="D419" s="38" t="str">
        <f>IF(slip!E426&lt;&gt;"",slip!E426,"")</f>
        <v/>
      </c>
      <c r="E419" s="2" t="str">
        <f>IF(slip!F426&lt;&gt;"",slip!F426,"")</f>
        <v/>
      </c>
    </row>
    <row r="420" spans="1:5" x14ac:dyDescent="0.25">
      <c r="A420" s="2" t="str">
        <f>IF(slip!B427&lt;&gt;"",slip!A427,"")</f>
        <v/>
      </c>
      <c r="B420" s="2" t="str">
        <f>IF(slip!B427&lt;&gt;"",slip!B427,"")</f>
        <v/>
      </c>
      <c r="C420" s="2" t="str">
        <f>IF(slip!D427&lt;&gt;"",slip!D427,"")</f>
        <v/>
      </c>
      <c r="D420" s="38" t="str">
        <f>IF(slip!E427&lt;&gt;"",slip!E427,"")</f>
        <v/>
      </c>
      <c r="E420" s="2" t="str">
        <f>IF(slip!F427&lt;&gt;"",slip!F427,"")</f>
        <v/>
      </c>
    </row>
    <row r="421" spans="1:5" x14ac:dyDescent="0.25">
      <c r="A421" s="2" t="str">
        <f>IF(slip!B428&lt;&gt;"",slip!A428,"")</f>
        <v/>
      </c>
      <c r="B421" s="2" t="str">
        <f>IF(slip!B428&lt;&gt;"",slip!B428,"")</f>
        <v/>
      </c>
      <c r="C421" s="2" t="str">
        <f>IF(slip!D428&lt;&gt;"",slip!D428,"")</f>
        <v/>
      </c>
      <c r="D421" s="38" t="str">
        <f>IF(slip!E428&lt;&gt;"",slip!E428,"")</f>
        <v/>
      </c>
      <c r="E421" s="2" t="str">
        <f>IF(slip!F428&lt;&gt;"",slip!F428,"")</f>
        <v/>
      </c>
    </row>
    <row r="422" spans="1:5" x14ac:dyDescent="0.25">
      <c r="A422" s="2" t="str">
        <f>IF(slip!B429&lt;&gt;"",slip!A429,"")</f>
        <v/>
      </c>
      <c r="B422" s="2" t="str">
        <f>IF(slip!B429&lt;&gt;"",slip!B429,"")</f>
        <v/>
      </c>
      <c r="C422" s="2" t="str">
        <f>IF(slip!D429&lt;&gt;"",slip!D429,"")</f>
        <v/>
      </c>
      <c r="D422" s="38" t="str">
        <f>IF(slip!E429&lt;&gt;"",slip!E429,"")</f>
        <v/>
      </c>
      <c r="E422" s="2" t="str">
        <f>IF(slip!F429&lt;&gt;"",slip!F429,"")</f>
        <v/>
      </c>
    </row>
    <row r="423" spans="1:5" x14ac:dyDescent="0.25">
      <c r="A423" s="2" t="str">
        <f>IF(slip!B430&lt;&gt;"",slip!A430,"")</f>
        <v/>
      </c>
      <c r="B423" s="2" t="str">
        <f>IF(slip!B430&lt;&gt;"",slip!B430,"")</f>
        <v/>
      </c>
      <c r="C423" s="2" t="str">
        <f>IF(slip!D430&lt;&gt;"",slip!D430,"")</f>
        <v/>
      </c>
      <c r="D423" s="38" t="str">
        <f>IF(slip!E430&lt;&gt;"",slip!E430,"")</f>
        <v/>
      </c>
      <c r="E423" s="2" t="str">
        <f>IF(slip!F430&lt;&gt;"",slip!F430,"")</f>
        <v/>
      </c>
    </row>
    <row r="424" spans="1:5" x14ac:dyDescent="0.25">
      <c r="A424" s="2" t="str">
        <f>IF(slip!B431&lt;&gt;"",slip!A431,"")</f>
        <v/>
      </c>
      <c r="B424" s="2" t="str">
        <f>IF(slip!B431&lt;&gt;"",slip!B431,"")</f>
        <v/>
      </c>
      <c r="C424" s="2" t="str">
        <f>IF(slip!D431&lt;&gt;"",slip!D431,"")</f>
        <v/>
      </c>
      <c r="D424" s="38" t="str">
        <f>IF(slip!E431&lt;&gt;"",slip!E431,"")</f>
        <v/>
      </c>
      <c r="E424" s="2" t="str">
        <f>IF(slip!F431&lt;&gt;"",slip!F431,"")</f>
        <v/>
      </c>
    </row>
    <row r="425" spans="1:5" x14ac:dyDescent="0.25">
      <c r="A425" s="2" t="str">
        <f>IF(slip!B432&lt;&gt;"",slip!A432,"")</f>
        <v/>
      </c>
      <c r="B425" s="2" t="str">
        <f>IF(slip!B432&lt;&gt;"",slip!B432,"")</f>
        <v/>
      </c>
      <c r="C425" s="2" t="str">
        <f>IF(slip!D432&lt;&gt;"",slip!D432,"")</f>
        <v/>
      </c>
      <c r="D425" s="38" t="str">
        <f>IF(slip!E432&lt;&gt;"",slip!E432,"")</f>
        <v/>
      </c>
      <c r="E425" s="2" t="str">
        <f>IF(slip!F432&lt;&gt;"",slip!F432,"")</f>
        <v/>
      </c>
    </row>
    <row r="426" spans="1:5" x14ac:dyDescent="0.25">
      <c r="A426" s="2" t="str">
        <f>IF(slip!B433&lt;&gt;"",slip!A433,"")</f>
        <v/>
      </c>
      <c r="B426" s="2" t="str">
        <f>IF(slip!B433&lt;&gt;"",slip!B433,"")</f>
        <v/>
      </c>
      <c r="C426" s="2" t="str">
        <f>IF(slip!D433&lt;&gt;"",slip!D433,"")</f>
        <v/>
      </c>
      <c r="D426" s="38" t="str">
        <f>IF(slip!E433&lt;&gt;"",slip!E433,"")</f>
        <v/>
      </c>
      <c r="E426" s="2" t="str">
        <f>IF(slip!F433&lt;&gt;"",slip!F433,"")</f>
        <v/>
      </c>
    </row>
    <row r="427" spans="1:5" x14ac:dyDescent="0.25">
      <c r="A427" s="2" t="str">
        <f>IF(slip!B434&lt;&gt;"",slip!A434,"")</f>
        <v/>
      </c>
      <c r="B427" s="2" t="str">
        <f>IF(slip!B434&lt;&gt;"",slip!B434,"")</f>
        <v/>
      </c>
      <c r="C427" s="2" t="str">
        <f>IF(slip!D434&lt;&gt;"",slip!D434,"")</f>
        <v/>
      </c>
      <c r="D427" s="38" t="str">
        <f>IF(slip!E434&lt;&gt;"",slip!E434,"")</f>
        <v/>
      </c>
      <c r="E427" s="2" t="str">
        <f>IF(slip!F434&lt;&gt;"",slip!F434,"")</f>
        <v/>
      </c>
    </row>
    <row r="428" spans="1:5" x14ac:dyDescent="0.25">
      <c r="A428" s="2" t="str">
        <f>IF(slip!B435&lt;&gt;"",slip!A435,"")</f>
        <v/>
      </c>
      <c r="B428" s="2" t="str">
        <f>IF(slip!B435&lt;&gt;"",slip!B435,"")</f>
        <v/>
      </c>
      <c r="C428" s="2" t="str">
        <f>IF(slip!D435&lt;&gt;"",slip!D435,"")</f>
        <v/>
      </c>
      <c r="D428" s="38" t="str">
        <f>IF(slip!E435&lt;&gt;"",slip!E435,"")</f>
        <v/>
      </c>
      <c r="E428" s="2" t="str">
        <f>IF(slip!F435&lt;&gt;"",slip!F435,"")</f>
        <v/>
      </c>
    </row>
    <row r="429" spans="1:5" x14ac:dyDescent="0.25">
      <c r="A429" s="2" t="str">
        <f>IF(slip!B436&lt;&gt;"",slip!A436,"")</f>
        <v/>
      </c>
      <c r="B429" s="2" t="str">
        <f>IF(slip!B436&lt;&gt;"",slip!B436,"")</f>
        <v/>
      </c>
      <c r="C429" s="2" t="str">
        <f>IF(slip!D436&lt;&gt;"",slip!D436,"")</f>
        <v/>
      </c>
      <c r="D429" s="38" t="str">
        <f>IF(slip!E436&lt;&gt;"",slip!E436,"")</f>
        <v/>
      </c>
      <c r="E429" s="2" t="str">
        <f>IF(slip!F436&lt;&gt;"",slip!F436,"")</f>
        <v/>
      </c>
    </row>
    <row r="430" spans="1:5" x14ac:dyDescent="0.25">
      <c r="A430" s="2" t="str">
        <f>IF(slip!B437&lt;&gt;"",slip!A437,"")</f>
        <v/>
      </c>
      <c r="B430" s="2" t="str">
        <f>IF(slip!B437&lt;&gt;"",slip!B437,"")</f>
        <v/>
      </c>
      <c r="C430" s="2" t="str">
        <f>IF(slip!D437&lt;&gt;"",slip!D437,"")</f>
        <v/>
      </c>
      <c r="D430" s="38" t="str">
        <f>IF(slip!E437&lt;&gt;"",slip!E437,"")</f>
        <v/>
      </c>
      <c r="E430" s="2" t="str">
        <f>IF(slip!F437&lt;&gt;"",slip!F437,"")</f>
        <v/>
      </c>
    </row>
    <row r="431" spans="1:5" x14ac:dyDescent="0.25">
      <c r="A431" s="2" t="str">
        <f>IF(slip!B438&lt;&gt;"",slip!A438,"")</f>
        <v/>
      </c>
      <c r="B431" s="2" t="str">
        <f>IF(slip!B438&lt;&gt;"",slip!B438,"")</f>
        <v/>
      </c>
      <c r="C431" s="2" t="str">
        <f>IF(slip!D438&lt;&gt;"",slip!D438,"")</f>
        <v/>
      </c>
      <c r="D431" s="38" t="str">
        <f>IF(slip!E438&lt;&gt;"",slip!E438,"")</f>
        <v/>
      </c>
      <c r="E431" s="2" t="str">
        <f>IF(slip!F438&lt;&gt;"",slip!F438,"")</f>
        <v/>
      </c>
    </row>
    <row r="432" spans="1:5" x14ac:dyDescent="0.25">
      <c r="A432" s="2" t="str">
        <f>IF(slip!B439&lt;&gt;"",slip!A439,"")</f>
        <v/>
      </c>
      <c r="B432" s="2" t="str">
        <f>IF(slip!B439&lt;&gt;"",slip!B439,"")</f>
        <v/>
      </c>
      <c r="C432" s="2" t="str">
        <f>IF(slip!D439&lt;&gt;"",slip!D439,"")</f>
        <v/>
      </c>
      <c r="D432" s="38" t="str">
        <f>IF(slip!E439&lt;&gt;"",slip!E439,"")</f>
        <v/>
      </c>
      <c r="E432" s="2" t="str">
        <f>IF(slip!F439&lt;&gt;"",slip!F439,"")</f>
        <v/>
      </c>
    </row>
    <row r="433" spans="1:5" x14ac:dyDescent="0.25">
      <c r="A433" s="2" t="str">
        <f>IF(slip!B440&lt;&gt;"",slip!A440,"")</f>
        <v/>
      </c>
      <c r="B433" s="2" t="str">
        <f>IF(slip!B440&lt;&gt;"",slip!B440,"")</f>
        <v/>
      </c>
      <c r="C433" s="2" t="str">
        <f>IF(slip!D440&lt;&gt;"",slip!D440,"")</f>
        <v/>
      </c>
      <c r="D433" s="38" t="str">
        <f>IF(slip!E440&lt;&gt;"",slip!E440,"")</f>
        <v/>
      </c>
      <c r="E433" s="2" t="str">
        <f>IF(slip!F440&lt;&gt;"",slip!F440,"")</f>
        <v/>
      </c>
    </row>
    <row r="434" spans="1:5" x14ac:dyDescent="0.25">
      <c r="A434" s="2" t="str">
        <f>IF(slip!B441&lt;&gt;"",slip!A441,"")</f>
        <v/>
      </c>
      <c r="B434" s="2" t="str">
        <f>IF(slip!B441&lt;&gt;"",slip!B441,"")</f>
        <v/>
      </c>
      <c r="C434" s="2" t="str">
        <f>IF(slip!D441&lt;&gt;"",slip!D441,"")</f>
        <v/>
      </c>
      <c r="D434" s="38" t="str">
        <f>IF(slip!E441&lt;&gt;"",slip!E441,"")</f>
        <v/>
      </c>
      <c r="E434" s="2" t="str">
        <f>IF(slip!F441&lt;&gt;"",slip!F441,"")</f>
        <v/>
      </c>
    </row>
    <row r="435" spans="1:5" x14ac:dyDescent="0.25">
      <c r="A435" s="2" t="str">
        <f>IF(slip!B442&lt;&gt;"",slip!A442,"")</f>
        <v/>
      </c>
      <c r="B435" s="2" t="str">
        <f>IF(slip!B442&lt;&gt;"",slip!B442,"")</f>
        <v/>
      </c>
      <c r="C435" s="2" t="str">
        <f>IF(slip!D442&lt;&gt;"",slip!D442,"")</f>
        <v/>
      </c>
      <c r="D435" s="38" t="str">
        <f>IF(slip!E442&lt;&gt;"",slip!E442,"")</f>
        <v/>
      </c>
      <c r="E435" s="2" t="str">
        <f>IF(slip!F442&lt;&gt;"",slip!F442,"")</f>
        <v/>
      </c>
    </row>
    <row r="436" spans="1:5" x14ac:dyDescent="0.25">
      <c r="A436" s="2" t="str">
        <f>IF(slip!B443&lt;&gt;"",slip!A443,"")</f>
        <v/>
      </c>
      <c r="B436" s="2" t="str">
        <f>IF(slip!B443&lt;&gt;"",slip!B443,"")</f>
        <v/>
      </c>
      <c r="C436" s="2" t="str">
        <f>IF(slip!D443&lt;&gt;"",slip!D443,"")</f>
        <v/>
      </c>
      <c r="D436" s="38" t="str">
        <f>IF(slip!E443&lt;&gt;"",slip!E443,"")</f>
        <v/>
      </c>
      <c r="E436" s="2" t="str">
        <f>IF(slip!F443&lt;&gt;"",slip!F443,"")</f>
        <v/>
      </c>
    </row>
    <row r="437" spans="1:5" x14ac:dyDescent="0.25">
      <c r="A437" s="2" t="str">
        <f>IF(slip!B444&lt;&gt;"",slip!A444,"")</f>
        <v/>
      </c>
      <c r="B437" s="2" t="str">
        <f>IF(slip!B444&lt;&gt;"",slip!B444,"")</f>
        <v/>
      </c>
      <c r="C437" s="2" t="str">
        <f>IF(slip!D444&lt;&gt;"",slip!D444,"")</f>
        <v/>
      </c>
      <c r="D437" s="38" t="str">
        <f>IF(slip!E444&lt;&gt;"",slip!E444,"")</f>
        <v/>
      </c>
      <c r="E437" s="2" t="str">
        <f>IF(slip!F444&lt;&gt;"",slip!F444,"")</f>
        <v/>
      </c>
    </row>
    <row r="438" spans="1:5" x14ac:dyDescent="0.25">
      <c r="A438" s="2" t="str">
        <f>IF(slip!B445&lt;&gt;"",slip!A445,"")</f>
        <v/>
      </c>
      <c r="B438" s="2" t="str">
        <f>IF(slip!B445&lt;&gt;"",slip!B445,"")</f>
        <v/>
      </c>
      <c r="C438" s="2" t="str">
        <f>IF(slip!D445&lt;&gt;"",slip!D445,"")</f>
        <v/>
      </c>
      <c r="D438" s="38" t="str">
        <f>IF(slip!E445&lt;&gt;"",slip!E445,"")</f>
        <v/>
      </c>
      <c r="E438" s="2" t="str">
        <f>IF(slip!F445&lt;&gt;"",slip!F445,"")</f>
        <v/>
      </c>
    </row>
    <row r="439" spans="1:5" x14ac:dyDescent="0.25">
      <c r="A439" s="2" t="str">
        <f>IF(slip!B446&lt;&gt;"",slip!A446,"")</f>
        <v/>
      </c>
      <c r="B439" s="2" t="str">
        <f>IF(slip!B446&lt;&gt;"",slip!B446,"")</f>
        <v/>
      </c>
      <c r="C439" s="2" t="str">
        <f>IF(slip!D446&lt;&gt;"",slip!D446,"")</f>
        <v/>
      </c>
      <c r="D439" s="38" t="str">
        <f>IF(slip!E446&lt;&gt;"",slip!E446,"")</f>
        <v/>
      </c>
      <c r="E439" s="2" t="str">
        <f>IF(slip!F446&lt;&gt;"",slip!F446,"")</f>
        <v/>
      </c>
    </row>
    <row r="440" spans="1:5" x14ac:dyDescent="0.25">
      <c r="A440" s="2" t="str">
        <f>IF(slip!B447&lt;&gt;"",slip!A447,"")</f>
        <v/>
      </c>
      <c r="B440" s="2" t="str">
        <f>IF(slip!B447&lt;&gt;"",slip!B447,"")</f>
        <v/>
      </c>
      <c r="C440" s="2" t="str">
        <f>IF(slip!D447&lt;&gt;"",slip!D447,"")</f>
        <v/>
      </c>
      <c r="D440" s="38" t="str">
        <f>IF(slip!E447&lt;&gt;"",slip!E447,"")</f>
        <v/>
      </c>
      <c r="E440" s="2" t="str">
        <f>IF(slip!F447&lt;&gt;"",slip!F447,"")</f>
        <v/>
      </c>
    </row>
    <row r="441" spans="1:5" x14ac:dyDescent="0.25">
      <c r="A441" s="2" t="str">
        <f>IF(slip!B448&lt;&gt;"",slip!A448,"")</f>
        <v/>
      </c>
      <c r="B441" s="2" t="str">
        <f>IF(slip!B448&lt;&gt;"",slip!B448,"")</f>
        <v/>
      </c>
      <c r="C441" s="2" t="str">
        <f>IF(slip!D448&lt;&gt;"",slip!D448,"")</f>
        <v/>
      </c>
      <c r="D441" s="38" t="str">
        <f>IF(slip!E448&lt;&gt;"",slip!E448,"")</f>
        <v/>
      </c>
      <c r="E441" s="2" t="str">
        <f>IF(slip!F448&lt;&gt;"",slip!F448,"")</f>
        <v/>
      </c>
    </row>
    <row r="442" spans="1:5" x14ac:dyDescent="0.25">
      <c r="A442" s="2" t="str">
        <f>IF(slip!B449&lt;&gt;"",slip!A449,"")</f>
        <v/>
      </c>
      <c r="B442" s="2" t="str">
        <f>IF(slip!B449&lt;&gt;"",slip!B449,"")</f>
        <v/>
      </c>
      <c r="C442" s="2" t="str">
        <f>IF(slip!D449&lt;&gt;"",slip!D449,"")</f>
        <v/>
      </c>
      <c r="D442" s="38" t="str">
        <f>IF(slip!E449&lt;&gt;"",slip!E449,"")</f>
        <v/>
      </c>
      <c r="E442" s="2" t="str">
        <f>IF(slip!F449&lt;&gt;"",slip!F449,"")</f>
        <v/>
      </c>
    </row>
    <row r="443" spans="1:5" x14ac:dyDescent="0.25">
      <c r="A443" s="2" t="str">
        <f>IF(slip!B450&lt;&gt;"",slip!A450,"")</f>
        <v/>
      </c>
      <c r="B443" s="2" t="str">
        <f>IF(slip!B450&lt;&gt;"",slip!B450,"")</f>
        <v/>
      </c>
      <c r="C443" s="2" t="str">
        <f>IF(slip!D450&lt;&gt;"",slip!D450,"")</f>
        <v/>
      </c>
      <c r="D443" s="38" t="str">
        <f>IF(slip!E450&lt;&gt;"",slip!E450,"")</f>
        <v/>
      </c>
      <c r="E443" s="2" t="str">
        <f>IF(slip!F450&lt;&gt;"",slip!F450,"")</f>
        <v/>
      </c>
    </row>
    <row r="444" spans="1:5" x14ac:dyDescent="0.25">
      <c r="A444" s="2" t="str">
        <f>IF(slip!B451&lt;&gt;"",slip!A451,"")</f>
        <v/>
      </c>
      <c r="B444" s="2" t="str">
        <f>IF(slip!B451&lt;&gt;"",slip!B451,"")</f>
        <v/>
      </c>
      <c r="C444" s="2" t="str">
        <f>IF(slip!D451&lt;&gt;"",slip!D451,"")</f>
        <v/>
      </c>
      <c r="D444" s="38" t="str">
        <f>IF(slip!E451&lt;&gt;"",slip!E451,"")</f>
        <v/>
      </c>
      <c r="E444" s="2" t="str">
        <f>IF(slip!F451&lt;&gt;"",slip!F451,"")</f>
        <v/>
      </c>
    </row>
    <row r="445" spans="1:5" x14ac:dyDescent="0.25">
      <c r="A445" s="2" t="str">
        <f>IF(slip!B452&lt;&gt;"",slip!A452,"")</f>
        <v/>
      </c>
      <c r="B445" s="2" t="str">
        <f>IF(slip!B452&lt;&gt;"",slip!B452,"")</f>
        <v/>
      </c>
      <c r="C445" s="2" t="str">
        <f>IF(slip!D452&lt;&gt;"",slip!D452,"")</f>
        <v/>
      </c>
      <c r="D445" s="38" t="str">
        <f>IF(slip!E452&lt;&gt;"",slip!E452,"")</f>
        <v/>
      </c>
      <c r="E445" s="2" t="str">
        <f>IF(slip!F452&lt;&gt;"",slip!F452,"")</f>
        <v/>
      </c>
    </row>
    <row r="446" spans="1:5" x14ac:dyDescent="0.25">
      <c r="A446" s="2" t="str">
        <f>IF(slip!B453&lt;&gt;"",slip!A453,"")</f>
        <v/>
      </c>
      <c r="B446" s="2" t="str">
        <f>IF(slip!B453&lt;&gt;"",slip!B453,"")</f>
        <v/>
      </c>
      <c r="C446" s="2" t="str">
        <f>IF(slip!D453&lt;&gt;"",slip!D453,"")</f>
        <v/>
      </c>
      <c r="D446" s="38" t="str">
        <f>IF(slip!E453&lt;&gt;"",slip!E453,"")</f>
        <v/>
      </c>
      <c r="E446" s="2" t="str">
        <f>IF(slip!F453&lt;&gt;"",slip!F453,"")</f>
        <v/>
      </c>
    </row>
    <row r="447" spans="1:5" x14ac:dyDescent="0.25">
      <c r="A447" s="2" t="str">
        <f>IF(slip!B454&lt;&gt;"",slip!A454,"")</f>
        <v/>
      </c>
      <c r="B447" s="2" t="str">
        <f>IF(slip!B454&lt;&gt;"",slip!B454,"")</f>
        <v/>
      </c>
      <c r="C447" s="2" t="str">
        <f>IF(slip!D454&lt;&gt;"",slip!D454,"")</f>
        <v/>
      </c>
      <c r="D447" s="38" t="str">
        <f>IF(slip!E454&lt;&gt;"",slip!E454,"")</f>
        <v/>
      </c>
      <c r="E447" s="2" t="str">
        <f>IF(slip!F454&lt;&gt;"",slip!F454,"")</f>
        <v/>
      </c>
    </row>
    <row r="448" spans="1:5" x14ac:dyDescent="0.25">
      <c r="A448" s="2" t="str">
        <f>IF(slip!B455&lt;&gt;"",slip!A455,"")</f>
        <v/>
      </c>
      <c r="B448" s="2" t="str">
        <f>IF(slip!B455&lt;&gt;"",slip!B455,"")</f>
        <v/>
      </c>
      <c r="C448" s="2" t="str">
        <f>IF(slip!D455&lt;&gt;"",slip!D455,"")</f>
        <v/>
      </c>
      <c r="D448" s="38" t="str">
        <f>IF(slip!E455&lt;&gt;"",slip!E455,"")</f>
        <v/>
      </c>
      <c r="E448" s="2" t="str">
        <f>IF(slip!F455&lt;&gt;"",slip!F455,"")</f>
        <v/>
      </c>
    </row>
    <row r="449" spans="1:5" x14ac:dyDescent="0.25">
      <c r="A449" s="2" t="str">
        <f>IF(slip!B456&lt;&gt;"",slip!A456,"")</f>
        <v/>
      </c>
      <c r="B449" s="2" t="str">
        <f>IF(slip!B456&lt;&gt;"",slip!B456,"")</f>
        <v/>
      </c>
      <c r="C449" s="2" t="str">
        <f>IF(slip!D456&lt;&gt;"",slip!D456,"")</f>
        <v/>
      </c>
      <c r="D449" s="38" t="str">
        <f>IF(slip!E456&lt;&gt;"",slip!E456,"")</f>
        <v/>
      </c>
      <c r="E449" s="2" t="str">
        <f>IF(slip!F456&lt;&gt;"",slip!F456,"")</f>
        <v/>
      </c>
    </row>
    <row r="450" spans="1:5" x14ac:dyDescent="0.25">
      <c r="A450" s="2" t="str">
        <f>IF(slip!B457&lt;&gt;"",slip!A457,"")</f>
        <v/>
      </c>
      <c r="B450" s="2" t="str">
        <f>IF(slip!B457&lt;&gt;"",slip!B457,"")</f>
        <v/>
      </c>
      <c r="C450" s="2" t="str">
        <f>IF(slip!D457&lt;&gt;"",slip!D457,"")</f>
        <v/>
      </c>
      <c r="D450" s="38" t="str">
        <f>IF(slip!E457&lt;&gt;"",slip!E457,"")</f>
        <v/>
      </c>
      <c r="E450" s="2" t="str">
        <f>IF(slip!F457&lt;&gt;"",slip!F457,"")</f>
        <v/>
      </c>
    </row>
    <row r="451" spans="1:5" x14ac:dyDescent="0.25">
      <c r="A451" s="2" t="str">
        <f>IF(slip!B458&lt;&gt;"",slip!A458,"")</f>
        <v/>
      </c>
      <c r="B451" s="2" t="str">
        <f>IF(slip!B458&lt;&gt;"",slip!B458,"")</f>
        <v/>
      </c>
      <c r="C451" s="2" t="str">
        <f>IF(slip!D458&lt;&gt;"",slip!D458,"")</f>
        <v/>
      </c>
      <c r="D451" s="38" t="str">
        <f>IF(slip!E458&lt;&gt;"",slip!E458,"")</f>
        <v/>
      </c>
      <c r="E451" s="2" t="str">
        <f>IF(slip!F458&lt;&gt;"",slip!F458,"")</f>
        <v/>
      </c>
    </row>
    <row r="452" spans="1:5" x14ac:dyDescent="0.25">
      <c r="A452" s="2" t="str">
        <f>IF(slip!B459&lt;&gt;"",slip!A459,"")</f>
        <v/>
      </c>
      <c r="B452" s="2" t="str">
        <f>IF(slip!B459&lt;&gt;"",slip!B459,"")</f>
        <v/>
      </c>
      <c r="C452" s="2" t="str">
        <f>IF(slip!D459&lt;&gt;"",slip!D459,"")</f>
        <v/>
      </c>
      <c r="D452" s="38" t="str">
        <f>IF(slip!E459&lt;&gt;"",slip!E459,"")</f>
        <v/>
      </c>
      <c r="E452" s="2" t="str">
        <f>IF(slip!F459&lt;&gt;"",slip!F459,"")</f>
        <v/>
      </c>
    </row>
    <row r="453" spans="1:5" x14ac:dyDescent="0.25">
      <c r="A453" s="2" t="str">
        <f>IF(slip!B460&lt;&gt;"",slip!A460,"")</f>
        <v/>
      </c>
      <c r="B453" s="2" t="str">
        <f>IF(slip!B460&lt;&gt;"",slip!B460,"")</f>
        <v/>
      </c>
      <c r="C453" s="2" t="str">
        <f>IF(slip!D460&lt;&gt;"",slip!D460,"")</f>
        <v/>
      </c>
      <c r="D453" s="38" t="str">
        <f>IF(slip!E460&lt;&gt;"",slip!E460,"")</f>
        <v/>
      </c>
      <c r="E453" s="2" t="str">
        <f>IF(slip!F460&lt;&gt;"",slip!F460,"")</f>
        <v/>
      </c>
    </row>
    <row r="454" spans="1:5" x14ac:dyDescent="0.25">
      <c r="A454" s="2" t="str">
        <f>IF(slip!B461&lt;&gt;"",slip!A461,"")</f>
        <v/>
      </c>
      <c r="B454" s="2" t="str">
        <f>IF(slip!B461&lt;&gt;"",slip!B461,"")</f>
        <v/>
      </c>
      <c r="C454" s="2" t="str">
        <f>IF(slip!D461&lt;&gt;"",slip!D461,"")</f>
        <v/>
      </c>
      <c r="D454" s="38" t="str">
        <f>IF(slip!E461&lt;&gt;"",slip!E461,"")</f>
        <v/>
      </c>
      <c r="E454" s="2" t="str">
        <f>IF(slip!F461&lt;&gt;"",slip!F461,"")</f>
        <v/>
      </c>
    </row>
    <row r="455" spans="1:5" x14ac:dyDescent="0.25">
      <c r="A455" s="2" t="str">
        <f>IF(slip!B462&lt;&gt;"",slip!A462,"")</f>
        <v/>
      </c>
      <c r="B455" s="2" t="str">
        <f>IF(slip!B462&lt;&gt;"",slip!B462,"")</f>
        <v/>
      </c>
      <c r="C455" s="2" t="str">
        <f>IF(slip!D462&lt;&gt;"",slip!D462,"")</f>
        <v/>
      </c>
      <c r="D455" s="38" t="str">
        <f>IF(slip!E462&lt;&gt;"",slip!E462,"")</f>
        <v/>
      </c>
      <c r="E455" s="2" t="str">
        <f>IF(slip!F462&lt;&gt;"",slip!F462,"")</f>
        <v/>
      </c>
    </row>
    <row r="456" spans="1:5" x14ac:dyDescent="0.25">
      <c r="A456" s="2" t="str">
        <f>IF(slip!B463&lt;&gt;"",slip!A463,"")</f>
        <v/>
      </c>
      <c r="B456" s="2" t="str">
        <f>IF(slip!B463&lt;&gt;"",slip!B463,"")</f>
        <v/>
      </c>
      <c r="C456" s="2" t="str">
        <f>IF(slip!D463&lt;&gt;"",slip!D463,"")</f>
        <v/>
      </c>
      <c r="D456" s="38" t="str">
        <f>IF(slip!E463&lt;&gt;"",slip!E463,"")</f>
        <v/>
      </c>
      <c r="E456" s="2" t="str">
        <f>IF(slip!F463&lt;&gt;"",slip!F463,"")</f>
        <v/>
      </c>
    </row>
    <row r="457" spans="1:5" x14ac:dyDescent="0.25">
      <c r="A457" s="2" t="str">
        <f>IF(slip!B464&lt;&gt;"",slip!A464,"")</f>
        <v/>
      </c>
      <c r="B457" s="2" t="str">
        <f>IF(slip!B464&lt;&gt;"",slip!B464,"")</f>
        <v/>
      </c>
      <c r="C457" s="2" t="str">
        <f>IF(slip!D464&lt;&gt;"",slip!D464,"")</f>
        <v/>
      </c>
      <c r="D457" s="38" t="str">
        <f>IF(slip!E464&lt;&gt;"",slip!E464,"")</f>
        <v/>
      </c>
      <c r="E457" s="2" t="str">
        <f>IF(slip!F464&lt;&gt;"",slip!F464,"")</f>
        <v/>
      </c>
    </row>
    <row r="458" spans="1:5" x14ac:dyDescent="0.25">
      <c r="A458" s="2" t="str">
        <f>IF(slip!B465&lt;&gt;"",slip!A465,"")</f>
        <v/>
      </c>
      <c r="B458" s="2" t="str">
        <f>IF(slip!B465&lt;&gt;"",slip!B465,"")</f>
        <v/>
      </c>
      <c r="C458" s="2" t="str">
        <f>IF(slip!D465&lt;&gt;"",slip!D465,"")</f>
        <v/>
      </c>
      <c r="D458" s="38" t="str">
        <f>IF(slip!E465&lt;&gt;"",slip!E465,"")</f>
        <v/>
      </c>
      <c r="E458" s="2" t="str">
        <f>IF(slip!F465&lt;&gt;"",slip!F465,"")</f>
        <v/>
      </c>
    </row>
    <row r="459" spans="1:5" x14ac:dyDescent="0.25">
      <c r="A459" s="2" t="str">
        <f>IF(slip!B466&lt;&gt;"",slip!A466,"")</f>
        <v/>
      </c>
      <c r="B459" s="2" t="str">
        <f>IF(slip!B466&lt;&gt;"",slip!B466,"")</f>
        <v/>
      </c>
      <c r="C459" s="2" t="str">
        <f>IF(slip!D466&lt;&gt;"",slip!D466,"")</f>
        <v/>
      </c>
      <c r="D459" s="38" t="str">
        <f>IF(slip!E466&lt;&gt;"",slip!E466,"")</f>
        <v/>
      </c>
      <c r="E459" s="2" t="str">
        <f>IF(slip!F466&lt;&gt;"",slip!F466,"")</f>
        <v/>
      </c>
    </row>
    <row r="460" spans="1:5" x14ac:dyDescent="0.25">
      <c r="A460" s="2" t="str">
        <f>IF(slip!B467&lt;&gt;"",slip!A467,"")</f>
        <v/>
      </c>
      <c r="B460" s="2" t="str">
        <f>IF(slip!B467&lt;&gt;"",slip!B467,"")</f>
        <v/>
      </c>
      <c r="C460" s="2" t="str">
        <f>IF(slip!D467&lt;&gt;"",slip!D467,"")</f>
        <v/>
      </c>
      <c r="D460" s="38" t="str">
        <f>IF(slip!E467&lt;&gt;"",slip!E467,"")</f>
        <v/>
      </c>
      <c r="E460" s="2" t="str">
        <f>IF(slip!F467&lt;&gt;"",slip!F467,"")</f>
        <v/>
      </c>
    </row>
    <row r="461" spans="1:5" x14ac:dyDescent="0.25">
      <c r="A461" s="2" t="str">
        <f>IF(slip!B468&lt;&gt;"",slip!A468,"")</f>
        <v/>
      </c>
      <c r="B461" s="2" t="str">
        <f>IF(slip!B468&lt;&gt;"",slip!B468,"")</f>
        <v/>
      </c>
      <c r="C461" s="2" t="str">
        <f>IF(slip!D468&lt;&gt;"",slip!D468,"")</f>
        <v/>
      </c>
      <c r="D461" s="38" t="str">
        <f>IF(slip!E468&lt;&gt;"",slip!E468,"")</f>
        <v/>
      </c>
      <c r="E461" s="2" t="str">
        <f>IF(slip!F468&lt;&gt;"",slip!F468,"")</f>
        <v/>
      </c>
    </row>
    <row r="462" spans="1:5" x14ac:dyDescent="0.25">
      <c r="A462" s="2" t="str">
        <f>IF(slip!B469&lt;&gt;"",slip!A469,"")</f>
        <v/>
      </c>
      <c r="B462" s="2" t="str">
        <f>IF(slip!B469&lt;&gt;"",slip!B469,"")</f>
        <v/>
      </c>
      <c r="C462" s="2" t="str">
        <f>IF(slip!D469&lt;&gt;"",slip!D469,"")</f>
        <v/>
      </c>
      <c r="D462" s="38" t="str">
        <f>IF(slip!E469&lt;&gt;"",slip!E469,"")</f>
        <v/>
      </c>
      <c r="E462" s="2" t="str">
        <f>IF(slip!F469&lt;&gt;"",slip!F469,"")</f>
        <v/>
      </c>
    </row>
    <row r="463" spans="1:5" x14ac:dyDescent="0.25">
      <c r="A463" s="2" t="str">
        <f>IF(slip!B470&lt;&gt;"",slip!A470,"")</f>
        <v/>
      </c>
      <c r="B463" s="2" t="str">
        <f>IF(slip!B470&lt;&gt;"",slip!B470,"")</f>
        <v/>
      </c>
      <c r="C463" s="2" t="str">
        <f>IF(slip!D470&lt;&gt;"",slip!D470,"")</f>
        <v/>
      </c>
      <c r="D463" s="38" t="str">
        <f>IF(slip!E470&lt;&gt;"",slip!E470,"")</f>
        <v/>
      </c>
      <c r="E463" s="2" t="str">
        <f>IF(slip!F470&lt;&gt;"",slip!F470,"")</f>
        <v/>
      </c>
    </row>
    <row r="464" spans="1:5" x14ac:dyDescent="0.25">
      <c r="A464" s="2" t="str">
        <f>IF(slip!B471&lt;&gt;"",slip!A471,"")</f>
        <v/>
      </c>
      <c r="B464" s="2" t="str">
        <f>IF(slip!B471&lt;&gt;"",slip!B471,"")</f>
        <v/>
      </c>
      <c r="C464" s="2" t="str">
        <f>IF(slip!D471&lt;&gt;"",slip!D471,"")</f>
        <v/>
      </c>
      <c r="D464" s="38" t="str">
        <f>IF(slip!E471&lt;&gt;"",slip!E471,"")</f>
        <v/>
      </c>
      <c r="E464" s="2" t="str">
        <f>IF(slip!F471&lt;&gt;"",slip!F471,"")</f>
        <v/>
      </c>
    </row>
    <row r="465" spans="1:5" x14ac:dyDescent="0.25">
      <c r="A465" s="2" t="str">
        <f>IF(slip!B472&lt;&gt;"",slip!A472,"")</f>
        <v/>
      </c>
      <c r="B465" s="2" t="str">
        <f>IF(slip!B472&lt;&gt;"",slip!B472,"")</f>
        <v/>
      </c>
      <c r="C465" s="2" t="str">
        <f>IF(slip!D472&lt;&gt;"",slip!D472,"")</f>
        <v/>
      </c>
      <c r="D465" s="38" t="str">
        <f>IF(slip!E472&lt;&gt;"",slip!E472,"")</f>
        <v/>
      </c>
      <c r="E465" s="2" t="str">
        <f>IF(slip!F472&lt;&gt;"",slip!F472,"")</f>
        <v/>
      </c>
    </row>
    <row r="466" spans="1:5" x14ac:dyDescent="0.25">
      <c r="A466" s="2" t="str">
        <f>IF(slip!B473&lt;&gt;"",slip!A473,"")</f>
        <v/>
      </c>
      <c r="B466" s="2" t="str">
        <f>IF(slip!B473&lt;&gt;"",slip!B473,"")</f>
        <v/>
      </c>
      <c r="C466" s="2" t="str">
        <f>IF(slip!D473&lt;&gt;"",slip!D473,"")</f>
        <v/>
      </c>
      <c r="D466" s="38" t="str">
        <f>IF(slip!E473&lt;&gt;"",slip!E473,"")</f>
        <v/>
      </c>
      <c r="E466" s="2" t="str">
        <f>IF(slip!F473&lt;&gt;"",slip!F473,"")</f>
        <v/>
      </c>
    </row>
    <row r="467" spans="1:5" x14ac:dyDescent="0.25">
      <c r="A467" s="2" t="str">
        <f>IF(slip!B474&lt;&gt;"",slip!A474,"")</f>
        <v/>
      </c>
      <c r="B467" s="2" t="str">
        <f>IF(slip!B474&lt;&gt;"",slip!B474,"")</f>
        <v/>
      </c>
      <c r="C467" s="2" t="str">
        <f>IF(slip!D474&lt;&gt;"",slip!D474,"")</f>
        <v/>
      </c>
      <c r="D467" s="38" t="str">
        <f>IF(slip!E474&lt;&gt;"",slip!E474,"")</f>
        <v/>
      </c>
      <c r="E467" s="2" t="str">
        <f>IF(slip!F474&lt;&gt;"",slip!F474,"")</f>
        <v/>
      </c>
    </row>
    <row r="468" spans="1:5" x14ac:dyDescent="0.25">
      <c r="A468" s="2" t="str">
        <f>IF(slip!B475&lt;&gt;"",slip!A475,"")</f>
        <v/>
      </c>
      <c r="B468" s="2" t="str">
        <f>IF(slip!B475&lt;&gt;"",slip!B475,"")</f>
        <v/>
      </c>
      <c r="C468" s="2" t="str">
        <f>IF(slip!D475&lt;&gt;"",slip!D475,"")</f>
        <v/>
      </c>
      <c r="D468" s="38" t="str">
        <f>IF(slip!E475&lt;&gt;"",slip!E475,"")</f>
        <v/>
      </c>
      <c r="E468" s="2" t="str">
        <f>IF(slip!F475&lt;&gt;"",slip!F475,"")</f>
        <v/>
      </c>
    </row>
    <row r="469" spans="1:5" x14ac:dyDescent="0.25">
      <c r="A469" s="2" t="str">
        <f>IF(slip!B476&lt;&gt;"",slip!A476,"")</f>
        <v/>
      </c>
      <c r="B469" s="2" t="str">
        <f>IF(slip!B476&lt;&gt;"",slip!B476,"")</f>
        <v/>
      </c>
      <c r="C469" s="2" t="str">
        <f>IF(slip!D476&lt;&gt;"",slip!D476,"")</f>
        <v/>
      </c>
      <c r="D469" s="38" t="str">
        <f>IF(slip!E476&lt;&gt;"",slip!E476,"")</f>
        <v/>
      </c>
      <c r="E469" s="2" t="str">
        <f>IF(slip!F476&lt;&gt;"",slip!F476,"")</f>
        <v/>
      </c>
    </row>
    <row r="470" spans="1:5" x14ac:dyDescent="0.25">
      <c r="A470" s="2" t="str">
        <f>IF(slip!B477&lt;&gt;"",slip!A477,"")</f>
        <v/>
      </c>
      <c r="B470" s="2" t="str">
        <f>IF(slip!B477&lt;&gt;"",slip!B477,"")</f>
        <v/>
      </c>
      <c r="C470" s="2" t="str">
        <f>IF(slip!D477&lt;&gt;"",slip!D477,"")</f>
        <v/>
      </c>
      <c r="D470" s="38" t="str">
        <f>IF(slip!E477&lt;&gt;"",slip!E477,"")</f>
        <v/>
      </c>
      <c r="E470" s="2" t="str">
        <f>IF(slip!F477&lt;&gt;"",slip!F477,"")</f>
        <v/>
      </c>
    </row>
    <row r="471" spans="1:5" x14ac:dyDescent="0.25">
      <c r="A471" s="2" t="str">
        <f>IF(slip!B478&lt;&gt;"",slip!A478,"")</f>
        <v/>
      </c>
      <c r="B471" s="2" t="str">
        <f>IF(slip!B478&lt;&gt;"",slip!B478,"")</f>
        <v/>
      </c>
      <c r="C471" s="2" t="str">
        <f>IF(slip!D478&lt;&gt;"",slip!D478,"")</f>
        <v/>
      </c>
      <c r="D471" s="38" t="str">
        <f>IF(slip!E478&lt;&gt;"",slip!E478,"")</f>
        <v/>
      </c>
      <c r="E471" s="2" t="str">
        <f>IF(slip!F478&lt;&gt;"",slip!F478,"")</f>
        <v/>
      </c>
    </row>
    <row r="472" spans="1:5" x14ac:dyDescent="0.25">
      <c r="A472" s="2" t="str">
        <f>IF(slip!B479&lt;&gt;"",slip!A479,"")</f>
        <v/>
      </c>
      <c r="B472" s="2" t="str">
        <f>IF(slip!B479&lt;&gt;"",slip!B479,"")</f>
        <v/>
      </c>
      <c r="C472" s="2" t="str">
        <f>IF(slip!D479&lt;&gt;"",slip!D479,"")</f>
        <v/>
      </c>
      <c r="D472" s="38" t="str">
        <f>IF(slip!E479&lt;&gt;"",slip!E479,"")</f>
        <v/>
      </c>
      <c r="E472" s="2" t="str">
        <f>IF(slip!F479&lt;&gt;"",slip!F479,"")</f>
        <v/>
      </c>
    </row>
    <row r="473" spans="1:5" x14ac:dyDescent="0.25">
      <c r="A473" s="2" t="str">
        <f>IF(slip!B480&lt;&gt;"",slip!A480,"")</f>
        <v/>
      </c>
      <c r="B473" s="2" t="str">
        <f>IF(slip!B480&lt;&gt;"",slip!B480,"")</f>
        <v/>
      </c>
      <c r="C473" s="2" t="str">
        <f>IF(slip!D480&lt;&gt;"",slip!D480,"")</f>
        <v/>
      </c>
      <c r="D473" s="38" t="str">
        <f>IF(slip!E480&lt;&gt;"",slip!E480,"")</f>
        <v/>
      </c>
      <c r="E473" s="2" t="str">
        <f>IF(slip!F480&lt;&gt;"",slip!F480,"")</f>
        <v/>
      </c>
    </row>
    <row r="474" spans="1:5" x14ac:dyDescent="0.25">
      <c r="A474" s="2" t="str">
        <f>IF(slip!B481&lt;&gt;"",slip!A481,"")</f>
        <v/>
      </c>
      <c r="B474" s="2" t="str">
        <f>IF(slip!B481&lt;&gt;"",slip!B481,"")</f>
        <v/>
      </c>
      <c r="C474" s="2" t="str">
        <f>IF(slip!D481&lt;&gt;"",slip!D481,"")</f>
        <v/>
      </c>
      <c r="D474" s="38" t="str">
        <f>IF(slip!E481&lt;&gt;"",slip!E481,"")</f>
        <v/>
      </c>
      <c r="E474" s="2" t="str">
        <f>IF(slip!F481&lt;&gt;"",slip!F481,"")</f>
        <v/>
      </c>
    </row>
    <row r="475" spans="1:5" x14ac:dyDescent="0.25">
      <c r="A475" s="2" t="str">
        <f>IF(slip!B482&lt;&gt;"",slip!A482,"")</f>
        <v/>
      </c>
      <c r="B475" s="2" t="str">
        <f>IF(slip!B482&lt;&gt;"",slip!B482,"")</f>
        <v/>
      </c>
      <c r="C475" s="2" t="str">
        <f>IF(slip!D482&lt;&gt;"",slip!D482,"")</f>
        <v/>
      </c>
      <c r="D475" s="38" t="str">
        <f>IF(slip!E482&lt;&gt;"",slip!E482,"")</f>
        <v/>
      </c>
      <c r="E475" s="2" t="str">
        <f>IF(slip!F482&lt;&gt;"",slip!F482,"")</f>
        <v/>
      </c>
    </row>
    <row r="476" spans="1:5" x14ac:dyDescent="0.25">
      <c r="A476" s="2" t="str">
        <f>IF(slip!B483&lt;&gt;"",slip!A483,"")</f>
        <v/>
      </c>
      <c r="B476" s="2" t="str">
        <f>IF(slip!B483&lt;&gt;"",slip!B483,"")</f>
        <v/>
      </c>
      <c r="C476" s="2" t="str">
        <f>IF(slip!D483&lt;&gt;"",slip!D483,"")</f>
        <v/>
      </c>
      <c r="D476" s="38" t="str">
        <f>IF(slip!E483&lt;&gt;"",slip!E483,"")</f>
        <v/>
      </c>
      <c r="E476" s="2" t="str">
        <f>IF(slip!F483&lt;&gt;"",slip!F483,"")</f>
        <v/>
      </c>
    </row>
    <row r="477" spans="1:5" x14ac:dyDescent="0.25">
      <c r="A477" s="2" t="str">
        <f>IF(slip!B484&lt;&gt;"",slip!A484,"")</f>
        <v/>
      </c>
      <c r="B477" s="2" t="str">
        <f>IF(slip!B484&lt;&gt;"",slip!B484,"")</f>
        <v/>
      </c>
      <c r="C477" s="2" t="str">
        <f>IF(slip!D484&lt;&gt;"",slip!D484,"")</f>
        <v/>
      </c>
      <c r="D477" s="38" t="str">
        <f>IF(slip!E484&lt;&gt;"",slip!E484,"")</f>
        <v/>
      </c>
      <c r="E477" s="2" t="str">
        <f>IF(slip!F484&lt;&gt;"",slip!F484,"")</f>
        <v/>
      </c>
    </row>
    <row r="478" spans="1:5" x14ac:dyDescent="0.25">
      <c r="A478" s="2" t="str">
        <f>IF(slip!B485&lt;&gt;"",slip!A485,"")</f>
        <v/>
      </c>
      <c r="B478" s="2" t="str">
        <f>IF(slip!B485&lt;&gt;"",slip!B485,"")</f>
        <v/>
      </c>
      <c r="C478" s="2" t="str">
        <f>IF(slip!D485&lt;&gt;"",slip!D485,"")</f>
        <v/>
      </c>
      <c r="D478" s="38" t="str">
        <f>IF(slip!E485&lt;&gt;"",slip!E485,"")</f>
        <v/>
      </c>
      <c r="E478" s="2" t="str">
        <f>IF(slip!F485&lt;&gt;"",slip!F485,"")</f>
        <v/>
      </c>
    </row>
    <row r="479" spans="1:5" x14ac:dyDescent="0.25">
      <c r="A479" s="2" t="str">
        <f>IF(slip!B486&lt;&gt;"",slip!A486,"")</f>
        <v/>
      </c>
      <c r="B479" s="2" t="str">
        <f>IF(slip!B486&lt;&gt;"",slip!B486,"")</f>
        <v/>
      </c>
      <c r="C479" s="2" t="str">
        <f>IF(slip!D486&lt;&gt;"",slip!D486,"")</f>
        <v/>
      </c>
      <c r="D479" s="38" t="str">
        <f>IF(slip!E486&lt;&gt;"",slip!E486,"")</f>
        <v/>
      </c>
      <c r="E479" s="2" t="str">
        <f>IF(slip!F486&lt;&gt;"",slip!F486,"")</f>
        <v/>
      </c>
    </row>
    <row r="480" spans="1:5" x14ac:dyDescent="0.25">
      <c r="A480" s="2" t="str">
        <f>IF(slip!B487&lt;&gt;"",slip!A487,"")</f>
        <v/>
      </c>
      <c r="B480" s="2" t="str">
        <f>IF(slip!B487&lt;&gt;"",slip!B487,"")</f>
        <v/>
      </c>
      <c r="C480" s="2" t="str">
        <f>IF(slip!D487&lt;&gt;"",slip!D487,"")</f>
        <v/>
      </c>
      <c r="D480" s="38" t="str">
        <f>IF(slip!E487&lt;&gt;"",slip!E487,"")</f>
        <v/>
      </c>
      <c r="E480" s="2" t="str">
        <f>IF(slip!F487&lt;&gt;"",slip!F487,"")</f>
        <v/>
      </c>
    </row>
    <row r="481" spans="1:5" x14ac:dyDescent="0.25">
      <c r="A481" s="2" t="str">
        <f>IF(slip!B488&lt;&gt;"",slip!A488,"")</f>
        <v/>
      </c>
      <c r="B481" s="2" t="str">
        <f>IF(slip!B488&lt;&gt;"",slip!B488,"")</f>
        <v/>
      </c>
      <c r="C481" s="2" t="str">
        <f>IF(slip!D488&lt;&gt;"",slip!D488,"")</f>
        <v/>
      </c>
      <c r="D481" s="38" t="str">
        <f>IF(slip!E488&lt;&gt;"",slip!E488,"")</f>
        <v/>
      </c>
      <c r="E481" s="2" t="str">
        <f>IF(slip!F488&lt;&gt;"",slip!F488,"")</f>
        <v/>
      </c>
    </row>
    <row r="482" spans="1:5" x14ac:dyDescent="0.25">
      <c r="A482" s="2" t="str">
        <f>IF(slip!B489&lt;&gt;"",slip!A489,"")</f>
        <v/>
      </c>
      <c r="B482" s="2" t="str">
        <f>IF(slip!B489&lt;&gt;"",slip!B489,"")</f>
        <v/>
      </c>
      <c r="C482" s="2" t="str">
        <f>IF(slip!D489&lt;&gt;"",slip!D489,"")</f>
        <v/>
      </c>
      <c r="D482" s="38" t="str">
        <f>IF(slip!E489&lt;&gt;"",slip!E489,"")</f>
        <v/>
      </c>
      <c r="E482" s="2" t="str">
        <f>IF(slip!F489&lt;&gt;"",slip!F489,"")</f>
        <v/>
      </c>
    </row>
    <row r="483" spans="1:5" x14ac:dyDescent="0.25">
      <c r="A483" s="2" t="str">
        <f>IF(slip!B490&lt;&gt;"",slip!A490,"")</f>
        <v/>
      </c>
      <c r="B483" s="2" t="str">
        <f>IF(slip!B490&lt;&gt;"",slip!B490,"")</f>
        <v/>
      </c>
      <c r="C483" s="2" t="str">
        <f>IF(slip!D490&lt;&gt;"",slip!D490,"")</f>
        <v/>
      </c>
      <c r="D483" s="38" t="str">
        <f>IF(slip!E490&lt;&gt;"",slip!E490,"")</f>
        <v/>
      </c>
      <c r="E483" s="2" t="str">
        <f>IF(slip!F490&lt;&gt;"",slip!F490,"")</f>
        <v/>
      </c>
    </row>
    <row r="484" spans="1:5" x14ac:dyDescent="0.25">
      <c r="A484" s="2" t="str">
        <f>IF(slip!B491&lt;&gt;"",slip!A491,"")</f>
        <v/>
      </c>
      <c r="B484" s="2" t="str">
        <f>IF(slip!B491&lt;&gt;"",slip!B491,"")</f>
        <v/>
      </c>
      <c r="C484" s="2" t="str">
        <f>IF(slip!D491&lt;&gt;"",slip!D491,"")</f>
        <v/>
      </c>
      <c r="D484" s="38" t="str">
        <f>IF(slip!E491&lt;&gt;"",slip!E491,"")</f>
        <v/>
      </c>
      <c r="E484" s="2" t="str">
        <f>IF(slip!F491&lt;&gt;"",slip!F491,"")</f>
        <v/>
      </c>
    </row>
    <row r="485" spans="1:5" x14ac:dyDescent="0.25">
      <c r="A485" s="2" t="str">
        <f>IF(slip!B492&lt;&gt;"",slip!A492,"")</f>
        <v/>
      </c>
      <c r="B485" s="2" t="str">
        <f>IF(slip!B492&lt;&gt;"",slip!B492,"")</f>
        <v/>
      </c>
      <c r="C485" s="2" t="str">
        <f>IF(slip!D492&lt;&gt;"",slip!D492,"")</f>
        <v/>
      </c>
      <c r="D485" s="38" t="str">
        <f>IF(slip!E492&lt;&gt;"",slip!E492,"")</f>
        <v/>
      </c>
      <c r="E485" s="2" t="str">
        <f>IF(slip!F492&lt;&gt;"",slip!F492,"")</f>
        <v/>
      </c>
    </row>
    <row r="486" spans="1:5" x14ac:dyDescent="0.25">
      <c r="A486" s="2" t="str">
        <f>IF(slip!B493&lt;&gt;"",slip!A493,"")</f>
        <v/>
      </c>
      <c r="B486" s="2" t="str">
        <f>IF(slip!B493&lt;&gt;"",slip!B493,"")</f>
        <v/>
      </c>
      <c r="C486" s="2" t="str">
        <f>IF(slip!D493&lt;&gt;"",slip!D493,"")</f>
        <v/>
      </c>
      <c r="D486" s="38" t="str">
        <f>IF(slip!E493&lt;&gt;"",slip!E493,"")</f>
        <v/>
      </c>
      <c r="E486" s="2" t="str">
        <f>IF(slip!F493&lt;&gt;"",slip!F493,"")</f>
        <v/>
      </c>
    </row>
    <row r="487" spans="1:5" x14ac:dyDescent="0.25">
      <c r="A487" s="2" t="str">
        <f>IF(slip!B494&lt;&gt;"",slip!A494,"")</f>
        <v/>
      </c>
      <c r="B487" s="2" t="str">
        <f>IF(slip!B494&lt;&gt;"",slip!B494,"")</f>
        <v/>
      </c>
      <c r="C487" s="2" t="str">
        <f>IF(slip!D494&lt;&gt;"",slip!D494,"")</f>
        <v/>
      </c>
      <c r="D487" s="38" t="str">
        <f>IF(slip!E494&lt;&gt;"",slip!E494,"")</f>
        <v/>
      </c>
      <c r="E487" s="2" t="str">
        <f>IF(slip!F494&lt;&gt;"",slip!F494,"")</f>
        <v/>
      </c>
    </row>
    <row r="488" spans="1:5" x14ac:dyDescent="0.25">
      <c r="A488" s="2" t="str">
        <f>IF(slip!B495&lt;&gt;"",slip!A495,"")</f>
        <v/>
      </c>
      <c r="B488" s="2" t="str">
        <f>IF(slip!B495&lt;&gt;"",slip!B495,"")</f>
        <v/>
      </c>
      <c r="C488" s="2" t="str">
        <f>IF(slip!D495&lt;&gt;"",slip!D495,"")</f>
        <v/>
      </c>
      <c r="D488" s="38" t="str">
        <f>IF(slip!E495&lt;&gt;"",slip!E495,"")</f>
        <v/>
      </c>
      <c r="E488" s="2" t="str">
        <f>IF(slip!F495&lt;&gt;"",slip!F495,"")</f>
        <v/>
      </c>
    </row>
    <row r="489" spans="1:5" x14ac:dyDescent="0.25">
      <c r="A489" s="2" t="str">
        <f>IF(slip!B496&lt;&gt;"",slip!A496,"")</f>
        <v/>
      </c>
      <c r="B489" s="2" t="str">
        <f>IF(slip!B496&lt;&gt;"",slip!B496,"")</f>
        <v/>
      </c>
      <c r="C489" s="2" t="str">
        <f>IF(slip!D496&lt;&gt;"",slip!D496,"")</f>
        <v/>
      </c>
      <c r="D489" s="38" t="str">
        <f>IF(slip!E496&lt;&gt;"",slip!E496,"")</f>
        <v/>
      </c>
      <c r="E489" s="2" t="str">
        <f>IF(slip!F496&lt;&gt;"",slip!F496,"")</f>
        <v/>
      </c>
    </row>
    <row r="490" spans="1:5" x14ac:dyDescent="0.25">
      <c r="A490" s="2" t="str">
        <f>IF(slip!B497&lt;&gt;"",slip!A497,"")</f>
        <v/>
      </c>
      <c r="B490" s="2" t="str">
        <f>IF(slip!B497&lt;&gt;"",slip!B497,"")</f>
        <v/>
      </c>
      <c r="C490" s="2" t="str">
        <f>IF(slip!D497&lt;&gt;"",slip!D497,"")</f>
        <v/>
      </c>
      <c r="D490" s="38" t="str">
        <f>IF(slip!E497&lt;&gt;"",slip!E497,"")</f>
        <v/>
      </c>
      <c r="E490" s="2" t="str">
        <f>IF(slip!F497&lt;&gt;"",slip!F497,"")</f>
        <v/>
      </c>
    </row>
    <row r="491" spans="1:5" x14ac:dyDescent="0.25">
      <c r="A491" s="2" t="str">
        <f>IF(slip!B498&lt;&gt;"",slip!A498,"")</f>
        <v/>
      </c>
      <c r="B491" s="2" t="str">
        <f>IF(slip!B498&lt;&gt;"",slip!B498,"")</f>
        <v/>
      </c>
      <c r="C491" s="2" t="str">
        <f>IF(slip!D498&lt;&gt;"",slip!D498,"")</f>
        <v/>
      </c>
      <c r="D491" s="38" t="str">
        <f>IF(slip!E498&lt;&gt;"",slip!E498,"")</f>
        <v/>
      </c>
      <c r="E491" s="2" t="str">
        <f>IF(slip!F498&lt;&gt;"",slip!F498,"")</f>
        <v/>
      </c>
    </row>
    <row r="492" spans="1:5" x14ac:dyDescent="0.25">
      <c r="A492" s="2" t="str">
        <f>IF(slip!B499&lt;&gt;"",slip!A499,"")</f>
        <v/>
      </c>
      <c r="B492" s="2" t="str">
        <f>IF(slip!B499&lt;&gt;"",slip!B499,"")</f>
        <v/>
      </c>
      <c r="C492" s="2" t="str">
        <f>IF(slip!D499&lt;&gt;"",slip!D499,"")</f>
        <v/>
      </c>
      <c r="D492" s="38" t="str">
        <f>IF(slip!E499&lt;&gt;"",slip!E499,"")</f>
        <v/>
      </c>
      <c r="E492" s="2" t="str">
        <f>IF(slip!F499&lt;&gt;"",slip!F499,"")</f>
        <v/>
      </c>
    </row>
    <row r="493" spans="1:5" x14ac:dyDescent="0.25">
      <c r="A493" s="2" t="str">
        <f>IF(slip!B500&lt;&gt;"",slip!A500,"")</f>
        <v/>
      </c>
      <c r="B493" s="2" t="str">
        <f>IF(slip!B500&lt;&gt;"",slip!B500,"")</f>
        <v/>
      </c>
      <c r="C493" s="2" t="str">
        <f>IF(slip!D500&lt;&gt;"",slip!D500,"")</f>
        <v/>
      </c>
      <c r="D493" s="38" t="str">
        <f>IF(slip!E500&lt;&gt;"",slip!E500,"")</f>
        <v/>
      </c>
      <c r="E493" s="2" t="str">
        <f>IF(slip!F500&lt;&gt;"",slip!F500,"")</f>
        <v/>
      </c>
    </row>
    <row r="494" spans="1:5" x14ac:dyDescent="0.25">
      <c r="A494" s="2" t="str">
        <f>IF(slip!B501&lt;&gt;"",slip!A501,"")</f>
        <v/>
      </c>
      <c r="B494" s="2" t="str">
        <f>IF(slip!B501&lt;&gt;"",slip!B501,"")</f>
        <v/>
      </c>
      <c r="C494" s="2" t="str">
        <f>IF(slip!D501&lt;&gt;"",slip!D501,"")</f>
        <v/>
      </c>
      <c r="D494" s="38" t="str">
        <f>IF(slip!E501&lt;&gt;"",slip!E501,"")</f>
        <v/>
      </c>
      <c r="E494" s="2" t="str">
        <f>IF(slip!F501&lt;&gt;"",slip!F501,"")</f>
        <v/>
      </c>
    </row>
    <row r="495" spans="1:5" x14ac:dyDescent="0.25">
      <c r="A495" s="2" t="str">
        <f>IF(slip!B502&lt;&gt;"",slip!A502,"")</f>
        <v/>
      </c>
      <c r="B495" s="2" t="str">
        <f>IF(slip!B502&lt;&gt;"",slip!B502,"")</f>
        <v/>
      </c>
      <c r="C495" s="2" t="str">
        <f>IF(slip!D502&lt;&gt;"",slip!D502,"")</f>
        <v/>
      </c>
      <c r="D495" s="38" t="str">
        <f>IF(slip!E502&lt;&gt;"",slip!E502,"")</f>
        <v/>
      </c>
      <c r="E495" s="2" t="str">
        <f>IF(slip!F502&lt;&gt;"",slip!F502,"")</f>
        <v/>
      </c>
    </row>
    <row r="496" spans="1:5" x14ac:dyDescent="0.25">
      <c r="A496" s="2" t="str">
        <f>IF(slip!B503&lt;&gt;"",slip!A503,"")</f>
        <v/>
      </c>
      <c r="B496" s="2" t="str">
        <f>IF(slip!B503&lt;&gt;"",slip!B503,"")</f>
        <v/>
      </c>
      <c r="C496" s="2" t="str">
        <f>IF(slip!D503&lt;&gt;"",slip!D503,"")</f>
        <v/>
      </c>
      <c r="D496" s="38" t="str">
        <f>IF(slip!E503&lt;&gt;"",slip!E503,"")</f>
        <v/>
      </c>
      <c r="E496" s="2" t="str">
        <f>IF(slip!F503&lt;&gt;"",slip!F503,"")</f>
        <v/>
      </c>
    </row>
    <row r="497" spans="1:5" x14ac:dyDescent="0.25">
      <c r="A497" s="2" t="str">
        <f>IF(slip!B504&lt;&gt;"",slip!A504,"")</f>
        <v/>
      </c>
      <c r="B497" s="2" t="str">
        <f>IF(slip!B504&lt;&gt;"",slip!B504,"")</f>
        <v/>
      </c>
      <c r="C497" s="2" t="str">
        <f>IF(slip!D504&lt;&gt;"",slip!D504,"")</f>
        <v/>
      </c>
      <c r="D497" s="38" t="str">
        <f>IF(slip!E504&lt;&gt;"",slip!E504,"")</f>
        <v/>
      </c>
      <c r="E497" s="2" t="str">
        <f>IF(slip!F504&lt;&gt;"",slip!F504,"")</f>
        <v/>
      </c>
    </row>
    <row r="498" spans="1:5" x14ac:dyDescent="0.25">
      <c r="A498" s="2" t="str">
        <f>IF(slip!B505&lt;&gt;"",slip!A505,"")</f>
        <v/>
      </c>
      <c r="B498" s="2" t="str">
        <f>IF(slip!B505&lt;&gt;"",slip!B505,"")</f>
        <v/>
      </c>
      <c r="C498" s="2" t="str">
        <f>IF(slip!D505&lt;&gt;"",slip!D505,"")</f>
        <v/>
      </c>
      <c r="D498" s="38" t="str">
        <f>IF(slip!E505&lt;&gt;"",slip!E505,"")</f>
        <v/>
      </c>
      <c r="E498" s="2" t="str">
        <f>IF(slip!F505&lt;&gt;"",slip!F505,"")</f>
        <v/>
      </c>
    </row>
    <row r="499" spans="1:5" x14ac:dyDescent="0.25">
      <c r="A499" s="2" t="str">
        <f>IF(slip!B506&lt;&gt;"",slip!A506,"")</f>
        <v/>
      </c>
      <c r="B499" s="2" t="str">
        <f>IF(slip!B506&lt;&gt;"",slip!B506,"")</f>
        <v/>
      </c>
      <c r="C499" s="2" t="str">
        <f>IF(slip!D506&lt;&gt;"",slip!D506,"")</f>
        <v/>
      </c>
      <c r="D499" s="38" t="str">
        <f>IF(slip!E506&lt;&gt;"",slip!E506,"")</f>
        <v/>
      </c>
      <c r="E499" s="2" t="str">
        <f>IF(slip!F506&lt;&gt;"",slip!F506,"")</f>
        <v/>
      </c>
    </row>
    <row r="500" spans="1:5" x14ac:dyDescent="0.25">
      <c r="A500" s="2" t="str">
        <f>IF(slip!B507&lt;&gt;"",slip!A507,"")</f>
        <v/>
      </c>
      <c r="B500" s="2" t="str">
        <f>IF(slip!B507&lt;&gt;"",slip!B507,"")</f>
        <v/>
      </c>
      <c r="C500" s="2" t="str">
        <f>IF(slip!D507&lt;&gt;"",slip!D507,"")</f>
        <v/>
      </c>
      <c r="D500" s="38" t="str">
        <f>IF(slip!E507&lt;&gt;"",slip!E507,"")</f>
        <v/>
      </c>
      <c r="E500" s="2" t="str">
        <f>IF(slip!F507&lt;&gt;"",slip!F507,"")</f>
        <v/>
      </c>
    </row>
  </sheetData>
  <sheetProtection password="C8E3"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500"/>
  <sheetViews>
    <sheetView workbookViewId="0">
      <selection activeCell="D1" sqref="D1"/>
    </sheetView>
  </sheetViews>
  <sheetFormatPr defaultColWidth="8.85546875" defaultRowHeight="15" x14ac:dyDescent="0.25"/>
  <cols>
    <col min="1" max="3" width="8.85546875" style="7"/>
    <col min="4" max="4" width="7.85546875" style="7" customWidth="1"/>
    <col min="5" max="5" width="27.140625" style="7" customWidth="1"/>
    <col min="6" max="6" width="44.85546875" style="7" customWidth="1"/>
    <col min="7" max="9" width="21.85546875" style="39" customWidth="1"/>
    <col min="10" max="10" width="21.85546875" style="7" customWidth="1"/>
    <col min="11" max="16384" width="8.85546875" style="7"/>
  </cols>
  <sheetData>
    <row r="1" spans="1:10" x14ac:dyDescent="0.25">
      <c r="A1" s="9" t="str">
        <f>IF(ins!B8&lt;&gt;"",ins!A8,"")</f>
        <v/>
      </c>
      <c r="B1" s="9" t="str">
        <f>IF(ins!B8&lt;&gt;"",ins!B8,"")</f>
        <v/>
      </c>
      <c r="C1" s="9" t="str">
        <f>IF(ins!D8&lt;&gt;"",ins!D8,"")</f>
        <v/>
      </c>
      <c r="D1" s="9" t="str">
        <f>IF(ins!E8&lt;&gt;"",VLOOKUP(ins!E8,private!S:U,3,FALSE),"")</f>
        <v/>
      </c>
      <c r="E1" s="9" t="str">
        <f>IF(ins!E8&lt;&gt;"",ins!F8,"")</f>
        <v/>
      </c>
      <c r="F1" s="9" t="str">
        <f>IF(ins!G8&lt;&gt;"",ins!G8,"")</f>
        <v/>
      </c>
      <c r="G1" s="40" t="str">
        <f>IF(ins!H8&lt;&gt;"",ins!H8,"")</f>
        <v/>
      </c>
      <c r="H1" s="40" t="str">
        <f>IF(ins!I8&lt;&gt;"",ins!I8,"")</f>
        <v/>
      </c>
      <c r="I1" s="40" t="str">
        <f>IF(ins!J8&lt;&gt;"",ins!J8,"")</f>
        <v/>
      </c>
      <c r="J1" s="9" t="str">
        <f>IF(ins!K8&lt;&gt;"",ins!K8,"")</f>
        <v/>
      </c>
    </row>
    <row r="2" spans="1:10" x14ac:dyDescent="0.25">
      <c r="A2" s="9" t="str">
        <f>IF(ins!B9&lt;&gt;"",ins!A9,"")</f>
        <v/>
      </c>
      <c r="B2" s="9" t="str">
        <f>IF(ins!B9&lt;&gt;"",ins!B9,"")</f>
        <v/>
      </c>
      <c r="C2" s="9" t="str">
        <f>IF(ins!D9&lt;&gt;"",ins!D9,"")</f>
        <v/>
      </c>
      <c r="D2" s="9" t="str">
        <f>IF(ins!E9&lt;&gt;"",VLOOKUP(ins!E9,private!S:U,3,FALSE),"")</f>
        <v/>
      </c>
      <c r="E2" s="9" t="str">
        <f>IF(ins!E9&lt;&gt;"",ins!F9,"")</f>
        <v/>
      </c>
      <c r="F2" s="9" t="str">
        <f>IF(ins!G9&lt;&gt;"",ins!G9,"")</f>
        <v/>
      </c>
      <c r="G2" s="40" t="str">
        <f>IF(ins!H9&lt;&gt;"",ins!H9,"")</f>
        <v/>
      </c>
      <c r="H2" s="40" t="str">
        <f>IF(ins!I9&lt;&gt;"",ins!I9,"")</f>
        <v/>
      </c>
      <c r="I2" s="40" t="str">
        <f>IF(ins!J9&lt;&gt;"",ins!J9,"")</f>
        <v/>
      </c>
      <c r="J2" s="9" t="str">
        <f>IF(ins!K9&lt;&gt;"",ins!K9,"")</f>
        <v/>
      </c>
    </row>
    <row r="3" spans="1:10" x14ac:dyDescent="0.25">
      <c r="A3" s="9" t="str">
        <f>IF(ins!B10&lt;&gt;"",ins!A10,"")</f>
        <v/>
      </c>
      <c r="B3" s="9" t="str">
        <f>IF(ins!B10&lt;&gt;"",ins!B10,"")</f>
        <v/>
      </c>
      <c r="C3" s="9" t="str">
        <f>IF(ins!D10&lt;&gt;"",ins!D10,"")</f>
        <v/>
      </c>
      <c r="D3" s="9" t="str">
        <f>IF(ins!E10&lt;&gt;"",VLOOKUP(ins!E10,private!S:U,3,FALSE),"")</f>
        <v/>
      </c>
      <c r="E3" s="9" t="str">
        <f>IF(ins!E10&lt;&gt;"",ins!F10,"")</f>
        <v/>
      </c>
      <c r="F3" s="9" t="str">
        <f>IF(ins!G10&lt;&gt;"",ins!G10,"")</f>
        <v/>
      </c>
      <c r="G3" s="40" t="str">
        <f>IF(ins!H10&lt;&gt;"",ins!H10,"")</f>
        <v/>
      </c>
      <c r="H3" s="40" t="str">
        <f>IF(ins!I10&lt;&gt;"",ins!I10,"")</f>
        <v/>
      </c>
      <c r="I3" s="40" t="str">
        <f>IF(ins!J10&lt;&gt;"",ins!J10,"")</f>
        <v/>
      </c>
      <c r="J3" s="9" t="str">
        <f>IF(ins!K10&lt;&gt;"",ins!K10,"")</f>
        <v/>
      </c>
    </row>
    <row r="4" spans="1:10" x14ac:dyDescent="0.25">
      <c r="A4" s="9" t="str">
        <f>IF(ins!B11&lt;&gt;"",ins!A11,"")</f>
        <v/>
      </c>
      <c r="B4" s="9" t="str">
        <f>IF(ins!B11&lt;&gt;"",ins!B11,"")</f>
        <v/>
      </c>
      <c r="C4" s="9" t="str">
        <f>IF(ins!D11&lt;&gt;"",ins!D11,"")</f>
        <v/>
      </c>
      <c r="D4" s="9" t="str">
        <f>IF(ins!E11&lt;&gt;"",VLOOKUP(ins!E11,private!S:U,3,FALSE),"")</f>
        <v/>
      </c>
      <c r="E4" s="9" t="str">
        <f>IF(ins!E11&lt;&gt;"",ins!F11,"")</f>
        <v/>
      </c>
      <c r="F4" s="9" t="str">
        <f>IF(ins!G11&lt;&gt;"",ins!G11,"")</f>
        <v/>
      </c>
      <c r="G4" s="40" t="str">
        <f>IF(ins!H11&lt;&gt;"",ins!H11,"")</f>
        <v/>
      </c>
      <c r="H4" s="40" t="str">
        <f>IF(ins!I11&lt;&gt;"",ins!I11,"")</f>
        <v/>
      </c>
      <c r="I4" s="40" t="str">
        <f>IF(ins!J11&lt;&gt;"",ins!J11,"")</f>
        <v/>
      </c>
      <c r="J4" s="9" t="str">
        <f>IF(ins!K11&lt;&gt;"",ins!K11,"")</f>
        <v/>
      </c>
    </row>
    <row r="5" spans="1:10" x14ac:dyDescent="0.25">
      <c r="A5" s="9" t="str">
        <f>IF(ins!B12&lt;&gt;"",ins!A12,"")</f>
        <v/>
      </c>
      <c r="B5" s="9" t="str">
        <f>IF(ins!B12&lt;&gt;"",ins!B12,"")</f>
        <v/>
      </c>
      <c r="C5" s="9" t="str">
        <f>IF(ins!D12&lt;&gt;"",ins!D12,"")</f>
        <v/>
      </c>
      <c r="D5" s="9" t="str">
        <f>IF(ins!E12&lt;&gt;"",VLOOKUP(ins!E12,private!S:U,3,FALSE),"")</f>
        <v/>
      </c>
      <c r="E5" s="9" t="str">
        <f>IF(ins!E12&lt;&gt;"",ins!F12,"")</f>
        <v/>
      </c>
      <c r="F5" s="9" t="str">
        <f>IF(ins!G12&lt;&gt;"",ins!G12,"")</f>
        <v/>
      </c>
      <c r="G5" s="40" t="str">
        <f>IF(ins!H12&lt;&gt;"",ins!H12,"")</f>
        <v/>
      </c>
      <c r="H5" s="40" t="str">
        <f>IF(ins!I12&lt;&gt;"",ins!I12,"")</f>
        <v/>
      </c>
      <c r="I5" s="40" t="str">
        <f>IF(ins!J12&lt;&gt;"",ins!J12,"")</f>
        <v/>
      </c>
      <c r="J5" s="9" t="str">
        <f>IF(ins!K12&lt;&gt;"",ins!K12,"")</f>
        <v/>
      </c>
    </row>
    <row r="6" spans="1:10" x14ac:dyDescent="0.25">
      <c r="A6" s="9" t="str">
        <f>IF(ins!B13&lt;&gt;"",ins!A13,"")</f>
        <v/>
      </c>
      <c r="B6" s="9" t="str">
        <f>IF(ins!B13&lt;&gt;"",ins!B13,"")</f>
        <v/>
      </c>
      <c r="C6" s="9" t="str">
        <f>IF(ins!D13&lt;&gt;"",ins!D13,"")</f>
        <v/>
      </c>
      <c r="D6" s="9" t="str">
        <f>IF(ins!E13&lt;&gt;"",VLOOKUP(ins!E13,private!S:U,3,FALSE),"")</f>
        <v/>
      </c>
      <c r="E6" s="9" t="str">
        <f>IF(ins!E13&lt;&gt;"",ins!F13,"")</f>
        <v/>
      </c>
      <c r="F6" s="9" t="str">
        <f>IF(ins!G13&lt;&gt;"",ins!G13,"")</f>
        <v/>
      </c>
      <c r="G6" s="40" t="str">
        <f>IF(ins!H13&lt;&gt;"",ins!H13,"")</f>
        <v/>
      </c>
      <c r="H6" s="40" t="str">
        <f>IF(ins!I13&lt;&gt;"",ins!I13,"")</f>
        <v/>
      </c>
      <c r="I6" s="40" t="str">
        <f>IF(ins!J13&lt;&gt;"",ins!J13,"")</f>
        <v/>
      </c>
      <c r="J6" s="9" t="str">
        <f>IF(ins!K13&lt;&gt;"",ins!K13,"")</f>
        <v/>
      </c>
    </row>
    <row r="7" spans="1:10" x14ac:dyDescent="0.25">
      <c r="A7" s="9" t="str">
        <f>IF(ins!B14&lt;&gt;"",ins!A14,"")</f>
        <v/>
      </c>
      <c r="B7" s="9" t="str">
        <f>IF(ins!B14&lt;&gt;"",ins!B14,"")</f>
        <v/>
      </c>
      <c r="C7" s="9" t="str">
        <f>IF(ins!D14&lt;&gt;"",ins!D14,"")</f>
        <v/>
      </c>
      <c r="D7" s="9" t="str">
        <f>IF(ins!E14&lt;&gt;"",VLOOKUP(ins!E14,private!S:U,3,FALSE),"")</f>
        <v/>
      </c>
      <c r="E7" s="9" t="str">
        <f>IF(ins!E14&lt;&gt;"",ins!F14,"")</f>
        <v/>
      </c>
      <c r="F7" s="9" t="str">
        <f>IF(ins!G14&lt;&gt;"",ins!G14,"")</f>
        <v/>
      </c>
      <c r="G7" s="40" t="str">
        <f>IF(ins!H14&lt;&gt;"",ins!H14,"")</f>
        <v/>
      </c>
      <c r="H7" s="40" t="str">
        <f>IF(ins!I14&lt;&gt;"",ins!I14,"")</f>
        <v/>
      </c>
      <c r="I7" s="40" t="str">
        <f>IF(ins!J14&lt;&gt;"",ins!J14,"")</f>
        <v/>
      </c>
      <c r="J7" s="9" t="str">
        <f>IF(ins!K14&lt;&gt;"",ins!K14,"")</f>
        <v/>
      </c>
    </row>
    <row r="8" spans="1:10" x14ac:dyDescent="0.25">
      <c r="A8" s="9" t="str">
        <f>IF(ins!B15&lt;&gt;"",ins!A15,"")</f>
        <v/>
      </c>
      <c r="B8" s="9" t="str">
        <f>IF(ins!B15&lt;&gt;"",ins!B15,"")</f>
        <v/>
      </c>
      <c r="C8" s="9" t="str">
        <f>IF(ins!D15&lt;&gt;"",ins!D15,"")</f>
        <v/>
      </c>
      <c r="D8" s="9" t="str">
        <f>IF(ins!E15&lt;&gt;"",VLOOKUP(ins!E15,private!S:U,3,FALSE),"")</f>
        <v/>
      </c>
      <c r="E8" s="9" t="str">
        <f>IF(ins!E15&lt;&gt;"",ins!F15,"")</f>
        <v/>
      </c>
      <c r="F8" s="9" t="str">
        <f>IF(ins!G15&lt;&gt;"",ins!G15,"")</f>
        <v/>
      </c>
      <c r="G8" s="40" t="str">
        <f>IF(ins!H15&lt;&gt;"",ins!H15,"")</f>
        <v/>
      </c>
      <c r="H8" s="40" t="str">
        <f>IF(ins!I15&lt;&gt;"",ins!I15,"")</f>
        <v/>
      </c>
      <c r="I8" s="40" t="str">
        <f>IF(ins!J15&lt;&gt;"",ins!J15,"")</f>
        <v/>
      </c>
      <c r="J8" s="9" t="str">
        <f>IF(ins!K15&lt;&gt;"",ins!K15,"")</f>
        <v/>
      </c>
    </row>
    <row r="9" spans="1:10" x14ac:dyDescent="0.25">
      <c r="A9" s="9" t="str">
        <f>IF(ins!B16&lt;&gt;"",ins!A16,"")</f>
        <v/>
      </c>
      <c r="B9" s="9" t="str">
        <f>IF(ins!B16&lt;&gt;"",ins!B16,"")</f>
        <v/>
      </c>
      <c r="C9" s="9" t="str">
        <f>IF(ins!D16&lt;&gt;"",ins!D16,"")</f>
        <v/>
      </c>
      <c r="D9" s="9" t="str">
        <f>IF(ins!E16&lt;&gt;"",VLOOKUP(ins!E16,private!S:U,3,FALSE),"")</f>
        <v/>
      </c>
      <c r="E9" s="9" t="str">
        <f>IF(ins!E16&lt;&gt;"",ins!F16,"")</f>
        <v/>
      </c>
      <c r="F9" s="9" t="str">
        <f>IF(ins!G16&lt;&gt;"",ins!G16,"")</f>
        <v/>
      </c>
      <c r="G9" s="40" t="str">
        <f>IF(ins!H16&lt;&gt;"",ins!H16,"")</f>
        <v/>
      </c>
      <c r="H9" s="40" t="str">
        <f>IF(ins!I16&lt;&gt;"",ins!I16,"")</f>
        <v/>
      </c>
      <c r="I9" s="40" t="str">
        <f>IF(ins!J16&lt;&gt;"",ins!J16,"")</f>
        <v/>
      </c>
      <c r="J9" s="9" t="str">
        <f>IF(ins!K16&lt;&gt;"",ins!K16,"")</f>
        <v/>
      </c>
    </row>
    <row r="10" spans="1:10" x14ac:dyDescent="0.25">
      <c r="A10" s="9" t="str">
        <f>IF(ins!B17&lt;&gt;"",ins!A17,"")</f>
        <v/>
      </c>
      <c r="B10" s="9" t="str">
        <f>IF(ins!B17&lt;&gt;"",ins!B17,"")</f>
        <v/>
      </c>
      <c r="C10" s="9" t="str">
        <f>IF(ins!D17&lt;&gt;"",ins!D17,"")</f>
        <v/>
      </c>
      <c r="D10" s="9" t="str">
        <f>IF(ins!E17&lt;&gt;"",VLOOKUP(ins!E17,private!S:U,3,FALSE),"")</f>
        <v/>
      </c>
      <c r="E10" s="9" t="str">
        <f>IF(ins!E17&lt;&gt;"",ins!F17,"")</f>
        <v/>
      </c>
      <c r="F10" s="9" t="str">
        <f>IF(ins!G17&lt;&gt;"",ins!G17,"")</f>
        <v/>
      </c>
      <c r="G10" s="40" t="str">
        <f>IF(ins!H17&lt;&gt;"",ins!H17,"")</f>
        <v/>
      </c>
      <c r="H10" s="40" t="str">
        <f>IF(ins!I17&lt;&gt;"",ins!I17,"")</f>
        <v/>
      </c>
      <c r="I10" s="40" t="str">
        <f>IF(ins!J17&lt;&gt;"",ins!J17,"")</f>
        <v/>
      </c>
      <c r="J10" s="9" t="str">
        <f>IF(ins!K17&lt;&gt;"",ins!K17,"")</f>
        <v/>
      </c>
    </row>
    <row r="11" spans="1:10" x14ac:dyDescent="0.25">
      <c r="A11" s="9" t="str">
        <f>IF(ins!B18&lt;&gt;"",ins!A18,"")</f>
        <v/>
      </c>
      <c r="B11" s="9" t="str">
        <f>IF(ins!B18&lt;&gt;"",ins!B18,"")</f>
        <v/>
      </c>
      <c r="C11" s="9" t="str">
        <f>IF(ins!D18&lt;&gt;"",ins!D18,"")</f>
        <v/>
      </c>
      <c r="D11" s="9" t="str">
        <f>IF(ins!E18&lt;&gt;"",VLOOKUP(ins!E18,private!S:U,3,FALSE),"")</f>
        <v/>
      </c>
      <c r="E11" s="9" t="str">
        <f>IF(ins!E18&lt;&gt;"",ins!F18,"")</f>
        <v/>
      </c>
      <c r="F11" s="9" t="str">
        <f>IF(ins!G18&lt;&gt;"",ins!G18,"")</f>
        <v/>
      </c>
      <c r="G11" s="40" t="str">
        <f>IF(ins!H18&lt;&gt;"",ins!H18,"")</f>
        <v/>
      </c>
      <c r="H11" s="40" t="str">
        <f>IF(ins!I18&lt;&gt;"",ins!I18,"")</f>
        <v/>
      </c>
      <c r="I11" s="40" t="str">
        <f>IF(ins!J18&lt;&gt;"",ins!J18,"")</f>
        <v/>
      </c>
      <c r="J11" s="9" t="str">
        <f>IF(ins!K18&lt;&gt;"",ins!K18,"")</f>
        <v/>
      </c>
    </row>
    <row r="12" spans="1:10" x14ac:dyDescent="0.25">
      <c r="A12" s="9" t="str">
        <f>IF(ins!B19&lt;&gt;"",ins!A19,"")</f>
        <v/>
      </c>
      <c r="B12" s="9" t="str">
        <f>IF(ins!B19&lt;&gt;"",ins!B19,"")</f>
        <v/>
      </c>
      <c r="C12" s="9" t="str">
        <f>IF(ins!D19&lt;&gt;"",ins!D19,"")</f>
        <v/>
      </c>
      <c r="D12" s="9" t="str">
        <f>IF(ins!E19&lt;&gt;"",VLOOKUP(ins!E19,private!S:U,3,FALSE),"")</f>
        <v/>
      </c>
      <c r="E12" s="9" t="str">
        <f>IF(ins!E19&lt;&gt;"",ins!F19,"")</f>
        <v/>
      </c>
      <c r="F12" s="9" t="str">
        <f>IF(ins!G19&lt;&gt;"",ins!G19,"")</f>
        <v/>
      </c>
      <c r="G12" s="40" t="str">
        <f>IF(ins!H19&lt;&gt;"",ins!H19,"")</f>
        <v/>
      </c>
      <c r="H12" s="40" t="str">
        <f>IF(ins!I19&lt;&gt;"",ins!I19,"")</f>
        <v/>
      </c>
      <c r="I12" s="40" t="str">
        <f>IF(ins!J19&lt;&gt;"",ins!J19,"")</f>
        <v/>
      </c>
      <c r="J12" s="9" t="str">
        <f>IF(ins!K19&lt;&gt;"",ins!K19,"")</f>
        <v/>
      </c>
    </row>
    <row r="13" spans="1:10" x14ac:dyDescent="0.25">
      <c r="A13" s="9" t="str">
        <f>IF(ins!B20&lt;&gt;"",ins!A20,"")</f>
        <v/>
      </c>
      <c r="B13" s="9" t="str">
        <f>IF(ins!B20&lt;&gt;"",ins!B20,"")</f>
        <v/>
      </c>
      <c r="C13" s="9" t="str">
        <f>IF(ins!D20&lt;&gt;"",ins!D20,"")</f>
        <v/>
      </c>
      <c r="D13" s="9" t="str">
        <f>IF(ins!E20&lt;&gt;"",VLOOKUP(ins!E20,private!S:U,3,FALSE),"")</f>
        <v/>
      </c>
      <c r="E13" s="9" t="str">
        <f>IF(ins!E20&lt;&gt;"",ins!F20,"")</f>
        <v/>
      </c>
      <c r="F13" s="9" t="str">
        <f>IF(ins!G20&lt;&gt;"",ins!G20,"")</f>
        <v/>
      </c>
      <c r="G13" s="40" t="str">
        <f>IF(ins!H20&lt;&gt;"",ins!H20,"")</f>
        <v/>
      </c>
      <c r="H13" s="40" t="str">
        <f>IF(ins!I20&lt;&gt;"",ins!I20,"")</f>
        <v/>
      </c>
      <c r="I13" s="40" t="str">
        <f>IF(ins!J20&lt;&gt;"",ins!J20,"")</f>
        <v/>
      </c>
      <c r="J13" s="9" t="str">
        <f>IF(ins!K20&lt;&gt;"",ins!K20,"")</f>
        <v/>
      </c>
    </row>
    <row r="14" spans="1:10" x14ac:dyDescent="0.25">
      <c r="A14" s="9" t="str">
        <f>IF(ins!B21&lt;&gt;"",ins!A21,"")</f>
        <v/>
      </c>
      <c r="B14" s="9" t="str">
        <f>IF(ins!B21&lt;&gt;"",ins!B21,"")</f>
        <v/>
      </c>
      <c r="C14" s="9" t="str">
        <f>IF(ins!D21&lt;&gt;"",ins!D21,"")</f>
        <v/>
      </c>
      <c r="D14" s="9" t="str">
        <f>IF(ins!E21&lt;&gt;"",VLOOKUP(ins!E21,private!S:U,3,FALSE),"")</f>
        <v/>
      </c>
      <c r="E14" s="9" t="str">
        <f>IF(ins!E21&lt;&gt;"",ins!F21,"")</f>
        <v/>
      </c>
      <c r="F14" s="9" t="str">
        <f>IF(ins!G21&lt;&gt;"",ins!G21,"")</f>
        <v/>
      </c>
      <c r="G14" s="40" t="str">
        <f>IF(ins!H21&lt;&gt;"",ins!H21,"")</f>
        <v/>
      </c>
      <c r="H14" s="40" t="str">
        <f>IF(ins!I21&lt;&gt;"",ins!I21,"")</f>
        <v/>
      </c>
      <c r="I14" s="40" t="str">
        <f>IF(ins!J21&lt;&gt;"",ins!J21,"")</f>
        <v/>
      </c>
      <c r="J14" s="9" t="str">
        <f>IF(ins!K21&lt;&gt;"",ins!K21,"")</f>
        <v/>
      </c>
    </row>
    <row r="15" spans="1:10" x14ac:dyDescent="0.25">
      <c r="A15" s="9" t="str">
        <f>IF(ins!B22&lt;&gt;"",ins!A22,"")</f>
        <v/>
      </c>
      <c r="B15" s="9" t="str">
        <f>IF(ins!B22&lt;&gt;"",ins!B22,"")</f>
        <v/>
      </c>
      <c r="C15" s="9" t="str">
        <f>IF(ins!D22&lt;&gt;"",ins!D22,"")</f>
        <v/>
      </c>
      <c r="D15" s="9" t="str">
        <f>IF(ins!E22&lt;&gt;"",VLOOKUP(ins!E22,private!S:U,3,FALSE),"")</f>
        <v/>
      </c>
      <c r="E15" s="9" t="str">
        <f>IF(ins!E22&lt;&gt;"",ins!F22,"")</f>
        <v/>
      </c>
      <c r="F15" s="9" t="str">
        <f>IF(ins!G22&lt;&gt;"",ins!G22,"")</f>
        <v/>
      </c>
      <c r="G15" s="40" t="str">
        <f>IF(ins!H22&lt;&gt;"",ins!H22,"")</f>
        <v/>
      </c>
      <c r="H15" s="40" t="str">
        <f>IF(ins!I22&lt;&gt;"",ins!I22,"")</f>
        <v/>
      </c>
      <c r="I15" s="40" t="str">
        <f>IF(ins!J22&lt;&gt;"",ins!J22,"")</f>
        <v/>
      </c>
      <c r="J15" s="9" t="str">
        <f>IF(ins!K22&lt;&gt;"",ins!K22,"")</f>
        <v/>
      </c>
    </row>
    <row r="16" spans="1:10" x14ac:dyDescent="0.25">
      <c r="A16" s="9" t="str">
        <f>IF(ins!B23&lt;&gt;"",ins!A23,"")</f>
        <v/>
      </c>
      <c r="B16" s="9" t="str">
        <f>IF(ins!B23&lt;&gt;"",ins!B23,"")</f>
        <v/>
      </c>
      <c r="C16" s="9" t="str">
        <f>IF(ins!D23&lt;&gt;"",ins!D23,"")</f>
        <v/>
      </c>
      <c r="D16" s="9" t="str">
        <f>IF(ins!E23&lt;&gt;"",VLOOKUP(ins!E23,private!S:U,3,FALSE),"")</f>
        <v/>
      </c>
      <c r="E16" s="9" t="str">
        <f>IF(ins!E23&lt;&gt;"",ins!F23,"")</f>
        <v/>
      </c>
      <c r="F16" s="9" t="str">
        <f>IF(ins!G23&lt;&gt;"",ins!G23,"")</f>
        <v/>
      </c>
      <c r="G16" s="40" t="str">
        <f>IF(ins!H23&lt;&gt;"",ins!H23,"")</f>
        <v/>
      </c>
      <c r="H16" s="40" t="str">
        <f>IF(ins!I23&lt;&gt;"",ins!I23,"")</f>
        <v/>
      </c>
      <c r="I16" s="40" t="str">
        <f>IF(ins!J23&lt;&gt;"",ins!J23,"")</f>
        <v/>
      </c>
      <c r="J16" s="9" t="str">
        <f>IF(ins!K23&lt;&gt;"",ins!K23,"")</f>
        <v/>
      </c>
    </row>
    <row r="17" spans="1:10" x14ac:dyDescent="0.25">
      <c r="A17" s="9" t="str">
        <f>IF(ins!B24&lt;&gt;"",ins!A24,"")</f>
        <v/>
      </c>
      <c r="B17" s="9" t="str">
        <f>IF(ins!B24&lt;&gt;"",ins!B24,"")</f>
        <v/>
      </c>
      <c r="C17" s="9" t="str">
        <f>IF(ins!D24&lt;&gt;"",ins!D24,"")</f>
        <v/>
      </c>
      <c r="D17" s="9" t="str">
        <f>IF(ins!E24&lt;&gt;"",VLOOKUP(ins!E24,private!S:U,3,FALSE),"")</f>
        <v/>
      </c>
      <c r="E17" s="9" t="str">
        <f>IF(ins!E24&lt;&gt;"",ins!F24,"")</f>
        <v/>
      </c>
      <c r="F17" s="9" t="str">
        <f>IF(ins!G24&lt;&gt;"",ins!G24,"")</f>
        <v/>
      </c>
      <c r="G17" s="40" t="str">
        <f>IF(ins!H24&lt;&gt;"",ins!H24,"")</f>
        <v/>
      </c>
      <c r="H17" s="40" t="str">
        <f>IF(ins!I24&lt;&gt;"",ins!I24,"")</f>
        <v/>
      </c>
      <c r="I17" s="40" t="str">
        <f>IF(ins!J24&lt;&gt;"",ins!J24,"")</f>
        <v/>
      </c>
      <c r="J17" s="9" t="str">
        <f>IF(ins!K24&lt;&gt;"",ins!K24,"")</f>
        <v/>
      </c>
    </row>
    <row r="18" spans="1:10" x14ac:dyDescent="0.25">
      <c r="A18" s="9" t="str">
        <f>IF(ins!B25&lt;&gt;"",ins!A25,"")</f>
        <v/>
      </c>
      <c r="B18" s="9" t="str">
        <f>IF(ins!B25&lt;&gt;"",ins!B25,"")</f>
        <v/>
      </c>
      <c r="C18" s="9" t="str">
        <f>IF(ins!D25&lt;&gt;"",ins!D25,"")</f>
        <v/>
      </c>
      <c r="D18" s="9" t="str">
        <f>IF(ins!E25&lt;&gt;"",VLOOKUP(ins!E25,private!S:U,3,FALSE),"")</f>
        <v/>
      </c>
      <c r="E18" s="9" t="str">
        <f>IF(ins!E25&lt;&gt;"",ins!F25,"")</f>
        <v/>
      </c>
      <c r="F18" s="9" t="str">
        <f>IF(ins!G25&lt;&gt;"",ins!G25,"")</f>
        <v/>
      </c>
      <c r="G18" s="40" t="str">
        <f>IF(ins!H25&lt;&gt;"",ins!H25,"")</f>
        <v/>
      </c>
      <c r="H18" s="40" t="str">
        <f>IF(ins!I25&lt;&gt;"",ins!I25,"")</f>
        <v/>
      </c>
      <c r="I18" s="40" t="str">
        <f>IF(ins!J25&lt;&gt;"",ins!J25,"")</f>
        <v/>
      </c>
      <c r="J18" s="9" t="str">
        <f>IF(ins!K25&lt;&gt;"",ins!K25,"")</f>
        <v/>
      </c>
    </row>
    <row r="19" spans="1:10" x14ac:dyDescent="0.25">
      <c r="A19" s="9" t="str">
        <f>IF(ins!B26&lt;&gt;"",ins!A26,"")</f>
        <v/>
      </c>
      <c r="B19" s="9" t="str">
        <f>IF(ins!B26&lt;&gt;"",ins!B26,"")</f>
        <v/>
      </c>
      <c r="C19" s="9" t="str">
        <f>IF(ins!D26&lt;&gt;"",ins!D26,"")</f>
        <v/>
      </c>
      <c r="D19" s="9" t="str">
        <f>IF(ins!E26&lt;&gt;"",VLOOKUP(ins!E26,private!S:U,3,FALSE),"")</f>
        <v/>
      </c>
      <c r="E19" s="9" t="str">
        <f>IF(ins!E26&lt;&gt;"",ins!F26,"")</f>
        <v/>
      </c>
      <c r="F19" s="9" t="str">
        <f>IF(ins!G26&lt;&gt;"",ins!G26,"")</f>
        <v/>
      </c>
      <c r="G19" s="40" t="str">
        <f>IF(ins!H26&lt;&gt;"",ins!H26,"")</f>
        <v/>
      </c>
      <c r="H19" s="40" t="str">
        <f>IF(ins!I26&lt;&gt;"",ins!I26,"")</f>
        <v/>
      </c>
      <c r="I19" s="40" t="str">
        <f>IF(ins!J26&lt;&gt;"",ins!J26,"")</f>
        <v/>
      </c>
      <c r="J19" s="9" t="str">
        <f>IF(ins!K26&lt;&gt;"",ins!K26,"")</f>
        <v/>
      </c>
    </row>
    <row r="20" spans="1:10" x14ac:dyDescent="0.25">
      <c r="A20" s="9" t="str">
        <f>IF(ins!B27&lt;&gt;"",ins!A27,"")</f>
        <v/>
      </c>
      <c r="B20" s="9" t="str">
        <f>IF(ins!B27&lt;&gt;"",ins!B27,"")</f>
        <v/>
      </c>
      <c r="C20" s="9" t="str">
        <f>IF(ins!D27&lt;&gt;"",ins!D27,"")</f>
        <v/>
      </c>
      <c r="D20" s="9" t="str">
        <f>IF(ins!E27&lt;&gt;"",VLOOKUP(ins!E27,private!S:U,3,FALSE),"")</f>
        <v/>
      </c>
      <c r="E20" s="9" t="str">
        <f>IF(ins!E27&lt;&gt;"",ins!F27,"")</f>
        <v/>
      </c>
      <c r="F20" s="9" t="str">
        <f>IF(ins!G27&lt;&gt;"",ins!G27,"")</f>
        <v/>
      </c>
      <c r="G20" s="40" t="str">
        <f>IF(ins!H27&lt;&gt;"",ins!H27,"")</f>
        <v/>
      </c>
      <c r="H20" s="40" t="str">
        <f>IF(ins!I27&lt;&gt;"",ins!I27,"")</f>
        <v/>
      </c>
      <c r="I20" s="40" t="str">
        <f>IF(ins!J27&lt;&gt;"",ins!J27,"")</f>
        <v/>
      </c>
      <c r="J20" s="9" t="str">
        <f>IF(ins!K27&lt;&gt;"",ins!K27,"")</f>
        <v/>
      </c>
    </row>
    <row r="21" spans="1:10" x14ac:dyDescent="0.25">
      <c r="A21" s="9" t="str">
        <f>IF(ins!B28&lt;&gt;"",ins!A28,"")</f>
        <v/>
      </c>
      <c r="B21" s="9" t="str">
        <f>IF(ins!B28&lt;&gt;"",ins!B28,"")</f>
        <v/>
      </c>
      <c r="C21" s="9" t="str">
        <f>IF(ins!D28&lt;&gt;"",ins!D28,"")</f>
        <v/>
      </c>
      <c r="D21" s="9" t="str">
        <f>IF(ins!E28&lt;&gt;"",VLOOKUP(ins!E28,private!S:U,3,FALSE),"")</f>
        <v/>
      </c>
      <c r="E21" s="9" t="str">
        <f>IF(ins!E28&lt;&gt;"",ins!F28,"")</f>
        <v/>
      </c>
      <c r="F21" s="9" t="str">
        <f>IF(ins!G28&lt;&gt;"",ins!G28,"")</f>
        <v/>
      </c>
      <c r="G21" s="40" t="str">
        <f>IF(ins!H28&lt;&gt;"",ins!H28,"")</f>
        <v/>
      </c>
      <c r="H21" s="40" t="str">
        <f>IF(ins!I28&lt;&gt;"",ins!I28,"")</f>
        <v/>
      </c>
      <c r="I21" s="40" t="str">
        <f>IF(ins!J28&lt;&gt;"",ins!J28,"")</f>
        <v/>
      </c>
      <c r="J21" s="9" t="str">
        <f>IF(ins!K28&lt;&gt;"",ins!K28,"")</f>
        <v/>
      </c>
    </row>
    <row r="22" spans="1:10" x14ac:dyDescent="0.25">
      <c r="A22" s="9" t="str">
        <f>IF(ins!B29&lt;&gt;"",ins!A29,"")</f>
        <v/>
      </c>
      <c r="B22" s="9" t="str">
        <f>IF(ins!B29&lt;&gt;"",ins!B29,"")</f>
        <v/>
      </c>
      <c r="C22" s="9" t="str">
        <f>IF(ins!D29&lt;&gt;"",ins!D29,"")</f>
        <v/>
      </c>
      <c r="D22" s="9" t="str">
        <f>IF(ins!E29&lt;&gt;"",VLOOKUP(ins!E29,private!S:U,3,FALSE),"")</f>
        <v/>
      </c>
      <c r="E22" s="9" t="str">
        <f>IF(ins!E29&lt;&gt;"",ins!F29,"")</f>
        <v/>
      </c>
      <c r="F22" s="9" t="str">
        <f>IF(ins!G29&lt;&gt;"",ins!G29,"")</f>
        <v/>
      </c>
      <c r="G22" s="40" t="str">
        <f>IF(ins!H29&lt;&gt;"",ins!H29,"")</f>
        <v/>
      </c>
      <c r="H22" s="40" t="str">
        <f>IF(ins!I29&lt;&gt;"",ins!I29,"")</f>
        <v/>
      </c>
      <c r="I22" s="40" t="str">
        <f>IF(ins!J29&lt;&gt;"",ins!J29,"")</f>
        <v/>
      </c>
      <c r="J22" s="9" t="str">
        <f>IF(ins!K29&lt;&gt;"",ins!K29,"")</f>
        <v/>
      </c>
    </row>
    <row r="23" spans="1:10" x14ac:dyDescent="0.25">
      <c r="A23" s="9" t="str">
        <f>IF(ins!B30&lt;&gt;"",ins!A30,"")</f>
        <v/>
      </c>
      <c r="B23" s="9" t="str">
        <f>IF(ins!B30&lt;&gt;"",ins!B30,"")</f>
        <v/>
      </c>
      <c r="C23" s="9" t="str">
        <f>IF(ins!D30&lt;&gt;"",ins!D30,"")</f>
        <v/>
      </c>
      <c r="D23" s="9" t="str">
        <f>IF(ins!E30&lt;&gt;"",VLOOKUP(ins!E30,private!S:U,3,FALSE),"")</f>
        <v/>
      </c>
      <c r="E23" s="9" t="str">
        <f>IF(ins!E30&lt;&gt;"",ins!F30,"")</f>
        <v/>
      </c>
      <c r="F23" s="9" t="str">
        <f>IF(ins!G30&lt;&gt;"",ins!G30,"")</f>
        <v/>
      </c>
      <c r="G23" s="40" t="str">
        <f>IF(ins!H30&lt;&gt;"",ins!H30,"")</f>
        <v/>
      </c>
      <c r="H23" s="40" t="str">
        <f>IF(ins!I30&lt;&gt;"",ins!I30,"")</f>
        <v/>
      </c>
      <c r="I23" s="40" t="str">
        <f>IF(ins!J30&lt;&gt;"",ins!J30,"")</f>
        <v/>
      </c>
      <c r="J23" s="9" t="str">
        <f>IF(ins!K30&lt;&gt;"",ins!K30,"")</f>
        <v/>
      </c>
    </row>
    <row r="24" spans="1:10" x14ac:dyDescent="0.25">
      <c r="A24" s="9" t="str">
        <f>IF(ins!B31&lt;&gt;"",ins!A31,"")</f>
        <v/>
      </c>
      <c r="B24" s="9" t="str">
        <f>IF(ins!B31&lt;&gt;"",ins!B31,"")</f>
        <v/>
      </c>
      <c r="C24" s="9" t="str">
        <f>IF(ins!D31&lt;&gt;"",ins!D31,"")</f>
        <v/>
      </c>
      <c r="D24" s="9" t="str">
        <f>IF(ins!E31&lt;&gt;"",VLOOKUP(ins!E31,private!S:U,3,FALSE),"")</f>
        <v/>
      </c>
      <c r="E24" s="9" t="str">
        <f>IF(ins!E31&lt;&gt;"",ins!F31,"")</f>
        <v/>
      </c>
      <c r="F24" s="9" t="str">
        <f>IF(ins!G31&lt;&gt;"",ins!G31,"")</f>
        <v/>
      </c>
      <c r="G24" s="40" t="str">
        <f>IF(ins!H31&lt;&gt;"",ins!H31,"")</f>
        <v/>
      </c>
      <c r="H24" s="40" t="str">
        <f>IF(ins!I31&lt;&gt;"",ins!I31,"")</f>
        <v/>
      </c>
      <c r="I24" s="40" t="str">
        <f>IF(ins!J31&lt;&gt;"",ins!J31,"")</f>
        <v/>
      </c>
      <c r="J24" s="9" t="str">
        <f>IF(ins!K31&lt;&gt;"",ins!K31,"")</f>
        <v/>
      </c>
    </row>
    <row r="25" spans="1:10" x14ac:dyDescent="0.25">
      <c r="A25" s="9" t="str">
        <f>IF(ins!B32&lt;&gt;"",ins!A32,"")</f>
        <v/>
      </c>
      <c r="B25" s="9" t="str">
        <f>IF(ins!B32&lt;&gt;"",ins!B32,"")</f>
        <v/>
      </c>
      <c r="C25" s="9" t="str">
        <f>IF(ins!D32&lt;&gt;"",ins!D32,"")</f>
        <v/>
      </c>
      <c r="D25" s="9" t="str">
        <f>IF(ins!E32&lt;&gt;"",VLOOKUP(ins!E32,private!S:U,3,FALSE),"")</f>
        <v/>
      </c>
      <c r="E25" s="9" t="str">
        <f>IF(ins!E32&lt;&gt;"",ins!F32,"")</f>
        <v/>
      </c>
      <c r="F25" s="9" t="str">
        <f>IF(ins!G32&lt;&gt;"",ins!G32,"")</f>
        <v/>
      </c>
      <c r="G25" s="40" t="str">
        <f>IF(ins!H32&lt;&gt;"",ins!H32,"")</f>
        <v/>
      </c>
      <c r="H25" s="40" t="str">
        <f>IF(ins!I32&lt;&gt;"",ins!I32,"")</f>
        <v/>
      </c>
      <c r="I25" s="40" t="str">
        <f>IF(ins!J32&lt;&gt;"",ins!J32,"")</f>
        <v/>
      </c>
      <c r="J25" s="9" t="str">
        <f>IF(ins!K32&lt;&gt;"",ins!K32,"")</f>
        <v/>
      </c>
    </row>
    <row r="26" spans="1:10" x14ac:dyDescent="0.25">
      <c r="A26" s="9" t="str">
        <f>IF(ins!B33&lt;&gt;"",ins!A33,"")</f>
        <v/>
      </c>
      <c r="B26" s="9" t="str">
        <f>IF(ins!B33&lt;&gt;"",ins!B33,"")</f>
        <v/>
      </c>
      <c r="C26" s="9" t="str">
        <f>IF(ins!D33&lt;&gt;"",ins!D33,"")</f>
        <v/>
      </c>
      <c r="D26" s="9" t="str">
        <f>IF(ins!E33&lt;&gt;"",VLOOKUP(ins!E33,private!S:U,3,FALSE),"")</f>
        <v/>
      </c>
      <c r="E26" s="9" t="str">
        <f>IF(ins!E33&lt;&gt;"",ins!F33,"")</f>
        <v/>
      </c>
      <c r="F26" s="9" t="str">
        <f>IF(ins!G33&lt;&gt;"",ins!G33,"")</f>
        <v/>
      </c>
      <c r="G26" s="40" t="str">
        <f>IF(ins!H33&lt;&gt;"",ins!H33,"")</f>
        <v/>
      </c>
      <c r="H26" s="40" t="str">
        <f>IF(ins!I33&lt;&gt;"",ins!I33,"")</f>
        <v/>
      </c>
      <c r="I26" s="40" t="str">
        <f>IF(ins!J33&lt;&gt;"",ins!J33,"")</f>
        <v/>
      </c>
      <c r="J26" s="9" t="str">
        <f>IF(ins!K33&lt;&gt;"",ins!K33,"")</f>
        <v/>
      </c>
    </row>
    <row r="27" spans="1:10" x14ac:dyDescent="0.25">
      <c r="A27" s="9" t="str">
        <f>IF(ins!B34&lt;&gt;"",ins!A34,"")</f>
        <v/>
      </c>
      <c r="B27" s="9" t="str">
        <f>IF(ins!B34&lt;&gt;"",ins!B34,"")</f>
        <v/>
      </c>
      <c r="C27" s="9" t="str">
        <f>IF(ins!D34&lt;&gt;"",ins!D34,"")</f>
        <v/>
      </c>
      <c r="D27" s="9" t="str">
        <f>IF(ins!E34&lt;&gt;"",VLOOKUP(ins!E34,private!S:U,3,FALSE),"")</f>
        <v/>
      </c>
      <c r="E27" s="9" t="str">
        <f>IF(ins!E34&lt;&gt;"",ins!F34,"")</f>
        <v/>
      </c>
      <c r="F27" s="9" t="str">
        <f>IF(ins!G34&lt;&gt;"",ins!G34,"")</f>
        <v/>
      </c>
      <c r="G27" s="40" t="str">
        <f>IF(ins!H34&lt;&gt;"",ins!H34,"")</f>
        <v/>
      </c>
      <c r="H27" s="40" t="str">
        <f>IF(ins!I34&lt;&gt;"",ins!I34,"")</f>
        <v/>
      </c>
      <c r="I27" s="40" t="str">
        <f>IF(ins!J34&lt;&gt;"",ins!J34,"")</f>
        <v/>
      </c>
      <c r="J27" s="9" t="str">
        <f>IF(ins!K34&lt;&gt;"",ins!K34,"")</f>
        <v/>
      </c>
    </row>
    <row r="28" spans="1:10" x14ac:dyDescent="0.25">
      <c r="A28" s="9" t="str">
        <f>IF(ins!B35&lt;&gt;"",ins!A35,"")</f>
        <v/>
      </c>
      <c r="B28" s="9" t="str">
        <f>IF(ins!B35&lt;&gt;"",ins!B35,"")</f>
        <v/>
      </c>
      <c r="C28" s="9" t="str">
        <f>IF(ins!D35&lt;&gt;"",ins!D35,"")</f>
        <v/>
      </c>
      <c r="D28" s="9" t="str">
        <f>IF(ins!E35&lt;&gt;"",VLOOKUP(ins!E35,private!S:U,3,FALSE),"")</f>
        <v/>
      </c>
      <c r="E28" s="9" t="str">
        <f>IF(ins!E35&lt;&gt;"",ins!F35,"")</f>
        <v/>
      </c>
      <c r="F28" s="9" t="str">
        <f>IF(ins!G35&lt;&gt;"",ins!G35,"")</f>
        <v/>
      </c>
      <c r="G28" s="40" t="str">
        <f>IF(ins!H35&lt;&gt;"",ins!H35,"")</f>
        <v/>
      </c>
      <c r="H28" s="40" t="str">
        <f>IF(ins!I35&lt;&gt;"",ins!I35,"")</f>
        <v/>
      </c>
      <c r="I28" s="40" t="str">
        <f>IF(ins!J35&lt;&gt;"",ins!J35,"")</f>
        <v/>
      </c>
      <c r="J28" s="9" t="str">
        <f>IF(ins!K35&lt;&gt;"",ins!K35,"")</f>
        <v/>
      </c>
    </row>
    <row r="29" spans="1:10" x14ac:dyDescent="0.25">
      <c r="A29" s="9" t="str">
        <f>IF(ins!B36&lt;&gt;"",ins!A36,"")</f>
        <v/>
      </c>
      <c r="B29" s="9" t="str">
        <f>IF(ins!B36&lt;&gt;"",ins!B36,"")</f>
        <v/>
      </c>
      <c r="C29" s="9" t="str">
        <f>IF(ins!D36&lt;&gt;"",ins!D36,"")</f>
        <v/>
      </c>
      <c r="D29" s="9" t="str">
        <f>IF(ins!E36&lt;&gt;"",VLOOKUP(ins!E36,private!S:U,3,FALSE),"")</f>
        <v/>
      </c>
      <c r="E29" s="9" t="str">
        <f>IF(ins!E36&lt;&gt;"",ins!F36,"")</f>
        <v/>
      </c>
      <c r="F29" s="9" t="str">
        <f>IF(ins!G36&lt;&gt;"",ins!G36,"")</f>
        <v/>
      </c>
      <c r="G29" s="40" t="str">
        <f>IF(ins!H36&lt;&gt;"",ins!H36,"")</f>
        <v/>
      </c>
      <c r="H29" s="40" t="str">
        <f>IF(ins!I36&lt;&gt;"",ins!I36,"")</f>
        <v/>
      </c>
      <c r="I29" s="40" t="str">
        <f>IF(ins!J36&lt;&gt;"",ins!J36,"")</f>
        <v/>
      </c>
      <c r="J29" s="9" t="str">
        <f>IF(ins!K36&lt;&gt;"",ins!K36,"")</f>
        <v/>
      </c>
    </row>
    <row r="30" spans="1:10" x14ac:dyDescent="0.25">
      <c r="A30" s="9" t="str">
        <f>IF(ins!B37&lt;&gt;"",ins!A37,"")</f>
        <v/>
      </c>
      <c r="B30" s="9" t="str">
        <f>IF(ins!B37&lt;&gt;"",ins!B37,"")</f>
        <v/>
      </c>
      <c r="C30" s="9" t="str">
        <f>IF(ins!D37&lt;&gt;"",ins!D37,"")</f>
        <v/>
      </c>
      <c r="D30" s="9" t="str">
        <f>IF(ins!E37&lt;&gt;"",VLOOKUP(ins!E37,private!S:U,3,FALSE),"")</f>
        <v/>
      </c>
      <c r="E30" s="9" t="str">
        <f>IF(ins!E37&lt;&gt;"",ins!F37,"")</f>
        <v/>
      </c>
      <c r="F30" s="9" t="str">
        <f>IF(ins!G37&lt;&gt;"",ins!G37,"")</f>
        <v/>
      </c>
      <c r="G30" s="40" t="str">
        <f>IF(ins!H37&lt;&gt;"",ins!H37,"")</f>
        <v/>
      </c>
      <c r="H30" s="40" t="str">
        <f>IF(ins!I37&lt;&gt;"",ins!I37,"")</f>
        <v/>
      </c>
      <c r="I30" s="40" t="str">
        <f>IF(ins!J37&lt;&gt;"",ins!J37,"")</f>
        <v/>
      </c>
      <c r="J30" s="9" t="str">
        <f>IF(ins!K37&lt;&gt;"",ins!K37,"")</f>
        <v/>
      </c>
    </row>
    <row r="31" spans="1:10" x14ac:dyDescent="0.25">
      <c r="A31" s="9" t="str">
        <f>IF(ins!B38&lt;&gt;"",ins!A38,"")</f>
        <v/>
      </c>
      <c r="B31" s="9" t="str">
        <f>IF(ins!B38&lt;&gt;"",ins!B38,"")</f>
        <v/>
      </c>
      <c r="C31" s="9" t="str">
        <f>IF(ins!D38&lt;&gt;"",ins!D38,"")</f>
        <v/>
      </c>
      <c r="D31" s="9" t="str">
        <f>IF(ins!E38&lt;&gt;"",VLOOKUP(ins!E38,private!S:U,3,FALSE),"")</f>
        <v/>
      </c>
      <c r="E31" s="9" t="str">
        <f>IF(ins!E38&lt;&gt;"",ins!F38,"")</f>
        <v/>
      </c>
      <c r="F31" s="9" t="str">
        <f>IF(ins!G38&lt;&gt;"",ins!G38,"")</f>
        <v/>
      </c>
      <c r="G31" s="40" t="str">
        <f>IF(ins!H38&lt;&gt;"",ins!H38,"")</f>
        <v/>
      </c>
      <c r="H31" s="40" t="str">
        <f>IF(ins!I38&lt;&gt;"",ins!I38,"")</f>
        <v/>
      </c>
      <c r="I31" s="40" t="str">
        <f>IF(ins!J38&lt;&gt;"",ins!J38,"")</f>
        <v/>
      </c>
      <c r="J31" s="9" t="str">
        <f>IF(ins!K38&lt;&gt;"",ins!K38,"")</f>
        <v/>
      </c>
    </row>
    <row r="32" spans="1:10" x14ac:dyDescent="0.25">
      <c r="A32" s="9" t="str">
        <f>IF(ins!B39&lt;&gt;"",ins!A39,"")</f>
        <v/>
      </c>
      <c r="B32" s="9" t="str">
        <f>IF(ins!B39&lt;&gt;"",ins!B39,"")</f>
        <v/>
      </c>
      <c r="C32" s="9" t="str">
        <f>IF(ins!D39&lt;&gt;"",ins!D39,"")</f>
        <v/>
      </c>
      <c r="D32" s="9" t="str">
        <f>IF(ins!E39&lt;&gt;"",VLOOKUP(ins!E39,private!S:U,3,FALSE),"")</f>
        <v/>
      </c>
      <c r="E32" s="9" t="str">
        <f>IF(ins!E39&lt;&gt;"",ins!F39,"")</f>
        <v/>
      </c>
      <c r="F32" s="9" t="str">
        <f>IF(ins!G39&lt;&gt;"",ins!G39,"")</f>
        <v/>
      </c>
      <c r="G32" s="40" t="str">
        <f>IF(ins!H39&lt;&gt;"",ins!H39,"")</f>
        <v/>
      </c>
      <c r="H32" s="40" t="str">
        <f>IF(ins!I39&lt;&gt;"",ins!I39,"")</f>
        <v/>
      </c>
      <c r="I32" s="40" t="str">
        <f>IF(ins!J39&lt;&gt;"",ins!J39,"")</f>
        <v/>
      </c>
      <c r="J32" s="9" t="str">
        <f>IF(ins!K39&lt;&gt;"",ins!K39,"")</f>
        <v/>
      </c>
    </row>
    <row r="33" spans="1:10" x14ac:dyDescent="0.25">
      <c r="A33" s="9" t="str">
        <f>IF(ins!B40&lt;&gt;"",ins!A40,"")</f>
        <v/>
      </c>
      <c r="B33" s="9" t="str">
        <f>IF(ins!B40&lt;&gt;"",ins!B40,"")</f>
        <v/>
      </c>
      <c r="C33" s="9" t="str">
        <f>IF(ins!D40&lt;&gt;"",ins!D40,"")</f>
        <v/>
      </c>
      <c r="D33" s="9" t="str">
        <f>IF(ins!E40&lt;&gt;"",VLOOKUP(ins!E40,private!S:U,3,FALSE),"")</f>
        <v/>
      </c>
      <c r="E33" s="9" t="str">
        <f>IF(ins!E40&lt;&gt;"",ins!F40,"")</f>
        <v/>
      </c>
      <c r="F33" s="9" t="str">
        <f>IF(ins!G40&lt;&gt;"",ins!G40,"")</f>
        <v/>
      </c>
      <c r="G33" s="40" t="str">
        <f>IF(ins!H40&lt;&gt;"",ins!H40,"")</f>
        <v/>
      </c>
      <c r="H33" s="40" t="str">
        <f>IF(ins!I40&lt;&gt;"",ins!I40,"")</f>
        <v/>
      </c>
      <c r="I33" s="40" t="str">
        <f>IF(ins!J40&lt;&gt;"",ins!J40,"")</f>
        <v/>
      </c>
      <c r="J33" s="9" t="str">
        <f>IF(ins!K40&lt;&gt;"",ins!K40,"")</f>
        <v/>
      </c>
    </row>
    <row r="34" spans="1:10" x14ac:dyDescent="0.25">
      <c r="A34" s="9" t="str">
        <f>IF(ins!B41&lt;&gt;"",ins!A41,"")</f>
        <v/>
      </c>
      <c r="B34" s="9" t="str">
        <f>IF(ins!B41&lt;&gt;"",ins!B41,"")</f>
        <v/>
      </c>
      <c r="C34" s="9" t="str">
        <f>IF(ins!D41&lt;&gt;"",ins!D41,"")</f>
        <v/>
      </c>
      <c r="D34" s="9" t="str">
        <f>IF(ins!E41&lt;&gt;"",VLOOKUP(ins!E41,private!S:U,3,FALSE),"")</f>
        <v/>
      </c>
      <c r="E34" s="9" t="str">
        <f>IF(ins!E41&lt;&gt;"",ins!F41,"")</f>
        <v/>
      </c>
      <c r="F34" s="9" t="str">
        <f>IF(ins!G41&lt;&gt;"",ins!G41,"")</f>
        <v/>
      </c>
      <c r="G34" s="40" t="str">
        <f>IF(ins!H41&lt;&gt;"",ins!H41,"")</f>
        <v/>
      </c>
      <c r="H34" s="40" t="str">
        <f>IF(ins!I41&lt;&gt;"",ins!I41,"")</f>
        <v/>
      </c>
      <c r="I34" s="40" t="str">
        <f>IF(ins!J41&lt;&gt;"",ins!J41,"")</f>
        <v/>
      </c>
      <c r="J34" s="9" t="str">
        <f>IF(ins!K41&lt;&gt;"",ins!K41,"")</f>
        <v/>
      </c>
    </row>
    <row r="35" spans="1:10" x14ac:dyDescent="0.25">
      <c r="A35" s="9" t="str">
        <f>IF(ins!B42&lt;&gt;"",ins!A42,"")</f>
        <v/>
      </c>
      <c r="B35" s="9" t="str">
        <f>IF(ins!B42&lt;&gt;"",ins!B42,"")</f>
        <v/>
      </c>
      <c r="C35" s="9" t="str">
        <f>IF(ins!D42&lt;&gt;"",ins!D42,"")</f>
        <v/>
      </c>
      <c r="D35" s="9" t="str">
        <f>IF(ins!E42&lt;&gt;"",VLOOKUP(ins!E42,private!S:U,3,FALSE),"")</f>
        <v/>
      </c>
      <c r="E35" s="9" t="str">
        <f>IF(ins!E42&lt;&gt;"",ins!F42,"")</f>
        <v/>
      </c>
      <c r="F35" s="9" t="str">
        <f>IF(ins!G42&lt;&gt;"",ins!G42,"")</f>
        <v/>
      </c>
      <c r="G35" s="40" t="str">
        <f>IF(ins!H42&lt;&gt;"",ins!H42,"")</f>
        <v/>
      </c>
      <c r="H35" s="40" t="str">
        <f>IF(ins!I42&lt;&gt;"",ins!I42,"")</f>
        <v/>
      </c>
      <c r="I35" s="40" t="str">
        <f>IF(ins!J42&lt;&gt;"",ins!J42,"")</f>
        <v/>
      </c>
      <c r="J35" s="9" t="str">
        <f>IF(ins!K42&lt;&gt;"",ins!K42,"")</f>
        <v/>
      </c>
    </row>
    <row r="36" spans="1:10" x14ac:dyDescent="0.25">
      <c r="A36" s="9" t="str">
        <f>IF(ins!B43&lt;&gt;"",ins!A43,"")</f>
        <v/>
      </c>
      <c r="B36" s="9" t="str">
        <f>IF(ins!B43&lt;&gt;"",ins!B43,"")</f>
        <v/>
      </c>
      <c r="C36" s="9" t="str">
        <f>IF(ins!D43&lt;&gt;"",ins!D43,"")</f>
        <v/>
      </c>
      <c r="D36" s="9" t="str">
        <f>IF(ins!E43&lt;&gt;"",VLOOKUP(ins!E43,private!S:U,3,FALSE),"")</f>
        <v/>
      </c>
      <c r="E36" s="9" t="str">
        <f>IF(ins!E43&lt;&gt;"",ins!F43,"")</f>
        <v/>
      </c>
      <c r="F36" s="9" t="str">
        <f>IF(ins!G43&lt;&gt;"",ins!G43,"")</f>
        <v/>
      </c>
      <c r="G36" s="40" t="str">
        <f>IF(ins!H43&lt;&gt;"",ins!H43,"")</f>
        <v/>
      </c>
      <c r="H36" s="40" t="str">
        <f>IF(ins!I43&lt;&gt;"",ins!I43,"")</f>
        <v/>
      </c>
      <c r="I36" s="40" t="str">
        <f>IF(ins!J43&lt;&gt;"",ins!J43,"")</f>
        <v/>
      </c>
      <c r="J36" s="9" t="str">
        <f>IF(ins!K43&lt;&gt;"",ins!K43,"")</f>
        <v/>
      </c>
    </row>
    <row r="37" spans="1:10" x14ac:dyDescent="0.25">
      <c r="A37" s="9" t="str">
        <f>IF(ins!B44&lt;&gt;"",ins!A44,"")</f>
        <v/>
      </c>
      <c r="B37" s="9" t="str">
        <f>IF(ins!B44&lt;&gt;"",ins!B44,"")</f>
        <v/>
      </c>
      <c r="C37" s="9" t="str">
        <f>IF(ins!D44&lt;&gt;"",ins!D44,"")</f>
        <v/>
      </c>
      <c r="D37" s="9" t="str">
        <f>IF(ins!E44&lt;&gt;"",VLOOKUP(ins!E44,private!S:U,3,FALSE),"")</f>
        <v/>
      </c>
      <c r="E37" s="9" t="str">
        <f>IF(ins!E44&lt;&gt;"",ins!F44,"")</f>
        <v/>
      </c>
      <c r="F37" s="9" t="str">
        <f>IF(ins!G44&lt;&gt;"",ins!G44,"")</f>
        <v/>
      </c>
      <c r="G37" s="40" t="str">
        <f>IF(ins!H44&lt;&gt;"",ins!H44,"")</f>
        <v/>
      </c>
      <c r="H37" s="40" t="str">
        <f>IF(ins!I44&lt;&gt;"",ins!I44,"")</f>
        <v/>
      </c>
      <c r="I37" s="40" t="str">
        <f>IF(ins!J44&lt;&gt;"",ins!J44,"")</f>
        <v/>
      </c>
      <c r="J37" s="9" t="str">
        <f>IF(ins!K44&lt;&gt;"",ins!K44,"")</f>
        <v/>
      </c>
    </row>
    <row r="38" spans="1:10" x14ac:dyDescent="0.25">
      <c r="A38" s="9" t="str">
        <f>IF(ins!B45&lt;&gt;"",ins!A45,"")</f>
        <v/>
      </c>
      <c r="B38" s="9" t="str">
        <f>IF(ins!B45&lt;&gt;"",ins!B45,"")</f>
        <v/>
      </c>
      <c r="C38" s="9" t="str">
        <f>IF(ins!D45&lt;&gt;"",ins!D45,"")</f>
        <v/>
      </c>
      <c r="D38" s="9" t="str">
        <f>IF(ins!E45&lt;&gt;"",VLOOKUP(ins!E45,private!S:U,3,FALSE),"")</f>
        <v/>
      </c>
      <c r="E38" s="9" t="str">
        <f>IF(ins!E45&lt;&gt;"",ins!F45,"")</f>
        <v/>
      </c>
      <c r="F38" s="9" t="str">
        <f>IF(ins!G45&lt;&gt;"",ins!G45,"")</f>
        <v/>
      </c>
      <c r="G38" s="40" t="str">
        <f>IF(ins!H45&lt;&gt;"",ins!H45,"")</f>
        <v/>
      </c>
      <c r="H38" s="40" t="str">
        <f>IF(ins!I45&lt;&gt;"",ins!I45,"")</f>
        <v/>
      </c>
      <c r="I38" s="40" t="str">
        <f>IF(ins!J45&lt;&gt;"",ins!J45,"")</f>
        <v/>
      </c>
      <c r="J38" s="9" t="str">
        <f>IF(ins!K45&lt;&gt;"",ins!K45,"")</f>
        <v/>
      </c>
    </row>
    <row r="39" spans="1:10" x14ac:dyDescent="0.25">
      <c r="A39" s="9" t="str">
        <f>IF(ins!B46&lt;&gt;"",ins!A46,"")</f>
        <v/>
      </c>
      <c r="B39" s="9" t="str">
        <f>IF(ins!B46&lt;&gt;"",ins!B46,"")</f>
        <v/>
      </c>
      <c r="C39" s="9" t="str">
        <f>IF(ins!D46&lt;&gt;"",ins!D46,"")</f>
        <v/>
      </c>
      <c r="D39" s="9" t="str">
        <f>IF(ins!E46&lt;&gt;"",VLOOKUP(ins!E46,private!S:U,3,FALSE),"")</f>
        <v/>
      </c>
      <c r="E39" s="9" t="str">
        <f>IF(ins!E46&lt;&gt;"",ins!F46,"")</f>
        <v/>
      </c>
      <c r="F39" s="9" t="str">
        <f>IF(ins!G46&lt;&gt;"",ins!G46,"")</f>
        <v/>
      </c>
      <c r="G39" s="40" t="str">
        <f>IF(ins!H46&lt;&gt;"",ins!H46,"")</f>
        <v/>
      </c>
      <c r="H39" s="40" t="str">
        <f>IF(ins!I46&lt;&gt;"",ins!I46,"")</f>
        <v/>
      </c>
      <c r="I39" s="40" t="str">
        <f>IF(ins!J46&lt;&gt;"",ins!J46,"")</f>
        <v/>
      </c>
      <c r="J39" s="9" t="str">
        <f>IF(ins!K46&lt;&gt;"",ins!K46,"")</f>
        <v/>
      </c>
    </row>
    <row r="40" spans="1:10" x14ac:dyDescent="0.25">
      <c r="A40" s="9" t="str">
        <f>IF(ins!B47&lt;&gt;"",ins!A47,"")</f>
        <v/>
      </c>
      <c r="B40" s="9" t="str">
        <f>IF(ins!B47&lt;&gt;"",ins!B47,"")</f>
        <v/>
      </c>
      <c r="C40" s="9" t="str">
        <f>IF(ins!D47&lt;&gt;"",ins!D47,"")</f>
        <v/>
      </c>
      <c r="D40" s="9" t="str">
        <f>IF(ins!E47&lt;&gt;"",VLOOKUP(ins!E47,private!S:U,3,FALSE),"")</f>
        <v/>
      </c>
      <c r="E40" s="9" t="str">
        <f>IF(ins!E47&lt;&gt;"",ins!F47,"")</f>
        <v/>
      </c>
      <c r="F40" s="9" t="str">
        <f>IF(ins!G47&lt;&gt;"",ins!G47,"")</f>
        <v/>
      </c>
      <c r="G40" s="40" t="str">
        <f>IF(ins!H47&lt;&gt;"",ins!H47,"")</f>
        <v/>
      </c>
      <c r="H40" s="40" t="str">
        <f>IF(ins!I47&lt;&gt;"",ins!I47,"")</f>
        <v/>
      </c>
      <c r="I40" s="40" t="str">
        <f>IF(ins!J47&lt;&gt;"",ins!J47,"")</f>
        <v/>
      </c>
      <c r="J40" s="9" t="str">
        <f>IF(ins!K47&lt;&gt;"",ins!K47,"")</f>
        <v/>
      </c>
    </row>
    <row r="41" spans="1:10" x14ac:dyDescent="0.25">
      <c r="A41" s="9" t="str">
        <f>IF(ins!B48&lt;&gt;"",ins!A48,"")</f>
        <v/>
      </c>
      <c r="B41" s="9" t="str">
        <f>IF(ins!B48&lt;&gt;"",ins!B48,"")</f>
        <v/>
      </c>
      <c r="C41" s="9" t="str">
        <f>IF(ins!D48&lt;&gt;"",ins!D48,"")</f>
        <v/>
      </c>
      <c r="D41" s="9" t="str">
        <f>IF(ins!E48&lt;&gt;"",VLOOKUP(ins!E48,private!S:U,3,FALSE),"")</f>
        <v/>
      </c>
      <c r="E41" s="9" t="str">
        <f>IF(ins!E48&lt;&gt;"",ins!F48,"")</f>
        <v/>
      </c>
      <c r="F41" s="9" t="str">
        <f>IF(ins!G48&lt;&gt;"",ins!G48,"")</f>
        <v/>
      </c>
      <c r="G41" s="40" t="str">
        <f>IF(ins!H48&lt;&gt;"",ins!H48,"")</f>
        <v/>
      </c>
      <c r="H41" s="40" t="str">
        <f>IF(ins!I48&lt;&gt;"",ins!I48,"")</f>
        <v/>
      </c>
      <c r="I41" s="40" t="str">
        <f>IF(ins!J48&lt;&gt;"",ins!J48,"")</f>
        <v/>
      </c>
      <c r="J41" s="9" t="str">
        <f>IF(ins!K48&lt;&gt;"",ins!K48,"")</f>
        <v/>
      </c>
    </row>
    <row r="42" spans="1:10" x14ac:dyDescent="0.25">
      <c r="A42" s="9" t="str">
        <f>IF(ins!B49&lt;&gt;"",ins!A49,"")</f>
        <v/>
      </c>
      <c r="B42" s="9" t="str">
        <f>IF(ins!B49&lt;&gt;"",ins!B49,"")</f>
        <v/>
      </c>
      <c r="C42" s="9" t="str">
        <f>IF(ins!D49&lt;&gt;"",ins!D49,"")</f>
        <v/>
      </c>
      <c r="D42" s="9" t="str">
        <f>IF(ins!E49&lt;&gt;"",VLOOKUP(ins!E49,private!S:U,3,FALSE),"")</f>
        <v/>
      </c>
      <c r="E42" s="9" t="str">
        <f>IF(ins!E49&lt;&gt;"",ins!F49,"")</f>
        <v/>
      </c>
      <c r="F42" s="9" t="str">
        <f>IF(ins!G49&lt;&gt;"",ins!G49,"")</f>
        <v/>
      </c>
      <c r="G42" s="40" t="str">
        <f>IF(ins!H49&lt;&gt;"",ins!H49,"")</f>
        <v/>
      </c>
      <c r="H42" s="40" t="str">
        <f>IF(ins!I49&lt;&gt;"",ins!I49,"")</f>
        <v/>
      </c>
      <c r="I42" s="40" t="str">
        <f>IF(ins!J49&lt;&gt;"",ins!J49,"")</f>
        <v/>
      </c>
      <c r="J42" s="9" t="str">
        <f>IF(ins!K49&lt;&gt;"",ins!K49,"")</f>
        <v/>
      </c>
    </row>
    <row r="43" spans="1:10" x14ac:dyDescent="0.25">
      <c r="A43" s="9" t="str">
        <f>IF(ins!B50&lt;&gt;"",ins!A50,"")</f>
        <v/>
      </c>
      <c r="B43" s="9" t="str">
        <f>IF(ins!B50&lt;&gt;"",ins!B50,"")</f>
        <v/>
      </c>
      <c r="C43" s="9" t="str">
        <f>IF(ins!D50&lt;&gt;"",ins!D50,"")</f>
        <v/>
      </c>
      <c r="D43" s="9" t="str">
        <f>IF(ins!E50&lt;&gt;"",VLOOKUP(ins!E50,private!S:U,3,FALSE),"")</f>
        <v/>
      </c>
      <c r="E43" s="9" t="str">
        <f>IF(ins!E50&lt;&gt;"",ins!F50,"")</f>
        <v/>
      </c>
      <c r="F43" s="9" t="str">
        <f>IF(ins!G50&lt;&gt;"",ins!G50,"")</f>
        <v/>
      </c>
      <c r="G43" s="40" t="str">
        <f>IF(ins!H50&lt;&gt;"",ins!H50,"")</f>
        <v/>
      </c>
      <c r="H43" s="40" t="str">
        <f>IF(ins!I50&lt;&gt;"",ins!I50,"")</f>
        <v/>
      </c>
      <c r="I43" s="40" t="str">
        <f>IF(ins!J50&lt;&gt;"",ins!J50,"")</f>
        <v/>
      </c>
      <c r="J43" s="9" t="str">
        <f>IF(ins!K50&lt;&gt;"",ins!K50,"")</f>
        <v/>
      </c>
    </row>
    <row r="44" spans="1:10" x14ac:dyDescent="0.25">
      <c r="A44" s="9" t="str">
        <f>IF(ins!B51&lt;&gt;"",ins!A51,"")</f>
        <v/>
      </c>
      <c r="B44" s="9" t="str">
        <f>IF(ins!B51&lt;&gt;"",ins!B51,"")</f>
        <v/>
      </c>
      <c r="C44" s="9" t="str">
        <f>IF(ins!D51&lt;&gt;"",ins!D51,"")</f>
        <v/>
      </c>
      <c r="D44" s="9" t="str">
        <f>IF(ins!E51&lt;&gt;"",VLOOKUP(ins!E51,private!S:U,3,FALSE),"")</f>
        <v/>
      </c>
      <c r="E44" s="9" t="str">
        <f>IF(ins!E51&lt;&gt;"",ins!F51,"")</f>
        <v/>
      </c>
      <c r="F44" s="9" t="str">
        <f>IF(ins!G51&lt;&gt;"",ins!G51,"")</f>
        <v/>
      </c>
      <c r="G44" s="40" t="str">
        <f>IF(ins!H51&lt;&gt;"",ins!H51,"")</f>
        <v/>
      </c>
      <c r="H44" s="40" t="str">
        <f>IF(ins!I51&lt;&gt;"",ins!I51,"")</f>
        <v/>
      </c>
      <c r="I44" s="40" t="str">
        <f>IF(ins!J51&lt;&gt;"",ins!J51,"")</f>
        <v/>
      </c>
      <c r="J44" s="9" t="str">
        <f>IF(ins!K51&lt;&gt;"",ins!K51,"")</f>
        <v/>
      </c>
    </row>
    <row r="45" spans="1:10" x14ac:dyDescent="0.25">
      <c r="A45" s="9" t="str">
        <f>IF(ins!B52&lt;&gt;"",ins!A52,"")</f>
        <v/>
      </c>
      <c r="B45" s="9" t="str">
        <f>IF(ins!B52&lt;&gt;"",ins!B52,"")</f>
        <v/>
      </c>
      <c r="C45" s="9" t="str">
        <f>IF(ins!D52&lt;&gt;"",ins!D52,"")</f>
        <v/>
      </c>
      <c r="D45" s="9" t="str">
        <f>IF(ins!E52&lt;&gt;"",VLOOKUP(ins!E52,private!S:U,3,FALSE),"")</f>
        <v/>
      </c>
      <c r="E45" s="9" t="str">
        <f>IF(ins!E52&lt;&gt;"",ins!F52,"")</f>
        <v/>
      </c>
      <c r="F45" s="9" t="str">
        <f>IF(ins!G52&lt;&gt;"",ins!G52,"")</f>
        <v/>
      </c>
      <c r="G45" s="40" t="str">
        <f>IF(ins!H52&lt;&gt;"",ins!H52,"")</f>
        <v/>
      </c>
      <c r="H45" s="40" t="str">
        <f>IF(ins!I52&lt;&gt;"",ins!I52,"")</f>
        <v/>
      </c>
      <c r="I45" s="40" t="str">
        <f>IF(ins!J52&lt;&gt;"",ins!J52,"")</f>
        <v/>
      </c>
      <c r="J45" s="9" t="str">
        <f>IF(ins!K52&lt;&gt;"",ins!K52,"")</f>
        <v/>
      </c>
    </row>
    <row r="46" spans="1:10" x14ac:dyDescent="0.25">
      <c r="A46" s="9" t="str">
        <f>IF(ins!B53&lt;&gt;"",ins!A53,"")</f>
        <v/>
      </c>
      <c r="B46" s="9" t="str">
        <f>IF(ins!B53&lt;&gt;"",ins!B53,"")</f>
        <v/>
      </c>
      <c r="C46" s="9" t="str">
        <f>IF(ins!D53&lt;&gt;"",ins!D53,"")</f>
        <v/>
      </c>
      <c r="D46" s="9" t="str">
        <f>IF(ins!E53&lt;&gt;"",VLOOKUP(ins!E53,private!S:U,3,FALSE),"")</f>
        <v/>
      </c>
      <c r="E46" s="9" t="str">
        <f>IF(ins!E53&lt;&gt;"",ins!F53,"")</f>
        <v/>
      </c>
      <c r="F46" s="9" t="str">
        <f>IF(ins!G53&lt;&gt;"",ins!G53,"")</f>
        <v/>
      </c>
      <c r="G46" s="40" t="str">
        <f>IF(ins!H53&lt;&gt;"",ins!H53,"")</f>
        <v/>
      </c>
      <c r="H46" s="40" t="str">
        <f>IF(ins!I53&lt;&gt;"",ins!I53,"")</f>
        <v/>
      </c>
      <c r="I46" s="40" t="str">
        <f>IF(ins!J53&lt;&gt;"",ins!J53,"")</f>
        <v/>
      </c>
      <c r="J46" s="9" t="str">
        <f>IF(ins!K53&lt;&gt;"",ins!K53,"")</f>
        <v/>
      </c>
    </row>
    <row r="47" spans="1:10" x14ac:dyDescent="0.25">
      <c r="A47" s="9" t="str">
        <f>IF(ins!B54&lt;&gt;"",ins!A54,"")</f>
        <v/>
      </c>
      <c r="B47" s="9" t="str">
        <f>IF(ins!B54&lt;&gt;"",ins!B54,"")</f>
        <v/>
      </c>
      <c r="C47" s="9" t="str">
        <f>IF(ins!D54&lt;&gt;"",ins!D54,"")</f>
        <v/>
      </c>
      <c r="D47" s="9" t="str">
        <f>IF(ins!E54&lt;&gt;"",VLOOKUP(ins!E54,private!S:U,3,FALSE),"")</f>
        <v/>
      </c>
      <c r="E47" s="9" t="str">
        <f>IF(ins!E54&lt;&gt;"",ins!F54,"")</f>
        <v/>
      </c>
      <c r="F47" s="9" t="str">
        <f>IF(ins!G54&lt;&gt;"",ins!G54,"")</f>
        <v/>
      </c>
      <c r="G47" s="40" t="str">
        <f>IF(ins!H54&lt;&gt;"",ins!H54,"")</f>
        <v/>
      </c>
      <c r="H47" s="40" t="str">
        <f>IF(ins!I54&lt;&gt;"",ins!I54,"")</f>
        <v/>
      </c>
      <c r="I47" s="40" t="str">
        <f>IF(ins!J54&lt;&gt;"",ins!J54,"")</f>
        <v/>
      </c>
      <c r="J47" s="9" t="str">
        <f>IF(ins!K54&lt;&gt;"",ins!K54,"")</f>
        <v/>
      </c>
    </row>
    <row r="48" spans="1:10" x14ac:dyDescent="0.25">
      <c r="A48" s="9" t="str">
        <f>IF(ins!B55&lt;&gt;"",ins!A55,"")</f>
        <v/>
      </c>
      <c r="B48" s="9" t="str">
        <f>IF(ins!B55&lt;&gt;"",ins!B55,"")</f>
        <v/>
      </c>
      <c r="C48" s="9" t="str">
        <f>IF(ins!D55&lt;&gt;"",ins!D55,"")</f>
        <v/>
      </c>
      <c r="D48" s="9" t="str">
        <f>IF(ins!E55&lt;&gt;"",VLOOKUP(ins!E55,private!S:U,3,FALSE),"")</f>
        <v/>
      </c>
      <c r="E48" s="9" t="str">
        <f>IF(ins!E55&lt;&gt;"",ins!F55,"")</f>
        <v/>
      </c>
      <c r="F48" s="9" t="str">
        <f>IF(ins!G55&lt;&gt;"",ins!G55,"")</f>
        <v/>
      </c>
      <c r="G48" s="40" t="str">
        <f>IF(ins!H55&lt;&gt;"",ins!H55,"")</f>
        <v/>
      </c>
      <c r="H48" s="40" t="str">
        <f>IF(ins!I55&lt;&gt;"",ins!I55,"")</f>
        <v/>
      </c>
      <c r="I48" s="40" t="str">
        <f>IF(ins!J55&lt;&gt;"",ins!J55,"")</f>
        <v/>
      </c>
      <c r="J48" s="9" t="str">
        <f>IF(ins!K55&lt;&gt;"",ins!K55,"")</f>
        <v/>
      </c>
    </row>
    <row r="49" spans="1:10" x14ac:dyDescent="0.25">
      <c r="A49" s="9" t="str">
        <f>IF(ins!B56&lt;&gt;"",ins!A56,"")</f>
        <v/>
      </c>
      <c r="B49" s="9" t="str">
        <f>IF(ins!B56&lt;&gt;"",ins!B56,"")</f>
        <v/>
      </c>
      <c r="C49" s="9" t="str">
        <f>IF(ins!D56&lt;&gt;"",ins!D56,"")</f>
        <v/>
      </c>
      <c r="D49" s="9" t="str">
        <f>IF(ins!E56&lt;&gt;"",VLOOKUP(ins!E56,private!S:U,3,FALSE),"")</f>
        <v/>
      </c>
      <c r="E49" s="9" t="str">
        <f>IF(ins!E56&lt;&gt;"",ins!F56,"")</f>
        <v/>
      </c>
      <c r="F49" s="9" t="str">
        <f>IF(ins!G56&lt;&gt;"",ins!G56,"")</f>
        <v/>
      </c>
      <c r="G49" s="40" t="str">
        <f>IF(ins!H56&lt;&gt;"",ins!H56,"")</f>
        <v/>
      </c>
      <c r="H49" s="40" t="str">
        <f>IF(ins!I56&lt;&gt;"",ins!I56,"")</f>
        <v/>
      </c>
      <c r="I49" s="40" t="str">
        <f>IF(ins!J56&lt;&gt;"",ins!J56,"")</f>
        <v/>
      </c>
      <c r="J49" s="9" t="str">
        <f>IF(ins!K56&lt;&gt;"",ins!K56,"")</f>
        <v/>
      </c>
    </row>
    <row r="50" spans="1:10" x14ac:dyDescent="0.25">
      <c r="A50" s="9" t="str">
        <f>IF(ins!B57&lt;&gt;"",ins!A57,"")</f>
        <v/>
      </c>
      <c r="B50" s="9" t="str">
        <f>IF(ins!B57&lt;&gt;"",ins!B57,"")</f>
        <v/>
      </c>
      <c r="C50" s="9" t="str">
        <f>IF(ins!D57&lt;&gt;"",ins!D57,"")</f>
        <v/>
      </c>
      <c r="D50" s="9" t="str">
        <f>IF(ins!E57&lt;&gt;"",VLOOKUP(ins!E57,private!S:U,3,FALSE),"")</f>
        <v/>
      </c>
      <c r="E50" s="9" t="str">
        <f>IF(ins!E57&lt;&gt;"",ins!F57,"")</f>
        <v/>
      </c>
      <c r="F50" s="9" t="str">
        <f>IF(ins!G57&lt;&gt;"",ins!G57,"")</f>
        <v/>
      </c>
      <c r="G50" s="40" t="str">
        <f>IF(ins!H57&lt;&gt;"",ins!H57,"")</f>
        <v/>
      </c>
      <c r="H50" s="40" t="str">
        <f>IF(ins!I57&lt;&gt;"",ins!I57,"")</f>
        <v/>
      </c>
      <c r="I50" s="40" t="str">
        <f>IF(ins!J57&lt;&gt;"",ins!J57,"")</f>
        <v/>
      </c>
      <c r="J50" s="9" t="str">
        <f>IF(ins!K57&lt;&gt;"",ins!K57,"")</f>
        <v/>
      </c>
    </row>
    <row r="51" spans="1:10" x14ac:dyDescent="0.25">
      <c r="A51" s="9" t="str">
        <f>IF(ins!B58&lt;&gt;"",ins!A58,"")</f>
        <v/>
      </c>
      <c r="B51" s="9" t="str">
        <f>IF(ins!B58&lt;&gt;"",ins!B58,"")</f>
        <v/>
      </c>
      <c r="C51" s="9" t="str">
        <f>IF(ins!D58&lt;&gt;"",ins!D58,"")</f>
        <v/>
      </c>
      <c r="D51" s="9" t="str">
        <f>IF(ins!E58&lt;&gt;"",VLOOKUP(ins!E58,private!S:U,3,FALSE),"")</f>
        <v/>
      </c>
      <c r="E51" s="9" t="str">
        <f>IF(ins!E58&lt;&gt;"",ins!F58,"")</f>
        <v/>
      </c>
      <c r="F51" s="9" t="str">
        <f>IF(ins!G58&lt;&gt;"",ins!G58,"")</f>
        <v/>
      </c>
      <c r="G51" s="40" t="str">
        <f>IF(ins!H58&lt;&gt;"",ins!H58,"")</f>
        <v/>
      </c>
      <c r="H51" s="40" t="str">
        <f>IF(ins!I58&lt;&gt;"",ins!I58,"")</f>
        <v/>
      </c>
      <c r="I51" s="40" t="str">
        <f>IF(ins!J58&lt;&gt;"",ins!J58,"")</f>
        <v/>
      </c>
      <c r="J51" s="9" t="str">
        <f>IF(ins!K58&lt;&gt;"",ins!K58,"")</f>
        <v/>
      </c>
    </row>
    <row r="52" spans="1:10" x14ac:dyDescent="0.25">
      <c r="A52" s="9" t="str">
        <f>IF(ins!B59&lt;&gt;"",ins!A59,"")</f>
        <v/>
      </c>
      <c r="B52" s="9" t="str">
        <f>IF(ins!B59&lt;&gt;"",ins!B59,"")</f>
        <v/>
      </c>
      <c r="C52" s="9" t="str">
        <f>IF(ins!D59&lt;&gt;"",ins!D59,"")</f>
        <v/>
      </c>
      <c r="D52" s="9" t="str">
        <f>IF(ins!E59&lt;&gt;"",VLOOKUP(ins!E59,private!S:U,3,FALSE),"")</f>
        <v/>
      </c>
      <c r="E52" s="9" t="str">
        <f>IF(ins!E59&lt;&gt;"",ins!F59,"")</f>
        <v/>
      </c>
      <c r="F52" s="9" t="str">
        <f>IF(ins!G59&lt;&gt;"",ins!G59,"")</f>
        <v/>
      </c>
      <c r="G52" s="40" t="str">
        <f>IF(ins!H59&lt;&gt;"",ins!H59,"")</f>
        <v/>
      </c>
      <c r="H52" s="40" t="str">
        <f>IF(ins!I59&lt;&gt;"",ins!I59,"")</f>
        <v/>
      </c>
      <c r="I52" s="40" t="str">
        <f>IF(ins!J59&lt;&gt;"",ins!J59,"")</f>
        <v/>
      </c>
      <c r="J52" s="9" t="str">
        <f>IF(ins!K59&lt;&gt;"",ins!K59,"")</f>
        <v/>
      </c>
    </row>
    <row r="53" spans="1:10" x14ac:dyDescent="0.25">
      <c r="A53" s="9" t="str">
        <f>IF(ins!B60&lt;&gt;"",ins!A60,"")</f>
        <v/>
      </c>
      <c r="B53" s="9" t="str">
        <f>IF(ins!B60&lt;&gt;"",ins!B60,"")</f>
        <v/>
      </c>
      <c r="C53" s="9" t="str">
        <f>IF(ins!D60&lt;&gt;"",ins!D60,"")</f>
        <v/>
      </c>
      <c r="D53" s="9" t="str">
        <f>IF(ins!E60&lt;&gt;"",VLOOKUP(ins!E60,private!S:U,3,FALSE),"")</f>
        <v/>
      </c>
      <c r="E53" s="9" t="str">
        <f>IF(ins!E60&lt;&gt;"",ins!F60,"")</f>
        <v/>
      </c>
      <c r="F53" s="9" t="str">
        <f>IF(ins!G60&lt;&gt;"",ins!G60,"")</f>
        <v/>
      </c>
      <c r="G53" s="40" t="str">
        <f>IF(ins!H60&lt;&gt;"",ins!H60,"")</f>
        <v/>
      </c>
      <c r="H53" s="40" t="str">
        <f>IF(ins!I60&lt;&gt;"",ins!I60,"")</f>
        <v/>
      </c>
      <c r="I53" s="40" t="str">
        <f>IF(ins!J60&lt;&gt;"",ins!J60,"")</f>
        <v/>
      </c>
      <c r="J53" s="9" t="str">
        <f>IF(ins!K60&lt;&gt;"",ins!K60,"")</f>
        <v/>
      </c>
    </row>
    <row r="54" spans="1:10" x14ac:dyDescent="0.25">
      <c r="A54" s="9" t="str">
        <f>IF(ins!B61&lt;&gt;"",ins!A61,"")</f>
        <v/>
      </c>
      <c r="B54" s="9" t="str">
        <f>IF(ins!B61&lt;&gt;"",ins!B61,"")</f>
        <v/>
      </c>
      <c r="C54" s="9" t="str">
        <f>IF(ins!D61&lt;&gt;"",ins!D61,"")</f>
        <v/>
      </c>
      <c r="D54" s="9" t="str">
        <f>IF(ins!E61&lt;&gt;"",VLOOKUP(ins!E61,private!S:U,3,FALSE),"")</f>
        <v/>
      </c>
      <c r="E54" s="9" t="str">
        <f>IF(ins!E61&lt;&gt;"",ins!F61,"")</f>
        <v/>
      </c>
      <c r="F54" s="9" t="str">
        <f>IF(ins!G61&lt;&gt;"",ins!G61,"")</f>
        <v/>
      </c>
      <c r="G54" s="40" t="str">
        <f>IF(ins!H61&lt;&gt;"",ins!H61,"")</f>
        <v/>
      </c>
      <c r="H54" s="40" t="str">
        <f>IF(ins!I61&lt;&gt;"",ins!I61,"")</f>
        <v/>
      </c>
      <c r="I54" s="40" t="str">
        <f>IF(ins!J61&lt;&gt;"",ins!J61,"")</f>
        <v/>
      </c>
      <c r="J54" s="9" t="str">
        <f>IF(ins!K61&lt;&gt;"",ins!K61,"")</f>
        <v/>
      </c>
    </row>
    <row r="55" spans="1:10" x14ac:dyDescent="0.25">
      <c r="A55" s="9" t="str">
        <f>IF(ins!B62&lt;&gt;"",ins!A62,"")</f>
        <v/>
      </c>
      <c r="B55" s="9" t="str">
        <f>IF(ins!B62&lt;&gt;"",ins!B62,"")</f>
        <v/>
      </c>
      <c r="C55" s="9" t="str">
        <f>IF(ins!D62&lt;&gt;"",ins!D62,"")</f>
        <v/>
      </c>
      <c r="D55" s="9" t="str">
        <f>IF(ins!E62&lt;&gt;"",VLOOKUP(ins!E62,private!S:U,3,FALSE),"")</f>
        <v/>
      </c>
      <c r="E55" s="9" t="str">
        <f>IF(ins!E62&lt;&gt;"",ins!F62,"")</f>
        <v/>
      </c>
      <c r="F55" s="9" t="str">
        <f>IF(ins!G62&lt;&gt;"",ins!G62,"")</f>
        <v/>
      </c>
      <c r="G55" s="40" t="str">
        <f>IF(ins!H62&lt;&gt;"",ins!H62,"")</f>
        <v/>
      </c>
      <c r="H55" s="40" t="str">
        <f>IF(ins!I62&lt;&gt;"",ins!I62,"")</f>
        <v/>
      </c>
      <c r="I55" s="40" t="str">
        <f>IF(ins!J62&lt;&gt;"",ins!J62,"")</f>
        <v/>
      </c>
      <c r="J55" s="9" t="str">
        <f>IF(ins!K62&lt;&gt;"",ins!K62,"")</f>
        <v/>
      </c>
    </row>
    <row r="56" spans="1:10" x14ac:dyDescent="0.25">
      <c r="A56" s="9" t="str">
        <f>IF(ins!B63&lt;&gt;"",ins!A63,"")</f>
        <v/>
      </c>
      <c r="B56" s="9" t="str">
        <f>IF(ins!B63&lt;&gt;"",ins!B63,"")</f>
        <v/>
      </c>
      <c r="C56" s="9" t="str">
        <f>IF(ins!D63&lt;&gt;"",ins!D63,"")</f>
        <v/>
      </c>
      <c r="D56" s="9" t="str">
        <f>IF(ins!E63&lt;&gt;"",VLOOKUP(ins!E63,private!S:U,3,FALSE),"")</f>
        <v/>
      </c>
      <c r="E56" s="9" t="str">
        <f>IF(ins!E63&lt;&gt;"",ins!F63,"")</f>
        <v/>
      </c>
      <c r="F56" s="9" t="str">
        <f>IF(ins!G63&lt;&gt;"",ins!G63,"")</f>
        <v/>
      </c>
      <c r="G56" s="40" t="str">
        <f>IF(ins!H63&lt;&gt;"",ins!H63,"")</f>
        <v/>
      </c>
      <c r="H56" s="40" t="str">
        <f>IF(ins!I63&lt;&gt;"",ins!I63,"")</f>
        <v/>
      </c>
      <c r="I56" s="40" t="str">
        <f>IF(ins!J63&lt;&gt;"",ins!J63,"")</f>
        <v/>
      </c>
      <c r="J56" s="9" t="str">
        <f>IF(ins!K63&lt;&gt;"",ins!K63,"")</f>
        <v/>
      </c>
    </row>
    <row r="57" spans="1:10" x14ac:dyDescent="0.25">
      <c r="A57" s="9" t="str">
        <f>IF(ins!B64&lt;&gt;"",ins!A64,"")</f>
        <v/>
      </c>
      <c r="B57" s="9" t="str">
        <f>IF(ins!B64&lt;&gt;"",ins!B64,"")</f>
        <v/>
      </c>
      <c r="C57" s="9" t="str">
        <f>IF(ins!D64&lt;&gt;"",ins!D64,"")</f>
        <v/>
      </c>
      <c r="D57" s="9" t="str">
        <f>IF(ins!E64&lt;&gt;"",VLOOKUP(ins!E64,private!S:U,3,FALSE),"")</f>
        <v/>
      </c>
      <c r="E57" s="9" t="str">
        <f>IF(ins!E64&lt;&gt;"",ins!F64,"")</f>
        <v/>
      </c>
      <c r="F57" s="9" t="str">
        <f>IF(ins!G64&lt;&gt;"",ins!G64,"")</f>
        <v/>
      </c>
      <c r="G57" s="40" t="str">
        <f>IF(ins!H64&lt;&gt;"",ins!H64,"")</f>
        <v/>
      </c>
      <c r="H57" s="40" t="str">
        <f>IF(ins!I64&lt;&gt;"",ins!I64,"")</f>
        <v/>
      </c>
      <c r="I57" s="40" t="str">
        <f>IF(ins!J64&lt;&gt;"",ins!J64,"")</f>
        <v/>
      </c>
      <c r="J57" s="9" t="str">
        <f>IF(ins!K64&lt;&gt;"",ins!K64,"")</f>
        <v/>
      </c>
    </row>
    <row r="58" spans="1:10" x14ac:dyDescent="0.25">
      <c r="A58" s="9" t="str">
        <f>IF(ins!B65&lt;&gt;"",ins!A65,"")</f>
        <v/>
      </c>
      <c r="B58" s="9" t="str">
        <f>IF(ins!B65&lt;&gt;"",ins!B65,"")</f>
        <v/>
      </c>
      <c r="C58" s="9" t="str">
        <f>IF(ins!D65&lt;&gt;"",ins!D65,"")</f>
        <v/>
      </c>
      <c r="D58" s="9" t="str">
        <f>IF(ins!E65&lt;&gt;"",VLOOKUP(ins!E65,private!S:U,3,FALSE),"")</f>
        <v/>
      </c>
      <c r="E58" s="9" t="str">
        <f>IF(ins!E65&lt;&gt;"",ins!F65,"")</f>
        <v/>
      </c>
      <c r="F58" s="9" t="str">
        <f>IF(ins!G65&lt;&gt;"",ins!G65,"")</f>
        <v/>
      </c>
      <c r="G58" s="40" t="str">
        <f>IF(ins!H65&lt;&gt;"",ins!H65,"")</f>
        <v/>
      </c>
      <c r="H58" s="40" t="str">
        <f>IF(ins!I65&lt;&gt;"",ins!I65,"")</f>
        <v/>
      </c>
      <c r="I58" s="40" t="str">
        <f>IF(ins!J65&lt;&gt;"",ins!J65,"")</f>
        <v/>
      </c>
      <c r="J58" s="9" t="str">
        <f>IF(ins!K65&lt;&gt;"",ins!K65,"")</f>
        <v/>
      </c>
    </row>
    <row r="59" spans="1:10" x14ac:dyDescent="0.25">
      <c r="A59" s="9" t="str">
        <f>IF(ins!B66&lt;&gt;"",ins!A66,"")</f>
        <v/>
      </c>
      <c r="B59" s="9" t="str">
        <f>IF(ins!B66&lt;&gt;"",ins!B66,"")</f>
        <v/>
      </c>
      <c r="C59" s="9" t="str">
        <f>IF(ins!D66&lt;&gt;"",ins!D66,"")</f>
        <v/>
      </c>
      <c r="D59" s="9" t="str">
        <f>IF(ins!E66&lt;&gt;"",VLOOKUP(ins!E66,private!S:U,3,FALSE),"")</f>
        <v/>
      </c>
      <c r="E59" s="9" t="str">
        <f>IF(ins!E66&lt;&gt;"",ins!F66,"")</f>
        <v/>
      </c>
      <c r="F59" s="9" t="str">
        <f>IF(ins!G66&lt;&gt;"",ins!G66,"")</f>
        <v/>
      </c>
      <c r="G59" s="40" t="str">
        <f>IF(ins!H66&lt;&gt;"",ins!H66,"")</f>
        <v/>
      </c>
      <c r="H59" s="40" t="str">
        <f>IF(ins!I66&lt;&gt;"",ins!I66,"")</f>
        <v/>
      </c>
      <c r="I59" s="40" t="str">
        <f>IF(ins!J66&lt;&gt;"",ins!J66,"")</f>
        <v/>
      </c>
      <c r="J59" s="9" t="str">
        <f>IF(ins!K66&lt;&gt;"",ins!K66,"")</f>
        <v/>
      </c>
    </row>
    <row r="60" spans="1:10" x14ac:dyDescent="0.25">
      <c r="A60" s="9" t="str">
        <f>IF(ins!B67&lt;&gt;"",ins!A67,"")</f>
        <v/>
      </c>
      <c r="B60" s="9" t="str">
        <f>IF(ins!B67&lt;&gt;"",ins!B67,"")</f>
        <v/>
      </c>
      <c r="C60" s="9" t="str">
        <f>IF(ins!D67&lt;&gt;"",ins!D67,"")</f>
        <v/>
      </c>
      <c r="D60" s="9" t="str">
        <f>IF(ins!E67&lt;&gt;"",VLOOKUP(ins!E67,private!S:U,3,FALSE),"")</f>
        <v/>
      </c>
      <c r="E60" s="9" t="str">
        <f>IF(ins!E67&lt;&gt;"",ins!F67,"")</f>
        <v/>
      </c>
      <c r="F60" s="9" t="str">
        <f>IF(ins!G67&lt;&gt;"",ins!G67,"")</f>
        <v/>
      </c>
      <c r="G60" s="40" t="str">
        <f>IF(ins!H67&lt;&gt;"",ins!H67,"")</f>
        <v/>
      </c>
      <c r="H60" s="40" t="str">
        <f>IF(ins!I67&lt;&gt;"",ins!I67,"")</f>
        <v/>
      </c>
      <c r="I60" s="40" t="str">
        <f>IF(ins!J67&lt;&gt;"",ins!J67,"")</f>
        <v/>
      </c>
      <c r="J60" s="9" t="str">
        <f>IF(ins!K67&lt;&gt;"",ins!K67,"")</f>
        <v/>
      </c>
    </row>
    <row r="61" spans="1:10" x14ac:dyDescent="0.25">
      <c r="A61" s="9" t="str">
        <f>IF(ins!B68&lt;&gt;"",ins!A68,"")</f>
        <v/>
      </c>
      <c r="B61" s="9" t="str">
        <f>IF(ins!B68&lt;&gt;"",ins!B68,"")</f>
        <v/>
      </c>
      <c r="C61" s="9" t="str">
        <f>IF(ins!D68&lt;&gt;"",ins!D68,"")</f>
        <v/>
      </c>
      <c r="D61" s="9" t="str">
        <f>IF(ins!E68&lt;&gt;"",VLOOKUP(ins!E68,private!S:U,3,FALSE),"")</f>
        <v/>
      </c>
      <c r="E61" s="9" t="str">
        <f>IF(ins!E68&lt;&gt;"",ins!F68,"")</f>
        <v/>
      </c>
      <c r="F61" s="9" t="str">
        <f>IF(ins!G68&lt;&gt;"",ins!G68,"")</f>
        <v/>
      </c>
      <c r="G61" s="40" t="str">
        <f>IF(ins!H68&lt;&gt;"",ins!H68,"")</f>
        <v/>
      </c>
      <c r="H61" s="40" t="str">
        <f>IF(ins!I68&lt;&gt;"",ins!I68,"")</f>
        <v/>
      </c>
      <c r="I61" s="40" t="str">
        <f>IF(ins!J68&lt;&gt;"",ins!J68,"")</f>
        <v/>
      </c>
      <c r="J61" s="9" t="str">
        <f>IF(ins!K68&lt;&gt;"",ins!K68,"")</f>
        <v/>
      </c>
    </row>
    <row r="62" spans="1:10" x14ac:dyDescent="0.25">
      <c r="A62" s="9" t="str">
        <f>IF(ins!B69&lt;&gt;"",ins!A69,"")</f>
        <v/>
      </c>
      <c r="B62" s="9" t="str">
        <f>IF(ins!B69&lt;&gt;"",ins!B69,"")</f>
        <v/>
      </c>
      <c r="C62" s="9" t="str">
        <f>IF(ins!D69&lt;&gt;"",ins!D69,"")</f>
        <v/>
      </c>
      <c r="D62" s="9" t="str">
        <f>IF(ins!E69&lt;&gt;"",VLOOKUP(ins!E69,private!S:U,3,FALSE),"")</f>
        <v/>
      </c>
      <c r="E62" s="9" t="str">
        <f>IF(ins!E69&lt;&gt;"",ins!F69,"")</f>
        <v/>
      </c>
      <c r="F62" s="9" t="str">
        <f>IF(ins!G69&lt;&gt;"",ins!G69,"")</f>
        <v/>
      </c>
      <c r="G62" s="40" t="str">
        <f>IF(ins!H69&lt;&gt;"",ins!H69,"")</f>
        <v/>
      </c>
      <c r="H62" s="40" t="str">
        <f>IF(ins!I69&lt;&gt;"",ins!I69,"")</f>
        <v/>
      </c>
      <c r="I62" s="40" t="str">
        <f>IF(ins!J69&lt;&gt;"",ins!J69,"")</f>
        <v/>
      </c>
      <c r="J62" s="9" t="str">
        <f>IF(ins!K69&lt;&gt;"",ins!K69,"")</f>
        <v/>
      </c>
    </row>
    <row r="63" spans="1:10" x14ac:dyDescent="0.25">
      <c r="A63" s="9" t="str">
        <f>IF(ins!B70&lt;&gt;"",ins!A70,"")</f>
        <v/>
      </c>
      <c r="B63" s="9" t="str">
        <f>IF(ins!B70&lt;&gt;"",ins!B70,"")</f>
        <v/>
      </c>
      <c r="C63" s="9" t="str">
        <f>IF(ins!D70&lt;&gt;"",ins!D70,"")</f>
        <v/>
      </c>
      <c r="D63" s="9" t="str">
        <f>IF(ins!E70&lt;&gt;"",VLOOKUP(ins!E70,private!S:U,3,FALSE),"")</f>
        <v/>
      </c>
      <c r="E63" s="9" t="str">
        <f>IF(ins!E70&lt;&gt;"",ins!F70,"")</f>
        <v/>
      </c>
      <c r="F63" s="9" t="str">
        <f>IF(ins!G70&lt;&gt;"",ins!G70,"")</f>
        <v/>
      </c>
      <c r="G63" s="40" t="str">
        <f>IF(ins!H70&lt;&gt;"",ins!H70,"")</f>
        <v/>
      </c>
      <c r="H63" s="40" t="str">
        <f>IF(ins!I70&lt;&gt;"",ins!I70,"")</f>
        <v/>
      </c>
      <c r="I63" s="40" t="str">
        <f>IF(ins!J70&lt;&gt;"",ins!J70,"")</f>
        <v/>
      </c>
      <c r="J63" s="9" t="str">
        <f>IF(ins!K70&lt;&gt;"",ins!K70,"")</f>
        <v/>
      </c>
    </row>
    <row r="64" spans="1:10" x14ac:dyDescent="0.25">
      <c r="A64" s="9" t="str">
        <f>IF(ins!B71&lt;&gt;"",ins!A71,"")</f>
        <v/>
      </c>
      <c r="B64" s="9" t="str">
        <f>IF(ins!B71&lt;&gt;"",ins!B71,"")</f>
        <v/>
      </c>
      <c r="C64" s="9" t="str">
        <f>IF(ins!D71&lt;&gt;"",ins!D71,"")</f>
        <v/>
      </c>
      <c r="D64" s="9" t="str">
        <f>IF(ins!E71&lt;&gt;"",VLOOKUP(ins!E71,private!S:U,3,FALSE),"")</f>
        <v/>
      </c>
      <c r="E64" s="9" t="str">
        <f>IF(ins!E71&lt;&gt;"",ins!F71,"")</f>
        <v/>
      </c>
      <c r="F64" s="9" t="str">
        <f>IF(ins!G71&lt;&gt;"",ins!G71,"")</f>
        <v/>
      </c>
      <c r="G64" s="40" t="str">
        <f>IF(ins!H71&lt;&gt;"",ins!H71,"")</f>
        <v/>
      </c>
      <c r="H64" s="40" t="str">
        <f>IF(ins!I71&lt;&gt;"",ins!I71,"")</f>
        <v/>
      </c>
      <c r="I64" s="40" t="str">
        <f>IF(ins!J71&lt;&gt;"",ins!J71,"")</f>
        <v/>
      </c>
      <c r="J64" s="9" t="str">
        <f>IF(ins!K71&lt;&gt;"",ins!K71,"")</f>
        <v/>
      </c>
    </row>
    <row r="65" spans="1:10" x14ac:dyDescent="0.25">
      <c r="A65" s="9" t="str">
        <f>IF(ins!B72&lt;&gt;"",ins!A72,"")</f>
        <v/>
      </c>
      <c r="B65" s="9" t="str">
        <f>IF(ins!B72&lt;&gt;"",ins!B72,"")</f>
        <v/>
      </c>
      <c r="C65" s="9" t="str">
        <f>IF(ins!D72&lt;&gt;"",ins!D72,"")</f>
        <v/>
      </c>
      <c r="D65" s="9" t="str">
        <f>IF(ins!E72&lt;&gt;"",VLOOKUP(ins!E72,private!S:U,3,FALSE),"")</f>
        <v/>
      </c>
      <c r="E65" s="9" t="str">
        <f>IF(ins!E72&lt;&gt;"",ins!F72,"")</f>
        <v/>
      </c>
      <c r="F65" s="9" t="str">
        <f>IF(ins!G72&lt;&gt;"",ins!G72,"")</f>
        <v/>
      </c>
      <c r="G65" s="40" t="str">
        <f>IF(ins!H72&lt;&gt;"",ins!H72,"")</f>
        <v/>
      </c>
      <c r="H65" s="40" t="str">
        <f>IF(ins!I72&lt;&gt;"",ins!I72,"")</f>
        <v/>
      </c>
      <c r="I65" s="40" t="str">
        <f>IF(ins!J72&lt;&gt;"",ins!J72,"")</f>
        <v/>
      </c>
      <c r="J65" s="9" t="str">
        <f>IF(ins!K72&lt;&gt;"",ins!K72,"")</f>
        <v/>
      </c>
    </row>
    <row r="66" spans="1:10" x14ac:dyDescent="0.25">
      <c r="A66" s="9" t="str">
        <f>IF(ins!B73&lt;&gt;"",ins!A73,"")</f>
        <v/>
      </c>
      <c r="B66" s="9" t="str">
        <f>IF(ins!B73&lt;&gt;"",ins!B73,"")</f>
        <v/>
      </c>
      <c r="C66" s="9" t="str">
        <f>IF(ins!D73&lt;&gt;"",ins!D73,"")</f>
        <v/>
      </c>
      <c r="D66" s="9" t="str">
        <f>IF(ins!E73&lt;&gt;"",VLOOKUP(ins!E73,private!S:U,3,FALSE),"")</f>
        <v/>
      </c>
      <c r="E66" s="9" t="str">
        <f>IF(ins!E73&lt;&gt;"",ins!F73,"")</f>
        <v/>
      </c>
      <c r="F66" s="9" t="str">
        <f>IF(ins!G73&lt;&gt;"",ins!G73,"")</f>
        <v/>
      </c>
      <c r="G66" s="40" t="str">
        <f>IF(ins!H73&lt;&gt;"",ins!H73,"")</f>
        <v/>
      </c>
      <c r="H66" s="40" t="str">
        <f>IF(ins!I73&lt;&gt;"",ins!I73,"")</f>
        <v/>
      </c>
      <c r="I66" s="40" t="str">
        <f>IF(ins!J73&lt;&gt;"",ins!J73,"")</f>
        <v/>
      </c>
      <c r="J66" s="9" t="str">
        <f>IF(ins!K73&lt;&gt;"",ins!K73,"")</f>
        <v/>
      </c>
    </row>
    <row r="67" spans="1:10" x14ac:dyDescent="0.25">
      <c r="A67" s="9" t="str">
        <f>IF(ins!B74&lt;&gt;"",ins!A74,"")</f>
        <v/>
      </c>
      <c r="B67" s="9" t="str">
        <f>IF(ins!B74&lt;&gt;"",ins!B74,"")</f>
        <v/>
      </c>
      <c r="C67" s="9" t="str">
        <f>IF(ins!D74&lt;&gt;"",ins!D74,"")</f>
        <v/>
      </c>
      <c r="D67" s="9" t="str">
        <f>IF(ins!E74&lt;&gt;"",VLOOKUP(ins!E74,private!S:U,3,FALSE),"")</f>
        <v/>
      </c>
      <c r="E67" s="9" t="str">
        <f>IF(ins!E74&lt;&gt;"",ins!F74,"")</f>
        <v/>
      </c>
      <c r="F67" s="9" t="str">
        <f>IF(ins!G74&lt;&gt;"",ins!G74,"")</f>
        <v/>
      </c>
      <c r="G67" s="40" t="str">
        <f>IF(ins!H74&lt;&gt;"",ins!H74,"")</f>
        <v/>
      </c>
      <c r="H67" s="40" t="str">
        <f>IF(ins!I74&lt;&gt;"",ins!I74,"")</f>
        <v/>
      </c>
      <c r="I67" s="40" t="str">
        <f>IF(ins!J74&lt;&gt;"",ins!J74,"")</f>
        <v/>
      </c>
      <c r="J67" s="9" t="str">
        <f>IF(ins!K74&lt;&gt;"",ins!K74,"")</f>
        <v/>
      </c>
    </row>
    <row r="68" spans="1:10" x14ac:dyDescent="0.25">
      <c r="A68" s="9" t="str">
        <f>IF(ins!B75&lt;&gt;"",ins!A75,"")</f>
        <v/>
      </c>
      <c r="B68" s="9" t="str">
        <f>IF(ins!B75&lt;&gt;"",ins!B75,"")</f>
        <v/>
      </c>
      <c r="C68" s="9" t="str">
        <f>IF(ins!D75&lt;&gt;"",ins!D75,"")</f>
        <v/>
      </c>
      <c r="D68" s="9" t="str">
        <f>IF(ins!E75&lt;&gt;"",VLOOKUP(ins!E75,private!S:U,3,FALSE),"")</f>
        <v/>
      </c>
      <c r="E68" s="9" t="str">
        <f>IF(ins!E75&lt;&gt;"",ins!F75,"")</f>
        <v/>
      </c>
      <c r="F68" s="9" t="str">
        <f>IF(ins!G75&lt;&gt;"",ins!G75,"")</f>
        <v/>
      </c>
      <c r="G68" s="40" t="str">
        <f>IF(ins!H75&lt;&gt;"",ins!H75,"")</f>
        <v/>
      </c>
      <c r="H68" s="40" t="str">
        <f>IF(ins!I75&lt;&gt;"",ins!I75,"")</f>
        <v/>
      </c>
      <c r="I68" s="40" t="str">
        <f>IF(ins!J75&lt;&gt;"",ins!J75,"")</f>
        <v/>
      </c>
      <c r="J68" s="9" t="str">
        <f>IF(ins!K75&lt;&gt;"",ins!K75,"")</f>
        <v/>
      </c>
    </row>
    <row r="69" spans="1:10" x14ac:dyDescent="0.25">
      <c r="A69" s="9" t="str">
        <f>IF(ins!B76&lt;&gt;"",ins!A76,"")</f>
        <v/>
      </c>
      <c r="B69" s="9" t="str">
        <f>IF(ins!B76&lt;&gt;"",ins!B76,"")</f>
        <v/>
      </c>
      <c r="C69" s="9" t="str">
        <f>IF(ins!D76&lt;&gt;"",ins!D76,"")</f>
        <v/>
      </c>
      <c r="D69" s="9" t="str">
        <f>IF(ins!E76&lt;&gt;"",VLOOKUP(ins!E76,private!S:U,3,FALSE),"")</f>
        <v/>
      </c>
      <c r="E69" s="9" t="str">
        <f>IF(ins!E76&lt;&gt;"",ins!F76,"")</f>
        <v/>
      </c>
      <c r="F69" s="9" t="str">
        <f>IF(ins!G76&lt;&gt;"",ins!G76,"")</f>
        <v/>
      </c>
      <c r="G69" s="40" t="str">
        <f>IF(ins!H76&lt;&gt;"",ins!H76,"")</f>
        <v/>
      </c>
      <c r="H69" s="40" t="str">
        <f>IF(ins!I76&lt;&gt;"",ins!I76,"")</f>
        <v/>
      </c>
      <c r="I69" s="40" t="str">
        <f>IF(ins!J76&lt;&gt;"",ins!J76,"")</f>
        <v/>
      </c>
      <c r="J69" s="9" t="str">
        <f>IF(ins!K76&lt;&gt;"",ins!K76,"")</f>
        <v/>
      </c>
    </row>
    <row r="70" spans="1:10" x14ac:dyDescent="0.25">
      <c r="A70" s="9" t="str">
        <f>IF(ins!B77&lt;&gt;"",ins!A77,"")</f>
        <v/>
      </c>
      <c r="B70" s="9" t="str">
        <f>IF(ins!B77&lt;&gt;"",ins!B77,"")</f>
        <v/>
      </c>
      <c r="C70" s="9" t="str">
        <f>IF(ins!D77&lt;&gt;"",ins!D77,"")</f>
        <v/>
      </c>
      <c r="D70" s="9" t="str">
        <f>IF(ins!E77&lt;&gt;"",VLOOKUP(ins!E77,private!S:U,3,FALSE),"")</f>
        <v/>
      </c>
      <c r="E70" s="9" t="str">
        <f>IF(ins!E77&lt;&gt;"",ins!F77,"")</f>
        <v/>
      </c>
      <c r="F70" s="9" t="str">
        <f>IF(ins!G77&lt;&gt;"",ins!G77,"")</f>
        <v/>
      </c>
      <c r="G70" s="40" t="str">
        <f>IF(ins!H77&lt;&gt;"",ins!H77,"")</f>
        <v/>
      </c>
      <c r="H70" s="40" t="str">
        <f>IF(ins!I77&lt;&gt;"",ins!I77,"")</f>
        <v/>
      </c>
      <c r="I70" s="40" t="str">
        <f>IF(ins!J77&lt;&gt;"",ins!J77,"")</f>
        <v/>
      </c>
      <c r="J70" s="9" t="str">
        <f>IF(ins!K77&lt;&gt;"",ins!K77,"")</f>
        <v/>
      </c>
    </row>
    <row r="71" spans="1:10" x14ac:dyDescent="0.25">
      <c r="A71" s="9" t="str">
        <f>IF(ins!B78&lt;&gt;"",ins!A78,"")</f>
        <v/>
      </c>
      <c r="B71" s="9" t="str">
        <f>IF(ins!B78&lt;&gt;"",ins!B78,"")</f>
        <v/>
      </c>
      <c r="C71" s="9" t="str">
        <f>IF(ins!D78&lt;&gt;"",ins!D78,"")</f>
        <v/>
      </c>
      <c r="D71" s="9" t="str">
        <f>IF(ins!E78&lt;&gt;"",VLOOKUP(ins!E78,private!S:U,3,FALSE),"")</f>
        <v/>
      </c>
      <c r="E71" s="9" t="str">
        <f>IF(ins!E78&lt;&gt;"",ins!F78,"")</f>
        <v/>
      </c>
      <c r="F71" s="9" t="str">
        <f>IF(ins!G78&lt;&gt;"",ins!G78,"")</f>
        <v/>
      </c>
      <c r="G71" s="40" t="str">
        <f>IF(ins!H78&lt;&gt;"",ins!H78,"")</f>
        <v/>
      </c>
      <c r="H71" s="40" t="str">
        <f>IF(ins!I78&lt;&gt;"",ins!I78,"")</f>
        <v/>
      </c>
      <c r="I71" s="40" t="str">
        <f>IF(ins!J78&lt;&gt;"",ins!J78,"")</f>
        <v/>
      </c>
      <c r="J71" s="9" t="str">
        <f>IF(ins!K78&lt;&gt;"",ins!K78,"")</f>
        <v/>
      </c>
    </row>
    <row r="72" spans="1:10" x14ac:dyDescent="0.25">
      <c r="A72" s="9" t="str">
        <f>IF(ins!B79&lt;&gt;"",ins!A79,"")</f>
        <v/>
      </c>
      <c r="B72" s="9" t="str">
        <f>IF(ins!B79&lt;&gt;"",ins!B79,"")</f>
        <v/>
      </c>
      <c r="C72" s="9" t="str">
        <f>IF(ins!D79&lt;&gt;"",ins!D79,"")</f>
        <v/>
      </c>
      <c r="D72" s="9" t="str">
        <f>IF(ins!E79&lt;&gt;"",VLOOKUP(ins!E79,private!S:U,3,FALSE),"")</f>
        <v/>
      </c>
      <c r="E72" s="9" t="str">
        <f>IF(ins!E79&lt;&gt;"",ins!F79,"")</f>
        <v/>
      </c>
      <c r="F72" s="9" t="str">
        <f>IF(ins!G79&lt;&gt;"",ins!G79,"")</f>
        <v/>
      </c>
      <c r="G72" s="40" t="str">
        <f>IF(ins!H79&lt;&gt;"",ins!H79,"")</f>
        <v/>
      </c>
      <c r="H72" s="40" t="str">
        <f>IF(ins!I79&lt;&gt;"",ins!I79,"")</f>
        <v/>
      </c>
      <c r="I72" s="40" t="str">
        <f>IF(ins!J79&lt;&gt;"",ins!J79,"")</f>
        <v/>
      </c>
      <c r="J72" s="9" t="str">
        <f>IF(ins!K79&lt;&gt;"",ins!K79,"")</f>
        <v/>
      </c>
    </row>
    <row r="73" spans="1:10" x14ac:dyDescent="0.25">
      <c r="A73" s="9" t="str">
        <f>IF(ins!B80&lt;&gt;"",ins!A80,"")</f>
        <v/>
      </c>
      <c r="B73" s="9" t="str">
        <f>IF(ins!B80&lt;&gt;"",ins!B80,"")</f>
        <v/>
      </c>
      <c r="C73" s="9" t="str">
        <f>IF(ins!D80&lt;&gt;"",ins!D80,"")</f>
        <v/>
      </c>
      <c r="D73" s="9" t="str">
        <f>IF(ins!E80&lt;&gt;"",VLOOKUP(ins!E80,private!S:U,3,FALSE),"")</f>
        <v/>
      </c>
      <c r="E73" s="9" t="str">
        <f>IF(ins!E80&lt;&gt;"",ins!F80,"")</f>
        <v/>
      </c>
      <c r="F73" s="9" t="str">
        <f>IF(ins!G80&lt;&gt;"",ins!G80,"")</f>
        <v/>
      </c>
      <c r="G73" s="40" t="str">
        <f>IF(ins!H80&lt;&gt;"",ins!H80,"")</f>
        <v/>
      </c>
      <c r="H73" s="40" t="str">
        <f>IF(ins!I80&lt;&gt;"",ins!I80,"")</f>
        <v/>
      </c>
      <c r="I73" s="40" t="str">
        <f>IF(ins!J80&lt;&gt;"",ins!J80,"")</f>
        <v/>
      </c>
      <c r="J73" s="9" t="str">
        <f>IF(ins!K80&lt;&gt;"",ins!K80,"")</f>
        <v/>
      </c>
    </row>
    <row r="74" spans="1:10" x14ac:dyDescent="0.25">
      <c r="A74" s="9" t="str">
        <f>IF(ins!B81&lt;&gt;"",ins!A81,"")</f>
        <v/>
      </c>
      <c r="B74" s="9" t="str">
        <f>IF(ins!B81&lt;&gt;"",ins!B81,"")</f>
        <v/>
      </c>
      <c r="C74" s="9" t="str">
        <f>IF(ins!D81&lt;&gt;"",ins!D81,"")</f>
        <v/>
      </c>
      <c r="D74" s="9" t="str">
        <f>IF(ins!E81&lt;&gt;"",VLOOKUP(ins!E81,private!S:U,3,FALSE),"")</f>
        <v/>
      </c>
      <c r="E74" s="9" t="str">
        <f>IF(ins!E81&lt;&gt;"",ins!F81,"")</f>
        <v/>
      </c>
      <c r="F74" s="9" t="str">
        <f>IF(ins!G81&lt;&gt;"",ins!G81,"")</f>
        <v/>
      </c>
      <c r="G74" s="40" t="str">
        <f>IF(ins!H81&lt;&gt;"",ins!H81,"")</f>
        <v/>
      </c>
      <c r="H74" s="40" t="str">
        <f>IF(ins!I81&lt;&gt;"",ins!I81,"")</f>
        <v/>
      </c>
      <c r="I74" s="40" t="str">
        <f>IF(ins!J81&lt;&gt;"",ins!J81,"")</f>
        <v/>
      </c>
      <c r="J74" s="9" t="str">
        <f>IF(ins!K81&lt;&gt;"",ins!K81,"")</f>
        <v/>
      </c>
    </row>
    <row r="75" spans="1:10" x14ac:dyDescent="0.25">
      <c r="A75" s="9" t="str">
        <f>IF(ins!B82&lt;&gt;"",ins!A82,"")</f>
        <v/>
      </c>
      <c r="B75" s="9" t="str">
        <f>IF(ins!B82&lt;&gt;"",ins!B82,"")</f>
        <v/>
      </c>
      <c r="C75" s="9" t="str">
        <f>IF(ins!D82&lt;&gt;"",ins!D82,"")</f>
        <v/>
      </c>
      <c r="D75" s="9" t="str">
        <f>IF(ins!E82&lt;&gt;"",VLOOKUP(ins!E82,private!S:U,3,FALSE),"")</f>
        <v/>
      </c>
      <c r="E75" s="9" t="str">
        <f>IF(ins!E82&lt;&gt;"",ins!F82,"")</f>
        <v/>
      </c>
      <c r="F75" s="9" t="str">
        <f>IF(ins!G82&lt;&gt;"",ins!G82,"")</f>
        <v/>
      </c>
      <c r="G75" s="40" t="str">
        <f>IF(ins!H82&lt;&gt;"",ins!H82,"")</f>
        <v/>
      </c>
      <c r="H75" s="40" t="str">
        <f>IF(ins!I82&lt;&gt;"",ins!I82,"")</f>
        <v/>
      </c>
      <c r="I75" s="40" t="str">
        <f>IF(ins!J82&lt;&gt;"",ins!J82,"")</f>
        <v/>
      </c>
      <c r="J75" s="9" t="str">
        <f>IF(ins!K82&lt;&gt;"",ins!K82,"")</f>
        <v/>
      </c>
    </row>
    <row r="76" spans="1:10" x14ac:dyDescent="0.25">
      <c r="A76" s="9" t="str">
        <f>IF(ins!B83&lt;&gt;"",ins!A83,"")</f>
        <v/>
      </c>
      <c r="B76" s="9" t="str">
        <f>IF(ins!B83&lt;&gt;"",ins!B83,"")</f>
        <v/>
      </c>
      <c r="C76" s="9" t="str">
        <f>IF(ins!D83&lt;&gt;"",ins!D83,"")</f>
        <v/>
      </c>
      <c r="D76" s="9" t="str">
        <f>IF(ins!E83&lt;&gt;"",VLOOKUP(ins!E83,private!S:U,3,FALSE),"")</f>
        <v/>
      </c>
      <c r="E76" s="9" t="str">
        <f>IF(ins!E83&lt;&gt;"",ins!F83,"")</f>
        <v/>
      </c>
      <c r="F76" s="9" t="str">
        <f>IF(ins!G83&lt;&gt;"",ins!G83,"")</f>
        <v/>
      </c>
      <c r="G76" s="40" t="str">
        <f>IF(ins!H83&lt;&gt;"",ins!H83,"")</f>
        <v/>
      </c>
      <c r="H76" s="40" t="str">
        <f>IF(ins!I83&lt;&gt;"",ins!I83,"")</f>
        <v/>
      </c>
      <c r="I76" s="40" t="str">
        <f>IF(ins!J83&lt;&gt;"",ins!J83,"")</f>
        <v/>
      </c>
      <c r="J76" s="9" t="str">
        <f>IF(ins!K83&lt;&gt;"",ins!K83,"")</f>
        <v/>
      </c>
    </row>
    <row r="77" spans="1:10" x14ac:dyDescent="0.25">
      <c r="A77" s="9" t="str">
        <f>IF(ins!B84&lt;&gt;"",ins!A84,"")</f>
        <v/>
      </c>
      <c r="B77" s="9" t="str">
        <f>IF(ins!B84&lt;&gt;"",ins!B84,"")</f>
        <v/>
      </c>
      <c r="C77" s="9" t="str">
        <f>IF(ins!D84&lt;&gt;"",ins!D84,"")</f>
        <v/>
      </c>
      <c r="D77" s="9" t="str">
        <f>IF(ins!E84&lt;&gt;"",VLOOKUP(ins!E84,private!S:U,3,FALSE),"")</f>
        <v/>
      </c>
      <c r="E77" s="9" t="str">
        <f>IF(ins!E84&lt;&gt;"",ins!F84,"")</f>
        <v/>
      </c>
      <c r="F77" s="9" t="str">
        <f>IF(ins!G84&lt;&gt;"",ins!G84,"")</f>
        <v/>
      </c>
      <c r="G77" s="40" t="str">
        <f>IF(ins!H84&lt;&gt;"",ins!H84,"")</f>
        <v/>
      </c>
      <c r="H77" s="40" t="str">
        <f>IF(ins!I84&lt;&gt;"",ins!I84,"")</f>
        <v/>
      </c>
      <c r="I77" s="40" t="str">
        <f>IF(ins!J84&lt;&gt;"",ins!J84,"")</f>
        <v/>
      </c>
      <c r="J77" s="9" t="str">
        <f>IF(ins!K84&lt;&gt;"",ins!K84,"")</f>
        <v/>
      </c>
    </row>
    <row r="78" spans="1:10" x14ac:dyDescent="0.25">
      <c r="A78" s="9" t="str">
        <f>IF(ins!B85&lt;&gt;"",ins!A85,"")</f>
        <v/>
      </c>
      <c r="B78" s="9" t="str">
        <f>IF(ins!B85&lt;&gt;"",ins!B85,"")</f>
        <v/>
      </c>
      <c r="C78" s="9" t="str">
        <f>IF(ins!D85&lt;&gt;"",ins!D85,"")</f>
        <v/>
      </c>
      <c r="D78" s="9" t="str">
        <f>IF(ins!E85&lt;&gt;"",VLOOKUP(ins!E85,private!S:U,3,FALSE),"")</f>
        <v/>
      </c>
      <c r="E78" s="9" t="str">
        <f>IF(ins!E85&lt;&gt;"",ins!F85,"")</f>
        <v/>
      </c>
      <c r="F78" s="9" t="str">
        <f>IF(ins!G85&lt;&gt;"",ins!G85,"")</f>
        <v/>
      </c>
      <c r="G78" s="40" t="str">
        <f>IF(ins!H85&lt;&gt;"",ins!H85,"")</f>
        <v/>
      </c>
      <c r="H78" s="40" t="str">
        <f>IF(ins!I85&lt;&gt;"",ins!I85,"")</f>
        <v/>
      </c>
      <c r="I78" s="40" t="str">
        <f>IF(ins!J85&lt;&gt;"",ins!J85,"")</f>
        <v/>
      </c>
      <c r="J78" s="9" t="str">
        <f>IF(ins!K85&lt;&gt;"",ins!K85,"")</f>
        <v/>
      </c>
    </row>
    <row r="79" spans="1:10" x14ac:dyDescent="0.25">
      <c r="A79" s="9" t="str">
        <f>IF(ins!B86&lt;&gt;"",ins!A86,"")</f>
        <v/>
      </c>
      <c r="B79" s="9" t="str">
        <f>IF(ins!B86&lt;&gt;"",ins!B86,"")</f>
        <v/>
      </c>
      <c r="C79" s="9" t="str">
        <f>IF(ins!D86&lt;&gt;"",ins!D86,"")</f>
        <v/>
      </c>
      <c r="D79" s="9" t="str">
        <f>IF(ins!E86&lt;&gt;"",VLOOKUP(ins!E86,private!S:U,3,FALSE),"")</f>
        <v/>
      </c>
      <c r="E79" s="9" t="str">
        <f>IF(ins!E86&lt;&gt;"",ins!F86,"")</f>
        <v/>
      </c>
      <c r="F79" s="9" t="str">
        <f>IF(ins!G86&lt;&gt;"",ins!G86,"")</f>
        <v/>
      </c>
      <c r="G79" s="40" t="str">
        <f>IF(ins!H86&lt;&gt;"",ins!H86,"")</f>
        <v/>
      </c>
      <c r="H79" s="40" t="str">
        <f>IF(ins!I86&lt;&gt;"",ins!I86,"")</f>
        <v/>
      </c>
      <c r="I79" s="40" t="str">
        <f>IF(ins!J86&lt;&gt;"",ins!J86,"")</f>
        <v/>
      </c>
      <c r="J79" s="9" t="str">
        <f>IF(ins!K86&lt;&gt;"",ins!K86,"")</f>
        <v/>
      </c>
    </row>
    <row r="80" spans="1:10" x14ac:dyDescent="0.25">
      <c r="A80" s="9" t="str">
        <f>IF(ins!B87&lt;&gt;"",ins!A87,"")</f>
        <v/>
      </c>
      <c r="B80" s="9" t="str">
        <f>IF(ins!B87&lt;&gt;"",ins!B87,"")</f>
        <v/>
      </c>
      <c r="C80" s="9" t="str">
        <f>IF(ins!D87&lt;&gt;"",ins!D87,"")</f>
        <v/>
      </c>
      <c r="D80" s="9" t="str">
        <f>IF(ins!E87&lt;&gt;"",VLOOKUP(ins!E87,private!S:U,3,FALSE),"")</f>
        <v/>
      </c>
      <c r="E80" s="9" t="str">
        <f>IF(ins!E87&lt;&gt;"",ins!F87,"")</f>
        <v/>
      </c>
      <c r="F80" s="9" t="str">
        <f>IF(ins!G87&lt;&gt;"",ins!G87,"")</f>
        <v/>
      </c>
      <c r="G80" s="40" t="str">
        <f>IF(ins!H87&lt;&gt;"",ins!H87,"")</f>
        <v/>
      </c>
      <c r="H80" s="40" t="str">
        <f>IF(ins!I87&lt;&gt;"",ins!I87,"")</f>
        <v/>
      </c>
      <c r="I80" s="40" t="str">
        <f>IF(ins!J87&lt;&gt;"",ins!J87,"")</f>
        <v/>
      </c>
      <c r="J80" s="9" t="str">
        <f>IF(ins!K87&lt;&gt;"",ins!K87,"")</f>
        <v/>
      </c>
    </row>
    <row r="81" spans="1:10" x14ac:dyDescent="0.25">
      <c r="A81" s="9" t="str">
        <f>IF(ins!B88&lt;&gt;"",ins!A88,"")</f>
        <v/>
      </c>
      <c r="B81" s="9" t="str">
        <f>IF(ins!B88&lt;&gt;"",ins!B88,"")</f>
        <v/>
      </c>
      <c r="C81" s="9" t="str">
        <f>IF(ins!D88&lt;&gt;"",ins!D88,"")</f>
        <v/>
      </c>
      <c r="D81" s="9" t="str">
        <f>IF(ins!E88&lt;&gt;"",VLOOKUP(ins!E88,private!S:U,3,FALSE),"")</f>
        <v/>
      </c>
      <c r="E81" s="9" t="str">
        <f>IF(ins!E88&lt;&gt;"",ins!F88,"")</f>
        <v/>
      </c>
      <c r="F81" s="9" t="str">
        <f>IF(ins!G88&lt;&gt;"",ins!G88,"")</f>
        <v/>
      </c>
      <c r="G81" s="40" t="str">
        <f>IF(ins!H88&lt;&gt;"",ins!H88,"")</f>
        <v/>
      </c>
      <c r="H81" s="40" t="str">
        <f>IF(ins!I88&lt;&gt;"",ins!I88,"")</f>
        <v/>
      </c>
      <c r="I81" s="40" t="str">
        <f>IF(ins!J88&lt;&gt;"",ins!J88,"")</f>
        <v/>
      </c>
      <c r="J81" s="9" t="str">
        <f>IF(ins!K88&lt;&gt;"",ins!K88,"")</f>
        <v/>
      </c>
    </row>
    <row r="82" spans="1:10" x14ac:dyDescent="0.25">
      <c r="A82" s="9" t="str">
        <f>IF(ins!B89&lt;&gt;"",ins!A89,"")</f>
        <v/>
      </c>
      <c r="B82" s="9" t="str">
        <f>IF(ins!B89&lt;&gt;"",ins!B89,"")</f>
        <v/>
      </c>
      <c r="C82" s="9" t="str">
        <f>IF(ins!D89&lt;&gt;"",ins!D89,"")</f>
        <v/>
      </c>
      <c r="D82" s="9" t="str">
        <f>IF(ins!E89&lt;&gt;"",VLOOKUP(ins!E89,private!S:U,3,FALSE),"")</f>
        <v/>
      </c>
      <c r="E82" s="9" t="str">
        <f>IF(ins!E89&lt;&gt;"",ins!F89,"")</f>
        <v/>
      </c>
      <c r="F82" s="9" t="str">
        <f>IF(ins!G89&lt;&gt;"",ins!G89,"")</f>
        <v/>
      </c>
      <c r="G82" s="40" t="str">
        <f>IF(ins!H89&lt;&gt;"",ins!H89,"")</f>
        <v/>
      </c>
      <c r="H82" s="40" t="str">
        <f>IF(ins!I89&lt;&gt;"",ins!I89,"")</f>
        <v/>
      </c>
      <c r="I82" s="40" t="str">
        <f>IF(ins!J89&lt;&gt;"",ins!J89,"")</f>
        <v/>
      </c>
      <c r="J82" s="9" t="str">
        <f>IF(ins!K89&lt;&gt;"",ins!K89,"")</f>
        <v/>
      </c>
    </row>
    <row r="83" spans="1:10" x14ac:dyDescent="0.25">
      <c r="A83" s="9" t="str">
        <f>IF(ins!B90&lt;&gt;"",ins!A90,"")</f>
        <v/>
      </c>
      <c r="B83" s="9" t="str">
        <f>IF(ins!B90&lt;&gt;"",ins!B90,"")</f>
        <v/>
      </c>
      <c r="C83" s="9" t="str">
        <f>IF(ins!D90&lt;&gt;"",ins!D90,"")</f>
        <v/>
      </c>
      <c r="D83" s="9" t="str">
        <f>IF(ins!E90&lt;&gt;"",VLOOKUP(ins!E90,private!S:U,3,FALSE),"")</f>
        <v/>
      </c>
      <c r="E83" s="9" t="str">
        <f>IF(ins!E90&lt;&gt;"",ins!F90,"")</f>
        <v/>
      </c>
      <c r="F83" s="9" t="str">
        <f>IF(ins!G90&lt;&gt;"",ins!G90,"")</f>
        <v/>
      </c>
      <c r="G83" s="40" t="str">
        <f>IF(ins!H90&lt;&gt;"",ins!H90,"")</f>
        <v/>
      </c>
      <c r="H83" s="40" t="str">
        <f>IF(ins!I90&lt;&gt;"",ins!I90,"")</f>
        <v/>
      </c>
      <c r="I83" s="40" t="str">
        <f>IF(ins!J90&lt;&gt;"",ins!J90,"")</f>
        <v/>
      </c>
      <c r="J83" s="9" t="str">
        <f>IF(ins!K90&lt;&gt;"",ins!K90,"")</f>
        <v/>
      </c>
    </row>
    <row r="84" spans="1:10" x14ac:dyDescent="0.25">
      <c r="A84" s="9" t="str">
        <f>IF(ins!B91&lt;&gt;"",ins!A91,"")</f>
        <v/>
      </c>
      <c r="B84" s="9" t="str">
        <f>IF(ins!B91&lt;&gt;"",ins!B91,"")</f>
        <v/>
      </c>
      <c r="C84" s="9" t="str">
        <f>IF(ins!D91&lt;&gt;"",ins!D91,"")</f>
        <v/>
      </c>
      <c r="D84" s="9" t="str">
        <f>IF(ins!E91&lt;&gt;"",VLOOKUP(ins!E91,private!S:U,3,FALSE),"")</f>
        <v/>
      </c>
      <c r="E84" s="9" t="str">
        <f>IF(ins!E91&lt;&gt;"",ins!F91,"")</f>
        <v/>
      </c>
      <c r="F84" s="9" t="str">
        <f>IF(ins!G91&lt;&gt;"",ins!G91,"")</f>
        <v/>
      </c>
      <c r="G84" s="40" t="str">
        <f>IF(ins!H91&lt;&gt;"",ins!H91,"")</f>
        <v/>
      </c>
      <c r="H84" s="40" t="str">
        <f>IF(ins!I91&lt;&gt;"",ins!I91,"")</f>
        <v/>
      </c>
      <c r="I84" s="40" t="str">
        <f>IF(ins!J91&lt;&gt;"",ins!J91,"")</f>
        <v/>
      </c>
      <c r="J84" s="9" t="str">
        <f>IF(ins!K91&lt;&gt;"",ins!K91,"")</f>
        <v/>
      </c>
    </row>
    <row r="85" spans="1:10" x14ac:dyDescent="0.25">
      <c r="A85" s="9" t="str">
        <f>IF(ins!B92&lt;&gt;"",ins!A92,"")</f>
        <v/>
      </c>
      <c r="B85" s="9" t="str">
        <f>IF(ins!B92&lt;&gt;"",ins!B92,"")</f>
        <v/>
      </c>
      <c r="C85" s="9" t="str">
        <f>IF(ins!D92&lt;&gt;"",ins!D92,"")</f>
        <v/>
      </c>
      <c r="D85" s="9" t="str">
        <f>IF(ins!E92&lt;&gt;"",VLOOKUP(ins!E92,private!S:U,3,FALSE),"")</f>
        <v/>
      </c>
      <c r="E85" s="9" t="str">
        <f>IF(ins!E92&lt;&gt;"",ins!F92,"")</f>
        <v/>
      </c>
      <c r="F85" s="9" t="str">
        <f>IF(ins!G92&lt;&gt;"",ins!G92,"")</f>
        <v/>
      </c>
      <c r="G85" s="40" t="str">
        <f>IF(ins!H92&lt;&gt;"",ins!H92,"")</f>
        <v/>
      </c>
      <c r="H85" s="40" t="str">
        <f>IF(ins!I92&lt;&gt;"",ins!I92,"")</f>
        <v/>
      </c>
      <c r="I85" s="40" t="str">
        <f>IF(ins!J92&lt;&gt;"",ins!J92,"")</f>
        <v/>
      </c>
      <c r="J85" s="9" t="str">
        <f>IF(ins!K92&lt;&gt;"",ins!K92,"")</f>
        <v/>
      </c>
    </row>
    <row r="86" spans="1:10" x14ac:dyDescent="0.25">
      <c r="A86" s="9" t="str">
        <f>IF(ins!B93&lt;&gt;"",ins!A93,"")</f>
        <v/>
      </c>
      <c r="B86" s="9" t="str">
        <f>IF(ins!B93&lt;&gt;"",ins!B93,"")</f>
        <v/>
      </c>
      <c r="C86" s="9" t="str">
        <f>IF(ins!D93&lt;&gt;"",ins!D93,"")</f>
        <v/>
      </c>
      <c r="D86" s="9" t="str">
        <f>IF(ins!E93&lt;&gt;"",VLOOKUP(ins!E93,private!S:U,3,FALSE),"")</f>
        <v/>
      </c>
      <c r="E86" s="9" t="str">
        <f>IF(ins!E93&lt;&gt;"",ins!F93,"")</f>
        <v/>
      </c>
      <c r="F86" s="9" t="str">
        <f>IF(ins!G93&lt;&gt;"",ins!G93,"")</f>
        <v/>
      </c>
      <c r="G86" s="40" t="str">
        <f>IF(ins!H93&lt;&gt;"",ins!H93,"")</f>
        <v/>
      </c>
      <c r="H86" s="40" t="str">
        <f>IF(ins!I93&lt;&gt;"",ins!I93,"")</f>
        <v/>
      </c>
      <c r="I86" s="40" t="str">
        <f>IF(ins!J93&lt;&gt;"",ins!J93,"")</f>
        <v/>
      </c>
      <c r="J86" s="9" t="str">
        <f>IF(ins!K93&lt;&gt;"",ins!K93,"")</f>
        <v/>
      </c>
    </row>
    <row r="87" spans="1:10" x14ac:dyDescent="0.25">
      <c r="A87" s="9" t="str">
        <f>IF(ins!B94&lt;&gt;"",ins!A94,"")</f>
        <v/>
      </c>
      <c r="B87" s="9" t="str">
        <f>IF(ins!B94&lt;&gt;"",ins!B94,"")</f>
        <v/>
      </c>
      <c r="C87" s="9" t="str">
        <f>IF(ins!D94&lt;&gt;"",ins!D94,"")</f>
        <v/>
      </c>
      <c r="D87" s="9" t="str">
        <f>IF(ins!E94&lt;&gt;"",VLOOKUP(ins!E94,private!S:U,3,FALSE),"")</f>
        <v/>
      </c>
      <c r="E87" s="9" t="str">
        <f>IF(ins!E94&lt;&gt;"",ins!F94,"")</f>
        <v/>
      </c>
      <c r="F87" s="9" t="str">
        <f>IF(ins!G94&lt;&gt;"",ins!G94,"")</f>
        <v/>
      </c>
      <c r="G87" s="40" t="str">
        <f>IF(ins!H94&lt;&gt;"",ins!H94,"")</f>
        <v/>
      </c>
      <c r="H87" s="40" t="str">
        <f>IF(ins!I94&lt;&gt;"",ins!I94,"")</f>
        <v/>
      </c>
      <c r="I87" s="40" t="str">
        <f>IF(ins!J94&lt;&gt;"",ins!J94,"")</f>
        <v/>
      </c>
      <c r="J87" s="9" t="str">
        <f>IF(ins!K94&lt;&gt;"",ins!K94,"")</f>
        <v/>
      </c>
    </row>
    <row r="88" spans="1:10" x14ac:dyDescent="0.25">
      <c r="A88" s="9" t="str">
        <f>IF(ins!B95&lt;&gt;"",ins!A95,"")</f>
        <v/>
      </c>
      <c r="B88" s="9" t="str">
        <f>IF(ins!B95&lt;&gt;"",ins!B95,"")</f>
        <v/>
      </c>
      <c r="C88" s="9" t="str">
        <f>IF(ins!D95&lt;&gt;"",ins!D95,"")</f>
        <v/>
      </c>
      <c r="D88" s="9" t="str">
        <f>IF(ins!E95&lt;&gt;"",VLOOKUP(ins!E95,private!S:U,3,FALSE),"")</f>
        <v/>
      </c>
      <c r="E88" s="9" t="str">
        <f>IF(ins!E95&lt;&gt;"",ins!F95,"")</f>
        <v/>
      </c>
      <c r="F88" s="9" t="str">
        <f>IF(ins!G95&lt;&gt;"",ins!G95,"")</f>
        <v/>
      </c>
      <c r="G88" s="40" t="str">
        <f>IF(ins!H95&lt;&gt;"",ins!H95,"")</f>
        <v/>
      </c>
      <c r="H88" s="40" t="str">
        <f>IF(ins!I95&lt;&gt;"",ins!I95,"")</f>
        <v/>
      </c>
      <c r="I88" s="40" t="str">
        <f>IF(ins!J95&lt;&gt;"",ins!J95,"")</f>
        <v/>
      </c>
      <c r="J88" s="9" t="str">
        <f>IF(ins!K95&lt;&gt;"",ins!K95,"")</f>
        <v/>
      </c>
    </row>
    <row r="89" spans="1:10" x14ac:dyDescent="0.25">
      <c r="A89" s="9" t="str">
        <f>IF(ins!B96&lt;&gt;"",ins!A96,"")</f>
        <v/>
      </c>
      <c r="B89" s="9" t="str">
        <f>IF(ins!B96&lt;&gt;"",ins!B96,"")</f>
        <v/>
      </c>
      <c r="C89" s="9" t="str">
        <f>IF(ins!D96&lt;&gt;"",ins!D96,"")</f>
        <v/>
      </c>
      <c r="D89" s="9" t="str">
        <f>IF(ins!E96&lt;&gt;"",VLOOKUP(ins!E96,private!S:U,3,FALSE),"")</f>
        <v/>
      </c>
      <c r="E89" s="9" t="str">
        <f>IF(ins!E96&lt;&gt;"",ins!F96,"")</f>
        <v/>
      </c>
      <c r="F89" s="9" t="str">
        <f>IF(ins!G96&lt;&gt;"",ins!G96,"")</f>
        <v/>
      </c>
      <c r="G89" s="40" t="str">
        <f>IF(ins!H96&lt;&gt;"",ins!H96,"")</f>
        <v/>
      </c>
      <c r="H89" s="40" t="str">
        <f>IF(ins!I96&lt;&gt;"",ins!I96,"")</f>
        <v/>
      </c>
      <c r="I89" s="40" t="str">
        <f>IF(ins!J96&lt;&gt;"",ins!J96,"")</f>
        <v/>
      </c>
      <c r="J89" s="9" t="str">
        <f>IF(ins!K96&lt;&gt;"",ins!K96,"")</f>
        <v/>
      </c>
    </row>
    <row r="90" spans="1:10" x14ac:dyDescent="0.25">
      <c r="A90" s="9" t="str">
        <f>IF(ins!B97&lt;&gt;"",ins!A97,"")</f>
        <v/>
      </c>
      <c r="B90" s="9" t="str">
        <f>IF(ins!B97&lt;&gt;"",ins!B97,"")</f>
        <v/>
      </c>
      <c r="C90" s="9" t="str">
        <f>IF(ins!D97&lt;&gt;"",ins!D97,"")</f>
        <v/>
      </c>
      <c r="D90" s="9" t="str">
        <f>IF(ins!E97&lt;&gt;"",VLOOKUP(ins!E97,private!S:U,3,FALSE),"")</f>
        <v/>
      </c>
      <c r="E90" s="9" t="str">
        <f>IF(ins!E97&lt;&gt;"",ins!F97,"")</f>
        <v/>
      </c>
      <c r="F90" s="9" t="str">
        <f>IF(ins!G97&lt;&gt;"",ins!G97,"")</f>
        <v/>
      </c>
      <c r="G90" s="40" t="str">
        <f>IF(ins!H97&lt;&gt;"",ins!H97,"")</f>
        <v/>
      </c>
      <c r="H90" s="40" t="str">
        <f>IF(ins!I97&lt;&gt;"",ins!I97,"")</f>
        <v/>
      </c>
      <c r="I90" s="40" t="str">
        <f>IF(ins!J97&lt;&gt;"",ins!J97,"")</f>
        <v/>
      </c>
      <c r="J90" s="9" t="str">
        <f>IF(ins!K97&lt;&gt;"",ins!K97,"")</f>
        <v/>
      </c>
    </row>
    <row r="91" spans="1:10" x14ac:dyDescent="0.25">
      <c r="A91" s="9" t="str">
        <f>IF(ins!B98&lt;&gt;"",ins!A98,"")</f>
        <v/>
      </c>
      <c r="B91" s="9" t="str">
        <f>IF(ins!B98&lt;&gt;"",ins!B98,"")</f>
        <v/>
      </c>
      <c r="C91" s="9" t="str">
        <f>IF(ins!D98&lt;&gt;"",ins!D98,"")</f>
        <v/>
      </c>
      <c r="D91" s="9" t="str">
        <f>IF(ins!E98&lt;&gt;"",VLOOKUP(ins!E98,private!S:U,3,FALSE),"")</f>
        <v/>
      </c>
      <c r="E91" s="9" t="str">
        <f>IF(ins!E98&lt;&gt;"",ins!F98,"")</f>
        <v/>
      </c>
      <c r="F91" s="9" t="str">
        <f>IF(ins!G98&lt;&gt;"",ins!G98,"")</f>
        <v/>
      </c>
      <c r="G91" s="40" t="str">
        <f>IF(ins!H98&lt;&gt;"",ins!H98,"")</f>
        <v/>
      </c>
      <c r="H91" s="40" t="str">
        <f>IF(ins!I98&lt;&gt;"",ins!I98,"")</f>
        <v/>
      </c>
      <c r="I91" s="40" t="str">
        <f>IF(ins!J98&lt;&gt;"",ins!J98,"")</f>
        <v/>
      </c>
      <c r="J91" s="9" t="str">
        <f>IF(ins!K98&lt;&gt;"",ins!K98,"")</f>
        <v/>
      </c>
    </row>
    <row r="92" spans="1:10" x14ac:dyDescent="0.25">
      <c r="A92" s="9" t="str">
        <f>IF(ins!B99&lt;&gt;"",ins!A99,"")</f>
        <v/>
      </c>
      <c r="B92" s="9" t="str">
        <f>IF(ins!B99&lt;&gt;"",ins!B99,"")</f>
        <v/>
      </c>
      <c r="C92" s="9" t="str">
        <f>IF(ins!D99&lt;&gt;"",ins!D99,"")</f>
        <v/>
      </c>
      <c r="D92" s="9" t="str">
        <f>IF(ins!E99&lt;&gt;"",VLOOKUP(ins!E99,private!S:U,3,FALSE),"")</f>
        <v/>
      </c>
      <c r="E92" s="9" t="str">
        <f>IF(ins!E99&lt;&gt;"",ins!F99,"")</f>
        <v/>
      </c>
      <c r="F92" s="9" t="str">
        <f>IF(ins!G99&lt;&gt;"",ins!G99,"")</f>
        <v/>
      </c>
      <c r="G92" s="40" t="str">
        <f>IF(ins!H99&lt;&gt;"",ins!H99,"")</f>
        <v/>
      </c>
      <c r="H92" s="40" t="str">
        <f>IF(ins!I99&lt;&gt;"",ins!I99,"")</f>
        <v/>
      </c>
      <c r="I92" s="40" t="str">
        <f>IF(ins!J99&lt;&gt;"",ins!J99,"")</f>
        <v/>
      </c>
      <c r="J92" s="9" t="str">
        <f>IF(ins!K99&lt;&gt;"",ins!K99,"")</f>
        <v/>
      </c>
    </row>
    <row r="93" spans="1:10" x14ac:dyDescent="0.25">
      <c r="A93" s="9" t="str">
        <f>IF(ins!B100&lt;&gt;"",ins!A100,"")</f>
        <v/>
      </c>
      <c r="B93" s="9" t="str">
        <f>IF(ins!B100&lt;&gt;"",ins!B100,"")</f>
        <v/>
      </c>
      <c r="C93" s="9" t="str">
        <f>IF(ins!D100&lt;&gt;"",ins!D100,"")</f>
        <v/>
      </c>
      <c r="D93" s="9" t="str">
        <f>IF(ins!E100&lt;&gt;"",VLOOKUP(ins!E100,private!S:U,3,FALSE),"")</f>
        <v/>
      </c>
      <c r="E93" s="9" t="str">
        <f>IF(ins!E100&lt;&gt;"",ins!F100,"")</f>
        <v/>
      </c>
      <c r="F93" s="9" t="str">
        <f>IF(ins!G100&lt;&gt;"",ins!G100,"")</f>
        <v/>
      </c>
      <c r="G93" s="40" t="str">
        <f>IF(ins!H100&lt;&gt;"",ins!H100,"")</f>
        <v/>
      </c>
      <c r="H93" s="40" t="str">
        <f>IF(ins!I100&lt;&gt;"",ins!I100,"")</f>
        <v/>
      </c>
      <c r="I93" s="40" t="str">
        <f>IF(ins!J100&lt;&gt;"",ins!J100,"")</f>
        <v/>
      </c>
      <c r="J93" s="9" t="str">
        <f>IF(ins!K100&lt;&gt;"",ins!K100,"")</f>
        <v/>
      </c>
    </row>
    <row r="94" spans="1:10" x14ac:dyDescent="0.25">
      <c r="A94" s="9" t="str">
        <f>IF(ins!B101&lt;&gt;"",ins!A101,"")</f>
        <v/>
      </c>
      <c r="B94" s="9" t="str">
        <f>IF(ins!B101&lt;&gt;"",ins!B101,"")</f>
        <v/>
      </c>
      <c r="C94" s="9" t="str">
        <f>IF(ins!D101&lt;&gt;"",ins!D101,"")</f>
        <v/>
      </c>
      <c r="D94" s="9" t="str">
        <f>IF(ins!E101&lt;&gt;"",VLOOKUP(ins!E101,private!S:U,3,FALSE),"")</f>
        <v/>
      </c>
      <c r="E94" s="9" t="str">
        <f>IF(ins!E101&lt;&gt;"",ins!F101,"")</f>
        <v/>
      </c>
      <c r="F94" s="9" t="str">
        <f>IF(ins!G101&lt;&gt;"",ins!G101,"")</f>
        <v/>
      </c>
      <c r="G94" s="40" t="str">
        <f>IF(ins!H101&lt;&gt;"",ins!H101,"")</f>
        <v/>
      </c>
      <c r="H94" s="40" t="str">
        <f>IF(ins!I101&lt;&gt;"",ins!I101,"")</f>
        <v/>
      </c>
      <c r="I94" s="40" t="str">
        <f>IF(ins!J101&lt;&gt;"",ins!J101,"")</f>
        <v/>
      </c>
      <c r="J94" s="9" t="str">
        <f>IF(ins!K101&lt;&gt;"",ins!K101,"")</f>
        <v/>
      </c>
    </row>
    <row r="95" spans="1:10" x14ac:dyDescent="0.25">
      <c r="A95" s="9" t="str">
        <f>IF(ins!B102&lt;&gt;"",ins!A102,"")</f>
        <v/>
      </c>
      <c r="B95" s="9" t="str">
        <f>IF(ins!B102&lt;&gt;"",ins!B102,"")</f>
        <v/>
      </c>
      <c r="C95" s="9" t="str">
        <f>IF(ins!D102&lt;&gt;"",ins!D102,"")</f>
        <v/>
      </c>
      <c r="D95" s="9" t="str">
        <f>IF(ins!E102&lt;&gt;"",VLOOKUP(ins!E102,private!S:U,3,FALSE),"")</f>
        <v/>
      </c>
      <c r="E95" s="9" t="str">
        <f>IF(ins!E102&lt;&gt;"",ins!F102,"")</f>
        <v/>
      </c>
      <c r="F95" s="9" t="str">
        <f>IF(ins!G102&lt;&gt;"",ins!G102,"")</f>
        <v/>
      </c>
      <c r="G95" s="40" t="str">
        <f>IF(ins!H102&lt;&gt;"",ins!H102,"")</f>
        <v/>
      </c>
      <c r="H95" s="40" t="str">
        <f>IF(ins!I102&lt;&gt;"",ins!I102,"")</f>
        <v/>
      </c>
      <c r="I95" s="40" t="str">
        <f>IF(ins!J102&lt;&gt;"",ins!J102,"")</f>
        <v/>
      </c>
      <c r="J95" s="9" t="str">
        <f>IF(ins!K102&lt;&gt;"",ins!K102,"")</f>
        <v/>
      </c>
    </row>
    <row r="96" spans="1:10" x14ac:dyDescent="0.25">
      <c r="A96" s="9" t="str">
        <f>IF(ins!B103&lt;&gt;"",ins!A103,"")</f>
        <v/>
      </c>
      <c r="B96" s="9" t="str">
        <f>IF(ins!B103&lt;&gt;"",ins!B103,"")</f>
        <v/>
      </c>
      <c r="C96" s="9" t="str">
        <f>IF(ins!D103&lt;&gt;"",ins!D103,"")</f>
        <v/>
      </c>
      <c r="D96" s="9" t="str">
        <f>IF(ins!E103&lt;&gt;"",VLOOKUP(ins!E103,private!S:U,3,FALSE),"")</f>
        <v/>
      </c>
      <c r="E96" s="9" t="str">
        <f>IF(ins!E103&lt;&gt;"",ins!F103,"")</f>
        <v/>
      </c>
      <c r="F96" s="9" t="str">
        <f>IF(ins!G103&lt;&gt;"",ins!G103,"")</f>
        <v/>
      </c>
      <c r="G96" s="40" t="str">
        <f>IF(ins!H103&lt;&gt;"",ins!H103,"")</f>
        <v/>
      </c>
      <c r="H96" s="40" t="str">
        <f>IF(ins!I103&lt;&gt;"",ins!I103,"")</f>
        <v/>
      </c>
      <c r="I96" s="40" t="str">
        <f>IF(ins!J103&lt;&gt;"",ins!J103,"")</f>
        <v/>
      </c>
      <c r="J96" s="9" t="str">
        <f>IF(ins!K103&lt;&gt;"",ins!K103,"")</f>
        <v/>
      </c>
    </row>
    <row r="97" spans="1:10" x14ac:dyDescent="0.25">
      <c r="A97" s="9" t="str">
        <f>IF(ins!B104&lt;&gt;"",ins!A104,"")</f>
        <v/>
      </c>
      <c r="B97" s="9" t="str">
        <f>IF(ins!B104&lt;&gt;"",ins!B104,"")</f>
        <v/>
      </c>
      <c r="C97" s="9" t="str">
        <f>IF(ins!D104&lt;&gt;"",ins!D104,"")</f>
        <v/>
      </c>
      <c r="D97" s="9" t="str">
        <f>IF(ins!E104&lt;&gt;"",VLOOKUP(ins!E104,private!S:U,3,FALSE),"")</f>
        <v/>
      </c>
      <c r="E97" s="9" t="str">
        <f>IF(ins!E104&lt;&gt;"",ins!F104,"")</f>
        <v/>
      </c>
      <c r="F97" s="9" t="str">
        <f>IF(ins!G104&lt;&gt;"",ins!G104,"")</f>
        <v/>
      </c>
      <c r="G97" s="40" t="str">
        <f>IF(ins!H104&lt;&gt;"",ins!H104,"")</f>
        <v/>
      </c>
      <c r="H97" s="40" t="str">
        <f>IF(ins!I104&lt;&gt;"",ins!I104,"")</f>
        <v/>
      </c>
      <c r="I97" s="40" t="str">
        <f>IF(ins!J104&lt;&gt;"",ins!J104,"")</f>
        <v/>
      </c>
      <c r="J97" s="9" t="str">
        <f>IF(ins!K104&lt;&gt;"",ins!K104,"")</f>
        <v/>
      </c>
    </row>
    <row r="98" spans="1:10" x14ac:dyDescent="0.25">
      <c r="A98" s="9" t="str">
        <f>IF(ins!B105&lt;&gt;"",ins!A105,"")</f>
        <v/>
      </c>
      <c r="B98" s="9" t="str">
        <f>IF(ins!B105&lt;&gt;"",ins!B105,"")</f>
        <v/>
      </c>
      <c r="C98" s="9" t="str">
        <f>IF(ins!D105&lt;&gt;"",ins!D105,"")</f>
        <v/>
      </c>
      <c r="D98" s="9" t="str">
        <f>IF(ins!E105&lt;&gt;"",VLOOKUP(ins!E105,private!S:U,3,FALSE),"")</f>
        <v/>
      </c>
      <c r="E98" s="9" t="str">
        <f>IF(ins!E105&lt;&gt;"",ins!F105,"")</f>
        <v/>
      </c>
      <c r="F98" s="9" t="str">
        <f>IF(ins!G105&lt;&gt;"",ins!G105,"")</f>
        <v/>
      </c>
      <c r="G98" s="40" t="str">
        <f>IF(ins!H105&lt;&gt;"",ins!H105,"")</f>
        <v/>
      </c>
      <c r="H98" s="40" t="str">
        <f>IF(ins!I105&lt;&gt;"",ins!I105,"")</f>
        <v/>
      </c>
      <c r="I98" s="40" t="str">
        <f>IF(ins!J105&lt;&gt;"",ins!J105,"")</f>
        <v/>
      </c>
      <c r="J98" s="9" t="str">
        <f>IF(ins!K105&lt;&gt;"",ins!K105,"")</f>
        <v/>
      </c>
    </row>
    <row r="99" spans="1:10" x14ac:dyDescent="0.25">
      <c r="A99" s="9" t="str">
        <f>IF(ins!B106&lt;&gt;"",ins!A106,"")</f>
        <v/>
      </c>
      <c r="B99" s="9" t="str">
        <f>IF(ins!B106&lt;&gt;"",ins!B106,"")</f>
        <v/>
      </c>
      <c r="C99" s="9" t="str">
        <f>IF(ins!D106&lt;&gt;"",ins!D106,"")</f>
        <v/>
      </c>
      <c r="D99" s="9" t="str">
        <f>IF(ins!E106&lt;&gt;"",VLOOKUP(ins!E106,private!S:U,3,FALSE),"")</f>
        <v/>
      </c>
      <c r="E99" s="9" t="str">
        <f>IF(ins!E106&lt;&gt;"",ins!F106,"")</f>
        <v/>
      </c>
      <c r="F99" s="9" t="str">
        <f>IF(ins!G106&lt;&gt;"",ins!G106,"")</f>
        <v/>
      </c>
      <c r="G99" s="40" t="str">
        <f>IF(ins!H106&lt;&gt;"",ins!H106,"")</f>
        <v/>
      </c>
      <c r="H99" s="40" t="str">
        <f>IF(ins!I106&lt;&gt;"",ins!I106,"")</f>
        <v/>
      </c>
      <c r="I99" s="40" t="str">
        <f>IF(ins!J106&lt;&gt;"",ins!J106,"")</f>
        <v/>
      </c>
      <c r="J99" s="9" t="str">
        <f>IF(ins!K106&lt;&gt;"",ins!K106,"")</f>
        <v/>
      </c>
    </row>
    <row r="100" spans="1:10" x14ac:dyDescent="0.25">
      <c r="A100" s="9" t="str">
        <f>IF(ins!B107&lt;&gt;"",ins!A107,"")</f>
        <v/>
      </c>
      <c r="B100" s="9" t="str">
        <f>IF(ins!B107&lt;&gt;"",ins!B107,"")</f>
        <v/>
      </c>
      <c r="C100" s="9" t="str">
        <f>IF(ins!D107&lt;&gt;"",ins!D107,"")</f>
        <v/>
      </c>
      <c r="D100" s="9" t="str">
        <f>IF(ins!E107&lt;&gt;"",VLOOKUP(ins!E107,private!S:U,3,FALSE),"")</f>
        <v/>
      </c>
      <c r="E100" s="9" t="str">
        <f>IF(ins!E107&lt;&gt;"",ins!F107,"")</f>
        <v/>
      </c>
      <c r="F100" s="9" t="str">
        <f>IF(ins!G107&lt;&gt;"",ins!G107,"")</f>
        <v/>
      </c>
      <c r="G100" s="40" t="str">
        <f>IF(ins!H107&lt;&gt;"",ins!H107,"")</f>
        <v/>
      </c>
      <c r="H100" s="40" t="str">
        <f>IF(ins!I107&lt;&gt;"",ins!I107,"")</f>
        <v/>
      </c>
      <c r="I100" s="40" t="str">
        <f>IF(ins!J107&lt;&gt;"",ins!J107,"")</f>
        <v/>
      </c>
      <c r="J100" s="9" t="str">
        <f>IF(ins!K107&lt;&gt;"",ins!K107,"")</f>
        <v/>
      </c>
    </row>
    <row r="101" spans="1:10" x14ac:dyDescent="0.25">
      <c r="A101" s="9" t="str">
        <f>IF(ins!B108&lt;&gt;"",ins!A108,"")</f>
        <v/>
      </c>
      <c r="B101" s="9" t="str">
        <f>IF(ins!B108&lt;&gt;"",ins!B108,"")</f>
        <v/>
      </c>
      <c r="C101" s="9" t="str">
        <f>IF(ins!D108&lt;&gt;"",ins!D108,"")</f>
        <v/>
      </c>
      <c r="D101" s="9" t="str">
        <f>IF(ins!E108&lt;&gt;"",VLOOKUP(ins!E108,private!S:U,3,FALSE),"")</f>
        <v/>
      </c>
      <c r="E101" s="9" t="str">
        <f>IF(ins!E108&lt;&gt;"",ins!F108,"")</f>
        <v/>
      </c>
      <c r="F101" s="9" t="str">
        <f>IF(ins!G108&lt;&gt;"",ins!G108,"")</f>
        <v/>
      </c>
      <c r="G101" s="40" t="str">
        <f>IF(ins!H108&lt;&gt;"",ins!H108,"")</f>
        <v/>
      </c>
      <c r="H101" s="40" t="str">
        <f>IF(ins!I108&lt;&gt;"",ins!I108,"")</f>
        <v/>
      </c>
      <c r="I101" s="40" t="str">
        <f>IF(ins!J108&lt;&gt;"",ins!J108,"")</f>
        <v/>
      </c>
      <c r="J101" s="9" t="str">
        <f>IF(ins!K108&lt;&gt;"",ins!K108,"")</f>
        <v/>
      </c>
    </row>
    <row r="102" spans="1:10" x14ac:dyDescent="0.25">
      <c r="A102" s="9" t="str">
        <f>IF(ins!B109&lt;&gt;"",ins!A109,"")</f>
        <v/>
      </c>
      <c r="B102" s="9" t="str">
        <f>IF(ins!B109&lt;&gt;"",ins!B109,"")</f>
        <v/>
      </c>
      <c r="C102" s="9" t="str">
        <f>IF(ins!D109&lt;&gt;"",ins!D109,"")</f>
        <v/>
      </c>
      <c r="D102" s="9" t="str">
        <f>IF(ins!E109&lt;&gt;"",VLOOKUP(ins!E109,private!S:U,3,FALSE),"")</f>
        <v/>
      </c>
      <c r="E102" s="9" t="str">
        <f>IF(ins!E109&lt;&gt;"",ins!F109,"")</f>
        <v/>
      </c>
      <c r="F102" s="9" t="str">
        <f>IF(ins!G109&lt;&gt;"",ins!G109,"")</f>
        <v/>
      </c>
      <c r="G102" s="40" t="str">
        <f>IF(ins!H109&lt;&gt;"",ins!H109,"")</f>
        <v/>
      </c>
      <c r="H102" s="40" t="str">
        <f>IF(ins!I109&lt;&gt;"",ins!I109,"")</f>
        <v/>
      </c>
      <c r="I102" s="40" t="str">
        <f>IF(ins!J109&lt;&gt;"",ins!J109,"")</f>
        <v/>
      </c>
      <c r="J102" s="9" t="str">
        <f>IF(ins!K109&lt;&gt;"",ins!K109,"")</f>
        <v/>
      </c>
    </row>
    <row r="103" spans="1:10" x14ac:dyDescent="0.25">
      <c r="A103" s="9" t="str">
        <f>IF(ins!B110&lt;&gt;"",ins!A110,"")</f>
        <v/>
      </c>
      <c r="B103" s="9" t="str">
        <f>IF(ins!B110&lt;&gt;"",ins!B110,"")</f>
        <v/>
      </c>
      <c r="C103" s="9" t="str">
        <f>IF(ins!D110&lt;&gt;"",ins!D110,"")</f>
        <v/>
      </c>
      <c r="D103" s="9" t="str">
        <f>IF(ins!E110&lt;&gt;"",VLOOKUP(ins!E110,private!S:U,3,FALSE),"")</f>
        <v/>
      </c>
      <c r="E103" s="9" t="str">
        <f>IF(ins!E110&lt;&gt;"",ins!F110,"")</f>
        <v/>
      </c>
      <c r="F103" s="9" t="str">
        <f>IF(ins!G110&lt;&gt;"",ins!G110,"")</f>
        <v/>
      </c>
      <c r="G103" s="40" t="str">
        <f>IF(ins!H110&lt;&gt;"",ins!H110,"")</f>
        <v/>
      </c>
      <c r="H103" s="40" t="str">
        <f>IF(ins!I110&lt;&gt;"",ins!I110,"")</f>
        <v/>
      </c>
      <c r="I103" s="40" t="str">
        <f>IF(ins!J110&lt;&gt;"",ins!J110,"")</f>
        <v/>
      </c>
      <c r="J103" s="9" t="str">
        <f>IF(ins!K110&lt;&gt;"",ins!K110,"")</f>
        <v/>
      </c>
    </row>
    <row r="104" spans="1:10" x14ac:dyDescent="0.25">
      <c r="A104" s="9" t="str">
        <f>IF(ins!B111&lt;&gt;"",ins!A111,"")</f>
        <v/>
      </c>
      <c r="B104" s="9" t="str">
        <f>IF(ins!B111&lt;&gt;"",ins!B111,"")</f>
        <v/>
      </c>
      <c r="C104" s="9" t="str">
        <f>IF(ins!D111&lt;&gt;"",ins!D111,"")</f>
        <v/>
      </c>
      <c r="D104" s="9" t="str">
        <f>IF(ins!E111&lt;&gt;"",VLOOKUP(ins!E111,private!S:U,3,FALSE),"")</f>
        <v/>
      </c>
      <c r="E104" s="9" t="str">
        <f>IF(ins!E111&lt;&gt;"",ins!F111,"")</f>
        <v/>
      </c>
      <c r="F104" s="9" t="str">
        <f>IF(ins!G111&lt;&gt;"",ins!G111,"")</f>
        <v/>
      </c>
      <c r="G104" s="40" t="str">
        <f>IF(ins!H111&lt;&gt;"",ins!H111,"")</f>
        <v/>
      </c>
      <c r="H104" s="40" t="str">
        <f>IF(ins!I111&lt;&gt;"",ins!I111,"")</f>
        <v/>
      </c>
      <c r="I104" s="40" t="str">
        <f>IF(ins!J111&lt;&gt;"",ins!J111,"")</f>
        <v/>
      </c>
      <c r="J104" s="9" t="str">
        <f>IF(ins!K111&lt;&gt;"",ins!K111,"")</f>
        <v/>
      </c>
    </row>
    <row r="105" spans="1:10" x14ac:dyDescent="0.25">
      <c r="A105" s="9" t="str">
        <f>IF(ins!B112&lt;&gt;"",ins!A112,"")</f>
        <v/>
      </c>
      <c r="B105" s="9" t="str">
        <f>IF(ins!B112&lt;&gt;"",ins!B112,"")</f>
        <v/>
      </c>
      <c r="C105" s="9" t="str">
        <f>IF(ins!D112&lt;&gt;"",ins!D112,"")</f>
        <v/>
      </c>
      <c r="D105" s="9" t="str">
        <f>IF(ins!E112&lt;&gt;"",VLOOKUP(ins!E112,private!S:U,3,FALSE),"")</f>
        <v/>
      </c>
      <c r="E105" s="9" t="str">
        <f>IF(ins!E112&lt;&gt;"",ins!F112,"")</f>
        <v/>
      </c>
      <c r="F105" s="9" t="str">
        <f>IF(ins!G112&lt;&gt;"",ins!G112,"")</f>
        <v/>
      </c>
      <c r="G105" s="40" t="str">
        <f>IF(ins!H112&lt;&gt;"",ins!H112,"")</f>
        <v/>
      </c>
      <c r="H105" s="40" t="str">
        <f>IF(ins!I112&lt;&gt;"",ins!I112,"")</f>
        <v/>
      </c>
      <c r="I105" s="40" t="str">
        <f>IF(ins!J112&lt;&gt;"",ins!J112,"")</f>
        <v/>
      </c>
      <c r="J105" s="9" t="str">
        <f>IF(ins!K112&lt;&gt;"",ins!K112,"")</f>
        <v/>
      </c>
    </row>
    <row r="106" spans="1:10" x14ac:dyDescent="0.25">
      <c r="A106" s="9" t="str">
        <f>IF(ins!B113&lt;&gt;"",ins!A113,"")</f>
        <v/>
      </c>
      <c r="B106" s="9" t="str">
        <f>IF(ins!B113&lt;&gt;"",ins!B113,"")</f>
        <v/>
      </c>
      <c r="C106" s="9" t="str">
        <f>IF(ins!D113&lt;&gt;"",ins!D113,"")</f>
        <v/>
      </c>
      <c r="D106" s="9" t="str">
        <f>IF(ins!E113&lt;&gt;"",VLOOKUP(ins!E113,private!S:U,3,FALSE),"")</f>
        <v/>
      </c>
      <c r="E106" s="9" t="str">
        <f>IF(ins!E113&lt;&gt;"",ins!F113,"")</f>
        <v/>
      </c>
      <c r="F106" s="9" t="str">
        <f>IF(ins!G113&lt;&gt;"",ins!G113,"")</f>
        <v/>
      </c>
      <c r="G106" s="40" t="str">
        <f>IF(ins!H113&lt;&gt;"",ins!H113,"")</f>
        <v/>
      </c>
      <c r="H106" s="40" t="str">
        <f>IF(ins!I113&lt;&gt;"",ins!I113,"")</f>
        <v/>
      </c>
      <c r="I106" s="40" t="str">
        <f>IF(ins!J113&lt;&gt;"",ins!J113,"")</f>
        <v/>
      </c>
      <c r="J106" s="9" t="str">
        <f>IF(ins!K113&lt;&gt;"",ins!K113,"")</f>
        <v/>
      </c>
    </row>
    <row r="107" spans="1:10" x14ac:dyDescent="0.25">
      <c r="A107" s="9" t="str">
        <f>IF(ins!B114&lt;&gt;"",ins!A114,"")</f>
        <v/>
      </c>
      <c r="B107" s="9" t="str">
        <f>IF(ins!B114&lt;&gt;"",ins!B114,"")</f>
        <v/>
      </c>
      <c r="C107" s="9" t="str">
        <f>IF(ins!D114&lt;&gt;"",ins!D114,"")</f>
        <v/>
      </c>
      <c r="D107" s="9" t="str">
        <f>IF(ins!E114&lt;&gt;"",VLOOKUP(ins!E114,private!S:U,3,FALSE),"")</f>
        <v/>
      </c>
      <c r="E107" s="9" t="str">
        <f>IF(ins!E114&lt;&gt;"",ins!F114,"")</f>
        <v/>
      </c>
      <c r="F107" s="9" t="str">
        <f>IF(ins!G114&lt;&gt;"",ins!G114,"")</f>
        <v/>
      </c>
      <c r="G107" s="40" t="str">
        <f>IF(ins!H114&lt;&gt;"",ins!H114,"")</f>
        <v/>
      </c>
      <c r="H107" s="40" t="str">
        <f>IF(ins!I114&lt;&gt;"",ins!I114,"")</f>
        <v/>
      </c>
      <c r="I107" s="40" t="str">
        <f>IF(ins!J114&lt;&gt;"",ins!J114,"")</f>
        <v/>
      </c>
      <c r="J107" s="9" t="str">
        <f>IF(ins!K114&lt;&gt;"",ins!K114,"")</f>
        <v/>
      </c>
    </row>
    <row r="108" spans="1:10" x14ac:dyDescent="0.25">
      <c r="A108" s="9" t="str">
        <f>IF(ins!B115&lt;&gt;"",ins!A115,"")</f>
        <v/>
      </c>
      <c r="B108" s="9" t="str">
        <f>IF(ins!B115&lt;&gt;"",ins!B115,"")</f>
        <v/>
      </c>
      <c r="C108" s="9" t="str">
        <f>IF(ins!D115&lt;&gt;"",ins!D115,"")</f>
        <v/>
      </c>
      <c r="D108" s="9" t="str">
        <f>IF(ins!E115&lt;&gt;"",VLOOKUP(ins!E115,private!S:U,3,FALSE),"")</f>
        <v/>
      </c>
      <c r="E108" s="9" t="str">
        <f>IF(ins!E115&lt;&gt;"",ins!F115,"")</f>
        <v/>
      </c>
      <c r="F108" s="9" t="str">
        <f>IF(ins!G115&lt;&gt;"",ins!G115,"")</f>
        <v/>
      </c>
      <c r="G108" s="40" t="str">
        <f>IF(ins!H115&lt;&gt;"",ins!H115,"")</f>
        <v/>
      </c>
      <c r="H108" s="40" t="str">
        <f>IF(ins!I115&lt;&gt;"",ins!I115,"")</f>
        <v/>
      </c>
      <c r="I108" s="40" t="str">
        <f>IF(ins!J115&lt;&gt;"",ins!J115,"")</f>
        <v/>
      </c>
      <c r="J108" s="9" t="str">
        <f>IF(ins!K115&lt;&gt;"",ins!K115,"")</f>
        <v/>
      </c>
    </row>
    <row r="109" spans="1:10" x14ac:dyDescent="0.25">
      <c r="A109" s="9" t="str">
        <f>IF(ins!B116&lt;&gt;"",ins!A116,"")</f>
        <v/>
      </c>
      <c r="B109" s="9" t="str">
        <f>IF(ins!B116&lt;&gt;"",ins!B116,"")</f>
        <v/>
      </c>
      <c r="C109" s="9" t="str">
        <f>IF(ins!D116&lt;&gt;"",ins!D116,"")</f>
        <v/>
      </c>
      <c r="D109" s="9" t="str">
        <f>IF(ins!E116&lt;&gt;"",VLOOKUP(ins!E116,private!S:U,3,FALSE),"")</f>
        <v/>
      </c>
      <c r="E109" s="9" t="str">
        <f>IF(ins!E116&lt;&gt;"",ins!F116,"")</f>
        <v/>
      </c>
      <c r="F109" s="9" t="str">
        <f>IF(ins!G116&lt;&gt;"",ins!G116,"")</f>
        <v/>
      </c>
      <c r="G109" s="40" t="str">
        <f>IF(ins!H116&lt;&gt;"",ins!H116,"")</f>
        <v/>
      </c>
      <c r="H109" s="40" t="str">
        <f>IF(ins!I116&lt;&gt;"",ins!I116,"")</f>
        <v/>
      </c>
      <c r="I109" s="40" t="str">
        <f>IF(ins!J116&lt;&gt;"",ins!J116,"")</f>
        <v/>
      </c>
      <c r="J109" s="9" t="str">
        <f>IF(ins!K116&lt;&gt;"",ins!K116,"")</f>
        <v/>
      </c>
    </row>
    <row r="110" spans="1:10" x14ac:dyDescent="0.25">
      <c r="A110" s="9" t="str">
        <f>IF(ins!B117&lt;&gt;"",ins!A117,"")</f>
        <v/>
      </c>
      <c r="B110" s="9" t="str">
        <f>IF(ins!B117&lt;&gt;"",ins!B117,"")</f>
        <v/>
      </c>
      <c r="C110" s="9" t="str">
        <f>IF(ins!D117&lt;&gt;"",ins!D117,"")</f>
        <v/>
      </c>
      <c r="D110" s="9" t="str">
        <f>IF(ins!E117&lt;&gt;"",VLOOKUP(ins!E117,private!S:U,3,FALSE),"")</f>
        <v/>
      </c>
      <c r="E110" s="9" t="str">
        <f>IF(ins!E117&lt;&gt;"",ins!F117,"")</f>
        <v/>
      </c>
      <c r="F110" s="9" t="str">
        <f>IF(ins!G117&lt;&gt;"",ins!G117,"")</f>
        <v/>
      </c>
      <c r="G110" s="40" t="str">
        <f>IF(ins!H117&lt;&gt;"",ins!H117,"")</f>
        <v/>
      </c>
      <c r="H110" s="40" t="str">
        <f>IF(ins!I117&lt;&gt;"",ins!I117,"")</f>
        <v/>
      </c>
      <c r="I110" s="40" t="str">
        <f>IF(ins!J117&lt;&gt;"",ins!J117,"")</f>
        <v/>
      </c>
      <c r="J110" s="9" t="str">
        <f>IF(ins!K117&lt;&gt;"",ins!K117,"")</f>
        <v/>
      </c>
    </row>
    <row r="111" spans="1:10" x14ac:dyDescent="0.25">
      <c r="A111" s="9" t="str">
        <f>IF(ins!B118&lt;&gt;"",ins!A118,"")</f>
        <v/>
      </c>
      <c r="B111" s="9" t="str">
        <f>IF(ins!B118&lt;&gt;"",ins!B118,"")</f>
        <v/>
      </c>
      <c r="C111" s="9" t="str">
        <f>IF(ins!D118&lt;&gt;"",ins!D118,"")</f>
        <v/>
      </c>
      <c r="D111" s="9" t="str">
        <f>IF(ins!E118&lt;&gt;"",VLOOKUP(ins!E118,private!S:U,3,FALSE),"")</f>
        <v/>
      </c>
      <c r="E111" s="9" t="str">
        <f>IF(ins!E118&lt;&gt;"",ins!F118,"")</f>
        <v/>
      </c>
      <c r="F111" s="9" t="str">
        <f>IF(ins!G118&lt;&gt;"",ins!G118,"")</f>
        <v/>
      </c>
      <c r="G111" s="40" t="str">
        <f>IF(ins!H118&lt;&gt;"",ins!H118,"")</f>
        <v/>
      </c>
      <c r="H111" s="40" t="str">
        <f>IF(ins!I118&lt;&gt;"",ins!I118,"")</f>
        <v/>
      </c>
      <c r="I111" s="40" t="str">
        <f>IF(ins!J118&lt;&gt;"",ins!J118,"")</f>
        <v/>
      </c>
      <c r="J111" s="9" t="str">
        <f>IF(ins!K118&lt;&gt;"",ins!K118,"")</f>
        <v/>
      </c>
    </row>
    <row r="112" spans="1:10" x14ac:dyDescent="0.25">
      <c r="A112" s="9" t="str">
        <f>IF(ins!B119&lt;&gt;"",ins!A119,"")</f>
        <v/>
      </c>
      <c r="B112" s="9" t="str">
        <f>IF(ins!B119&lt;&gt;"",ins!B119,"")</f>
        <v/>
      </c>
      <c r="C112" s="9" t="str">
        <f>IF(ins!D119&lt;&gt;"",ins!D119,"")</f>
        <v/>
      </c>
      <c r="D112" s="9" t="str">
        <f>IF(ins!E119&lt;&gt;"",VLOOKUP(ins!E119,private!S:U,3,FALSE),"")</f>
        <v/>
      </c>
      <c r="E112" s="9" t="str">
        <f>IF(ins!E119&lt;&gt;"",ins!F119,"")</f>
        <v/>
      </c>
      <c r="F112" s="9" t="str">
        <f>IF(ins!G119&lt;&gt;"",ins!G119,"")</f>
        <v/>
      </c>
      <c r="G112" s="40" t="str">
        <f>IF(ins!H119&lt;&gt;"",ins!H119,"")</f>
        <v/>
      </c>
      <c r="H112" s="40" t="str">
        <f>IF(ins!I119&lt;&gt;"",ins!I119,"")</f>
        <v/>
      </c>
      <c r="I112" s="40" t="str">
        <f>IF(ins!J119&lt;&gt;"",ins!J119,"")</f>
        <v/>
      </c>
      <c r="J112" s="9" t="str">
        <f>IF(ins!K119&lt;&gt;"",ins!K119,"")</f>
        <v/>
      </c>
    </row>
    <row r="113" spans="1:10" x14ac:dyDescent="0.25">
      <c r="A113" s="9" t="str">
        <f>IF(ins!B120&lt;&gt;"",ins!A120,"")</f>
        <v/>
      </c>
      <c r="B113" s="9" t="str">
        <f>IF(ins!B120&lt;&gt;"",ins!B120,"")</f>
        <v/>
      </c>
      <c r="C113" s="9" t="str">
        <f>IF(ins!D120&lt;&gt;"",ins!D120,"")</f>
        <v/>
      </c>
      <c r="D113" s="9" t="str">
        <f>IF(ins!E120&lt;&gt;"",VLOOKUP(ins!E120,private!S:U,3,FALSE),"")</f>
        <v/>
      </c>
      <c r="E113" s="9" t="str">
        <f>IF(ins!E120&lt;&gt;"",ins!F120,"")</f>
        <v/>
      </c>
      <c r="F113" s="9" t="str">
        <f>IF(ins!G120&lt;&gt;"",ins!G120,"")</f>
        <v/>
      </c>
      <c r="G113" s="40" t="str">
        <f>IF(ins!H120&lt;&gt;"",ins!H120,"")</f>
        <v/>
      </c>
      <c r="H113" s="40" t="str">
        <f>IF(ins!I120&lt;&gt;"",ins!I120,"")</f>
        <v/>
      </c>
      <c r="I113" s="40" t="str">
        <f>IF(ins!J120&lt;&gt;"",ins!J120,"")</f>
        <v/>
      </c>
      <c r="J113" s="9" t="str">
        <f>IF(ins!K120&lt;&gt;"",ins!K120,"")</f>
        <v/>
      </c>
    </row>
    <row r="114" spans="1:10" x14ac:dyDescent="0.25">
      <c r="A114" s="9" t="str">
        <f>IF(ins!B121&lt;&gt;"",ins!A121,"")</f>
        <v/>
      </c>
      <c r="B114" s="9" t="str">
        <f>IF(ins!B121&lt;&gt;"",ins!B121,"")</f>
        <v/>
      </c>
      <c r="C114" s="9" t="str">
        <f>IF(ins!D121&lt;&gt;"",ins!D121,"")</f>
        <v/>
      </c>
      <c r="D114" s="9" t="str">
        <f>IF(ins!E121&lt;&gt;"",VLOOKUP(ins!E121,private!S:U,3,FALSE),"")</f>
        <v/>
      </c>
      <c r="E114" s="9" t="str">
        <f>IF(ins!E121&lt;&gt;"",ins!F121,"")</f>
        <v/>
      </c>
      <c r="F114" s="9" t="str">
        <f>IF(ins!G121&lt;&gt;"",ins!G121,"")</f>
        <v/>
      </c>
      <c r="G114" s="40" t="str">
        <f>IF(ins!H121&lt;&gt;"",ins!H121,"")</f>
        <v/>
      </c>
      <c r="H114" s="40" t="str">
        <f>IF(ins!I121&lt;&gt;"",ins!I121,"")</f>
        <v/>
      </c>
      <c r="I114" s="40" t="str">
        <f>IF(ins!J121&lt;&gt;"",ins!J121,"")</f>
        <v/>
      </c>
      <c r="J114" s="9" t="str">
        <f>IF(ins!K121&lt;&gt;"",ins!K121,"")</f>
        <v/>
      </c>
    </row>
    <row r="115" spans="1:10" x14ac:dyDescent="0.25">
      <c r="A115" s="9" t="str">
        <f>IF(ins!B122&lt;&gt;"",ins!A122,"")</f>
        <v/>
      </c>
      <c r="B115" s="9" t="str">
        <f>IF(ins!B122&lt;&gt;"",ins!B122,"")</f>
        <v/>
      </c>
      <c r="C115" s="9" t="str">
        <f>IF(ins!D122&lt;&gt;"",ins!D122,"")</f>
        <v/>
      </c>
      <c r="D115" s="9" t="str">
        <f>IF(ins!E122&lt;&gt;"",VLOOKUP(ins!E122,private!S:U,3,FALSE),"")</f>
        <v/>
      </c>
      <c r="E115" s="9" t="str">
        <f>IF(ins!E122&lt;&gt;"",ins!F122,"")</f>
        <v/>
      </c>
      <c r="F115" s="9" t="str">
        <f>IF(ins!G122&lt;&gt;"",ins!G122,"")</f>
        <v/>
      </c>
      <c r="G115" s="40" t="str">
        <f>IF(ins!H122&lt;&gt;"",ins!H122,"")</f>
        <v/>
      </c>
      <c r="H115" s="40" t="str">
        <f>IF(ins!I122&lt;&gt;"",ins!I122,"")</f>
        <v/>
      </c>
      <c r="I115" s="40" t="str">
        <f>IF(ins!J122&lt;&gt;"",ins!J122,"")</f>
        <v/>
      </c>
      <c r="J115" s="9" t="str">
        <f>IF(ins!K122&lt;&gt;"",ins!K122,"")</f>
        <v/>
      </c>
    </row>
    <row r="116" spans="1:10" x14ac:dyDescent="0.25">
      <c r="A116" s="9" t="str">
        <f>IF(ins!B123&lt;&gt;"",ins!A123,"")</f>
        <v/>
      </c>
      <c r="B116" s="9" t="str">
        <f>IF(ins!B123&lt;&gt;"",ins!B123,"")</f>
        <v/>
      </c>
      <c r="C116" s="9" t="str">
        <f>IF(ins!D123&lt;&gt;"",ins!D123,"")</f>
        <v/>
      </c>
      <c r="D116" s="9" t="str">
        <f>IF(ins!E123&lt;&gt;"",VLOOKUP(ins!E123,private!S:U,3,FALSE),"")</f>
        <v/>
      </c>
      <c r="E116" s="9" t="str">
        <f>IF(ins!E123&lt;&gt;"",ins!F123,"")</f>
        <v/>
      </c>
      <c r="F116" s="9" t="str">
        <f>IF(ins!G123&lt;&gt;"",ins!G123,"")</f>
        <v/>
      </c>
      <c r="G116" s="40" t="str">
        <f>IF(ins!H123&lt;&gt;"",ins!H123,"")</f>
        <v/>
      </c>
      <c r="H116" s="40" t="str">
        <f>IF(ins!I123&lt;&gt;"",ins!I123,"")</f>
        <v/>
      </c>
      <c r="I116" s="40" t="str">
        <f>IF(ins!J123&lt;&gt;"",ins!J123,"")</f>
        <v/>
      </c>
      <c r="J116" s="9" t="str">
        <f>IF(ins!K123&lt;&gt;"",ins!K123,"")</f>
        <v/>
      </c>
    </row>
    <row r="117" spans="1:10" x14ac:dyDescent="0.25">
      <c r="A117" s="9" t="str">
        <f>IF(ins!B124&lt;&gt;"",ins!A124,"")</f>
        <v/>
      </c>
      <c r="B117" s="9" t="str">
        <f>IF(ins!B124&lt;&gt;"",ins!B124,"")</f>
        <v/>
      </c>
      <c r="C117" s="9" t="str">
        <f>IF(ins!D124&lt;&gt;"",ins!D124,"")</f>
        <v/>
      </c>
      <c r="D117" s="9" t="str">
        <f>IF(ins!E124&lt;&gt;"",VLOOKUP(ins!E124,private!S:U,3,FALSE),"")</f>
        <v/>
      </c>
      <c r="E117" s="9" t="str">
        <f>IF(ins!E124&lt;&gt;"",ins!F124,"")</f>
        <v/>
      </c>
      <c r="F117" s="9" t="str">
        <f>IF(ins!G124&lt;&gt;"",ins!G124,"")</f>
        <v/>
      </c>
      <c r="G117" s="40" t="str">
        <f>IF(ins!H124&lt;&gt;"",ins!H124,"")</f>
        <v/>
      </c>
      <c r="H117" s="40" t="str">
        <f>IF(ins!I124&lt;&gt;"",ins!I124,"")</f>
        <v/>
      </c>
      <c r="I117" s="40" t="str">
        <f>IF(ins!J124&lt;&gt;"",ins!J124,"")</f>
        <v/>
      </c>
      <c r="J117" s="9" t="str">
        <f>IF(ins!K124&lt;&gt;"",ins!K124,"")</f>
        <v/>
      </c>
    </row>
    <row r="118" spans="1:10" x14ac:dyDescent="0.25">
      <c r="A118" s="9" t="str">
        <f>IF(ins!B125&lt;&gt;"",ins!A125,"")</f>
        <v/>
      </c>
      <c r="B118" s="9" t="str">
        <f>IF(ins!B125&lt;&gt;"",ins!B125,"")</f>
        <v/>
      </c>
      <c r="C118" s="9" t="str">
        <f>IF(ins!D125&lt;&gt;"",ins!D125,"")</f>
        <v/>
      </c>
      <c r="D118" s="9" t="str">
        <f>IF(ins!E125&lt;&gt;"",VLOOKUP(ins!E125,private!S:U,3,FALSE),"")</f>
        <v/>
      </c>
      <c r="E118" s="9" t="str">
        <f>IF(ins!E125&lt;&gt;"",ins!F125,"")</f>
        <v/>
      </c>
      <c r="F118" s="9" t="str">
        <f>IF(ins!G125&lt;&gt;"",ins!G125,"")</f>
        <v/>
      </c>
      <c r="G118" s="40" t="str">
        <f>IF(ins!H125&lt;&gt;"",ins!H125,"")</f>
        <v/>
      </c>
      <c r="H118" s="40" t="str">
        <f>IF(ins!I125&lt;&gt;"",ins!I125,"")</f>
        <v/>
      </c>
      <c r="I118" s="40" t="str">
        <f>IF(ins!J125&lt;&gt;"",ins!J125,"")</f>
        <v/>
      </c>
      <c r="J118" s="9" t="str">
        <f>IF(ins!K125&lt;&gt;"",ins!K125,"")</f>
        <v/>
      </c>
    </row>
    <row r="119" spans="1:10" x14ac:dyDescent="0.25">
      <c r="A119" s="9" t="str">
        <f>IF(ins!B126&lt;&gt;"",ins!A126,"")</f>
        <v/>
      </c>
      <c r="B119" s="9" t="str">
        <f>IF(ins!B126&lt;&gt;"",ins!B126,"")</f>
        <v/>
      </c>
      <c r="C119" s="9" t="str">
        <f>IF(ins!D126&lt;&gt;"",ins!D126,"")</f>
        <v/>
      </c>
      <c r="D119" s="9" t="str">
        <f>IF(ins!E126&lt;&gt;"",VLOOKUP(ins!E126,private!S:U,3,FALSE),"")</f>
        <v/>
      </c>
      <c r="E119" s="9" t="str">
        <f>IF(ins!E126&lt;&gt;"",ins!F126,"")</f>
        <v/>
      </c>
      <c r="F119" s="9" t="str">
        <f>IF(ins!G126&lt;&gt;"",ins!G126,"")</f>
        <v/>
      </c>
      <c r="G119" s="40" t="str">
        <f>IF(ins!H126&lt;&gt;"",ins!H126,"")</f>
        <v/>
      </c>
      <c r="H119" s="40" t="str">
        <f>IF(ins!I126&lt;&gt;"",ins!I126,"")</f>
        <v/>
      </c>
      <c r="I119" s="40" t="str">
        <f>IF(ins!J126&lt;&gt;"",ins!J126,"")</f>
        <v/>
      </c>
      <c r="J119" s="9" t="str">
        <f>IF(ins!K126&lt;&gt;"",ins!K126,"")</f>
        <v/>
      </c>
    </row>
    <row r="120" spans="1:10" x14ac:dyDescent="0.25">
      <c r="A120" s="9" t="str">
        <f>IF(ins!B127&lt;&gt;"",ins!A127,"")</f>
        <v/>
      </c>
      <c r="B120" s="9" t="str">
        <f>IF(ins!B127&lt;&gt;"",ins!B127,"")</f>
        <v/>
      </c>
      <c r="C120" s="9" t="str">
        <f>IF(ins!D127&lt;&gt;"",ins!D127,"")</f>
        <v/>
      </c>
      <c r="D120" s="9" t="str">
        <f>IF(ins!E127&lt;&gt;"",VLOOKUP(ins!E127,private!S:U,3,FALSE),"")</f>
        <v/>
      </c>
      <c r="E120" s="9" t="str">
        <f>IF(ins!E127&lt;&gt;"",ins!F127,"")</f>
        <v/>
      </c>
      <c r="F120" s="9" t="str">
        <f>IF(ins!G127&lt;&gt;"",ins!G127,"")</f>
        <v/>
      </c>
      <c r="G120" s="40" t="str">
        <f>IF(ins!H127&lt;&gt;"",ins!H127,"")</f>
        <v/>
      </c>
      <c r="H120" s="40" t="str">
        <f>IF(ins!I127&lt;&gt;"",ins!I127,"")</f>
        <v/>
      </c>
      <c r="I120" s="40" t="str">
        <f>IF(ins!J127&lt;&gt;"",ins!J127,"")</f>
        <v/>
      </c>
      <c r="J120" s="9" t="str">
        <f>IF(ins!K127&lt;&gt;"",ins!K127,"")</f>
        <v/>
      </c>
    </row>
    <row r="121" spans="1:10" x14ac:dyDescent="0.25">
      <c r="A121" s="9" t="str">
        <f>IF(ins!B128&lt;&gt;"",ins!A128,"")</f>
        <v/>
      </c>
      <c r="B121" s="9" t="str">
        <f>IF(ins!B128&lt;&gt;"",ins!B128,"")</f>
        <v/>
      </c>
      <c r="C121" s="9" t="str">
        <f>IF(ins!D128&lt;&gt;"",ins!D128,"")</f>
        <v/>
      </c>
      <c r="D121" s="9" t="str">
        <f>IF(ins!E128&lt;&gt;"",VLOOKUP(ins!E128,private!S:U,3,FALSE),"")</f>
        <v/>
      </c>
      <c r="E121" s="9" t="str">
        <f>IF(ins!E128&lt;&gt;"",ins!F128,"")</f>
        <v/>
      </c>
      <c r="F121" s="9" t="str">
        <f>IF(ins!G128&lt;&gt;"",ins!G128,"")</f>
        <v/>
      </c>
      <c r="G121" s="40" t="str">
        <f>IF(ins!H128&lt;&gt;"",ins!H128,"")</f>
        <v/>
      </c>
      <c r="H121" s="40" t="str">
        <f>IF(ins!I128&lt;&gt;"",ins!I128,"")</f>
        <v/>
      </c>
      <c r="I121" s="40" t="str">
        <f>IF(ins!J128&lt;&gt;"",ins!J128,"")</f>
        <v/>
      </c>
      <c r="J121" s="9" t="str">
        <f>IF(ins!K128&lt;&gt;"",ins!K128,"")</f>
        <v/>
      </c>
    </row>
    <row r="122" spans="1:10" x14ac:dyDescent="0.25">
      <c r="A122" s="9" t="str">
        <f>IF(ins!B129&lt;&gt;"",ins!A129,"")</f>
        <v/>
      </c>
      <c r="B122" s="9" t="str">
        <f>IF(ins!B129&lt;&gt;"",ins!B129,"")</f>
        <v/>
      </c>
      <c r="C122" s="9" t="str">
        <f>IF(ins!D129&lt;&gt;"",ins!D129,"")</f>
        <v/>
      </c>
      <c r="D122" s="9" t="str">
        <f>IF(ins!E129&lt;&gt;"",VLOOKUP(ins!E129,private!S:U,3,FALSE),"")</f>
        <v/>
      </c>
      <c r="E122" s="9" t="str">
        <f>IF(ins!E129&lt;&gt;"",ins!F129,"")</f>
        <v/>
      </c>
      <c r="F122" s="9" t="str">
        <f>IF(ins!G129&lt;&gt;"",ins!G129,"")</f>
        <v/>
      </c>
      <c r="G122" s="40" t="str">
        <f>IF(ins!H129&lt;&gt;"",ins!H129,"")</f>
        <v/>
      </c>
      <c r="H122" s="40" t="str">
        <f>IF(ins!I129&lt;&gt;"",ins!I129,"")</f>
        <v/>
      </c>
      <c r="I122" s="40" t="str">
        <f>IF(ins!J129&lt;&gt;"",ins!J129,"")</f>
        <v/>
      </c>
      <c r="J122" s="9" t="str">
        <f>IF(ins!K129&lt;&gt;"",ins!K129,"")</f>
        <v/>
      </c>
    </row>
    <row r="123" spans="1:10" x14ac:dyDescent="0.25">
      <c r="A123" s="9" t="str">
        <f>IF(ins!B130&lt;&gt;"",ins!A130,"")</f>
        <v/>
      </c>
      <c r="B123" s="9" t="str">
        <f>IF(ins!B130&lt;&gt;"",ins!B130,"")</f>
        <v/>
      </c>
      <c r="C123" s="9" t="str">
        <f>IF(ins!D130&lt;&gt;"",ins!D130,"")</f>
        <v/>
      </c>
      <c r="D123" s="9" t="str">
        <f>IF(ins!E130&lt;&gt;"",VLOOKUP(ins!E130,private!S:U,3,FALSE),"")</f>
        <v/>
      </c>
      <c r="E123" s="9" t="str">
        <f>IF(ins!E130&lt;&gt;"",ins!F130,"")</f>
        <v/>
      </c>
      <c r="F123" s="9" t="str">
        <f>IF(ins!G130&lt;&gt;"",ins!G130,"")</f>
        <v/>
      </c>
      <c r="G123" s="40" t="str">
        <f>IF(ins!H130&lt;&gt;"",ins!H130,"")</f>
        <v/>
      </c>
      <c r="H123" s="40" t="str">
        <f>IF(ins!I130&lt;&gt;"",ins!I130,"")</f>
        <v/>
      </c>
      <c r="I123" s="40" t="str">
        <f>IF(ins!J130&lt;&gt;"",ins!J130,"")</f>
        <v/>
      </c>
      <c r="J123" s="9" t="str">
        <f>IF(ins!K130&lt;&gt;"",ins!K130,"")</f>
        <v/>
      </c>
    </row>
    <row r="124" spans="1:10" x14ac:dyDescent="0.25">
      <c r="A124" s="9" t="str">
        <f>IF(ins!B131&lt;&gt;"",ins!A131,"")</f>
        <v/>
      </c>
      <c r="B124" s="9" t="str">
        <f>IF(ins!B131&lt;&gt;"",ins!B131,"")</f>
        <v/>
      </c>
      <c r="C124" s="9" t="str">
        <f>IF(ins!D131&lt;&gt;"",ins!D131,"")</f>
        <v/>
      </c>
      <c r="D124" s="9" t="str">
        <f>IF(ins!E131&lt;&gt;"",VLOOKUP(ins!E131,private!S:U,3,FALSE),"")</f>
        <v/>
      </c>
      <c r="E124" s="9" t="str">
        <f>IF(ins!E131&lt;&gt;"",ins!F131,"")</f>
        <v/>
      </c>
      <c r="F124" s="9" t="str">
        <f>IF(ins!G131&lt;&gt;"",ins!G131,"")</f>
        <v/>
      </c>
      <c r="G124" s="40" t="str">
        <f>IF(ins!H131&lt;&gt;"",ins!H131,"")</f>
        <v/>
      </c>
      <c r="H124" s="40" t="str">
        <f>IF(ins!I131&lt;&gt;"",ins!I131,"")</f>
        <v/>
      </c>
      <c r="I124" s="40" t="str">
        <f>IF(ins!J131&lt;&gt;"",ins!J131,"")</f>
        <v/>
      </c>
      <c r="J124" s="9" t="str">
        <f>IF(ins!K131&lt;&gt;"",ins!K131,"")</f>
        <v/>
      </c>
    </row>
    <row r="125" spans="1:10" x14ac:dyDescent="0.25">
      <c r="A125" s="9" t="str">
        <f>IF(ins!B132&lt;&gt;"",ins!A132,"")</f>
        <v/>
      </c>
      <c r="B125" s="9" t="str">
        <f>IF(ins!B132&lt;&gt;"",ins!B132,"")</f>
        <v/>
      </c>
      <c r="C125" s="9" t="str">
        <f>IF(ins!D132&lt;&gt;"",ins!D132,"")</f>
        <v/>
      </c>
      <c r="D125" s="9" t="str">
        <f>IF(ins!E132&lt;&gt;"",VLOOKUP(ins!E132,private!S:U,3,FALSE),"")</f>
        <v/>
      </c>
      <c r="E125" s="9" t="str">
        <f>IF(ins!E132&lt;&gt;"",ins!F132,"")</f>
        <v/>
      </c>
      <c r="F125" s="9" t="str">
        <f>IF(ins!G132&lt;&gt;"",ins!G132,"")</f>
        <v/>
      </c>
      <c r="G125" s="40" t="str">
        <f>IF(ins!H132&lt;&gt;"",ins!H132,"")</f>
        <v/>
      </c>
      <c r="H125" s="40" t="str">
        <f>IF(ins!I132&lt;&gt;"",ins!I132,"")</f>
        <v/>
      </c>
      <c r="I125" s="40" t="str">
        <f>IF(ins!J132&lt;&gt;"",ins!J132,"")</f>
        <v/>
      </c>
      <c r="J125" s="9" t="str">
        <f>IF(ins!K132&lt;&gt;"",ins!K132,"")</f>
        <v/>
      </c>
    </row>
    <row r="126" spans="1:10" x14ac:dyDescent="0.25">
      <c r="A126" s="9" t="str">
        <f>IF(ins!B133&lt;&gt;"",ins!A133,"")</f>
        <v/>
      </c>
      <c r="B126" s="9" t="str">
        <f>IF(ins!B133&lt;&gt;"",ins!B133,"")</f>
        <v/>
      </c>
      <c r="C126" s="9" t="str">
        <f>IF(ins!D133&lt;&gt;"",ins!D133,"")</f>
        <v/>
      </c>
      <c r="D126" s="9" t="str">
        <f>IF(ins!E133&lt;&gt;"",VLOOKUP(ins!E133,private!S:U,3,FALSE),"")</f>
        <v/>
      </c>
      <c r="E126" s="9" t="str">
        <f>IF(ins!E133&lt;&gt;"",ins!F133,"")</f>
        <v/>
      </c>
      <c r="F126" s="9" t="str">
        <f>IF(ins!G133&lt;&gt;"",ins!G133,"")</f>
        <v/>
      </c>
      <c r="G126" s="40" t="str">
        <f>IF(ins!H133&lt;&gt;"",ins!H133,"")</f>
        <v/>
      </c>
      <c r="H126" s="40" t="str">
        <f>IF(ins!I133&lt;&gt;"",ins!I133,"")</f>
        <v/>
      </c>
      <c r="I126" s="40" t="str">
        <f>IF(ins!J133&lt;&gt;"",ins!J133,"")</f>
        <v/>
      </c>
      <c r="J126" s="9" t="str">
        <f>IF(ins!K133&lt;&gt;"",ins!K133,"")</f>
        <v/>
      </c>
    </row>
    <row r="127" spans="1:10" x14ac:dyDescent="0.25">
      <c r="A127" s="9" t="str">
        <f>IF(ins!B134&lt;&gt;"",ins!A134,"")</f>
        <v/>
      </c>
      <c r="B127" s="9" t="str">
        <f>IF(ins!B134&lt;&gt;"",ins!B134,"")</f>
        <v/>
      </c>
      <c r="C127" s="9" t="str">
        <f>IF(ins!D134&lt;&gt;"",ins!D134,"")</f>
        <v/>
      </c>
      <c r="D127" s="9" t="str">
        <f>IF(ins!E134&lt;&gt;"",VLOOKUP(ins!E134,private!S:U,3,FALSE),"")</f>
        <v/>
      </c>
      <c r="E127" s="9" t="str">
        <f>IF(ins!E134&lt;&gt;"",ins!F134,"")</f>
        <v/>
      </c>
      <c r="F127" s="9" t="str">
        <f>IF(ins!G134&lt;&gt;"",ins!G134,"")</f>
        <v/>
      </c>
      <c r="G127" s="40" t="str">
        <f>IF(ins!H134&lt;&gt;"",ins!H134,"")</f>
        <v/>
      </c>
      <c r="H127" s="40" t="str">
        <f>IF(ins!I134&lt;&gt;"",ins!I134,"")</f>
        <v/>
      </c>
      <c r="I127" s="40" t="str">
        <f>IF(ins!J134&lt;&gt;"",ins!J134,"")</f>
        <v/>
      </c>
      <c r="J127" s="9" t="str">
        <f>IF(ins!K134&lt;&gt;"",ins!K134,"")</f>
        <v/>
      </c>
    </row>
    <row r="128" spans="1:10" x14ac:dyDescent="0.25">
      <c r="A128" s="9" t="str">
        <f>IF(ins!B135&lt;&gt;"",ins!A135,"")</f>
        <v/>
      </c>
      <c r="B128" s="9" t="str">
        <f>IF(ins!B135&lt;&gt;"",ins!B135,"")</f>
        <v/>
      </c>
      <c r="C128" s="9" t="str">
        <f>IF(ins!D135&lt;&gt;"",ins!D135,"")</f>
        <v/>
      </c>
      <c r="D128" s="9" t="str">
        <f>IF(ins!E135&lt;&gt;"",VLOOKUP(ins!E135,private!S:U,3,FALSE),"")</f>
        <v/>
      </c>
      <c r="E128" s="9" t="str">
        <f>IF(ins!E135&lt;&gt;"",ins!F135,"")</f>
        <v/>
      </c>
      <c r="F128" s="9" t="str">
        <f>IF(ins!G135&lt;&gt;"",ins!G135,"")</f>
        <v/>
      </c>
      <c r="G128" s="40" t="str">
        <f>IF(ins!H135&lt;&gt;"",ins!H135,"")</f>
        <v/>
      </c>
      <c r="H128" s="40" t="str">
        <f>IF(ins!I135&lt;&gt;"",ins!I135,"")</f>
        <v/>
      </c>
      <c r="I128" s="40" t="str">
        <f>IF(ins!J135&lt;&gt;"",ins!J135,"")</f>
        <v/>
      </c>
      <c r="J128" s="9" t="str">
        <f>IF(ins!K135&lt;&gt;"",ins!K135,"")</f>
        <v/>
      </c>
    </row>
    <row r="129" spans="1:10" x14ac:dyDescent="0.25">
      <c r="A129" s="9" t="str">
        <f>IF(ins!B136&lt;&gt;"",ins!A136,"")</f>
        <v/>
      </c>
      <c r="B129" s="9" t="str">
        <f>IF(ins!B136&lt;&gt;"",ins!B136,"")</f>
        <v/>
      </c>
      <c r="C129" s="9" t="str">
        <f>IF(ins!D136&lt;&gt;"",ins!D136,"")</f>
        <v/>
      </c>
      <c r="D129" s="9" t="str">
        <f>IF(ins!E136&lt;&gt;"",VLOOKUP(ins!E136,private!S:U,3,FALSE),"")</f>
        <v/>
      </c>
      <c r="E129" s="9" t="str">
        <f>IF(ins!E136&lt;&gt;"",ins!F136,"")</f>
        <v/>
      </c>
      <c r="F129" s="9" t="str">
        <f>IF(ins!G136&lt;&gt;"",ins!G136,"")</f>
        <v/>
      </c>
      <c r="G129" s="40" t="str">
        <f>IF(ins!H136&lt;&gt;"",ins!H136,"")</f>
        <v/>
      </c>
      <c r="H129" s="40" t="str">
        <f>IF(ins!I136&lt;&gt;"",ins!I136,"")</f>
        <v/>
      </c>
      <c r="I129" s="40" t="str">
        <f>IF(ins!J136&lt;&gt;"",ins!J136,"")</f>
        <v/>
      </c>
      <c r="J129" s="9" t="str">
        <f>IF(ins!K136&lt;&gt;"",ins!K136,"")</f>
        <v/>
      </c>
    </row>
    <row r="130" spans="1:10" x14ac:dyDescent="0.25">
      <c r="A130" s="9" t="str">
        <f>IF(ins!B137&lt;&gt;"",ins!A137,"")</f>
        <v/>
      </c>
      <c r="B130" s="9" t="str">
        <f>IF(ins!B137&lt;&gt;"",ins!B137,"")</f>
        <v/>
      </c>
      <c r="C130" s="9" t="str">
        <f>IF(ins!D137&lt;&gt;"",ins!D137,"")</f>
        <v/>
      </c>
      <c r="D130" s="9" t="str">
        <f>IF(ins!E137&lt;&gt;"",VLOOKUP(ins!E137,private!S:U,3,FALSE),"")</f>
        <v/>
      </c>
      <c r="E130" s="9" t="str">
        <f>IF(ins!E137&lt;&gt;"",ins!F137,"")</f>
        <v/>
      </c>
      <c r="F130" s="9" t="str">
        <f>IF(ins!G137&lt;&gt;"",ins!G137,"")</f>
        <v/>
      </c>
      <c r="G130" s="40" t="str">
        <f>IF(ins!H137&lt;&gt;"",ins!H137,"")</f>
        <v/>
      </c>
      <c r="H130" s="40" t="str">
        <f>IF(ins!I137&lt;&gt;"",ins!I137,"")</f>
        <v/>
      </c>
      <c r="I130" s="40" t="str">
        <f>IF(ins!J137&lt;&gt;"",ins!J137,"")</f>
        <v/>
      </c>
      <c r="J130" s="9" t="str">
        <f>IF(ins!K137&lt;&gt;"",ins!K137,"")</f>
        <v/>
      </c>
    </row>
    <row r="131" spans="1:10" x14ac:dyDescent="0.25">
      <c r="A131" s="9" t="str">
        <f>IF(ins!B138&lt;&gt;"",ins!A138,"")</f>
        <v/>
      </c>
      <c r="B131" s="9" t="str">
        <f>IF(ins!B138&lt;&gt;"",ins!B138,"")</f>
        <v/>
      </c>
      <c r="C131" s="9" t="str">
        <f>IF(ins!D138&lt;&gt;"",ins!D138,"")</f>
        <v/>
      </c>
      <c r="D131" s="9" t="str">
        <f>IF(ins!E138&lt;&gt;"",VLOOKUP(ins!E138,private!S:U,3,FALSE),"")</f>
        <v/>
      </c>
      <c r="E131" s="9" t="str">
        <f>IF(ins!E138&lt;&gt;"",ins!F138,"")</f>
        <v/>
      </c>
      <c r="F131" s="9" t="str">
        <f>IF(ins!G138&lt;&gt;"",ins!G138,"")</f>
        <v/>
      </c>
      <c r="G131" s="40" t="str">
        <f>IF(ins!H138&lt;&gt;"",ins!H138,"")</f>
        <v/>
      </c>
      <c r="H131" s="40" t="str">
        <f>IF(ins!I138&lt;&gt;"",ins!I138,"")</f>
        <v/>
      </c>
      <c r="I131" s="40" t="str">
        <f>IF(ins!J138&lt;&gt;"",ins!J138,"")</f>
        <v/>
      </c>
      <c r="J131" s="9" t="str">
        <f>IF(ins!K138&lt;&gt;"",ins!K138,"")</f>
        <v/>
      </c>
    </row>
    <row r="132" spans="1:10" x14ac:dyDescent="0.25">
      <c r="A132" s="9" t="str">
        <f>IF(ins!B139&lt;&gt;"",ins!A139,"")</f>
        <v/>
      </c>
      <c r="B132" s="9" t="str">
        <f>IF(ins!B139&lt;&gt;"",ins!B139,"")</f>
        <v/>
      </c>
      <c r="C132" s="9" t="str">
        <f>IF(ins!D139&lt;&gt;"",ins!D139,"")</f>
        <v/>
      </c>
      <c r="D132" s="9" t="str">
        <f>IF(ins!E139&lt;&gt;"",VLOOKUP(ins!E139,private!S:U,3,FALSE),"")</f>
        <v/>
      </c>
      <c r="E132" s="9" t="str">
        <f>IF(ins!E139&lt;&gt;"",ins!F139,"")</f>
        <v/>
      </c>
      <c r="F132" s="9" t="str">
        <f>IF(ins!G139&lt;&gt;"",ins!G139,"")</f>
        <v/>
      </c>
      <c r="G132" s="40" t="str">
        <f>IF(ins!H139&lt;&gt;"",ins!H139,"")</f>
        <v/>
      </c>
      <c r="H132" s="40" t="str">
        <f>IF(ins!I139&lt;&gt;"",ins!I139,"")</f>
        <v/>
      </c>
      <c r="I132" s="40" t="str">
        <f>IF(ins!J139&lt;&gt;"",ins!J139,"")</f>
        <v/>
      </c>
      <c r="J132" s="9" t="str">
        <f>IF(ins!K139&lt;&gt;"",ins!K139,"")</f>
        <v/>
      </c>
    </row>
    <row r="133" spans="1:10" x14ac:dyDescent="0.25">
      <c r="A133" s="9" t="str">
        <f>IF(ins!B140&lt;&gt;"",ins!A140,"")</f>
        <v/>
      </c>
      <c r="B133" s="9" t="str">
        <f>IF(ins!B140&lt;&gt;"",ins!B140,"")</f>
        <v/>
      </c>
      <c r="C133" s="9" t="str">
        <f>IF(ins!D140&lt;&gt;"",ins!D140,"")</f>
        <v/>
      </c>
      <c r="D133" s="9" t="str">
        <f>IF(ins!E140&lt;&gt;"",VLOOKUP(ins!E140,private!S:U,3,FALSE),"")</f>
        <v/>
      </c>
      <c r="E133" s="9" t="str">
        <f>IF(ins!E140&lt;&gt;"",ins!F140,"")</f>
        <v/>
      </c>
      <c r="F133" s="9" t="str">
        <f>IF(ins!G140&lt;&gt;"",ins!G140,"")</f>
        <v/>
      </c>
      <c r="G133" s="40" t="str">
        <f>IF(ins!H140&lt;&gt;"",ins!H140,"")</f>
        <v/>
      </c>
      <c r="H133" s="40" t="str">
        <f>IF(ins!I140&lt;&gt;"",ins!I140,"")</f>
        <v/>
      </c>
      <c r="I133" s="40" t="str">
        <f>IF(ins!J140&lt;&gt;"",ins!J140,"")</f>
        <v/>
      </c>
      <c r="J133" s="9" t="str">
        <f>IF(ins!K140&lt;&gt;"",ins!K140,"")</f>
        <v/>
      </c>
    </row>
    <row r="134" spans="1:10" x14ac:dyDescent="0.25">
      <c r="A134" s="9" t="str">
        <f>IF(ins!B141&lt;&gt;"",ins!A141,"")</f>
        <v/>
      </c>
      <c r="B134" s="9" t="str">
        <f>IF(ins!B141&lt;&gt;"",ins!B141,"")</f>
        <v/>
      </c>
      <c r="C134" s="9" t="str">
        <f>IF(ins!D141&lt;&gt;"",ins!D141,"")</f>
        <v/>
      </c>
      <c r="D134" s="9" t="str">
        <f>IF(ins!E141&lt;&gt;"",VLOOKUP(ins!E141,private!S:U,3,FALSE),"")</f>
        <v/>
      </c>
      <c r="E134" s="9" t="str">
        <f>IF(ins!E141&lt;&gt;"",ins!F141,"")</f>
        <v/>
      </c>
      <c r="F134" s="9" t="str">
        <f>IF(ins!G141&lt;&gt;"",ins!G141,"")</f>
        <v/>
      </c>
      <c r="G134" s="40" t="str">
        <f>IF(ins!H141&lt;&gt;"",ins!H141,"")</f>
        <v/>
      </c>
      <c r="H134" s="40" t="str">
        <f>IF(ins!I141&lt;&gt;"",ins!I141,"")</f>
        <v/>
      </c>
      <c r="I134" s="40" t="str">
        <f>IF(ins!J141&lt;&gt;"",ins!J141,"")</f>
        <v/>
      </c>
      <c r="J134" s="9" t="str">
        <f>IF(ins!K141&lt;&gt;"",ins!K141,"")</f>
        <v/>
      </c>
    </row>
    <row r="135" spans="1:10" x14ac:dyDescent="0.25">
      <c r="A135" s="9" t="str">
        <f>IF(ins!B142&lt;&gt;"",ins!A142,"")</f>
        <v/>
      </c>
      <c r="B135" s="9" t="str">
        <f>IF(ins!B142&lt;&gt;"",ins!B142,"")</f>
        <v/>
      </c>
      <c r="C135" s="9" t="str">
        <f>IF(ins!D142&lt;&gt;"",ins!D142,"")</f>
        <v/>
      </c>
      <c r="D135" s="9" t="str">
        <f>IF(ins!E142&lt;&gt;"",VLOOKUP(ins!E142,private!S:U,3,FALSE),"")</f>
        <v/>
      </c>
      <c r="E135" s="9" t="str">
        <f>IF(ins!E142&lt;&gt;"",ins!F142,"")</f>
        <v/>
      </c>
      <c r="F135" s="9" t="str">
        <f>IF(ins!G142&lt;&gt;"",ins!G142,"")</f>
        <v/>
      </c>
      <c r="G135" s="40" t="str">
        <f>IF(ins!H142&lt;&gt;"",ins!H142,"")</f>
        <v/>
      </c>
      <c r="H135" s="40" t="str">
        <f>IF(ins!I142&lt;&gt;"",ins!I142,"")</f>
        <v/>
      </c>
      <c r="I135" s="40" t="str">
        <f>IF(ins!J142&lt;&gt;"",ins!J142,"")</f>
        <v/>
      </c>
      <c r="J135" s="9" t="str">
        <f>IF(ins!K142&lt;&gt;"",ins!K142,"")</f>
        <v/>
      </c>
    </row>
    <row r="136" spans="1:10" x14ac:dyDescent="0.25">
      <c r="A136" s="9" t="str">
        <f>IF(ins!B143&lt;&gt;"",ins!A143,"")</f>
        <v/>
      </c>
      <c r="B136" s="9" t="str">
        <f>IF(ins!B143&lt;&gt;"",ins!B143,"")</f>
        <v/>
      </c>
      <c r="C136" s="9" t="str">
        <f>IF(ins!D143&lt;&gt;"",ins!D143,"")</f>
        <v/>
      </c>
      <c r="D136" s="9" t="str">
        <f>IF(ins!E143&lt;&gt;"",VLOOKUP(ins!E143,private!S:U,3,FALSE),"")</f>
        <v/>
      </c>
      <c r="E136" s="9" t="str">
        <f>IF(ins!E143&lt;&gt;"",ins!F143,"")</f>
        <v/>
      </c>
      <c r="F136" s="9" t="str">
        <f>IF(ins!G143&lt;&gt;"",ins!G143,"")</f>
        <v/>
      </c>
      <c r="G136" s="40" t="str">
        <f>IF(ins!H143&lt;&gt;"",ins!H143,"")</f>
        <v/>
      </c>
      <c r="H136" s="40" t="str">
        <f>IF(ins!I143&lt;&gt;"",ins!I143,"")</f>
        <v/>
      </c>
      <c r="I136" s="40" t="str">
        <f>IF(ins!J143&lt;&gt;"",ins!J143,"")</f>
        <v/>
      </c>
      <c r="J136" s="9" t="str">
        <f>IF(ins!K143&lt;&gt;"",ins!K143,"")</f>
        <v/>
      </c>
    </row>
    <row r="137" spans="1:10" x14ac:dyDescent="0.25">
      <c r="A137" s="9" t="str">
        <f>IF(ins!B144&lt;&gt;"",ins!A144,"")</f>
        <v/>
      </c>
      <c r="B137" s="9" t="str">
        <f>IF(ins!B144&lt;&gt;"",ins!B144,"")</f>
        <v/>
      </c>
      <c r="C137" s="9" t="str">
        <f>IF(ins!D144&lt;&gt;"",ins!D144,"")</f>
        <v/>
      </c>
      <c r="D137" s="9" t="str">
        <f>IF(ins!E144&lt;&gt;"",VLOOKUP(ins!E144,private!S:U,3,FALSE),"")</f>
        <v/>
      </c>
      <c r="E137" s="9" t="str">
        <f>IF(ins!E144&lt;&gt;"",ins!F144,"")</f>
        <v/>
      </c>
      <c r="F137" s="9" t="str">
        <f>IF(ins!G144&lt;&gt;"",ins!G144,"")</f>
        <v/>
      </c>
      <c r="G137" s="40" t="str">
        <f>IF(ins!H144&lt;&gt;"",ins!H144,"")</f>
        <v/>
      </c>
      <c r="H137" s="40" t="str">
        <f>IF(ins!I144&lt;&gt;"",ins!I144,"")</f>
        <v/>
      </c>
      <c r="I137" s="40" t="str">
        <f>IF(ins!J144&lt;&gt;"",ins!J144,"")</f>
        <v/>
      </c>
      <c r="J137" s="9" t="str">
        <f>IF(ins!K144&lt;&gt;"",ins!K144,"")</f>
        <v/>
      </c>
    </row>
    <row r="138" spans="1:10" x14ac:dyDescent="0.25">
      <c r="A138" s="9" t="str">
        <f>IF(ins!B145&lt;&gt;"",ins!A145,"")</f>
        <v/>
      </c>
      <c r="B138" s="9" t="str">
        <f>IF(ins!B145&lt;&gt;"",ins!B145,"")</f>
        <v/>
      </c>
      <c r="C138" s="9" t="str">
        <f>IF(ins!D145&lt;&gt;"",ins!D145,"")</f>
        <v/>
      </c>
      <c r="D138" s="9" t="str">
        <f>IF(ins!E145&lt;&gt;"",VLOOKUP(ins!E145,private!S:U,3,FALSE),"")</f>
        <v/>
      </c>
      <c r="E138" s="9" t="str">
        <f>IF(ins!E145&lt;&gt;"",ins!F145,"")</f>
        <v/>
      </c>
      <c r="F138" s="9" t="str">
        <f>IF(ins!G145&lt;&gt;"",ins!G145,"")</f>
        <v/>
      </c>
      <c r="G138" s="40" t="str">
        <f>IF(ins!H145&lt;&gt;"",ins!H145,"")</f>
        <v/>
      </c>
      <c r="H138" s="40" t="str">
        <f>IF(ins!I145&lt;&gt;"",ins!I145,"")</f>
        <v/>
      </c>
      <c r="I138" s="40" t="str">
        <f>IF(ins!J145&lt;&gt;"",ins!J145,"")</f>
        <v/>
      </c>
      <c r="J138" s="9" t="str">
        <f>IF(ins!K145&lt;&gt;"",ins!K145,"")</f>
        <v/>
      </c>
    </row>
    <row r="139" spans="1:10" x14ac:dyDescent="0.25">
      <c r="A139" s="9" t="str">
        <f>IF(ins!B146&lt;&gt;"",ins!A146,"")</f>
        <v/>
      </c>
      <c r="B139" s="9" t="str">
        <f>IF(ins!B146&lt;&gt;"",ins!B146,"")</f>
        <v/>
      </c>
      <c r="C139" s="9" t="str">
        <f>IF(ins!D146&lt;&gt;"",ins!D146,"")</f>
        <v/>
      </c>
      <c r="D139" s="9" t="str">
        <f>IF(ins!E146&lt;&gt;"",VLOOKUP(ins!E146,private!S:U,3,FALSE),"")</f>
        <v/>
      </c>
      <c r="E139" s="9" t="str">
        <f>IF(ins!E146&lt;&gt;"",ins!F146,"")</f>
        <v/>
      </c>
      <c r="F139" s="9" t="str">
        <f>IF(ins!G146&lt;&gt;"",ins!G146,"")</f>
        <v/>
      </c>
      <c r="G139" s="40" t="str">
        <f>IF(ins!H146&lt;&gt;"",ins!H146,"")</f>
        <v/>
      </c>
      <c r="H139" s="40" t="str">
        <f>IF(ins!I146&lt;&gt;"",ins!I146,"")</f>
        <v/>
      </c>
      <c r="I139" s="40" t="str">
        <f>IF(ins!J146&lt;&gt;"",ins!J146,"")</f>
        <v/>
      </c>
      <c r="J139" s="9" t="str">
        <f>IF(ins!K146&lt;&gt;"",ins!K146,"")</f>
        <v/>
      </c>
    </row>
    <row r="140" spans="1:10" x14ac:dyDescent="0.25">
      <c r="A140" s="9" t="str">
        <f>IF(ins!B147&lt;&gt;"",ins!A147,"")</f>
        <v/>
      </c>
      <c r="B140" s="9" t="str">
        <f>IF(ins!B147&lt;&gt;"",ins!B147,"")</f>
        <v/>
      </c>
      <c r="C140" s="9" t="str">
        <f>IF(ins!D147&lt;&gt;"",ins!D147,"")</f>
        <v/>
      </c>
      <c r="D140" s="9" t="str">
        <f>IF(ins!E147&lt;&gt;"",VLOOKUP(ins!E147,private!S:U,3,FALSE),"")</f>
        <v/>
      </c>
      <c r="E140" s="9" t="str">
        <f>IF(ins!E147&lt;&gt;"",ins!F147,"")</f>
        <v/>
      </c>
      <c r="F140" s="9" t="str">
        <f>IF(ins!G147&lt;&gt;"",ins!G147,"")</f>
        <v/>
      </c>
      <c r="G140" s="40" t="str">
        <f>IF(ins!H147&lt;&gt;"",ins!H147,"")</f>
        <v/>
      </c>
      <c r="H140" s="40" t="str">
        <f>IF(ins!I147&lt;&gt;"",ins!I147,"")</f>
        <v/>
      </c>
      <c r="I140" s="40" t="str">
        <f>IF(ins!J147&lt;&gt;"",ins!J147,"")</f>
        <v/>
      </c>
      <c r="J140" s="9" t="str">
        <f>IF(ins!K147&lt;&gt;"",ins!K147,"")</f>
        <v/>
      </c>
    </row>
    <row r="141" spans="1:10" x14ac:dyDescent="0.25">
      <c r="A141" s="9" t="str">
        <f>IF(ins!B148&lt;&gt;"",ins!A148,"")</f>
        <v/>
      </c>
      <c r="B141" s="9" t="str">
        <f>IF(ins!B148&lt;&gt;"",ins!B148,"")</f>
        <v/>
      </c>
      <c r="C141" s="9" t="str">
        <f>IF(ins!D148&lt;&gt;"",ins!D148,"")</f>
        <v/>
      </c>
      <c r="D141" s="9" t="str">
        <f>IF(ins!E148&lt;&gt;"",VLOOKUP(ins!E148,private!S:U,3,FALSE),"")</f>
        <v/>
      </c>
      <c r="E141" s="9" t="str">
        <f>IF(ins!E148&lt;&gt;"",ins!F148,"")</f>
        <v/>
      </c>
      <c r="F141" s="9" t="str">
        <f>IF(ins!G148&lt;&gt;"",ins!G148,"")</f>
        <v/>
      </c>
      <c r="G141" s="40" t="str">
        <f>IF(ins!H148&lt;&gt;"",ins!H148,"")</f>
        <v/>
      </c>
      <c r="H141" s="40" t="str">
        <f>IF(ins!I148&lt;&gt;"",ins!I148,"")</f>
        <v/>
      </c>
      <c r="I141" s="40" t="str">
        <f>IF(ins!J148&lt;&gt;"",ins!J148,"")</f>
        <v/>
      </c>
      <c r="J141" s="9" t="str">
        <f>IF(ins!K148&lt;&gt;"",ins!K148,"")</f>
        <v/>
      </c>
    </row>
    <row r="142" spans="1:10" x14ac:dyDescent="0.25">
      <c r="A142" s="9" t="str">
        <f>IF(ins!B149&lt;&gt;"",ins!A149,"")</f>
        <v/>
      </c>
      <c r="B142" s="9" t="str">
        <f>IF(ins!B149&lt;&gt;"",ins!B149,"")</f>
        <v/>
      </c>
      <c r="C142" s="9" t="str">
        <f>IF(ins!D149&lt;&gt;"",ins!D149,"")</f>
        <v/>
      </c>
      <c r="D142" s="9" t="str">
        <f>IF(ins!E149&lt;&gt;"",VLOOKUP(ins!E149,private!S:U,3,FALSE),"")</f>
        <v/>
      </c>
      <c r="E142" s="9" t="str">
        <f>IF(ins!E149&lt;&gt;"",ins!F149,"")</f>
        <v/>
      </c>
      <c r="F142" s="9" t="str">
        <f>IF(ins!G149&lt;&gt;"",ins!G149,"")</f>
        <v/>
      </c>
      <c r="G142" s="40" t="str">
        <f>IF(ins!H149&lt;&gt;"",ins!H149,"")</f>
        <v/>
      </c>
      <c r="H142" s="40" t="str">
        <f>IF(ins!I149&lt;&gt;"",ins!I149,"")</f>
        <v/>
      </c>
      <c r="I142" s="40" t="str">
        <f>IF(ins!J149&lt;&gt;"",ins!J149,"")</f>
        <v/>
      </c>
      <c r="J142" s="9" t="str">
        <f>IF(ins!K149&lt;&gt;"",ins!K149,"")</f>
        <v/>
      </c>
    </row>
    <row r="143" spans="1:10" x14ac:dyDescent="0.25">
      <c r="A143" s="9" t="str">
        <f>IF(ins!B150&lt;&gt;"",ins!A150,"")</f>
        <v/>
      </c>
      <c r="B143" s="9" t="str">
        <f>IF(ins!B150&lt;&gt;"",ins!B150,"")</f>
        <v/>
      </c>
      <c r="C143" s="9" t="str">
        <f>IF(ins!D150&lt;&gt;"",ins!D150,"")</f>
        <v/>
      </c>
      <c r="D143" s="9" t="str">
        <f>IF(ins!E150&lt;&gt;"",VLOOKUP(ins!E150,private!S:U,3,FALSE),"")</f>
        <v/>
      </c>
      <c r="E143" s="9" t="str">
        <f>IF(ins!E150&lt;&gt;"",ins!F150,"")</f>
        <v/>
      </c>
      <c r="F143" s="9" t="str">
        <f>IF(ins!G150&lt;&gt;"",ins!G150,"")</f>
        <v/>
      </c>
      <c r="G143" s="40" t="str">
        <f>IF(ins!H150&lt;&gt;"",ins!H150,"")</f>
        <v/>
      </c>
      <c r="H143" s="40" t="str">
        <f>IF(ins!I150&lt;&gt;"",ins!I150,"")</f>
        <v/>
      </c>
      <c r="I143" s="40" t="str">
        <f>IF(ins!J150&lt;&gt;"",ins!J150,"")</f>
        <v/>
      </c>
      <c r="J143" s="9" t="str">
        <f>IF(ins!K150&lt;&gt;"",ins!K150,"")</f>
        <v/>
      </c>
    </row>
    <row r="144" spans="1:10" x14ac:dyDescent="0.25">
      <c r="A144" s="9" t="str">
        <f>IF(ins!B151&lt;&gt;"",ins!A151,"")</f>
        <v/>
      </c>
      <c r="B144" s="9" t="str">
        <f>IF(ins!B151&lt;&gt;"",ins!B151,"")</f>
        <v/>
      </c>
      <c r="C144" s="9" t="str">
        <f>IF(ins!D151&lt;&gt;"",ins!D151,"")</f>
        <v/>
      </c>
      <c r="D144" s="9" t="str">
        <f>IF(ins!E151&lt;&gt;"",VLOOKUP(ins!E151,private!S:U,3,FALSE),"")</f>
        <v/>
      </c>
      <c r="E144" s="9" t="str">
        <f>IF(ins!E151&lt;&gt;"",ins!F151,"")</f>
        <v/>
      </c>
      <c r="F144" s="9" t="str">
        <f>IF(ins!G151&lt;&gt;"",ins!G151,"")</f>
        <v/>
      </c>
      <c r="G144" s="40" t="str">
        <f>IF(ins!H151&lt;&gt;"",ins!H151,"")</f>
        <v/>
      </c>
      <c r="H144" s="40" t="str">
        <f>IF(ins!I151&lt;&gt;"",ins!I151,"")</f>
        <v/>
      </c>
      <c r="I144" s="40" t="str">
        <f>IF(ins!J151&lt;&gt;"",ins!J151,"")</f>
        <v/>
      </c>
      <c r="J144" s="9" t="str">
        <f>IF(ins!K151&lt;&gt;"",ins!K151,"")</f>
        <v/>
      </c>
    </row>
    <row r="145" spans="1:10" x14ac:dyDescent="0.25">
      <c r="A145" s="9" t="str">
        <f>IF(ins!B152&lt;&gt;"",ins!A152,"")</f>
        <v/>
      </c>
      <c r="B145" s="9" t="str">
        <f>IF(ins!B152&lt;&gt;"",ins!B152,"")</f>
        <v/>
      </c>
      <c r="C145" s="9" t="str">
        <f>IF(ins!D152&lt;&gt;"",ins!D152,"")</f>
        <v/>
      </c>
      <c r="D145" s="9" t="str">
        <f>IF(ins!E152&lt;&gt;"",VLOOKUP(ins!E152,private!S:U,3,FALSE),"")</f>
        <v/>
      </c>
      <c r="E145" s="9" t="str">
        <f>IF(ins!E152&lt;&gt;"",ins!F152,"")</f>
        <v/>
      </c>
      <c r="F145" s="9" t="str">
        <f>IF(ins!G152&lt;&gt;"",ins!G152,"")</f>
        <v/>
      </c>
      <c r="G145" s="40" t="str">
        <f>IF(ins!H152&lt;&gt;"",ins!H152,"")</f>
        <v/>
      </c>
      <c r="H145" s="40" t="str">
        <f>IF(ins!I152&lt;&gt;"",ins!I152,"")</f>
        <v/>
      </c>
      <c r="I145" s="40" t="str">
        <f>IF(ins!J152&lt;&gt;"",ins!J152,"")</f>
        <v/>
      </c>
      <c r="J145" s="9" t="str">
        <f>IF(ins!K152&lt;&gt;"",ins!K152,"")</f>
        <v/>
      </c>
    </row>
    <row r="146" spans="1:10" x14ac:dyDescent="0.25">
      <c r="A146" s="9" t="str">
        <f>IF(ins!B153&lt;&gt;"",ins!A153,"")</f>
        <v/>
      </c>
      <c r="B146" s="9" t="str">
        <f>IF(ins!B153&lt;&gt;"",ins!B153,"")</f>
        <v/>
      </c>
      <c r="C146" s="9" t="str">
        <f>IF(ins!D153&lt;&gt;"",ins!D153,"")</f>
        <v/>
      </c>
      <c r="D146" s="9" t="str">
        <f>IF(ins!E153&lt;&gt;"",VLOOKUP(ins!E153,private!S:U,3,FALSE),"")</f>
        <v/>
      </c>
      <c r="E146" s="9" t="str">
        <f>IF(ins!E153&lt;&gt;"",ins!F153,"")</f>
        <v/>
      </c>
      <c r="F146" s="9" t="str">
        <f>IF(ins!G153&lt;&gt;"",ins!G153,"")</f>
        <v/>
      </c>
      <c r="G146" s="40" t="str">
        <f>IF(ins!H153&lt;&gt;"",ins!H153,"")</f>
        <v/>
      </c>
      <c r="H146" s="40" t="str">
        <f>IF(ins!I153&lt;&gt;"",ins!I153,"")</f>
        <v/>
      </c>
      <c r="I146" s="40" t="str">
        <f>IF(ins!J153&lt;&gt;"",ins!J153,"")</f>
        <v/>
      </c>
      <c r="J146" s="9" t="str">
        <f>IF(ins!K153&lt;&gt;"",ins!K153,"")</f>
        <v/>
      </c>
    </row>
    <row r="147" spans="1:10" x14ac:dyDescent="0.25">
      <c r="A147" s="9" t="str">
        <f>IF(ins!B154&lt;&gt;"",ins!A154,"")</f>
        <v/>
      </c>
      <c r="B147" s="9" t="str">
        <f>IF(ins!B154&lt;&gt;"",ins!B154,"")</f>
        <v/>
      </c>
      <c r="C147" s="9" t="str">
        <f>IF(ins!D154&lt;&gt;"",ins!D154,"")</f>
        <v/>
      </c>
      <c r="D147" s="9" t="str">
        <f>IF(ins!E154&lt;&gt;"",VLOOKUP(ins!E154,private!S:U,3,FALSE),"")</f>
        <v/>
      </c>
      <c r="E147" s="9" t="str">
        <f>IF(ins!E154&lt;&gt;"",ins!F154,"")</f>
        <v/>
      </c>
      <c r="F147" s="9" t="str">
        <f>IF(ins!G154&lt;&gt;"",ins!G154,"")</f>
        <v/>
      </c>
      <c r="G147" s="40" t="str">
        <f>IF(ins!H154&lt;&gt;"",ins!H154,"")</f>
        <v/>
      </c>
      <c r="H147" s="40" t="str">
        <f>IF(ins!I154&lt;&gt;"",ins!I154,"")</f>
        <v/>
      </c>
      <c r="I147" s="40" t="str">
        <f>IF(ins!J154&lt;&gt;"",ins!J154,"")</f>
        <v/>
      </c>
      <c r="J147" s="9" t="str">
        <f>IF(ins!K154&lt;&gt;"",ins!K154,"")</f>
        <v/>
      </c>
    </row>
    <row r="148" spans="1:10" x14ac:dyDescent="0.25">
      <c r="A148" s="9" t="str">
        <f>IF(ins!B155&lt;&gt;"",ins!A155,"")</f>
        <v/>
      </c>
      <c r="B148" s="9" t="str">
        <f>IF(ins!B155&lt;&gt;"",ins!B155,"")</f>
        <v/>
      </c>
      <c r="C148" s="9" t="str">
        <f>IF(ins!D155&lt;&gt;"",ins!D155,"")</f>
        <v/>
      </c>
      <c r="D148" s="9" t="str">
        <f>IF(ins!E155&lt;&gt;"",VLOOKUP(ins!E155,private!S:U,3,FALSE),"")</f>
        <v/>
      </c>
      <c r="E148" s="9" t="str">
        <f>IF(ins!E155&lt;&gt;"",ins!F155,"")</f>
        <v/>
      </c>
      <c r="F148" s="9" t="str">
        <f>IF(ins!G155&lt;&gt;"",ins!G155,"")</f>
        <v/>
      </c>
      <c r="G148" s="40" t="str">
        <f>IF(ins!H155&lt;&gt;"",ins!H155,"")</f>
        <v/>
      </c>
      <c r="H148" s="40" t="str">
        <f>IF(ins!I155&lt;&gt;"",ins!I155,"")</f>
        <v/>
      </c>
      <c r="I148" s="40" t="str">
        <f>IF(ins!J155&lt;&gt;"",ins!J155,"")</f>
        <v/>
      </c>
      <c r="J148" s="9" t="str">
        <f>IF(ins!K155&lt;&gt;"",ins!K155,"")</f>
        <v/>
      </c>
    </row>
    <row r="149" spans="1:10" x14ac:dyDescent="0.25">
      <c r="A149" s="9" t="str">
        <f>IF(ins!B156&lt;&gt;"",ins!A156,"")</f>
        <v/>
      </c>
      <c r="B149" s="9" t="str">
        <f>IF(ins!B156&lt;&gt;"",ins!B156,"")</f>
        <v/>
      </c>
      <c r="C149" s="9" t="str">
        <f>IF(ins!D156&lt;&gt;"",ins!D156,"")</f>
        <v/>
      </c>
      <c r="D149" s="9" t="str">
        <f>IF(ins!E156&lt;&gt;"",VLOOKUP(ins!E156,private!S:U,3,FALSE),"")</f>
        <v/>
      </c>
      <c r="E149" s="9" t="str">
        <f>IF(ins!E156&lt;&gt;"",ins!F156,"")</f>
        <v/>
      </c>
      <c r="F149" s="9" t="str">
        <f>IF(ins!G156&lt;&gt;"",ins!G156,"")</f>
        <v/>
      </c>
      <c r="G149" s="40" t="str">
        <f>IF(ins!H156&lt;&gt;"",ins!H156,"")</f>
        <v/>
      </c>
      <c r="H149" s="40" t="str">
        <f>IF(ins!I156&lt;&gt;"",ins!I156,"")</f>
        <v/>
      </c>
      <c r="I149" s="40" t="str">
        <f>IF(ins!J156&lt;&gt;"",ins!J156,"")</f>
        <v/>
      </c>
      <c r="J149" s="9" t="str">
        <f>IF(ins!K156&lt;&gt;"",ins!K156,"")</f>
        <v/>
      </c>
    </row>
    <row r="150" spans="1:10" x14ac:dyDescent="0.25">
      <c r="A150" s="9" t="str">
        <f>IF(ins!B157&lt;&gt;"",ins!A157,"")</f>
        <v/>
      </c>
      <c r="B150" s="9" t="str">
        <f>IF(ins!B157&lt;&gt;"",ins!B157,"")</f>
        <v/>
      </c>
      <c r="C150" s="9" t="str">
        <f>IF(ins!D157&lt;&gt;"",ins!D157,"")</f>
        <v/>
      </c>
      <c r="D150" s="9" t="str">
        <f>IF(ins!E157&lt;&gt;"",VLOOKUP(ins!E157,private!S:U,3,FALSE),"")</f>
        <v/>
      </c>
      <c r="E150" s="9" t="str">
        <f>IF(ins!E157&lt;&gt;"",ins!F157,"")</f>
        <v/>
      </c>
      <c r="F150" s="9" t="str">
        <f>IF(ins!G157&lt;&gt;"",ins!G157,"")</f>
        <v/>
      </c>
      <c r="G150" s="40" t="str">
        <f>IF(ins!H157&lt;&gt;"",ins!H157,"")</f>
        <v/>
      </c>
      <c r="H150" s="40" t="str">
        <f>IF(ins!I157&lt;&gt;"",ins!I157,"")</f>
        <v/>
      </c>
      <c r="I150" s="40" t="str">
        <f>IF(ins!J157&lt;&gt;"",ins!J157,"")</f>
        <v/>
      </c>
      <c r="J150" s="9" t="str">
        <f>IF(ins!K157&lt;&gt;"",ins!K157,"")</f>
        <v/>
      </c>
    </row>
    <row r="151" spans="1:10" x14ac:dyDescent="0.25">
      <c r="A151" s="9" t="str">
        <f>IF(ins!B158&lt;&gt;"",ins!A158,"")</f>
        <v/>
      </c>
      <c r="B151" s="9" t="str">
        <f>IF(ins!B158&lt;&gt;"",ins!B158,"")</f>
        <v/>
      </c>
      <c r="C151" s="9" t="str">
        <f>IF(ins!D158&lt;&gt;"",ins!D158,"")</f>
        <v/>
      </c>
      <c r="D151" s="9" t="str">
        <f>IF(ins!E158&lt;&gt;"",VLOOKUP(ins!E158,private!S:U,3,FALSE),"")</f>
        <v/>
      </c>
      <c r="E151" s="9" t="str">
        <f>IF(ins!E158&lt;&gt;"",ins!F158,"")</f>
        <v/>
      </c>
      <c r="F151" s="9" t="str">
        <f>IF(ins!G158&lt;&gt;"",ins!G158,"")</f>
        <v/>
      </c>
      <c r="G151" s="40" t="str">
        <f>IF(ins!H158&lt;&gt;"",ins!H158,"")</f>
        <v/>
      </c>
      <c r="H151" s="40" t="str">
        <f>IF(ins!I158&lt;&gt;"",ins!I158,"")</f>
        <v/>
      </c>
      <c r="I151" s="40" t="str">
        <f>IF(ins!J158&lt;&gt;"",ins!J158,"")</f>
        <v/>
      </c>
      <c r="J151" s="9" t="str">
        <f>IF(ins!K158&lt;&gt;"",ins!K158,"")</f>
        <v/>
      </c>
    </row>
    <row r="152" spans="1:10" x14ac:dyDescent="0.25">
      <c r="A152" s="9" t="str">
        <f>IF(ins!B159&lt;&gt;"",ins!A159,"")</f>
        <v/>
      </c>
      <c r="B152" s="9" t="str">
        <f>IF(ins!B159&lt;&gt;"",ins!B159,"")</f>
        <v/>
      </c>
      <c r="C152" s="9" t="str">
        <f>IF(ins!D159&lt;&gt;"",ins!D159,"")</f>
        <v/>
      </c>
      <c r="D152" s="9" t="str">
        <f>IF(ins!E159&lt;&gt;"",VLOOKUP(ins!E159,private!S:U,3,FALSE),"")</f>
        <v/>
      </c>
      <c r="E152" s="9" t="str">
        <f>IF(ins!E159&lt;&gt;"",ins!F159,"")</f>
        <v/>
      </c>
      <c r="F152" s="9" t="str">
        <f>IF(ins!G159&lt;&gt;"",ins!G159,"")</f>
        <v/>
      </c>
      <c r="G152" s="40" t="str">
        <f>IF(ins!H159&lt;&gt;"",ins!H159,"")</f>
        <v/>
      </c>
      <c r="H152" s="40" t="str">
        <f>IF(ins!I159&lt;&gt;"",ins!I159,"")</f>
        <v/>
      </c>
      <c r="I152" s="40" t="str">
        <f>IF(ins!J159&lt;&gt;"",ins!J159,"")</f>
        <v/>
      </c>
      <c r="J152" s="9" t="str">
        <f>IF(ins!K159&lt;&gt;"",ins!K159,"")</f>
        <v/>
      </c>
    </row>
    <row r="153" spans="1:10" x14ac:dyDescent="0.25">
      <c r="A153" s="9" t="str">
        <f>IF(ins!B160&lt;&gt;"",ins!A160,"")</f>
        <v/>
      </c>
      <c r="B153" s="9" t="str">
        <f>IF(ins!B160&lt;&gt;"",ins!B160,"")</f>
        <v/>
      </c>
      <c r="C153" s="9" t="str">
        <f>IF(ins!D160&lt;&gt;"",ins!D160,"")</f>
        <v/>
      </c>
      <c r="D153" s="9" t="str">
        <f>IF(ins!E160&lt;&gt;"",VLOOKUP(ins!E160,private!S:U,3,FALSE),"")</f>
        <v/>
      </c>
      <c r="E153" s="9" t="str">
        <f>IF(ins!E160&lt;&gt;"",ins!F160,"")</f>
        <v/>
      </c>
      <c r="F153" s="9" t="str">
        <f>IF(ins!G160&lt;&gt;"",ins!G160,"")</f>
        <v/>
      </c>
      <c r="G153" s="40" t="str">
        <f>IF(ins!H160&lt;&gt;"",ins!H160,"")</f>
        <v/>
      </c>
      <c r="H153" s="40" t="str">
        <f>IF(ins!I160&lt;&gt;"",ins!I160,"")</f>
        <v/>
      </c>
      <c r="I153" s="40" t="str">
        <f>IF(ins!J160&lt;&gt;"",ins!J160,"")</f>
        <v/>
      </c>
      <c r="J153" s="9" t="str">
        <f>IF(ins!K160&lt;&gt;"",ins!K160,"")</f>
        <v/>
      </c>
    </row>
    <row r="154" spans="1:10" x14ac:dyDescent="0.25">
      <c r="A154" s="9" t="str">
        <f>IF(ins!B161&lt;&gt;"",ins!A161,"")</f>
        <v/>
      </c>
      <c r="B154" s="9" t="str">
        <f>IF(ins!B161&lt;&gt;"",ins!B161,"")</f>
        <v/>
      </c>
      <c r="C154" s="9" t="str">
        <f>IF(ins!D161&lt;&gt;"",ins!D161,"")</f>
        <v/>
      </c>
      <c r="D154" s="9" t="str">
        <f>IF(ins!E161&lt;&gt;"",VLOOKUP(ins!E161,private!S:U,3,FALSE),"")</f>
        <v/>
      </c>
      <c r="E154" s="9" t="str">
        <f>IF(ins!E161&lt;&gt;"",ins!F161,"")</f>
        <v/>
      </c>
      <c r="F154" s="9" t="str">
        <f>IF(ins!G161&lt;&gt;"",ins!G161,"")</f>
        <v/>
      </c>
      <c r="G154" s="40" t="str">
        <f>IF(ins!H161&lt;&gt;"",ins!H161,"")</f>
        <v/>
      </c>
      <c r="H154" s="40" t="str">
        <f>IF(ins!I161&lt;&gt;"",ins!I161,"")</f>
        <v/>
      </c>
      <c r="I154" s="40" t="str">
        <f>IF(ins!J161&lt;&gt;"",ins!J161,"")</f>
        <v/>
      </c>
      <c r="J154" s="9" t="str">
        <f>IF(ins!K161&lt;&gt;"",ins!K161,"")</f>
        <v/>
      </c>
    </row>
    <row r="155" spans="1:10" x14ac:dyDescent="0.25">
      <c r="A155" s="9" t="str">
        <f>IF(ins!B162&lt;&gt;"",ins!A162,"")</f>
        <v/>
      </c>
      <c r="B155" s="9" t="str">
        <f>IF(ins!B162&lt;&gt;"",ins!B162,"")</f>
        <v/>
      </c>
      <c r="C155" s="9" t="str">
        <f>IF(ins!D162&lt;&gt;"",ins!D162,"")</f>
        <v/>
      </c>
      <c r="D155" s="9" t="str">
        <f>IF(ins!E162&lt;&gt;"",VLOOKUP(ins!E162,private!S:U,3,FALSE),"")</f>
        <v/>
      </c>
      <c r="E155" s="9" t="str">
        <f>IF(ins!E162&lt;&gt;"",ins!F162,"")</f>
        <v/>
      </c>
      <c r="F155" s="9" t="str">
        <f>IF(ins!G162&lt;&gt;"",ins!G162,"")</f>
        <v/>
      </c>
      <c r="G155" s="40" t="str">
        <f>IF(ins!H162&lt;&gt;"",ins!H162,"")</f>
        <v/>
      </c>
      <c r="H155" s="40" t="str">
        <f>IF(ins!I162&lt;&gt;"",ins!I162,"")</f>
        <v/>
      </c>
      <c r="I155" s="40" t="str">
        <f>IF(ins!J162&lt;&gt;"",ins!J162,"")</f>
        <v/>
      </c>
      <c r="J155" s="9" t="str">
        <f>IF(ins!K162&lt;&gt;"",ins!K162,"")</f>
        <v/>
      </c>
    </row>
    <row r="156" spans="1:10" x14ac:dyDescent="0.25">
      <c r="A156" s="9" t="str">
        <f>IF(ins!B163&lt;&gt;"",ins!A163,"")</f>
        <v/>
      </c>
      <c r="B156" s="9" t="str">
        <f>IF(ins!B163&lt;&gt;"",ins!B163,"")</f>
        <v/>
      </c>
      <c r="C156" s="9" t="str">
        <f>IF(ins!D163&lt;&gt;"",ins!D163,"")</f>
        <v/>
      </c>
      <c r="D156" s="9" t="str">
        <f>IF(ins!E163&lt;&gt;"",VLOOKUP(ins!E163,private!S:U,3,FALSE),"")</f>
        <v/>
      </c>
      <c r="E156" s="9" t="str">
        <f>IF(ins!E163&lt;&gt;"",ins!F163,"")</f>
        <v/>
      </c>
      <c r="F156" s="9" t="str">
        <f>IF(ins!G163&lt;&gt;"",ins!G163,"")</f>
        <v/>
      </c>
      <c r="G156" s="40" t="str">
        <f>IF(ins!H163&lt;&gt;"",ins!H163,"")</f>
        <v/>
      </c>
      <c r="H156" s="40" t="str">
        <f>IF(ins!I163&lt;&gt;"",ins!I163,"")</f>
        <v/>
      </c>
      <c r="I156" s="40" t="str">
        <f>IF(ins!J163&lt;&gt;"",ins!J163,"")</f>
        <v/>
      </c>
      <c r="J156" s="9" t="str">
        <f>IF(ins!K163&lt;&gt;"",ins!K163,"")</f>
        <v/>
      </c>
    </row>
    <row r="157" spans="1:10" x14ac:dyDescent="0.25">
      <c r="A157" s="9" t="str">
        <f>IF(ins!B164&lt;&gt;"",ins!A164,"")</f>
        <v/>
      </c>
      <c r="B157" s="9" t="str">
        <f>IF(ins!B164&lt;&gt;"",ins!B164,"")</f>
        <v/>
      </c>
      <c r="C157" s="9" t="str">
        <f>IF(ins!D164&lt;&gt;"",ins!D164,"")</f>
        <v/>
      </c>
      <c r="D157" s="9" t="str">
        <f>IF(ins!E164&lt;&gt;"",VLOOKUP(ins!E164,private!S:U,3,FALSE),"")</f>
        <v/>
      </c>
      <c r="E157" s="9" t="str">
        <f>IF(ins!E164&lt;&gt;"",ins!F164,"")</f>
        <v/>
      </c>
      <c r="F157" s="9" t="str">
        <f>IF(ins!G164&lt;&gt;"",ins!G164,"")</f>
        <v/>
      </c>
      <c r="G157" s="40" t="str">
        <f>IF(ins!H164&lt;&gt;"",ins!H164,"")</f>
        <v/>
      </c>
      <c r="H157" s="40" t="str">
        <f>IF(ins!I164&lt;&gt;"",ins!I164,"")</f>
        <v/>
      </c>
      <c r="I157" s="40" t="str">
        <f>IF(ins!J164&lt;&gt;"",ins!J164,"")</f>
        <v/>
      </c>
      <c r="J157" s="9" t="str">
        <f>IF(ins!K164&lt;&gt;"",ins!K164,"")</f>
        <v/>
      </c>
    </row>
    <row r="158" spans="1:10" x14ac:dyDescent="0.25">
      <c r="A158" s="9" t="str">
        <f>IF(ins!B165&lt;&gt;"",ins!A165,"")</f>
        <v/>
      </c>
      <c r="B158" s="9" t="str">
        <f>IF(ins!B165&lt;&gt;"",ins!B165,"")</f>
        <v/>
      </c>
      <c r="C158" s="9" t="str">
        <f>IF(ins!D165&lt;&gt;"",ins!D165,"")</f>
        <v/>
      </c>
      <c r="D158" s="9" t="str">
        <f>IF(ins!E165&lt;&gt;"",VLOOKUP(ins!E165,private!S:U,3,FALSE),"")</f>
        <v/>
      </c>
      <c r="E158" s="9" t="str">
        <f>IF(ins!E165&lt;&gt;"",ins!F165,"")</f>
        <v/>
      </c>
      <c r="F158" s="9" t="str">
        <f>IF(ins!G165&lt;&gt;"",ins!G165,"")</f>
        <v/>
      </c>
      <c r="G158" s="40" t="str">
        <f>IF(ins!H165&lt;&gt;"",ins!H165,"")</f>
        <v/>
      </c>
      <c r="H158" s="40" t="str">
        <f>IF(ins!I165&lt;&gt;"",ins!I165,"")</f>
        <v/>
      </c>
      <c r="I158" s="40" t="str">
        <f>IF(ins!J165&lt;&gt;"",ins!J165,"")</f>
        <v/>
      </c>
      <c r="J158" s="9" t="str">
        <f>IF(ins!K165&lt;&gt;"",ins!K165,"")</f>
        <v/>
      </c>
    </row>
    <row r="159" spans="1:10" x14ac:dyDescent="0.25">
      <c r="A159" s="9" t="str">
        <f>IF(ins!B166&lt;&gt;"",ins!A166,"")</f>
        <v/>
      </c>
      <c r="B159" s="9" t="str">
        <f>IF(ins!B166&lt;&gt;"",ins!B166,"")</f>
        <v/>
      </c>
      <c r="C159" s="9" t="str">
        <f>IF(ins!D166&lt;&gt;"",ins!D166,"")</f>
        <v/>
      </c>
      <c r="D159" s="9" t="str">
        <f>IF(ins!E166&lt;&gt;"",VLOOKUP(ins!E166,private!S:U,3,FALSE),"")</f>
        <v/>
      </c>
      <c r="E159" s="9" t="str">
        <f>IF(ins!E166&lt;&gt;"",ins!F166,"")</f>
        <v/>
      </c>
      <c r="F159" s="9" t="str">
        <f>IF(ins!G166&lt;&gt;"",ins!G166,"")</f>
        <v/>
      </c>
      <c r="G159" s="40" t="str">
        <f>IF(ins!H166&lt;&gt;"",ins!H166,"")</f>
        <v/>
      </c>
      <c r="H159" s="40" t="str">
        <f>IF(ins!I166&lt;&gt;"",ins!I166,"")</f>
        <v/>
      </c>
      <c r="I159" s="40" t="str">
        <f>IF(ins!J166&lt;&gt;"",ins!J166,"")</f>
        <v/>
      </c>
      <c r="J159" s="9" t="str">
        <f>IF(ins!K166&lt;&gt;"",ins!K166,"")</f>
        <v/>
      </c>
    </row>
    <row r="160" spans="1:10" x14ac:dyDescent="0.25">
      <c r="A160" s="9" t="str">
        <f>IF(ins!B167&lt;&gt;"",ins!A167,"")</f>
        <v/>
      </c>
      <c r="B160" s="9" t="str">
        <f>IF(ins!B167&lt;&gt;"",ins!B167,"")</f>
        <v/>
      </c>
      <c r="C160" s="9" t="str">
        <f>IF(ins!D167&lt;&gt;"",ins!D167,"")</f>
        <v/>
      </c>
      <c r="D160" s="9" t="str">
        <f>IF(ins!E167&lt;&gt;"",VLOOKUP(ins!E167,private!S:U,3,FALSE),"")</f>
        <v/>
      </c>
      <c r="E160" s="9" t="str">
        <f>IF(ins!E167&lt;&gt;"",ins!F167,"")</f>
        <v/>
      </c>
      <c r="F160" s="9" t="str">
        <f>IF(ins!G167&lt;&gt;"",ins!G167,"")</f>
        <v/>
      </c>
      <c r="G160" s="40" t="str">
        <f>IF(ins!H167&lt;&gt;"",ins!H167,"")</f>
        <v/>
      </c>
      <c r="H160" s="40" t="str">
        <f>IF(ins!I167&lt;&gt;"",ins!I167,"")</f>
        <v/>
      </c>
      <c r="I160" s="40" t="str">
        <f>IF(ins!J167&lt;&gt;"",ins!J167,"")</f>
        <v/>
      </c>
      <c r="J160" s="9" t="str">
        <f>IF(ins!K167&lt;&gt;"",ins!K167,"")</f>
        <v/>
      </c>
    </row>
    <row r="161" spans="1:10" x14ac:dyDescent="0.25">
      <c r="A161" s="9" t="str">
        <f>IF(ins!B168&lt;&gt;"",ins!A168,"")</f>
        <v/>
      </c>
      <c r="B161" s="9" t="str">
        <f>IF(ins!B168&lt;&gt;"",ins!B168,"")</f>
        <v/>
      </c>
      <c r="C161" s="9" t="str">
        <f>IF(ins!D168&lt;&gt;"",ins!D168,"")</f>
        <v/>
      </c>
      <c r="D161" s="9" t="str">
        <f>IF(ins!E168&lt;&gt;"",VLOOKUP(ins!E168,private!S:U,3,FALSE),"")</f>
        <v/>
      </c>
      <c r="E161" s="9" t="str">
        <f>IF(ins!E168&lt;&gt;"",ins!F168,"")</f>
        <v/>
      </c>
      <c r="F161" s="9" t="str">
        <f>IF(ins!G168&lt;&gt;"",ins!G168,"")</f>
        <v/>
      </c>
      <c r="G161" s="40" t="str">
        <f>IF(ins!H168&lt;&gt;"",ins!H168,"")</f>
        <v/>
      </c>
      <c r="H161" s="40" t="str">
        <f>IF(ins!I168&lt;&gt;"",ins!I168,"")</f>
        <v/>
      </c>
      <c r="I161" s="40" t="str">
        <f>IF(ins!J168&lt;&gt;"",ins!J168,"")</f>
        <v/>
      </c>
      <c r="J161" s="9" t="str">
        <f>IF(ins!K168&lt;&gt;"",ins!K168,"")</f>
        <v/>
      </c>
    </row>
    <row r="162" spans="1:10" x14ac:dyDescent="0.25">
      <c r="A162" s="9" t="str">
        <f>IF(ins!B169&lt;&gt;"",ins!A169,"")</f>
        <v/>
      </c>
      <c r="B162" s="9" t="str">
        <f>IF(ins!B169&lt;&gt;"",ins!B169,"")</f>
        <v/>
      </c>
      <c r="C162" s="9" t="str">
        <f>IF(ins!D169&lt;&gt;"",ins!D169,"")</f>
        <v/>
      </c>
      <c r="D162" s="9" t="str">
        <f>IF(ins!E169&lt;&gt;"",VLOOKUP(ins!E169,private!S:U,3,FALSE),"")</f>
        <v/>
      </c>
      <c r="E162" s="9" t="str">
        <f>IF(ins!E169&lt;&gt;"",ins!F169,"")</f>
        <v/>
      </c>
      <c r="F162" s="9" t="str">
        <f>IF(ins!G169&lt;&gt;"",ins!G169,"")</f>
        <v/>
      </c>
      <c r="G162" s="40" t="str">
        <f>IF(ins!H169&lt;&gt;"",ins!H169,"")</f>
        <v/>
      </c>
      <c r="H162" s="40" t="str">
        <f>IF(ins!I169&lt;&gt;"",ins!I169,"")</f>
        <v/>
      </c>
      <c r="I162" s="40" t="str">
        <f>IF(ins!J169&lt;&gt;"",ins!J169,"")</f>
        <v/>
      </c>
      <c r="J162" s="9" t="str">
        <f>IF(ins!K169&lt;&gt;"",ins!K169,"")</f>
        <v/>
      </c>
    </row>
    <row r="163" spans="1:10" x14ac:dyDescent="0.25">
      <c r="A163" s="9" t="str">
        <f>IF(ins!B170&lt;&gt;"",ins!A170,"")</f>
        <v/>
      </c>
      <c r="B163" s="9" t="str">
        <f>IF(ins!B170&lt;&gt;"",ins!B170,"")</f>
        <v/>
      </c>
      <c r="C163" s="9" t="str">
        <f>IF(ins!D170&lt;&gt;"",ins!D170,"")</f>
        <v/>
      </c>
      <c r="D163" s="9" t="str">
        <f>IF(ins!E170&lt;&gt;"",VLOOKUP(ins!E170,private!S:U,3,FALSE),"")</f>
        <v/>
      </c>
      <c r="E163" s="9" t="str">
        <f>IF(ins!E170&lt;&gt;"",ins!F170,"")</f>
        <v/>
      </c>
      <c r="F163" s="9" t="str">
        <f>IF(ins!G170&lt;&gt;"",ins!G170,"")</f>
        <v/>
      </c>
      <c r="G163" s="40" t="str">
        <f>IF(ins!H170&lt;&gt;"",ins!H170,"")</f>
        <v/>
      </c>
      <c r="H163" s="40" t="str">
        <f>IF(ins!I170&lt;&gt;"",ins!I170,"")</f>
        <v/>
      </c>
      <c r="I163" s="40" t="str">
        <f>IF(ins!J170&lt;&gt;"",ins!J170,"")</f>
        <v/>
      </c>
      <c r="J163" s="9" t="str">
        <f>IF(ins!K170&lt;&gt;"",ins!K170,"")</f>
        <v/>
      </c>
    </row>
    <row r="164" spans="1:10" x14ac:dyDescent="0.25">
      <c r="A164" s="9" t="str">
        <f>IF(ins!B171&lt;&gt;"",ins!A171,"")</f>
        <v/>
      </c>
      <c r="B164" s="9" t="str">
        <f>IF(ins!B171&lt;&gt;"",ins!B171,"")</f>
        <v/>
      </c>
      <c r="C164" s="9" t="str">
        <f>IF(ins!D171&lt;&gt;"",ins!D171,"")</f>
        <v/>
      </c>
      <c r="D164" s="9" t="str">
        <f>IF(ins!E171&lt;&gt;"",VLOOKUP(ins!E171,private!S:U,3,FALSE),"")</f>
        <v/>
      </c>
      <c r="E164" s="9" t="str">
        <f>IF(ins!E171&lt;&gt;"",ins!F171,"")</f>
        <v/>
      </c>
      <c r="F164" s="9" t="str">
        <f>IF(ins!G171&lt;&gt;"",ins!G171,"")</f>
        <v/>
      </c>
      <c r="G164" s="40" t="str">
        <f>IF(ins!H171&lt;&gt;"",ins!H171,"")</f>
        <v/>
      </c>
      <c r="H164" s="40" t="str">
        <f>IF(ins!I171&lt;&gt;"",ins!I171,"")</f>
        <v/>
      </c>
      <c r="I164" s="40" t="str">
        <f>IF(ins!J171&lt;&gt;"",ins!J171,"")</f>
        <v/>
      </c>
      <c r="J164" s="9" t="str">
        <f>IF(ins!K171&lt;&gt;"",ins!K171,"")</f>
        <v/>
      </c>
    </row>
    <row r="165" spans="1:10" x14ac:dyDescent="0.25">
      <c r="A165" s="9" t="str">
        <f>IF(ins!B172&lt;&gt;"",ins!A172,"")</f>
        <v/>
      </c>
      <c r="B165" s="9" t="str">
        <f>IF(ins!B172&lt;&gt;"",ins!B172,"")</f>
        <v/>
      </c>
      <c r="C165" s="9" t="str">
        <f>IF(ins!D172&lt;&gt;"",ins!D172,"")</f>
        <v/>
      </c>
      <c r="D165" s="9" t="str">
        <f>IF(ins!E172&lt;&gt;"",VLOOKUP(ins!E172,private!S:U,3,FALSE),"")</f>
        <v/>
      </c>
      <c r="E165" s="9" t="str">
        <f>IF(ins!E172&lt;&gt;"",ins!F172,"")</f>
        <v/>
      </c>
      <c r="F165" s="9" t="str">
        <f>IF(ins!G172&lt;&gt;"",ins!G172,"")</f>
        <v/>
      </c>
      <c r="G165" s="40" t="str">
        <f>IF(ins!H172&lt;&gt;"",ins!H172,"")</f>
        <v/>
      </c>
      <c r="H165" s="40" t="str">
        <f>IF(ins!I172&lt;&gt;"",ins!I172,"")</f>
        <v/>
      </c>
      <c r="I165" s="40" t="str">
        <f>IF(ins!J172&lt;&gt;"",ins!J172,"")</f>
        <v/>
      </c>
      <c r="J165" s="9" t="str">
        <f>IF(ins!K172&lt;&gt;"",ins!K172,"")</f>
        <v/>
      </c>
    </row>
    <row r="166" spans="1:10" x14ac:dyDescent="0.25">
      <c r="A166" s="9" t="str">
        <f>IF(ins!B173&lt;&gt;"",ins!A173,"")</f>
        <v/>
      </c>
      <c r="B166" s="9" t="str">
        <f>IF(ins!B173&lt;&gt;"",ins!B173,"")</f>
        <v/>
      </c>
      <c r="C166" s="9" t="str">
        <f>IF(ins!D173&lt;&gt;"",ins!D173,"")</f>
        <v/>
      </c>
      <c r="D166" s="9" t="str">
        <f>IF(ins!E173&lt;&gt;"",VLOOKUP(ins!E173,private!S:U,3,FALSE),"")</f>
        <v/>
      </c>
      <c r="E166" s="9" t="str">
        <f>IF(ins!E173&lt;&gt;"",ins!F173,"")</f>
        <v/>
      </c>
      <c r="F166" s="9" t="str">
        <f>IF(ins!G173&lt;&gt;"",ins!G173,"")</f>
        <v/>
      </c>
      <c r="G166" s="40" t="str">
        <f>IF(ins!H173&lt;&gt;"",ins!H173,"")</f>
        <v/>
      </c>
      <c r="H166" s="40" t="str">
        <f>IF(ins!I173&lt;&gt;"",ins!I173,"")</f>
        <v/>
      </c>
      <c r="I166" s="40" t="str">
        <f>IF(ins!J173&lt;&gt;"",ins!J173,"")</f>
        <v/>
      </c>
      <c r="J166" s="9" t="str">
        <f>IF(ins!K173&lt;&gt;"",ins!K173,"")</f>
        <v/>
      </c>
    </row>
    <row r="167" spans="1:10" x14ac:dyDescent="0.25">
      <c r="A167" s="9" t="str">
        <f>IF(ins!B174&lt;&gt;"",ins!A174,"")</f>
        <v/>
      </c>
      <c r="B167" s="9" t="str">
        <f>IF(ins!B174&lt;&gt;"",ins!B174,"")</f>
        <v/>
      </c>
      <c r="C167" s="9" t="str">
        <f>IF(ins!D174&lt;&gt;"",ins!D174,"")</f>
        <v/>
      </c>
      <c r="D167" s="9" t="str">
        <f>IF(ins!E174&lt;&gt;"",VLOOKUP(ins!E174,private!S:U,3,FALSE),"")</f>
        <v/>
      </c>
      <c r="E167" s="9" t="str">
        <f>IF(ins!E174&lt;&gt;"",ins!F174,"")</f>
        <v/>
      </c>
      <c r="F167" s="9" t="str">
        <f>IF(ins!G174&lt;&gt;"",ins!G174,"")</f>
        <v/>
      </c>
      <c r="G167" s="40" t="str">
        <f>IF(ins!H174&lt;&gt;"",ins!H174,"")</f>
        <v/>
      </c>
      <c r="H167" s="40" t="str">
        <f>IF(ins!I174&lt;&gt;"",ins!I174,"")</f>
        <v/>
      </c>
      <c r="I167" s="40" t="str">
        <f>IF(ins!J174&lt;&gt;"",ins!J174,"")</f>
        <v/>
      </c>
      <c r="J167" s="9" t="str">
        <f>IF(ins!K174&lt;&gt;"",ins!K174,"")</f>
        <v/>
      </c>
    </row>
    <row r="168" spans="1:10" x14ac:dyDescent="0.25">
      <c r="A168" s="9" t="str">
        <f>IF(ins!B175&lt;&gt;"",ins!A175,"")</f>
        <v/>
      </c>
      <c r="B168" s="9" t="str">
        <f>IF(ins!B175&lt;&gt;"",ins!B175,"")</f>
        <v/>
      </c>
      <c r="C168" s="9" t="str">
        <f>IF(ins!D175&lt;&gt;"",ins!D175,"")</f>
        <v/>
      </c>
      <c r="D168" s="9" t="str">
        <f>IF(ins!E175&lt;&gt;"",VLOOKUP(ins!E175,private!S:U,3,FALSE),"")</f>
        <v/>
      </c>
      <c r="E168" s="9" t="str">
        <f>IF(ins!E175&lt;&gt;"",ins!F175,"")</f>
        <v/>
      </c>
      <c r="F168" s="9" t="str">
        <f>IF(ins!G175&lt;&gt;"",ins!G175,"")</f>
        <v/>
      </c>
      <c r="G168" s="40" t="str">
        <f>IF(ins!H175&lt;&gt;"",ins!H175,"")</f>
        <v/>
      </c>
      <c r="H168" s="40" t="str">
        <f>IF(ins!I175&lt;&gt;"",ins!I175,"")</f>
        <v/>
      </c>
      <c r="I168" s="40" t="str">
        <f>IF(ins!J175&lt;&gt;"",ins!J175,"")</f>
        <v/>
      </c>
      <c r="J168" s="9" t="str">
        <f>IF(ins!K175&lt;&gt;"",ins!K175,"")</f>
        <v/>
      </c>
    </row>
    <row r="169" spans="1:10" x14ac:dyDescent="0.25">
      <c r="A169" s="9" t="str">
        <f>IF(ins!B176&lt;&gt;"",ins!A176,"")</f>
        <v/>
      </c>
      <c r="B169" s="9" t="str">
        <f>IF(ins!B176&lt;&gt;"",ins!B176,"")</f>
        <v/>
      </c>
      <c r="C169" s="9" t="str">
        <f>IF(ins!D176&lt;&gt;"",ins!D176,"")</f>
        <v/>
      </c>
      <c r="D169" s="9" t="str">
        <f>IF(ins!E176&lt;&gt;"",VLOOKUP(ins!E176,private!S:U,3,FALSE),"")</f>
        <v/>
      </c>
      <c r="E169" s="9" t="str">
        <f>IF(ins!E176&lt;&gt;"",ins!F176,"")</f>
        <v/>
      </c>
      <c r="F169" s="9" t="str">
        <f>IF(ins!G176&lt;&gt;"",ins!G176,"")</f>
        <v/>
      </c>
      <c r="G169" s="40" t="str">
        <f>IF(ins!H176&lt;&gt;"",ins!H176,"")</f>
        <v/>
      </c>
      <c r="H169" s="40" t="str">
        <f>IF(ins!I176&lt;&gt;"",ins!I176,"")</f>
        <v/>
      </c>
      <c r="I169" s="40" t="str">
        <f>IF(ins!J176&lt;&gt;"",ins!J176,"")</f>
        <v/>
      </c>
      <c r="J169" s="9" t="str">
        <f>IF(ins!K176&lt;&gt;"",ins!K176,"")</f>
        <v/>
      </c>
    </row>
    <row r="170" spans="1:10" x14ac:dyDescent="0.25">
      <c r="A170" s="9" t="str">
        <f>IF(ins!B177&lt;&gt;"",ins!A177,"")</f>
        <v/>
      </c>
      <c r="B170" s="9" t="str">
        <f>IF(ins!B177&lt;&gt;"",ins!B177,"")</f>
        <v/>
      </c>
      <c r="C170" s="9" t="str">
        <f>IF(ins!D177&lt;&gt;"",ins!D177,"")</f>
        <v/>
      </c>
      <c r="D170" s="9" t="str">
        <f>IF(ins!E177&lt;&gt;"",VLOOKUP(ins!E177,private!S:U,3,FALSE),"")</f>
        <v/>
      </c>
      <c r="E170" s="9" t="str">
        <f>IF(ins!E177&lt;&gt;"",ins!F177,"")</f>
        <v/>
      </c>
      <c r="F170" s="9" t="str">
        <f>IF(ins!G177&lt;&gt;"",ins!G177,"")</f>
        <v/>
      </c>
      <c r="G170" s="40" t="str">
        <f>IF(ins!H177&lt;&gt;"",ins!H177,"")</f>
        <v/>
      </c>
      <c r="H170" s="40" t="str">
        <f>IF(ins!I177&lt;&gt;"",ins!I177,"")</f>
        <v/>
      </c>
      <c r="I170" s="40" t="str">
        <f>IF(ins!J177&lt;&gt;"",ins!J177,"")</f>
        <v/>
      </c>
      <c r="J170" s="9" t="str">
        <f>IF(ins!K177&lt;&gt;"",ins!K177,"")</f>
        <v/>
      </c>
    </row>
    <row r="171" spans="1:10" x14ac:dyDescent="0.25">
      <c r="A171" s="9" t="str">
        <f>IF(ins!B178&lt;&gt;"",ins!A178,"")</f>
        <v/>
      </c>
      <c r="B171" s="9" t="str">
        <f>IF(ins!B178&lt;&gt;"",ins!B178,"")</f>
        <v/>
      </c>
      <c r="C171" s="9" t="str">
        <f>IF(ins!D178&lt;&gt;"",ins!D178,"")</f>
        <v/>
      </c>
      <c r="D171" s="9" t="str">
        <f>IF(ins!E178&lt;&gt;"",VLOOKUP(ins!E178,private!S:U,3,FALSE),"")</f>
        <v/>
      </c>
      <c r="E171" s="9" t="str">
        <f>IF(ins!E178&lt;&gt;"",ins!F178,"")</f>
        <v/>
      </c>
      <c r="F171" s="9" t="str">
        <f>IF(ins!G178&lt;&gt;"",ins!G178,"")</f>
        <v/>
      </c>
      <c r="G171" s="40" t="str">
        <f>IF(ins!H178&lt;&gt;"",ins!H178,"")</f>
        <v/>
      </c>
      <c r="H171" s="40" t="str">
        <f>IF(ins!I178&lt;&gt;"",ins!I178,"")</f>
        <v/>
      </c>
      <c r="I171" s="40" t="str">
        <f>IF(ins!J178&lt;&gt;"",ins!J178,"")</f>
        <v/>
      </c>
      <c r="J171" s="9" t="str">
        <f>IF(ins!K178&lt;&gt;"",ins!K178,"")</f>
        <v/>
      </c>
    </row>
    <row r="172" spans="1:10" x14ac:dyDescent="0.25">
      <c r="A172" s="9" t="str">
        <f>IF(ins!B179&lt;&gt;"",ins!A179,"")</f>
        <v/>
      </c>
      <c r="B172" s="9" t="str">
        <f>IF(ins!B179&lt;&gt;"",ins!B179,"")</f>
        <v/>
      </c>
      <c r="C172" s="9" t="str">
        <f>IF(ins!D179&lt;&gt;"",ins!D179,"")</f>
        <v/>
      </c>
      <c r="D172" s="9" t="str">
        <f>IF(ins!E179&lt;&gt;"",VLOOKUP(ins!E179,private!S:U,3,FALSE),"")</f>
        <v/>
      </c>
      <c r="E172" s="9" t="str">
        <f>IF(ins!E179&lt;&gt;"",ins!F179,"")</f>
        <v/>
      </c>
      <c r="F172" s="9" t="str">
        <f>IF(ins!G179&lt;&gt;"",ins!G179,"")</f>
        <v/>
      </c>
      <c r="G172" s="40" t="str">
        <f>IF(ins!H179&lt;&gt;"",ins!H179,"")</f>
        <v/>
      </c>
      <c r="H172" s="40" t="str">
        <f>IF(ins!I179&lt;&gt;"",ins!I179,"")</f>
        <v/>
      </c>
      <c r="I172" s="40" t="str">
        <f>IF(ins!J179&lt;&gt;"",ins!J179,"")</f>
        <v/>
      </c>
      <c r="J172" s="9" t="str">
        <f>IF(ins!K179&lt;&gt;"",ins!K179,"")</f>
        <v/>
      </c>
    </row>
    <row r="173" spans="1:10" x14ac:dyDescent="0.25">
      <c r="A173" s="9" t="str">
        <f>IF(ins!B180&lt;&gt;"",ins!A180,"")</f>
        <v/>
      </c>
      <c r="B173" s="9" t="str">
        <f>IF(ins!B180&lt;&gt;"",ins!B180,"")</f>
        <v/>
      </c>
      <c r="C173" s="9" t="str">
        <f>IF(ins!D180&lt;&gt;"",ins!D180,"")</f>
        <v/>
      </c>
      <c r="D173" s="9" t="str">
        <f>IF(ins!E180&lt;&gt;"",VLOOKUP(ins!E180,private!S:U,3,FALSE),"")</f>
        <v/>
      </c>
      <c r="E173" s="9" t="str">
        <f>IF(ins!E180&lt;&gt;"",ins!F180,"")</f>
        <v/>
      </c>
      <c r="F173" s="9" t="str">
        <f>IF(ins!G180&lt;&gt;"",ins!G180,"")</f>
        <v/>
      </c>
      <c r="G173" s="40" t="str">
        <f>IF(ins!H180&lt;&gt;"",ins!H180,"")</f>
        <v/>
      </c>
      <c r="H173" s="40" t="str">
        <f>IF(ins!I180&lt;&gt;"",ins!I180,"")</f>
        <v/>
      </c>
      <c r="I173" s="40" t="str">
        <f>IF(ins!J180&lt;&gt;"",ins!J180,"")</f>
        <v/>
      </c>
      <c r="J173" s="9" t="str">
        <f>IF(ins!K180&lt;&gt;"",ins!K180,"")</f>
        <v/>
      </c>
    </row>
    <row r="174" spans="1:10" x14ac:dyDescent="0.25">
      <c r="A174" s="9" t="str">
        <f>IF(ins!B181&lt;&gt;"",ins!A181,"")</f>
        <v/>
      </c>
      <c r="B174" s="9" t="str">
        <f>IF(ins!B181&lt;&gt;"",ins!B181,"")</f>
        <v/>
      </c>
      <c r="C174" s="9" t="str">
        <f>IF(ins!D181&lt;&gt;"",ins!D181,"")</f>
        <v/>
      </c>
      <c r="D174" s="9" t="str">
        <f>IF(ins!E181&lt;&gt;"",VLOOKUP(ins!E181,private!S:U,3,FALSE),"")</f>
        <v/>
      </c>
      <c r="E174" s="9" t="str">
        <f>IF(ins!E181&lt;&gt;"",ins!F181,"")</f>
        <v/>
      </c>
      <c r="F174" s="9" t="str">
        <f>IF(ins!G181&lt;&gt;"",ins!G181,"")</f>
        <v/>
      </c>
      <c r="G174" s="40" t="str">
        <f>IF(ins!H181&lt;&gt;"",ins!H181,"")</f>
        <v/>
      </c>
      <c r="H174" s="40" t="str">
        <f>IF(ins!I181&lt;&gt;"",ins!I181,"")</f>
        <v/>
      </c>
      <c r="I174" s="40" t="str">
        <f>IF(ins!J181&lt;&gt;"",ins!J181,"")</f>
        <v/>
      </c>
      <c r="J174" s="9" t="str">
        <f>IF(ins!K181&lt;&gt;"",ins!K181,"")</f>
        <v/>
      </c>
    </row>
    <row r="175" spans="1:10" x14ac:dyDescent="0.25">
      <c r="A175" s="9" t="str">
        <f>IF(ins!B182&lt;&gt;"",ins!A182,"")</f>
        <v/>
      </c>
      <c r="B175" s="9" t="str">
        <f>IF(ins!B182&lt;&gt;"",ins!B182,"")</f>
        <v/>
      </c>
      <c r="C175" s="9" t="str">
        <f>IF(ins!D182&lt;&gt;"",ins!D182,"")</f>
        <v/>
      </c>
      <c r="D175" s="9" t="str">
        <f>IF(ins!E182&lt;&gt;"",VLOOKUP(ins!E182,private!S:U,3,FALSE),"")</f>
        <v/>
      </c>
      <c r="E175" s="9" t="str">
        <f>IF(ins!E182&lt;&gt;"",ins!F182,"")</f>
        <v/>
      </c>
      <c r="F175" s="9" t="str">
        <f>IF(ins!G182&lt;&gt;"",ins!G182,"")</f>
        <v/>
      </c>
      <c r="G175" s="40" t="str">
        <f>IF(ins!H182&lt;&gt;"",ins!H182,"")</f>
        <v/>
      </c>
      <c r="H175" s="40" t="str">
        <f>IF(ins!I182&lt;&gt;"",ins!I182,"")</f>
        <v/>
      </c>
      <c r="I175" s="40" t="str">
        <f>IF(ins!J182&lt;&gt;"",ins!J182,"")</f>
        <v/>
      </c>
      <c r="J175" s="9" t="str">
        <f>IF(ins!K182&lt;&gt;"",ins!K182,"")</f>
        <v/>
      </c>
    </row>
    <row r="176" spans="1:10" x14ac:dyDescent="0.25">
      <c r="A176" s="9" t="str">
        <f>IF(ins!B183&lt;&gt;"",ins!A183,"")</f>
        <v/>
      </c>
      <c r="B176" s="9" t="str">
        <f>IF(ins!B183&lt;&gt;"",ins!B183,"")</f>
        <v/>
      </c>
      <c r="C176" s="9" t="str">
        <f>IF(ins!D183&lt;&gt;"",ins!D183,"")</f>
        <v/>
      </c>
      <c r="D176" s="9" t="str">
        <f>IF(ins!E183&lt;&gt;"",VLOOKUP(ins!E183,private!S:U,3,FALSE),"")</f>
        <v/>
      </c>
      <c r="E176" s="9" t="str">
        <f>IF(ins!E183&lt;&gt;"",ins!F183,"")</f>
        <v/>
      </c>
      <c r="F176" s="9" t="str">
        <f>IF(ins!G183&lt;&gt;"",ins!G183,"")</f>
        <v/>
      </c>
      <c r="G176" s="40" t="str">
        <f>IF(ins!H183&lt;&gt;"",ins!H183,"")</f>
        <v/>
      </c>
      <c r="H176" s="40" t="str">
        <f>IF(ins!I183&lt;&gt;"",ins!I183,"")</f>
        <v/>
      </c>
      <c r="I176" s="40" t="str">
        <f>IF(ins!J183&lt;&gt;"",ins!J183,"")</f>
        <v/>
      </c>
      <c r="J176" s="9" t="str">
        <f>IF(ins!K183&lt;&gt;"",ins!K183,"")</f>
        <v/>
      </c>
    </row>
    <row r="177" spans="1:10" x14ac:dyDescent="0.25">
      <c r="A177" s="9" t="str">
        <f>IF(ins!B184&lt;&gt;"",ins!A184,"")</f>
        <v/>
      </c>
      <c r="B177" s="9" t="str">
        <f>IF(ins!B184&lt;&gt;"",ins!B184,"")</f>
        <v/>
      </c>
      <c r="C177" s="9" t="str">
        <f>IF(ins!D184&lt;&gt;"",ins!D184,"")</f>
        <v/>
      </c>
      <c r="D177" s="9" t="str">
        <f>IF(ins!E184&lt;&gt;"",VLOOKUP(ins!E184,private!S:U,3,FALSE),"")</f>
        <v/>
      </c>
      <c r="E177" s="9" t="str">
        <f>IF(ins!E184&lt;&gt;"",ins!F184,"")</f>
        <v/>
      </c>
      <c r="F177" s="9" t="str">
        <f>IF(ins!G184&lt;&gt;"",ins!G184,"")</f>
        <v/>
      </c>
      <c r="G177" s="40" t="str">
        <f>IF(ins!H184&lt;&gt;"",ins!H184,"")</f>
        <v/>
      </c>
      <c r="H177" s="40" t="str">
        <f>IF(ins!I184&lt;&gt;"",ins!I184,"")</f>
        <v/>
      </c>
      <c r="I177" s="40" t="str">
        <f>IF(ins!J184&lt;&gt;"",ins!J184,"")</f>
        <v/>
      </c>
      <c r="J177" s="9" t="str">
        <f>IF(ins!K184&lt;&gt;"",ins!K184,"")</f>
        <v/>
      </c>
    </row>
    <row r="178" spans="1:10" x14ac:dyDescent="0.25">
      <c r="A178" s="9" t="str">
        <f>IF(ins!B185&lt;&gt;"",ins!A185,"")</f>
        <v/>
      </c>
      <c r="B178" s="9" t="str">
        <f>IF(ins!B185&lt;&gt;"",ins!B185,"")</f>
        <v/>
      </c>
      <c r="C178" s="9" t="str">
        <f>IF(ins!D185&lt;&gt;"",ins!D185,"")</f>
        <v/>
      </c>
      <c r="D178" s="9" t="str">
        <f>IF(ins!E185&lt;&gt;"",VLOOKUP(ins!E185,private!S:U,3,FALSE),"")</f>
        <v/>
      </c>
      <c r="E178" s="9" t="str">
        <f>IF(ins!E185&lt;&gt;"",ins!F185,"")</f>
        <v/>
      </c>
      <c r="F178" s="9" t="str">
        <f>IF(ins!G185&lt;&gt;"",ins!G185,"")</f>
        <v/>
      </c>
      <c r="G178" s="40" t="str">
        <f>IF(ins!H185&lt;&gt;"",ins!H185,"")</f>
        <v/>
      </c>
      <c r="H178" s="40" t="str">
        <f>IF(ins!I185&lt;&gt;"",ins!I185,"")</f>
        <v/>
      </c>
      <c r="I178" s="40" t="str">
        <f>IF(ins!J185&lt;&gt;"",ins!J185,"")</f>
        <v/>
      </c>
      <c r="J178" s="9" t="str">
        <f>IF(ins!K185&lt;&gt;"",ins!K185,"")</f>
        <v/>
      </c>
    </row>
    <row r="179" spans="1:10" x14ac:dyDescent="0.25">
      <c r="A179" s="9" t="str">
        <f>IF(ins!B186&lt;&gt;"",ins!A186,"")</f>
        <v/>
      </c>
      <c r="B179" s="9" t="str">
        <f>IF(ins!B186&lt;&gt;"",ins!B186,"")</f>
        <v/>
      </c>
      <c r="C179" s="9" t="str">
        <f>IF(ins!D186&lt;&gt;"",ins!D186,"")</f>
        <v/>
      </c>
      <c r="D179" s="9" t="str">
        <f>IF(ins!E186&lt;&gt;"",VLOOKUP(ins!E186,private!S:U,3,FALSE),"")</f>
        <v/>
      </c>
      <c r="E179" s="9" t="str">
        <f>IF(ins!E186&lt;&gt;"",ins!F186,"")</f>
        <v/>
      </c>
      <c r="F179" s="9" t="str">
        <f>IF(ins!G186&lt;&gt;"",ins!G186,"")</f>
        <v/>
      </c>
      <c r="G179" s="40" t="str">
        <f>IF(ins!H186&lt;&gt;"",ins!H186,"")</f>
        <v/>
      </c>
      <c r="H179" s="40" t="str">
        <f>IF(ins!I186&lt;&gt;"",ins!I186,"")</f>
        <v/>
      </c>
      <c r="I179" s="40" t="str">
        <f>IF(ins!J186&lt;&gt;"",ins!J186,"")</f>
        <v/>
      </c>
      <c r="J179" s="9" t="str">
        <f>IF(ins!K186&lt;&gt;"",ins!K186,"")</f>
        <v/>
      </c>
    </row>
    <row r="180" spans="1:10" x14ac:dyDescent="0.25">
      <c r="A180" s="9" t="str">
        <f>IF(ins!B187&lt;&gt;"",ins!A187,"")</f>
        <v/>
      </c>
      <c r="B180" s="9" t="str">
        <f>IF(ins!B187&lt;&gt;"",ins!B187,"")</f>
        <v/>
      </c>
      <c r="C180" s="9" t="str">
        <f>IF(ins!D187&lt;&gt;"",ins!D187,"")</f>
        <v/>
      </c>
      <c r="D180" s="9" t="str">
        <f>IF(ins!E187&lt;&gt;"",VLOOKUP(ins!E187,private!S:U,3,FALSE),"")</f>
        <v/>
      </c>
      <c r="E180" s="9" t="str">
        <f>IF(ins!E187&lt;&gt;"",ins!F187,"")</f>
        <v/>
      </c>
      <c r="F180" s="9" t="str">
        <f>IF(ins!G187&lt;&gt;"",ins!G187,"")</f>
        <v/>
      </c>
      <c r="G180" s="40" t="str">
        <f>IF(ins!H187&lt;&gt;"",ins!H187,"")</f>
        <v/>
      </c>
      <c r="H180" s="40" t="str">
        <f>IF(ins!I187&lt;&gt;"",ins!I187,"")</f>
        <v/>
      </c>
      <c r="I180" s="40" t="str">
        <f>IF(ins!J187&lt;&gt;"",ins!J187,"")</f>
        <v/>
      </c>
      <c r="J180" s="9" t="str">
        <f>IF(ins!K187&lt;&gt;"",ins!K187,"")</f>
        <v/>
      </c>
    </row>
    <row r="181" spans="1:10" x14ac:dyDescent="0.25">
      <c r="A181" s="9" t="str">
        <f>IF(ins!B188&lt;&gt;"",ins!A188,"")</f>
        <v/>
      </c>
      <c r="B181" s="9" t="str">
        <f>IF(ins!B188&lt;&gt;"",ins!B188,"")</f>
        <v/>
      </c>
      <c r="C181" s="9" t="str">
        <f>IF(ins!D188&lt;&gt;"",ins!D188,"")</f>
        <v/>
      </c>
      <c r="D181" s="9" t="str">
        <f>IF(ins!E188&lt;&gt;"",VLOOKUP(ins!E188,private!S:U,3,FALSE),"")</f>
        <v/>
      </c>
      <c r="E181" s="9" t="str">
        <f>IF(ins!E188&lt;&gt;"",ins!F188,"")</f>
        <v/>
      </c>
      <c r="F181" s="9" t="str">
        <f>IF(ins!G188&lt;&gt;"",ins!G188,"")</f>
        <v/>
      </c>
      <c r="G181" s="40" t="str">
        <f>IF(ins!H188&lt;&gt;"",ins!H188,"")</f>
        <v/>
      </c>
      <c r="H181" s="40" t="str">
        <f>IF(ins!I188&lt;&gt;"",ins!I188,"")</f>
        <v/>
      </c>
      <c r="I181" s="40" t="str">
        <f>IF(ins!J188&lt;&gt;"",ins!J188,"")</f>
        <v/>
      </c>
      <c r="J181" s="9" t="str">
        <f>IF(ins!K188&lt;&gt;"",ins!K188,"")</f>
        <v/>
      </c>
    </row>
    <row r="182" spans="1:10" x14ac:dyDescent="0.25">
      <c r="A182" s="9" t="str">
        <f>IF(ins!B189&lt;&gt;"",ins!A189,"")</f>
        <v/>
      </c>
      <c r="B182" s="9" t="str">
        <f>IF(ins!B189&lt;&gt;"",ins!B189,"")</f>
        <v/>
      </c>
      <c r="C182" s="9" t="str">
        <f>IF(ins!D189&lt;&gt;"",ins!D189,"")</f>
        <v/>
      </c>
      <c r="D182" s="9" t="str">
        <f>IF(ins!E189&lt;&gt;"",VLOOKUP(ins!E189,private!S:U,3,FALSE),"")</f>
        <v/>
      </c>
      <c r="E182" s="9" t="str">
        <f>IF(ins!E189&lt;&gt;"",ins!F189,"")</f>
        <v/>
      </c>
      <c r="F182" s="9" t="str">
        <f>IF(ins!G189&lt;&gt;"",ins!G189,"")</f>
        <v/>
      </c>
      <c r="G182" s="40" t="str">
        <f>IF(ins!H189&lt;&gt;"",ins!H189,"")</f>
        <v/>
      </c>
      <c r="H182" s="40" t="str">
        <f>IF(ins!I189&lt;&gt;"",ins!I189,"")</f>
        <v/>
      </c>
      <c r="I182" s="40" t="str">
        <f>IF(ins!J189&lt;&gt;"",ins!J189,"")</f>
        <v/>
      </c>
      <c r="J182" s="9" t="str">
        <f>IF(ins!K189&lt;&gt;"",ins!K189,"")</f>
        <v/>
      </c>
    </row>
    <row r="183" spans="1:10" x14ac:dyDescent="0.25">
      <c r="A183" s="9" t="str">
        <f>IF(ins!B190&lt;&gt;"",ins!A190,"")</f>
        <v/>
      </c>
      <c r="B183" s="9" t="str">
        <f>IF(ins!B190&lt;&gt;"",ins!B190,"")</f>
        <v/>
      </c>
      <c r="C183" s="9" t="str">
        <f>IF(ins!D190&lt;&gt;"",ins!D190,"")</f>
        <v/>
      </c>
      <c r="D183" s="9" t="str">
        <f>IF(ins!E190&lt;&gt;"",VLOOKUP(ins!E190,private!S:U,3,FALSE),"")</f>
        <v/>
      </c>
      <c r="E183" s="9" t="str">
        <f>IF(ins!E190&lt;&gt;"",ins!F190,"")</f>
        <v/>
      </c>
      <c r="F183" s="9" t="str">
        <f>IF(ins!G190&lt;&gt;"",ins!G190,"")</f>
        <v/>
      </c>
      <c r="G183" s="40" t="str">
        <f>IF(ins!H190&lt;&gt;"",ins!H190,"")</f>
        <v/>
      </c>
      <c r="H183" s="40" t="str">
        <f>IF(ins!I190&lt;&gt;"",ins!I190,"")</f>
        <v/>
      </c>
      <c r="I183" s="40" t="str">
        <f>IF(ins!J190&lt;&gt;"",ins!J190,"")</f>
        <v/>
      </c>
      <c r="J183" s="9" t="str">
        <f>IF(ins!K190&lt;&gt;"",ins!K190,"")</f>
        <v/>
      </c>
    </row>
    <row r="184" spans="1:10" x14ac:dyDescent="0.25">
      <c r="A184" s="9" t="str">
        <f>IF(ins!B191&lt;&gt;"",ins!A191,"")</f>
        <v/>
      </c>
      <c r="B184" s="9" t="str">
        <f>IF(ins!B191&lt;&gt;"",ins!B191,"")</f>
        <v/>
      </c>
      <c r="C184" s="9" t="str">
        <f>IF(ins!D191&lt;&gt;"",ins!D191,"")</f>
        <v/>
      </c>
      <c r="D184" s="9" t="str">
        <f>IF(ins!E191&lt;&gt;"",VLOOKUP(ins!E191,private!S:U,3,FALSE),"")</f>
        <v/>
      </c>
      <c r="E184" s="9" t="str">
        <f>IF(ins!E191&lt;&gt;"",ins!F191,"")</f>
        <v/>
      </c>
      <c r="F184" s="9" t="str">
        <f>IF(ins!G191&lt;&gt;"",ins!G191,"")</f>
        <v/>
      </c>
      <c r="G184" s="40" t="str">
        <f>IF(ins!H191&lt;&gt;"",ins!H191,"")</f>
        <v/>
      </c>
      <c r="H184" s="40" t="str">
        <f>IF(ins!I191&lt;&gt;"",ins!I191,"")</f>
        <v/>
      </c>
      <c r="I184" s="40" t="str">
        <f>IF(ins!J191&lt;&gt;"",ins!J191,"")</f>
        <v/>
      </c>
      <c r="J184" s="9" t="str">
        <f>IF(ins!K191&lt;&gt;"",ins!K191,"")</f>
        <v/>
      </c>
    </row>
    <row r="185" spans="1:10" x14ac:dyDescent="0.25">
      <c r="A185" s="9" t="str">
        <f>IF(ins!B192&lt;&gt;"",ins!A192,"")</f>
        <v/>
      </c>
      <c r="B185" s="9" t="str">
        <f>IF(ins!B192&lt;&gt;"",ins!B192,"")</f>
        <v/>
      </c>
      <c r="C185" s="9" t="str">
        <f>IF(ins!D192&lt;&gt;"",ins!D192,"")</f>
        <v/>
      </c>
      <c r="D185" s="9" t="str">
        <f>IF(ins!E192&lt;&gt;"",VLOOKUP(ins!E192,private!S:U,3,FALSE),"")</f>
        <v/>
      </c>
      <c r="E185" s="9" t="str">
        <f>IF(ins!E192&lt;&gt;"",ins!F192,"")</f>
        <v/>
      </c>
      <c r="F185" s="9" t="str">
        <f>IF(ins!G192&lt;&gt;"",ins!G192,"")</f>
        <v/>
      </c>
      <c r="G185" s="40" t="str">
        <f>IF(ins!H192&lt;&gt;"",ins!H192,"")</f>
        <v/>
      </c>
      <c r="H185" s="40" t="str">
        <f>IF(ins!I192&lt;&gt;"",ins!I192,"")</f>
        <v/>
      </c>
      <c r="I185" s="40" t="str">
        <f>IF(ins!J192&lt;&gt;"",ins!J192,"")</f>
        <v/>
      </c>
      <c r="J185" s="9" t="str">
        <f>IF(ins!K192&lt;&gt;"",ins!K192,"")</f>
        <v/>
      </c>
    </row>
    <row r="186" spans="1:10" x14ac:dyDescent="0.25">
      <c r="A186" s="9" t="str">
        <f>IF(ins!B193&lt;&gt;"",ins!A193,"")</f>
        <v/>
      </c>
      <c r="B186" s="9" t="str">
        <f>IF(ins!B193&lt;&gt;"",ins!B193,"")</f>
        <v/>
      </c>
      <c r="C186" s="9" t="str">
        <f>IF(ins!D193&lt;&gt;"",ins!D193,"")</f>
        <v/>
      </c>
      <c r="D186" s="9" t="str">
        <f>IF(ins!E193&lt;&gt;"",VLOOKUP(ins!E193,private!S:U,3,FALSE),"")</f>
        <v/>
      </c>
      <c r="E186" s="9" t="str">
        <f>IF(ins!E193&lt;&gt;"",ins!F193,"")</f>
        <v/>
      </c>
      <c r="F186" s="9" t="str">
        <f>IF(ins!G193&lt;&gt;"",ins!G193,"")</f>
        <v/>
      </c>
      <c r="G186" s="40" t="str">
        <f>IF(ins!H193&lt;&gt;"",ins!H193,"")</f>
        <v/>
      </c>
      <c r="H186" s="40" t="str">
        <f>IF(ins!I193&lt;&gt;"",ins!I193,"")</f>
        <v/>
      </c>
      <c r="I186" s="40" t="str">
        <f>IF(ins!J193&lt;&gt;"",ins!J193,"")</f>
        <v/>
      </c>
      <c r="J186" s="9" t="str">
        <f>IF(ins!K193&lt;&gt;"",ins!K193,"")</f>
        <v/>
      </c>
    </row>
    <row r="187" spans="1:10" x14ac:dyDescent="0.25">
      <c r="A187" s="9" t="str">
        <f>IF(ins!B194&lt;&gt;"",ins!A194,"")</f>
        <v/>
      </c>
      <c r="B187" s="9" t="str">
        <f>IF(ins!B194&lt;&gt;"",ins!B194,"")</f>
        <v/>
      </c>
      <c r="C187" s="9" t="str">
        <f>IF(ins!D194&lt;&gt;"",ins!D194,"")</f>
        <v/>
      </c>
      <c r="D187" s="9" t="str">
        <f>IF(ins!E194&lt;&gt;"",VLOOKUP(ins!E194,private!S:U,3,FALSE),"")</f>
        <v/>
      </c>
      <c r="E187" s="9" t="str">
        <f>IF(ins!E194&lt;&gt;"",ins!F194,"")</f>
        <v/>
      </c>
      <c r="F187" s="9" t="str">
        <f>IF(ins!G194&lt;&gt;"",ins!G194,"")</f>
        <v/>
      </c>
      <c r="G187" s="40" t="str">
        <f>IF(ins!H194&lt;&gt;"",ins!H194,"")</f>
        <v/>
      </c>
      <c r="H187" s="40" t="str">
        <f>IF(ins!I194&lt;&gt;"",ins!I194,"")</f>
        <v/>
      </c>
      <c r="I187" s="40" t="str">
        <f>IF(ins!J194&lt;&gt;"",ins!J194,"")</f>
        <v/>
      </c>
      <c r="J187" s="9" t="str">
        <f>IF(ins!K194&lt;&gt;"",ins!K194,"")</f>
        <v/>
      </c>
    </row>
    <row r="188" spans="1:10" x14ac:dyDescent="0.25">
      <c r="A188" s="9" t="str">
        <f>IF(ins!B195&lt;&gt;"",ins!A195,"")</f>
        <v/>
      </c>
      <c r="B188" s="9" t="str">
        <f>IF(ins!B195&lt;&gt;"",ins!B195,"")</f>
        <v/>
      </c>
      <c r="C188" s="9" t="str">
        <f>IF(ins!D195&lt;&gt;"",ins!D195,"")</f>
        <v/>
      </c>
      <c r="D188" s="9" t="str">
        <f>IF(ins!E195&lt;&gt;"",VLOOKUP(ins!E195,private!S:U,3,FALSE),"")</f>
        <v/>
      </c>
      <c r="E188" s="9" t="str">
        <f>IF(ins!E195&lt;&gt;"",ins!F195,"")</f>
        <v/>
      </c>
      <c r="F188" s="9" t="str">
        <f>IF(ins!G195&lt;&gt;"",ins!G195,"")</f>
        <v/>
      </c>
      <c r="G188" s="40" t="str">
        <f>IF(ins!H195&lt;&gt;"",ins!H195,"")</f>
        <v/>
      </c>
      <c r="H188" s="40" t="str">
        <f>IF(ins!I195&lt;&gt;"",ins!I195,"")</f>
        <v/>
      </c>
      <c r="I188" s="40" t="str">
        <f>IF(ins!J195&lt;&gt;"",ins!J195,"")</f>
        <v/>
      </c>
      <c r="J188" s="9" t="str">
        <f>IF(ins!K195&lt;&gt;"",ins!K195,"")</f>
        <v/>
      </c>
    </row>
    <row r="189" spans="1:10" x14ac:dyDescent="0.25">
      <c r="A189" s="9" t="str">
        <f>IF(ins!B196&lt;&gt;"",ins!A196,"")</f>
        <v/>
      </c>
      <c r="B189" s="9" t="str">
        <f>IF(ins!B196&lt;&gt;"",ins!B196,"")</f>
        <v/>
      </c>
      <c r="C189" s="9" t="str">
        <f>IF(ins!D196&lt;&gt;"",ins!D196,"")</f>
        <v/>
      </c>
      <c r="D189" s="9" t="str">
        <f>IF(ins!E196&lt;&gt;"",VLOOKUP(ins!E196,private!S:U,3,FALSE),"")</f>
        <v/>
      </c>
      <c r="E189" s="9" t="str">
        <f>IF(ins!E196&lt;&gt;"",ins!F196,"")</f>
        <v/>
      </c>
      <c r="F189" s="9" t="str">
        <f>IF(ins!G196&lt;&gt;"",ins!G196,"")</f>
        <v/>
      </c>
      <c r="G189" s="40" t="str">
        <f>IF(ins!H196&lt;&gt;"",ins!H196,"")</f>
        <v/>
      </c>
      <c r="H189" s="40" t="str">
        <f>IF(ins!I196&lt;&gt;"",ins!I196,"")</f>
        <v/>
      </c>
      <c r="I189" s="40" t="str">
        <f>IF(ins!J196&lt;&gt;"",ins!J196,"")</f>
        <v/>
      </c>
      <c r="J189" s="9" t="str">
        <f>IF(ins!K196&lt;&gt;"",ins!K196,"")</f>
        <v/>
      </c>
    </row>
    <row r="190" spans="1:10" x14ac:dyDescent="0.25">
      <c r="A190" s="9" t="str">
        <f>IF(ins!B197&lt;&gt;"",ins!A197,"")</f>
        <v/>
      </c>
      <c r="B190" s="9" t="str">
        <f>IF(ins!B197&lt;&gt;"",ins!B197,"")</f>
        <v/>
      </c>
      <c r="C190" s="9" t="str">
        <f>IF(ins!D197&lt;&gt;"",ins!D197,"")</f>
        <v/>
      </c>
      <c r="D190" s="9" t="str">
        <f>IF(ins!E197&lt;&gt;"",VLOOKUP(ins!E197,private!S:U,3,FALSE),"")</f>
        <v/>
      </c>
      <c r="E190" s="9" t="str">
        <f>IF(ins!E197&lt;&gt;"",ins!F197,"")</f>
        <v/>
      </c>
      <c r="F190" s="9" t="str">
        <f>IF(ins!G197&lt;&gt;"",ins!G197,"")</f>
        <v/>
      </c>
      <c r="G190" s="40" t="str">
        <f>IF(ins!H197&lt;&gt;"",ins!H197,"")</f>
        <v/>
      </c>
      <c r="H190" s="40" t="str">
        <f>IF(ins!I197&lt;&gt;"",ins!I197,"")</f>
        <v/>
      </c>
      <c r="I190" s="40" t="str">
        <f>IF(ins!J197&lt;&gt;"",ins!J197,"")</f>
        <v/>
      </c>
      <c r="J190" s="9" t="str">
        <f>IF(ins!K197&lt;&gt;"",ins!K197,"")</f>
        <v/>
      </c>
    </row>
    <row r="191" spans="1:10" x14ac:dyDescent="0.25">
      <c r="A191" s="9" t="str">
        <f>IF(ins!B198&lt;&gt;"",ins!A198,"")</f>
        <v/>
      </c>
      <c r="B191" s="9" t="str">
        <f>IF(ins!B198&lt;&gt;"",ins!B198,"")</f>
        <v/>
      </c>
      <c r="C191" s="9" t="str">
        <f>IF(ins!D198&lt;&gt;"",ins!D198,"")</f>
        <v/>
      </c>
      <c r="D191" s="9" t="str">
        <f>IF(ins!E198&lt;&gt;"",VLOOKUP(ins!E198,private!S:U,3,FALSE),"")</f>
        <v/>
      </c>
      <c r="E191" s="9" t="str">
        <f>IF(ins!E198&lt;&gt;"",ins!F198,"")</f>
        <v/>
      </c>
      <c r="F191" s="9" t="str">
        <f>IF(ins!G198&lt;&gt;"",ins!G198,"")</f>
        <v/>
      </c>
      <c r="G191" s="40" t="str">
        <f>IF(ins!H198&lt;&gt;"",ins!H198,"")</f>
        <v/>
      </c>
      <c r="H191" s="40" t="str">
        <f>IF(ins!I198&lt;&gt;"",ins!I198,"")</f>
        <v/>
      </c>
      <c r="I191" s="40" t="str">
        <f>IF(ins!J198&lt;&gt;"",ins!J198,"")</f>
        <v/>
      </c>
      <c r="J191" s="9" t="str">
        <f>IF(ins!K198&lt;&gt;"",ins!K198,"")</f>
        <v/>
      </c>
    </row>
    <row r="192" spans="1:10" x14ac:dyDescent="0.25">
      <c r="A192" s="9" t="str">
        <f>IF(ins!B199&lt;&gt;"",ins!A199,"")</f>
        <v/>
      </c>
      <c r="B192" s="9" t="str">
        <f>IF(ins!B199&lt;&gt;"",ins!B199,"")</f>
        <v/>
      </c>
      <c r="C192" s="9" t="str">
        <f>IF(ins!D199&lt;&gt;"",ins!D199,"")</f>
        <v/>
      </c>
      <c r="D192" s="9" t="str">
        <f>IF(ins!E199&lt;&gt;"",VLOOKUP(ins!E199,private!S:U,3,FALSE),"")</f>
        <v/>
      </c>
      <c r="E192" s="9" t="str">
        <f>IF(ins!E199&lt;&gt;"",ins!F199,"")</f>
        <v/>
      </c>
      <c r="F192" s="9" t="str">
        <f>IF(ins!G199&lt;&gt;"",ins!G199,"")</f>
        <v/>
      </c>
      <c r="G192" s="40" t="str">
        <f>IF(ins!H199&lt;&gt;"",ins!H199,"")</f>
        <v/>
      </c>
      <c r="H192" s="40" t="str">
        <f>IF(ins!I199&lt;&gt;"",ins!I199,"")</f>
        <v/>
      </c>
      <c r="I192" s="40" t="str">
        <f>IF(ins!J199&lt;&gt;"",ins!J199,"")</f>
        <v/>
      </c>
      <c r="J192" s="9" t="str">
        <f>IF(ins!K199&lt;&gt;"",ins!K199,"")</f>
        <v/>
      </c>
    </row>
    <row r="193" spans="1:10" x14ac:dyDescent="0.25">
      <c r="A193" s="9" t="str">
        <f>IF(ins!B200&lt;&gt;"",ins!A200,"")</f>
        <v/>
      </c>
      <c r="B193" s="9" t="str">
        <f>IF(ins!B200&lt;&gt;"",ins!B200,"")</f>
        <v/>
      </c>
      <c r="C193" s="9" t="str">
        <f>IF(ins!D200&lt;&gt;"",ins!D200,"")</f>
        <v/>
      </c>
      <c r="D193" s="9" t="str">
        <f>IF(ins!E200&lt;&gt;"",VLOOKUP(ins!E200,private!S:U,3,FALSE),"")</f>
        <v/>
      </c>
      <c r="E193" s="9" t="str">
        <f>IF(ins!E200&lt;&gt;"",ins!F200,"")</f>
        <v/>
      </c>
      <c r="F193" s="9" t="str">
        <f>IF(ins!G200&lt;&gt;"",ins!G200,"")</f>
        <v/>
      </c>
      <c r="G193" s="40" t="str">
        <f>IF(ins!H200&lt;&gt;"",ins!H200,"")</f>
        <v/>
      </c>
      <c r="H193" s="40" t="str">
        <f>IF(ins!I200&lt;&gt;"",ins!I200,"")</f>
        <v/>
      </c>
      <c r="I193" s="40" t="str">
        <f>IF(ins!J200&lt;&gt;"",ins!J200,"")</f>
        <v/>
      </c>
      <c r="J193" s="9" t="str">
        <f>IF(ins!K200&lt;&gt;"",ins!K200,"")</f>
        <v/>
      </c>
    </row>
    <row r="194" spans="1:10" x14ac:dyDescent="0.25">
      <c r="A194" s="9" t="str">
        <f>IF(ins!B201&lt;&gt;"",ins!A201,"")</f>
        <v/>
      </c>
      <c r="B194" s="9" t="str">
        <f>IF(ins!B201&lt;&gt;"",ins!B201,"")</f>
        <v/>
      </c>
      <c r="C194" s="9" t="str">
        <f>IF(ins!D201&lt;&gt;"",ins!D201,"")</f>
        <v/>
      </c>
      <c r="D194" s="9" t="str">
        <f>IF(ins!E201&lt;&gt;"",VLOOKUP(ins!E201,private!S:U,3,FALSE),"")</f>
        <v/>
      </c>
      <c r="E194" s="9" t="str">
        <f>IF(ins!E201&lt;&gt;"",ins!F201,"")</f>
        <v/>
      </c>
      <c r="F194" s="9" t="str">
        <f>IF(ins!G201&lt;&gt;"",ins!G201,"")</f>
        <v/>
      </c>
      <c r="G194" s="40" t="str">
        <f>IF(ins!H201&lt;&gt;"",ins!H201,"")</f>
        <v/>
      </c>
      <c r="H194" s="40" t="str">
        <f>IF(ins!I201&lt;&gt;"",ins!I201,"")</f>
        <v/>
      </c>
      <c r="I194" s="40" t="str">
        <f>IF(ins!J201&lt;&gt;"",ins!J201,"")</f>
        <v/>
      </c>
      <c r="J194" s="9" t="str">
        <f>IF(ins!K201&lt;&gt;"",ins!K201,"")</f>
        <v/>
      </c>
    </row>
    <row r="195" spans="1:10" x14ac:dyDescent="0.25">
      <c r="A195" s="9" t="str">
        <f>IF(ins!B202&lt;&gt;"",ins!A202,"")</f>
        <v/>
      </c>
      <c r="B195" s="9" t="str">
        <f>IF(ins!B202&lt;&gt;"",ins!B202,"")</f>
        <v/>
      </c>
      <c r="C195" s="9" t="str">
        <f>IF(ins!D202&lt;&gt;"",ins!D202,"")</f>
        <v/>
      </c>
      <c r="D195" s="9" t="str">
        <f>IF(ins!E202&lt;&gt;"",VLOOKUP(ins!E202,private!S:U,3,FALSE),"")</f>
        <v/>
      </c>
      <c r="E195" s="9" t="str">
        <f>IF(ins!E202&lt;&gt;"",ins!F202,"")</f>
        <v/>
      </c>
      <c r="F195" s="9" t="str">
        <f>IF(ins!G202&lt;&gt;"",ins!G202,"")</f>
        <v/>
      </c>
      <c r="G195" s="40" t="str">
        <f>IF(ins!H202&lt;&gt;"",ins!H202,"")</f>
        <v/>
      </c>
      <c r="H195" s="40" t="str">
        <f>IF(ins!I202&lt;&gt;"",ins!I202,"")</f>
        <v/>
      </c>
      <c r="I195" s="40" t="str">
        <f>IF(ins!J202&lt;&gt;"",ins!J202,"")</f>
        <v/>
      </c>
      <c r="J195" s="9" t="str">
        <f>IF(ins!K202&lt;&gt;"",ins!K202,"")</f>
        <v/>
      </c>
    </row>
    <row r="196" spans="1:10" x14ac:dyDescent="0.25">
      <c r="A196" s="9" t="str">
        <f>IF(ins!B203&lt;&gt;"",ins!A203,"")</f>
        <v/>
      </c>
      <c r="B196" s="9" t="str">
        <f>IF(ins!B203&lt;&gt;"",ins!B203,"")</f>
        <v/>
      </c>
      <c r="C196" s="9" t="str">
        <f>IF(ins!D203&lt;&gt;"",ins!D203,"")</f>
        <v/>
      </c>
      <c r="D196" s="9" t="str">
        <f>IF(ins!E203&lt;&gt;"",VLOOKUP(ins!E203,private!S:U,3,FALSE),"")</f>
        <v/>
      </c>
      <c r="E196" s="9" t="str">
        <f>IF(ins!E203&lt;&gt;"",ins!F203,"")</f>
        <v/>
      </c>
      <c r="F196" s="9" t="str">
        <f>IF(ins!G203&lt;&gt;"",ins!G203,"")</f>
        <v/>
      </c>
      <c r="G196" s="40" t="str">
        <f>IF(ins!H203&lt;&gt;"",ins!H203,"")</f>
        <v/>
      </c>
      <c r="H196" s="40" t="str">
        <f>IF(ins!I203&lt;&gt;"",ins!I203,"")</f>
        <v/>
      </c>
      <c r="I196" s="40" t="str">
        <f>IF(ins!J203&lt;&gt;"",ins!J203,"")</f>
        <v/>
      </c>
      <c r="J196" s="9" t="str">
        <f>IF(ins!K203&lt;&gt;"",ins!K203,"")</f>
        <v/>
      </c>
    </row>
    <row r="197" spans="1:10" x14ac:dyDescent="0.25">
      <c r="A197" s="9" t="str">
        <f>IF(ins!B204&lt;&gt;"",ins!A204,"")</f>
        <v/>
      </c>
      <c r="B197" s="9" t="str">
        <f>IF(ins!B204&lt;&gt;"",ins!B204,"")</f>
        <v/>
      </c>
      <c r="C197" s="9" t="str">
        <f>IF(ins!D204&lt;&gt;"",ins!D204,"")</f>
        <v/>
      </c>
      <c r="D197" s="9" t="str">
        <f>IF(ins!E204&lt;&gt;"",VLOOKUP(ins!E204,private!S:U,3,FALSE),"")</f>
        <v/>
      </c>
      <c r="E197" s="9" t="str">
        <f>IF(ins!E204&lt;&gt;"",ins!F204,"")</f>
        <v/>
      </c>
      <c r="F197" s="9" t="str">
        <f>IF(ins!G204&lt;&gt;"",ins!G204,"")</f>
        <v/>
      </c>
      <c r="G197" s="40" t="str">
        <f>IF(ins!H204&lt;&gt;"",ins!H204,"")</f>
        <v/>
      </c>
      <c r="H197" s="40" t="str">
        <f>IF(ins!I204&lt;&gt;"",ins!I204,"")</f>
        <v/>
      </c>
      <c r="I197" s="40" t="str">
        <f>IF(ins!J204&lt;&gt;"",ins!J204,"")</f>
        <v/>
      </c>
      <c r="J197" s="9" t="str">
        <f>IF(ins!K204&lt;&gt;"",ins!K204,"")</f>
        <v/>
      </c>
    </row>
    <row r="198" spans="1:10" x14ac:dyDescent="0.25">
      <c r="A198" s="9" t="str">
        <f>IF(ins!B205&lt;&gt;"",ins!A205,"")</f>
        <v/>
      </c>
      <c r="B198" s="9" t="str">
        <f>IF(ins!B205&lt;&gt;"",ins!B205,"")</f>
        <v/>
      </c>
      <c r="C198" s="9" t="str">
        <f>IF(ins!D205&lt;&gt;"",ins!D205,"")</f>
        <v/>
      </c>
      <c r="D198" s="9" t="str">
        <f>IF(ins!E205&lt;&gt;"",VLOOKUP(ins!E205,private!S:U,3,FALSE),"")</f>
        <v/>
      </c>
      <c r="E198" s="9" t="str">
        <f>IF(ins!E205&lt;&gt;"",ins!F205,"")</f>
        <v/>
      </c>
      <c r="F198" s="9" t="str">
        <f>IF(ins!G205&lt;&gt;"",ins!G205,"")</f>
        <v/>
      </c>
      <c r="G198" s="40" t="str">
        <f>IF(ins!H205&lt;&gt;"",ins!H205,"")</f>
        <v/>
      </c>
      <c r="H198" s="40" t="str">
        <f>IF(ins!I205&lt;&gt;"",ins!I205,"")</f>
        <v/>
      </c>
      <c r="I198" s="40" t="str">
        <f>IF(ins!J205&lt;&gt;"",ins!J205,"")</f>
        <v/>
      </c>
      <c r="J198" s="9" t="str">
        <f>IF(ins!K205&lt;&gt;"",ins!K205,"")</f>
        <v/>
      </c>
    </row>
    <row r="199" spans="1:10" x14ac:dyDescent="0.25">
      <c r="A199" s="9" t="str">
        <f>IF(ins!B206&lt;&gt;"",ins!A206,"")</f>
        <v/>
      </c>
      <c r="B199" s="9" t="str">
        <f>IF(ins!B206&lt;&gt;"",ins!B206,"")</f>
        <v/>
      </c>
      <c r="C199" s="9" t="str">
        <f>IF(ins!D206&lt;&gt;"",ins!D206,"")</f>
        <v/>
      </c>
      <c r="D199" s="9" t="str">
        <f>IF(ins!E206&lt;&gt;"",VLOOKUP(ins!E206,private!S:U,3,FALSE),"")</f>
        <v/>
      </c>
      <c r="E199" s="9" t="str">
        <f>IF(ins!E206&lt;&gt;"",ins!F206,"")</f>
        <v/>
      </c>
      <c r="F199" s="9" t="str">
        <f>IF(ins!G206&lt;&gt;"",ins!G206,"")</f>
        <v/>
      </c>
      <c r="G199" s="40" t="str">
        <f>IF(ins!H206&lt;&gt;"",ins!H206,"")</f>
        <v/>
      </c>
      <c r="H199" s="40" t="str">
        <f>IF(ins!I206&lt;&gt;"",ins!I206,"")</f>
        <v/>
      </c>
      <c r="I199" s="40" t="str">
        <f>IF(ins!J206&lt;&gt;"",ins!J206,"")</f>
        <v/>
      </c>
      <c r="J199" s="9" t="str">
        <f>IF(ins!K206&lt;&gt;"",ins!K206,"")</f>
        <v/>
      </c>
    </row>
    <row r="200" spans="1:10" x14ac:dyDescent="0.25">
      <c r="A200" s="9" t="str">
        <f>IF(ins!B207&lt;&gt;"",ins!A207,"")</f>
        <v/>
      </c>
      <c r="B200" s="9" t="str">
        <f>IF(ins!B207&lt;&gt;"",ins!B207,"")</f>
        <v/>
      </c>
      <c r="C200" s="9" t="str">
        <f>IF(ins!D207&lt;&gt;"",ins!D207,"")</f>
        <v/>
      </c>
      <c r="D200" s="9" t="str">
        <f>IF(ins!E207&lt;&gt;"",VLOOKUP(ins!E207,private!S:U,3,FALSE),"")</f>
        <v/>
      </c>
      <c r="E200" s="9" t="str">
        <f>IF(ins!E207&lt;&gt;"",ins!F207,"")</f>
        <v/>
      </c>
      <c r="F200" s="9" t="str">
        <f>IF(ins!G207&lt;&gt;"",ins!G207,"")</f>
        <v/>
      </c>
      <c r="G200" s="40" t="str">
        <f>IF(ins!H207&lt;&gt;"",ins!H207,"")</f>
        <v/>
      </c>
      <c r="H200" s="40" t="str">
        <f>IF(ins!I207&lt;&gt;"",ins!I207,"")</f>
        <v/>
      </c>
      <c r="I200" s="40" t="str">
        <f>IF(ins!J207&lt;&gt;"",ins!J207,"")</f>
        <v/>
      </c>
      <c r="J200" s="9" t="str">
        <f>IF(ins!K207&lt;&gt;"",ins!K207,"")</f>
        <v/>
      </c>
    </row>
    <row r="201" spans="1:10" x14ac:dyDescent="0.25">
      <c r="A201" s="9" t="str">
        <f>IF(ins!B208&lt;&gt;"",ins!A208,"")</f>
        <v/>
      </c>
      <c r="B201" s="9" t="str">
        <f>IF(ins!B208&lt;&gt;"",ins!B208,"")</f>
        <v/>
      </c>
      <c r="C201" s="9" t="str">
        <f>IF(ins!D208&lt;&gt;"",ins!D208,"")</f>
        <v/>
      </c>
      <c r="D201" s="9" t="str">
        <f>IF(ins!E208&lt;&gt;"",VLOOKUP(ins!E208,private!S:U,3,FALSE),"")</f>
        <v/>
      </c>
      <c r="E201" s="9" t="str">
        <f>IF(ins!E208&lt;&gt;"",ins!F208,"")</f>
        <v/>
      </c>
      <c r="F201" s="9" t="str">
        <f>IF(ins!G208&lt;&gt;"",ins!G208,"")</f>
        <v/>
      </c>
      <c r="G201" s="40" t="str">
        <f>IF(ins!H208&lt;&gt;"",ins!H208,"")</f>
        <v/>
      </c>
      <c r="H201" s="40" t="str">
        <f>IF(ins!I208&lt;&gt;"",ins!I208,"")</f>
        <v/>
      </c>
      <c r="I201" s="40" t="str">
        <f>IF(ins!J208&lt;&gt;"",ins!J208,"")</f>
        <v/>
      </c>
      <c r="J201" s="9" t="str">
        <f>IF(ins!K208&lt;&gt;"",ins!K208,"")</f>
        <v/>
      </c>
    </row>
    <row r="202" spans="1:10" x14ac:dyDescent="0.25">
      <c r="A202" s="9" t="str">
        <f>IF(ins!B209&lt;&gt;"",ins!A209,"")</f>
        <v/>
      </c>
      <c r="B202" s="9" t="str">
        <f>IF(ins!B209&lt;&gt;"",ins!B209,"")</f>
        <v/>
      </c>
      <c r="C202" s="9" t="str">
        <f>IF(ins!D209&lt;&gt;"",ins!D209,"")</f>
        <v/>
      </c>
      <c r="D202" s="9" t="str">
        <f>IF(ins!E209&lt;&gt;"",VLOOKUP(ins!E209,private!S:U,3,FALSE),"")</f>
        <v/>
      </c>
      <c r="E202" s="9" t="str">
        <f>IF(ins!E209&lt;&gt;"",ins!F209,"")</f>
        <v/>
      </c>
      <c r="F202" s="9" t="str">
        <f>IF(ins!G209&lt;&gt;"",ins!G209,"")</f>
        <v/>
      </c>
      <c r="G202" s="40" t="str">
        <f>IF(ins!H209&lt;&gt;"",ins!H209,"")</f>
        <v/>
      </c>
      <c r="H202" s="40" t="str">
        <f>IF(ins!I209&lt;&gt;"",ins!I209,"")</f>
        <v/>
      </c>
      <c r="I202" s="40" t="str">
        <f>IF(ins!J209&lt;&gt;"",ins!J209,"")</f>
        <v/>
      </c>
      <c r="J202" s="9" t="str">
        <f>IF(ins!K209&lt;&gt;"",ins!K209,"")</f>
        <v/>
      </c>
    </row>
    <row r="203" spans="1:10" x14ac:dyDescent="0.25">
      <c r="A203" s="9" t="str">
        <f>IF(ins!B210&lt;&gt;"",ins!A210,"")</f>
        <v/>
      </c>
      <c r="B203" s="9" t="str">
        <f>IF(ins!B210&lt;&gt;"",ins!B210,"")</f>
        <v/>
      </c>
      <c r="C203" s="9" t="str">
        <f>IF(ins!D210&lt;&gt;"",ins!D210,"")</f>
        <v/>
      </c>
      <c r="D203" s="9" t="str">
        <f>IF(ins!E210&lt;&gt;"",VLOOKUP(ins!E210,private!S:U,3,FALSE),"")</f>
        <v/>
      </c>
      <c r="E203" s="9" t="str">
        <f>IF(ins!E210&lt;&gt;"",ins!F210,"")</f>
        <v/>
      </c>
      <c r="F203" s="9" t="str">
        <f>IF(ins!G210&lt;&gt;"",ins!G210,"")</f>
        <v/>
      </c>
      <c r="G203" s="40" t="str">
        <f>IF(ins!H210&lt;&gt;"",ins!H210,"")</f>
        <v/>
      </c>
      <c r="H203" s="40" t="str">
        <f>IF(ins!I210&lt;&gt;"",ins!I210,"")</f>
        <v/>
      </c>
      <c r="I203" s="40" t="str">
        <f>IF(ins!J210&lt;&gt;"",ins!J210,"")</f>
        <v/>
      </c>
      <c r="J203" s="9" t="str">
        <f>IF(ins!K210&lt;&gt;"",ins!K210,"")</f>
        <v/>
      </c>
    </row>
    <row r="204" spans="1:10" x14ac:dyDescent="0.25">
      <c r="A204" s="9" t="str">
        <f>IF(ins!B211&lt;&gt;"",ins!A211,"")</f>
        <v/>
      </c>
      <c r="B204" s="9" t="str">
        <f>IF(ins!B211&lt;&gt;"",ins!B211,"")</f>
        <v/>
      </c>
      <c r="C204" s="9" t="str">
        <f>IF(ins!D211&lt;&gt;"",ins!D211,"")</f>
        <v/>
      </c>
      <c r="D204" s="9" t="str">
        <f>IF(ins!E211&lt;&gt;"",VLOOKUP(ins!E211,private!S:U,3,FALSE),"")</f>
        <v/>
      </c>
      <c r="E204" s="9" t="str">
        <f>IF(ins!E211&lt;&gt;"",ins!F211,"")</f>
        <v/>
      </c>
      <c r="F204" s="9" t="str">
        <f>IF(ins!G211&lt;&gt;"",ins!G211,"")</f>
        <v/>
      </c>
      <c r="G204" s="40" t="str">
        <f>IF(ins!H211&lt;&gt;"",ins!H211,"")</f>
        <v/>
      </c>
      <c r="H204" s="40" t="str">
        <f>IF(ins!I211&lt;&gt;"",ins!I211,"")</f>
        <v/>
      </c>
      <c r="I204" s="40" t="str">
        <f>IF(ins!J211&lt;&gt;"",ins!J211,"")</f>
        <v/>
      </c>
      <c r="J204" s="9" t="str">
        <f>IF(ins!K211&lt;&gt;"",ins!K211,"")</f>
        <v/>
      </c>
    </row>
    <row r="205" spans="1:10" x14ac:dyDescent="0.25">
      <c r="A205" s="9" t="str">
        <f>IF(ins!B212&lt;&gt;"",ins!A212,"")</f>
        <v/>
      </c>
      <c r="B205" s="9" t="str">
        <f>IF(ins!B212&lt;&gt;"",ins!B212,"")</f>
        <v/>
      </c>
      <c r="C205" s="9" t="str">
        <f>IF(ins!D212&lt;&gt;"",ins!D212,"")</f>
        <v/>
      </c>
      <c r="D205" s="9" t="str">
        <f>IF(ins!E212&lt;&gt;"",VLOOKUP(ins!E212,private!S:U,3,FALSE),"")</f>
        <v/>
      </c>
      <c r="E205" s="9" t="str">
        <f>IF(ins!E212&lt;&gt;"",ins!F212,"")</f>
        <v/>
      </c>
      <c r="F205" s="9" t="str">
        <f>IF(ins!G212&lt;&gt;"",ins!G212,"")</f>
        <v/>
      </c>
      <c r="G205" s="40" t="str">
        <f>IF(ins!H212&lt;&gt;"",ins!H212,"")</f>
        <v/>
      </c>
      <c r="H205" s="40" t="str">
        <f>IF(ins!I212&lt;&gt;"",ins!I212,"")</f>
        <v/>
      </c>
      <c r="I205" s="40" t="str">
        <f>IF(ins!J212&lt;&gt;"",ins!J212,"")</f>
        <v/>
      </c>
      <c r="J205" s="9" t="str">
        <f>IF(ins!K212&lt;&gt;"",ins!K212,"")</f>
        <v/>
      </c>
    </row>
    <row r="206" spans="1:10" x14ac:dyDescent="0.25">
      <c r="A206" s="9" t="str">
        <f>IF(ins!B213&lt;&gt;"",ins!A213,"")</f>
        <v/>
      </c>
      <c r="B206" s="9" t="str">
        <f>IF(ins!B213&lt;&gt;"",ins!B213,"")</f>
        <v/>
      </c>
      <c r="C206" s="9" t="str">
        <f>IF(ins!D213&lt;&gt;"",ins!D213,"")</f>
        <v/>
      </c>
      <c r="D206" s="9" t="str">
        <f>IF(ins!E213&lt;&gt;"",VLOOKUP(ins!E213,private!S:U,3,FALSE),"")</f>
        <v/>
      </c>
      <c r="E206" s="9" t="str">
        <f>IF(ins!E213&lt;&gt;"",ins!F213,"")</f>
        <v/>
      </c>
      <c r="F206" s="9" t="str">
        <f>IF(ins!G213&lt;&gt;"",ins!G213,"")</f>
        <v/>
      </c>
      <c r="G206" s="40" t="str">
        <f>IF(ins!H213&lt;&gt;"",ins!H213,"")</f>
        <v/>
      </c>
      <c r="H206" s="40" t="str">
        <f>IF(ins!I213&lt;&gt;"",ins!I213,"")</f>
        <v/>
      </c>
      <c r="I206" s="40" t="str">
        <f>IF(ins!J213&lt;&gt;"",ins!J213,"")</f>
        <v/>
      </c>
      <c r="J206" s="9" t="str">
        <f>IF(ins!K213&lt;&gt;"",ins!K213,"")</f>
        <v/>
      </c>
    </row>
    <row r="207" spans="1:10" x14ac:dyDescent="0.25">
      <c r="A207" s="9" t="str">
        <f>IF(ins!B214&lt;&gt;"",ins!A214,"")</f>
        <v/>
      </c>
      <c r="B207" s="9" t="str">
        <f>IF(ins!B214&lt;&gt;"",ins!B214,"")</f>
        <v/>
      </c>
      <c r="C207" s="9" t="str">
        <f>IF(ins!D214&lt;&gt;"",ins!D214,"")</f>
        <v/>
      </c>
      <c r="D207" s="9" t="str">
        <f>IF(ins!E214&lt;&gt;"",VLOOKUP(ins!E214,private!S:U,3,FALSE),"")</f>
        <v/>
      </c>
      <c r="E207" s="9" t="str">
        <f>IF(ins!E214&lt;&gt;"",ins!F214,"")</f>
        <v/>
      </c>
      <c r="F207" s="9" t="str">
        <f>IF(ins!G214&lt;&gt;"",ins!G214,"")</f>
        <v/>
      </c>
      <c r="G207" s="40" t="str">
        <f>IF(ins!H214&lt;&gt;"",ins!H214,"")</f>
        <v/>
      </c>
      <c r="H207" s="40" t="str">
        <f>IF(ins!I214&lt;&gt;"",ins!I214,"")</f>
        <v/>
      </c>
      <c r="I207" s="40" t="str">
        <f>IF(ins!J214&lt;&gt;"",ins!J214,"")</f>
        <v/>
      </c>
      <c r="J207" s="9" t="str">
        <f>IF(ins!K214&lt;&gt;"",ins!K214,"")</f>
        <v/>
      </c>
    </row>
    <row r="208" spans="1:10" x14ac:dyDescent="0.25">
      <c r="A208" s="9" t="str">
        <f>IF(ins!B215&lt;&gt;"",ins!A215,"")</f>
        <v/>
      </c>
      <c r="B208" s="9" t="str">
        <f>IF(ins!B215&lt;&gt;"",ins!B215,"")</f>
        <v/>
      </c>
      <c r="C208" s="9" t="str">
        <f>IF(ins!D215&lt;&gt;"",ins!D215,"")</f>
        <v/>
      </c>
      <c r="D208" s="9" t="str">
        <f>IF(ins!E215&lt;&gt;"",VLOOKUP(ins!E215,private!S:U,3,FALSE),"")</f>
        <v/>
      </c>
      <c r="E208" s="9" t="str">
        <f>IF(ins!E215&lt;&gt;"",ins!F215,"")</f>
        <v/>
      </c>
      <c r="F208" s="9" t="str">
        <f>IF(ins!G215&lt;&gt;"",ins!G215,"")</f>
        <v/>
      </c>
      <c r="G208" s="40" t="str">
        <f>IF(ins!H215&lt;&gt;"",ins!H215,"")</f>
        <v/>
      </c>
      <c r="H208" s="40" t="str">
        <f>IF(ins!I215&lt;&gt;"",ins!I215,"")</f>
        <v/>
      </c>
      <c r="I208" s="40" t="str">
        <f>IF(ins!J215&lt;&gt;"",ins!J215,"")</f>
        <v/>
      </c>
      <c r="J208" s="9" t="str">
        <f>IF(ins!K215&lt;&gt;"",ins!K215,"")</f>
        <v/>
      </c>
    </row>
    <row r="209" spans="1:10" x14ac:dyDescent="0.25">
      <c r="A209" s="9" t="str">
        <f>IF(ins!B216&lt;&gt;"",ins!A216,"")</f>
        <v/>
      </c>
      <c r="B209" s="9" t="str">
        <f>IF(ins!B216&lt;&gt;"",ins!B216,"")</f>
        <v/>
      </c>
      <c r="C209" s="9" t="str">
        <f>IF(ins!D216&lt;&gt;"",ins!D216,"")</f>
        <v/>
      </c>
      <c r="D209" s="9" t="str">
        <f>IF(ins!E216&lt;&gt;"",VLOOKUP(ins!E216,private!S:U,3,FALSE),"")</f>
        <v/>
      </c>
      <c r="E209" s="9" t="str">
        <f>IF(ins!E216&lt;&gt;"",ins!F216,"")</f>
        <v/>
      </c>
      <c r="F209" s="9" t="str">
        <f>IF(ins!G216&lt;&gt;"",ins!G216,"")</f>
        <v/>
      </c>
      <c r="G209" s="40" t="str">
        <f>IF(ins!H216&lt;&gt;"",ins!H216,"")</f>
        <v/>
      </c>
      <c r="H209" s="40" t="str">
        <f>IF(ins!I216&lt;&gt;"",ins!I216,"")</f>
        <v/>
      </c>
      <c r="I209" s="40" t="str">
        <f>IF(ins!J216&lt;&gt;"",ins!J216,"")</f>
        <v/>
      </c>
      <c r="J209" s="9" t="str">
        <f>IF(ins!K216&lt;&gt;"",ins!K216,"")</f>
        <v/>
      </c>
    </row>
    <row r="210" spans="1:10" x14ac:dyDescent="0.25">
      <c r="A210" s="9" t="str">
        <f>IF(ins!B217&lt;&gt;"",ins!A217,"")</f>
        <v/>
      </c>
      <c r="B210" s="9" t="str">
        <f>IF(ins!B217&lt;&gt;"",ins!B217,"")</f>
        <v/>
      </c>
      <c r="C210" s="9" t="str">
        <f>IF(ins!D217&lt;&gt;"",ins!D217,"")</f>
        <v/>
      </c>
      <c r="D210" s="9" t="str">
        <f>IF(ins!E217&lt;&gt;"",VLOOKUP(ins!E217,private!S:U,3,FALSE),"")</f>
        <v/>
      </c>
      <c r="E210" s="9" t="str">
        <f>IF(ins!E217&lt;&gt;"",ins!F217,"")</f>
        <v/>
      </c>
      <c r="F210" s="9" t="str">
        <f>IF(ins!G217&lt;&gt;"",ins!G217,"")</f>
        <v/>
      </c>
      <c r="G210" s="40" t="str">
        <f>IF(ins!H217&lt;&gt;"",ins!H217,"")</f>
        <v/>
      </c>
      <c r="H210" s="40" t="str">
        <f>IF(ins!I217&lt;&gt;"",ins!I217,"")</f>
        <v/>
      </c>
      <c r="I210" s="40" t="str">
        <f>IF(ins!J217&lt;&gt;"",ins!J217,"")</f>
        <v/>
      </c>
      <c r="J210" s="9" t="str">
        <f>IF(ins!K217&lt;&gt;"",ins!K217,"")</f>
        <v/>
      </c>
    </row>
    <row r="211" spans="1:10" x14ac:dyDescent="0.25">
      <c r="A211" s="9" t="str">
        <f>IF(ins!B218&lt;&gt;"",ins!A218,"")</f>
        <v/>
      </c>
      <c r="B211" s="9" t="str">
        <f>IF(ins!B218&lt;&gt;"",ins!B218,"")</f>
        <v/>
      </c>
      <c r="C211" s="9" t="str">
        <f>IF(ins!D218&lt;&gt;"",ins!D218,"")</f>
        <v/>
      </c>
      <c r="D211" s="9" t="str">
        <f>IF(ins!E218&lt;&gt;"",VLOOKUP(ins!E218,private!S:U,3,FALSE),"")</f>
        <v/>
      </c>
      <c r="E211" s="9" t="str">
        <f>IF(ins!E218&lt;&gt;"",ins!F218,"")</f>
        <v/>
      </c>
      <c r="F211" s="9" t="str">
        <f>IF(ins!G218&lt;&gt;"",ins!G218,"")</f>
        <v/>
      </c>
      <c r="G211" s="40" t="str">
        <f>IF(ins!H218&lt;&gt;"",ins!H218,"")</f>
        <v/>
      </c>
      <c r="H211" s="40" t="str">
        <f>IF(ins!I218&lt;&gt;"",ins!I218,"")</f>
        <v/>
      </c>
      <c r="I211" s="40" t="str">
        <f>IF(ins!J218&lt;&gt;"",ins!J218,"")</f>
        <v/>
      </c>
      <c r="J211" s="9" t="str">
        <f>IF(ins!K218&lt;&gt;"",ins!K218,"")</f>
        <v/>
      </c>
    </row>
    <row r="212" spans="1:10" x14ac:dyDescent="0.25">
      <c r="A212" s="9" t="str">
        <f>IF(ins!B219&lt;&gt;"",ins!A219,"")</f>
        <v/>
      </c>
      <c r="B212" s="9" t="str">
        <f>IF(ins!B219&lt;&gt;"",ins!B219,"")</f>
        <v/>
      </c>
      <c r="C212" s="9" t="str">
        <f>IF(ins!D219&lt;&gt;"",ins!D219,"")</f>
        <v/>
      </c>
      <c r="D212" s="9" t="str">
        <f>IF(ins!E219&lt;&gt;"",VLOOKUP(ins!E219,private!S:U,3,FALSE),"")</f>
        <v/>
      </c>
      <c r="E212" s="9" t="str">
        <f>IF(ins!E219&lt;&gt;"",ins!F219,"")</f>
        <v/>
      </c>
      <c r="F212" s="9" t="str">
        <f>IF(ins!G219&lt;&gt;"",ins!G219,"")</f>
        <v/>
      </c>
      <c r="G212" s="40" t="str">
        <f>IF(ins!H219&lt;&gt;"",ins!H219,"")</f>
        <v/>
      </c>
      <c r="H212" s="40" t="str">
        <f>IF(ins!I219&lt;&gt;"",ins!I219,"")</f>
        <v/>
      </c>
      <c r="I212" s="40" t="str">
        <f>IF(ins!J219&lt;&gt;"",ins!J219,"")</f>
        <v/>
      </c>
      <c r="J212" s="9" t="str">
        <f>IF(ins!K219&lt;&gt;"",ins!K219,"")</f>
        <v/>
      </c>
    </row>
    <row r="213" spans="1:10" x14ac:dyDescent="0.25">
      <c r="A213" s="9" t="str">
        <f>IF(ins!B220&lt;&gt;"",ins!A220,"")</f>
        <v/>
      </c>
      <c r="B213" s="9" t="str">
        <f>IF(ins!B220&lt;&gt;"",ins!B220,"")</f>
        <v/>
      </c>
      <c r="C213" s="9" t="str">
        <f>IF(ins!D220&lt;&gt;"",ins!D220,"")</f>
        <v/>
      </c>
      <c r="D213" s="9" t="str">
        <f>IF(ins!E220&lt;&gt;"",VLOOKUP(ins!E220,private!S:U,3,FALSE),"")</f>
        <v/>
      </c>
      <c r="E213" s="9" t="str">
        <f>IF(ins!E220&lt;&gt;"",ins!F220,"")</f>
        <v/>
      </c>
      <c r="F213" s="9" t="str">
        <f>IF(ins!G220&lt;&gt;"",ins!G220,"")</f>
        <v/>
      </c>
      <c r="G213" s="40" t="str">
        <f>IF(ins!H220&lt;&gt;"",ins!H220,"")</f>
        <v/>
      </c>
      <c r="H213" s="40" t="str">
        <f>IF(ins!I220&lt;&gt;"",ins!I220,"")</f>
        <v/>
      </c>
      <c r="I213" s="40" t="str">
        <f>IF(ins!J220&lt;&gt;"",ins!J220,"")</f>
        <v/>
      </c>
      <c r="J213" s="9" t="str">
        <f>IF(ins!K220&lt;&gt;"",ins!K220,"")</f>
        <v/>
      </c>
    </row>
    <row r="214" spans="1:10" x14ac:dyDescent="0.25">
      <c r="A214" s="9" t="str">
        <f>IF(ins!B221&lt;&gt;"",ins!A221,"")</f>
        <v/>
      </c>
      <c r="B214" s="9" t="str">
        <f>IF(ins!B221&lt;&gt;"",ins!B221,"")</f>
        <v/>
      </c>
      <c r="C214" s="9" t="str">
        <f>IF(ins!D221&lt;&gt;"",ins!D221,"")</f>
        <v/>
      </c>
      <c r="D214" s="9" t="str">
        <f>IF(ins!E221&lt;&gt;"",VLOOKUP(ins!E221,private!S:U,3,FALSE),"")</f>
        <v/>
      </c>
      <c r="E214" s="9" t="str">
        <f>IF(ins!E221&lt;&gt;"",ins!F221,"")</f>
        <v/>
      </c>
      <c r="F214" s="9" t="str">
        <f>IF(ins!G221&lt;&gt;"",ins!G221,"")</f>
        <v/>
      </c>
      <c r="G214" s="40" t="str">
        <f>IF(ins!H221&lt;&gt;"",ins!H221,"")</f>
        <v/>
      </c>
      <c r="H214" s="40" t="str">
        <f>IF(ins!I221&lt;&gt;"",ins!I221,"")</f>
        <v/>
      </c>
      <c r="I214" s="40" t="str">
        <f>IF(ins!J221&lt;&gt;"",ins!J221,"")</f>
        <v/>
      </c>
      <c r="J214" s="9" t="str">
        <f>IF(ins!K221&lt;&gt;"",ins!K221,"")</f>
        <v/>
      </c>
    </row>
    <row r="215" spans="1:10" x14ac:dyDescent="0.25">
      <c r="A215" s="9" t="str">
        <f>IF(ins!B222&lt;&gt;"",ins!A222,"")</f>
        <v/>
      </c>
      <c r="B215" s="9" t="str">
        <f>IF(ins!B222&lt;&gt;"",ins!B222,"")</f>
        <v/>
      </c>
      <c r="C215" s="9" t="str">
        <f>IF(ins!D222&lt;&gt;"",ins!D222,"")</f>
        <v/>
      </c>
      <c r="D215" s="9" t="str">
        <f>IF(ins!E222&lt;&gt;"",VLOOKUP(ins!E222,private!S:U,3,FALSE),"")</f>
        <v/>
      </c>
      <c r="E215" s="9" t="str">
        <f>IF(ins!E222&lt;&gt;"",ins!F222,"")</f>
        <v/>
      </c>
      <c r="F215" s="9" t="str">
        <f>IF(ins!G222&lt;&gt;"",ins!G222,"")</f>
        <v/>
      </c>
      <c r="G215" s="40" t="str">
        <f>IF(ins!H222&lt;&gt;"",ins!H222,"")</f>
        <v/>
      </c>
      <c r="H215" s="40" t="str">
        <f>IF(ins!I222&lt;&gt;"",ins!I222,"")</f>
        <v/>
      </c>
      <c r="I215" s="40" t="str">
        <f>IF(ins!J222&lt;&gt;"",ins!J222,"")</f>
        <v/>
      </c>
      <c r="J215" s="9" t="str">
        <f>IF(ins!K222&lt;&gt;"",ins!K222,"")</f>
        <v/>
      </c>
    </row>
    <row r="216" spans="1:10" x14ac:dyDescent="0.25">
      <c r="A216" s="9" t="str">
        <f>IF(ins!B223&lt;&gt;"",ins!A223,"")</f>
        <v/>
      </c>
      <c r="B216" s="9" t="str">
        <f>IF(ins!B223&lt;&gt;"",ins!B223,"")</f>
        <v/>
      </c>
      <c r="C216" s="9" t="str">
        <f>IF(ins!D223&lt;&gt;"",ins!D223,"")</f>
        <v/>
      </c>
      <c r="D216" s="9" t="str">
        <f>IF(ins!E223&lt;&gt;"",VLOOKUP(ins!E223,private!S:U,3,FALSE),"")</f>
        <v/>
      </c>
      <c r="E216" s="9" t="str">
        <f>IF(ins!E223&lt;&gt;"",ins!F223,"")</f>
        <v/>
      </c>
      <c r="F216" s="9" t="str">
        <f>IF(ins!G223&lt;&gt;"",ins!G223,"")</f>
        <v/>
      </c>
      <c r="G216" s="40" t="str">
        <f>IF(ins!H223&lt;&gt;"",ins!H223,"")</f>
        <v/>
      </c>
      <c r="H216" s="40" t="str">
        <f>IF(ins!I223&lt;&gt;"",ins!I223,"")</f>
        <v/>
      </c>
      <c r="I216" s="40" t="str">
        <f>IF(ins!J223&lt;&gt;"",ins!J223,"")</f>
        <v/>
      </c>
      <c r="J216" s="9" t="str">
        <f>IF(ins!K223&lt;&gt;"",ins!K223,"")</f>
        <v/>
      </c>
    </row>
    <row r="217" spans="1:10" x14ac:dyDescent="0.25">
      <c r="A217" s="9" t="str">
        <f>IF(ins!B224&lt;&gt;"",ins!A224,"")</f>
        <v/>
      </c>
      <c r="B217" s="9" t="str">
        <f>IF(ins!B224&lt;&gt;"",ins!B224,"")</f>
        <v/>
      </c>
      <c r="C217" s="9" t="str">
        <f>IF(ins!D224&lt;&gt;"",ins!D224,"")</f>
        <v/>
      </c>
      <c r="D217" s="9" t="str">
        <f>IF(ins!E224&lt;&gt;"",VLOOKUP(ins!E224,private!S:U,3,FALSE),"")</f>
        <v/>
      </c>
      <c r="E217" s="9" t="str">
        <f>IF(ins!E224&lt;&gt;"",ins!F224,"")</f>
        <v/>
      </c>
      <c r="F217" s="9" t="str">
        <f>IF(ins!G224&lt;&gt;"",ins!G224,"")</f>
        <v/>
      </c>
      <c r="G217" s="40" t="str">
        <f>IF(ins!H224&lt;&gt;"",ins!H224,"")</f>
        <v/>
      </c>
      <c r="H217" s="40" t="str">
        <f>IF(ins!I224&lt;&gt;"",ins!I224,"")</f>
        <v/>
      </c>
      <c r="I217" s="40" t="str">
        <f>IF(ins!J224&lt;&gt;"",ins!J224,"")</f>
        <v/>
      </c>
      <c r="J217" s="9" t="str">
        <f>IF(ins!K224&lt;&gt;"",ins!K224,"")</f>
        <v/>
      </c>
    </row>
    <row r="218" spans="1:10" x14ac:dyDescent="0.25">
      <c r="A218" s="9" t="str">
        <f>IF(ins!B225&lt;&gt;"",ins!A225,"")</f>
        <v/>
      </c>
      <c r="B218" s="9" t="str">
        <f>IF(ins!B225&lt;&gt;"",ins!B225,"")</f>
        <v/>
      </c>
      <c r="C218" s="9" t="str">
        <f>IF(ins!D225&lt;&gt;"",ins!D225,"")</f>
        <v/>
      </c>
      <c r="D218" s="9" t="str">
        <f>IF(ins!E225&lt;&gt;"",VLOOKUP(ins!E225,private!S:U,3,FALSE),"")</f>
        <v/>
      </c>
      <c r="E218" s="9" t="str">
        <f>IF(ins!E225&lt;&gt;"",ins!F225,"")</f>
        <v/>
      </c>
      <c r="F218" s="9" t="str">
        <f>IF(ins!G225&lt;&gt;"",ins!G225,"")</f>
        <v/>
      </c>
      <c r="G218" s="40" t="str">
        <f>IF(ins!H225&lt;&gt;"",ins!H225,"")</f>
        <v/>
      </c>
      <c r="H218" s="40" t="str">
        <f>IF(ins!I225&lt;&gt;"",ins!I225,"")</f>
        <v/>
      </c>
      <c r="I218" s="40" t="str">
        <f>IF(ins!J225&lt;&gt;"",ins!J225,"")</f>
        <v/>
      </c>
      <c r="J218" s="9" t="str">
        <f>IF(ins!K225&lt;&gt;"",ins!K225,"")</f>
        <v/>
      </c>
    </row>
    <row r="219" spans="1:10" x14ac:dyDescent="0.25">
      <c r="A219" s="9" t="str">
        <f>IF(ins!B226&lt;&gt;"",ins!A226,"")</f>
        <v/>
      </c>
      <c r="B219" s="9" t="str">
        <f>IF(ins!B226&lt;&gt;"",ins!B226,"")</f>
        <v/>
      </c>
      <c r="C219" s="9" t="str">
        <f>IF(ins!D226&lt;&gt;"",ins!D226,"")</f>
        <v/>
      </c>
      <c r="D219" s="9" t="str">
        <f>IF(ins!E226&lt;&gt;"",VLOOKUP(ins!E226,private!S:U,3,FALSE),"")</f>
        <v/>
      </c>
      <c r="E219" s="9" t="str">
        <f>IF(ins!E226&lt;&gt;"",ins!F226,"")</f>
        <v/>
      </c>
      <c r="F219" s="9" t="str">
        <f>IF(ins!G226&lt;&gt;"",ins!G226,"")</f>
        <v/>
      </c>
      <c r="G219" s="40" t="str">
        <f>IF(ins!H226&lt;&gt;"",ins!H226,"")</f>
        <v/>
      </c>
      <c r="H219" s="40" t="str">
        <f>IF(ins!I226&lt;&gt;"",ins!I226,"")</f>
        <v/>
      </c>
      <c r="I219" s="40" t="str">
        <f>IF(ins!J226&lt;&gt;"",ins!J226,"")</f>
        <v/>
      </c>
      <c r="J219" s="9" t="str">
        <f>IF(ins!K226&lt;&gt;"",ins!K226,"")</f>
        <v/>
      </c>
    </row>
    <row r="220" spans="1:10" x14ac:dyDescent="0.25">
      <c r="A220" s="9" t="str">
        <f>IF(ins!B227&lt;&gt;"",ins!A227,"")</f>
        <v/>
      </c>
      <c r="B220" s="9" t="str">
        <f>IF(ins!B227&lt;&gt;"",ins!B227,"")</f>
        <v/>
      </c>
      <c r="C220" s="9" t="str">
        <f>IF(ins!D227&lt;&gt;"",ins!D227,"")</f>
        <v/>
      </c>
      <c r="D220" s="9" t="str">
        <f>IF(ins!E227&lt;&gt;"",VLOOKUP(ins!E227,private!S:U,3,FALSE),"")</f>
        <v/>
      </c>
      <c r="E220" s="9" t="str">
        <f>IF(ins!E227&lt;&gt;"",ins!F227,"")</f>
        <v/>
      </c>
      <c r="F220" s="9" t="str">
        <f>IF(ins!G227&lt;&gt;"",ins!G227,"")</f>
        <v/>
      </c>
      <c r="G220" s="40" t="str">
        <f>IF(ins!H227&lt;&gt;"",ins!H227,"")</f>
        <v/>
      </c>
      <c r="H220" s="40" t="str">
        <f>IF(ins!I227&lt;&gt;"",ins!I227,"")</f>
        <v/>
      </c>
      <c r="I220" s="40" t="str">
        <f>IF(ins!J227&lt;&gt;"",ins!J227,"")</f>
        <v/>
      </c>
      <c r="J220" s="9" t="str">
        <f>IF(ins!K227&lt;&gt;"",ins!K227,"")</f>
        <v/>
      </c>
    </row>
    <row r="221" spans="1:10" x14ac:dyDescent="0.25">
      <c r="A221" s="9" t="str">
        <f>IF(ins!B228&lt;&gt;"",ins!A228,"")</f>
        <v/>
      </c>
      <c r="B221" s="9" t="str">
        <f>IF(ins!B228&lt;&gt;"",ins!B228,"")</f>
        <v/>
      </c>
      <c r="C221" s="9" t="str">
        <f>IF(ins!D228&lt;&gt;"",ins!D228,"")</f>
        <v/>
      </c>
      <c r="D221" s="9" t="str">
        <f>IF(ins!E228&lt;&gt;"",VLOOKUP(ins!E228,private!S:U,3,FALSE),"")</f>
        <v/>
      </c>
      <c r="E221" s="9" t="str">
        <f>IF(ins!E228&lt;&gt;"",ins!F228,"")</f>
        <v/>
      </c>
      <c r="F221" s="9" t="str">
        <f>IF(ins!G228&lt;&gt;"",ins!G228,"")</f>
        <v/>
      </c>
      <c r="G221" s="40" t="str">
        <f>IF(ins!H228&lt;&gt;"",ins!H228,"")</f>
        <v/>
      </c>
      <c r="H221" s="40" t="str">
        <f>IF(ins!I228&lt;&gt;"",ins!I228,"")</f>
        <v/>
      </c>
      <c r="I221" s="40" t="str">
        <f>IF(ins!J228&lt;&gt;"",ins!J228,"")</f>
        <v/>
      </c>
      <c r="J221" s="9" t="str">
        <f>IF(ins!K228&lt;&gt;"",ins!K228,"")</f>
        <v/>
      </c>
    </row>
    <row r="222" spans="1:10" x14ac:dyDescent="0.25">
      <c r="A222" s="9" t="str">
        <f>IF(ins!B229&lt;&gt;"",ins!A229,"")</f>
        <v/>
      </c>
      <c r="B222" s="9" t="str">
        <f>IF(ins!B229&lt;&gt;"",ins!B229,"")</f>
        <v/>
      </c>
      <c r="C222" s="9" t="str">
        <f>IF(ins!D229&lt;&gt;"",ins!D229,"")</f>
        <v/>
      </c>
      <c r="D222" s="9" t="str">
        <f>IF(ins!E229&lt;&gt;"",VLOOKUP(ins!E229,private!S:U,3,FALSE),"")</f>
        <v/>
      </c>
      <c r="E222" s="9" t="str">
        <f>IF(ins!E229&lt;&gt;"",ins!F229,"")</f>
        <v/>
      </c>
      <c r="F222" s="9" t="str">
        <f>IF(ins!G229&lt;&gt;"",ins!G229,"")</f>
        <v/>
      </c>
      <c r="G222" s="40" t="str">
        <f>IF(ins!H229&lt;&gt;"",ins!H229,"")</f>
        <v/>
      </c>
      <c r="H222" s="40" t="str">
        <f>IF(ins!I229&lt;&gt;"",ins!I229,"")</f>
        <v/>
      </c>
      <c r="I222" s="40" t="str">
        <f>IF(ins!J229&lt;&gt;"",ins!J229,"")</f>
        <v/>
      </c>
      <c r="J222" s="9" t="str">
        <f>IF(ins!K229&lt;&gt;"",ins!K229,"")</f>
        <v/>
      </c>
    </row>
    <row r="223" spans="1:10" x14ac:dyDescent="0.25">
      <c r="A223" s="9" t="str">
        <f>IF(ins!B230&lt;&gt;"",ins!A230,"")</f>
        <v/>
      </c>
      <c r="B223" s="9" t="str">
        <f>IF(ins!B230&lt;&gt;"",ins!B230,"")</f>
        <v/>
      </c>
      <c r="C223" s="9" t="str">
        <f>IF(ins!D230&lt;&gt;"",ins!D230,"")</f>
        <v/>
      </c>
      <c r="D223" s="9" t="str">
        <f>IF(ins!E230&lt;&gt;"",VLOOKUP(ins!E230,private!S:U,3,FALSE),"")</f>
        <v/>
      </c>
      <c r="E223" s="9" t="str">
        <f>IF(ins!E230&lt;&gt;"",ins!F230,"")</f>
        <v/>
      </c>
      <c r="F223" s="9" t="str">
        <f>IF(ins!G230&lt;&gt;"",ins!G230,"")</f>
        <v/>
      </c>
      <c r="G223" s="40" t="str">
        <f>IF(ins!H230&lt;&gt;"",ins!H230,"")</f>
        <v/>
      </c>
      <c r="H223" s="40" t="str">
        <f>IF(ins!I230&lt;&gt;"",ins!I230,"")</f>
        <v/>
      </c>
      <c r="I223" s="40" t="str">
        <f>IF(ins!J230&lt;&gt;"",ins!J230,"")</f>
        <v/>
      </c>
      <c r="J223" s="9" t="str">
        <f>IF(ins!K230&lt;&gt;"",ins!K230,"")</f>
        <v/>
      </c>
    </row>
    <row r="224" spans="1:10" x14ac:dyDescent="0.25">
      <c r="A224" s="9" t="str">
        <f>IF(ins!B231&lt;&gt;"",ins!A231,"")</f>
        <v/>
      </c>
      <c r="B224" s="9" t="str">
        <f>IF(ins!B231&lt;&gt;"",ins!B231,"")</f>
        <v/>
      </c>
      <c r="C224" s="9" t="str">
        <f>IF(ins!D231&lt;&gt;"",ins!D231,"")</f>
        <v/>
      </c>
      <c r="D224" s="9" t="str">
        <f>IF(ins!E231&lt;&gt;"",VLOOKUP(ins!E231,private!S:U,3,FALSE),"")</f>
        <v/>
      </c>
      <c r="E224" s="9" t="str">
        <f>IF(ins!E231&lt;&gt;"",ins!F231,"")</f>
        <v/>
      </c>
      <c r="F224" s="9" t="str">
        <f>IF(ins!G231&lt;&gt;"",ins!G231,"")</f>
        <v/>
      </c>
      <c r="G224" s="40" t="str">
        <f>IF(ins!H231&lt;&gt;"",ins!H231,"")</f>
        <v/>
      </c>
      <c r="H224" s="40" t="str">
        <f>IF(ins!I231&lt;&gt;"",ins!I231,"")</f>
        <v/>
      </c>
      <c r="I224" s="40" t="str">
        <f>IF(ins!J231&lt;&gt;"",ins!J231,"")</f>
        <v/>
      </c>
      <c r="J224" s="9" t="str">
        <f>IF(ins!K231&lt;&gt;"",ins!K231,"")</f>
        <v/>
      </c>
    </row>
    <row r="225" spans="1:10" x14ac:dyDescent="0.25">
      <c r="A225" s="9" t="str">
        <f>IF(ins!B232&lt;&gt;"",ins!A232,"")</f>
        <v/>
      </c>
      <c r="B225" s="9" t="str">
        <f>IF(ins!B232&lt;&gt;"",ins!B232,"")</f>
        <v/>
      </c>
      <c r="C225" s="9" t="str">
        <f>IF(ins!D232&lt;&gt;"",ins!D232,"")</f>
        <v/>
      </c>
      <c r="D225" s="9" t="str">
        <f>IF(ins!E232&lt;&gt;"",VLOOKUP(ins!E232,private!S:U,3,FALSE),"")</f>
        <v/>
      </c>
      <c r="E225" s="9" t="str">
        <f>IF(ins!E232&lt;&gt;"",ins!F232,"")</f>
        <v/>
      </c>
      <c r="F225" s="9" t="str">
        <f>IF(ins!G232&lt;&gt;"",ins!G232,"")</f>
        <v/>
      </c>
      <c r="G225" s="40" t="str">
        <f>IF(ins!H232&lt;&gt;"",ins!H232,"")</f>
        <v/>
      </c>
      <c r="H225" s="40" t="str">
        <f>IF(ins!I232&lt;&gt;"",ins!I232,"")</f>
        <v/>
      </c>
      <c r="I225" s="40" t="str">
        <f>IF(ins!J232&lt;&gt;"",ins!J232,"")</f>
        <v/>
      </c>
      <c r="J225" s="9" t="str">
        <f>IF(ins!K232&lt;&gt;"",ins!K232,"")</f>
        <v/>
      </c>
    </row>
    <row r="226" spans="1:10" x14ac:dyDescent="0.25">
      <c r="A226" s="9" t="str">
        <f>IF(ins!B233&lt;&gt;"",ins!A233,"")</f>
        <v/>
      </c>
      <c r="B226" s="9" t="str">
        <f>IF(ins!B233&lt;&gt;"",ins!B233,"")</f>
        <v/>
      </c>
      <c r="C226" s="9" t="str">
        <f>IF(ins!D233&lt;&gt;"",ins!D233,"")</f>
        <v/>
      </c>
      <c r="D226" s="9" t="str">
        <f>IF(ins!E233&lt;&gt;"",VLOOKUP(ins!E233,private!S:U,3,FALSE),"")</f>
        <v/>
      </c>
      <c r="E226" s="9" t="str">
        <f>IF(ins!E233&lt;&gt;"",ins!F233,"")</f>
        <v/>
      </c>
      <c r="F226" s="9" t="str">
        <f>IF(ins!G233&lt;&gt;"",ins!G233,"")</f>
        <v/>
      </c>
      <c r="G226" s="40" t="str">
        <f>IF(ins!H233&lt;&gt;"",ins!H233,"")</f>
        <v/>
      </c>
      <c r="H226" s="40" t="str">
        <f>IF(ins!I233&lt;&gt;"",ins!I233,"")</f>
        <v/>
      </c>
      <c r="I226" s="40" t="str">
        <f>IF(ins!J233&lt;&gt;"",ins!J233,"")</f>
        <v/>
      </c>
      <c r="J226" s="9" t="str">
        <f>IF(ins!K233&lt;&gt;"",ins!K233,"")</f>
        <v/>
      </c>
    </row>
    <row r="227" spans="1:10" x14ac:dyDescent="0.25">
      <c r="A227" s="9" t="str">
        <f>IF(ins!B234&lt;&gt;"",ins!A234,"")</f>
        <v/>
      </c>
      <c r="B227" s="9" t="str">
        <f>IF(ins!B234&lt;&gt;"",ins!B234,"")</f>
        <v/>
      </c>
      <c r="C227" s="9" t="str">
        <f>IF(ins!D234&lt;&gt;"",ins!D234,"")</f>
        <v/>
      </c>
      <c r="D227" s="9" t="str">
        <f>IF(ins!E234&lt;&gt;"",VLOOKUP(ins!E234,private!S:U,3,FALSE),"")</f>
        <v/>
      </c>
      <c r="E227" s="9" t="str">
        <f>IF(ins!E234&lt;&gt;"",ins!F234,"")</f>
        <v/>
      </c>
      <c r="F227" s="9" t="str">
        <f>IF(ins!G234&lt;&gt;"",ins!G234,"")</f>
        <v/>
      </c>
      <c r="G227" s="40" t="str">
        <f>IF(ins!H234&lt;&gt;"",ins!H234,"")</f>
        <v/>
      </c>
      <c r="H227" s="40" t="str">
        <f>IF(ins!I234&lt;&gt;"",ins!I234,"")</f>
        <v/>
      </c>
      <c r="I227" s="40" t="str">
        <f>IF(ins!J234&lt;&gt;"",ins!J234,"")</f>
        <v/>
      </c>
      <c r="J227" s="9" t="str">
        <f>IF(ins!K234&lt;&gt;"",ins!K234,"")</f>
        <v/>
      </c>
    </row>
    <row r="228" spans="1:10" x14ac:dyDescent="0.25">
      <c r="A228" s="9" t="str">
        <f>IF(ins!B235&lt;&gt;"",ins!A235,"")</f>
        <v/>
      </c>
      <c r="B228" s="9" t="str">
        <f>IF(ins!B235&lt;&gt;"",ins!B235,"")</f>
        <v/>
      </c>
      <c r="C228" s="9" t="str">
        <f>IF(ins!D235&lt;&gt;"",ins!D235,"")</f>
        <v/>
      </c>
      <c r="D228" s="9" t="str">
        <f>IF(ins!E235&lt;&gt;"",VLOOKUP(ins!E235,private!S:U,3,FALSE),"")</f>
        <v/>
      </c>
      <c r="E228" s="9" t="str">
        <f>IF(ins!E235&lt;&gt;"",ins!F235,"")</f>
        <v/>
      </c>
      <c r="F228" s="9" t="str">
        <f>IF(ins!G235&lt;&gt;"",ins!G235,"")</f>
        <v/>
      </c>
      <c r="G228" s="40" t="str">
        <f>IF(ins!H235&lt;&gt;"",ins!H235,"")</f>
        <v/>
      </c>
      <c r="H228" s="40" t="str">
        <f>IF(ins!I235&lt;&gt;"",ins!I235,"")</f>
        <v/>
      </c>
      <c r="I228" s="40" t="str">
        <f>IF(ins!J235&lt;&gt;"",ins!J235,"")</f>
        <v/>
      </c>
      <c r="J228" s="9" t="str">
        <f>IF(ins!K235&lt;&gt;"",ins!K235,"")</f>
        <v/>
      </c>
    </row>
    <row r="229" spans="1:10" x14ac:dyDescent="0.25">
      <c r="A229" s="9" t="str">
        <f>IF(ins!B236&lt;&gt;"",ins!A236,"")</f>
        <v/>
      </c>
      <c r="B229" s="9" t="str">
        <f>IF(ins!B236&lt;&gt;"",ins!B236,"")</f>
        <v/>
      </c>
      <c r="C229" s="9" t="str">
        <f>IF(ins!D236&lt;&gt;"",ins!D236,"")</f>
        <v/>
      </c>
      <c r="D229" s="9" t="str">
        <f>IF(ins!E236&lt;&gt;"",VLOOKUP(ins!E236,private!S:U,3,FALSE),"")</f>
        <v/>
      </c>
      <c r="E229" s="9" t="str">
        <f>IF(ins!E236&lt;&gt;"",ins!F236,"")</f>
        <v/>
      </c>
      <c r="F229" s="9" t="str">
        <f>IF(ins!G236&lt;&gt;"",ins!G236,"")</f>
        <v/>
      </c>
      <c r="G229" s="40" t="str">
        <f>IF(ins!H236&lt;&gt;"",ins!H236,"")</f>
        <v/>
      </c>
      <c r="H229" s="40" t="str">
        <f>IF(ins!I236&lt;&gt;"",ins!I236,"")</f>
        <v/>
      </c>
      <c r="I229" s="40" t="str">
        <f>IF(ins!J236&lt;&gt;"",ins!J236,"")</f>
        <v/>
      </c>
      <c r="J229" s="9" t="str">
        <f>IF(ins!K236&lt;&gt;"",ins!K236,"")</f>
        <v/>
      </c>
    </row>
    <row r="230" spans="1:10" x14ac:dyDescent="0.25">
      <c r="A230" s="9" t="str">
        <f>IF(ins!B237&lt;&gt;"",ins!A237,"")</f>
        <v/>
      </c>
      <c r="B230" s="9" t="str">
        <f>IF(ins!B237&lt;&gt;"",ins!B237,"")</f>
        <v/>
      </c>
      <c r="C230" s="9" t="str">
        <f>IF(ins!D237&lt;&gt;"",ins!D237,"")</f>
        <v/>
      </c>
      <c r="D230" s="9" t="str">
        <f>IF(ins!E237&lt;&gt;"",VLOOKUP(ins!E237,private!S:U,3,FALSE),"")</f>
        <v/>
      </c>
      <c r="E230" s="9" t="str">
        <f>IF(ins!E237&lt;&gt;"",ins!F237,"")</f>
        <v/>
      </c>
      <c r="F230" s="9" t="str">
        <f>IF(ins!G237&lt;&gt;"",ins!G237,"")</f>
        <v/>
      </c>
      <c r="G230" s="40" t="str">
        <f>IF(ins!H237&lt;&gt;"",ins!H237,"")</f>
        <v/>
      </c>
      <c r="H230" s="40" t="str">
        <f>IF(ins!I237&lt;&gt;"",ins!I237,"")</f>
        <v/>
      </c>
      <c r="I230" s="40" t="str">
        <f>IF(ins!J237&lt;&gt;"",ins!J237,"")</f>
        <v/>
      </c>
      <c r="J230" s="9" t="str">
        <f>IF(ins!K237&lt;&gt;"",ins!K237,"")</f>
        <v/>
      </c>
    </row>
    <row r="231" spans="1:10" x14ac:dyDescent="0.25">
      <c r="A231" s="9" t="str">
        <f>IF(ins!B238&lt;&gt;"",ins!A238,"")</f>
        <v/>
      </c>
      <c r="B231" s="9" t="str">
        <f>IF(ins!B238&lt;&gt;"",ins!B238,"")</f>
        <v/>
      </c>
      <c r="C231" s="9" t="str">
        <f>IF(ins!D238&lt;&gt;"",ins!D238,"")</f>
        <v/>
      </c>
      <c r="D231" s="9" t="str">
        <f>IF(ins!E238&lt;&gt;"",VLOOKUP(ins!E238,private!S:U,3,FALSE),"")</f>
        <v/>
      </c>
      <c r="E231" s="9" t="str">
        <f>IF(ins!E238&lt;&gt;"",ins!F238,"")</f>
        <v/>
      </c>
      <c r="F231" s="9" t="str">
        <f>IF(ins!G238&lt;&gt;"",ins!G238,"")</f>
        <v/>
      </c>
      <c r="G231" s="40" t="str">
        <f>IF(ins!H238&lt;&gt;"",ins!H238,"")</f>
        <v/>
      </c>
      <c r="H231" s="40" t="str">
        <f>IF(ins!I238&lt;&gt;"",ins!I238,"")</f>
        <v/>
      </c>
      <c r="I231" s="40" t="str">
        <f>IF(ins!J238&lt;&gt;"",ins!J238,"")</f>
        <v/>
      </c>
      <c r="J231" s="9" t="str">
        <f>IF(ins!K238&lt;&gt;"",ins!K238,"")</f>
        <v/>
      </c>
    </row>
    <row r="232" spans="1:10" x14ac:dyDescent="0.25">
      <c r="A232" s="9" t="str">
        <f>IF(ins!B239&lt;&gt;"",ins!A239,"")</f>
        <v/>
      </c>
      <c r="B232" s="9" t="str">
        <f>IF(ins!B239&lt;&gt;"",ins!B239,"")</f>
        <v/>
      </c>
      <c r="C232" s="9" t="str">
        <f>IF(ins!D239&lt;&gt;"",ins!D239,"")</f>
        <v/>
      </c>
      <c r="D232" s="9" t="str">
        <f>IF(ins!E239&lt;&gt;"",VLOOKUP(ins!E239,private!S:U,3,FALSE),"")</f>
        <v/>
      </c>
      <c r="E232" s="9" t="str">
        <f>IF(ins!E239&lt;&gt;"",ins!F239,"")</f>
        <v/>
      </c>
      <c r="F232" s="9" t="str">
        <f>IF(ins!G239&lt;&gt;"",ins!G239,"")</f>
        <v/>
      </c>
      <c r="G232" s="40" t="str">
        <f>IF(ins!H239&lt;&gt;"",ins!H239,"")</f>
        <v/>
      </c>
      <c r="H232" s="40" t="str">
        <f>IF(ins!I239&lt;&gt;"",ins!I239,"")</f>
        <v/>
      </c>
      <c r="I232" s="40" t="str">
        <f>IF(ins!J239&lt;&gt;"",ins!J239,"")</f>
        <v/>
      </c>
      <c r="J232" s="9" t="str">
        <f>IF(ins!K239&lt;&gt;"",ins!K239,"")</f>
        <v/>
      </c>
    </row>
    <row r="233" spans="1:10" x14ac:dyDescent="0.25">
      <c r="A233" s="9" t="str">
        <f>IF(ins!B240&lt;&gt;"",ins!A240,"")</f>
        <v/>
      </c>
      <c r="B233" s="9" t="str">
        <f>IF(ins!B240&lt;&gt;"",ins!B240,"")</f>
        <v/>
      </c>
      <c r="C233" s="9" t="str">
        <f>IF(ins!D240&lt;&gt;"",ins!D240,"")</f>
        <v/>
      </c>
      <c r="D233" s="9" t="str">
        <f>IF(ins!E240&lt;&gt;"",VLOOKUP(ins!E240,private!S:U,3,FALSE),"")</f>
        <v/>
      </c>
      <c r="E233" s="9" t="str">
        <f>IF(ins!E240&lt;&gt;"",ins!F240,"")</f>
        <v/>
      </c>
      <c r="F233" s="9" t="str">
        <f>IF(ins!G240&lt;&gt;"",ins!G240,"")</f>
        <v/>
      </c>
      <c r="G233" s="40" t="str">
        <f>IF(ins!H240&lt;&gt;"",ins!H240,"")</f>
        <v/>
      </c>
      <c r="H233" s="40" t="str">
        <f>IF(ins!I240&lt;&gt;"",ins!I240,"")</f>
        <v/>
      </c>
      <c r="I233" s="40" t="str">
        <f>IF(ins!J240&lt;&gt;"",ins!J240,"")</f>
        <v/>
      </c>
      <c r="J233" s="9" t="str">
        <f>IF(ins!K240&lt;&gt;"",ins!K240,"")</f>
        <v/>
      </c>
    </row>
    <row r="234" spans="1:10" x14ac:dyDescent="0.25">
      <c r="A234" s="9" t="str">
        <f>IF(ins!B241&lt;&gt;"",ins!A241,"")</f>
        <v/>
      </c>
      <c r="B234" s="9" t="str">
        <f>IF(ins!B241&lt;&gt;"",ins!B241,"")</f>
        <v/>
      </c>
      <c r="C234" s="9" t="str">
        <f>IF(ins!D241&lt;&gt;"",ins!D241,"")</f>
        <v/>
      </c>
      <c r="D234" s="9" t="str">
        <f>IF(ins!E241&lt;&gt;"",VLOOKUP(ins!E241,private!S:U,3,FALSE),"")</f>
        <v/>
      </c>
      <c r="E234" s="9" t="str">
        <f>IF(ins!E241&lt;&gt;"",ins!F241,"")</f>
        <v/>
      </c>
      <c r="F234" s="9" t="str">
        <f>IF(ins!G241&lt;&gt;"",ins!G241,"")</f>
        <v/>
      </c>
      <c r="G234" s="40" t="str">
        <f>IF(ins!H241&lt;&gt;"",ins!H241,"")</f>
        <v/>
      </c>
      <c r="H234" s="40" t="str">
        <f>IF(ins!I241&lt;&gt;"",ins!I241,"")</f>
        <v/>
      </c>
      <c r="I234" s="40" t="str">
        <f>IF(ins!J241&lt;&gt;"",ins!J241,"")</f>
        <v/>
      </c>
      <c r="J234" s="9" t="str">
        <f>IF(ins!K241&lt;&gt;"",ins!K241,"")</f>
        <v/>
      </c>
    </row>
    <row r="235" spans="1:10" x14ac:dyDescent="0.25">
      <c r="A235" s="9" t="str">
        <f>IF(ins!B242&lt;&gt;"",ins!A242,"")</f>
        <v/>
      </c>
      <c r="B235" s="9" t="str">
        <f>IF(ins!B242&lt;&gt;"",ins!B242,"")</f>
        <v/>
      </c>
      <c r="C235" s="9" t="str">
        <f>IF(ins!D242&lt;&gt;"",ins!D242,"")</f>
        <v/>
      </c>
      <c r="D235" s="9" t="str">
        <f>IF(ins!E242&lt;&gt;"",VLOOKUP(ins!E242,private!S:U,3,FALSE),"")</f>
        <v/>
      </c>
      <c r="E235" s="9" t="str">
        <f>IF(ins!E242&lt;&gt;"",ins!F242,"")</f>
        <v/>
      </c>
      <c r="F235" s="9" t="str">
        <f>IF(ins!G242&lt;&gt;"",ins!G242,"")</f>
        <v/>
      </c>
      <c r="G235" s="40" t="str">
        <f>IF(ins!H242&lt;&gt;"",ins!H242,"")</f>
        <v/>
      </c>
      <c r="H235" s="40" t="str">
        <f>IF(ins!I242&lt;&gt;"",ins!I242,"")</f>
        <v/>
      </c>
      <c r="I235" s="40" t="str">
        <f>IF(ins!J242&lt;&gt;"",ins!J242,"")</f>
        <v/>
      </c>
      <c r="J235" s="9" t="str">
        <f>IF(ins!K242&lt;&gt;"",ins!K242,"")</f>
        <v/>
      </c>
    </row>
    <row r="236" spans="1:10" x14ac:dyDescent="0.25">
      <c r="A236" s="9" t="str">
        <f>IF(ins!B243&lt;&gt;"",ins!A243,"")</f>
        <v/>
      </c>
      <c r="B236" s="9" t="str">
        <f>IF(ins!B243&lt;&gt;"",ins!B243,"")</f>
        <v/>
      </c>
      <c r="C236" s="9" t="str">
        <f>IF(ins!D243&lt;&gt;"",ins!D243,"")</f>
        <v/>
      </c>
      <c r="D236" s="9" t="str">
        <f>IF(ins!E243&lt;&gt;"",VLOOKUP(ins!E243,private!S:U,3,FALSE),"")</f>
        <v/>
      </c>
      <c r="E236" s="9" t="str">
        <f>IF(ins!E243&lt;&gt;"",ins!F243,"")</f>
        <v/>
      </c>
      <c r="F236" s="9" t="str">
        <f>IF(ins!G243&lt;&gt;"",ins!G243,"")</f>
        <v/>
      </c>
      <c r="G236" s="40" t="str">
        <f>IF(ins!H243&lt;&gt;"",ins!H243,"")</f>
        <v/>
      </c>
      <c r="H236" s="40" t="str">
        <f>IF(ins!I243&lt;&gt;"",ins!I243,"")</f>
        <v/>
      </c>
      <c r="I236" s="40" t="str">
        <f>IF(ins!J243&lt;&gt;"",ins!J243,"")</f>
        <v/>
      </c>
      <c r="J236" s="9" t="str">
        <f>IF(ins!K243&lt;&gt;"",ins!K243,"")</f>
        <v/>
      </c>
    </row>
    <row r="237" spans="1:10" x14ac:dyDescent="0.25">
      <c r="A237" s="9" t="str">
        <f>IF(ins!B244&lt;&gt;"",ins!A244,"")</f>
        <v/>
      </c>
      <c r="B237" s="9" t="str">
        <f>IF(ins!B244&lt;&gt;"",ins!B244,"")</f>
        <v/>
      </c>
      <c r="C237" s="9" t="str">
        <f>IF(ins!D244&lt;&gt;"",ins!D244,"")</f>
        <v/>
      </c>
      <c r="D237" s="9" t="str">
        <f>IF(ins!E244&lt;&gt;"",VLOOKUP(ins!E244,private!S:U,3,FALSE),"")</f>
        <v/>
      </c>
      <c r="E237" s="9" t="str">
        <f>IF(ins!E244&lt;&gt;"",ins!F244,"")</f>
        <v/>
      </c>
      <c r="F237" s="9" t="str">
        <f>IF(ins!G244&lt;&gt;"",ins!G244,"")</f>
        <v/>
      </c>
      <c r="G237" s="40" t="str">
        <f>IF(ins!H244&lt;&gt;"",ins!H244,"")</f>
        <v/>
      </c>
      <c r="H237" s="40" t="str">
        <f>IF(ins!I244&lt;&gt;"",ins!I244,"")</f>
        <v/>
      </c>
      <c r="I237" s="40" t="str">
        <f>IF(ins!J244&lt;&gt;"",ins!J244,"")</f>
        <v/>
      </c>
      <c r="J237" s="9" t="str">
        <f>IF(ins!K244&lt;&gt;"",ins!K244,"")</f>
        <v/>
      </c>
    </row>
    <row r="238" spans="1:10" x14ac:dyDescent="0.25">
      <c r="A238" s="9" t="str">
        <f>IF(ins!B245&lt;&gt;"",ins!A245,"")</f>
        <v/>
      </c>
      <c r="B238" s="9" t="str">
        <f>IF(ins!B245&lt;&gt;"",ins!B245,"")</f>
        <v/>
      </c>
      <c r="C238" s="9" t="str">
        <f>IF(ins!D245&lt;&gt;"",ins!D245,"")</f>
        <v/>
      </c>
      <c r="D238" s="9" t="str">
        <f>IF(ins!E245&lt;&gt;"",VLOOKUP(ins!E245,private!S:U,3,FALSE),"")</f>
        <v/>
      </c>
      <c r="E238" s="9" t="str">
        <f>IF(ins!E245&lt;&gt;"",ins!F245,"")</f>
        <v/>
      </c>
      <c r="F238" s="9" t="str">
        <f>IF(ins!G245&lt;&gt;"",ins!G245,"")</f>
        <v/>
      </c>
      <c r="G238" s="40" t="str">
        <f>IF(ins!H245&lt;&gt;"",ins!H245,"")</f>
        <v/>
      </c>
      <c r="H238" s="40" t="str">
        <f>IF(ins!I245&lt;&gt;"",ins!I245,"")</f>
        <v/>
      </c>
      <c r="I238" s="40" t="str">
        <f>IF(ins!J245&lt;&gt;"",ins!J245,"")</f>
        <v/>
      </c>
      <c r="J238" s="9" t="str">
        <f>IF(ins!K245&lt;&gt;"",ins!K245,"")</f>
        <v/>
      </c>
    </row>
    <row r="239" spans="1:10" x14ac:dyDescent="0.25">
      <c r="A239" s="9" t="str">
        <f>IF(ins!B246&lt;&gt;"",ins!A246,"")</f>
        <v/>
      </c>
      <c r="B239" s="9" t="str">
        <f>IF(ins!B246&lt;&gt;"",ins!B246,"")</f>
        <v/>
      </c>
      <c r="C239" s="9" t="str">
        <f>IF(ins!D246&lt;&gt;"",ins!D246,"")</f>
        <v/>
      </c>
      <c r="D239" s="9" t="str">
        <f>IF(ins!E246&lt;&gt;"",VLOOKUP(ins!E246,private!S:U,3,FALSE),"")</f>
        <v/>
      </c>
      <c r="E239" s="9" t="str">
        <f>IF(ins!E246&lt;&gt;"",ins!F246,"")</f>
        <v/>
      </c>
      <c r="F239" s="9" t="str">
        <f>IF(ins!G246&lt;&gt;"",ins!G246,"")</f>
        <v/>
      </c>
      <c r="G239" s="40" t="str">
        <f>IF(ins!H246&lt;&gt;"",ins!H246,"")</f>
        <v/>
      </c>
      <c r="H239" s="40" t="str">
        <f>IF(ins!I246&lt;&gt;"",ins!I246,"")</f>
        <v/>
      </c>
      <c r="I239" s="40" t="str">
        <f>IF(ins!J246&lt;&gt;"",ins!J246,"")</f>
        <v/>
      </c>
      <c r="J239" s="9" t="str">
        <f>IF(ins!K246&lt;&gt;"",ins!K246,"")</f>
        <v/>
      </c>
    </row>
    <row r="240" spans="1:10" x14ac:dyDescent="0.25">
      <c r="A240" s="9" t="str">
        <f>IF(ins!B247&lt;&gt;"",ins!A247,"")</f>
        <v/>
      </c>
      <c r="B240" s="9" t="str">
        <f>IF(ins!B247&lt;&gt;"",ins!B247,"")</f>
        <v/>
      </c>
      <c r="C240" s="9" t="str">
        <f>IF(ins!D247&lt;&gt;"",ins!D247,"")</f>
        <v/>
      </c>
      <c r="D240" s="9" t="str">
        <f>IF(ins!E247&lt;&gt;"",VLOOKUP(ins!E247,private!S:U,3,FALSE),"")</f>
        <v/>
      </c>
      <c r="E240" s="9" t="str">
        <f>IF(ins!E247&lt;&gt;"",ins!F247,"")</f>
        <v/>
      </c>
      <c r="F240" s="9" t="str">
        <f>IF(ins!G247&lt;&gt;"",ins!G247,"")</f>
        <v/>
      </c>
      <c r="G240" s="40" t="str">
        <f>IF(ins!H247&lt;&gt;"",ins!H247,"")</f>
        <v/>
      </c>
      <c r="H240" s="40" t="str">
        <f>IF(ins!I247&lt;&gt;"",ins!I247,"")</f>
        <v/>
      </c>
      <c r="I240" s="40" t="str">
        <f>IF(ins!J247&lt;&gt;"",ins!J247,"")</f>
        <v/>
      </c>
      <c r="J240" s="9" t="str">
        <f>IF(ins!K247&lt;&gt;"",ins!K247,"")</f>
        <v/>
      </c>
    </row>
    <row r="241" spans="1:10" x14ac:dyDescent="0.25">
      <c r="A241" s="9" t="str">
        <f>IF(ins!B248&lt;&gt;"",ins!A248,"")</f>
        <v/>
      </c>
      <c r="B241" s="9" t="str">
        <f>IF(ins!B248&lt;&gt;"",ins!B248,"")</f>
        <v/>
      </c>
      <c r="C241" s="9" t="str">
        <f>IF(ins!D248&lt;&gt;"",ins!D248,"")</f>
        <v/>
      </c>
      <c r="D241" s="9" t="str">
        <f>IF(ins!E248&lt;&gt;"",VLOOKUP(ins!E248,private!S:U,3,FALSE),"")</f>
        <v/>
      </c>
      <c r="E241" s="9" t="str">
        <f>IF(ins!E248&lt;&gt;"",ins!F248,"")</f>
        <v/>
      </c>
      <c r="F241" s="9" t="str">
        <f>IF(ins!G248&lt;&gt;"",ins!G248,"")</f>
        <v/>
      </c>
      <c r="G241" s="40" t="str">
        <f>IF(ins!H248&lt;&gt;"",ins!H248,"")</f>
        <v/>
      </c>
      <c r="H241" s="40" t="str">
        <f>IF(ins!I248&lt;&gt;"",ins!I248,"")</f>
        <v/>
      </c>
      <c r="I241" s="40" t="str">
        <f>IF(ins!J248&lt;&gt;"",ins!J248,"")</f>
        <v/>
      </c>
      <c r="J241" s="9" t="str">
        <f>IF(ins!K248&lt;&gt;"",ins!K248,"")</f>
        <v/>
      </c>
    </row>
    <row r="242" spans="1:10" x14ac:dyDescent="0.25">
      <c r="A242" s="9" t="str">
        <f>IF(ins!B249&lt;&gt;"",ins!A249,"")</f>
        <v/>
      </c>
      <c r="B242" s="9" t="str">
        <f>IF(ins!B249&lt;&gt;"",ins!B249,"")</f>
        <v/>
      </c>
      <c r="C242" s="9" t="str">
        <f>IF(ins!D249&lt;&gt;"",ins!D249,"")</f>
        <v/>
      </c>
      <c r="D242" s="9" t="str">
        <f>IF(ins!E249&lt;&gt;"",VLOOKUP(ins!E249,private!S:U,3,FALSE),"")</f>
        <v/>
      </c>
      <c r="E242" s="9" t="str">
        <f>IF(ins!E249&lt;&gt;"",ins!F249,"")</f>
        <v/>
      </c>
      <c r="F242" s="9" t="str">
        <f>IF(ins!G249&lt;&gt;"",ins!G249,"")</f>
        <v/>
      </c>
      <c r="G242" s="40" t="str">
        <f>IF(ins!H249&lt;&gt;"",ins!H249,"")</f>
        <v/>
      </c>
      <c r="H242" s="40" t="str">
        <f>IF(ins!I249&lt;&gt;"",ins!I249,"")</f>
        <v/>
      </c>
      <c r="I242" s="40" t="str">
        <f>IF(ins!J249&lt;&gt;"",ins!J249,"")</f>
        <v/>
      </c>
      <c r="J242" s="9" t="str">
        <f>IF(ins!K249&lt;&gt;"",ins!K249,"")</f>
        <v/>
      </c>
    </row>
    <row r="243" spans="1:10" x14ac:dyDescent="0.25">
      <c r="A243" s="9" t="str">
        <f>IF(ins!B250&lt;&gt;"",ins!A250,"")</f>
        <v/>
      </c>
      <c r="B243" s="9" t="str">
        <f>IF(ins!B250&lt;&gt;"",ins!B250,"")</f>
        <v/>
      </c>
      <c r="C243" s="9" t="str">
        <f>IF(ins!D250&lt;&gt;"",ins!D250,"")</f>
        <v/>
      </c>
      <c r="D243" s="9" t="str">
        <f>IF(ins!E250&lt;&gt;"",VLOOKUP(ins!E250,private!S:U,3,FALSE),"")</f>
        <v/>
      </c>
      <c r="E243" s="9" t="str">
        <f>IF(ins!E250&lt;&gt;"",ins!F250,"")</f>
        <v/>
      </c>
      <c r="F243" s="9" t="str">
        <f>IF(ins!G250&lt;&gt;"",ins!G250,"")</f>
        <v/>
      </c>
      <c r="G243" s="40" t="str">
        <f>IF(ins!H250&lt;&gt;"",ins!H250,"")</f>
        <v/>
      </c>
      <c r="H243" s="40" t="str">
        <f>IF(ins!I250&lt;&gt;"",ins!I250,"")</f>
        <v/>
      </c>
      <c r="I243" s="40" t="str">
        <f>IF(ins!J250&lt;&gt;"",ins!J250,"")</f>
        <v/>
      </c>
      <c r="J243" s="9" t="str">
        <f>IF(ins!K250&lt;&gt;"",ins!K250,"")</f>
        <v/>
      </c>
    </row>
    <row r="244" spans="1:10" x14ac:dyDescent="0.25">
      <c r="A244" s="9" t="str">
        <f>IF(ins!B251&lt;&gt;"",ins!A251,"")</f>
        <v/>
      </c>
      <c r="B244" s="9" t="str">
        <f>IF(ins!B251&lt;&gt;"",ins!B251,"")</f>
        <v/>
      </c>
      <c r="C244" s="9" t="str">
        <f>IF(ins!D251&lt;&gt;"",ins!D251,"")</f>
        <v/>
      </c>
      <c r="D244" s="9" t="str">
        <f>IF(ins!E251&lt;&gt;"",VLOOKUP(ins!E251,private!S:U,3,FALSE),"")</f>
        <v/>
      </c>
      <c r="E244" s="9" t="str">
        <f>IF(ins!E251&lt;&gt;"",ins!F251,"")</f>
        <v/>
      </c>
      <c r="F244" s="9" t="str">
        <f>IF(ins!G251&lt;&gt;"",ins!G251,"")</f>
        <v/>
      </c>
      <c r="G244" s="40" t="str">
        <f>IF(ins!H251&lt;&gt;"",ins!H251,"")</f>
        <v/>
      </c>
      <c r="H244" s="40" t="str">
        <f>IF(ins!I251&lt;&gt;"",ins!I251,"")</f>
        <v/>
      </c>
      <c r="I244" s="40" t="str">
        <f>IF(ins!J251&lt;&gt;"",ins!J251,"")</f>
        <v/>
      </c>
      <c r="J244" s="9" t="str">
        <f>IF(ins!K251&lt;&gt;"",ins!K251,"")</f>
        <v/>
      </c>
    </row>
    <row r="245" spans="1:10" x14ac:dyDescent="0.25">
      <c r="A245" s="9" t="str">
        <f>IF(ins!B252&lt;&gt;"",ins!A252,"")</f>
        <v/>
      </c>
      <c r="B245" s="9" t="str">
        <f>IF(ins!B252&lt;&gt;"",ins!B252,"")</f>
        <v/>
      </c>
      <c r="C245" s="9" t="str">
        <f>IF(ins!D252&lt;&gt;"",ins!D252,"")</f>
        <v/>
      </c>
      <c r="D245" s="9" t="str">
        <f>IF(ins!E252&lt;&gt;"",VLOOKUP(ins!E252,private!S:U,3,FALSE),"")</f>
        <v/>
      </c>
      <c r="E245" s="9" t="str">
        <f>IF(ins!E252&lt;&gt;"",ins!F252,"")</f>
        <v/>
      </c>
      <c r="F245" s="9" t="str">
        <f>IF(ins!G252&lt;&gt;"",ins!G252,"")</f>
        <v/>
      </c>
      <c r="G245" s="40" t="str">
        <f>IF(ins!H252&lt;&gt;"",ins!H252,"")</f>
        <v/>
      </c>
      <c r="H245" s="40" t="str">
        <f>IF(ins!I252&lt;&gt;"",ins!I252,"")</f>
        <v/>
      </c>
      <c r="I245" s="40" t="str">
        <f>IF(ins!J252&lt;&gt;"",ins!J252,"")</f>
        <v/>
      </c>
      <c r="J245" s="9" t="str">
        <f>IF(ins!K252&lt;&gt;"",ins!K252,"")</f>
        <v/>
      </c>
    </row>
    <row r="246" spans="1:10" x14ac:dyDescent="0.25">
      <c r="A246" s="9" t="str">
        <f>IF(ins!B253&lt;&gt;"",ins!A253,"")</f>
        <v/>
      </c>
      <c r="B246" s="9" t="str">
        <f>IF(ins!B253&lt;&gt;"",ins!B253,"")</f>
        <v/>
      </c>
      <c r="C246" s="9" t="str">
        <f>IF(ins!D253&lt;&gt;"",ins!D253,"")</f>
        <v/>
      </c>
      <c r="D246" s="9" t="str">
        <f>IF(ins!E253&lt;&gt;"",VLOOKUP(ins!E253,private!S:U,3,FALSE),"")</f>
        <v/>
      </c>
      <c r="E246" s="9" t="str">
        <f>IF(ins!E253&lt;&gt;"",ins!F253,"")</f>
        <v/>
      </c>
      <c r="F246" s="9" t="str">
        <f>IF(ins!G253&lt;&gt;"",ins!G253,"")</f>
        <v/>
      </c>
      <c r="G246" s="40" t="str">
        <f>IF(ins!H253&lt;&gt;"",ins!H253,"")</f>
        <v/>
      </c>
      <c r="H246" s="40" t="str">
        <f>IF(ins!I253&lt;&gt;"",ins!I253,"")</f>
        <v/>
      </c>
      <c r="I246" s="40" t="str">
        <f>IF(ins!J253&lt;&gt;"",ins!J253,"")</f>
        <v/>
      </c>
      <c r="J246" s="9" t="str">
        <f>IF(ins!K253&lt;&gt;"",ins!K253,"")</f>
        <v/>
      </c>
    </row>
    <row r="247" spans="1:10" x14ac:dyDescent="0.25">
      <c r="A247" s="9" t="str">
        <f>IF(ins!B254&lt;&gt;"",ins!A254,"")</f>
        <v/>
      </c>
      <c r="B247" s="9" t="str">
        <f>IF(ins!B254&lt;&gt;"",ins!B254,"")</f>
        <v/>
      </c>
      <c r="C247" s="9" t="str">
        <f>IF(ins!D254&lt;&gt;"",ins!D254,"")</f>
        <v/>
      </c>
      <c r="D247" s="9" t="str">
        <f>IF(ins!E254&lt;&gt;"",VLOOKUP(ins!E254,private!S:U,3,FALSE),"")</f>
        <v/>
      </c>
      <c r="E247" s="9" t="str">
        <f>IF(ins!E254&lt;&gt;"",ins!F254,"")</f>
        <v/>
      </c>
      <c r="F247" s="9" t="str">
        <f>IF(ins!G254&lt;&gt;"",ins!G254,"")</f>
        <v/>
      </c>
      <c r="G247" s="40" t="str">
        <f>IF(ins!H254&lt;&gt;"",ins!H254,"")</f>
        <v/>
      </c>
      <c r="H247" s="40" t="str">
        <f>IF(ins!I254&lt;&gt;"",ins!I254,"")</f>
        <v/>
      </c>
      <c r="I247" s="40" t="str">
        <f>IF(ins!J254&lt;&gt;"",ins!J254,"")</f>
        <v/>
      </c>
      <c r="J247" s="9" t="str">
        <f>IF(ins!K254&lt;&gt;"",ins!K254,"")</f>
        <v/>
      </c>
    </row>
    <row r="248" spans="1:10" x14ac:dyDescent="0.25">
      <c r="A248" s="9" t="str">
        <f>IF(ins!B255&lt;&gt;"",ins!A255,"")</f>
        <v/>
      </c>
      <c r="B248" s="9" t="str">
        <f>IF(ins!B255&lt;&gt;"",ins!B255,"")</f>
        <v/>
      </c>
      <c r="C248" s="9" t="str">
        <f>IF(ins!D255&lt;&gt;"",ins!D255,"")</f>
        <v/>
      </c>
      <c r="D248" s="9" t="str">
        <f>IF(ins!E255&lt;&gt;"",VLOOKUP(ins!E255,private!S:U,3,FALSE),"")</f>
        <v/>
      </c>
      <c r="E248" s="9" t="str">
        <f>IF(ins!E255&lt;&gt;"",ins!F255,"")</f>
        <v/>
      </c>
      <c r="F248" s="9" t="str">
        <f>IF(ins!G255&lt;&gt;"",ins!G255,"")</f>
        <v/>
      </c>
      <c r="G248" s="40" t="str">
        <f>IF(ins!H255&lt;&gt;"",ins!H255,"")</f>
        <v/>
      </c>
      <c r="H248" s="40" t="str">
        <f>IF(ins!I255&lt;&gt;"",ins!I255,"")</f>
        <v/>
      </c>
      <c r="I248" s="40" t="str">
        <f>IF(ins!J255&lt;&gt;"",ins!J255,"")</f>
        <v/>
      </c>
      <c r="J248" s="9" t="str">
        <f>IF(ins!K255&lt;&gt;"",ins!K255,"")</f>
        <v/>
      </c>
    </row>
    <row r="249" spans="1:10" x14ac:dyDescent="0.25">
      <c r="A249" s="9" t="str">
        <f>IF(ins!B256&lt;&gt;"",ins!A256,"")</f>
        <v/>
      </c>
      <c r="B249" s="9" t="str">
        <f>IF(ins!B256&lt;&gt;"",ins!B256,"")</f>
        <v/>
      </c>
      <c r="C249" s="9" t="str">
        <f>IF(ins!D256&lt;&gt;"",ins!D256,"")</f>
        <v/>
      </c>
      <c r="D249" s="9" t="str">
        <f>IF(ins!E256&lt;&gt;"",VLOOKUP(ins!E256,private!S:U,3,FALSE),"")</f>
        <v/>
      </c>
      <c r="E249" s="9" t="str">
        <f>IF(ins!E256&lt;&gt;"",ins!F256,"")</f>
        <v/>
      </c>
      <c r="F249" s="9" t="str">
        <f>IF(ins!G256&lt;&gt;"",ins!G256,"")</f>
        <v/>
      </c>
      <c r="G249" s="40" t="str">
        <f>IF(ins!H256&lt;&gt;"",ins!H256,"")</f>
        <v/>
      </c>
      <c r="H249" s="40" t="str">
        <f>IF(ins!I256&lt;&gt;"",ins!I256,"")</f>
        <v/>
      </c>
      <c r="I249" s="40" t="str">
        <f>IF(ins!J256&lt;&gt;"",ins!J256,"")</f>
        <v/>
      </c>
      <c r="J249" s="9" t="str">
        <f>IF(ins!K256&lt;&gt;"",ins!K256,"")</f>
        <v/>
      </c>
    </row>
    <row r="250" spans="1:10" x14ac:dyDescent="0.25">
      <c r="A250" s="9" t="str">
        <f>IF(ins!B257&lt;&gt;"",ins!A257,"")</f>
        <v/>
      </c>
      <c r="B250" s="9" t="str">
        <f>IF(ins!B257&lt;&gt;"",ins!B257,"")</f>
        <v/>
      </c>
      <c r="C250" s="9" t="str">
        <f>IF(ins!D257&lt;&gt;"",ins!D257,"")</f>
        <v/>
      </c>
      <c r="D250" s="9" t="str">
        <f>IF(ins!E257&lt;&gt;"",VLOOKUP(ins!E257,private!S:U,3,FALSE),"")</f>
        <v/>
      </c>
      <c r="E250" s="9" t="str">
        <f>IF(ins!E257&lt;&gt;"",ins!F257,"")</f>
        <v/>
      </c>
      <c r="F250" s="9" t="str">
        <f>IF(ins!G257&lt;&gt;"",ins!G257,"")</f>
        <v/>
      </c>
      <c r="G250" s="40" t="str">
        <f>IF(ins!H257&lt;&gt;"",ins!H257,"")</f>
        <v/>
      </c>
      <c r="H250" s="40" t="str">
        <f>IF(ins!I257&lt;&gt;"",ins!I257,"")</f>
        <v/>
      </c>
      <c r="I250" s="40" t="str">
        <f>IF(ins!J257&lt;&gt;"",ins!J257,"")</f>
        <v/>
      </c>
      <c r="J250" s="9" t="str">
        <f>IF(ins!K257&lt;&gt;"",ins!K257,"")</f>
        <v/>
      </c>
    </row>
    <row r="251" spans="1:10" x14ac:dyDescent="0.25">
      <c r="A251" s="9" t="str">
        <f>IF(ins!B258&lt;&gt;"",ins!A258,"")</f>
        <v/>
      </c>
      <c r="B251" s="9" t="str">
        <f>IF(ins!B258&lt;&gt;"",ins!B258,"")</f>
        <v/>
      </c>
      <c r="C251" s="9" t="str">
        <f>IF(ins!D258&lt;&gt;"",ins!D258,"")</f>
        <v/>
      </c>
      <c r="D251" s="9" t="str">
        <f>IF(ins!E258&lt;&gt;"",VLOOKUP(ins!E258,private!S:U,3,FALSE),"")</f>
        <v/>
      </c>
      <c r="E251" s="9" t="str">
        <f>IF(ins!E258&lt;&gt;"",ins!F258,"")</f>
        <v/>
      </c>
      <c r="F251" s="9" t="str">
        <f>IF(ins!G258&lt;&gt;"",ins!G258,"")</f>
        <v/>
      </c>
      <c r="G251" s="40" t="str">
        <f>IF(ins!H258&lt;&gt;"",ins!H258,"")</f>
        <v/>
      </c>
      <c r="H251" s="40" t="str">
        <f>IF(ins!I258&lt;&gt;"",ins!I258,"")</f>
        <v/>
      </c>
      <c r="I251" s="40" t="str">
        <f>IF(ins!J258&lt;&gt;"",ins!J258,"")</f>
        <v/>
      </c>
      <c r="J251" s="9" t="str">
        <f>IF(ins!K258&lt;&gt;"",ins!K258,"")</f>
        <v/>
      </c>
    </row>
    <row r="252" spans="1:10" x14ac:dyDescent="0.25">
      <c r="A252" s="9" t="str">
        <f>IF(ins!B259&lt;&gt;"",ins!A259,"")</f>
        <v/>
      </c>
      <c r="B252" s="9" t="str">
        <f>IF(ins!B259&lt;&gt;"",ins!B259,"")</f>
        <v/>
      </c>
      <c r="C252" s="9" t="str">
        <f>IF(ins!D259&lt;&gt;"",ins!D259,"")</f>
        <v/>
      </c>
      <c r="D252" s="9" t="str">
        <f>IF(ins!E259&lt;&gt;"",VLOOKUP(ins!E259,private!S:U,3,FALSE),"")</f>
        <v/>
      </c>
      <c r="E252" s="9" t="str">
        <f>IF(ins!E259&lt;&gt;"",ins!F259,"")</f>
        <v/>
      </c>
      <c r="F252" s="9" t="str">
        <f>IF(ins!G259&lt;&gt;"",ins!G259,"")</f>
        <v/>
      </c>
      <c r="G252" s="40" t="str">
        <f>IF(ins!H259&lt;&gt;"",ins!H259,"")</f>
        <v/>
      </c>
      <c r="H252" s="40" t="str">
        <f>IF(ins!I259&lt;&gt;"",ins!I259,"")</f>
        <v/>
      </c>
      <c r="I252" s="40" t="str">
        <f>IF(ins!J259&lt;&gt;"",ins!J259,"")</f>
        <v/>
      </c>
      <c r="J252" s="9" t="str">
        <f>IF(ins!K259&lt;&gt;"",ins!K259,"")</f>
        <v/>
      </c>
    </row>
    <row r="253" spans="1:10" x14ac:dyDescent="0.25">
      <c r="A253" s="9" t="str">
        <f>IF(ins!B260&lt;&gt;"",ins!A260,"")</f>
        <v/>
      </c>
      <c r="B253" s="9" t="str">
        <f>IF(ins!B260&lt;&gt;"",ins!B260,"")</f>
        <v/>
      </c>
      <c r="C253" s="9" t="str">
        <f>IF(ins!D260&lt;&gt;"",ins!D260,"")</f>
        <v/>
      </c>
      <c r="D253" s="9" t="str">
        <f>IF(ins!E260&lt;&gt;"",VLOOKUP(ins!E260,private!S:U,3,FALSE),"")</f>
        <v/>
      </c>
      <c r="E253" s="9" t="str">
        <f>IF(ins!E260&lt;&gt;"",ins!F260,"")</f>
        <v/>
      </c>
      <c r="F253" s="9" t="str">
        <f>IF(ins!G260&lt;&gt;"",ins!G260,"")</f>
        <v/>
      </c>
      <c r="G253" s="40" t="str">
        <f>IF(ins!H260&lt;&gt;"",ins!H260,"")</f>
        <v/>
      </c>
      <c r="H253" s="40" t="str">
        <f>IF(ins!I260&lt;&gt;"",ins!I260,"")</f>
        <v/>
      </c>
      <c r="I253" s="40" t="str">
        <f>IF(ins!J260&lt;&gt;"",ins!J260,"")</f>
        <v/>
      </c>
      <c r="J253" s="9" t="str">
        <f>IF(ins!K260&lt;&gt;"",ins!K260,"")</f>
        <v/>
      </c>
    </row>
    <row r="254" spans="1:10" x14ac:dyDescent="0.25">
      <c r="A254" s="9" t="str">
        <f>IF(ins!B261&lt;&gt;"",ins!A261,"")</f>
        <v/>
      </c>
      <c r="B254" s="9" t="str">
        <f>IF(ins!B261&lt;&gt;"",ins!B261,"")</f>
        <v/>
      </c>
      <c r="C254" s="9" t="str">
        <f>IF(ins!D261&lt;&gt;"",ins!D261,"")</f>
        <v/>
      </c>
      <c r="D254" s="9" t="str">
        <f>IF(ins!E261&lt;&gt;"",VLOOKUP(ins!E261,private!S:U,3,FALSE),"")</f>
        <v/>
      </c>
      <c r="E254" s="9" t="str">
        <f>IF(ins!E261&lt;&gt;"",ins!F261,"")</f>
        <v/>
      </c>
      <c r="F254" s="9" t="str">
        <f>IF(ins!G261&lt;&gt;"",ins!G261,"")</f>
        <v/>
      </c>
      <c r="G254" s="40" t="str">
        <f>IF(ins!H261&lt;&gt;"",ins!H261,"")</f>
        <v/>
      </c>
      <c r="H254" s="40" t="str">
        <f>IF(ins!I261&lt;&gt;"",ins!I261,"")</f>
        <v/>
      </c>
      <c r="I254" s="40" t="str">
        <f>IF(ins!J261&lt;&gt;"",ins!J261,"")</f>
        <v/>
      </c>
      <c r="J254" s="9" t="str">
        <f>IF(ins!K261&lt;&gt;"",ins!K261,"")</f>
        <v/>
      </c>
    </row>
    <row r="255" spans="1:10" x14ac:dyDescent="0.25">
      <c r="A255" s="9" t="str">
        <f>IF(ins!B262&lt;&gt;"",ins!A262,"")</f>
        <v/>
      </c>
      <c r="B255" s="9" t="str">
        <f>IF(ins!B262&lt;&gt;"",ins!B262,"")</f>
        <v/>
      </c>
      <c r="C255" s="9" t="str">
        <f>IF(ins!D262&lt;&gt;"",ins!D262,"")</f>
        <v/>
      </c>
      <c r="D255" s="9" t="str">
        <f>IF(ins!E262&lt;&gt;"",VLOOKUP(ins!E262,private!S:U,3,FALSE),"")</f>
        <v/>
      </c>
      <c r="E255" s="9" t="str">
        <f>IF(ins!E262&lt;&gt;"",ins!F262,"")</f>
        <v/>
      </c>
      <c r="F255" s="9" t="str">
        <f>IF(ins!G262&lt;&gt;"",ins!G262,"")</f>
        <v/>
      </c>
      <c r="G255" s="40" t="str">
        <f>IF(ins!H262&lt;&gt;"",ins!H262,"")</f>
        <v/>
      </c>
      <c r="H255" s="40" t="str">
        <f>IF(ins!I262&lt;&gt;"",ins!I262,"")</f>
        <v/>
      </c>
      <c r="I255" s="40" t="str">
        <f>IF(ins!J262&lt;&gt;"",ins!J262,"")</f>
        <v/>
      </c>
      <c r="J255" s="9" t="str">
        <f>IF(ins!K262&lt;&gt;"",ins!K262,"")</f>
        <v/>
      </c>
    </row>
    <row r="256" spans="1:10" x14ac:dyDescent="0.25">
      <c r="A256" s="9" t="str">
        <f>IF(ins!B263&lt;&gt;"",ins!A263,"")</f>
        <v/>
      </c>
      <c r="B256" s="9" t="str">
        <f>IF(ins!B263&lt;&gt;"",ins!B263,"")</f>
        <v/>
      </c>
      <c r="C256" s="9" t="str">
        <f>IF(ins!D263&lt;&gt;"",ins!D263,"")</f>
        <v/>
      </c>
      <c r="D256" s="9" t="str">
        <f>IF(ins!E263&lt;&gt;"",VLOOKUP(ins!E263,private!S:U,3,FALSE),"")</f>
        <v/>
      </c>
      <c r="E256" s="9" t="str">
        <f>IF(ins!E263&lt;&gt;"",ins!F263,"")</f>
        <v/>
      </c>
      <c r="F256" s="9" t="str">
        <f>IF(ins!G263&lt;&gt;"",ins!G263,"")</f>
        <v/>
      </c>
      <c r="G256" s="40" t="str">
        <f>IF(ins!H263&lt;&gt;"",ins!H263,"")</f>
        <v/>
      </c>
      <c r="H256" s="40" t="str">
        <f>IF(ins!I263&lt;&gt;"",ins!I263,"")</f>
        <v/>
      </c>
      <c r="I256" s="40" t="str">
        <f>IF(ins!J263&lt;&gt;"",ins!J263,"")</f>
        <v/>
      </c>
      <c r="J256" s="9" t="str">
        <f>IF(ins!K263&lt;&gt;"",ins!K263,"")</f>
        <v/>
      </c>
    </row>
    <row r="257" spans="1:10" x14ac:dyDescent="0.25">
      <c r="A257" s="9" t="str">
        <f>IF(ins!B264&lt;&gt;"",ins!A264,"")</f>
        <v/>
      </c>
      <c r="B257" s="9" t="str">
        <f>IF(ins!B264&lt;&gt;"",ins!B264,"")</f>
        <v/>
      </c>
      <c r="C257" s="9" t="str">
        <f>IF(ins!D264&lt;&gt;"",ins!D264,"")</f>
        <v/>
      </c>
      <c r="D257" s="9" t="str">
        <f>IF(ins!E264&lt;&gt;"",VLOOKUP(ins!E264,private!S:U,3,FALSE),"")</f>
        <v/>
      </c>
      <c r="E257" s="9" t="str">
        <f>IF(ins!E264&lt;&gt;"",ins!F264,"")</f>
        <v/>
      </c>
      <c r="F257" s="9" t="str">
        <f>IF(ins!G264&lt;&gt;"",ins!G264,"")</f>
        <v/>
      </c>
      <c r="G257" s="40" t="str">
        <f>IF(ins!H264&lt;&gt;"",ins!H264,"")</f>
        <v/>
      </c>
      <c r="H257" s="40" t="str">
        <f>IF(ins!I264&lt;&gt;"",ins!I264,"")</f>
        <v/>
      </c>
      <c r="I257" s="40" t="str">
        <f>IF(ins!J264&lt;&gt;"",ins!J264,"")</f>
        <v/>
      </c>
      <c r="J257" s="9" t="str">
        <f>IF(ins!K264&lt;&gt;"",ins!K264,"")</f>
        <v/>
      </c>
    </row>
    <row r="258" spans="1:10" x14ac:dyDescent="0.25">
      <c r="A258" s="9" t="str">
        <f>IF(ins!B265&lt;&gt;"",ins!A265,"")</f>
        <v/>
      </c>
      <c r="B258" s="9" t="str">
        <f>IF(ins!B265&lt;&gt;"",ins!B265,"")</f>
        <v/>
      </c>
      <c r="C258" s="9" t="str">
        <f>IF(ins!D265&lt;&gt;"",ins!D265,"")</f>
        <v/>
      </c>
      <c r="D258" s="9" t="str">
        <f>IF(ins!E265&lt;&gt;"",VLOOKUP(ins!E265,private!S:U,3,FALSE),"")</f>
        <v/>
      </c>
      <c r="E258" s="9" t="str">
        <f>IF(ins!E265&lt;&gt;"",ins!F265,"")</f>
        <v/>
      </c>
      <c r="F258" s="9" t="str">
        <f>IF(ins!G265&lt;&gt;"",ins!G265,"")</f>
        <v/>
      </c>
      <c r="G258" s="40" t="str">
        <f>IF(ins!H265&lt;&gt;"",ins!H265,"")</f>
        <v/>
      </c>
      <c r="H258" s="40" t="str">
        <f>IF(ins!I265&lt;&gt;"",ins!I265,"")</f>
        <v/>
      </c>
      <c r="I258" s="40" t="str">
        <f>IF(ins!J265&lt;&gt;"",ins!J265,"")</f>
        <v/>
      </c>
      <c r="J258" s="9" t="str">
        <f>IF(ins!K265&lt;&gt;"",ins!K265,"")</f>
        <v/>
      </c>
    </row>
    <row r="259" spans="1:10" x14ac:dyDescent="0.25">
      <c r="A259" s="9" t="str">
        <f>IF(ins!B266&lt;&gt;"",ins!A266,"")</f>
        <v/>
      </c>
      <c r="B259" s="9" t="str">
        <f>IF(ins!B266&lt;&gt;"",ins!B266,"")</f>
        <v/>
      </c>
      <c r="C259" s="9" t="str">
        <f>IF(ins!D266&lt;&gt;"",ins!D266,"")</f>
        <v/>
      </c>
      <c r="D259" s="9" t="str">
        <f>IF(ins!E266&lt;&gt;"",VLOOKUP(ins!E266,private!S:U,3,FALSE),"")</f>
        <v/>
      </c>
      <c r="E259" s="9" t="str">
        <f>IF(ins!E266&lt;&gt;"",ins!F266,"")</f>
        <v/>
      </c>
      <c r="F259" s="9" t="str">
        <f>IF(ins!G266&lt;&gt;"",ins!G266,"")</f>
        <v/>
      </c>
      <c r="G259" s="40" t="str">
        <f>IF(ins!H266&lt;&gt;"",ins!H266,"")</f>
        <v/>
      </c>
      <c r="H259" s="40" t="str">
        <f>IF(ins!I266&lt;&gt;"",ins!I266,"")</f>
        <v/>
      </c>
      <c r="I259" s="40" t="str">
        <f>IF(ins!J266&lt;&gt;"",ins!J266,"")</f>
        <v/>
      </c>
      <c r="J259" s="9" t="str">
        <f>IF(ins!K266&lt;&gt;"",ins!K266,"")</f>
        <v/>
      </c>
    </row>
    <row r="260" spans="1:10" x14ac:dyDescent="0.25">
      <c r="A260" s="9" t="str">
        <f>IF(ins!B267&lt;&gt;"",ins!A267,"")</f>
        <v/>
      </c>
      <c r="B260" s="9" t="str">
        <f>IF(ins!B267&lt;&gt;"",ins!B267,"")</f>
        <v/>
      </c>
      <c r="C260" s="9" t="str">
        <f>IF(ins!D267&lt;&gt;"",ins!D267,"")</f>
        <v/>
      </c>
      <c r="D260" s="9" t="str">
        <f>IF(ins!E267&lt;&gt;"",VLOOKUP(ins!E267,private!S:U,3,FALSE),"")</f>
        <v/>
      </c>
      <c r="E260" s="9" t="str">
        <f>IF(ins!E267&lt;&gt;"",ins!F267,"")</f>
        <v/>
      </c>
      <c r="F260" s="9" t="str">
        <f>IF(ins!G267&lt;&gt;"",ins!G267,"")</f>
        <v/>
      </c>
      <c r="G260" s="40" t="str">
        <f>IF(ins!H267&lt;&gt;"",ins!H267,"")</f>
        <v/>
      </c>
      <c r="H260" s="40" t="str">
        <f>IF(ins!I267&lt;&gt;"",ins!I267,"")</f>
        <v/>
      </c>
      <c r="I260" s="40" t="str">
        <f>IF(ins!J267&lt;&gt;"",ins!J267,"")</f>
        <v/>
      </c>
      <c r="J260" s="9" t="str">
        <f>IF(ins!K267&lt;&gt;"",ins!K267,"")</f>
        <v/>
      </c>
    </row>
    <row r="261" spans="1:10" x14ac:dyDescent="0.25">
      <c r="A261" s="9" t="str">
        <f>IF(ins!B268&lt;&gt;"",ins!A268,"")</f>
        <v/>
      </c>
      <c r="B261" s="9" t="str">
        <f>IF(ins!B268&lt;&gt;"",ins!B268,"")</f>
        <v/>
      </c>
      <c r="C261" s="9" t="str">
        <f>IF(ins!D268&lt;&gt;"",ins!D268,"")</f>
        <v/>
      </c>
      <c r="D261" s="9" t="str">
        <f>IF(ins!E268&lt;&gt;"",VLOOKUP(ins!E268,private!S:U,3,FALSE),"")</f>
        <v/>
      </c>
      <c r="E261" s="9" t="str">
        <f>IF(ins!E268&lt;&gt;"",ins!F268,"")</f>
        <v/>
      </c>
      <c r="F261" s="9" t="str">
        <f>IF(ins!G268&lt;&gt;"",ins!G268,"")</f>
        <v/>
      </c>
      <c r="G261" s="40" t="str">
        <f>IF(ins!H268&lt;&gt;"",ins!H268,"")</f>
        <v/>
      </c>
      <c r="H261" s="40" t="str">
        <f>IF(ins!I268&lt;&gt;"",ins!I268,"")</f>
        <v/>
      </c>
      <c r="I261" s="40" t="str">
        <f>IF(ins!J268&lt;&gt;"",ins!J268,"")</f>
        <v/>
      </c>
      <c r="J261" s="9" t="str">
        <f>IF(ins!K268&lt;&gt;"",ins!K268,"")</f>
        <v/>
      </c>
    </row>
    <row r="262" spans="1:10" x14ac:dyDescent="0.25">
      <c r="A262" s="9" t="str">
        <f>IF(ins!B269&lt;&gt;"",ins!A269,"")</f>
        <v/>
      </c>
      <c r="B262" s="9" t="str">
        <f>IF(ins!B269&lt;&gt;"",ins!B269,"")</f>
        <v/>
      </c>
      <c r="C262" s="9" t="str">
        <f>IF(ins!D269&lt;&gt;"",ins!D269,"")</f>
        <v/>
      </c>
      <c r="D262" s="9" t="str">
        <f>IF(ins!E269&lt;&gt;"",VLOOKUP(ins!E269,private!S:U,3,FALSE),"")</f>
        <v/>
      </c>
      <c r="E262" s="9" t="str">
        <f>IF(ins!E269&lt;&gt;"",ins!F269,"")</f>
        <v/>
      </c>
      <c r="F262" s="9" t="str">
        <f>IF(ins!G269&lt;&gt;"",ins!G269,"")</f>
        <v/>
      </c>
      <c r="G262" s="40" t="str">
        <f>IF(ins!H269&lt;&gt;"",ins!H269,"")</f>
        <v/>
      </c>
      <c r="H262" s="40" t="str">
        <f>IF(ins!I269&lt;&gt;"",ins!I269,"")</f>
        <v/>
      </c>
      <c r="I262" s="40" t="str">
        <f>IF(ins!J269&lt;&gt;"",ins!J269,"")</f>
        <v/>
      </c>
      <c r="J262" s="9" t="str">
        <f>IF(ins!K269&lt;&gt;"",ins!K269,"")</f>
        <v/>
      </c>
    </row>
    <row r="263" spans="1:10" x14ac:dyDescent="0.25">
      <c r="A263" s="9" t="str">
        <f>IF(ins!B270&lt;&gt;"",ins!A270,"")</f>
        <v/>
      </c>
      <c r="B263" s="9" t="str">
        <f>IF(ins!B270&lt;&gt;"",ins!B270,"")</f>
        <v/>
      </c>
      <c r="C263" s="9" t="str">
        <f>IF(ins!D270&lt;&gt;"",ins!D270,"")</f>
        <v/>
      </c>
      <c r="D263" s="9" t="str">
        <f>IF(ins!E270&lt;&gt;"",VLOOKUP(ins!E270,private!S:U,3,FALSE),"")</f>
        <v/>
      </c>
      <c r="E263" s="9" t="str">
        <f>IF(ins!E270&lt;&gt;"",ins!F270,"")</f>
        <v/>
      </c>
      <c r="F263" s="9" t="str">
        <f>IF(ins!G270&lt;&gt;"",ins!G270,"")</f>
        <v/>
      </c>
      <c r="G263" s="40" t="str">
        <f>IF(ins!H270&lt;&gt;"",ins!H270,"")</f>
        <v/>
      </c>
      <c r="H263" s="40" t="str">
        <f>IF(ins!I270&lt;&gt;"",ins!I270,"")</f>
        <v/>
      </c>
      <c r="I263" s="40" t="str">
        <f>IF(ins!J270&lt;&gt;"",ins!J270,"")</f>
        <v/>
      </c>
      <c r="J263" s="9" t="str">
        <f>IF(ins!K270&lt;&gt;"",ins!K270,"")</f>
        <v/>
      </c>
    </row>
    <row r="264" spans="1:10" x14ac:dyDescent="0.25">
      <c r="A264" s="9" t="str">
        <f>IF(ins!B271&lt;&gt;"",ins!A271,"")</f>
        <v/>
      </c>
      <c r="B264" s="9" t="str">
        <f>IF(ins!B271&lt;&gt;"",ins!B271,"")</f>
        <v/>
      </c>
      <c r="C264" s="9" t="str">
        <f>IF(ins!D271&lt;&gt;"",ins!D271,"")</f>
        <v/>
      </c>
      <c r="D264" s="9" t="str">
        <f>IF(ins!E271&lt;&gt;"",VLOOKUP(ins!E271,private!S:U,3,FALSE),"")</f>
        <v/>
      </c>
      <c r="E264" s="9" t="str">
        <f>IF(ins!E271&lt;&gt;"",ins!F271,"")</f>
        <v/>
      </c>
      <c r="F264" s="9" t="str">
        <f>IF(ins!G271&lt;&gt;"",ins!G271,"")</f>
        <v/>
      </c>
      <c r="G264" s="40" t="str">
        <f>IF(ins!H271&lt;&gt;"",ins!H271,"")</f>
        <v/>
      </c>
      <c r="H264" s="40" t="str">
        <f>IF(ins!I271&lt;&gt;"",ins!I271,"")</f>
        <v/>
      </c>
      <c r="I264" s="40" t="str">
        <f>IF(ins!J271&lt;&gt;"",ins!J271,"")</f>
        <v/>
      </c>
      <c r="J264" s="9" t="str">
        <f>IF(ins!K271&lt;&gt;"",ins!K271,"")</f>
        <v/>
      </c>
    </row>
    <row r="265" spans="1:10" x14ac:dyDescent="0.25">
      <c r="A265" s="9" t="str">
        <f>IF(ins!B272&lt;&gt;"",ins!A272,"")</f>
        <v/>
      </c>
      <c r="B265" s="9" t="str">
        <f>IF(ins!B272&lt;&gt;"",ins!B272,"")</f>
        <v/>
      </c>
      <c r="C265" s="9" t="str">
        <f>IF(ins!D272&lt;&gt;"",ins!D272,"")</f>
        <v/>
      </c>
      <c r="D265" s="9" t="str">
        <f>IF(ins!E272&lt;&gt;"",VLOOKUP(ins!E272,private!S:U,3,FALSE),"")</f>
        <v/>
      </c>
      <c r="E265" s="9" t="str">
        <f>IF(ins!E272&lt;&gt;"",ins!F272,"")</f>
        <v/>
      </c>
      <c r="F265" s="9" t="str">
        <f>IF(ins!G272&lt;&gt;"",ins!G272,"")</f>
        <v/>
      </c>
      <c r="G265" s="40" t="str">
        <f>IF(ins!H272&lt;&gt;"",ins!H272,"")</f>
        <v/>
      </c>
      <c r="H265" s="40" t="str">
        <f>IF(ins!I272&lt;&gt;"",ins!I272,"")</f>
        <v/>
      </c>
      <c r="I265" s="40" t="str">
        <f>IF(ins!J272&lt;&gt;"",ins!J272,"")</f>
        <v/>
      </c>
      <c r="J265" s="9" t="str">
        <f>IF(ins!K272&lt;&gt;"",ins!K272,"")</f>
        <v/>
      </c>
    </row>
    <row r="266" spans="1:10" x14ac:dyDescent="0.25">
      <c r="A266" s="9" t="str">
        <f>IF(ins!B273&lt;&gt;"",ins!A273,"")</f>
        <v/>
      </c>
      <c r="B266" s="9" t="str">
        <f>IF(ins!B273&lt;&gt;"",ins!B273,"")</f>
        <v/>
      </c>
      <c r="C266" s="9" t="str">
        <f>IF(ins!D273&lt;&gt;"",ins!D273,"")</f>
        <v/>
      </c>
      <c r="D266" s="9" t="str">
        <f>IF(ins!E273&lt;&gt;"",VLOOKUP(ins!E273,private!S:U,3,FALSE),"")</f>
        <v/>
      </c>
      <c r="E266" s="9" t="str">
        <f>IF(ins!E273&lt;&gt;"",ins!F273,"")</f>
        <v/>
      </c>
      <c r="F266" s="9" t="str">
        <f>IF(ins!G273&lt;&gt;"",ins!G273,"")</f>
        <v/>
      </c>
      <c r="G266" s="40" t="str">
        <f>IF(ins!H273&lt;&gt;"",ins!H273,"")</f>
        <v/>
      </c>
      <c r="H266" s="40" t="str">
        <f>IF(ins!I273&lt;&gt;"",ins!I273,"")</f>
        <v/>
      </c>
      <c r="I266" s="40" t="str">
        <f>IF(ins!J273&lt;&gt;"",ins!J273,"")</f>
        <v/>
      </c>
      <c r="J266" s="9" t="str">
        <f>IF(ins!K273&lt;&gt;"",ins!K273,"")</f>
        <v/>
      </c>
    </row>
    <row r="267" spans="1:10" x14ac:dyDescent="0.25">
      <c r="A267" s="9" t="str">
        <f>IF(ins!B274&lt;&gt;"",ins!A274,"")</f>
        <v/>
      </c>
      <c r="B267" s="9" t="str">
        <f>IF(ins!B274&lt;&gt;"",ins!B274,"")</f>
        <v/>
      </c>
      <c r="C267" s="9" t="str">
        <f>IF(ins!D274&lt;&gt;"",ins!D274,"")</f>
        <v/>
      </c>
      <c r="D267" s="9" t="str">
        <f>IF(ins!E274&lt;&gt;"",VLOOKUP(ins!E274,private!S:U,3,FALSE),"")</f>
        <v/>
      </c>
      <c r="E267" s="9" t="str">
        <f>IF(ins!E274&lt;&gt;"",ins!F274,"")</f>
        <v/>
      </c>
      <c r="F267" s="9" t="str">
        <f>IF(ins!G274&lt;&gt;"",ins!G274,"")</f>
        <v/>
      </c>
      <c r="G267" s="40" t="str">
        <f>IF(ins!H274&lt;&gt;"",ins!H274,"")</f>
        <v/>
      </c>
      <c r="H267" s="40" t="str">
        <f>IF(ins!I274&lt;&gt;"",ins!I274,"")</f>
        <v/>
      </c>
      <c r="I267" s="40" t="str">
        <f>IF(ins!J274&lt;&gt;"",ins!J274,"")</f>
        <v/>
      </c>
      <c r="J267" s="9" t="str">
        <f>IF(ins!K274&lt;&gt;"",ins!K274,"")</f>
        <v/>
      </c>
    </row>
    <row r="268" spans="1:10" x14ac:dyDescent="0.25">
      <c r="A268" s="9" t="str">
        <f>IF(ins!B275&lt;&gt;"",ins!A275,"")</f>
        <v/>
      </c>
      <c r="B268" s="9" t="str">
        <f>IF(ins!B275&lt;&gt;"",ins!B275,"")</f>
        <v/>
      </c>
      <c r="C268" s="9" t="str">
        <f>IF(ins!D275&lt;&gt;"",ins!D275,"")</f>
        <v/>
      </c>
      <c r="D268" s="9" t="str">
        <f>IF(ins!E275&lt;&gt;"",VLOOKUP(ins!E275,private!S:U,3,FALSE),"")</f>
        <v/>
      </c>
      <c r="E268" s="9" t="str">
        <f>IF(ins!E275&lt;&gt;"",ins!F275,"")</f>
        <v/>
      </c>
      <c r="F268" s="9" t="str">
        <f>IF(ins!G275&lt;&gt;"",ins!G275,"")</f>
        <v/>
      </c>
      <c r="G268" s="40" t="str">
        <f>IF(ins!H275&lt;&gt;"",ins!H275,"")</f>
        <v/>
      </c>
      <c r="H268" s="40" t="str">
        <f>IF(ins!I275&lt;&gt;"",ins!I275,"")</f>
        <v/>
      </c>
      <c r="I268" s="40" t="str">
        <f>IF(ins!J275&lt;&gt;"",ins!J275,"")</f>
        <v/>
      </c>
      <c r="J268" s="9" t="str">
        <f>IF(ins!K275&lt;&gt;"",ins!K275,"")</f>
        <v/>
      </c>
    </row>
    <row r="269" spans="1:10" x14ac:dyDescent="0.25">
      <c r="A269" s="9" t="str">
        <f>IF(ins!B276&lt;&gt;"",ins!A276,"")</f>
        <v/>
      </c>
      <c r="B269" s="9" t="str">
        <f>IF(ins!B276&lt;&gt;"",ins!B276,"")</f>
        <v/>
      </c>
      <c r="C269" s="9" t="str">
        <f>IF(ins!D276&lt;&gt;"",ins!D276,"")</f>
        <v/>
      </c>
      <c r="D269" s="9" t="str">
        <f>IF(ins!E276&lt;&gt;"",VLOOKUP(ins!E276,private!S:U,3,FALSE),"")</f>
        <v/>
      </c>
      <c r="E269" s="9" t="str">
        <f>IF(ins!E276&lt;&gt;"",ins!F276,"")</f>
        <v/>
      </c>
      <c r="F269" s="9" t="str">
        <f>IF(ins!G276&lt;&gt;"",ins!G276,"")</f>
        <v/>
      </c>
      <c r="G269" s="40" t="str">
        <f>IF(ins!H276&lt;&gt;"",ins!H276,"")</f>
        <v/>
      </c>
      <c r="H269" s="40" t="str">
        <f>IF(ins!I276&lt;&gt;"",ins!I276,"")</f>
        <v/>
      </c>
      <c r="I269" s="40" t="str">
        <f>IF(ins!J276&lt;&gt;"",ins!J276,"")</f>
        <v/>
      </c>
      <c r="J269" s="9" t="str">
        <f>IF(ins!K276&lt;&gt;"",ins!K276,"")</f>
        <v/>
      </c>
    </row>
    <row r="270" spans="1:10" x14ac:dyDescent="0.25">
      <c r="A270" s="9" t="str">
        <f>IF(ins!B277&lt;&gt;"",ins!A277,"")</f>
        <v/>
      </c>
      <c r="B270" s="9" t="str">
        <f>IF(ins!B277&lt;&gt;"",ins!B277,"")</f>
        <v/>
      </c>
      <c r="C270" s="9" t="str">
        <f>IF(ins!D277&lt;&gt;"",ins!D277,"")</f>
        <v/>
      </c>
      <c r="D270" s="9" t="str">
        <f>IF(ins!E277&lt;&gt;"",VLOOKUP(ins!E277,private!S:U,3,FALSE),"")</f>
        <v/>
      </c>
      <c r="E270" s="9" t="str">
        <f>IF(ins!E277&lt;&gt;"",ins!F277,"")</f>
        <v/>
      </c>
      <c r="F270" s="9" t="str">
        <f>IF(ins!G277&lt;&gt;"",ins!G277,"")</f>
        <v/>
      </c>
      <c r="G270" s="40" t="str">
        <f>IF(ins!H277&lt;&gt;"",ins!H277,"")</f>
        <v/>
      </c>
      <c r="H270" s="40" t="str">
        <f>IF(ins!I277&lt;&gt;"",ins!I277,"")</f>
        <v/>
      </c>
      <c r="I270" s="40" t="str">
        <f>IF(ins!J277&lt;&gt;"",ins!J277,"")</f>
        <v/>
      </c>
      <c r="J270" s="9" t="str">
        <f>IF(ins!K277&lt;&gt;"",ins!K277,"")</f>
        <v/>
      </c>
    </row>
    <row r="271" spans="1:10" x14ac:dyDescent="0.25">
      <c r="A271" s="9" t="str">
        <f>IF(ins!B278&lt;&gt;"",ins!A278,"")</f>
        <v/>
      </c>
      <c r="B271" s="9" t="str">
        <f>IF(ins!B278&lt;&gt;"",ins!B278,"")</f>
        <v/>
      </c>
      <c r="C271" s="9" t="str">
        <f>IF(ins!D278&lt;&gt;"",ins!D278,"")</f>
        <v/>
      </c>
      <c r="D271" s="9" t="str">
        <f>IF(ins!E278&lt;&gt;"",VLOOKUP(ins!E278,private!S:U,3,FALSE),"")</f>
        <v/>
      </c>
      <c r="E271" s="9" t="str">
        <f>IF(ins!E278&lt;&gt;"",ins!F278,"")</f>
        <v/>
      </c>
      <c r="F271" s="9" t="str">
        <f>IF(ins!G278&lt;&gt;"",ins!G278,"")</f>
        <v/>
      </c>
      <c r="G271" s="40" t="str">
        <f>IF(ins!H278&lt;&gt;"",ins!H278,"")</f>
        <v/>
      </c>
      <c r="H271" s="40" t="str">
        <f>IF(ins!I278&lt;&gt;"",ins!I278,"")</f>
        <v/>
      </c>
      <c r="I271" s="40" t="str">
        <f>IF(ins!J278&lt;&gt;"",ins!J278,"")</f>
        <v/>
      </c>
      <c r="J271" s="9" t="str">
        <f>IF(ins!K278&lt;&gt;"",ins!K278,"")</f>
        <v/>
      </c>
    </row>
    <row r="272" spans="1:10" x14ac:dyDescent="0.25">
      <c r="A272" s="9" t="str">
        <f>IF(ins!B279&lt;&gt;"",ins!A279,"")</f>
        <v/>
      </c>
      <c r="B272" s="9" t="str">
        <f>IF(ins!B279&lt;&gt;"",ins!B279,"")</f>
        <v/>
      </c>
      <c r="C272" s="9" t="str">
        <f>IF(ins!D279&lt;&gt;"",ins!D279,"")</f>
        <v/>
      </c>
      <c r="D272" s="9" t="str">
        <f>IF(ins!E279&lt;&gt;"",VLOOKUP(ins!E279,private!S:U,3,FALSE),"")</f>
        <v/>
      </c>
      <c r="E272" s="9" t="str">
        <f>IF(ins!E279&lt;&gt;"",ins!F279,"")</f>
        <v/>
      </c>
      <c r="F272" s="9" t="str">
        <f>IF(ins!G279&lt;&gt;"",ins!G279,"")</f>
        <v/>
      </c>
      <c r="G272" s="40" t="str">
        <f>IF(ins!H279&lt;&gt;"",ins!H279,"")</f>
        <v/>
      </c>
      <c r="H272" s="40" t="str">
        <f>IF(ins!I279&lt;&gt;"",ins!I279,"")</f>
        <v/>
      </c>
      <c r="I272" s="40" t="str">
        <f>IF(ins!J279&lt;&gt;"",ins!J279,"")</f>
        <v/>
      </c>
      <c r="J272" s="9" t="str">
        <f>IF(ins!K279&lt;&gt;"",ins!K279,"")</f>
        <v/>
      </c>
    </row>
    <row r="273" spans="1:10" x14ac:dyDescent="0.25">
      <c r="A273" s="9" t="str">
        <f>IF(ins!B280&lt;&gt;"",ins!A280,"")</f>
        <v/>
      </c>
      <c r="B273" s="9" t="str">
        <f>IF(ins!B280&lt;&gt;"",ins!B280,"")</f>
        <v/>
      </c>
      <c r="C273" s="9" t="str">
        <f>IF(ins!D280&lt;&gt;"",ins!D280,"")</f>
        <v/>
      </c>
      <c r="D273" s="9" t="str">
        <f>IF(ins!E280&lt;&gt;"",VLOOKUP(ins!E280,private!S:U,3,FALSE),"")</f>
        <v/>
      </c>
      <c r="E273" s="9" t="str">
        <f>IF(ins!E280&lt;&gt;"",ins!F280,"")</f>
        <v/>
      </c>
      <c r="F273" s="9" t="str">
        <f>IF(ins!G280&lt;&gt;"",ins!G280,"")</f>
        <v/>
      </c>
      <c r="G273" s="40" t="str">
        <f>IF(ins!H280&lt;&gt;"",ins!H280,"")</f>
        <v/>
      </c>
      <c r="H273" s="40" t="str">
        <f>IF(ins!I280&lt;&gt;"",ins!I280,"")</f>
        <v/>
      </c>
      <c r="I273" s="40" t="str">
        <f>IF(ins!J280&lt;&gt;"",ins!J280,"")</f>
        <v/>
      </c>
      <c r="J273" s="9" t="str">
        <f>IF(ins!K280&lt;&gt;"",ins!K280,"")</f>
        <v/>
      </c>
    </row>
    <row r="274" spans="1:10" x14ac:dyDescent="0.25">
      <c r="A274" s="9" t="str">
        <f>IF(ins!B281&lt;&gt;"",ins!A281,"")</f>
        <v/>
      </c>
      <c r="B274" s="9" t="str">
        <f>IF(ins!B281&lt;&gt;"",ins!B281,"")</f>
        <v/>
      </c>
      <c r="C274" s="9" t="str">
        <f>IF(ins!D281&lt;&gt;"",ins!D281,"")</f>
        <v/>
      </c>
      <c r="D274" s="9" t="str">
        <f>IF(ins!E281&lt;&gt;"",VLOOKUP(ins!E281,private!S:U,3,FALSE),"")</f>
        <v/>
      </c>
      <c r="E274" s="9" t="str">
        <f>IF(ins!E281&lt;&gt;"",ins!F281,"")</f>
        <v/>
      </c>
      <c r="F274" s="9" t="str">
        <f>IF(ins!G281&lt;&gt;"",ins!G281,"")</f>
        <v/>
      </c>
      <c r="G274" s="40" t="str">
        <f>IF(ins!H281&lt;&gt;"",ins!H281,"")</f>
        <v/>
      </c>
      <c r="H274" s="40" t="str">
        <f>IF(ins!I281&lt;&gt;"",ins!I281,"")</f>
        <v/>
      </c>
      <c r="I274" s="40" t="str">
        <f>IF(ins!J281&lt;&gt;"",ins!J281,"")</f>
        <v/>
      </c>
      <c r="J274" s="9" t="str">
        <f>IF(ins!K281&lt;&gt;"",ins!K281,"")</f>
        <v/>
      </c>
    </row>
    <row r="275" spans="1:10" x14ac:dyDescent="0.25">
      <c r="A275" s="9" t="str">
        <f>IF(ins!B282&lt;&gt;"",ins!A282,"")</f>
        <v/>
      </c>
      <c r="B275" s="9" t="str">
        <f>IF(ins!B282&lt;&gt;"",ins!B282,"")</f>
        <v/>
      </c>
      <c r="C275" s="9" t="str">
        <f>IF(ins!D282&lt;&gt;"",ins!D282,"")</f>
        <v/>
      </c>
      <c r="D275" s="9" t="str">
        <f>IF(ins!E282&lt;&gt;"",VLOOKUP(ins!E282,private!S:U,3,FALSE),"")</f>
        <v/>
      </c>
      <c r="E275" s="9" t="str">
        <f>IF(ins!E282&lt;&gt;"",ins!F282,"")</f>
        <v/>
      </c>
      <c r="F275" s="9" t="str">
        <f>IF(ins!G282&lt;&gt;"",ins!G282,"")</f>
        <v/>
      </c>
      <c r="G275" s="40" t="str">
        <f>IF(ins!H282&lt;&gt;"",ins!H282,"")</f>
        <v/>
      </c>
      <c r="H275" s="40" t="str">
        <f>IF(ins!I282&lt;&gt;"",ins!I282,"")</f>
        <v/>
      </c>
      <c r="I275" s="40" t="str">
        <f>IF(ins!J282&lt;&gt;"",ins!J282,"")</f>
        <v/>
      </c>
      <c r="J275" s="9" t="str">
        <f>IF(ins!K282&lt;&gt;"",ins!K282,"")</f>
        <v/>
      </c>
    </row>
    <row r="276" spans="1:10" x14ac:dyDescent="0.25">
      <c r="A276" s="9" t="str">
        <f>IF(ins!B283&lt;&gt;"",ins!A283,"")</f>
        <v/>
      </c>
      <c r="B276" s="9" t="str">
        <f>IF(ins!B283&lt;&gt;"",ins!B283,"")</f>
        <v/>
      </c>
      <c r="C276" s="9" t="str">
        <f>IF(ins!D283&lt;&gt;"",ins!D283,"")</f>
        <v/>
      </c>
      <c r="D276" s="9" t="str">
        <f>IF(ins!E283&lt;&gt;"",VLOOKUP(ins!E283,private!S:U,3,FALSE),"")</f>
        <v/>
      </c>
      <c r="E276" s="9" t="str">
        <f>IF(ins!E283&lt;&gt;"",ins!F283,"")</f>
        <v/>
      </c>
      <c r="F276" s="9" t="str">
        <f>IF(ins!G283&lt;&gt;"",ins!G283,"")</f>
        <v/>
      </c>
      <c r="G276" s="40" t="str">
        <f>IF(ins!H283&lt;&gt;"",ins!H283,"")</f>
        <v/>
      </c>
      <c r="H276" s="40" t="str">
        <f>IF(ins!I283&lt;&gt;"",ins!I283,"")</f>
        <v/>
      </c>
      <c r="I276" s="40" t="str">
        <f>IF(ins!J283&lt;&gt;"",ins!J283,"")</f>
        <v/>
      </c>
      <c r="J276" s="9" t="str">
        <f>IF(ins!K283&lt;&gt;"",ins!K283,"")</f>
        <v/>
      </c>
    </row>
    <row r="277" spans="1:10" x14ac:dyDescent="0.25">
      <c r="A277" s="9" t="str">
        <f>IF(ins!B284&lt;&gt;"",ins!A284,"")</f>
        <v/>
      </c>
      <c r="B277" s="9" t="str">
        <f>IF(ins!B284&lt;&gt;"",ins!B284,"")</f>
        <v/>
      </c>
      <c r="C277" s="9" t="str">
        <f>IF(ins!D284&lt;&gt;"",ins!D284,"")</f>
        <v/>
      </c>
      <c r="D277" s="9" t="str">
        <f>IF(ins!E284&lt;&gt;"",VLOOKUP(ins!E284,private!S:U,3,FALSE),"")</f>
        <v/>
      </c>
      <c r="E277" s="9" t="str">
        <f>IF(ins!E284&lt;&gt;"",ins!F284,"")</f>
        <v/>
      </c>
      <c r="F277" s="9" t="str">
        <f>IF(ins!G284&lt;&gt;"",ins!G284,"")</f>
        <v/>
      </c>
      <c r="G277" s="40" t="str">
        <f>IF(ins!H284&lt;&gt;"",ins!H284,"")</f>
        <v/>
      </c>
      <c r="H277" s="40" t="str">
        <f>IF(ins!I284&lt;&gt;"",ins!I284,"")</f>
        <v/>
      </c>
      <c r="I277" s="40" t="str">
        <f>IF(ins!J284&lt;&gt;"",ins!J284,"")</f>
        <v/>
      </c>
      <c r="J277" s="9" t="str">
        <f>IF(ins!K284&lt;&gt;"",ins!K284,"")</f>
        <v/>
      </c>
    </row>
    <row r="278" spans="1:10" x14ac:dyDescent="0.25">
      <c r="A278" s="9" t="str">
        <f>IF(ins!B285&lt;&gt;"",ins!A285,"")</f>
        <v/>
      </c>
      <c r="B278" s="9" t="str">
        <f>IF(ins!B285&lt;&gt;"",ins!B285,"")</f>
        <v/>
      </c>
      <c r="C278" s="9" t="str">
        <f>IF(ins!D285&lt;&gt;"",ins!D285,"")</f>
        <v/>
      </c>
      <c r="D278" s="9" t="str">
        <f>IF(ins!E285&lt;&gt;"",VLOOKUP(ins!E285,private!S:U,3,FALSE),"")</f>
        <v/>
      </c>
      <c r="E278" s="9" t="str">
        <f>IF(ins!E285&lt;&gt;"",ins!F285,"")</f>
        <v/>
      </c>
      <c r="F278" s="9" t="str">
        <f>IF(ins!G285&lt;&gt;"",ins!G285,"")</f>
        <v/>
      </c>
      <c r="G278" s="40" t="str">
        <f>IF(ins!H285&lt;&gt;"",ins!H285,"")</f>
        <v/>
      </c>
      <c r="H278" s="40" t="str">
        <f>IF(ins!I285&lt;&gt;"",ins!I285,"")</f>
        <v/>
      </c>
      <c r="I278" s="40" t="str">
        <f>IF(ins!J285&lt;&gt;"",ins!J285,"")</f>
        <v/>
      </c>
      <c r="J278" s="9" t="str">
        <f>IF(ins!K285&lt;&gt;"",ins!K285,"")</f>
        <v/>
      </c>
    </row>
    <row r="279" spans="1:10" x14ac:dyDescent="0.25">
      <c r="A279" s="9" t="str">
        <f>IF(ins!B286&lt;&gt;"",ins!A286,"")</f>
        <v/>
      </c>
      <c r="B279" s="9" t="str">
        <f>IF(ins!B286&lt;&gt;"",ins!B286,"")</f>
        <v/>
      </c>
      <c r="C279" s="9" t="str">
        <f>IF(ins!D286&lt;&gt;"",ins!D286,"")</f>
        <v/>
      </c>
      <c r="D279" s="9" t="str">
        <f>IF(ins!E286&lt;&gt;"",VLOOKUP(ins!E286,private!S:U,3,FALSE),"")</f>
        <v/>
      </c>
      <c r="E279" s="9" t="str">
        <f>IF(ins!E286&lt;&gt;"",ins!F286,"")</f>
        <v/>
      </c>
      <c r="F279" s="9" t="str">
        <f>IF(ins!G286&lt;&gt;"",ins!G286,"")</f>
        <v/>
      </c>
      <c r="G279" s="40" t="str">
        <f>IF(ins!H286&lt;&gt;"",ins!H286,"")</f>
        <v/>
      </c>
      <c r="H279" s="40" t="str">
        <f>IF(ins!I286&lt;&gt;"",ins!I286,"")</f>
        <v/>
      </c>
      <c r="I279" s="40" t="str">
        <f>IF(ins!J286&lt;&gt;"",ins!J286,"")</f>
        <v/>
      </c>
      <c r="J279" s="9" t="str">
        <f>IF(ins!K286&lt;&gt;"",ins!K286,"")</f>
        <v/>
      </c>
    </row>
    <row r="280" spans="1:10" x14ac:dyDescent="0.25">
      <c r="A280" s="9" t="str">
        <f>IF(ins!B287&lt;&gt;"",ins!A287,"")</f>
        <v/>
      </c>
      <c r="B280" s="9" t="str">
        <f>IF(ins!B287&lt;&gt;"",ins!B287,"")</f>
        <v/>
      </c>
      <c r="C280" s="9" t="str">
        <f>IF(ins!D287&lt;&gt;"",ins!D287,"")</f>
        <v/>
      </c>
      <c r="D280" s="9" t="str">
        <f>IF(ins!E287&lt;&gt;"",VLOOKUP(ins!E287,private!S:U,3,FALSE),"")</f>
        <v/>
      </c>
      <c r="E280" s="9" t="str">
        <f>IF(ins!E287&lt;&gt;"",ins!F287,"")</f>
        <v/>
      </c>
      <c r="F280" s="9" t="str">
        <f>IF(ins!G287&lt;&gt;"",ins!G287,"")</f>
        <v/>
      </c>
      <c r="G280" s="40" t="str">
        <f>IF(ins!H287&lt;&gt;"",ins!H287,"")</f>
        <v/>
      </c>
      <c r="H280" s="40" t="str">
        <f>IF(ins!I287&lt;&gt;"",ins!I287,"")</f>
        <v/>
      </c>
      <c r="I280" s="40" t="str">
        <f>IF(ins!J287&lt;&gt;"",ins!J287,"")</f>
        <v/>
      </c>
      <c r="J280" s="9" t="str">
        <f>IF(ins!K287&lt;&gt;"",ins!K287,"")</f>
        <v/>
      </c>
    </row>
    <row r="281" spans="1:10" x14ac:dyDescent="0.25">
      <c r="A281" s="9" t="str">
        <f>IF(ins!B288&lt;&gt;"",ins!A288,"")</f>
        <v/>
      </c>
      <c r="B281" s="9" t="str">
        <f>IF(ins!B288&lt;&gt;"",ins!B288,"")</f>
        <v/>
      </c>
      <c r="C281" s="9" t="str">
        <f>IF(ins!D288&lt;&gt;"",ins!D288,"")</f>
        <v/>
      </c>
      <c r="D281" s="9" t="str">
        <f>IF(ins!E288&lt;&gt;"",VLOOKUP(ins!E288,private!S:U,3,FALSE),"")</f>
        <v/>
      </c>
      <c r="E281" s="9" t="str">
        <f>IF(ins!E288&lt;&gt;"",ins!F288,"")</f>
        <v/>
      </c>
      <c r="F281" s="9" t="str">
        <f>IF(ins!G288&lt;&gt;"",ins!G288,"")</f>
        <v/>
      </c>
      <c r="G281" s="40" t="str">
        <f>IF(ins!H288&lt;&gt;"",ins!H288,"")</f>
        <v/>
      </c>
      <c r="H281" s="40" t="str">
        <f>IF(ins!I288&lt;&gt;"",ins!I288,"")</f>
        <v/>
      </c>
      <c r="I281" s="40" t="str">
        <f>IF(ins!J288&lt;&gt;"",ins!J288,"")</f>
        <v/>
      </c>
      <c r="J281" s="9" t="str">
        <f>IF(ins!K288&lt;&gt;"",ins!K288,"")</f>
        <v/>
      </c>
    </row>
    <row r="282" spans="1:10" x14ac:dyDescent="0.25">
      <c r="A282" s="9" t="str">
        <f>IF(ins!B289&lt;&gt;"",ins!A289,"")</f>
        <v/>
      </c>
      <c r="B282" s="9" t="str">
        <f>IF(ins!B289&lt;&gt;"",ins!B289,"")</f>
        <v/>
      </c>
      <c r="C282" s="9" t="str">
        <f>IF(ins!D289&lt;&gt;"",ins!D289,"")</f>
        <v/>
      </c>
      <c r="D282" s="9" t="str">
        <f>IF(ins!E289&lt;&gt;"",VLOOKUP(ins!E289,private!S:U,3,FALSE),"")</f>
        <v/>
      </c>
      <c r="E282" s="9" t="str">
        <f>IF(ins!E289&lt;&gt;"",ins!F289,"")</f>
        <v/>
      </c>
      <c r="F282" s="9" t="str">
        <f>IF(ins!G289&lt;&gt;"",ins!G289,"")</f>
        <v/>
      </c>
      <c r="G282" s="40" t="str">
        <f>IF(ins!H289&lt;&gt;"",ins!H289,"")</f>
        <v/>
      </c>
      <c r="H282" s="40" t="str">
        <f>IF(ins!I289&lt;&gt;"",ins!I289,"")</f>
        <v/>
      </c>
      <c r="I282" s="40" t="str">
        <f>IF(ins!J289&lt;&gt;"",ins!J289,"")</f>
        <v/>
      </c>
      <c r="J282" s="9" t="str">
        <f>IF(ins!K289&lt;&gt;"",ins!K289,"")</f>
        <v/>
      </c>
    </row>
    <row r="283" spans="1:10" x14ac:dyDescent="0.25">
      <c r="A283" s="9" t="str">
        <f>IF(ins!B290&lt;&gt;"",ins!A290,"")</f>
        <v/>
      </c>
      <c r="B283" s="9" t="str">
        <f>IF(ins!B290&lt;&gt;"",ins!B290,"")</f>
        <v/>
      </c>
      <c r="C283" s="9" t="str">
        <f>IF(ins!D290&lt;&gt;"",ins!D290,"")</f>
        <v/>
      </c>
      <c r="D283" s="9" t="str">
        <f>IF(ins!E290&lt;&gt;"",VLOOKUP(ins!E290,private!S:U,3,FALSE),"")</f>
        <v/>
      </c>
      <c r="E283" s="9" t="str">
        <f>IF(ins!E290&lt;&gt;"",ins!F290,"")</f>
        <v/>
      </c>
      <c r="F283" s="9" t="str">
        <f>IF(ins!G290&lt;&gt;"",ins!G290,"")</f>
        <v/>
      </c>
      <c r="G283" s="40" t="str">
        <f>IF(ins!H290&lt;&gt;"",ins!H290,"")</f>
        <v/>
      </c>
      <c r="H283" s="40" t="str">
        <f>IF(ins!I290&lt;&gt;"",ins!I290,"")</f>
        <v/>
      </c>
      <c r="I283" s="40" t="str">
        <f>IF(ins!J290&lt;&gt;"",ins!J290,"")</f>
        <v/>
      </c>
      <c r="J283" s="9" t="str">
        <f>IF(ins!K290&lt;&gt;"",ins!K290,"")</f>
        <v/>
      </c>
    </row>
    <row r="284" spans="1:10" x14ac:dyDescent="0.25">
      <c r="A284" s="9" t="str">
        <f>IF(ins!B291&lt;&gt;"",ins!A291,"")</f>
        <v/>
      </c>
      <c r="B284" s="9" t="str">
        <f>IF(ins!B291&lt;&gt;"",ins!B291,"")</f>
        <v/>
      </c>
      <c r="C284" s="9" t="str">
        <f>IF(ins!D291&lt;&gt;"",ins!D291,"")</f>
        <v/>
      </c>
      <c r="D284" s="9" t="str">
        <f>IF(ins!E291&lt;&gt;"",VLOOKUP(ins!E291,private!S:U,3,FALSE),"")</f>
        <v/>
      </c>
      <c r="E284" s="9" t="str">
        <f>IF(ins!E291&lt;&gt;"",ins!F291,"")</f>
        <v/>
      </c>
      <c r="F284" s="9" t="str">
        <f>IF(ins!G291&lt;&gt;"",ins!G291,"")</f>
        <v/>
      </c>
      <c r="G284" s="40" t="str">
        <f>IF(ins!H291&lt;&gt;"",ins!H291,"")</f>
        <v/>
      </c>
      <c r="H284" s="40" t="str">
        <f>IF(ins!I291&lt;&gt;"",ins!I291,"")</f>
        <v/>
      </c>
      <c r="I284" s="40" t="str">
        <f>IF(ins!J291&lt;&gt;"",ins!J291,"")</f>
        <v/>
      </c>
      <c r="J284" s="9" t="str">
        <f>IF(ins!K291&lt;&gt;"",ins!K291,"")</f>
        <v/>
      </c>
    </row>
    <row r="285" spans="1:10" x14ac:dyDescent="0.25">
      <c r="A285" s="9" t="str">
        <f>IF(ins!B292&lt;&gt;"",ins!A292,"")</f>
        <v/>
      </c>
      <c r="B285" s="9" t="str">
        <f>IF(ins!B292&lt;&gt;"",ins!B292,"")</f>
        <v/>
      </c>
      <c r="C285" s="9" t="str">
        <f>IF(ins!D292&lt;&gt;"",ins!D292,"")</f>
        <v/>
      </c>
      <c r="D285" s="9" t="str">
        <f>IF(ins!E292&lt;&gt;"",VLOOKUP(ins!E292,private!S:U,3,FALSE),"")</f>
        <v/>
      </c>
      <c r="E285" s="9" t="str">
        <f>IF(ins!E292&lt;&gt;"",ins!F292,"")</f>
        <v/>
      </c>
      <c r="F285" s="9" t="str">
        <f>IF(ins!G292&lt;&gt;"",ins!G292,"")</f>
        <v/>
      </c>
      <c r="G285" s="40" t="str">
        <f>IF(ins!H292&lt;&gt;"",ins!H292,"")</f>
        <v/>
      </c>
      <c r="H285" s="40" t="str">
        <f>IF(ins!I292&lt;&gt;"",ins!I292,"")</f>
        <v/>
      </c>
      <c r="I285" s="40" t="str">
        <f>IF(ins!J292&lt;&gt;"",ins!J292,"")</f>
        <v/>
      </c>
      <c r="J285" s="9" t="str">
        <f>IF(ins!K292&lt;&gt;"",ins!K292,"")</f>
        <v/>
      </c>
    </row>
    <row r="286" spans="1:10" x14ac:dyDescent="0.25">
      <c r="A286" s="9" t="str">
        <f>IF(ins!B293&lt;&gt;"",ins!A293,"")</f>
        <v/>
      </c>
      <c r="B286" s="9" t="str">
        <f>IF(ins!B293&lt;&gt;"",ins!B293,"")</f>
        <v/>
      </c>
      <c r="C286" s="9" t="str">
        <f>IF(ins!D293&lt;&gt;"",ins!D293,"")</f>
        <v/>
      </c>
      <c r="D286" s="9" t="str">
        <f>IF(ins!E293&lt;&gt;"",VLOOKUP(ins!E293,private!S:U,3,FALSE),"")</f>
        <v/>
      </c>
      <c r="E286" s="9" t="str">
        <f>IF(ins!E293&lt;&gt;"",ins!F293,"")</f>
        <v/>
      </c>
      <c r="F286" s="9" t="str">
        <f>IF(ins!G293&lt;&gt;"",ins!G293,"")</f>
        <v/>
      </c>
      <c r="G286" s="40" t="str">
        <f>IF(ins!H293&lt;&gt;"",ins!H293,"")</f>
        <v/>
      </c>
      <c r="H286" s="40" t="str">
        <f>IF(ins!I293&lt;&gt;"",ins!I293,"")</f>
        <v/>
      </c>
      <c r="I286" s="40" t="str">
        <f>IF(ins!J293&lt;&gt;"",ins!J293,"")</f>
        <v/>
      </c>
      <c r="J286" s="9" t="str">
        <f>IF(ins!K293&lt;&gt;"",ins!K293,"")</f>
        <v/>
      </c>
    </row>
    <row r="287" spans="1:10" x14ac:dyDescent="0.25">
      <c r="A287" s="9" t="str">
        <f>IF(ins!B294&lt;&gt;"",ins!A294,"")</f>
        <v/>
      </c>
      <c r="B287" s="9" t="str">
        <f>IF(ins!B294&lt;&gt;"",ins!B294,"")</f>
        <v/>
      </c>
      <c r="C287" s="9" t="str">
        <f>IF(ins!D294&lt;&gt;"",ins!D294,"")</f>
        <v/>
      </c>
      <c r="D287" s="9" t="str">
        <f>IF(ins!E294&lt;&gt;"",VLOOKUP(ins!E294,private!S:U,3,FALSE),"")</f>
        <v/>
      </c>
      <c r="E287" s="9" t="str">
        <f>IF(ins!E294&lt;&gt;"",ins!F294,"")</f>
        <v/>
      </c>
      <c r="F287" s="9" t="str">
        <f>IF(ins!G294&lt;&gt;"",ins!G294,"")</f>
        <v/>
      </c>
      <c r="G287" s="40" t="str">
        <f>IF(ins!H294&lt;&gt;"",ins!H294,"")</f>
        <v/>
      </c>
      <c r="H287" s="40" t="str">
        <f>IF(ins!I294&lt;&gt;"",ins!I294,"")</f>
        <v/>
      </c>
      <c r="I287" s="40" t="str">
        <f>IF(ins!J294&lt;&gt;"",ins!J294,"")</f>
        <v/>
      </c>
      <c r="J287" s="9" t="str">
        <f>IF(ins!K294&lt;&gt;"",ins!K294,"")</f>
        <v/>
      </c>
    </row>
    <row r="288" spans="1:10" x14ac:dyDescent="0.25">
      <c r="A288" s="9" t="str">
        <f>IF(ins!B295&lt;&gt;"",ins!A295,"")</f>
        <v/>
      </c>
      <c r="B288" s="9" t="str">
        <f>IF(ins!B295&lt;&gt;"",ins!B295,"")</f>
        <v/>
      </c>
      <c r="C288" s="9" t="str">
        <f>IF(ins!D295&lt;&gt;"",ins!D295,"")</f>
        <v/>
      </c>
      <c r="D288" s="9" t="str">
        <f>IF(ins!E295&lt;&gt;"",VLOOKUP(ins!E295,private!S:U,3,FALSE),"")</f>
        <v/>
      </c>
      <c r="E288" s="9" t="str">
        <f>IF(ins!E295&lt;&gt;"",ins!F295,"")</f>
        <v/>
      </c>
      <c r="F288" s="9" t="str">
        <f>IF(ins!G295&lt;&gt;"",ins!G295,"")</f>
        <v/>
      </c>
      <c r="G288" s="40" t="str">
        <f>IF(ins!H295&lt;&gt;"",ins!H295,"")</f>
        <v/>
      </c>
      <c r="H288" s="40" t="str">
        <f>IF(ins!I295&lt;&gt;"",ins!I295,"")</f>
        <v/>
      </c>
      <c r="I288" s="40" t="str">
        <f>IF(ins!J295&lt;&gt;"",ins!J295,"")</f>
        <v/>
      </c>
      <c r="J288" s="9" t="str">
        <f>IF(ins!K295&lt;&gt;"",ins!K295,"")</f>
        <v/>
      </c>
    </row>
    <row r="289" spans="1:10" x14ac:dyDescent="0.25">
      <c r="A289" s="9" t="str">
        <f>IF(ins!B296&lt;&gt;"",ins!A296,"")</f>
        <v/>
      </c>
      <c r="B289" s="9" t="str">
        <f>IF(ins!B296&lt;&gt;"",ins!B296,"")</f>
        <v/>
      </c>
      <c r="C289" s="9" t="str">
        <f>IF(ins!D296&lt;&gt;"",ins!D296,"")</f>
        <v/>
      </c>
      <c r="D289" s="9" t="str">
        <f>IF(ins!E296&lt;&gt;"",VLOOKUP(ins!E296,private!S:U,3,FALSE),"")</f>
        <v/>
      </c>
      <c r="E289" s="9" t="str">
        <f>IF(ins!E296&lt;&gt;"",ins!F296,"")</f>
        <v/>
      </c>
      <c r="F289" s="9" t="str">
        <f>IF(ins!G296&lt;&gt;"",ins!G296,"")</f>
        <v/>
      </c>
      <c r="G289" s="40" t="str">
        <f>IF(ins!H296&lt;&gt;"",ins!H296,"")</f>
        <v/>
      </c>
      <c r="H289" s="40" t="str">
        <f>IF(ins!I296&lt;&gt;"",ins!I296,"")</f>
        <v/>
      </c>
      <c r="I289" s="40" t="str">
        <f>IF(ins!J296&lt;&gt;"",ins!J296,"")</f>
        <v/>
      </c>
      <c r="J289" s="9" t="str">
        <f>IF(ins!K296&lt;&gt;"",ins!K296,"")</f>
        <v/>
      </c>
    </row>
    <row r="290" spans="1:10" x14ac:dyDescent="0.25">
      <c r="A290" s="9" t="str">
        <f>IF(ins!B297&lt;&gt;"",ins!A297,"")</f>
        <v/>
      </c>
      <c r="B290" s="9" t="str">
        <f>IF(ins!B297&lt;&gt;"",ins!B297,"")</f>
        <v/>
      </c>
      <c r="C290" s="9" t="str">
        <f>IF(ins!D297&lt;&gt;"",ins!D297,"")</f>
        <v/>
      </c>
      <c r="D290" s="9" t="str">
        <f>IF(ins!E297&lt;&gt;"",VLOOKUP(ins!E297,private!S:U,3,FALSE),"")</f>
        <v/>
      </c>
      <c r="E290" s="9" t="str">
        <f>IF(ins!E297&lt;&gt;"",ins!F297,"")</f>
        <v/>
      </c>
      <c r="F290" s="9" t="str">
        <f>IF(ins!G297&lt;&gt;"",ins!G297,"")</f>
        <v/>
      </c>
      <c r="G290" s="40" t="str">
        <f>IF(ins!H297&lt;&gt;"",ins!H297,"")</f>
        <v/>
      </c>
      <c r="H290" s="40" t="str">
        <f>IF(ins!I297&lt;&gt;"",ins!I297,"")</f>
        <v/>
      </c>
      <c r="I290" s="40" t="str">
        <f>IF(ins!J297&lt;&gt;"",ins!J297,"")</f>
        <v/>
      </c>
      <c r="J290" s="9" t="str">
        <f>IF(ins!K297&lt;&gt;"",ins!K297,"")</f>
        <v/>
      </c>
    </row>
    <row r="291" spans="1:10" x14ac:dyDescent="0.25">
      <c r="A291" s="9" t="str">
        <f>IF(ins!B298&lt;&gt;"",ins!A298,"")</f>
        <v/>
      </c>
      <c r="B291" s="9" t="str">
        <f>IF(ins!B298&lt;&gt;"",ins!B298,"")</f>
        <v/>
      </c>
      <c r="C291" s="9" t="str">
        <f>IF(ins!D298&lt;&gt;"",ins!D298,"")</f>
        <v/>
      </c>
      <c r="D291" s="9" t="str">
        <f>IF(ins!E298&lt;&gt;"",VLOOKUP(ins!E298,private!S:U,3,FALSE),"")</f>
        <v/>
      </c>
      <c r="E291" s="9" t="str">
        <f>IF(ins!E298&lt;&gt;"",ins!F298,"")</f>
        <v/>
      </c>
      <c r="F291" s="9" t="str">
        <f>IF(ins!G298&lt;&gt;"",ins!G298,"")</f>
        <v/>
      </c>
      <c r="G291" s="40" t="str">
        <f>IF(ins!H298&lt;&gt;"",ins!H298,"")</f>
        <v/>
      </c>
      <c r="H291" s="40" t="str">
        <f>IF(ins!I298&lt;&gt;"",ins!I298,"")</f>
        <v/>
      </c>
      <c r="I291" s="40" t="str">
        <f>IF(ins!J298&lt;&gt;"",ins!J298,"")</f>
        <v/>
      </c>
      <c r="J291" s="9" t="str">
        <f>IF(ins!K298&lt;&gt;"",ins!K298,"")</f>
        <v/>
      </c>
    </row>
    <row r="292" spans="1:10" x14ac:dyDescent="0.25">
      <c r="A292" s="9" t="str">
        <f>IF(ins!B299&lt;&gt;"",ins!A299,"")</f>
        <v/>
      </c>
      <c r="B292" s="9" t="str">
        <f>IF(ins!B299&lt;&gt;"",ins!B299,"")</f>
        <v/>
      </c>
      <c r="C292" s="9" t="str">
        <f>IF(ins!D299&lt;&gt;"",ins!D299,"")</f>
        <v/>
      </c>
      <c r="D292" s="9" t="str">
        <f>IF(ins!E299&lt;&gt;"",VLOOKUP(ins!E299,private!S:U,3,FALSE),"")</f>
        <v/>
      </c>
      <c r="E292" s="9" t="str">
        <f>IF(ins!E299&lt;&gt;"",ins!F299,"")</f>
        <v/>
      </c>
      <c r="F292" s="9" t="str">
        <f>IF(ins!G299&lt;&gt;"",ins!G299,"")</f>
        <v/>
      </c>
      <c r="G292" s="40" t="str">
        <f>IF(ins!H299&lt;&gt;"",ins!H299,"")</f>
        <v/>
      </c>
      <c r="H292" s="40" t="str">
        <f>IF(ins!I299&lt;&gt;"",ins!I299,"")</f>
        <v/>
      </c>
      <c r="I292" s="40" t="str">
        <f>IF(ins!J299&lt;&gt;"",ins!J299,"")</f>
        <v/>
      </c>
      <c r="J292" s="9" t="str">
        <f>IF(ins!K299&lt;&gt;"",ins!K299,"")</f>
        <v/>
      </c>
    </row>
    <row r="293" spans="1:10" x14ac:dyDescent="0.25">
      <c r="A293" s="9" t="str">
        <f>IF(ins!B300&lt;&gt;"",ins!A300,"")</f>
        <v/>
      </c>
      <c r="B293" s="9" t="str">
        <f>IF(ins!B300&lt;&gt;"",ins!B300,"")</f>
        <v/>
      </c>
      <c r="C293" s="9" t="str">
        <f>IF(ins!D300&lt;&gt;"",ins!D300,"")</f>
        <v/>
      </c>
      <c r="D293" s="9" t="str">
        <f>IF(ins!E300&lt;&gt;"",VLOOKUP(ins!E300,private!S:U,3,FALSE),"")</f>
        <v/>
      </c>
      <c r="E293" s="9" t="str">
        <f>IF(ins!E300&lt;&gt;"",ins!F300,"")</f>
        <v/>
      </c>
      <c r="F293" s="9" t="str">
        <f>IF(ins!G300&lt;&gt;"",ins!G300,"")</f>
        <v/>
      </c>
      <c r="G293" s="40" t="str">
        <f>IF(ins!H300&lt;&gt;"",ins!H300,"")</f>
        <v/>
      </c>
      <c r="H293" s="40" t="str">
        <f>IF(ins!I300&lt;&gt;"",ins!I300,"")</f>
        <v/>
      </c>
      <c r="I293" s="40" t="str">
        <f>IF(ins!J300&lt;&gt;"",ins!J300,"")</f>
        <v/>
      </c>
      <c r="J293" s="9" t="str">
        <f>IF(ins!K300&lt;&gt;"",ins!K300,"")</f>
        <v/>
      </c>
    </row>
    <row r="294" spans="1:10" x14ac:dyDescent="0.25">
      <c r="A294" s="9" t="str">
        <f>IF(ins!B301&lt;&gt;"",ins!A301,"")</f>
        <v/>
      </c>
      <c r="B294" s="9" t="str">
        <f>IF(ins!B301&lt;&gt;"",ins!B301,"")</f>
        <v/>
      </c>
      <c r="C294" s="9" t="str">
        <f>IF(ins!D301&lt;&gt;"",ins!D301,"")</f>
        <v/>
      </c>
      <c r="D294" s="9" t="str">
        <f>IF(ins!E301&lt;&gt;"",VLOOKUP(ins!E301,private!S:U,3,FALSE),"")</f>
        <v/>
      </c>
      <c r="E294" s="9" t="str">
        <f>IF(ins!E301&lt;&gt;"",ins!F301,"")</f>
        <v/>
      </c>
      <c r="F294" s="9" t="str">
        <f>IF(ins!G301&lt;&gt;"",ins!G301,"")</f>
        <v/>
      </c>
      <c r="G294" s="40" t="str">
        <f>IF(ins!H301&lt;&gt;"",ins!H301,"")</f>
        <v/>
      </c>
      <c r="H294" s="40" t="str">
        <f>IF(ins!I301&lt;&gt;"",ins!I301,"")</f>
        <v/>
      </c>
      <c r="I294" s="40" t="str">
        <f>IF(ins!J301&lt;&gt;"",ins!J301,"")</f>
        <v/>
      </c>
      <c r="J294" s="9" t="str">
        <f>IF(ins!K301&lt;&gt;"",ins!K301,"")</f>
        <v/>
      </c>
    </row>
    <row r="295" spans="1:10" x14ac:dyDescent="0.25">
      <c r="A295" s="9" t="str">
        <f>IF(ins!B302&lt;&gt;"",ins!A302,"")</f>
        <v/>
      </c>
      <c r="B295" s="9" t="str">
        <f>IF(ins!B302&lt;&gt;"",ins!B302,"")</f>
        <v/>
      </c>
      <c r="C295" s="9" t="str">
        <f>IF(ins!D302&lt;&gt;"",ins!D302,"")</f>
        <v/>
      </c>
      <c r="D295" s="9" t="str">
        <f>IF(ins!E302&lt;&gt;"",VLOOKUP(ins!E302,private!S:U,3,FALSE),"")</f>
        <v/>
      </c>
      <c r="E295" s="9" t="str">
        <f>IF(ins!E302&lt;&gt;"",ins!F302,"")</f>
        <v/>
      </c>
      <c r="F295" s="9" t="str">
        <f>IF(ins!G302&lt;&gt;"",ins!G302,"")</f>
        <v/>
      </c>
      <c r="G295" s="40" t="str">
        <f>IF(ins!H302&lt;&gt;"",ins!H302,"")</f>
        <v/>
      </c>
      <c r="H295" s="40" t="str">
        <f>IF(ins!I302&lt;&gt;"",ins!I302,"")</f>
        <v/>
      </c>
      <c r="I295" s="40" t="str">
        <f>IF(ins!J302&lt;&gt;"",ins!J302,"")</f>
        <v/>
      </c>
      <c r="J295" s="9" t="str">
        <f>IF(ins!K302&lt;&gt;"",ins!K302,"")</f>
        <v/>
      </c>
    </row>
    <row r="296" spans="1:10" x14ac:dyDescent="0.25">
      <c r="A296" s="9" t="str">
        <f>IF(ins!B303&lt;&gt;"",ins!A303,"")</f>
        <v/>
      </c>
      <c r="B296" s="9" t="str">
        <f>IF(ins!B303&lt;&gt;"",ins!B303,"")</f>
        <v/>
      </c>
      <c r="C296" s="9" t="str">
        <f>IF(ins!D303&lt;&gt;"",ins!D303,"")</f>
        <v/>
      </c>
      <c r="D296" s="9" t="str">
        <f>IF(ins!E303&lt;&gt;"",VLOOKUP(ins!E303,private!S:U,3,FALSE),"")</f>
        <v/>
      </c>
      <c r="E296" s="9" t="str">
        <f>IF(ins!E303&lt;&gt;"",ins!F303,"")</f>
        <v/>
      </c>
      <c r="F296" s="9" t="str">
        <f>IF(ins!G303&lt;&gt;"",ins!G303,"")</f>
        <v/>
      </c>
      <c r="G296" s="40" t="str">
        <f>IF(ins!H303&lt;&gt;"",ins!H303,"")</f>
        <v/>
      </c>
      <c r="H296" s="40" t="str">
        <f>IF(ins!I303&lt;&gt;"",ins!I303,"")</f>
        <v/>
      </c>
      <c r="I296" s="40" t="str">
        <f>IF(ins!J303&lt;&gt;"",ins!J303,"")</f>
        <v/>
      </c>
      <c r="J296" s="9" t="str">
        <f>IF(ins!K303&lt;&gt;"",ins!K303,"")</f>
        <v/>
      </c>
    </row>
    <row r="297" spans="1:10" x14ac:dyDescent="0.25">
      <c r="A297" s="9" t="str">
        <f>IF(ins!B304&lt;&gt;"",ins!A304,"")</f>
        <v/>
      </c>
      <c r="B297" s="9" t="str">
        <f>IF(ins!B304&lt;&gt;"",ins!B304,"")</f>
        <v/>
      </c>
      <c r="C297" s="9" t="str">
        <f>IF(ins!D304&lt;&gt;"",ins!D304,"")</f>
        <v/>
      </c>
      <c r="D297" s="9" t="str">
        <f>IF(ins!E304&lt;&gt;"",VLOOKUP(ins!E304,private!S:U,3,FALSE),"")</f>
        <v/>
      </c>
      <c r="E297" s="9" t="str">
        <f>IF(ins!E304&lt;&gt;"",ins!F304,"")</f>
        <v/>
      </c>
      <c r="F297" s="9" t="str">
        <f>IF(ins!G304&lt;&gt;"",ins!G304,"")</f>
        <v/>
      </c>
      <c r="G297" s="40" t="str">
        <f>IF(ins!H304&lt;&gt;"",ins!H304,"")</f>
        <v/>
      </c>
      <c r="H297" s="40" t="str">
        <f>IF(ins!I304&lt;&gt;"",ins!I304,"")</f>
        <v/>
      </c>
      <c r="I297" s="40" t="str">
        <f>IF(ins!J304&lt;&gt;"",ins!J304,"")</f>
        <v/>
      </c>
      <c r="J297" s="9" t="str">
        <f>IF(ins!K304&lt;&gt;"",ins!K304,"")</f>
        <v/>
      </c>
    </row>
    <row r="298" spans="1:10" x14ac:dyDescent="0.25">
      <c r="A298" s="9" t="str">
        <f>IF(ins!B305&lt;&gt;"",ins!A305,"")</f>
        <v/>
      </c>
      <c r="B298" s="9" t="str">
        <f>IF(ins!B305&lt;&gt;"",ins!B305,"")</f>
        <v/>
      </c>
      <c r="C298" s="9" t="str">
        <f>IF(ins!D305&lt;&gt;"",ins!D305,"")</f>
        <v/>
      </c>
      <c r="D298" s="9" t="str">
        <f>IF(ins!E305&lt;&gt;"",VLOOKUP(ins!E305,private!S:U,3,FALSE),"")</f>
        <v/>
      </c>
      <c r="E298" s="9" t="str">
        <f>IF(ins!E305&lt;&gt;"",ins!F305,"")</f>
        <v/>
      </c>
      <c r="F298" s="9" t="str">
        <f>IF(ins!G305&lt;&gt;"",ins!G305,"")</f>
        <v/>
      </c>
      <c r="G298" s="40" t="str">
        <f>IF(ins!H305&lt;&gt;"",ins!H305,"")</f>
        <v/>
      </c>
      <c r="H298" s="40" t="str">
        <f>IF(ins!I305&lt;&gt;"",ins!I305,"")</f>
        <v/>
      </c>
      <c r="I298" s="40" t="str">
        <f>IF(ins!J305&lt;&gt;"",ins!J305,"")</f>
        <v/>
      </c>
      <c r="J298" s="9" t="str">
        <f>IF(ins!K305&lt;&gt;"",ins!K305,"")</f>
        <v/>
      </c>
    </row>
    <row r="299" spans="1:10" x14ac:dyDescent="0.25">
      <c r="A299" s="9" t="str">
        <f>IF(ins!B306&lt;&gt;"",ins!A306,"")</f>
        <v/>
      </c>
      <c r="B299" s="9" t="str">
        <f>IF(ins!B306&lt;&gt;"",ins!B306,"")</f>
        <v/>
      </c>
      <c r="C299" s="9" t="str">
        <f>IF(ins!D306&lt;&gt;"",ins!D306,"")</f>
        <v/>
      </c>
      <c r="D299" s="9" t="str">
        <f>IF(ins!E306&lt;&gt;"",VLOOKUP(ins!E306,private!S:U,3,FALSE),"")</f>
        <v/>
      </c>
      <c r="E299" s="9" t="str">
        <f>IF(ins!E306&lt;&gt;"",ins!F306,"")</f>
        <v/>
      </c>
      <c r="F299" s="9" t="str">
        <f>IF(ins!G306&lt;&gt;"",ins!G306,"")</f>
        <v/>
      </c>
      <c r="G299" s="40" t="str">
        <f>IF(ins!H306&lt;&gt;"",ins!H306,"")</f>
        <v/>
      </c>
      <c r="H299" s="40" t="str">
        <f>IF(ins!I306&lt;&gt;"",ins!I306,"")</f>
        <v/>
      </c>
      <c r="I299" s="40" t="str">
        <f>IF(ins!J306&lt;&gt;"",ins!J306,"")</f>
        <v/>
      </c>
      <c r="J299" s="9" t="str">
        <f>IF(ins!K306&lt;&gt;"",ins!K306,"")</f>
        <v/>
      </c>
    </row>
    <row r="300" spans="1:10" x14ac:dyDescent="0.25">
      <c r="A300" s="9" t="str">
        <f>IF(ins!B307&lt;&gt;"",ins!A307,"")</f>
        <v/>
      </c>
      <c r="B300" s="9" t="str">
        <f>IF(ins!B307&lt;&gt;"",ins!B307,"")</f>
        <v/>
      </c>
      <c r="C300" s="9" t="str">
        <f>IF(ins!D307&lt;&gt;"",ins!D307,"")</f>
        <v/>
      </c>
      <c r="D300" s="9" t="str">
        <f>IF(ins!E307&lt;&gt;"",VLOOKUP(ins!E307,private!S:U,3,FALSE),"")</f>
        <v/>
      </c>
      <c r="E300" s="9" t="str">
        <f>IF(ins!E307&lt;&gt;"",ins!F307,"")</f>
        <v/>
      </c>
      <c r="F300" s="9" t="str">
        <f>IF(ins!G307&lt;&gt;"",ins!G307,"")</f>
        <v/>
      </c>
      <c r="G300" s="40" t="str">
        <f>IF(ins!H307&lt;&gt;"",ins!H307,"")</f>
        <v/>
      </c>
      <c r="H300" s="40" t="str">
        <f>IF(ins!I307&lt;&gt;"",ins!I307,"")</f>
        <v/>
      </c>
      <c r="I300" s="40" t="str">
        <f>IF(ins!J307&lt;&gt;"",ins!J307,"")</f>
        <v/>
      </c>
      <c r="J300" s="9" t="str">
        <f>IF(ins!K307&lt;&gt;"",ins!K307,"")</f>
        <v/>
      </c>
    </row>
    <row r="301" spans="1:10" x14ac:dyDescent="0.25">
      <c r="A301" s="9" t="str">
        <f>IF(ins!B308&lt;&gt;"",ins!A308,"")</f>
        <v/>
      </c>
      <c r="B301" s="9" t="str">
        <f>IF(ins!B308&lt;&gt;"",ins!B308,"")</f>
        <v/>
      </c>
      <c r="C301" s="9" t="str">
        <f>IF(ins!D308&lt;&gt;"",ins!D308,"")</f>
        <v/>
      </c>
      <c r="D301" s="9" t="str">
        <f>IF(ins!E308&lt;&gt;"",VLOOKUP(ins!E308,private!S:U,3,FALSE),"")</f>
        <v/>
      </c>
      <c r="E301" s="9" t="str">
        <f>IF(ins!E308&lt;&gt;"",ins!F308,"")</f>
        <v/>
      </c>
      <c r="F301" s="9" t="str">
        <f>IF(ins!G308&lt;&gt;"",ins!G308,"")</f>
        <v/>
      </c>
      <c r="G301" s="40" t="str">
        <f>IF(ins!H308&lt;&gt;"",ins!H308,"")</f>
        <v/>
      </c>
      <c r="H301" s="40" t="str">
        <f>IF(ins!I308&lt;&gt;"",ins!I308,"")</f>
        <v/>
      </c>
      <c r="I301" s="40" t="str">
        <f>IF(ins!J308&lt;&gt;"",ins!J308,"")</f>
        <v/>
      </c>
      <c r="J301" s="9" t="str">
        <f>IF(ins!K308&lt;&gt;"",ins!K308,"")</f>
        <v/>
      </c>
    </row>
    <row r="302" spans="1:10" x14ac:dyDescent="0.25">
      <c r="A302" s="9" t="str">
        <f>IF(ins!B309&lt;&gt;"",ins!A309,"")</f>
        <v/>
      </c>
      <c r="B302" s="9" t="str">
        <f>IF(ins!B309&lt;&gt;"",ins!B309,"")</f>
        <v/>
      </c>
      <c r="C302" s="9" t="str">
        <f>IF(ins!D309&lt;&gt;"",ins!D309,"")</f>
        <v/>
      </c>
      <c r="D302" s="9" t="str">
        <f>IF(ins!E309&lt;&gt;"",VLOOKUP(ins!E309,private!S:U,3,FALSE),"")</f>
        <v/>
      </c>
      <c r="E302" s="9" t="str">
        <f>IF(ins!E309&lt;&gt;"",ins!F309,"")</f>
        <v/>
      </c>
      <c r="F302" s="9" t="str">
        <f>IF(ins!G309&lt;&gt;"",ins!G309,"")</f>
        <v/>
      </c>
      <c r="G302" s="40" t="str">
        <f>IF(ins!H309&lt;&gt;"",ins!H309,"")</f>
        <v/>
      </c>
      <c r="H302" s="40" t="str">
        <f>IF(ins!I309&lt;&gt;"",ins!I309,"")</f>
        <v/>
      </c>
      <c r="I302" s="40" t="str">
        <f>IF(ins!J309&lt;&gt;"",ins!J309,"")</f>
        <v/>
      </c>
      <c r="J302" s="9" t="str">
        <f>IF(ins!K309&lt;&gt;"",ins!K309,"")</f>
        <v/>
      </c>
    </row>
    <row r="303" spans="1:10" x14ac:dyDescent="0.25">
      <c r="A303" s="9" t="str">
        <f>IF(ins!B310&lt;&gt;"",ins!A310,"")</f>
        <v/>
      </c>
      <c r="B303" s="9" t="str">
        <f>IF(ins!B310&lt;&gt;"",ins!B310,"")</f>
        <v/>
      </c>
      <c r="C303" s="9" t="str">
        <f>IF(ins!D310&lt;&gt;"",ins!D310,"")</f>
        <v/>
      </c>
      <c r="D303" s="9" t="str">
        <f>IF(ins!E310&lt;&gt;"",VLOOKUP(ins!E310,private!S:U,3,FALSE),"")</f>
        <v/>
      </c>
      <c r="E303" s="9" t="str">
        <f>IF(ins!E310&lt;&gt;"",ins!F310,"")</f>
        <v/>
      </c>
      <c r="F303" s="9" t="str">
        <f>IF(ins!G310&lt;&gt;"",ins!G310,"")</f>
        <v/>
      </c>
      <c r="G303" s="40" t="str">
        <f>IF(ins!H310&lt;&gt;"",ins!H310,"")</f>
        <v/>
      </c>
      <c r="H303" s="40" t="str">
        <f>IF(ins!I310&lt;&gt;"",ins!I310,"")</f>
        <v/>
      </c>
      <c r="I303" s="40" t="str">
        <f>IF(ins!J310&lt;&gt;"",ins!J310,"")</f>
        <v/>
      </c>
      <c r="J303" s="9" t="str">
        <f>IF(ins!K310&lt;&gt;"",ins!K310,"")</f>
        <v/>
      </c>
    </row>
    <row r="304" spans="1:10" x14ac:dyDescent="0.25">
      <c r="A304" s="9" t="str">
        <f>IF(ins!B311&lt;&gt;"",ins!A311,"")</f>
        <v/>
      </c>
      <c r="B304" s="9" t="str">
        <f>IF(ins!B311&lt;&gt;"",ins!B311,"")</f>
        <v/>
      </c>
      <c r="C304" s="9" t="str">
        <f>IF(ins!D311&lt;&gt;"",ins!D311,"")</f>
        <v/>
      </c>
      <c r="D304" s="9" t="str">
        <f>IF(ins!E311&lt;&gt;"",VLOOKUP(ins!E311,private!S:U,3,FALSE),"")</f>
        <v/>
      </c>
      <c r="E304" s="9" t="str">
        <f>IF(ins!E311&lt;&gt;"",ins!F311,"")</f>
        <v/>
      </c>
      <c r="F304" s="9" t="str">
        <f>IF(ins!G311&lt;&gt;"",ins!G311,"")</f>
        <v/>
      </c>
      <c r="G304" s="40" t="str">
        <f>IF(ins!H311&lt;&gt;"",ins!H311,"")</f>
        <v/>
      </c>
      <c r="H304" s="40" t="str">
        <f>IF(ins!I311&lt;&gt;"",ins!I311,"")</f>
        <v/>
      </c>
      <c r="I304" s="40" t="str">
        <f>IF(ins!J311&lt;&gt;"",ins!J311,"")</f>
        <v/>
      </c>
      <c r="J304" s="9" t="str">
        <f>IF(ins!K311&lt;&gt;"",ins!K311,"")</f>
        <v/>
      </c>
    </row>
    <row r="305" spans="1:10" x14ac:dyDescent="0.25">
      <c r="A305" s="9" t="str">
        <f>IF(ins!B312&lt;&gt;"",ins!A312,"")</f>
        <v/>
      </c>
      <c r="B305" s="9" t="str">
        <f>IF(ins!B312&lt;&gt;"",ins!B312,"")</f>
        <v/>
      </c>
      <c r="C305" s="9" t="str">
        <f>IF(ins!D312&lt;&gt;"",ins!D312,"")</f>
        <v/>
      </c>
      <c r="D305" s="9" t="str">
        <f>IF(ins!E312&lt;&gt;"",VLOOKUP(ins!E312,private!S:U,3,FALSE),"")</f>
        <v/>
      </c>
      <c r="E305" s="9" t="str">
        <f>IF(ins!E312&lt;&gt;"",ins!F312,"")</f>
        <v/>
      </c>
      <c r="F305" s="9" t="str">
        <f>IF(ins!G312&lt;&gt;"",ins!G312,"")</f>
        <v/>
      </c>
      <c r="G305" s="40" t="str">
        <f>IF(ins!H312&lt;&gt;"",ins!H312,"")</f>
        <v/>
      </c>
      <c r="H305" s="40" t="str">
        <f>IF(ins!I312&lt;&gt;"",ins!I312,"")</f>
        <v/>
      </c>
      <c r="I305" s="40" t="str">
        <f>IF(ins!J312&lt;&gt;"",ins!J312,"")</f>
        <v/>
      </c>
      <c r="J305" s="9" t="str">
        <f>IF(ins!K312&lt;&gt;"",ins!K312,"")</f>
        <v/>
      </c>
    </row>
    <row r="306" spans="1:10" x14ac:dyDescent="0.25">
      <c r="A306" s="9" t="str">
        <f>IF(ins!B313&lt;&gt;"",ins!A313,"")</f>
        <v/>
      </c>
      <c r="B306" s="9" t="str">
        <f>IF(ins!B313&lt;&gt;"",ins!B313,"")</f>
        <v/>
      </c>
      <c r="C306" s="9" t="str">
        <f>IF(ins!D313&lt;&gt;"",ins!D313,"")</f>
        <v/>
      </c>
      <c r="D306" s="9" t="str">
        <f>IF(ins!E313&lt;&gt;"",VLOOKUP(ins!E313,private!S:U,3,FALSE),"")</f>
        <v/>
      </c>
      <c r="E306" s="9" t="str">
        <f>IF(ins!E313&lt;&gt;"",ins!F313,"")</f>
        <v/>
      </c>
      <c r="F306" s="9" t="str">
        <f>IF(ins!G313&lt;&gt;"",ins!G313,"")</f>
        <v/>
      </c>
      <c r="G306" s="40" t="str">
        <f>IF(ins!H313&lt;&gt;"",ins!H313,"")</f>
        <v/>
      </c>
      <c r="H306" s="40" t="str">
        <f>IF(ins!I313&lt;&gt;"",ins!I313,"")</f>
        <v/>
      </c>
      <c r="I306" s="40" t="str">
        <f>IF(ins!J313&lt;&gt;"",ins!J313,"")</f>
        <v/>
      </c>
      <c r="J306" s="9" t="str">
        <f>IF(ins!K313&lt;&gt;"",ins!K313,"")</f>
        <v/>
      </c>
    </row>
    <row r="307" spans="1:10" x14ac:dyDescent="0.25">
      <c r="A307" s="9" t="str">
        <f>IF(ins!B314&lt;&gt;"",ins!A314,"")</f>
        <v/>
      </c>
      <c r="B307" s="9" t="str">
        <f>IF(ins!B314&lt;&gt;"",ins!B314,"")</f>
        <v/>
      </c>
      <c r="C307" s="9" t="str">
        <f>IF(ins!D314&lt;&gt;"",ins!D314,"")</f>
        <v/>
      </c>
      <c r="D307" s="9" t="str">
        <f>IF(ins!E314&lt;&gt;"",VLOOKUP(ins!E314,private!S:U,3,FALSE),"")</f>
        <v/>
      </c>
      <c r="E307" s="9" t="str">
        <f>IF(ins!E314&lt;&gt;"",ins!F314,"")</f>
        <v/>
      </c>
      <c r="F307" s="9" t="str">
        <f>IF(ins!G314&lt;&gt;"",ins!G314,"")</f>
        <v/>
      </c>
      <c r="G307" s="40" t="str">
        <f>IF(ins!H314&lt;&gt;"",ins!H314,"")</f>
        <v/>
      </c>
      <c r="H307" s="40" t="str">
        <f>IF(ins!I314&lt;&gt;"",ins!I314,"")</f>
        <v/>
      </c>
      <c r="I307" s="40" t="str">
        <f>IF(ins!J314&lt;&gt;"",ins!J314,"")</f>
        <v/>
      </c>
      <c r="J307" s="9" t="str">
        <f>IF(ins!K314&lt;&gt;"",ins!K314,"")</f>
        <v/>
      </c>
    </row>
    <row r="308" spans="1:10" x14ac:dyDescent="0.25">
      <c r="A308" s="9" t="str">
        <f>IF(ins!B315&lt;&gt;"",ins!A315,"")</f>
        <v/>
      </c>
      <c r="B308" s="9" t="str">
        <f>IF(ins!B315&lt;&gt;"",ins!B315,"")</f>
        <v/>
      </c>
      <c r="C308" s="9" t="str">
        <f>IF(ins!D315&lt;&gt;"",ins!D315,"")</f>
        <v/>
      </c>
      <c r="D308" s="9" t="str">
        <f>IF(ins!E315&lt;&gt;"",VLOOKUP(ins!E315,private!S:U,3,FALSE),"")</f>
        <v/>
      </c>
      <c r="E308" s="9" t="str">
        <f>IF(ins!E315&lt;&gt;"",ins!F315,"")</f>
        <v/>
      </c>
      <c r="F308" s="9" t="str">
        <f>IF(ins!G315&lt;&gt;"",ins!G315,"")</f>
        <v/>
      </c>
      <c r="G308" s="40" t="str">
        <f>IF(ins!H315&lt;&gt;"",ins!H315,"")</f>
        <v/>
      </c>
      <c r="H308" s="40" t="str">
        <f>IF(ins!I315&lt;&gt;"",ins!I315,"")</f>
        <v/>
      </c>
      <c r="I308" s="40" t="str">
        <f>IF(ins!J315&lt;&gt;"",ins!J315,"")</f>
        <v/>
      </c>
      <c r="J308" s="9" t="str">
        <f>IF(ins!K315&lt;&gt;"",ins!K315,"")</f>
        <v/>
      </c>
    </row>
    <row r="309" spans="1:10" x14ac:dyDescent="0.25">
      <c r="A309" s="9" t="str">
        <f>IF(ins!B316&lt;&gt;"",ins!A316,"")</f>
        <v/>
      </c>
      <c r="B309" s="9" t="str">
        <f>IF(ins!B316&lt;&gt;"",ins!B316,"")</f>
        <v/>
      </c>
      <c r="C309" s="9" t="str">
        <f>IF(ins!D316&lt;&gt;"",ins!D316,"")</f>
        <v/>
      </c>
      <c r="D309" s="9" t="str">
        <f>IF(ins!E316&lt;&gt;"",VLOOKUP(ins!E316,private!S:U,3,FALSE),"")</f>
        <v/>
      </c>
      <c r="E309" s="9" t="str">
        <f>IF(ins!E316&lt;&gt;"",ins!F316,"")</f>
        <v/>
      </c>
      <c r="F309" s="9" t="str">
        <f>IF(ins!G316&lt;&gt;"",ins!G316,"")</f>
        <v/>
      </c>
      <c r="G309" s="40" t="str">
        <f>IF(ins!H316&lt;&gt;"",ins!H316,"")</f>
        <v/>
      </c>
      <c r="H309" s="40" t="str">
        <f>IF(ins!I316&lt;&gt;"",ins!I316,"")</f>
        <v/>
      </c>
      <c r="I309" s="40" t="str">
        <f>IF(ins!J316&lt;&gt;"",ins!J316,"")</f>
        <v/>
      </c>
      <c r="J309" s="9" t="str">
        <f>IF(ins!K316&lt;&gt;"",ins!K316,"")</f>
        <v/>
      </c>
    </row>
    <row r="310" spans="1:10" x14ac:dyDescent="0.25">
      <c r="A310" s="9" t="str">
        <f>IF(ins!B317&lt;&gt;"",ins!A317,"")</f>
        <v/>
      </c>
      <c r="B310" s="9" t="str">
        <f>IF(ins!B317&lt;&gt;"",ins!B317,"")</f>
        <v/>
      </c>
      <c r="C310" s="9" t="str">
        <f>IF(ins!D317&lt;&gt;"",ins!D317,"")</f>
        <v/>
      </c>
      <c r="D310" s="9" t="str">
        <f>IF(ins!E317&lt;&gt;"",VLOOKUP(ins!E317,private!S:U,3,FALSE),"")</f>
        <v/>
      </c>
      <c r="E310" s="9" t="str">
        <f>IF(ins!E317&lt;&gt;"",ins!F317,"")</f>
        <v/>
      </c>
      <c r="F310" s="9" t="str">
        <f>IF(ins!G317&lt;&gt;"",ins!G317,"")</f>
        <v/>
      </c>
      <c r="G310" s="40" t="str">
        <f>IF(ins!H317&lt;&gt;"",ins!H317,"")</f>
        <v/>
      </c>
      <c r="H310" s="40" t="str">
        <f>IF(ins!I317&lt;&gt;"",ins!I317,"")</f>
        <v/>
      </c>
      <c r="I310" s="40" t="str">
        <f>IF(ins!J317&lt;&gt;"",ins!J317,"")</f>
        <v/>
      </c>
      <c r="J310" s="9" t="str">
        <f>IF(ins!K317&lt;&gt;"",ins!K317,"")</f>
        <v/>
      </c>
    </row>
    <row r="311" spans="1:10" x14ac:dyDescent="0.25">
      <c r="A311" s="9" t="str">
        <f>IF(ins!B318&lt;&gt;"",ins!A318,"")</f>
        <v/>
      </c>
      <c r="B311" s="9" t="str">
        <f>IF(ins!B318&lt;&gt;"",ins!B318,"")</f>
        <v/>
      </c>
      <c r="C311" s="9" t="str">
        <f>IF(ins!D318&lt;&gt;"",ins!D318,"")</f>
        <v/>
      </c>
      <c r="D311" s="9" t="str">
        <f>IF(ins!E318&lt;&gt;"",VLOOKUP(ins!E318,private!S:U,3,FALSE),"")</f>
        <v/>
      </c>
      <c r="E311" s="9" t="str">
        <f>IF(ins!E318&lt;&gt;"",ins!F318,"")</f>
        <v/>
      </c>
      <c r="F311" s="9" t="str">
        <f>IF(ins!G318&lt;&gt;"",ins!G318,"")</f>
        <v/>
      </c>
      <c r="G311" s="40" t="str">
        <f>IF(ins!H318&lt;&gt;"",ins!H318,"")</f>
        <v/>
      </c>
      <c r="H311" s="40" t="str">
        <f>IF(ins!I318&lt;&gt;"",ins!I318,"")</f>
        <v/>
      </c>
      <c r="I311" s="40" t="str">
        <f>IF(ins!J318&lt;&gt;"",ins!J318,"")</f>
        <v/>
      </c>
      <c r="J311" s="9" t="str">
        <f>IF(ins!K318&lt;&gt;"",ins!K318,"")</f>
        <v/>
      </c>
    </row>
    <row r="312" spans="1:10" x14ac:dyDescent="0.25">
      <c r="A312" s="9" t="str">
        <f>IF(ins!B319&lt;&gt;"",ins!A319,"")</f>
        <v/>
      </c>
      <c r="B312" s="9" t="str">
        <f>IF(ins!B319&lt;&gt;"",ins!B319,"")</f>
        <v/>
      </c>
      <c r="C312" s="9" t="str">
        <f>IF(ins!D319&lt;&gt;"",ins!D319,"")</f>
        <v/>
      </c>
      <c r="D312" s="9" t="str">
        <f>IF(ins!E319&lt;&gt;"",VLOOKUP(ins!E319,private!S:U,3,FALSE),"")</f>
        <v/>
      </c>
      <c r="E312" s="9" t="str">
        <f>IF(ins!E319&lt;&gt;"",ins!F319,"")</f>
        <v/>
      </c>
      <c r="F312" s="9" t="str">
        <f>IF(ins!G319&lt;&gt;"",ins!G319,"")</f>
        <v/>
      </c>
      <c r="G312" s="40" t="str">
        <f>IF(ins!H319&lt;&gt;"",ins!H319,"")</f>
        <v/>
      </c>
      <c r="H312" s="40" t="str">
        <f>IF(ins!I319&lt;&gt;"",ins!I319,"")</f>
        <v/>
      </c>
      <c r="I312" s="40" t="str">
        <f>IF(ins!J319&lt;&gt;"",ins!J319,"")</f>
        <v/>
      </c>
      <c r="J312" s="9" t="str">
        <f>IF(ins!K319&lt;&gt;"",ins!K319,"")</f>
        <v/>
      </c>
    </row>
    <row r="313" spans="1:10" x14ac:dyDescent="0.25">
      <c r="A313" s="9" t="str">
        <f>IF(ins!B320&lt;&gt;"",ins!A320,"")</f>
        <v/>
      </c>
      <c r="B313" s="9" t="str">
        <f>IF(ins!B320&lt;&gt;"",ins!B320,"")</f>
        <v/>
      </c>
      <c r="C313" s="9" t="str">
        <f>IF(ins!D320&lt;&gt;"",ins!D320,"")</f>
        <v/>
      </c>
      <c r="D313" s="9" t="str">
        <f>IF(ins!E320&lt;&gt;"",VLOOKUP(ins!E320,private!S:U,3,FALSE),"")</f>
        <v/>
      </c>
      <c r="E313" s="9" t="str">
        <f>IF(ins!E320&lt;&gt;"",ins!F320,"")</f>
        <v/>
      </c>
      <c r="F313" s="9" t="str">
        <f>IF(ins!G320&lt;&gt;"",ins!G320,"")</f>
        <v/>
      </c>
      <c r="G313" s="40" t="str">
        <f>IF(ins!H320&lt;&gt;"",ins!H320,"")</f>
        <v/>
      </c>
      <c r="H313" s="40" t="str">
        <f>IF(ins!I320&lt;&gt;"",ins!I320,"")</f>
        <v/>
      </c>
      <c r="I313" s="40" t="str">
        <f>IF(ins!J320&lt;&gt;"",ins!J320,"")</f>
        <v/>
      </c>
      <c r="J313" s="9" t="str">
        <f>IF(ins!K320&lt;&gt;"",ins!K320,"")</f>
        <v/>
      </c>
    </row>
    <row r="314" spans="1:10" x14ac:dyDescent="0.25">
      <c r="A314" s="9" t="str">
        <f>IF(ins!B321&lt;&gt;"",ins!A321,"")</f>
        <v/>
      </c>
      <c r="B314" s="9" t="str">
        <f>IF(ins!B321&lt;&gt;"",ins!B321,"")</f>
        <v/>
      </c>
      <c r="C314" s="9" t="str">
        <f>IF(ins!D321&lt;&gt;"",ins!D321,"")</f>
        <v/>
      </c>
      <c r="D314" s="9" t="str">
        <f>IF(ins!E321&lt;&gt;"",VLOOKUP(ins!E321,private!S:U,3,FALSE),"")</f>
        <v/>
      </c>
      <c r="E314" s="9" t="str">
        <f>IF(ins!E321&lt;&gt;"",ins!F321,"")</f>
        <v/>
      </c>
      <c r="F314" s="9" t="str">
        <f>IF(ins!G321&lt;&gt;"",ins!G321,"")</f>
        <v/>
      </c>
      <c r="G314" s="40" t="str">
        <f>IF(ins!H321&lt;&gt;"",ins!H321,"")</f>
        <v/>
      </c>
      <c r="H314" s="40" t="str">
        <f>IF(ins!I321&lt;&gt;"",ins!I321,"")</f>
        <v/>
      </c>
      <c r="I314" s="40" t="str">
        <f>IF(ins!J321&lt;&gt;"",ins!J321,"")</f>
        <v/>
      </c>
      <c r="J314" s="9" t="str">
        <f>IF(ins!K321&lt;&gt;"",ins!K321,"")</f>
        <v/>
      </c>
    </row>
    <row r="315" spans="1:10" x14ac:dyDescent="0.25">
      <c r="A315" s="9" t="str">
        <f>IF(ins!B322&lt;&gt;"",ins!A322,"")</f>
        <v/>
      </c>
      <c r="B315" s="9" t="str">
        <f>IF(ins!B322&lt;&gt;"",ins!B322,"")</f>
        <v/>
      </c>
      <c r="C315" s="9" t="str">
        <f>IF(ins!D322&lt;&gt;"",ins!D322,"")</f>
        <v/>
      </c>
      <c r="D315" s="9" t="str">
        <f>IF(ins!E322&lt;&gt;"",VLOOKUP(ins!E322,private!S:U,3,FALSE),"")</f>
        <v/>
      </c>
      <c r="E315" s="9" t="str">
        <f>IF(ins!E322&lt;&gt;"",ins!F322,"")</f>
        <v/>
      </c>
      <c r="F315" s="9" t="str">
        <f>IF(ins!G322&lt;&gt;"",ins!G322,"")</f>
        <v/>
      </c>
      <c r="G315" s="40" t="str">
        <f>IF(ins!H322&lt;&gt;"",ins!H322,"")</f>
        <v/>
      </c>
      <c r="H315" s="40" t="str">
        <f>IF(ins!I322&lt;&gt;"",ins!I322,"")</f>
        <v/>
      </c>
      <c r="I315" s="40" t="str">
        <f>IF(ins!J322&lt;&gt;"",ins!J322,"")</f>
        <v/>
      </c>
      <c r="J315" s="9" t="str">
        <f>IF(ins!K322&lt;&gt;"",ins!K322,"")</f>
        <v/>
      </c>
    </row>
    <row r="316" spans="1:10" x14ac:dyDescent="0.25">
      <c r="A316" s="9" t="str">
        <f>IF(ins!B323&lt;&gt;"",ins!A323,"")</f>
        <v/>
      </c>
      <c r="B316" s="9" t="str">
        <f>IF(ins!B323&lt;&gt;"",ins!B323,"")</f>
        <v/>
      </c>
      <c r="C316" s="9" t="str">
        <f>IF(ins!D323&lt;&gt;"",ins!D323,"")</f>
        <v/>
      </c>
      <c r="D316" s="9" t="str">
        <f>IF(ins!E323&lt;&gt;"",VLOOKUP(ins!E323,private!S:U,3,FALSE),"")</f>
        <v/>
      </c>
      <c r="E316" s="9" t="str">
        <f>IF(ins!E323&lt;&gt;"",ins!F323,"")</f>
        <v/>
      </c>
      <c r="F316" s="9" t="str">
        <f>IF(ins!G323&lt;&gt;"",ins!G323,"")</f>
        <v/>
      </c>
      <c r="G316" s="40" t="str">
        <f>IF(ins!H323&lt;&gt;"",ins!H323,"")</f>
        <v/>
      </c>
      <c r="H316" s="40" t="str">
        <f>IF(ins!I323&lt;&gt;"",ins!I323,"")</f>
        <v/>
      </c>
      <c r="I316" s="40" t="str">
        <f>IF(ins!J323&lt;&gt;"",ins!J323,"")</f>
        <v/>
      </c>
      <c r="J316" s="9" t="str">
        <f>IF(ins!K323&lt;&gt;"",ins!K323,"")</f>
        <v/>
      </c>
    </row>
    <row r="317" spans="1:10" x14ac:dyDescent="0.25">
      <c r="A317" s="9" t="str">
        <f>IF(ins!B324&lt;&gt;"",ins!A324,"")</f>
        <v/>
      </c>
      <c r="B317" s="9" t="str">
        <f>IF(ins!B324&lt;&gt;"",ins!B324,"")</f>
        <v/>
      </c>
      <c r="C317" s="9" t="str">
        <f>IF(ins!D324&lt;&gt;"",ins!D324,"")</f>
        <v/>
      </c>
      <c r="D317" s="9" t="str">
        <f>IF(ins!E324&lt;&gt;"",VLOOKUP(ins!E324,private!S:U,3,FALSE),"")</f>
        <v/>
      </c>
      <c r="E317" s="9" t="str">
        <f>IF(ins!E324&lt;&gt;"",ins!F324,"")</f>
        <v/>
      </c>
      <c r="F317" s="9" t="str">
        <f>IF(ins!G324&lt;&gt;"",ins!G324,"")</f>
        <v/>
      </c>
      <c r="G317" s="40" t="str">
        <f>IF(ins!H324&lt;&gt;"",ins!H324,"")</f>
        <v/>
      </c>
      <c r="H317" s="40" t="str">
        <f>IF(ins!I324&lt;&gt;"",ins!I324,"")</f>
        <v/>
      </c>
      <c r="I317" s="40" t="str">
        <f>IF(ins!J324&lt;&gt;"",ins!J324,"")</f>
        <v/>
      </c>
      <c r="J317" s="9" t="str">
        <f>IF(ins!K324&lt;&gt;"",ins!K324,"")</f>
        <v/>
      </c>
    </row>
    <row r="318" spans="1:10" x14ac:dyDescent="0.25">
      <c r="A318" s="9" t="str">
        <f>IF(ins!B325&lt;&gt;"",ins!A325,"")</f>
        <v/>
      </c>
      <c r="B318" s="9" t="str">
        <f>IF(ins!B325&lt;&gt;"",ins!B325,"")</f>
        <v/>
      </c>
      <c r="C318" s="9" t="str">
        <f>IF(ins!D325&lt;&gt;"",ins!D325,"")</f>
        <v/>
      </c>
      <c r="D318" s="9" t="str">
        <f>IF(ins!E325&lt;&gt;"",VLOOKUP(ins!E325,private!S:U,3,FALSE),"")</f>
        <v/>
      </c>
      <c r="E318" s="9" t="str">
        <f>IF(ins!E325&lt;&gt;"",ins!F325,"")</f>
        <v/>
      </c>
      <c r="F318" s="9" t="str">
        <f>IF(ins!G325&lt;&gt;"",ins!G325,"")</f>
        <v/>
      </c>
      <c r="G318" s="40" t="str">
        <f>IF(ins!H325&lt;&gt;"",ins!H325,"")</f>
        <v/>
      </c>
      <c r="H318" s="40" t="str">
        <f>IF(ins!I325&lt;&gt;"",ins!I325,"")</f>
        <v/>
      </c>
      <c r="I318" s="40" t="str">
        <f>IF(ins!J325&lt;&gt;"",ins!J325,"")</f>
        <v/>
      </c>
      <c r="J318" s="9" t="str">
        <f>IF(ins!K325&lt;&gt;"",ins!K325,"")</f>
        <v/>
      </c>
    </row>
    <row r="319" spans="1:10" x14ac:dyDescent="0.25">
      <c r="A319" s="9" t="str">
        <f>IF(ins!B326&lt;&gt;"",ins!A326,"")</f>
        <v/>
      </c>
      <c r="B319" s="9" t="str">
        <f>IF(ins!B326&lt;&gt;"",ins!B326,"")</f>
        <v/>
      </c>
      <c r="C319" s="9" t="str">
        <f>IF(ins!D326&lt;&gt;"",ins!D326,"")</f>
        <v/>
      </c>
      <c r="D319" s="9" t="str">
        <f>IF(ins!E326&lt;&gt;"",VLOOKUP(ins!E326,private!S:U,3,FALSE),"")</f>
        <v/>
      </c>
      <c r="E319" s="9" t="str">
        <f>IF(ins!E326&lt;&gt;"",ins!F326,"")</f>
        <v/>
      </c>
      <c r="F319" s="9" t="str">
        <f>IF(ins!G326&lt;&gt;"",ins!G326,"")</f>
        <v/>
      </c>
      <c r="G319" s="40" t="str">
        <f>IF(ins!H326&lt;&gt;"",ins!H326,"")</f>
        <v/>
      </c>
      <c r="H319" s="40" t="str">
        <f>IF(ins!I326&lt;&gt;"",ins!I326,"")</f>
        <v/>
      </c>
      <c r="I319" s="40" t="str">
        <f>IF(ins!J326&lt;&gt;"",ins!J326,"")</f>
        <v/>
      </c>
      <c r="J319" s="9" t="str">
        <f>IF(ins!K326&lt;&gt;"",ins!K326,"")</f>
        <v/>
      </c>
    </row>
    <row r="320" spans="1:10" x14ac:dyDescent="0.25">
      <c r="A320" s="9" t="str">
        <f>IF(ins!B327&lt;&gt;"",ins!A327,"")</f>
        <v/>
      </c>
      <c r="B320" s="9" t="str">
        <f>IF(ins!B327&lt;&gt;"",ins!B327,"")</f>
        <v/>
      </c>
      <c r="C320" s="9" t="str">
        <f>IF(ins!D327&lt;&gt;"",ins!D327,"")</f>
        <v/>
      </c>
      <c r="D320" s="9" t="str">
        <f>IF(ins!E327&lt;&gt;"",VLOOKUP(ins!E327,private!S:U,3,FALSE),"")</f>
        <v/>
      </c>
      <c r="E320" s="9" t="str">
        <f>IF(ins!E327&lt;&gt;"",ins!F327,"")</f>
        <v/>
      </c>
      <c r="F320" s="9" t="str">
        <f>IF(ins!G327&lt;&gt;"",ins!G327,"")</f>
        <v/>
      </c>
      <c r="G320" s="40" t="str">
        <f>IF(ins!H327&lt;&gt;"",ins!H327,"")</f>
        <v/>
      </c>
      <c r="H320" s="40" t="str">
        <f>IF(ins!I327&lt;&gt;"",ins!I327,"")</f>
        <v/>
      </c>
      <c r="I320" s="40" t="str">
        <f>IF(ins!J327&lt;&gt;"",ins!J327,"")</f>
        <v/>
      </c>
      <c r="J320" s="9" t="str">
        <f>IF(ins!K327&lt;&gt;"",ins!K327,"")</f>
        <v/>
      </c>
    </row>
    <row r="321" spans="1:10" x14ac:dyDescent="0.25">
      <c r="A321" s="9" t="str">
        <f>IF(ins!B328&lt;&gt;"",ins!A328,"")</f>
        <v/>
      </c>
      <c r="B321" s="9" t="str">
        <f>IF(ins!B328&lt;&gt;"",ins!B328,"")</f>
        <v/>
      </c>
      <c r="C321" s="9" t="str">
        <f>IF(ins!D328&lt;&gt;"",ins!D328,"")</f>
        <v/>
      </c>
      <c r="D321" s="9" t="str">
        <f>IF(ins!E328&lt;&gt;"",VLOOKUP(ins!E328,private!S:U,3,FALSE),"")</f>
        <v/>
      </c>
      <c r="E321" s="9" t="str">
        <f>IF(ins!E328&lt;&gt;"",ins!F328,"")</f>
        <v/>
      </c>
      <c r="F321" s="9" t="str">
        <f>IF(ins!G328&lt;&gt;"",ins!G328,"")</f>
        <v/>
      </c>
      <c r="G321" s="40" t="str">
        <f>IF(ins!H328&lt;&gt;"",ins!H328,"")</f>
        <v/>
      </c>
      <c r="H321" s="40" t="str">
        <f>IF(ins!I328&lt;&gt;"",ins!I328,"")</f>
        <v/>
      </c>
      <c r="I321" s="40" t="str">
        <f>IF(ins!J328&lt;&gt;"",ins!J328,"")</f>
        <v/>
      </c>
      <c r="J321" s="9" t="str">
        <f>IF(ins!K328&lt;&gt;"",ins!K328,"")</f>
        <v/>
      </c>
    </row>
    <row r="322" spans="1:10" x14ac:dyDescent="0.25">
      <c r="A322" s="9" t="str">
        <f>IF(ins!B329&lt;&gt;"",ins!A329,"")</f>
        <v/>
      </c>
      <c r="B322" s="9" t="str">
        <f>IF(ins!B329&lt;&gt;"",ins!B329,"")</f>
        <v/>
      </c>
      <c r="C322" s="9" t="str">
        <f>IF(ins!D329&lt;&gt;"",ins!D329,"")</f>
        <v/>
      </c>
      <c r="D322" s="9" t="str">
        <f>IF(ins!E329&lt;&gt;"",VLOOKUP(ins!E329,private!S:U,3,FALSE),"")</f>
        <v/>
      </c>
      <c r="E322" s="9" t="str">
        <f>IF(ins!E329&lt;&gt;"",ins!F329,"")</f>
        <v/>
      </c>
      <c r="F322" s="9" t="str">
        <f>IF(ins!G329&lt;&gt;"",ins!G329,"")</f>
        <v/>
      </c>
      <c r="G322" s="40" t="str">
        <f>IF(ins!H329&lt;&gt;"",ins!H329,"")</f>
        <v/>
      </c>
      <c r="H322" s="40" t="str">
        <f>IF(ins!I329&lt;&gt;"",ins!I329,"")</f>
        <v/>
      </c>
      <c r="I322" s="40" t="str">
        <f>IF(ins!J329&lt;&gt;"",ins!J329,"")</f>
        <v/>
      </c>
      <c r="J322" s="9" t="str">
        <f>IF(ins!K329&lt;&gt;"",ins!K329,"")</f>
        <v/>
      </c>
    </row>
    <row r="323" spans="1:10" x14ac:dyDescent="0.25">
      <c r="A323" s="9" t="str">
        <f>IF(ins!B330&lt;&gt;"",ins!A330,"")</f>
        <v/>
      </c>
      <c r="B323" s="9" t="str">
        <f>IF(ins!B330&lt;&gt;"",ins!B330,"")</f>
        <v/>
      </c>
      <c r="C323" s="9" t="str">
        <f>IF(ins!D330&lt;&gt;"",ins!D330,"")</f>
        <v/>
      </c>
      <c r="D323" s="9" t="str">
        <f>IF(ins!E330&lt;&gt;"",VLOOKUP(ins!E330,private!S:U,3,FALSE),"")</f>
        <v/>
      </c>
      <c r="E323" s="9" t="str">
        <f>IF(ins!E330&lt;&gt;"",ins!F330,"")</f>
        <v/>
      </c>
      <c r="F323" s="9" t="str">
        <f>IF(ins!G330&lt;&gt;"",ins!G330,"")</f>
        <v/>
      </c>
      <c r="G323" s="40" t="str">
        <f>IF(ins!H330&lt;&gt;"",ins!H330,"")</f>
        <v/>
      </c>
      <c r="H323" s="40" t="str">
        <f>IF(ins!I330&lt;&gt;"",ins!I330,"")</f>
        <v/>
      </c>
      <c r="I323" s="40" t="str">
        <f>IF(ins!J330&lt;&gt;"",ins!J330,"")</f>
        <v/>
      </c>
      <c r="J323" s="9" t="str">
        <f>IF(ins!K330&lt;&gt;"",ins!K330,"")</f>
        <v/>
      </c>
    </row>
    <row r="324" spans="1:10" x14ac:dyDescent="0.25">
      <c r="A324" s="9" t="str">
        <f>IF(ins!B331&lt;&gt;"",ins!A331,"")</f>
        <v/>
      </c>
      <c r="B324" s="9" t="str">
        <f>IF(ins!B331&lt;&gt;"",ins!B331,"")</f>
        <v/>
      </c>
      <c r="C324" s="9" t="str">
        <f>IF(ins!D331&lt;&gt;"",ins!D331,"")</f>
        <v/>
      </c>
      <c r="D324" s="9" t="str">
        <f>IF(ins!E331&lt;&gt;"",VLOOKUP(ins!E331,private!S:U,3,FALSE),"")</f>
        <v/>
      </c>
      <c r="E324" s="9" t="str">
        <f>IF(ins!E331&lt;&gt;"",ins!F331,"")</f>
        <v/>
      </c>
      <c r="F324" s="9" t="str">
        <f>IF(ins!G331&lt;&gt;"",ins!G331,"")</f>
        <v/>
      </c>
      <c r="G324" s="40" t="str">
        <f>IF(ins!H331&lt;&gt;"",ins!H331,"")</f>
        <v/>
      </c>
      <c r="H324" s="40" t="str">
        <f>IF(ins!I331&lt;&gt;"",ins!I331,"")</f>
        <v/>
      </c>
      <c r="I324" s="40" t="str">
        <f>IF(ins!J331&lt;&gt;"",ins!J331,"")</f>
        <v/>
      </c>
      <c r="J324" s="9" t="str">
        <f>IF(ins!K331&lt;&gt;"",ins!K331,"")</f>
        <v/>
      </c>
    </row>
    <row r="325" spans="1:10" x14ac:dyDescent="0.25">
      <c r="A325" s="9" t="str">
        <f>IF(ins!B332&lt;&gt;"",ins!A332,"")</f>
        <v/>
      </c>
      <c r="B325" s="9" t="str">
        <f>IF(ins!B332&lt;&gt;"",ins!B332,"")</f>
        <v/>
      </c>
      <c r="C325" s="9" t="str">
        <f>IF(ins!D332&lt;&gt;"",ins!D332,"")</f>
        <v/>
      </c>
      <c r="D325" s="9" t="str">
        <f>IF(ins!E332&lt;&gt;"",VLOOKUP(ins!E332,private!S:U,3,FALSE),"")</f>
        <v/>
      </c>
      <c r="E325" s="9" t="str">
        <f>IF(ins!E332&lt;&gt;"",ins!F332,"")</f>
        <v/>
      </c>
      <c r="F325" s="9" t="str">
        <f>IF(ins!G332&lt;&gt;"",ins!G332,"")</f>
        <v/>
      </c>
      <c r="G325" s="40" t="str">
        <f>IF(ins!H332&lt;&gt;"",ins!H332,"")</f>
        <v/>
      </c>
      <c r="H325" s="40" t="str">
        <f>IF(ins!I332&lt;&gt;"",ins!I332,"")</f>
        <v/>
      </c>
      <c r="I325" s="40" t="str">
        <f>IF(ins!J332&lt;&gt;"",ins!J332,"")</f>
        <v/>
      </c>
      <c r="J325" s="9" t="str">
        <f>IF(ins!K332&lt;&gt;"",ins!K332,"")</f>
        <v/>
      </c>
    </row>
    <row r="326" spans="1:10" x14ac:dyDescent="0.25">
      <c r="A326" s="9" t="str">
        <f>IF(ins!B333&lt;&gt;"",ins!A333,"")</f>
        <v/>
      </c>
      <c r="B326" s="9" t="str">
        <f>IF(ins!B333&lt;&gt;"",ins!B333,"")</f>
        <v/>
      </c>
      <c r="C326" s="9" t="str">
        <f>IF(ins!D333&lt;&gt;"",ins!D333,"")</f>
        <v/>
      </c>
      <c r="D326" s="9" t="str">
        <f>IF(ins!E333&lt;&gt;"",VLOOKUP(ins!E333,private!S:U,3,FALSE),"")</f>
        <v/>
      </c>
      <c r="E326" s="9" t="str">
        <f>IF(ins!E333&lt;&gt;"",ins!F333,"")</f>
        <v/>
      </c>
      <c r="F326" s="9" t="str">
        <f>IF(ins!G333&lt;&gt;"",ins!G333,"")</f>
        <v/>
      </c>
      <c r="G326" s="40" t="str">
        <f>IF(ins!H333&lt;&gt;"",ins!H333,"")</f>
        <v/>
      </c>
      <c r="H326" s="40" t="str">
        <f>IF(ins!I333&lt;&gt;"",ins!I333,"")</f>
        <v/>
      </c>
      <c r="I326" s="40" t="str">
        <f>IF(ins!J333&lt;&gt;"",ins!J333,"")</f>
        <v/>
      </c>
      <c r="J326" s="9" t="str">
        <f>IF(ins!K333&lt;&gt;"",ins!K333,"")</f>
        <v/>
      </c>
    </row>
    <row r="327" spans="1:10" x14ac:dyDescent="0.25">
      <c r="A327" s="9" t="str">
        <f>IF(ins!B334&lt;&gt;"",ins!A334,"")</f>
        <v/>
      </c>
      <c r="B327" s="9" t="str">
        <f>IF(ins!B334&lt;&gt;"",ins!B334,"")</f>
        <v/>
      </c>
      <c r="C327" s="9" t="str">
        <f>IF(ins!D334&lt;&gt;"",ins!D334,"")</f>
        <v/>
      </c>
      <c r="D327" s="9" t="str">
        <f>IF(ins!E334&lt;&gt;"",VLOOKUP(ins!E334,private!S:U,3,FALSE),"")</f>
        <v/>
      </c>
      <c r="E327" s="9" t="str">
        <f>IF(ins!E334&lt;&gt;"",ins!F334,"")</f>
        <v/>
      </c>
      <c r="F327" s="9" t="str">
        <f>IF(ins!G334&lt;&gt;"",ins!G334,"")</f>
        <v/>
      </c>
      <c r="G327" s="40" t="str">
        <f>IF(ins!H334&lt;&gt;"",ins!H334,"")</f>
        <v/>
      </c>
      <c r="H327" s="40" t="str">
        <f>IF(ins!I334&lt;&gt;"",ins!I334,"")</f>
        <v/>
      </c>
      <c r="I327" s="40" t="str">
        <f>IF(ins!J334&lt;&gt;"",ins!J334,"")</f>
        <v/>
      </c>
      <c r="J327" s="9" t="str">
        <f>IF(ins!K334&lt;&gt;"",ins!K334,"")</f>
        <v/>
      </c>
    </row>
    <row r="328" spans="1:10" x14ac:dyDescent="0.25">
      <c r="A328" s="9" t="str">
        <f>IF(ins!B335&lt;&gt;"",ins!A335,"")</f>
        <v/>
      </c>
      <c r="B328" s="9" t="str">
        <f>IF(ins!B335&lt;&gt;"",ins!B335,"")</f>
        <v/>
      </c>
      <c r="C328" s="9" t="str">
        <f>IF(ins!D335&lt;&gt;"",ins!D335,"")</f>
        <v/>
      </c>
      <c r="D328" s="9" t="str">
        <f>IF(ins!E335&lt;&gt;"",VLOOKUP(ins!E335,private!S:U,3,FALSE),"")</f>
        <v/>
      </c>
      <c r="E328" s="9" t="str">
        <f>IF(ins!E335&lt;&gt;"",ins!F335,"")</f>
        <v/>
      </c>
      <c r="F328" s="9" t="str">
        <f>IF(ins!G335&lt;&gt;"",ins!G335,"")</f>
        <v/>
      </c>
      <c r="G328" s="40" t="str">
        <f>IF(ins!H335&lt;&gt;"",ins!H335,"")</f>
        <v/>
      </c>
      <c r="H328" s="40" t="str">
        <f>IF(ins!I335&lt;&gt;"",ins!I335,"")</f>
        <v/>
      </c>
      <c r="I328" s="40" t="str">
        <f>IF(ins!J335&lt;&gt;"",ins!J335,"")</f>
        <v/>
      </c>
      <c r="J328" s="9" t="str">
        <f>IF(ins!K335&lt;&gt;"",ins!K335,"")</f>
        <v/>
      </c>
    </row>
    <row r="329" spans="1:10" x14ac:dyDescent="0.25">
      <c r="A329" s="9" t="str">
        <f>IF(ins!B336&lt;&gt;"",ins!A336,"")</f>
        <v/>
      </c>
      <c r="B329" s="9" t="str">
        <f>IF(ins!B336&lt;&gt;"",ins!B336,"")</f>
        <v/>
      </c>
      <c r="C329" s="9" t="str">
        <f>IF(ins!D336&lt;&gt;"",ins!D336,"")</f>
        <v/>
      </c>
      <c r="D329" s="9" t="str">
        <f>IF(ins!E336&lt;&gt;"",VLOOKUP(ins!E336,private!S:U,3,FALSE),"")</f>
        <v/>
      </c>
      <c r="E329" s="9" t="str">
        <f>IF(ins!E336&lt;&gt;"",ins!F336,"")</f>
        <v/>
      </c>
      <c r="F329" s="9" t="str">
        <f>IF(ins!G336&lt;&gt;"",ins!G336,"")</f>
        <v/>
      </c>
      <c r="G329" s="40" t="str">
        <f>IF(ins!H336&lt;&gt;"",ins!H336,"")</f>
        <v/>
      </c>
      <c r="H329" s="40" t="str">
        <f>IF(ins!I336&lt;&gt;"",ins!I336,"")</f>
        <v/>
      </c>
      <c r="I329" s="40" t="str">
        <f>IF(ins!J336&lt;&gt;"",ins!J336,"")</f>
        <v/>
      </c>
      <c r="J329" s="9" t="str">
        <f>IF(ins!K336&lt;&gt;"",ins!K336,"")</f>
        <v/>
      </c>
    </row>
    <row r="330" spans="1:10" x14ac:dyDescent="0.25">
      <c r="A330" s="9" t="str">
        <f>IF(ins!B337&lt;&gt;"",ins!A337,"")</f>
        <v/>
      </c>
      <c r="B330" s="9" t="str">
        <f>IF(ins!B337&lt;&gt;"",ins!B337,"")</f>
        <v/>
      </c>
      <c r="C330" s="9" t="str">
        <f>IF(ins!D337&lt;&gt;"",ins!D337,"")</f>
        <v/>
      </c>
      <c r="D330" s="9" t="str">
        <f>IF(ins!E337&lt;&gt;"",VLOOKUP(ins!E337,private!S:U,3,FALSE),"")</f>
        <v/>
      </c>
      <c r="E330" s="9" t="str">
        <f>IF(ins!E337&lt;&gt;"",ins!F337,"")</f>
        <v/>
      </c>
      <c r="F330" s="9" t="str">
        <f>IF(ins!G337&lt;&gt;"",ins!G337,"")</f>
        <v/>
      </c>
      <c r="G330" s="40" t="str">
        <f>IF(ins!H337&lt;&gt;"",ins!H337,"")</f>
        <v/>
      </c>
      <c r="H330" s="40" t="str">
        <f>IF(ins!I337&lt;&gt;"",ins!I337,"")</f>
        <v/>
      </c>
      <c r="I330" s="40" t="str">
        <f>IF(ins!J337&lt;&gt;"",ins!J337,"")</f>
        <v/>
      </c>
      <c r="J330" s="9" t="str">
        <f>IF(ins!K337&lt;&gt;"",ins!K337,"")</f>
        <v/>
      </c>
    </row>
    <row r="331" spans="1:10" x14ac:dyDescent="0.25">
      <c r="A331" s="9" t="str">
        <f>IF(ins!B338&lt;&gt;"",ins!A338,"")</f>
        <v/>
      </c>
      <c r="B331" s="9" t="str">
        <f>IF(ins!B338&lt;&gt;"",ins!B338,"")</f>
        <v/>
      </c>
      <c r="C331" s="9" t="str">
        <f>IF(ins!D338&lt;&gt;"",ins!D338,"")</f>
        <v/>
      </c>
      <c r="D331" s="9" t="str">
        <f>IF(ins!E338&lt;&gt;"",VLOOKUP(ins!E338,private!S:U,3,FALSE),"")</f>
        <v/>
      </c>
      <c r="E331" s="9" t="str">
        <f>IF(ins!E338&lt;&gt;"",ins!F338,"")</f>
        <v/>
      </c>
      <c r="F331" s="9" t="str">
        <f>IF(ins!G338&lt;&gt;"",ins!G338,"")</f>
        <v/>
      </c>
      <c r="G331" s="40" t="str">
        <f>IF(ins!H338&lt;&gt;"",ins!H338,"")</f>
        <v/>
      </c>
      <c r="H331" s="40" t="str">
        <f>IF(ins!I338&lt;&gt;"",ins!I338,"")</f>
        <v/>
      </c>
      <c r="I331" s="40" t="str">
        <f>IF(ins!J338&lt;&gt;"",ins!J338,"")</f>
        <v/>
      </c>
      <c r="J331" s="9" t="str">
        <f>IF(ins!K338&lt;&gt;"",ins!K338,"")</f>
        <v/>
      </c>
    </row>
    <row r="332" spans="1:10" x14ac:dyDescent="0.25">
      <c r="A332" s="9" t="str">
        <f>IF(ins!B339&lt;&gt;"",ins!A339,"")</f>
        <v/>
      </c>
      <c r="B332" s="9" t="str">
        <f>IF(ins!B339&lt;&gt;"",ins!B339,"")</f>
        <v/>
      </c>
      <c r="C332" s="9" t="str">
        <f>IF(ins!D339&lt;&gt;"",ins!D339,"")</f>
        <v/>
      </c>
      <c r="D332" s="9" t="str">
        <f>IF(ins!E339&lt;&gt;"",VLOOKUP(ins!E339,private!S:U,3,FALSE),"")</f>
        <v/>
      </c>
      <c r="E332" s="9" t="str">
        <f>IF(ins!E339&lt;&gt;"",ins!F339,"")</f>
        <v/>
      </c>
      <c r="F332" s="9" t="str">
        <f>IF(ins!G339&lt;&gt;"",ins!G339,"")</f>
        <v/>
      </c>
      <c r="G332" s="40" t="str">
        <f>IF(ins!H339&lt;&gt;"",ins!H339,"")</f>
        <v/>
      </c>
      <c r="H332" s="40" t="str">
        <f>IF(ins!I339&lt;&gt;"",ins!I339,"")</f>
        <v/>
      </c>
      <c r="I332" s="40" t="str">
        <f>IF(ins!J339&lt;&gt;"",ins!J339,"")</f>
        <v/>
      </c>
      <c r="J332" s="9" t="str">
        <f>IF(ins!K339&lt;&gt;"",ins!K339,"")</f>
        <v/>
      </c>
    </row>
    <row r="333" spans="1:10" x14ac:dyDescent="0.25">
      <c r="A333" s="9" t="str">
        <f>IF(ins!B340&lt;&gt;"",ins!A340,"")</f>
        <v/>
      </c>
      <c r="B333" s="9" t="str">
        <f>IF(ins!B340&lt;&gt;"",ins!B340,"")</f>
        <v/>
      </c>
      <c r="C333" s="9" t="str">
        <f>IF(ins!D340&lt;&gt;"",ins!D340,"")</f>
        <v/>
      </c>
      <c r="D333" s="9" t="str">
        <f>IF(ins!E340&lt;&gt;"",VLOOKUP(ins!E340,private!S:U,3,FALSE),"")</f>
        <v/>
      </c>
      <c r="E333" s="9" t="str">
        <f>IF(ins!E340&lt;&gt;"",ins!F340,"")</f>
        <v/>
      </c>
      <c r="F333" s="9" t="str">
        <f>IF(ins!G340&lt;&gt;"",ins!G340,"")</f>
        <v/>
      </c>
      <c r="G333" s="40" t="str">
        <f>IF(ins!H340&lt;&gt;"",ins!H340,"")</f>
        <v/>
      </c>
      <c r="H333" s="40" t="str">
        <f>IF(ins!I340&lt;&gt;"",ins!I340,"")</f>
        <v/>
      </c>
      <c r="I333" s="40" t="str">
        <f>IF(ins!J340&lt;&gt;"",ins!J340,"")</f>
        <v/>
      </c>
      <c r="J333" s="9" t="str">
        <f>IF(ins!K340&lt;&gt;"",ins!K340,"")</f>
        <v/>
      </c>
    </row>
    <row r="334" spans="1:10" x14ac:dyDescent="0.25">
      <c r="A334" s="9" t="str">
        <f>IF(ins!B341&lt;&gt;"",ins!A341,"")</f>
        <v/>
      </c>
      <c r="B334" s="9" t="str">
        <f>IF(ins!B341&lt;&gt;"",ins!B341,"")</f>
        <v/>
      </c>
      <c r="C334" s="9" t="str">
        <f>IF(ins!D341&lt;&gt;"",ins!D341,"")</f>
        <v/>
      </c>
      <c r="D334" s="9" t="str">
        <f>IF(ins!E341&lt;&gt;"",VLOOKUP(ins!E341,private!S:U,3,FALSE),"")</f>
        <v/>
      </c>
      <c r="E334" s="9" t="str">
        <f>IF(ins!E341&lt;&gt;"",ins!F341,"")</f>
        <v/>
      </c>
      <c r="F334" s="9" t="str">
        <f>IF(ins!G341&lt;&gt;"",ins!G341,"")</f>
        <v/>
      </c>
      <c r="G334" s="40" t="str">
        <f>IF(ins!H341&lt;&gt;"",ins!H341,"")</f>
        <v/>
      </c>
      <c r="H334" s="40" t="str">
        <f>IF(ins!I341&lt;&gt;"",ins!I341,"")</f>
        <v/>
      </c>
      <c r="I334" s="40" t="str">
        <f>IF(ins!J341&lt;&gt;"",ins!J341,"")</f>
        <v/>
      </c>
      <c r="J334" s="9" t="str">
        <f>IF(ins!K341&lt;&gt;"",ins!K341,"")</f>
        <v/>
      </c>
    </row>
    <row r="335" spans="1:10" x14ac:dyDescent="0.25">
      <c r="A335" s="9" t="str">
        <f>IF(ins!B342&lt;&gt;"",ins!A342,"")</f>
        <v/>
      </c>
      <c r="B335" s="9" t="str">
        <f>IF(ins!B342&lt;&gt;"",ins!B342,"")</f>
        <v/>
      </c>
      <c r="C335" s="9" t="str">
        <f>IF(ins!D342&lt;&gt;"",ins!D342,"")</f>
        <v/>
      </c>
      <c r="D335" s="9" t="str">
        <f>IF(ins!E342&lt;&gt;"",VLOOKUP(ins!E342,private!S:U,3,FALSE),"")</f>
        <v/>
      </c>
      <c r="E335" s="9" t="str">
        <f>IF(ins!E342&lt;&gt;"",ins!F342,"")</f>
        <v/>
      </c>
      <c r="F335" s="9" t="str">
        <f>IF(ins!G342&lt;&gt;"",ins!G342,"")</f>
        <v/>
      </c>
      <c r="G335" s="40" t="str">
        <f>IF(ins!H342&lt;&gt;"",ins!H342,"")</f>
        <v/>
      </c>
      <c r="H335" s="40" t="str">
        <f>IF(ins!I342&lt;&gt;"",ins!I342,"")</f>
        <v/>
      </c>
      <c r="I335" s="40" t="str">
        <f>IF(ins!J342&lt;&gt;"",ins!J342,"")</f>
        <v/>
      </c>
      <c r="J335" s="9" t="str">
        <f>IF(ins!K342&lt;&gt;"",ins!K342,"")</f>
        <v/>
      </c>
    </row>
    <row r="336" spans="1:10" x14ac:dyDescent="0.25">
      <c r="A336" s="9" t="str">
        <f>IF(ins!B343&lt;&gt;"",ins!A343,"")</f>
        <v/>
      </c>
      <c r="B336" s="9" t="str">
        <f>IF(ins!B343&lt;&gt;"",ins!B343,"")</f>
        <v/>
      </c>
      <c r="C336" s="9" t="str">
        <f>IF(ins!D343&lt;&gt;"",ins!D343,"")</f>
        <v/>
      </c>
      <c r="D336" s="9" t="str">
        <f>IF(ins!E343&lt;&gt;"",VLOOKUP(ins!E343,private!S:U,3,FALSE),"")</f>
        <v/>
      </c>
      <c r="E336" s="9" t="str">
        <f>IF(ins!E343&lt;&gt;"",ins!F343,"")</f>
        <v/>
      </c>
      <c r="F336" s="9" t="str">
        <f>IF(ins!G343&lt;&gt;"",ins!G343,"")</f>
        <v/>
      </c>
      <c r="G336" s="40" t="str">
        <f>IF(ins!H343&lt;&gt;"",ins!H343,"")</f>
        <v/>
      </c>
      <c r="H336" s="40" t="str">
        <f>IF(ins!I343&lt;&gt;"",ins!I343,"")</f>
        <v/>
      </c>
      <c r="I336" s="40" t="str">
        <f>IF(ins!J343&lt;&gt;"",ins!J343,"")</f>
        <v/>
      </c>
      <c r="J336" s="9" t="str">
        <f>IF(ins!K343&lt;&gt;"",ins!K343,"")</f>
        <v/>
      </c>
    </row>
    <row r="337" spans="1:10" x14ac:dyDescent="0.25">
      <c r="A337" s="9" t="str">
        <f>IF(ins!B344&lt;&gt;"",ins!A344,"")</f>
        <v/>
      </c>
      <c r="B337" s="9" t="str">
        <f>IF(ins!B344&lt;&gt;"",ins!B344,"")</f>
        <v/>
      </c>
      <c r="C337" s="9" t="str">
        <f>IF(ins!D344&lt;&gt;"",ins!D344,"")</f>
        <v/>
      </c>
      <c r="D337" s="9" t="str">
        <f>IF(ins!E344&lt;&gt;"",VLOOKUP(ins!E344,private!S:U,3,FALSE),"")</f>
        <v/>
      </c>
      <c r="E337" s="9" t="str">
        <f>IF(ins!E344&lt;&gt;"",ins!F344,"")</f>
        <v/>
      </c>
      <c r="F337" s="9" t="str">
        <f>IF(ins!G344&lt;&gt;"",ins!G344,"")</f>
        <v/>
      </c>
      <c r="G337" s="40" t="str">
        <f>IF(ins!H344&lt;&gt;"",ins!H344,"")</f>
        <v/>
      </c>
      <c r="H337" s="40" t="str">
        <f>IF(ins!I344&lt;&gt;"",ins!I344,"")</f>
        <v/>
      </c>
      <c r="I337" s="40" t="str">
        <f>IF(ins!J344&lt;&gt;"",ins!J344,"")</f>
        <v/>
      </c>
      <c r="J337" s="9" t="str">
        <f>IF(ins!K344&lt;&gt;"",ins!K344,"")</f>
        <v/>
      </c>
    </row>
    <row r="338" spans="1:10" x14ac:dyDescent="0.25">
      <c r="A338" s="9" t="str">
        <f>IF(ins!B345&lt;&gt;"",ins!A345,"")</f>
        <v/>
      </c>
      <c r="B338" s="9" t="str">
        <f>IF(ins!B345&lt;&gt;"",ins!B345,"")</f>
        <v/>
      </c>
      <c r="C338" s="9" t="str">
        <f>IF(ins!D345&lt;&gt;"",ins!D345,"")</f>
        <v/>
      </c>
      <c r="D338" s="9" t="str">
        <f>IF(ins!E345&lt;&gt;"",VLOOKUP(ins!E345,private!S:U,3,FALSE),"")</f>
        <v/>
      </c>
      <c r="E338" s="9" t="str">
        <f>IF(ins!E345&lt;&gt;"",ins!F345,"")</f>
        <v/>
      </c>
      <c r="F338" s="9" t="str">
        <f>IF(ins!G345&lt;&gt;"",ins!G345,"")</f>
        <v/>
      </c>
      <c r="G338" s="40" t="str">
        <f>IF(ins!H345&lt;&gt;"",ins!H345,"")</f>
        <v/>
      </c>
      <c r="H338" s="40" t="str">
        <f>IF(ins!I345&lt;&gt;"",ins!I345,"")</f>
        <v/>
      </c>
      <c r="I338" s="40" t="str">
        <f>IF(ins!J345&lt;&gt;"",ins!J345,"")</f>
        <v/>
      </c>
      <c r="J338" s="9" t="str">
        <f>IF(ins!K345&lt;&gt;"",ins!K345,"")</f>
        <v/>
      </c>
    </row>
    <row r="339" spans="1:10" x14ac:dyDescent="0.25">
      <c r="A339" s="9" t="str">
        <f>IF(ins!B346&lt;&gt;"",ins!A346,"")</f>
        <v/>
      </c>
      <c r="B339" s="9" t="str">
        <f>IF(ins!B346&lt;&gt;"",ins!B346,"")</f>
        <v/>
      </c>
      <c r="C339" s="9" t="str">
        <f>IF(ins!D346&lt;&gt;"",ins!D346,"")</f>
        <v/>
      </c>
      <c r="D339" s="9" t="str">
        <f>IF(ins!E346&lt;&gt;"",VLOOKUP(ins!E346,private!S:U,3,FALSE),"")</f>
        <v/>
      </c>
      <c r="E339" s="9" t="str">
        <f>IF(ins!E346&lt;&gt;"",ins!F346,"")</f>
        <v/>
      </c>
      <c r="F339" s="9" t="str">
        <f>IF(ins!G346&lt;&gt;"",ins!G346,"")</f>
        <v/>
      </c>
      <c r="G339" s="40" t="str">
        <f>IF(ins!H346&lt;&gt;"",ins!H346,"")</f>
        <v/>
      </c>
      <c r="H339" s="40" t="str">
        <f>IF(ins!I346&lt;&gt;"",ins!I346,"")</f>
        <v/>
      </c>
      <c r="I339" s="40" t="str">
        <f>IF(ins!J346&lt;&gt;"",ins!J346,"")</f>
        <v/>
      </c>
      <c r="J339" s="9" t="str">
        <f>IF(ins!K346&lt;&gt;"",ins!K346,"")</f>
        <v/>
      </c>
    </row>
    <row r="340" spans="1:10" x14ac:dyDescent="0.25">
      <c r="A340" s="9" t="str">
        <f>IF(ins!B347&lt;&gt;"",ins!A347,"")</f>
        <v/>
      </c>
      <c r="B340" s="9" t="str">
        <f>IF(ins!B347&lt;&gt;"",ins!B347,"")</f>
        <v/>
      </c>
      <c r="C340" s="9" t="str">
        <f>IF(ins!D347&lt;&gt;"",ins!D347,"")</f>
        <v/>
      </c>
      <c r="D340" s="9" t="str">
        <f>IF(ins!E347&lt;&gt;"",VLOOKUP(ins!E347,private!S:U,3,FALSE),"")</f>
        <v/>
      </c>
      <c r="E340" s="9" t="str">
        <f>IF(ins!E347&lt;&gt;"",ins!F347,"")</f>
        <v/>
      </c>
      <c r="F340" s="9" t="str">
        <f>IF(ins!G347&lt;&gt;"",ins!G347,"")</f>
        <v/>
      </c>
      <c r="G340" s="40" t="str">
        <f>IF(ins!H347&lt;&gt;"",ins!H347,"")</f>
        <v/>
      </c>
      <c r="H340" s="40" t="str">
        <f>IF(ins!I347&lt;&gt;"",ins!I347,"")</f>
        <v/>
      </c>
      <c r="I340" s="40" t="str">
        <f>IF(ins!J347&lt;&gt;"",ins!J347,"")</f>
        <v/>
      </c>
      <c r="J340" s="9" t="str">
        <f>IF(ins!K347&lt;&gt;"",ins!K347,"")</f>
        <v/>
      </c>
    </row>
    <row r="341" spans="1:10" x14ac:dyDescent="0.25">
      <c r="A341" s="9" t="str">
        <f>IF(ins!B348&lt;&gt;"",ins!A348,"")</f>
        <v/>
      </c>
      <c r="B341" s="9" t="str">
        <f>IF(ins!B348&lt;&gt;"",ins!B348,"")</f>
        <v/>
      </c>
      <c r="C341" s="9" t="str">
        <f>IF(ins!D348&lt;&gt;"",ins!D348,"")</f>
        <v/>
      </c>
      <c r="D341" s="9" t="str">
        <f>IF(ins!E348&lt;&gt;"",VLOOKUP(ins!E348,private!S:U,3,FALSE),"")</f>
        <v/>
      </c>
      <c r="E341" s="9" t="str">
        <f>IF(ins!E348&lt;&gt;"",ins!F348,"")</f>
        <v/>
      </c>
      <c r="F341" s="9" t="str">
        <f>IF(ins!G348&lt;&gt;"",ins!G348,"")</f>
        <v/>
      </c>
      <c r="G341" s="40" t="str">
        <f>IF(ins!H348&lt;&gt;"",ins!H348,"")</f>
        <v/>
      </c>
      <c r="H341" s="40" t="str">
        <f>IF(ins!I348&lt;&gt;"",ins!I348,"")</f>
        <v/>
      </c>
      <c r="I341" s="40" t="str">
        <f>IF(ins!J348&lt;&gt;"",ins!J348,"")</f>
        <v/>
      </c>
      <c r="J341" s="9" t="str">
        <f>IF(ins!K348&lt;&gt;"",ins!K348,"")</f>
        <v/>
      </c>
    </row>
    <row r="342" spans="1:10" x14ac:dyDescent="0.25">
      <c r="A342" s="9" t="str">
        <f>IF(ins!B349&lt;&gt;"",ins!A349,"")</f>
        <v/>
      </c>
      <c r="B342" s="9" t="str">
        <f>IF(ins!B349&lt;&gt;"",ins!B349,"")</f>
        <v/>
      </c>
      <c r="C342" s="9" t="str">
        <f>IF(ins!D349&lt;&gt;"",ins!D349,"")</f>
        <v/>
      </c>
      <c r="D342" s="9" t="str">
        <f>IF(ins!E349&lt;&gt;"",VLOOKUP(ins!E349,private!S:U,3,FALSE),"")</f>
        <v/>
      </c>
      <c r="E342" s="9" t="str">
        <f>IF(ins!E349&lt;&gt;"",ins!F349,"")</f>
        <v/>
      </c>
      <c r="F342" s="9" t="str">
        <f>IF(ins!G349&lt;&gt;"",ins!G349,"")</f>
        <v/>
      </c>
      <c r="G342" s="40" t="str">
        <f>IF(ins!H349&lt;&gt;"",ins!H349,"")</f>
        <v/>
      </c>
      <c r="H342" s="40" t="str">
        <f>IF(ins!I349&lt;&gt;"",ins!I349,"")</f>
        <v/>
      </c>
      <c r="I342" s="40" t="str">
        <f>IF(ins!J349&lt;&gt;"",ins!J349,"")</f>
        <v/>
      </c>
      <c r="J342" s="9" t="str">
        <f>IF(ins!K349&lt;&gt;"",ins!K349,"")</f>
        <v/>
      </c>
    </row>
    <row r="343" spans="1:10" x14ac:dyDescent="0.25">
      <c r="A343" s="9" t="str">
        <f>IF(ins!B350&lt;&gt;"",ins!A350,"")</f>
        <v/>
      </c>
      <c r="B343" s="9" t="str">
        <f>IF(ins!B350&lt;&gt;"",ins!B350,"")</f>
        <v/>
      </c>
      <c r="C343" s="9" t="str">
        <f>IF(ins!D350&lt;&gt;"",ins!D350,"")</f>
        <v/>
      </c>
      <c r="D343" s="9" t="str">
        <f>IF(ins!E350&lt;&gt;"",VLOOKUP(ins!E350,private!S:U,3,FALSE),"")</f>
        <v/>
      </c>
      <c r="E343" s="9" t="str">
        <f>IF(ins!E350&lt;&gt;"",ins!F350,"")</f>
        <v/>
      </c>
      <c r="F343" s="9" t="str">
        <f>IF(ins!G350&lt;&gt;"",ins!G350,"")</f>
        <v/>
      </c>
      <c r="G343" s="40" t="str">
        <f>IF(ins!H350&lt;&gt;"",ins!H350,"")</f>
        <v/>
      </c>
      <c r="H343" s="40" t="str">
        <f>IF(ins!I350&lt;&gt;"",ins!I350,"")</f>
        <v/>
      </c>
      <c r="I343" s="40" t="str">
        <f>IF(ins!J350&lt;&gt;"",ins!J350,"")</f>
        <v/>
      </c>
      <c r="J343" s="9" t="str">
        <f>IF(ins!K350&lt;&gt;"",ins!K350,"")</f>
        <v/>
      </c>
    </row>
    <row r="344" spans="1:10" x14ac:dyDescent="0.25">
      <c r="A344" s="9" t="str">
        <f>IF(ins!B351&lt;&gt;"",ins!A351,"")</f>
        <v/>
      </c>
      <c r="B344" s="9" t="str">
        <f>IF(ins!B351&lt;&gt;"",ins!B351,"")</f>
        <v/>
      </c>
      <c r="C344" s="9" t="str">
        <f>IF(ins!D351&lt;&gt;"",ins!D351,"")</f>
        <v/>
      </c>
      <c r="D344" s="9" t="str">
        <f>IF(ins!E351&lt;&gt;"",VLOOKUP(ins!E351,private!S:U,3,FALSE),"")</f>
        <v/>
      </c>
      <c r="E344" s="9" t="str">
        <f>IF(ins!E351&lt;&gt;"",ins!F351,"")</f>
        <v/>
      </c>
      <c r="F344" s="9" t="str">
        <f>IF(ins!G351&lt;&gt;"",ins!G351,"")</f>
        <v/>
      </c>
      <c r="G344" s="40" t="str">
        <f>IF(ins!H351&lt;&gt;"",ins!H351,"")</f>
        <v/>
      </c>
      <c r="H344" s="40" t="str">
        <f>IF(ins!I351&lt;&gt;"",ins!I351,"")</f>
        <v/>
      </c>
      <c r="I344" s="40" t="str">
        <f>IF(ins!J351&lt;&gt;"",ins!J351,"")</f>
        <v/>
      </c>
      <c r="J344" s="9" t="str">
        <f>IF(ins!K351&lt;&gt;"",ins!K351,"")</f>
        <v/>
      </c>
    </row>
    <row r="345" spans="1:10" x14ac:dyDescent="0.25">
      <c r="A345" s="9" t="str">
        <f>IF(ins!B352&lt;&gt;"",ins!A352,"")</f>
        <v/>
      </c>
      <c r="B345" s="9" t="str">
        <f>IF(ins!B352&lt;&gt;"",ins!B352,"")</f>
        <v/>
      </c>
      <c r="C345" s="9" t="str">
        <f>IF(ins!D352&lt;&gt;"",ins!D352,"")</f>
        <v/>
      </c>
      <c r="D345" s="9" t="str">
        <f>IF(ins!E352&lt;&gt;"",VLOOKUP(ins!E352,private!S:U,3,FALSE),"")</f>
        <v/>
      </c>
      <c r="E345" s="9" t="str">
        <f>IF(ins!E352&lt;&gt;"",ins!F352,"")</f>
        <v/>
      </c>
      <c r="F345" s="9" t="str">
        <f>IF(ins!G352&lt;&gt;"",ins!G352,"")</f>
        <v/>
      </c>
      <c r="G345" s="40" t="str">
        <f>IF(ins!H352&lt;&gt;"",ins!H352,"")</f>
        <v/>
      </c>
      <c r="H345" s="40" t="str">
        <f>IF(ins!I352&lt;&gt;"",ins!I352,"")</f>
        <v/>
      </c>
      <c r="I345" s="40" t="str">
        <f>IF(ins!J352&lt;&gt;"",ins!J352,"")</f>
        <v/>
      </c>
      <c r="J345" s="9" t="str">
        <f>IF(ins!K352&lt;&gt;"",ins!K352,"")</f>
        <v/>
      </c>
    </row>
    <row r="346" spans="1:10" x14ac:dyDescent="0.25">
      <c r="A346" s="9" t="str">
        <f>IF(ins!B353&lt;&gt;"",ins!A353,"")</f>
        <v/>
      </c>
      <c r="B346" s="9" t="str">
        <f>IF(ins!B353&lt;&gt;"",ins!B353,"")</f>
        <v/>
      </c>
      <c r="C346" s="9" t="str">
        <f>IF(ins!D353&lt;&gt;"",ins!D353,"")</f>
        <v/>
      </c>
      <c r="D346" s="9" t="str">
        <f>IF(ins!E353&lt;&gt;"",VLOOKUP(ins!E353,private!S:U,3,FALSE),"")</f>
        <v/>
      </c>
      <c r="E346" s="9" t="str">
        <f>IF(ins!E353&lt;&gt;"",ins!F353,"")</f>
        <v/>
      </c>
      <c r="F346" s="9" t="str">
        <f>IF(ins!G353&lt;&gt;"",ins!G353,"")</f>
        <v/>
      </c>
      <c r="G346" s="40" t="str">
        <f>IF(ins!H353&lt;&gt;"",ins!H353,"")</f>
        <v/>
      </c>
      <c r="H346" s="40" t="str">
        <f>IF(ins!I353&lt;&gt;"",ins!I353,"")</f>
        <v/>
      </c>
      <c r="I346" s="40" t="str">
        <f>IF(ins!J353&lt;&gt;"",ins!J353,"")</f>
        <v/>
      </c>
      <c r="J346" s="9" t="str">
        <f>IF(ins!K353&lt;&gt;"",ins!K353,"")</f>
        <v/>
      </c>
    </row>
    <row r="347" spans="1:10" x14ac:dyDescent="0.25">
      <c r="A347" s="9" t="str">
        <f>IF(ins!B354&lt;&gt;"",ins!A354,"")</f>
        <v/>
      </c>
      <c r="B347" s="9" t="str">
        <f>IF(ins!B354&lt;&gt;"",ins!B354,"")</f>
        <v/>
      </c>
      <c r="C347" s="9" t="str">
        <f>IF(ins!D354&lt;&gt;"",ins!D354,"")</f>
        <v/>
      </c>
      <c r="D347" s="9" t="str">
        <f>IF(ins!E354&lt;&gt;"",VLOOKUP(ins!E354,private!S:U,3,FALSE),"")</f>
        <v/>
      </c>
      <c r="E347" s="9" t="str">
        <f>IF(ins!E354&lt;&gt;"",ins!F354,"")</f>
        <v/>
      </c>
      <c r="F347" s="9" t="str">
        <f>IF(ins!G354&lt;&gt;"",ins!G354,"")</f>
        <v/>
      </c>
      <c r="G347" s="40" t="str">
        <f>IF(ins!H354&lt;&gt;"",ins!H354,"")</f>
        <v/>
      </c>
      <c r="H347" s="40" t="str">
        <f>IF(ins!I354&lt;&gt;"",ins!I354,"")</f>
        <v/>
      </c>
      <c r="I347" s="40" t="str">
        <f>IF(ins!J354&lt;&gt;"",ins!J354,"")</f>
        <v/>
      </c>
      <c r="J347" s="9" t="str">
        <f>IF(ins!K354&lt;&gt;"",ins!K354,"")</f>
        <v/>
      </c>
    </row>
    <row r="348" spans="1:10" x14ac:dyDescent="0.25">
      <c r="A348" s="9" t="str">
        <f>IF(ins!B355&lt;&gt;"",ins!A355,"")</f>
        <v/>
      </c>
      <c r="B348" s="9" t="str">
        <f>IF(ins!B355&lt;&gt;"",ins!B355,"")</f>
        <v/>
      </c>
      <c r="C348" s="9" t="str">
        <f>IF(ins!D355&lt;&gt;"",ins!D355,"")</f>
        <v/>
      </c>
      <c r="D348" s="9" t="str">
        <f>IF(ins!E355&lt;&gt;"",VLOOKUP(ins!E355,private!S:U,3,FALSE),"")</f>
        <v/>
      </c>
      <c r="E348" s="9" t="str">
        <f>IF(ins!E355&lt;&gt;"",ins!F355,"")</f>
        <v/>
      </c>
      <c r="F348" s="9" t="str">
        <f>IF(ins!G355&lt;&gt;"",ins!G355,"")</f>
        <v/>
      </c>
      <c r="G348" s="40" t="str">
        <f>IF(ins!H355&lt;&gt;"",ins!H355,"")</f>
        <v/>
      </c>
      <c r="H348" s="40" t="str">
        <f>IF(ins!I355&lt;&gt;"",ins!I355,"")</f>
        <v/>
      </c>
      <c r="I348" s="40" t="str">
        <f>IF(ins!J355&lt;&gt;"",ins!J355,"")</f>
        <v/>
      </c>
      <c r="J348" s="9" t="str">
        <f>IF(ins!K355&lt;&gt;"",ins!K355,"")</f>
        <v/>
      </c>
    </row>
    <row r="349" spans="1:10" x14ac:dyDescent="0.25">
      <c r="A349" s="9" t="str">
        <f>IF(ins!B356&lt;&gt;"",ins!A356,"")</f>
        <v/>
      </c>
      <c r="B349" s="9" t="str">
        <f>IF(ins!B356&lt;&gt;"",ins!B356,"")</f>
        <v/>
      </c>
      <c r="C349" s="9" t="str">
        <f>IF(ins!D356&lt;&gt;"",ins!D356,"")</f>
        <v/>
      </c>
      <c r="D349" s="9" t="str">
        <f>IF(ins!E356&lt;&gt;"",VLOOKUP(ins!E356,private!S:U,3,FALSE),"")</f>
        <v/>
      </c>
      <c r="E349" s="9" t="str">
        <f>IF(ins!E356&lt;&gt;"",ins!F356,"")</f>
        <v/>
      </c>
      <c r="F349" s="9" t="str">
        <f>IF(ins!G356&lt;&gt;"",ins!G356,"")</f>
        <v/>
      </c>
      <c r="G349" s="40" t="str">
        <f>IF(ins!H356&lt;&gt;"",ins!H356,"")</f>
        <v/>
      </c>
      <c r="H349" s="40" t="str">
        <f>IF(ins!I356&lt;&gt;"",ins!I356,"")</f>
        <v/>
      </c>
      <c r="I349" s="40" t="str">
        <f>IF(ins!J356&lt;&gt;"",ins!J356,"")</f>
        <v/>
      </c>
      <c r="J349" s="9" t="str">
        <f>IF(ins!K356&lt;&gt;"",ins!K356,"")</f>
        <v/>
      </c>
    </row>
    <row r="350" spans="1:10" x14ac:dyDescent="0.25">
      <c r="A350" s="9" t="str">
        <f>IF(ins!B357&lt;&gt;"",ins!A357,"")</f>
        <v/>
      </c>
      <c r="B350" s="9" t="str">
        <f>IF(ins!B357&lt;&gt;"",ins!B357,"")</f>
        <v/>
      </c>
      <c r="C350" s="9" t="str">
        <f>IF(ins!D357&lt;&gt;"",ins!D357,"")</f>
        <v/>
      </c>
      <c r="D350" s="9" t="str">
        <f>IF(ins!E357&lt;&gt;"",VLOOKUP(ins!E357,private!S:U,3,FALSE),"")</f>
        <v/>
      </c>
      <c r="E350" s="9" t="str">
        <f>IF(ins!E357&lt;&gt;"",ins!F357,"")</f>
        <v/>
      </c>
      <c r="F350" s="9" t="str">
        <f>IF(ins!G357&lt;&gt;"",ins!G357,"")</f>
        <v/>
      </c>
      <c r="G350" s="40" t="str">
        <f>IF(ins!H357&lt;&gt;"",ins!H357,"")</f>
        <v/>
      </c>
      <c r="H350" s="40" t="str">
        <f>IF(ins!I357&lt;&gt;"",ins!I357,"")</f>
        <v/>
      </c>
      <c r="I350" s="40" t="str">
        <f>IF(ins!J357&lt;&gt;"",ins!J357,"")</f>
        <v/>
      </c>
      <c r="J350" s="9" t="str">
        <f>IF(ins!K357&lt;&gt;"",ins!K357,"")</f>
        <v/>
      </c>
    </row>
    <row r="351" spans="1:10" x14ac:dyDescent="0.25">
      <c r="A351" s="9" t="str">
        <f>IF(ins!B358&lt;&gt;"",ins!A358,"")</f>
        <v/>
      </c>
      <c r="B351" s="9" t="str">
        <f>IF(ins!B358&lt;&gt;"",ins!B358,"")</f>
        <v/>
      </c>
      <c r="C351" s="9" t="str">
        <f>IF(ins!D358&lt;&gt;"",ins!D358,"")</f>
        <v/>
      </c>
      <c r="D351" s="9" t="str">
        <f>IF(ins!E358&lt;&gt;"",VLOOKUP(ins!E358,private!S:U,3,FALSE),"")</f>
        <v/>
      </c>
      <c r="E351" s="9" t="str">
        <f>IF(ins!E358&lt;&gt;"",ins!F358,"")</f>
        <v/>
      </c>
      <c r="F351" s="9" t="str">
        <f>IF(ins!G358&lt;&gt;"",ins!G358,"")</f>
        <v/>
      </c>
      <c r="G351" s="40" t="str">
        <f>IF(ins!H358&lt;&gt;"",ins!H358,"")</f>
        <v/>
      </c>
      <c r="H351" s="40" t="str">
        <f>IF(ins!I358&lt;&gt;"",ins!I358,"")</f>
        <v/>
      </c>
      <c r="I351" s="40" t="str">
        <f>IF(ins!J358&lt;&gt;"",ins!J358,"")</f>
        <v/>
      </c>
      <c r="J351" s="9" t="str">
        <f>IF(ins!K358&lt;&gt;"",ins!K358,"")</f>
        <v/>
      </c>
    </row>
    <row r="352" spans="1:10" x14ac:dyDescent="0.25">
      <c r="A352" s="9" t="str">
        <f>IF(ins!B359&lt;&gt;"",ins!A359,"")</f>
        <v/>
      </c>
      <c r="B352" s="9" t="str">
        <f>IF(ins!B359&lt;&gt;"",ins!B359,"")</f>
        <v/>
      </c>
      <c r="C352" s="9" t="str">
        <f>IF(ins!D359&lt;&gt;"",ins!D359,"")</f>
        <v/>
      </c>
      <c r="D352" s="9" t="str">
        <f>IF(ins!E359&lt;&gt;"",VLOOKUP(ins!E359,private!S:U,3,FALSE),"")</f>
        <v/>
      </c>
      <c r="E352" s="9" t="str">
        <f>IF(ins!E359&lt;&gt;"",ins!F359,"")</f>
        <v/>
      </c>
      <c r="F352" s="9" t="str">
        <f>IF(ins!G359&lt;&gt;"",ins!G359,"")</f>
        <v/>
      </c>
      <c r="G352" s="40" t="str">
        <f>IF(ins!H359&lt;&gt;"",ins!H359,"")</f>
        <v/>
      </c>
      <c r="H352" s="40" t="str">
        <f>IF(ins!I359&lt;&gt;"",ins!I359,"")</f>
        <v/>
      </c>
      <c r="I352" s="40" t="str">
        <f>IF(ins!J359&lt;&gt;"",ins!J359,"")</f>
        <v/>
      </c>
      <c r="J352" s="9" t="str">
        <f>IF(ins!K359&lt;&gt;"",ins!K359,"")</f>
        <v/>
      </c>
    </row>
    <row r="353" spans="1:10" x14ac:dyDescent="0.25">
      <c r="A353" s="9" t="str">
        <f>IF(ins!B360&lt;&gt;"",ins!A360,"")</f>
        <v/>
      </c>
      <c r="B353" s="9" t="str">
        <f>IF(ins!B360&lt;&gt;"",ins!B360,"")</f>
        <v/>
      </c>
      <c r="C353" s="9" t="str">
        <f>IF(ins!D360&lt;&gt;"",ins!D360,"")</f>
        <v/>
      </c>
      <c r="D353" s="9" t="str">
        <f>IF(ins!E360&lt;&gt;"",VLOOKUP(ins!E360,private!S:U,3,FALSE),"")</f>
        <v/>
      </c>
      <c r="E353" s="9" t="str">
        <f>IF(ins!E360&lt;&gt;"",ins!F360,"")</f>
        <v/>
      </c>
      <c r="F353" s="9" t="str">
        <f>IF(ins!G360&lt;&gt;"",ins!G360,"")</f>
        <v/>
      </c>
      <c r="G353" s="40" t="str">
        <f>IF(ins!H360&lt;&gt;"",ins!H360,"")</f>
        <v/>
      </c>
      <c r="H353" s="40" t="str">
        <f>IF(ins!I360&lt;&gt;"",ins!I360,"")</f>
        <v/>
      </c>
      <c r="I353" s="40" t="str">
        <f>IF(ins!J360&lt;&gt;"",ins!J360,"")</f>
        <v/>
      </c>
      <c r="J353" s="9" t="str">
        <f>IF(ins!K360&lt;&gt;"",ins!K360,"")</f>
        <v/>
      </c>
    </row>
    <row r="354" spans="1:10" x14ac:dyDescent="0.25">
      <c r="A354" s="9" t="str">
        <f>IF(ins!B361&lt;&gt;"",ins!A361,"")</f>
        <v/>
      </c>
      <c r="B354" s="9" t="str">
        <f>IF(ins!B361&lt;&gt;"",ins!B361,"")</f>
        <v/>
      </c>
      <c r="C354" s="9" t="str">
        <f>IF(ins!D361&lt;&gt;"",ins!D361,"")</f>
        <v/>
      </c>
      <c r="D354" s="9" t="str">
        <f>IF(ins!E361&lt;&gt;"",VLOOKUP(ins!E361,private!S:U,3,FALSE),"")</f>
        <v/>
      </c>
      <c r="E354" s="9" t="str">
        <f>IF(ins!E361&lt;&gt;"",ins!F361,"")</f>
        <v/>
      </c>
      <c r="F354" s="9" t="str">
        <f>IF(ins!G361&lt;&gt;"",ins!G361,"")</f>
        <v/>
      </c>
      <c r="G354" s="40" t="str">
        <f>IF(ins!H361&lt;&gt;"",ins!H361,"")</f>
        <v/>
      </c>
      <c r="H354" s="40" t="str">
        <f>IF(ins!I361&lt;&gt;"",ins!I361,"")</f>
        <v/>
      </c>
      <c r="I354" s="40" t="str">
        <f>IF(ins!J361&lt;&gt;"",ins!J361,"")</f>
        <v/>
      </c>
      <c r="J354" s="9" t="str">
        <f>IF(ins!K361&lt;&gt;"",ins!K361,"")</f>
        <v/>
      </c>
    </row>
    <row r="355" spans="1:10" x14ac:dyDescent="0.25">
      <c r="A355" s="9" t="str">
        <f>IF(ins!B362&lt;&gt;"",ins!A362,"")</f>
        <v/>
      </c>
      <c r="B355" s="9" t="str">
        <f>IF(ins!B362&lt;&gt;"",ins!B362,"")</f>
        <v/>
      </c>
      <c r="C355" s="9" t="str">
        <f>IF(ins!D362&lt;&gt;"",ins!D362,"")</f>
        <v/>
      </c>
      <c r="D355" s="9" t="str">
        <f>IF(ins!E362&lt;&gt;"",VLOOKUP(ins!E362,private!S:U,3,FALSE),"")</f>
        <v/>
      </c>
      <c r="E355" s="9" t="str">
        <f>IF(ins!E362&lt;&gt;"",ins!F362,"")</f>
        <v/>
      </c>
      <c r="F355" s="9" t="str">
        <f>IF(ins!G362&lt;&gt;"",ins!G362,"")</f>
        <v/>
      </c>
      <c r="G355" s="40" t="str">
        <f>IF(ins!H362&lt;&gt;"",ins!H362,"")</f>
        <v/>
      </c>
      <c r="H355" s="40" t="str">
        <f>IF(ins!I362&lt;&gt;"",ins!I362,"")</f>
        <v/>
      </c>
      <c r="I355" s="40" t="str">
        <f>IF(ins!J362&lt;&gt;"",ins!J362,"")</f>
        <v/>
      </c>
      <c r="J355" s="9" t="str">
        <f>IF(ins!K362&lt;&gt;"",ins!K362,"")</f>
        <v/>
      </c>
    </row>
    <row r="356" spans="1:10" x14ac:dyDescent="0.25">
      <c r="A356" s="9" t="str">
        <f>IF(ins!B363&lt;&gt;"",ins!A363,"")</f>
        <v/>
      </c>
      <c r="B356" s="9" t="str">
        <f>IF(ins!B363&lt;&gt;"",ins!B363,"")</f>
        <v/>
      </c>
      <c r="C356" s="9" t="str">
        <f>IF(ins!D363&lt;&gt;"",ins!D363,"")</f>
        <v/>
      </c>
      <c r="D356" s="9" t="str">
        <f>IF(ins!E363&lt;&gt;"",VLOOKUP(ins!E363,private!S:U,3,FALSE),"")</f>
        <v/>
      </c>
      <c r="E356" s="9" t="str">
        <f>IF(ins!E363&lt;&gt;"",ins!F363,"")</f>
        <v/>
      </c>
      <c r="F356" s="9" t="str">
        <f>IF(ins!G363&lt;&gt;"",ins!G363,"")</f>
        <v/>
      </c>
      <c r="G356" s="40" t="str">
        <f>IF(ins!H363&lt;&gt;"",ins!H363,"")</f>
        <v/>
      </c>
      <c r="H356" s="40" t="str">
        <f>IF(ins!I363&lt;&gt;"",ins!I363,"")</f>
        <v/>
      </c>
      <c r="I356" s="40" t="str">
        <f>IF(ins!J363&lt;&gt;"",ins!J363,"")</f>
        <v/>
      </c>
      <c r="J356" s="9" t="str">
        <f>IF(ins!K363&lt;&gt;"",ins!K363,"")</f>
        <v/>
      </c>
    </row>
    <row r="357" spans="1:10" x14ac:dyDescent="0.25">
      <c r="A357" s="9" t="str">
        <f>IF(ins!B364&lt;&gt;"",ins!A364,"")</f>
        <v/>
      </c>
      <c r="B357" s="9" t="str">
        <f>IF(ins!B364&lt;&gt;"",ins!B364,"")</f>
        <v/>
      </c>
      <c r="C357" s="9" t="str">
        <f>IF(ins!D364&lt;&gt;"",ins!D364,"")</f>
        <v/>
      </c>
      <c r="D357" s="9" t="str">
        <f>IF(ins!E364&lt;&gt;"",VLOOKUP(ins!E364,private!S:U,3,FALSE),"")</f>
        <v/>
      </c>
      <c r="E357" s="9" t="str">
        <f>IF(ins!E364&lt;&gt;"",ins!F364,"")</f>
        <v/>
      </c>
      <c r="F357" s="9" t="str">
        <f>IF(ins!G364&lt;&gt;"",ins!G364,"")</f>
        <v/>
      </c>
      <c r="G357" s="40" t="str">
        <f>IF(ins!H364&lt;&gt;"",ins!H364,"")</f>
        <v/>
      </c>
      <c r="H357" s="40" t="str">
        <f>IF(ins!I364&lt;&gt;"",ins!I364,"")</f>
        <v/>
      </c>
      <c r="I357" s="40" t="str">
        <f>IF(ins!J364&lt;&gt;"",ins!J364,"")</f>
        <v/>
      </c>
      <c r="J357" s="9" t="str">
        <f>IF(ins!K364&lt;&gt;"",ins!K364,"")</f>
        <v/>
      </c>
    </row>
    <row r="358" spans="1:10" x14ac:dyDescent="0.25">
      <c r="A358" s="9" t="str">
        <f>IF(ins!B365&lt;&gt;"",ins!A365,"")</f>
        <v/>
      </c>
      <c r="B358" s="9" t="str">
        <f>IF(ins!B365&lt;&gt;"",ins!B365,"")</f>
        <v/>
      </c>
      <c r="C358" s="9" t="str">
        <f>IF(ins!D365&lt;&gt;"",ins!D365,"")</f>
        <v/>
      </c>
      <c r="D358" s="9" t="str">
        <f>IF(ins!E365&lt;&gt;"",VLOOKUP(ins!E365,private!S:U,3,FALSE),"")</f>
        <v/>
      </c>
      <c r="E358" s="9" t="str">
        <f>IF(ins!E365&lt;&gt;"",ins!F365,"")</f>
        <v/>
      </c>
      <c r="F358" s="9" t="str">
        <f>IF(ins!G365&lt;&gt;"",ins!G365,"")</f>
        <v/>
      </c>
      <c r="G358" s="40" t="str">
        <f>IF(ins!H365&lt;&gt;"",ins!H365,"")</f>
        <v/>
      </c>
      <c r="H358" s="40" t="str">
        <f>IF(ins!I365&lt;&gt;"",ins!I365,"")</f>
        <v/>
      </c>
      <c r="I358" s="40" t="str">
        <f>IF(ins!J365&lt;&gt;"",ins!J365,"")</f>
        <v/>
      </c>
      <c r="J358" s="9" t="str">
        <f>IF(ins!K365&lt;&gt;"",ins!K365,"")</f>
        <v/>
      </c>
    </row>
    <row r="359" spans="1:10" x14ac:dyDescent="0.25">
      <c r="A359" s="9" t="str">
        <f>IF(ins!B366&lt;&gt;"",ins!A366,"")</f>
        <v/>
      </c>
      <c r="B359" s="9" t="str">
        <f>IF(ins!B366&lt;&gt;"",ins!B366,"")</f>
        <v/>
      </c>
      <c r="C359" s="9" t="str">
        <f>IF(ins!D366&lt;&gt;"",ins!D366,"")</f>
        <v/>
      </c>
      <c r="D359" s="9" t="str">
        <f>IF(ins!E366&lt;&gt;"",VLOOKUP(ins!E366,private!S:U,3,FALSE),"")</f>
        <v/>
      </c>
      <c r="E359" s="9" t="str">
        <f>IF(ins!E366&lt;&gt;"",ins!F366,"")</f>
        <v/>
      </c>
      <c r="F359" s="9" t="str">
        <f>IF(ins!G366&lt;&gt;"",ins!G366,"")</f>
        <v/>
      </c>
      <c r="G359" s="40" t="str">
        <f>IF(ins!H366&lt;&gt;"",ins!H366,"")</f>
        <v/>
      </c>
      <c r="H359" s="40" t="str">
        <f>IF(ins!I366&lt;&gt;"",ins!I366,"")</f>
        <v/>
      </c>
      <c r="I359" s="40" t="str">
        <f>IF(ins!J366&lt;&gt;"",ins!J366,"")</f>
        <v/>
      </c>
      <c r="J359" s="9" t="str">
        <f>IF(ins!K366&lt;&gt;"",ins!K366,"")</f>
        <v/>
      </c>
    </row>
    <row r="360" spans="1:10" x14ac:dyDescent="0.25">
      <c r="A360" s="9" t="str">
        <f>IF(ins!B367&lt;&gt;"",ins!A367,"")</f>
        <v/>
      </c>
      <c r="B360" s="9" t="str">
        <f>IF(ins!B367&lt;&gt;"",ins!B367,"")</f>
        <v/>
      </c>
      <c r="C360" s="9" t="str">
        <f>IF(ins!D367&lt;&gt;"",ins!D367,"")</f>
        <v/>
      </c>
      <c r="D360" s="9" t="str">
        <f>IF(ins!E367&lt;&gt;"",VLOOKUP(ins!E367,private!S:U,3,FALSE),"")</f>
        <v/>
      </c>
      <c r="E360" s="9" t="str">
        <f>IF(ins!E367&lt;&gt;"",ins!F367,"")</f>
        <v/>
      </c>
      <c r="F360" s="9" t="str">
        <f>IF(ins!G367&lt;&gt;"",ins!G367,"")</f>
        <v/>
      </c>
      <c r="G360" s="40" t="str">
        <f>IF(ins!H367&lt;&gt;"",ins!H367,"")</f>
        <v/>
      </c>
      <c r="H360" s="40" t="str">
        <f>IF(ins!I367&lt;&gt;"",ins!I367,"")</f>
        <v/>
      </c>
      <c r="I360" s="40" t="str">
        <f>IF(ins!J367&lt;&gt;"",ins!J367,"")</f>
        <v/>
      </c>
      <c r="J360" s="9" t="str">
        <f>IF(ins!K367&lt;&gt;"",ins!K367,"")</f>
        <v/>
      </c>
    </row>
    <row r="361" spans="1:10" x14ac:dyDescent="0.25">
      <c r="A361" s="9" t="str">
        <f>IF(ins!B368&lt;&gt;"",ins!A368,"")</f>
        <v/>
      </c>
      <c r="B361" s="9" t="str">
        <f>IF(ins!B368&lt;&gt;"",ins!B368,"")</f>
        <v/>
      </c>
      <c r="C361" s="9" t="str">
        <f>IF(ins!D368&lt;&gt;"",ins!D368,"")</f>
        <v/>
      </c>
      <c r="D361" s="9" t="str">
        <f>IF(ins!E368&lt;&gt;"",VLOOKUP(ins!E368,private!S:U,3,FALSE),"")</f>
        <v/>
      </c>
      <c r="E361" s="9" t="str">
        <f>IF(ins!E368&lt;&gt;"",ins!F368,"")</f>
        <v/>
      </c>
      <c r="F361" s="9" t="str">
        <f>IF(ins!G368&lt;&gt;"",ins!G368,"")</f>
        <v/>
      </c>
      <c r="G361" s="40" t="str">
        <f>IF(ins!H368&lt;&gt;"",ins!H368,"")</f>
        <v/>
      </c>
      <c r="H361" s="40" t="str">
        <f>IF(ins!I368&lt;&gt;"",ins!I368,"")</f>
        <v/>
      </c>
      <c r="I361" s="40" t="str">
        <f>IF(ins!J368&lt;&gt;"",ins!J368,"")</f>
        <v/>
      </c>
      <c r="J361" s="9" t="str">
        <f>IF(ins!K368&lt;&gt;"",ins!K368,"")</f>
        <v/>
      </c>
    </row>
    <row r="362" spans="1:10" x14ac:dyDescent="0.25">
      <c r="A362" s="9" t="str">
        <f>IF(ins!B369&lt;&gt;"",ins!A369,"")</f>
        <v/>
      </c>
      <c r="B362" s="9" t="str">
        <f>IF(ins!B369&lt;&gt;"",ins!B369,"")</f>
        <v/>
      </c>
      <c r="C362" s="9" t="str">
        <f>IF(ins!D369&lt;&gt;"",ins!D369,"")</f>
        <v/>
      </c>
      <c r="D362" s="9" t="str">
        <f>IF(ins!E369&lt;&gt;"",VLOOKUP(ins!E369,private!S:U,3,FALSE),"")</f>
        <v/>
      </c>
      <c r="E362" s="9" t="str">
        <f>IF(ins!E369&lt;&gt;"",ins!F369,"")</f>
        <v/>
      </c>
      <c r="F362" s="9" t="str">
        <f>IF(ins!G369&lt;&gt;"",ins!G369,"")</f>
        <v/>
      </c>
      <c r="G362" s="40" t="str">
        <f>IF(ins!H369&lt;&gt;"",ins!H369,"")</f>
        <v/>
      </c>
      <c r="H362" s="40" t="str">
        <f>IF(ins!I369&lt;&gt;"",ins!I369,"")</f>
        <v/>
      </c>
      <c r="I362" s="40" t="str">
        <f>IF(ins!J369&lt;&gt;"",ins!J369,"")</f>
        <v/>
      </c>
      <c r="J362" s="9" t="str">
        <f>IF(ins!K369&lt;&gt;"",ins!K369,"")</f>
        <v/>
      </c>
    </row>
    <row r="363" spans="1:10" x14ac:dyDescent="0.25">
      <c r="A363" s="9" t="str">
        <f>IF(ins!B370&lt;&gt;"",ins!A370,"")</f>
        <v/>
      </c>
      <c r="B363" s="9" t="str">
        <f>IF(ins!B370&lt;&gt;"",ins!B370,"")</f>
        <v/>
      </c>
      <c r="C363" s="9" t="str">
        <f>IF(ins!D370&lt;&gt;"",ins!D370,"")</f>
        <v/>
      </c>
      <c r="D363" s="9" t="str">
        <f>IF(ins!E370&lt;&gt;"",VLOOKUP(ins!E370,private!S:U,3,FALSE),"")</f>
        <v/>
      </c>
      <c r="E363" s="9" t="str">
        <f>IF(ins!E370&lt;&gt;"",ins!F370,"")</f>
        <v/>
      </c>
      <c r="F363" s="9" t="str">
        <f>IF(ins!G370&lt;&gt;"",ins!G370,"")</f>
        <v/>
      </c>
      <c r="G363" s="40" t="str">
        <f>IF(ins!H370&lt;&gt;"",ins!H370,"")</f>
        <v/>
      </c>
      <c r="H363" s="40" t="str">
        <f>IF(ins!I370&lt;&gt;"",ins!I370,"")</f>
        <v/>
      </c>
      <c r="I363" s="40" t="str">
        <f>IF(ins!J370&lt;&gt;"",ins!J370,"")</f>
        <v/>
      </c>
      <c r="J363" s="9" t="str">
        <f>IF(ins!K370&lt;&gt;"",ins!K370,"")</f>
        <v/>
      </c>
    </row>
    <row r="364" spans="1:10" x14ac:dyDescent="0.25">
      <c r="A364" s="9" t="str">
        <f>IF(ins!B371&lt;&gt;"",ins!A371,"")</f>
        <v/>
      </c>
      <c r="B364" s="9" t="str">
        <f>IF(ins!B371&lt;&gt;"",ins!B371,"")</f>
        <v/>
      </c>
      <c r="C364" s="9" t="str">
        <f>IF(ins!D371&lt;&gt;"",ins!D371,"")</f>
        <v/>
      </c>
      <c r="D364" s="9" t="str">
        <f>IF(ins!E371&lt;&gt;"",VLOOKUP(ins!E371,private!S:U,3,FALSE),"")</f>
        <v/>
      </c>
      <c r="E364" s="9" t="str">
        <f>IF(ins!E371&lt;&gt;"",ins!F371,"")</f>
        <v/>
      </c>
      <c r="F364" s="9" t="str">
        <f>IF(ins!G371&lt;&gt;"",ins!G371,"")</f>
        <v/>
      </c>
      <c r="G364" s="40" t="str">
        <f>IF(ins!H371&lt;&gt;"",ins!H371,"")</f>
        <v/>
      </c>
      <c r="H364" s="40" t="str">
        <f>IF(ins!I371&lt;&gt;"",ins!I371,"")</f>
        <v/>
      </c>
      <c r="I364" s="40" t="str">
        <f>IF(ins!J371&lt;&gt;"",ins!J371,"")</f>
        <v/>
      </c>
      <c r="J364" s="9" t="str">
        <f>IF(ins!K371&lt;&gt;"",ins!K371,"")</f>
        <v/>
      </c>
    </row>
    <row r="365" spans="1:10" x14ac:dyDescent="0.25">
      <c r="A365" s="9" t="str">
        <f>IF(ins!B372&lt;&gt;"",ins!A372,"")</f>
        <v/>
      </c>
      <c r="B365" s="9" t="str">
        <f>IF(ins!B372&lt;&gt;"",ins!B372,"")</f>
        <v/>
      </c>
      <c r="C365" s="9" t="str">
        <f>IF(ins!D372&lt;&gt;"",ins!D372,"")</f>
        <v/>
      </c>
      <c r="D365" s="9" t="str">
        <f>IF(ins!E372&lt;&gt;"",VLOOKUP(ins!E372,private!S:U,3,FALSE),"")</f>
        <v/>
      </c>
      <c r="E365" s="9" t="str">
        <f>IF(ins!E372&lt;&gt;"",ins!F372,"")</f>
        <v/>
      </c>
      <c r="F365" s="9" t="str">
        <f>IF(ins!G372&lt;&gt;"",ins!G372,"")</f>
        <v/>
      </c>
      <c r="G365" s="40" t="str">
        <f>IF(ins!H372&lt;&gt;"",ins!H372,"")</f>
        <v/>
      </c>
      <c r="H365" s="40" t="str">
        <f>IF(ins!I372&lt;&gt;"",ins!I372,"")</f>
        <v/>
      </c>
      <c r="I365" s="40" t="str">
        <f>IF(ins!J372&lt;&gt;"",ins!J372,"")</f>
        <v/>
      </c>
      <c r="J365" s="9" t="str">
        <f>IF(ins!K372&lt;&gt;"",ins!K372,"")</f>
        <v/>
      </c>
    </row>
    <row r="366" spans="1:10" x14ac:dyDescent="0.25">
      <c r="A366" s="9" t="str">
        <f>IF(ins!B373&lt;&gt;"",ins!A373,"")</f>
        <v/>
      </c>
      <c r="B366" s="9" t="str">
        <f>IF(ins!B373&lt;&gt;"",ins!B373,"")</f>
        <v/>
      </c>
      <c r="C366" s="9" t="str">
        <f>IF(ins!D373&lt;&gt;"",ins!D373,"")</f>
        <v/>
      </c>
      <c r="D366" s="9" t="str">
        <f>IF(ins!E373&lt;&gt;"",VLOOKUP(ins!E373,private!S:U,3,FALSE),"")</f>
        <v/>
      </c>
      <c r="E366" s="9" t="str">
        <f>IF(ins!E373&lt;&gt;"",ins!F373,"")</f>
        <v/>
      </c>
      <c r="F366" s="9" t="str">
        <f>IF(ins!G373&lt;&gt;"",ins!G373,"")</f>
        <v/>
      </c>
      <c r="G366" s="40" t="str">
        <f>IF(ins!H373&lt;&gt;"",ins!H373,"")</f>
        <v/>
      </c>
      <c r="H366" s="40" t="str">
        <f>IF(ins!I373&lt;&gt;"",ins!I373,"")</f>
        <v/>
      </c>
      <c r="I366" s="40" t="str">
        <f>IF(ins!J373&lt;&gt;"",ins!J373,"")</f>
        <v/>
      </c>
      <c r="J366" s="9" t="str">
        <f>IF(ins!K373&lt;&gt;"",ins!K373,"")</f>
        <v/>
      </c>
    </row>
    <row r="367" spans="1:10" x14ac:dyDescent="0.25">
      <c r="A367" s="9" t="str">
        <f>IF(ins!B374&lt;&gt;"",ins!A374,"")</f>
        <v/>
      </c>
      <c r="B367" s="9" t="str">
        <f>IF(ins!B374&lt;&gt;"",ins!B374,"")</f>
        <v/>
      </c>
      <c r="C367" s="9" t="str">
        <f>IF(ins!D374&lt;&gt;"",ins!D374,"")</f>
        <v/>
      </c>
      <c r="D367" s="9" t="str">
        <f>IF(ins!E374&lt;&gt;"",VLOOKUP(ins!E374,private!S:U,3,FALSE),"")</f>
        <v/>
      </c>
      <c r="E367" s="9" t="str">
        <f>IF(ins!E374&lt;&gt;"",ins!F374,"")</f>
        <v/>
      </c>
      <c r="F367" s="9" t="str">
        <f>IF(ins!G374&lt;&gt;"",ins!G374,"")</f>
        <v/>
      </c>
      <c r="G367" s="40" t="str">
        <f>IF(ins!H374&lt;&gt;"",ins!H374,"")</f>
        <v/>
      </c>
      <c r="H367" s="40" t="str">
        <f>IF(ins!I374&lt;&gt;"",ins!I374,"")</f>
        <v/>
      </c>
      <c r="I367" s="40" t="str">
        <f>IF(ins!J374&lt;&gt;"",ins!J374,"")</f>
        <v/>
      </c>
      <c r="J367" s="9" t="str">
        <f>IF(ins!K374&lt;&gt;"",ins!K374,"")</f>
        <v/>
      </c>
    </row>
    <row r="368" spans="1:10" x14ac:dyDescent="0.25">
      <c r="A368" s="9" t="str">
        <f>IF(ins!B375&lt;&gt;"",ins!A375,"")</f>
        <v/>
      </c>
      <c r="B368" s="9" t="str">
        <f>IF(ins!B375&lt;&gt;"",ins!B375,"")</f>
        <v/>
      </c>
      <c r="C368" s="9" t="str">
        <f>IF(ins!D375&lt;&gt;"",ins!D375,"")</f>
        <v/>
      </c>
      <c r="D368" s="9" t="str">
        <f>IF(ins!E375&lt;&gt;"",VLOOKUP(ins!E375,private!S:U,3,FALSE),"")</f>
        <v/>
      </c>
      <c r="E368" s="9" t="str">
        <f>IF(ins!E375&lt;&gt;"",ins!F375,"")</f>
        <v/>
      </c>
      <c r="F368" s="9" t="str">
        <f>IF(ins!G375&lt;&gt;"",ins!G375,"")</f>
        <v/>
      </c>
      <c r="G368" s="40" t="str">
        <f>IF(ins!H375&lt;&gt;"",ins!H375,"")</f>
        <v/>
      </c>
      <c r="H368" s="40" t="str">
        <f>IF(ins!I375&lt;&gt;"",ins!I375,"")</f>
        <v/>
      </c>
      <c r="I368" s="40" t="str">
        <f>IF(ins!J375&lt;&gt;"",ins!J375,"")</f>
        <v/>
      </c>
      <c r="J368" s="9" t="str">
        <f>IF(ins!K375&lt;&gt;"",ins!K375,"")</f>
        <v/>
      </c>
    </row>
    <row r="369" spans="1:10" x14ac:dyDescent="0.25">
      <c r="A369" s="9" t="str">
        <f>IF(ins!B376&lt;&gt;"",ins!A376,"")</f>
        <v/>
      </c>
      <c r="B369" s="9" t="str">
        <f>IF(ins!B376&lt;&gt;"",ins!B376,"")</f>
        <v/>
      </c>
      <c r="C369" s="9" t="str">
        <f>IF(ins!D376&lt;&gt;"",ins!D376,"")</f>
        <v/>
      </c>
      <c r="D369" s="9" t="str">
        <f>IF(ins!E376&lt;&gt;"",VLOOKUP(ins!E376,private!S:U,3,FALSE),"")</f>
        <v/>
      </c>
      <c r="E369" s="9" t="str">
        <f>IF(ins!E376&lt;&gt;"",ins!F376,"")</f>
        <v/>
      </c>
      <c r="F369" s="9" t="str">
        <f>IF(ins!G376&lt;&gt;"",ins!G376,"")</f>
        <v/>
      </c>
      <c r="G369" s="40" t="str">
        <f>IF(ins!H376&lt;&gt;"",ins!H376,"")</f>
        <v/>
      </c>
      <c r="H369" s="40" t="str">
        <f>IF(ins!I376&lt;&gt;"",ins!I376,"")</f>
        <v/>
      </c>
      <c r="I369" s="40" t="str">
        <f>IF(ins!J376&lt;&gt;"",ins!J376,"")</f>
        <v/>
      </c>
      <c r="J369" s="9" t="str">
        <f>IF(ins!K376&lt;&gt;"",ins!K376,"")</f>
        <v/>
      </c>
    </row>
    <row r="370" spans="1:10" x14ac:dyDescent="0.25">
      <c r="A370" s="9" t="str">
        <f>IF(ins!B377&lt;&gt;"",ins!A377,"")</f>
        <v/>
      </c>
      <c r="B370" s="9" t="str">
        <f>IF(ins!B377&lt;&gt;"",ins!B377,"")</f>
        <v/>
      </c>
      <c r="C370" s="9" t="str">
        <f>IF(ins!D377&lt;&gt;"",ins!D377,"")</f>
        <v/>
      </c>
      <c r="D370" s="9" t="str">
        <f>IF(ins!E377&lt;&gt;"",VLOOKUP(ins!E377,private!S:U,3,FALSE),"")</f>
        <v/>
      </c>
      <c r="E370" s="9" t="str">
        <f>IF(ins!E377&lt;&gt;"",ins!F377,"")</f>
        <v/>
      </c>
      <c r="F370" s="9" t="str">
        <f>IF(ins!G377&lt;&gt;"",ins!G377,"")</f>
        <v/>
      </c>
      <c r="G370" s="40" t="str">
        <f>IF(ins!H377&lt;&gt;"",ins!H377,"")</f>
        <v/>
      </c>
      <c r="H370" s="40" t="str">
        <f>IF(ins!I377&lt;&gt;"",ins!I377,"")</f>
        <v/>
      </c>
      <c r="I370" s="40" t="str">
        <f>IF(ins!J377&lt;&gt;"",ins!J377,"")</f>
        <v/>
      </c>
      <c r="J370" s="9" t="str">
        <f>IF(ins!K377&lt;&gt;"",ins!K377,"")</f>
        <v/>
      </c>
    </row>
    <row r="371" spans="1:10" x14ac:dyDescent="0.25">
      <c r="A371" s="9" t="str">
        <f>IF(ins!B378&lt;&gt;"",ins!A378,"")</f>
        <v/>
      </c>
      <c r="B371" s="9" t="str">
        <f>IF(ins!B378&lt;&gt;"",ins!B378,"")</f>
        <v/>
      </c>
      <c r="C371" s="9" t="str">
        <f>IF(ins!D378&lt;&gt;"",ins!D378,"")</f>
        <v/>
      </c>
      <c r="D371" s="9" t="str">
        <f>IF(ins!E378&lt;&gt;"",VLOOKUP(ins!E378,private!S:U,3,FALSE),"")</f>
        <v/>
      </c>
      <c r="E371" s="9" t="str">
        <f>IF(ins!E378&lt;&gt;"",ins!F378,"")</f>
        <v/>
      </c>
      <c r="F371" s="9" t="str">
        <f>IF(ins!G378&lt;&gt;"",ins!G378,"")</f>
        <v/>
      </c>
      <c r="G371" s="40" t="str">
        <f>IF(ins!H378&lt;&gt;"",ins!H378,"")</f>
        <v/>
      </c>
      <c r="H371" s="40" t="str">
        <f>IF(ins!I378&lt;&gt;"",ins!I378,"")</f>
        <v/>
      </c>
      <c r="I371" s="40" t="str">
        <f>IF(ins!J378&lt;&gt;"",ins!J378,"")</f>
        <v/>
      </c>
      <c r="J371" s="9" t="str">
        <f>IF(ins!K378&lt;&gt;"",ins!K378,"")</f>
        <v/>
      </c>
    </row>
    <row r="372" spans="1:10" x14ac:dyDescent="0.25">
      <c r="A372" s="9" t="str">
        <f>IF(ins!B379&lt;&gt;"",ins!A379,"")</f>
        <v/>
      </c>
      <c r="B372" s="9" t="str">
        <f>IF(ins!B379&lt;&gt;"",ins!B379,"")</f>
        <v/>
      </c>
      <c r="C372" s="9" t="str">
        <f>IF(ins!D379&lt;&gt;"",ins!D379,"")</f>
        <v/>
      </c>
      <c r="D372" s="9" t="str">
        <f>IF(ins!E379&lt;&gt;"",VLOOKUP(ins!E379,private!S:U,3,FALSE),"")</f>
        <v/>
      </c>
      <c r="E372" s="9" t="str">
        <f>IF(ins!E379&lt;&gt;"",ins!F379,"")</f>
        <v/>
      </c>
      <c r="F372" s="9" t="str">
        <f>IF(ins!G379&lt;&gt;"",ins!G379,"")</f>
        <v/>
      </c>
      <c r="G372" s="40" t="str">
        <f>IF(ins!H379&lt;&gt;"",ins!H379,"")</f>
        <v/>
      </c>
      <c r="H372" s="40" t="str">
        <f>IF(ins!I379&lt;&gt;"",ins!I379,"")</f>
        <v/>
      </c>
      <c r="I372" s="40" t="str">
        <f>IF(ins!J379&lt;&gt;"",ins!J379,"")</f>
        <v/>
      </c>
      <c r="J372" s="9" t="str">
        <f>IF(ins!K379&lt;&gt;"",ins!K379,"")</f>
        <v/>
      </c>
    </row>
    <row r="373" spans="1:10" x14ac:dyDescent="0.25">
      <c r="A373" s="9" t="str">
        <f>IF(ins!B380&lt;&gt;"",ins!A380,"")</f>
        <v/>
      </c>
      <c r="B373" s="9" t="str">
        <f>IF(ins!B380&lt;&gt;"",ins!B380,"")</f>
        <v/>
      </c>
      <c r="C373" s="9" t="str">
        <f>IF(ins!D380&lt;&gt;"",ins!D380,"")</f>
        <v/>
      </c>
      <c r="D373" s="9" t="str">
        <f>IF(ins!E380&lt;&gt;"",VLOOKUP(ins!E380,private!S:U,3,FALSE),"")</f>
        <v/>
      </c>
      <c r="E373" s="9" t="str">
        <f>IF(ins!E380&lt;&gt;"",ins!F380,"")</f>
        <v/>
      </c>
      <c r="F373" s="9" t="str">
        <f>IF(ins!G380&lt;&gt;"",ins!G380,"")</f>
        <v/>
      </c>
      <c r="G373" s="40" t="str">
        <f>IF(ins!H380&lt;&gt;"",ins!H380,"")</f>
        <v/>
      </c>
      <c r="H373" s="40" t="str">
        <f>IF(ins!I380&lt;&gt;"",ins!I380,"")</f>
        <v/>
      </c>
      <c r="I373" s="40" t="str">
        <f>IF(ins!J380&lt;&gt;"",ins!J380,"")</f>
        <v/>
      </c>
      <c r="J373" s="9" t="str">
        <f>IF(ins!K380&lt;&gt;"",ins!K380,"")</f>
        <v/>
      </c>
    </row>
    <row r="374" spans="1:10" x14ac:dyDescent="0.25">
      <c r="A374" s="9" t="str">
        <f>IF(ins!B381&lt;&gt;"",ins!A381,"")</f>
        <v/>
      </c>
      <c r="B374" s="9" t="str">
        <f>IF(ins!B381&lt;&gt;"",ins!B381,"")</f>
        <v/>
      </c>
      <c r="C374" s="9" t="str">
        <f>IF(ins!D381&lt;&gt;"",ins!D381,"")</f>
        <v/>
      </c>
      <c r="D374" s="9" t="str">
        <f>IF(ins!E381&lt;&gt;"",VLOOKUP(ins!E381,private!S:U,3,FALSE),"")</f>
        <v/>
      </c>
      <c r="E374" s="9" t="str">
        <f>IF(ins!E381&lt;&gt;"",ins!F381,"")</f>
        <v/>
      </c>
      <c r="F374" s="9" t="str">
        <f>IF(ins!G381&lt;&gt;"",ins!G381,"")</f>
        <v/>
      </c>
      <c r="G374" s="40" t="str">
        <f>IF(ins!H381&lt;&gt;"",ins!H381,"")</f>
        <v/>
      </c>
      <c r="H374" s="40" t="str">
        <f>IF(ins!I381&lt;&gt;"",ins!I381,"")</f>
        <v/>
      </c>
      <c r="I374" s="40" t="str">
        <f>IF(ins!J381&lt;&gt;"",ins!J381,"")</f>
        <v/>
      </c>
      <c r="J374" s="9" t="str">
        <f>IF(ins!K381&lt;&gt;"",ins!K381,"")</f>
        <v/>
      </c>
    </row>
    <row r="375" spans="1:10" x14ac:dyDescent="0.25">
      <c r="A375" s="9" t="str">
        <f>IF(ins!B382&lt;&gt;"",ins!A382,"")</f>
        <v/>
      </c>
      <c r="B375" s="9" t="str">
        <f>IF(ins!B382&lt;&gt;"",ins!B382,"")</f>
        <v/>
      </c>
      <c r="C375" s="9" t="str">
        <f>IF(ins!D382&lt;&gt;"",ins!D382,"")</f>
        <v/>
      </c>
      <c r="D375" s="9" t="str">
        <f>IF(ins!E382&lt;&gt;"",VLOOKUP(ins!E382,private!S:U,3,FALSE),"")</f>
        <v/>
      </c>
      <c r="E375" s="9" t="str">
        <f>IF(ins!E382&lt;&gt;"",ins!F382,"")</f>
        <v/>
      </c>
      <c r="F375" s="9" t="str">
        <f>IF(ins!G382&lt;&gt;"",ins!G382,"")</f>
        <v/>
      </c>
      <c r="G375" s="40" t="str">
        <f>IF(ins!H382&lt;&gt;"",ins!H382,"")</f>
        <v/>
      </c>
      <c r="H375" s="40" t="str">
        <f>IF(ins!I382&lt;&gt;"",ins!I382,"")</f>
        <v/>
      </c>
      <c r="I375" s="40" t="str">
        <f>IF(ins!J382&lt;&gt;"",ins!J382,"")</f>
        <v/>
      </c>
      <c r="J375" s="9" t="str">
        <f>IF(ins!K382&lt;&gt;"",ins!K382,"")</f>
        <v/>
      </c>
    </row>
    <row r="376" spans="1:10" x14ac:dyDescent="0.25">
      <c r="A376" s="9" t="str">
        <f>IF(ins!B383&lt;&gt;"",ins!A383,"")</f>
        <v/>
      </c>
      <c r="B376" s="9" t="str">
        <f>IF(ins!B383&lt;&gt;"",ins!B383,"")</f>
        <v/>
      </c>
      <c r="C376" s="9" t="str">
        <f>IF(ins!D383&lt;&gt;"",ins!D383,"")</f>
        <v/>
      </c>
      <c r="D376" s="9" t="str">
        <f>IF(ins!E383&lt;&gt;"",VLOOKUP(ins!E383,private!S:U,3,FALSE),"")</f>
        <v/>
      </c>
      <c r="E376" s="9" t="str">
        <f>IF(ins!E383&lt;&gt;"",ins!F383,"")</f>
        <v/>
      </c>
      <c r="F376" s="9" t="str">
        <f>IF(ins!G383&lt;&gt;"",ins!G383,"")</f>
        <v/>
      </c>
      <c r="G376" s="40" t="str">
        <f>IF(ins!H383&lt;&gt;"",ins!H383,"")</f>
        <v/>
      </c>
      <c r="H376" s="40" t="str">
        <f>IF(ins!I383&lt;&gt;"",ins!I383,"")</f>
        <v/>
      </c>
      <c r="I376" s="40" t="str">
        <f>IF(ins!J383&lt;&gt;"",ins!J383,"")</f>
        <v/>
      </c>
      <c r="J376" s="9" t="str">
        <f>IF(ins!K383&lt;&gt;"",ins!K383,"")</f>
        <v/>
      </c>
    </row>
    <row r="377" spans="1:10" x14ac:dyDescent="0.25">
      <c r="A377" s="9" t="str">
        <f>IF(ins!B384&lt;&gt;"",ins!A384,"")</f>
        <v/>
      </c>
      <c r="B377" s="9" t="str">
        <f>IF(ins!B384&lt;&gt;"",ins!B384,"")</f>
        <v/>
      </c>
      <c r="C377" s="9" t="str">
        <f>IF(ins!D384&lt;&gt;"",ins!D384,"")</f>
        <v/>
      </c>
      <c r="D377" s="9" t="str">
        <f>IF(ins!E384&lt;&gt;"",VLOOKUP(ins!E384,private!S:U,3,FALSE),"")</f>
        <v/>
      </c>
      <c r="E377" s="9" t="str">
        <f>IF(ins!E384&lt;&gt;"",ins!F384,"")</f>
        <v/>
      </c>
      <c r="F377" s="9" t="str">
        <f>IF(ins!G384&lt;&gt;"",ins!G384,"")</f>
        <v/>
      </c>
      <c r="G377" s="40" t="str">
        <f>IF(ins!H384&lt;&gt;"",ins!H384,"")</f>
        <v/>
      </c>
      <c r="H377" s="40" t="str">
        <f>IF(ins!I384&lt;&gt;"",ins!I384,"")</f>
        <v/>
      </c>
      <c r="I377" s="40" t="str">
        <f>IF(ins!J384&lt;&gt;"",ins!J384,"")</f>
        <v/>
      </c>
      <c r="J377" s="9" t="str">
        <f>IF(ins!K384&lt;&gt;"",ins!K384,"")</f>
        <v/>
      </c>
    </row>
    <row r="378" spans="1:10" x14ac:dyDescent="0.25">
      <c r="A378" s="9" t="str">
        <f>IF(ins!B385&lt;&gt;"",ins!A385,"")</f>
        <v/>
      </c>
      <c r="B378" s="9" t="str">
        <f>IF(ins!B385&lt;&gt;"",ins!B385,"")</f>
        <v/>
      </c>
      <c r="C378" s="9" t="str">
        <f>IF(ins!D385&lt;&gt;"",ins!D385,"")</f>
        <v/>
      </c>
      <c r="D378" s="9" t="str">
        <f>IF(ins!E385&lt;&gt;"",VLOOKUP(ins!E385,private!S:U,3,FALSE),"")</f>
        <v/>
      </c>
      <c r="E378" s="9" t="str">
        <f>IF(ins!E385&lt;&gt;"",ins!F385,"")</f>
        <v/>
      </c>
      <c r="F378" s="9" t="str">
        <f>IF(ins!G385&lt;&gt;"",ins!G385,"")</f>
        <v/>
      </c>
      <c r="G378" s="40" t="str">
        <f>IF(ins!H385&lt;&gt;"",ins!H385,"")</f>
        <v/>
      </c>
      <c r="H378" s="40" t="str">
        <f>IF(ins!I385&lt;&gt;"",ins!I385,"")</f>
        <v/>
      </c>
      <c r="I378" s="40" t="str">
        <f>IF(ins!J385&lt;&gt;"",ins!J385,"")</f>
        <v/>
      </c>
      <c r="J378" s="9" t="str">
        <f>IF(ins!K385&lt;&gt;"",ins!K385,"")</f>
        <v/>
      </c>
    </row>
    <row r="379" spans="1:10" x14ac:dyDescent="0.25">
      <c r="A379" s="9" t="str">
        <f>IF(ins!B386&lt;&gt;"",ins!A386,"")</f>
        <v/>
      </c>
      <c r="B379" s="9" t="str">
        <f>IF(ins!B386&lt;&gt;"",ins!B386,"")</f>
        <v/>
      </c>
      <c r="C379" s="9" t="str">
        <f>IF(ins!D386&lt;&gt;"",ins!D386,"")</f>
        <v/>
      </c>
      <c r="D379" s="9" t="str">
        <f>IF(ins!E386&lt;&gt;"",VLOOKUP(ins!E386,private!S:U,3,FALSE),"")</f>
        <v/>
      </c>
      <c r="E379" s="9" t="str">
        <f>IF(ins!E386&lt;&gt;"",ins!F386,"")</f>
        <v/>
      </c>
      <c r="F379" s="9" t="str">
        <f>IF(ins!G386&lt;&gt;"",ins!G386,"")</f>
        <v/>
      </c>
      <c r="G379" s="40" t="str">
        <f>IF(ins!H386&lt;&gt;"",ins!H386,"")</f>
        <v/>
      </c>
      <c r="H379" s="40" t="str">
        <f>IF(ins!I386&lt;&gt;"",ins!I386,"")</f>
        <v/>
      </c>
      <c r="I379" s="40" t="str">
        <f>IF(ins!J386&lt;&gt;"",ins!J386,"")</f>
        <v/>
      </c>
      <c r="J379" s="9" t="str">
        <f>IF(ins!K386&lt;&gt;"",ins!K386,"")</f>
        <v/>
      </c>
    </row>
    <row r="380" spans="1:10" x14ac:dyDescent="0.25">
      <c r="A380" s="9" t="str">
        <f>IF(ins!B387&lt;&gt;"",ins!A387,"")</f>
        <v/>
      </c>
      <c r="B380" s="9" t="str">
        <f>IF(ins!B387&lt;&gt;"",ins!B387,"")</f>
        <v/>
      </c>
      <c r="C380" s="9" t="str">
        <f>IF(ins!D387&lt;&gt;"",ins!D387,"")</f>
        <v/>
      </c>
      <c r="D380" s="9" t="str">
        <f>IF(ins!E387&lt;&gt;"",VLOOKUP(ins!E387,private!S:U,3,FALSE),"")</f>
        <v/>
      </c>
      <c r="E380" s="9" t="str">
        <f>IF(ins!E387&lt;&gt;"",ins!F387,"")</f>
        <v/>
      </c>
      <c r="F380" s="9" t="str">
        <f>IF(ins!G387&lt;&gt;"",ins!G387,"")</f>
        <v/>
      </c>
      <c r="G380" s="40" t="str">
        <f>IF(ins!H387&lt;&gt;"",ins!H387,"")</f>
        <v/>
      </c>
      <c r="H380" s="40" t="str">
        <f>IF(ins!I387&lt;&gt;"",ins!I387,"")</f>
        <v/>
      </c>
      <c r="I380" s="40" t="str">
        <f>IF(ins!J387&lt;&gt;"",ins!J387,"")</f>
        <v/>
      </c>
      <c r="J380" s="9" t="str">
        <f>IF(ins!K387&lt;&gt;"",ins!K387,"")</f>
        <v/>
      </c>
    </row>
    <row r="381" spans="1:10" x14ac:dyDescent="0.25">
      <c r="A381" s="9" t="str">
        <f>IF(ins!B388&lt;&gt;"",ins!A388,"")</f>
        <v/>
      </c>
      <c r="B381" s="9" t="str">
        <f>IF(ins!B388&lt;&gt;"",ins!B388,"")</f>
        <v/>
      </c>
      <c r="C381" s="9" t="str">
        <f>IF(ins!D388&lt;&gt;"",ins!D388,"")</f>
        <v/>
      </c>
      <c r="D381" s="9" t="str">
        <f>IF(ins!E388&lt;&gt;"",VLOOKUP(ins!E388,private!S:U,3,FALSE),"")</f>
        <v/>
      </c>
      <c r="E381" s="9" t="str">
        <f>IF(ins!E388&lt;&gt;"",ins!F388,"")</f>
        <v/>
      </c>
      <c r="F381" s="9" t="str">
        <f>IF(ins!G388&lt;&gt;"",ins!G388,"")</f>
        <v/>
      </c>
      <c r="G381" s="40" t="str">
        <f>IF(ins!H388&lt;&gt;"",ins!H388,"")</f>
        <v/>
      </c>
      <c r="H381" s="40" t="str">
        <f>IF(ins!I388&lt;&gt;"",ins!I388,"")</f>
        <v/>
      </c>
      <c r="I381" s="40" t="str">
        <f>IF(ins!J388&lt;&gt;"",ins!J388,"")</f>
        <v/>
      </c>
      <c r="J381" s="9" t="str">
        <f>IF(ins!K388&lt;&gt;"",ins!K388,"")</f>
        <v/>
      </c>
    </row>
    <row r="382" spans="1:10" x14ac:dyDescent="0.25">
      <c r="A382" s="9" t="str">
        <f>IF(ins!B389&lt;&gt;"",ins!A389,"")</f>
        <v/>
      </c>
      <c r="B382" s="9" t="str">
        <f>IF(ins!B389&lt;&gt;"",ins!B389,"")</f>
        <v/>
      </c>
      <c r="C382" s="9" t="str">
        <f>IF(ins!D389&lt;&gt;"",ins!D389,"")</f>
        <v/>
      </c>
      <c r="D382" s="9" t="str">
        <f>IF(ins!E389&lt;&gt;"",VLOOKUP(ins!E389,private!S:U,3,FALSE),"")</f>
        <v/>
      </c>
      <c r="E382" s="9" t="str">
        <f>IF(ins!E389&lt;&gt;"",ins!F389,"")</f>
        <v/>
      </c>
      <c r="F382" s="9" t="str">
        <f>IF(ins!G389&lt;&gt;"",ins!G389,"")</f>
        <v/>
      </c>
      <c r="G382" s="40" t="str">
        <f>IF(ins!H389&lt;&gt;"",ins!H389,"")</f>
        <v/>
      </c>
      <c r="H382" s="40" t="str">
        <f>IF(ins!I389&lt;&gt;"",ins!I389,"")</f>
        <v/>
      </c>
      <c r="I382" s="40" t="str">
        <f>IF(ins!J389&lt;&gt;"",ins!J389,"")</f>
        <v/>
      </c>
      <c r="J382" s="9" t="str">
        <f>IF(ins!K389&lt;&gt;"",ins!K389,"")</f>
        <v/>
      </c>
    </row>
    <row r="383" spans="1:10" x14ac:dyDescent="0.25">
      <c r="A383" s="9" t="str">
        <f>IF(ins!B390&lt;&gt;"",ins!A390,"")</f>
        <v/>
      </c>
      <c r="B383" s="9" t="str">
        <f>IF(ins!B390&lt;&gt;"",ins!B390,"")</f>
        <v/>
      </c>
      <c r="C383" s="9" t="str">
        <f>IF(ins!D390&lt;&gt;"",ins!D390,"")</f>
        <v/>
      </c>
      <c r="D383" s="9" t="str">
        <f>IF(ins!E390&lt;&gt;"",VLOOKUP(ins!E390,private!S:U,3,FALSE),"")</f>
        <v/>
      </c>
      <c r="E383" s="9" t="str">
        <f>IF(ins!E390&lt;&gt;"",ins!F390,"")</f>
        <v/>
      </c>
      <c r="F383" s="9" t="str">
        <f>IF(ins!G390&lt;&gt;"",ins!G390,"")</f>
        <v/>
      </c>
      <c r="G383" s="40" t="str">
        <f>IF(ins!H390&lt;&gt;"",ins!H390,"")</f>
        <v/>
      </c>
      <c r="H383" s="40" t="str">
        <f>IF(ins!I390&lt;&gt;"",ins!I390,"")</f>
        <v/>
      </c>
      <c r="I383" s="40" t="str">
        <f>IF(ins!J390&lt;&gt;"",ins!J390,"")</f>
        <v/>
      </c>
      <c r="J383" s="9" t="str">
        <f>IF(ins!K390&lt;&gt;"",ins!K390,"")</f>
        <v/>
      </c>
    </row>
    <row r="384" spans="1:10" x14ac:dyDescent="0.25">
      <c r="A384" s="9" t="str">
        <f>IF(ins!B391&lt;&gt;"",ins!A391,"")</f>
        <v/>
      </c>
      <c r="B384" s="9" t="str">
        <f>IF(ins!B391&lt;&gt;"",ins!B391,"")</f>
        <v/>
      </c>
      <c r="C384" s="9" t="str">
        <f>IF(ins!D391&lt;&gt;"",ins!D391,"")</f>
        <v/>
      </c>
      <c r="D384" s="9" t="str">
        <f>IF(ins!E391&lt;&gt;"",VLOOKUP(ins!E391,private!S:U,3,FALSE),"")</f>
        <v/>
      </c>
      <c r="E384" s="9" t="str">
        <f>IF(ins!E391&lt;&gt;"",ins!F391,"")</f>
        <v/>
      </c>
      <c r="F384" s="9" t="str">
        <f>IF(ins!G391&lt;&gt;"",ins!G391,"")</f>
        <v/>
      </c>
      <c r="G384" s="40" t="str">
        <f>IF(ins!H391&lt;&gt;"",ins!H391,"")</f>
        <v/>
      </c>
      <c r="H384" s="40" t="str">
        <f>IF(ins!I391&lt;&gt;"",ins!I391,"")</f>
        <v/>
      </c>
      <c r="I384" s="40" t="str">
        <f>IF(ins!J391&lt;&gt;"",ins!J391,"")</f>
        <v/>
      </c>
      <c r="J384" s="9" t="str">
        <f>IF(ins!K391&lt;&gt;"",ins!K391,"")</f>
        <v/>
      </c>
    </row>
    <row r="385" spans="1:10" x14ac:dyDescent="0.25">
      <c r="A385" s="9" t="str">
        <f>IF(ins!B392&lt;&gt;"",ins!A392,"")</f>
        <v/>
      </c>
      <c r="B385" s="9" t="str">
        <f>IF(ins!B392&lt;&gt;"",ins!B392,"")</f>
        <v/>
      </c>
      <c r="C385" s="9" t="str">
        <f>IF(ins!D392&lt;&gt;"",ins!D392,"")</f>
        <v/>
      </c>
      <c r="D385" s="9" t="str">
        <f>IF(ins!E392&lt;&gt;"",VLOOKUP(ins!E392,private!S:U,3,FALSE),"")</f>
        <v/>
      </c>
      <c r="E385" s="9" t="str">
        <f>IF(ins!E392&lt;&gt;"",ins!F392,"")</f>
        <v/>
      </c>
      <c r="F385" s="9" t="str">
        <f>IF(ins!G392&lt;&gt;"",ins!G392,"")</f>
        <v/>
      </c>
      <c r="G385" s="40" t="str">
        <f>IF(ins!H392&lt;&gt;"",ins!H392,"")</f>
        <v/>
      </c>
      <c r="H385" s="40" t="str">
        <f>IF(ins!I392&lt;&gt;"",ins!I392,"")</f>
        <v/>
      </c>
      <c r="I385" s="40" t="str">
        <f>IF(ins!J392&lt;&gt;"",ins!J392,"")</f>
        <v/>
      </c>
      <c r="J385" s="9" t="str">
        <f>IF(ins!K392&lt;&gt;"",ins!K392,"")</f>
        <v/>
      </c>
    </row>
    <row r="386" spans="1:10" x14ac:dyDescent="0.25">
      <c r="A386" s="9" t="str">
        <f>IF(ins!B393&lt;&gt;"",ins!A393,"")</f>
        <v/>
      </c>
      <c r="B386" s="9" t="str">
        <f>IF(ins!B393&lt;&gt;"",ins!B393,"")</f>
        <v/>
      </c>
      <c r="C386" s="9" t="str">
        <f>IF(ins!D393&lt;&gt;"",ins!D393,"")</f>
        <v/>
      </c>
      <c r="D386" s="9" t="str">
        <f>IF(ins!E393&lt;&gt;"",VLOOKUP(ins!E393,private!S:U,3,FALSE),"")</f>
        <v/>
      </c>
      <c r="E386" s="9" t="str">
        <f>IF(ins!E393&lt;&gt;"",ins!F393,"")</f>
        <v/>
      </c>
      <c r="F386" s="9" t="str">
        <f>IF(ins!G393&lt;&gt;"",ins!G393,"")</f>
        <v/>
      </c>
      <c r="G386" s="40" t="str">
        <f>IF(ins!H393&lt;&gt;"",ins!H393,"")</f>
        <v/>
      </c>
      <c r="H386" s="40" t="str">
        <f>IF(ins!I393&lt;&gt;"",ins!I393,"")</f>
        <v/>
      </c>
      <c r="I386" s="40" t="str">
        <f>IF(ins!J393&lt;&gt;"",ins!J393,"")</f>
        <v/>
      </c>
      <c r="J386" s="9" t="str">
        <f>IF(ins!K393&lt;&gt;"",ins!K393,"")</f>
        <v/>
      </c>
    </row>
    <row r="387" spans="1:10" x14ac:dyDescent="0.25">
      <c r="A387" s="9" t="str">
        <f>IF(ins!B394&lt;&gt;"",ins!A394,"")</f>
        <v/>
      </c>
      <c r="B387" s="9" t="str">
        <f>IF(ins!B394&lt;&gt;"",ins!B394,"")</f>
        <v/>
      </c>
      <c r="C387" s="9" t="str">
        <f>IF(ins!D394&lt;&gt;"",ins!D394,"")</f>
        <v/>
      </c>
      <c r="D387" s="9" t="str">
        <f>IF(ins!E394&lt;&gt;"",VLOOKUP(ins!E394,private!S:U,3,FALSE),"")</f>
        <v/>
      </c>
      <c r="E387" s="9" t="str">
        <f>IF(ins!E394&lt;&gt;"",ins!F394,"")</f>
        <v/>
      </c>
      <c r="F387" s="9" t="str">
        <f>IF(ins!G394&lt;&gt;"",ins!G394,"")</f>
        <v/>
      </c>
      <c r="G387" s="40" t="str">
        <f>IF(ins!H394&lt;&gt;"",ins!H394,"")</f>
        <v/>
      </c>
      <c r="H387" s="40" t="str">
        <f>IF(ins!I394&lt;&gt;"",ins!I394,"")</f>
        <v/>
      </c>
      <c r="I387" s="40" t="str">
        <f>IF(ins!J394&lt;&gt;"",ins!J394,"")</f>
        <v/>
      </c>
      <c r="J387" s="9" t="str">
        <f>IF(ins!K394&lt;&gt;"",ins!K394,"")</f>
        <v/>
      </c>
    </row>
    <row r="388" spans="1:10" x14ac:dyDescent="0.25">
      <c r="A388" s="9" t="str">
        <f>IF(ins!B395&lt;&gt;"",ins!A395,"")</f>
        <v/>
      </c>
      <c r="B388" s="9" t="str">
        <f>IF(ins!B395&lt;&gt;"",ins!B395,"")</f>
        <v/>
      </c>
      <c r="C388" s="9" t="str">
        <f>IF(ins!D395&lt;&gt;"",ins!D395,"")</f>
        <v/>
      </c>
      <c r="D388" s="9" t="str">
        <f>IF(ins!E395&lt;&gt;"",VLOOKUP(ins!E395,private!S:U,3,FALSE),"")</f>
        <v/>
      </c>
      <c r="E388" s="9" t="str">
        <f>IF(ins!E395&lt;&gt;"",ins!F395,"")</f>
        <v/>
      </c>
      <c r="F388" s="9" t="str">
        <f>IF(ins!G395&lt;&gt;"",ins!G395,"")</f>
        <v/>
      </c>
      <c r="G388" s="40" t="str">
        <f>IF(ins!H395&lt;&gt;"",ins!H395,"")</f>
        <v/>
      </c>
      <c r="H388" s="40" t="str">
        <f>IF(ins!I395&lt;&gt;"",ins!I395,"")</f>
        <v/>
      </c>
      <c r="I388" s="40" t="str">
        <f>IF(ins!J395&lt;&gt;"",ins!J395,"")</f>
        <v/>
      </c>
      <c r="J388" s="9" t="str">
        <f>IF(ins!K395&lt;&gt;"",ins!K395,"")</f>
        <v/>
      </c>
    </row>
    <row r="389" spans="1:10" x14ac:dyDescent="0.25">
      <c r="A389" s="9" t="str">
        <f>IF(ins!B396&lt;&gt;"",ins!A396,"")</f>
        <v/>
      </c>
      <c r="B389" s="9" t="str">
        <f>IF(ins!B396&lt;&gt;"",ins!B396,"")</f>
        <v/>
      </c>
      <c r="C389" s="9" t="str">
        <f>IF(ins!D396&lt;&gt;"",ins!D396,"")</f>
        <v/>
      </c>
      <c r="D389" s="9" t="str">
        <f>IF(ins!E396&lt;&gt;"",VLOOKUP(ins!E396,private!S:U,3,FALSE),"")</f>
        <v/>
      </c>
      <c r="E389" s="9" t="str">
        <f>IF(ins!E396&lt;&gt;"",ins!F396,"")</f>
        <v/>
      </c>
      <c r="F389" s="9" t="str">
        <f>IF(ins!G396&lt;&gt;"",ins!G396,"")</f>
        <v/>
      </c>
      <c r="G389" s="40" t="str">
        <f>IF(ins!H396&lt;&gt;"",ins!H396,"")</f>
        <v/>
      </c>
      <c r="H389" s="40" t="str">
        <f>IF(ins!I396&lt;&gt;"",ins!I396,"")</f>
        <v/>
      </c>
      <c r="I389" s="40" t="str">
        <f>IF(ins!J396&lt;&gt;"",ins!J396,"")</f>
        <v/>
      </c>
      <c r="J389" s="9" t="str">
        <f>IF(ins!K396&lt;&gt;"",ins!K396,"")</f>
        <v/>
      </c>
    </row>
    <row r="390" spans="1:10" x14ac:dyDescent="0.25">
      <c r="A390" s="9" t="str">
        <f>IF(ins!B397&lt;&gt;"",ins!A397,"")</f>
        <v/>
      </c>
      <c r="B390" s="9" t="str">
        <f>IF(ins!B397&lt;&gt;"",ins!B397,"")</f>
        <v/>
      </c>
      <c r="C390" s="9" t="str">
        <f>IF(ins!D397&lt;&gt;"",ins!D397,"")</f>
        <v/>
      </c>
      <c r="D390" s="9" t="str">
        <f>IF(ins!E397&lt;&gt;"",VLOOKUP(ins!E397,private!S:U,3,FALSE),"")</f>
        <v/>
      </c>
      <c r="E390" s="9" t="str">
        <f>IF(ins!E397&lt;&gt;"",ins!F397,"")</f>
        <v/>
      </c>
      <c r="F390" s="9" t="str">
        <f>IF(ins!G397&lt;&gt;"",ins!G397,"")</f>
        <v/>
      </c>
      <c r="G390" s="40" t="str">
        <f>IF(ins!H397&lt;&gt;"",ins!H397,"")</f>
        <v/>
      </c>
      <c r="H390" s="40" t="str">
        <f>IF(ins!I397&lt;&gt;"",ins!I397,"")</f>
        <v/>
      </c>
      <c r="I390" s="40" t="str">
        <f>IF(ins!J397&lt;&gt;"",ins!J397,"")</f>
        <v/>
      </c>
      <c r="J390" s="9" t="str">
        <f>IF(ins!K397&lt;&gt;"",ins!K397,"")</f>
        <v/>
      </c>
    </row>
    <row r="391" spans="1:10" x14ac:dyDescent="0.25">
      <c r="A391" s="9" t="str">
        <f>IF(ins!B398&lt;&gt;"",ins!A398,"")</f>
        <v/>
      </c>
      <c r="B391" s="9" t="str">
        <f>IF(ins!B398&lt;&gt;"",ins!B398,"")</f>
        <v/>
      </c>
      <c r="C391" s="9" t="str">
        <f>IF(ins!D398&lt;&gt;"",ins!D398,"")</f>
        <v/>
      </c>
      <c r="D391" s="9" t="str">
        <f>IF(ins!E398&lt;&gt;"",VLOOKUP(ins!E398,private!S:U,3,FALSE),"")</f>
        <v/>
      </c>
      <c r="E391" s="9" t="str">
        <f>IF(ins!E398&lt;&gt;"",ins!F398,"")</f>
        <v/>
      </c>
      <c r="F391" s="9" t="str">
        <f>IF(ins!G398&lt;&gt;"",ins!G398,"")</f>
        <v/>
      </c>
      <c r="G391" s="40" t="str">
        <f>IF(ins!H398&lt;&gt;"",ins!H398,"")</f>
        <v/>
      </c>
      <c r="H391" s="40" t="str">
        <f>IF(ins!I398&lt;&gt;"",ins!I398,"")</f>
        <v/>
      </c>
      <c r="I391" s="40" t="str">
        <f>IF(ins!J398&lt;&gt;"",ins!J398,"")</f>
        <v/>
      </c>
      <c r="J391" s="9" t="str">
        <f>IF(ins!K398&lt;&gt;"",ins!K398,"")</f>
        <v/>
      </c>
    </row>
    <row r="392" spans="1:10" x14ac:dyDescent="0.25">
      <c r="A392" s="9" t="str">
        <f>IF(ins!B399&lt;&gt;"",ins!A399,"")</f>
        <v/>
      </c>
      <c r="B392" s="9" t="str">
        <f>IF(ins!B399&lt;&gt;"",ins!B399,"")</f>
        <v/>
      </c>
      <c r="C392" s="9" t="str">
        <f>IF(ins!D399&lt;&gt;"",ins!D399,"")</f>
        <v/>
      </c>
      <c r="D392" s="9" t="str">
        <f>IF(ins!E399&lt;&gt;"",VLOOKUP(ins!E399,private!S:U,3,FALSE),"")</f>
        <v/>
      </c>
      <c r="E392" s="9" t="str">
        <f>IF(ins!E399&lt;&gt;"",ins!F399,"")</f>
        <v/>
      </c>
      <c r="F392" s="9" t="str">
        <f>IF(ins!G399&lt;&gt;"",ins!G399,"")</f>
        <v/>
      </c>
      <c r="G392" s="40" t="str">
        <f>IF(ins!H399&lt;&gt;"",ins!H399,"")</f>
        <v/>
      </c>
      <c r="H392" s="40" t="str">
        <f>IF(ins!I399&lt;&gt;"",ins!I399,"")</f>
        <v/>
      </c>
      <c r="I392" s="40" t="str">
        <f>IF(ins!J399&lt;&gt;"",ins!J399,"")</f>
        <v/>
      </c>
      <c r="J392" s="9" t="str">
        <f>IF(ins!K399&lt;&gt;"",ins!K399,"")</f>
        <v/>
      </c>
    </row>
    <row r="393" spans="1:10" x14ac:dyDescent="0.25">
      <c r="A393" s="9" t="str">
        <f>IF(ins!B400&lt;&gt;"",ins!A400,"")</f>
        <v/>
      </c>
      <c r="B393" s="9" t="str">
        <f>IF(ins!B400&lt;&gt;"",ins!B400,"")</f>
        <v/>
      </c>
      <c r="C393" s="9" t="str">
        <f>IF(ins!D400&lt;&gt;"",ins!D400,"")</f>
        <v/>
      </c>
      <c r="D393" s="9" t="str">
        <f>IF(ins!E400&lt;&gt;"",VLOOKUP(ins!E400,private!S:U,3,FALSE),"")</f>
        <v/>
      </c>
      <c r="E393" s="9" t="str">
        <f>IF(ins!E400&lt;&gt;"",ins!F400,"")</f>
        <v/>
      </c>
      <c r="F393" s="9" t="str">
        <f>IF(ins!G400&lt;&gt;"",ins!G400,"")</f>
        <v/>
      </c>
      <c r="G393" s="40" t="str">
        <f>IF(ins!H400&lt;&gt;"",ins!H400,"")</f>
        <v/>
      </c>
      <c r="H393" s="40" t="str">
        <f>IF(ins!I400&lt;&gt;"",ins!I400,"")</f>
        <v/>
      </c>
      <c r="I393" s="40" t="str">
        <f>IF(ins!J400&lt;&gt;"",ins!J400,"")</f>
        <v/>
      </c>
      <c r="J393" s="9" t="str">
        <f>IF(ins!K400&lt;&gt;"",ins!K400,"")</f>
        <v/>
      </c>
    </row>
    <row r="394" spans="1:10" x14ac:dyDescent="0.25">
      <c r="A394" s="9" t="str">
        <f>IF(ins!B401&lt;&gt;"",ins!A401,"")</f>
        <v/>
      </c>
      <c r="B394" s="9" t="str">
        <f>IF(ins!B401&lt;&gt;"",ins!B401,"")</f>
        <v/>
      </c>
      <c r="C394" s="9" t="str">
        <f>IF(ins!D401&lt;&gt;"",ins!D401,"")</f>
        <v/>
      </c>
      <c r="D394" s="9" t="str">
        <f>IF(ins!E401&lt;&gt;"",VLOOKUP(ins!E401,private!S:U,3,FALSE),"")</f>
        <v/>
      </c>
      <c r="E394" s="9" t="str">
        <f>IF(ins!E401&lt;&gt;"",ins!F401,"")</f>
        <v/>
      </c>
      <c r="F394" s="9" t="str">
        <f>IF(ins!G401&lt;&gt;"",ins!G401,"")</f>
        <v/>
      </c>
      <c r="G394" s="40" t="str">
        <f>IF(ins!H401&lt;&gt;"",ins!H401,"")</f>
        <v/>
      </c>
      <c r="H394" s="40" t="str">
        <f>IF(ins!I401&lt;&gt;"",ins!I401,"")</f>
        <v/>
      </c>
      <c r="I394" s="40" t="str">
        <f>IF(ins!J401&lt;&gt;"",ins!J401,"")</f>
        <v/>
      </c>
      <c r="J394" s="9" t="str">
        <f>IF(ins!K401&lt;&gt;"",ins!K401,"")</f>
        <v/>
      </c>
    </row>
    <row r="395" spans="1:10" x14ac:dyDescent="0.25">
      <c r="A395" s="9" t="str">
        <f>IF(ins!B402&lt;&gt;"",ins!A402,"")</f>
        <v/>
      </c>
      <c r="B395" s="9" t="str">
        <f>IF(ins!B402&lt;&gt;"",ins!B402,"")</f>
        <v/>
      </c>
      <c r="C395" s="9" t="str">
        <f>IF(ins!D402&lt;&gt;"",ins!D402,"")</f>
        <v/>
      </c>
      <c r="D395" s="9" t="str">
        <f>IF(ins!E402&lt;&gt;"",VLOOKUP(ins!E402,private!S:U,3,FALSE),"")</f>
        <v/>
      </c>
      <c r="E395" s="9" t="str">
        <f>IF(ins!E402&lt;&gt;"",ins!F402,"")</f>
        <v/>
      </c>
      <c r="F395" s="9" t="str">
        <f>IF(ins!G402&lt;&gt;"",ins!G402,"")</f>
        <v/>
      </c>
      <c r="G395" s="40" t="str">
        <f>IF(ins!H402&lt;&gt;"",ins!H402,"")</f>
        <v/>
      </c>
      <c r="H395" s="40" t="str">
        <f>IF(ins!I402&lt;&gt;"",ins!I402,"")</f>
        <v/>
      </c>
      <c r="I395" s="40" t="str">
        <f>IF(ins!J402&lt;&gt;"",ins!J402,"")</f>
        <v/>
      </c>
      <c r="J395" s="9" t="str">
        <f>IF(ins!K402&lt;&gt;"",ins!K402,"")</f>
        <v/>
      </c>
    </row>
    <row r="396" spans="1:10" x14ac:dyDescent="0.25">
      <c r="A396" s="9" t="str">
        <f>IF(ins!B403&lt;&gt;"",ins!A403,"")</f>
        <v/>
      </c>
      <c r="B396" s="9" t="str">
        <f>IF(ins!B403&lt;&gt;"",ins!B403,"")</f>
        <v/>
      </c>
      <c r="C396" s="9" t="str">
        <f>IF(ins!D403&lt;&gt;"",ins!D403,"")</f>
        <v/>
      </c>
      <c r="D396" s="9" t="str">
        <f>IF(ins!E403&lt;&gt;"",VLOOKUP(ins!E403,private!S:U,3,FALSE),"")</f>
        <v/>
      </c>
      <c r="E396" s="9" t="str">
        <f>IF(ins!E403&lt;&gt;"",ins!F403,"")</f>
        <v/>
      </c>
      <c r="F396" s="9" t="str">
        <f>IF(ins!G403&lt;&gt;"",ins!G403,"")</f>
        <v/>
      </c>
      <c r="G396" s="40" t="str">
        <f>IF(ins!H403&lt;&gt;"",ins!H403,"")</f>
        <v/>
      </c>
      <c r="H396" s="40" t="str">
        <f>IF(ins!I403&lt;&gt;"",ins!I403,"")</f>
        <v/>
      </c>
      <c r="I396" s="40" t="str">
        <f>IF(ins!J403&lt;&gt;"",ins!J403,"")</f>
        <v/>
      </c>
      <c r="J396" s="9" t="str">
        <f>IF(ins!K403&lt;&gt;"",ins!K403,"")</f>
        <v/>
      </c>
    </row>
    <row r="397" spans="1:10" x14ac:dyDescent="0.25">
      <c r="A397" s="9" t="str">
        <f>IF(ins!B404&lt;&gt;"",ins!A404,"")</f>
        <v/>
      </c>
      <c r="B397" s="9" t="str">
        <f>IF(ins!B404&lt;&gt;"",ins!B404,"")</f>
        <v/>
      </c>
      <c r="C397" s="9" t="str">
        <f>IF(ins!D404&lt;&gt;"",ins!D404,"")</f>
        <v/>
      </c>
      <c r="D397" s="9" t="str">
        <f>IF(ins!E404&lt;&gt;"",VLOOKUP(ins!E404,private!S:U,3,FALSE),"")</f>
        <v/>
      </c>
      <c r="E397" s="9" t="str">
        <f>IF(ins!E404&lt;&gt;"",ins!F404,"")</f>
        <v/>
      </c>
      <c r="F397" s="9" t="str">
        <f>IF(ins!G404&lt;&gt;"",ins!G404,"")</f>
        <v/>
      </c>
      <c r="G397" s="40" t="str">
        <f>IF(ins!H404&lt;&gt;"",ins!H404,"")</f>
        <v/>
      </c>
      <c r="H397" s="40" t="str">
        <f>IF(ins!I404&lt;&gt;"",ins!I404,"")</f>
        <v/>
      </c>
      <c r="I397" s="40" t="str">
        <f>IF(ins!J404&lt;&gt;"",ins!J404,"")</f>
        <v/>
      </c>
      <c r="J397" s="9" t="str">
        <f>IF(ins!K404&lt;&gt;"",ins!K404,"")</f>
        <v/>
      </c>
    </row>
    <row r="398" spans="1:10" x14ac:dyDescent="0.25">
      <c r="A398" s="9" t="str">
        <f>IF(ins!B405&lt;&gt;"",ins!A405,"")</f>
        <v/>
      </c>
      <c r="B398" s="9" t="str">
        <f>IF(ins!B405&lt;&gt;"",ins!B405,"")</f>
        <v/>
      </c>
      <c r="C398" s="9" t="str">
        <f>IF(ins!D405&lt;&gt;"",ins!D405,"")</f>
        <v/>
      </c>
      <c r="D398" s="9" t="str">
        <f>IF(ins!E405&lt;&gt;"",VLOOKUP(ins!E405,private!S:U,3,FALSE),"")</f>
        <v/>
      </c>
      <c r="E398" s="9" t="str">
        <f>IF(ins!E405&lt;&gt;"",ins!F405,"")</f>
        <v/>
      </c>
      <c r="F398" s="9" t="str">
        <f>IF(ins!G405&lt;&gt;"",ins!G405,"")</f>
        <v/>
      </c>
      <c r="G398" s="40" t="str">
        <f>IF(ins!H405&lt;&gt;"",ins!H405,"")</f>
        <v/>
      </c>
      <c r="H398" s="40" t="str">
        <f>IF(ins!I405&lt;&gt;"",ins!I405,"")</f>
        <v/>
      </c>
      <c r="I398" s="40" t="str">
        <f>IF(ins!J405&lt;&gt;"",ins!J405,"")</f>
        <v/>
      </c>
      <c r="J398" s="9" t="str">
        <f>IF(ins!K405&lt;&gt;"",ins!K405,"")</f>
        <v/>
      </c>
    </row>
    <row r="399" spans="1:10" x14ac:dyDescent="0.25">
      <c r="A399" s="9" t="str">
        <f>IF(ins!B406&lt;&gt;"",ins!A406,"")</f>
        <v/>
      </c>
      <c r="B399" s="9" t="str">
        <f>IF(ins!B406&lt;&gt;"",ins!B406,"")</f>
        <v/>
      </c>
      <c r="C399" s="9" t="str">
        <f>IF(ins!D406&lt;&gt;"",ins!D406,"")</f>
        <v/>
      </c>
      <c r="D399" s="9" t="str">
        <f>IF(ins!E406&lt;&gt;"",VLOOKUP(ins!E406,private!S:U,3,FALSE),"")</f>
        <v/>
      </c>
      <c r="E399" s="9" t="str">
        <f>IF(ins!E406&lt;&gt;"",ins!F406,"")</f>
        <v/>
      </c>
      <c r="F399" s="9" t="str">
        <f>IF(ins!G406&lt;&gt;"",ins!G406,"")</f>
        <v/>
      </c>
      <c r="G399" s="40" t="str">
        <f>IF(ins!H406&lt;&gt;"",ins!H406,"")</f>
        <v/>
      </c>
      <c r="H399" s="40" t="str">
        <f>IF(ins!I406&lt;&gt;"",ins!I406,"")</f>
        <v/>
      </c>
      <c r="I399" s="40" t="str">
        <f>IF(ins!J406&lt;&gt;"",ins!J406,"")</f>
        <v/>
      </c>
      <c r="J399" s="9" t="str">
        <f>IF(ins!K406&lt;&gt;"",ins!K406,"")</f>
        <v/>
      </c>
    </row>
    <row r="400" spans="1:10" x14ac:dyDescent="0.25">
      <c r="A400" s="9" t="str">
        <f>IF(ins!B407&lt;&gt;"",ins!A407,"")</f>
        <v/>
      </c>
      <c r="B400" s="9" t="str">
        <f>IF(ins!B407&lt;&gt;"",ins!B407,"")</f>
        <v/>
      </c>
      <c r="C400" s="9" t="str">
        <f>IF(ins!D407&lt;&gt;"",ins!D407,"")</f>
        <v/>
      </c>
      <c r="D400" s="9" t="str">
        <f>IF(ins!E407&lt;&gt;"",VLOOKUP(ins!E407,private!S:U,3,FALSE),"")</f>
        <v/>
      </c>
      <c r="E400" s="9" t="str">
        <f>IF(ins!E407&lt;&gt;"",ins!F407,"")</f>
        <v/>
      </c>
      <c r="F400" s="9" t="str">
        <f>IF(ins!G407&lt;&gt;"",ins!G407,"")</f>
        <v/>
      </c>
      <c r="G400" s="40" t="str">
        <f>IF(ins!H407&lt;&gt;"",ins!H407,"")</f>
        <v/>
      </c>
      <c r="H400" s="40" t="str">
        <f>IF(ins!I407&lt;&gt;"",ins!I407,"")</f>
        <v/>
      </c>
      <c r="I400" s="40" t="str">
        <f>IF(ins!J407&lt;&gt;"",ins!J407,"")</f>
        <v/>
      </c>
      <c r="J400" s="9" t="str">
        <f>IF(ins!K407&lt;&gt;"",ins!K407,"")</f>
        <v/>
      </c>
    </row>
    <row r="401" spans="1:10" x14ac:dyDescent="0.25">
      <c r="A401" s="9" t="str">
        <f>IF(ins!B408&lt;&gt;"",ins!A408,"")</f>
        <v/>
      </c>
      <c r="B401" s="9" t="str">
        <f>IF(ins!B408&lt;&gt;"",ins!B408,"")</f>
        <v/>
      </c>
      <c r="C401" s="9" t="str">
        <f>IF(ins!D408&lt;&gt;"",ins!D408,"")</f>
        <v/>
      </c>
      <c r="D401" s="9" t="str">
        <f>IF(ins!E408&lt;&gt;"",VLOOKUP(ins!E408,private!S:U,3,FALSE),"")</f>
        <v/>
      </c>
      <c r="E401" s="9" t="str">
        <f>IF(ins!E408&lt;&gt;"",ins!F408,"")</f>
        <v/>
      </c>
      <c r="F401" s="9" t="str">
        <f>IF(ins!G408&lt;&gt;"",ins!G408,"")</f>
        <v/>
      </c>
      <c r="G401" s="40" t="str">
        <f>IF(ins!H408&lt;&gt;"",ins!H408,"")</f>
        <v/>
      </c>
      <c r="H401" s="40" t="str">
        <f>IF(ins!I408&lt;&gt;"",ins!I408,"")</f>
        <v/>
      </c>
      <c r="I401" s="40" t="str">
        <f>IF(ins!J408&lt;&gt;"",ins!J408,"")</f>
        <v/>
      </c>
      <c r="J401" s="9" t="str">
        <f>IF(ins!K408&lt;&gt;"",ins!K408,"")</f>
        <v/>
      </c>
    </row>
    <row r="402" spans="1:10" x14ac:dyDescent="0.25">
      <c r="A402" s="9" t="str">
        <f>IF(ins!B409&lt;&gt;"",ins!A409,"")</f>
        <v/>
      </c>
      <c r="B402" s="9" t="str">
        <f>IF(ins!B409&lt;&gt;"",ins!B409,"")</f>
        <v/>
      </c>
      <c r="C402" s="9" t="str">
        <f>IF(ins!D409&lt;&gt;"",ins!D409,"")</f>
        <v/>
      </c>
      <c r="D402" s="9" t="str">
        <f>IF(ins!E409&lt;&gt;"",VLOOKUP(ins!E409,private!S:U,3,FALSE),"")</f>
        <v/>
      </c>
      <c r="E402" s="9" t="str">
        <f>IF(ins!E409&lt;&gt;"",ins!F409,"")</f>
        <v/>
      </c>
      <c r="F402" s="9" t="str">
        <f>IF(ins!G409&lt;&gt;"",ins!G409,"")</f>
        <v/>
      </c>
      <c r="G402" s="40" t="str">
        <f>IF(ins!H409&lt;&gt;"",ins!H409,"")</f>
        <v/>
      </c>
      <c r="H402" s="40" t="str">
        <f>IF(ins!I409&lt;&gt;"",ins!I409,"")</f>
        <v/>
      </c>
      <c r="I402" s="40" t="str">
        <f>IF(ins!J409&lt;&gt;"",ins!J409,"")</f>
        <v/>
      </c>
      <c r="J402" s="9" t="str">
        <f>IF(ins!K409&lt;&gt;"",ins!K409,"")</f>
        <v/>
      </c>
    </row>
    <row r="403" spans="1:10" x14ac:dyDescent="0.25">
      <c r="A403" s="9" t="str">
        <f>IF(ins!B410&lt;&gt;"",ins!A410,"")</f>
        <v/>
      </c>
      <c r="B403" s="9" t="str">
        <f>IF(ins!B410&lt;&gt;"",ins!B410,"")</f>
        <v/>
      </c>
      <c r="C403" s="9" t="str">
        <f>IF(ins!D410&lt;&gt;"",ins!D410,"")</f>
        <v/>
      </c>
      <c r="D403" s="9" t="str">
        <f>IF(ins!E410&lt;&gt;"",VLOOKUP(ins!E410,private!S:U,3,FALSE),"")</f>
        <v/>
      </c>
      <c r="E403" s="9" t="str">
        <f>IF(ins!E410&lt;&gt;"",ins!F410,"")</f>
        <v/>
      </c>
      <c r="F403" s="9" t="str">
        <f>IF(ins!G410&lt;&gt;"",ins!G410,"")</f>
        <v/>
      </c>
      <c r="G403" s="40" t="str">
        <f>IF(ins!H410&lt;&gt;"",ins!H410,"")</f>
        <v/>
      </c>
      <c r="H403" s="40" t="str">
        <f>IF(ins!I410&lt;&gt;"",ins!I410,"")</f>
        <v/>
      </c>
      <c r="I403" s="40" t="str">
        <f>IF(ins!J410&lt;&gt;"",ins!J410,"")</f>
        <v/>
      </c>
      <c r="J403" s="9" t="str">
        <f>IF(ins!K410&lt;&gt;"",ins!K410,"")</f>
        <v/>
      </c>
    </row>
    <row r="404" spans="1:10" x14ac:dyDescent="0.25">
      <c r="A404" s="9" t="str">
        <f>IF(ins!B411&lt;&gt;"",ins!A411,"")</f>
        <v/>
      </c>
      <c r="B404" s="9" t="str">
        <f>IF(ins!B411&lt;&gt;"",ins!B411,"")</f>
        <v/>
      </c>
      <c r="C404" s="9" t="str">
        <f>IF(ins!D411&lt;&gt;"",ins!D411,"")</f>
        <v/>
      </c>
      <c r="D404" s="9" t="str">
        <f>IF(ins!E411&lt;&gt;"",VLOOKUP(ins!E411,private!S:U,3,FALSE),"")</f>
        <v/>
      </c>
      <c r="E404" s="9" t="str">
        <f>IF(ins!E411&lt;&gt;"",ins!F411,"")</f>
        <v/>
      </c>
      <c r="F404" s="9" t="str">
        <f>IF(ins!G411&lt;&gt;"",ins!G411,"")</f>
        <v/>
      </c>
      <c r="G404" s="40" t="str">
        <f>IF(ins!H411&lt;&gt;"",ins!H411,"")</f>
        <v/>
      </c>
      <c r="H404" s="40" t="str">
        <f>IF(ins!I411&lt;&gt;"",ins!I411,"")</f>
        <v/>
      </c>
      <c r="I404" s="40" t="str">
        <f>IF(ins!J411&lt;&gt;"",ins!J411,"")</f>
        <v/>
      </c>
      <c r="J404" s="9" t="str">
        <f>IF(ins!K411&lt;&gt;"",ins!K411,"")</f>
        <v/>
      </c>
    </row>
    <row r="405" spans="1:10" x14ac:dyDescent="0.25">
      <c r="A405" s="9" t="str">
        <f>IF(ins!B412&lt;&gt;"",ins!A412,"")</f>
        <v/>
      </c>
      <c r="B405" s="9" t="str">
        <f>IF(ins!B412&lt;&gt;"",ins!B412,"")</f>
        <v/>
      </c>
      <c r="C405" s="9" t="str">
        <f>IF(ins!D412&lt;&gt;"",ins!D412,"")</f>
        <v/>
      </c>
      <c r="D405" s="9" t="str">
        <f>IF(ins!E412&lt;&gt;"",VLOOKUP(ins!E412,private!S:U,3,FALSE),"")</f>
        <v/>
      </c>
      <c r="E405" s="9" t="str">
        <f>IF(ins!E412&lt;&gt;"",ins!F412,"")</f>
        <v/>
      </c>
      <c r="F405" s="9" t="str">
        <f>IF(ins!G412&lt;&gt;"",ins!G412,"")</f>
        <v/>
      </c>
      <c r="G405" s="40" t="str">
        <f>IF(ins!H412&lt;&gt;"",ins!H412,"")</f>
        <v/>
      </c>
      <c r="H405" s="40" t="str">
        <f>IF(ins!I412&lt;&gt;"",ins!I412,"")</f>
        <v/>
      </c>
      <c r="I405" s="40" t="str">
        <f>IF(ins!J412&lt;&gt;"",ins!J412,"")</f>
        <v/>
      </c>
      <c r="J405" s="9" t="str">
        <f>IF(ins!K412&lt;&gt;"",ins!K412,"")</f>
        <v/>
      </c>
    </row>
    <row r="406" spans="1:10" x14ac:dyDescent="0.25">
      <c r="A406" s="9" t="str">
        <f>IF(ins!B413&lt;&gt;"",ins!A413,"")</f>
        <v/>
      </c>
      <c r="B406" s="9" t="str">
        <f>IF(ins!B413&lt;&gt;"",ins!B413,"")</f>
        <v/>
      </c>
      <c r="C406" s="9" t="str">
        <f>IF(ins!D413&lt;&gt;"",ins!D413,"")</f>
        <v/>
      </c>
      <c r="D406" s="9" t="str">
        <f>IF(ins!E413&lt;&gt;"",VLOOKUP(ins!E413,private!S:U,3,FALSE),"")</f>
        <v/>
      </c>
      <c r="E406" s="9" t="str">
        <f>IF(ins!E413&lt;&gt;"",ins!F413,"")</f>
        <v/>
      </c>
      <c r="F406" s="9" t="str">
        <f>IF(ins!G413&lt;&gt;"",ins!G413,"")</f>
        <v/>
      </c>
      <c r="G406" s="40" t="str">
        <f>IF(ins!H413&lt;&gt;"",ins!H413,"")</f>
        <v/>
      </c>
      <c r="H406" s="40" t="str">
        <f>IF(ins!I413&lt;&gt;"",ins!I413,"")</f>
        <v/>
      </c>
      <c r="I406" s="40" t="str">
        <f>IF(ins!J413&lt;&gt;"",ins!J413,"")</f>
        <v/>
      </c>
      <c r="J406" s="9" t="str">
        <f>IF(ins!K413&lt;&gt;"",ins!K413,"")</f>
        <v/>
      </c>
    </row>
    <row r="407" spans="1:10" x14ac:dyDescent="0.25">
      <c r="A407" s="9" t="str">
        <f>IF(ins!B414&lt;&gt;"",ins!A414,"")</f>
        <v/>
      </c>
      <c r="B407" s="9" t="str">
        <f>IF(ins!B414&lt;&gt;"",ins!B414,"")</f>
        <v/>
      </c>
      <c r="C407" s="9" t="str">
        <f>IF(ins!D414&lt;&gt;"",ins!D414,"")</f>
        <v/>
      </c>
      <c r="D407" s="9" t="str">
        <f>IF(ins!E414&lt;&gt;"",VLOOKUP(ins!E414,private!S:U,3,FALSE),"")</f>
        <v/>
      </c>
      <c r="E407" s="9" t="str">
        <f>IF(ins!E414&lt;&gt;"",ins!F414,"")</f>
        <v/>
      </c>
      <c r="F407" s="9" t="str">
        <f>IF(ins!G414&lt;&gt;"",ins!G414,"")</f>
        <v/>
      </c>
      <c r="G407" s="40" t="str">
        <f>IF(ins!H414&lt;&gt;"",ins!H414,"")</f>
        <v/>
      </c>
      <c r="H407" s="40" t="str">
        <f>IF(ins!I414&lt;&gt;"",ins!I414,"")</f>
        <v/>
      </c>
      <c r="I407" s="40" t="str">
        <f>IF(ins!J414&lt;&gt;"",ins!J414,"")</f>
        <v/>
      </c>
      <c r="J407" s="9" t="str">
        <f>IF(ins!K414&lt;&gt;"",ins!K414,"")</f>
        <v/>
      </c>
    </row>
    <row r="408" spans="1:10" x14ac:dyDescent="0.25">
      <c r="A408" s="9" t="str">
        <f>IF(ins!B415&lt;&gt;"",ins!A415,"")</f>
        <v/>
      </c>
      <c r="B408" s="9" t="str">
        <f>IF(ins!B415&lt;&gt;"",ins!B415,"")</f>
        <v/>
      </c>
      <c r="C408" s="9" t="str">
        <f>IF(ins!D415&lt;&gt;"",ins!D415,"")</f>
        <v/>
      </c>
      <c r="D408" s="9" t="str">
        <f>IF(ins!E415&lt;&gt;"",VLOOKUP(ins!E415,private!S:U,3,FALSE),"")</f>
        <v/>
      </c>
      <c r="E408" s="9" t="str">
        <f>IF(ins!E415&lt;&gt;"",ins!F415,"")</f>
        <v/>
      </c>
      <c r="F408" s="9" t="str">
        <f>IF(ins!G415&lt;&gt;"",ins!G415,"")</f>
        <v/>
      </c>
      <c r="G408" s="40" t="str">
        <f>IF(ins!H415&lt;&gt;"",ins!H415,"")</f>
        <v/>
      </c>
      <c r="H408" s="40" t="str">
        <f>IF(ins!I415&lt;&gt;"",ins!I415,"")</f>
        <v/>
      </c>
      <c r="I408" s="40" t="str">
        <f>IF(ins!J415&lt;&gt;"",ins!J415,"")</f>
        <v/>
      </c>
      <c r="J408" s="9" t="str">
        <f>IF(ins!K415&lt;&gt;"",ins!K415,"")</f>
        <v/>
      </c>
    </row>
    <row r="409" spans="1:10" x14ac:dyDescent="0.25">
      <c r="A409" s="9" t="str">
        <f>IF(ins!B416&lt;&gt;"",ins!A416,"")</f>
        <v/>
      </c>
      <c r="B409" s="9" t="str">
        <f>IF(ins!B416&lt;&gt;"",ins!B416,"")</f>
        <v/>
      </c>
      <c r="C409" s="9" t="str">
        <f>IF(ins!D416&lt;&gt;"",ins!D416,"")</f>
        <v/>
      </c>
      <c r="D409" s="9" t="str">
        <f>IF(ins!E416&lt;&gt;"",VLOOKUP(ins!E416,private!S:U,3,FALSE),"")</f>
        <v/>
      </c>
      <c r="E409" s="9" t="str">
        <f>IF(ins!E416&lt;&gt;"",ins!F416,"")</f>
        <v/>
      </c>
      <c r="F409" s="9" t="str">
        <f>IF(ins!G416&lt;&gt;"",ins!G416,"")</f>
        <v/>
      </c>
      <c r="G409" s="40" t="str">
        <f>IF(ins!H416&lt;&gt;"",ins!H416,"")</f>
        <v/>
      </c>
      <c r="H409" s="40" t="str">
        <f>IF(ins!I416&lt;&gt;"",ins!I416,"")</f>
        <v/>
      </c>
      <c r="I409" s="40" t="str">
        <f>IF(ins!J416&lt;&gt;"",ins!J416,"")</f>
        <v/>
      </c>
      <c r="J409" s="9" t="str">
        <f>IF(ins!K416&lt;&gt;"",ins!K416,"")</f>
        <v/>
      </c>
    </row>
    <row r="410" spans="1:10" x14ac:dyDescent="0.25">
      <c r="A410" s="9" t="str">
        <f>IF(ins!B417&lt;&gt;"",ins!A417,"")</f>
        <v/>
      </c>
      <c r="B410" s="9" t="str">
        <f>IF(ins!B417&lt;&gt;"",ins!B417,"")</f>
        <v/>
      </c>
      <c r="C410" s="9" t="str">
        <f>IF(ins!D417&lt;&gt;"",ins!D417,"")</f>
        <v/>
      </c>
      <c r="D410" s="9" t="str">
        <f>IF(ins!E417&lt;&gt;"",VLOOKUP(ins!E417,private!S:U,3,FALSE),"")</f>
        <v/>
      </c>
      <c r="E410" s="9" t="str">
        <f>IF(ins!E417&lt;&gt;"",ins!F417,"")</f>
        <v/>
      </c>
      <c r="F410" s="9" t="str">
        <f>IF(ins!G417&lt;&gt;"",ins!G417,"")</f>
        <v/>
      </c>
      <c r="G410" s="40" t="str">
        <f>IF(ins!H417&lt;&gt;"",ins!H417,"")</f>
        <v/>
      </c>
      <c r="H410" s="40" t="str">
        <f>IF(ins!I417&lt;&gt;"",ins!I417,"")</f>
        <v/>
      </c>
      <c r="I410" s="40" t="str">
        <f>IF(ins!J417&lt;&gt;"",ins!J417,"")</f>
        <v/>
      </c>
      <c r="J410" s="9" t="str">
        <f>IF(ins!K417&lt;&gt;"",ins!K417,"")</f>
        <v/>
      </c>
    </row>
    <row r="411" spans="1:10" x14ac:dyDescent="0.25">
      <c r="A411" s="9" t="str">
        <f>IF(ins!B418&lt;&gt;"",ins!A418,"")</f>
        <v/>
      </c>
      <c r="B411" s="9" t="str">
        <f>IF(ins!B418&lt;&gt;"",ins!B418,"")</f>
        <v/>
      </c>
      <c r="C411" s="9" t="str">
        <f>IF(ins!D418&lt;&gt;"",ins!D418,"")</f>
        <v/>
      </c>
      <c r="D411" s="9" t="str">
        <f>IF(ins!E418&lt;&gt;"",VLOOKUP(ins!E418,private!S:U,3,FALSE),"")</f>
        <v/>
      </c>
      <c r="E411" s="9" t="str">
        <f>IF(ins!E418&lt;&gt;"",ins!F418,"")</f>
        <v/>
      </c>
      <c r="F411" s="9" t="str">
        <f>IF(ins!G418&lt;&gt;"",ins!G418,"")</f>
        <v/>
      </c>
      <c r="G411" s="40" t="str">
        <f>IF(ins!H418&lt;&gt;"",ins!H418,"")</f>
        <v/>
      </c>
      <c r="H411" s="40" t="str">
        <f>IF(ins!I418&lt;&gt;"",ins!I418,"")</f>
        <v/>
      </c>
      <c r="I411" s="40" t="str">
        <f>IF(ins!J418&lt;&gt;"",ins!J418,"")</f>
        <v/>
      </c>
      <c r="J411" s="9" t="str">
        <f>IF(ins!K418&lt;&gt;"",ins!K418,"")</f>
        <v/>
      </c>
    </row>
    <row r="412" spans="1:10" x14ac:dyDescent="0.25">
      <c r="A412" s="9" t="str">
        <f>IF(ins!B419&lt;&gt;"",ins!A419,"")</f>
        <v/>
      </c>
      <c r="B412" s="9" t="str">
        <f>IF(ins!B419&lt;&gt;"",ins!B419,"")</f>
        <v/>
      </c>
      <c r="C412" s="9" t="str">
        <f>IF(ins!D419&lt;&gt;"",ins!D419,"")</f>
        <v/>
      </c>
      <c r="D412" s="9" t="str">
        <f>IF(ins!E419&lt;&gt;"",VLOOKUP(ins!E419,private!S:U,3,FALSE),"")</f>
        <v/>
      </c>
      <c r="E412" s="9" t="str">
        <f>IF(ins!E419&lt;&gt;"",ins!F419,"")</f>
        <v/>
      </c>
      <c r="F412" s="9" t="str">
        <f>IF(ins!G419&lt;&gt;"",ins!G419,"")</f>
        <v/>
      </c>
      <c r="G412" s="40" t="str">
        <f>IF(ins!H419&lt;&gt;"",ins!H419,"")</f>
        <v/>
      </c>
      <c r="H412" s="40" t="str">
        <f>IF(ins!I419&lt;&gt;"",ins!I419,"")</f>
        <v/>
      </c>
      <c r="I412" s="40" t="str">
        <f>IF(ins!J419&lt;&gt;"",ins!J419,"")</f>
        <v/>
      </c>
      <c r="J412" s="9" t="str">
        <f>IF(ins!K419&lt;&gt;"",ins!K419,"")</f>
        <v/>
      </c>
    </row>
    <row r="413" spans="1:10" x14ac:dyDescent="0.25">
      <c r="A413" s="9" t="str">
        <f>IF(ins!B420&lt;&gt;"",ins!A420,"")</f>
        <v/>
      </c>
      <c r="B413" s="9" t="str">
        <f>IF(ins!B420&lt;&gt;"",ins!B420,"")</f>
        <v/>
      </c>
      <c r="C413" s="9" t="str">
        <f>IF(ins!D420&lt;&gt;"",ins!D420,"")</f>
        <v/>
      </c>
      <c r="D413" s="9" t="str">
        <f>IF(ins!E420&lt;&gt;"",VLOOKUP(ins!E420,private!S:U,3,FALSE),"")</f>
        <v/>
      </c>
      <c r="E413" s="9" t="str">
        <f>IF(ins!E420&lt;&gt;"",ins!F420,"")</f>
        <v/>
      </c>
      <c r="F413" s="9" t="str">
        <f>IF(ins!G420&lt;&gt;"",ins!G420,"")</f>
        <v/>
      </c>
      <c r="G413" s="40" t="str">
        <f>IF(ins!H420&lt;&gt;"",ins!H420,"")</f>
        <v/>
      </c>
      <c r="H413" s="40" t="str">
        <f>IF(ins!I420&lt;&gt;"",ins!I420,"")</f>
        <v/>
      </c>
      <c r="I413" s="40" t="str">
        <f>IF(ins!J420&lt;&gt;"",ins!J420,"")</f>
        <v/>
      </c>
      <c r="J413" s="9" t="str">
        <f>IF(ins!K420&lt;&gt;"",ins!K420,"")</f>
        <v/>
      </c>
    </row>
    <row r="414" spans="1:10" x14ac:dyDescent="0.25">
      <c r="A414" s="9" t="str">
        <f>IF(ins!B421&lt;&gt;"",ins!A421,"")</f>
        <v/>
      </c>
      <c r="B414" s="9" t="str">
        <f>IF(ins!B421&lt;&gt;"",ins!B421,"")</f>
        <v/>
      </c>
      <c r="C414" s="9" t="str">
        <f>IF(ins!D421&lt;&gt;"",ins!D421,"")</f>
        <v/>
      </c>
      <c r="D414" s="9" t="str">
        <f>IF(ins!E421&lt;&gt;"",VLOOKUP(ins!E421,private!S:U,3,FALSE),"")</f>
        <v/>
      </c>
      <c r="E414" s="9" t="str">
        <f>IF(ins!E421&lt;&gt;"",ins!F421,"")</f>
        <v/>
      </c>
      <c r="F414" s="9" t="str">
        <f>IF(ins!G421&lt;&gt;"",ins!G421,"")</f>
        <v/>
      </c>
      <c r="G414" s="40" t="str">
        <f>IF(ins!H421&lt;&gt;"",ins!H421,"")</f>
        <v/>
      </c>
      <c r="H414" s="40" t="str">
        <f>IF(ins!I421&lt;&gt;"",ins!I421,"")</f>
        <v/>
      </c>
      <c r="I414" s="40" t="str">
        <f>IF(ins!J421&lt;&gt;"",ins!J421,"")</f>
        <v/>
      </c>
      <c r="J414" s="9" t="str">
        <f>IF(ins!K421&lt;&gt;"",ins!K421,"")</f>
        <v/>
      </c>
    </row>
    <row r="415" spans="1:10" x14ac:dyDescent="0.25">
      <c r="A415" s="9" t="str">
        <f>IF(ins!B422&lt;&gt;"",ins!A422,"")</f>
        <v/>
      </c>
      <c r="B415" s="9" t="str">
        <f>IF(ins!B422&lt;&gt;"",ins!B422,"")</f>
        <v/>
      </c>
      <c r="C415" s="9" t="str">
        <f>IF(ins!D422&lt;&gt;"",ins!D422,"")</f>
        <v/>
      </c>
      <c r="D415" s="9" t="str">
        <f>IF(ins!E422&lt;&gt;"",VLOOKUP(ins!E422,private!S:U,3,FALSE),"")</f>
        <v/>
      </c>
      <c r="E415" s="9" t="str">
        <f>IF(ins!E422&lt;&gt;"",ins!F422,"")</f>
        <v/>
      </c>
      <c r="F415" s="9" t="str">
        <f>IF(ins!G422&lt;&gt;"",ins!G422,"")</f>
        <v/>
      </c>
      <c r="G415" s="40" t="str">
        <f>IF(ins!H422&lt;&gt;"",ins!H422,"")</f>
        <v/>
      </c>
      <c r="H415" s="40" t="str">
        <f>IF(ins!I422&lt;&gt;"",ins!I422,"")</f>
        <v/>
      </c>
      <c r="I415" s="40" t="str">
        <f>IF(ins!J422&lt;&gt;"",ins!J422,"")</f>
        <v/>
      </c>
      <c r="J415" s="9" t="str">
        <f>IF(ins!K422&lt;&gt;"",ins!K422,"")</f>
        <v/>
      </c>
    </row>
    <row r="416" spans="1:10" x14ac:dyDescent="0.25">
      <c r="A416" s="9" t="str">
        <f>IF(ins!B423&lt;&gt;"",ins!A423,"")</f>
        <v/>
      </c>
      <c r="B416" s="9" t="str">
        <f>IF(ins!B423&lt;&gt;"",ins!B423,"")</f>
        <v/>
      </c>
      <c r="C416" s="9" t="str">
        <f>IF(ins!D423&lt;&gt;"",ins!D423,"")</f>
        <v/>
      </c>
      <c r="D416" s="9" t="str">
        <f>IF(ins!E423&lt;&gt;"",VLOOKUP(ins!E423,private!S:U,3,FALSE),"")</f>
        <v/>
      </c>
      <c r="E416" s="9" t="str">
        <f>IF(ins!E423&lt;&gt;"",ins!F423,"")</f>
        <v/>
      </c>
      <c r="F416" s="9" t="str">
        <f>IF(ins!G423&lt;&gt;"",ins!G423,"")</f>
        <v/>
      </c>
      <c r="G416" s="40" t="str">
        <f>IF(ins!H423&lt;&gt;"",ins!H423,"")</f>
        <v/>
      </c>
      <c r="H416" s="40" t="str">
        <f>IF(ins!I423&lt;&gt;"",ins!I423,"")</f>
        <v/>
      </c>
      <c r="I416" s="40" t="str">
        <f>IF(ins!J423&lt;&gt;"",ins!J423,"")</f>
        <v/>
      </c>
      <c r="J416" s="9" t="str">
        <f>IF(ins!K423&lt;&gt;"",ins!K423,"")</f>
        <v/>
      </c>
    </row>
    <row r="417" spans="1:10" x14ac:dyDescent="0.25">
      <c r="A417" s="9" t="str">
        <f>IF(ins!B424&lt;&gt;"",ins!A424,"")</f>
        <v/>
      </c>
      <c r="B417" s="9" t="str">
        <f>IF(ins!B424&lt;&gt;"",ins!B424,"")</f>
        <v/>
      </c>
      <c r="C417" s="9" t="str">
        <f>IF(ins!D424&lt;&gt;"",ins!D424,"")</f>
        <v/>
      </c>
      <c r="D417" s="9" t="str">
        <f>IF(ins!E424&lt;&gt;"",VLOOKUP(ins!E424,private!S:U,3,FALSE),"")</f>
        <v/>
      </c>
      <c r="E417" s="9" t="str">
        <f>IF(ins!E424&lt;&gt;"",ins!F424,"")</f>
        <v/>
      </c>
      <c r="F417" s="9" t="str">
        <f>IF(ins!G424&lt;&gt;"",ins!G424,"")</f>
        <v/>
      </c>
      <c r="G417" s="40" t="str">
        <f>IF(ins!H424&lt;&gt;"",ins!H424,"")</f>
        <v/>
      </c>
      <c r="H417" s="40" t="str">
        <f>IF(ins!I424&lt;&gt;"",ins!I424,"")</f>
        <v/>
      </c>
      <c r="I417" s="40" t="str">
        <f>IF(ins!J424&lt;&gt;"",ins!J424,"")</f>
        <v/>
      </c>
      <c r="J417" s="9" t="str">
        <f>IF(ins!K424&lt;&gt;"",ins!K424,"")</f>
        <v/>
      </c>
    </row>
    <row r="418" spans="1:10" x14ac:dyDescent="0.25">
      <c r="A418" s="9" t="str">
        <f>IF(ins!B425&lt;&gt;"",ins!A425,"")</f>
        <v/>
      </c>
      <c r="B418" s="9" t="str">
        <f>IF(ins!B425&lt;&gt;"",ins!B425,"")</f>
        <v/>
      </c>
      <c r="C418" s="9" t="str">
        <f>IF(ins!D425&lt;&gt;"",ins!D425,"")</f>
        <v/>
      </c>
      <c r="D418" s="9" t="str">
        <f>IF(ins!E425&lt;&gt;"",VLOOKUP(ins!E425,private!S:U,3,FALSE),"")</f>
        <v/>
      </c>
      <c r="E418" s="9" t="str">
        <f>IF(ins!E425&lt;&gt;"",ins!F425,"")</f>
        <v/>
      </c>
      <c r="F418" s="9" t="str">
        <f>IF(ins!G425&lt;&gt;"",ins!G425,"")</f>
        <v/>
      </c>
      <c r="G418" s="40" t="str">
        <f>IF(ins!H425&lt;&gt;"",ins!H425,"")</f>
        <v/>
      </c>
      <c r="H418" s="40" t="str">
        <f>IF(ins!I425&lt;&gt;"",ins!I425,"")</f>
        <v/>
      </c>
      <c r="I418" s="40" t="str">
        <f>IF(ins!J425&lt;&gt;"",ins!J425,"")</f>
        <v/>
      </c>
      <c r="J418" s="9" t="str">
        <f>IF(ins!K425&lt;&gt;"",ins!K425,"")</f>
        <v/>
      </c>
    </row>
    <row r="419" spans="1:10" x14ac:dyDescent="0.25">
      <c r="A419" s="9" t="str">
        <f>IF(ins!B426&lt;&gt;"",ins!A426,"")</f>
        <v/>
      </c>
      <c r="B419" s="9" t="str">
        <f>IF(ins!B426&lt;&gt;"",ins!B426,"")</f>
        <v/>
      </c>
      <c r="C419" s="9" t="str">
        <f>IF(ins!D426&lt;&gt;"",ins!D426,"")</f>
        <v/>
      </c>
      <c r="D419" s="9" t="str">
        <f>IF(ins!E426&lt;&gt;"",VLOOKUP(ins!E426,private!S:U,3,FALSE),"")</f>
        <v/>
      </c>
      <c r="E419" s="9" t="str">
        <f>IF(ins!E426&lt;&gt;"",ins!F426,"")</f>
        <v/>
      </c>
      <c r="F419" s="9" t="str">
        <f>IF(ins!G426&lt;&gt;"",ins!G426,"")</f>
        <v/>
      </c>
      <c r="G419" s="40" t="str">
        <f>IF(ins!H426&lt;&gt;"",ins!H426,"")</f>
        <v/>
      </c>
      <c r="H419" s="40" t="str">
        <f>IF(ins!I426&lt;&gt;"",ins!I426,"")</f>
        <v/>
      </c>
      <c r="I419" s="40" t="str">
        <f>IF(ins!J426&lt;&gt;"",ins!J426,"")</f>
        <v/>
      </c>
      <c r="J419" s="9" t="str">
        <f>IF(ins!K426&lt;&gt;"",ins!K426,"")</f>
        <v/>
      </c>
    </row>
    <row r="420" spans="1:10" x14ac:dyDescent="0.25">
      <c r="A420" s="9" t="str">
        <f>IF(ins!B427&lt;&gt;"",ins!A427,"")</f>
        <v/>
      </c>
      <c r="B420" s="9" t="str">
        <f>IF(ins!B427&lt;&gt;"",ins!B427,"")</f>
        <v/>
      </c>
      <c r="C420" s="9" t="str">
        <f>IF(ins!D427&lt;&gt;"",ins!D427,"")</f>
        <v/>
      </c>
      <c r="D420" s="9" t="str">
        <f>IF(ins!E427&lt;&gt;"",VLOOKUP(ins!E427,private!S:U,3,FALSE),"")</f>
        <v/>
      </c>
      <c r="E420" s="9" t="str">
        <f>IF(ins!E427&lt;&gt;"",ins!F427,"")</f>
        <v/>
      </c>
      <c r="F420" s="9" t="str">
        <f>IF(ins!G427&lt;&gt;"",ins!G427,"")</f>
        <v/>
      </c>
      <c r="G420" s="40" t="str">
        <f>IF(ins!H427&lt;&gt;"",ins!H427,"")</f>
        <v/>
      </c>
      <c r="H420" s="40" t="str">
        <f>IF(ins!I427&lt;&gt;"",ins!I427,"")</f>
        <v/>
      </c>
      <c r="I420" s="40" t="str">
        <f>IF(ins!J427&lt;&gt;"",ins!J427,"")</f>
        <v/>
      </c>
      <c r="J420" s="9" t="str">
        <f>IF(ins!K427&lt;&gt;"",ins!K427,"")</f>
        <v/>
      </c>
    </row>
    <row r="421" spans="1:10" x14ac:dyDescent="0.25">
      <c r="A421" s="9" t="str">
        <f>IF(ins!B428&lt;&gt;"",ins!A428,"")</f>
        <v/>
      </c>
      <c r="B421" s="9" t="str">
        <f>IF(ins!B428&lt;&gt;"",ins!B428,"")</f>
        <v/>
      </c>
      <c r="C421" s="9" t="str">
        <f>IF(ins!D428&lt;&gt;"",ins!D428,"")</f>
        <v/>
      </c>
      <c r="D421" s="9" t="str">
        <f>IF(ins!E428&lt;&gt;"",VLOOKUP(ins!E428,private!S:U,3,FALSE),"")</f>
        <v/>
      </c>
      <c r="E421" s="9" t="str">
        <f>IF(ins!E428&lt;&gt;"",ins!F428,"")</f>
        <v/>
      </c>
      <c r="F421" s="9" t="str">
        <f>IF(ins!G428&lt;&gt;"",ins!G428,"")</f>
        <v/>
      </c>
      <c r="G421" s="40" t="str">
        <f>IF(ins!H428&lt;&gt;"",ins!H428,"")</f>
        <v/>
      </c>
      <c r="H421" s="40" t="str">
        <f>IF(ins!I428&lt;&gt;"",ins!I428,"")</f>
        <v/>
      </c>
      <c r="I421" s="40" t="str">
        <f>IF(ins!J428&lt;&gt;"",ins!J428,"")</f>
        <v/>
      </c>
      <c r="J421" s="9" t="str">
        <f>IF(ins!K428&lt;&gt;"",ins!K428,"")</f>
        <v/>
      </c>
    </row>
    <row r="422" spans="1:10" x14ac:dyDescent="0.25">
      <c r="A422" s="9" t="str">
        <f>IF(ins!B429&lt;&gt;"",ins!A429,"")</f>
        <v/>
      </c>
      <c r="B422" s="9" t="str">
        <f>IF(ins!B429&lt;&gt;"",ins!B429,"")</f>
        <v/>
      </c>
      <c r="C422" s="9" t="str">
        <f>IF(ins!D429&lt;&gt;"",ins!D429,"")</f>
        <v/>
      </c>
      <c r="D422" s="9" t="str">
        <f>IF(ins!E429&lt;&gt;"",VLOOKUP(ins!E429,private!S:U,3,FALSE),"")</f>
        <v/>
      </c>
      <c r="E422" s="9" t="str">
        <f>IF(ins!E429&lt;&gt;"",ins!F429,"")</f>
        <v/>
      </c>
      <c r="F422" s="9" t="str">
        <f>IF(ins!G429&lt;&gt;"",ins!G429,"")</f>
        <v/>
      </c>
      <c r="G422" s="40" t="str">
        <f>IF(ins!H429&lt;&gt;"",ins!H429,"")</f>
        <v/>
      </c>
      <c r="H422" s="40" t="str">
        <f>IF(ins!I429&lt;&gt;"",ins!I429,"")</f>
        <v/>
      </c>
      <c r="I422" s="40" t="str">
        <f>IF(ins!J429&lt;&gt;"",ins!J429,"")</f>
        <v/>
      </c>
      <c r="J422" s="9" t="str">
        <f>IF(ins!K429&lt;&gt;"",ins!K429,"")</f>
        <v/>
      </c>
    </row>
    <row r="423" spans="1:10" x14ac:dyDescent="0.25">
      <c r="A423" s="9" t="str">
        <f>IF(ins!B430&lt;&gt;"",ins!A430,"")</f>
        <v/>
      </c>
      <c r="B423" s="9" t="str">
        <f>IF(ins!B430&lt;&gt;"",ins!B430,"")</f>
        <v/>
      </c>
      <c r="C423" s="9" t="str">
        <f>IF(ins!D430&lt;&gt;"",ins!D430,"")</f>
        <v/>
      </c>
      <c r="D423" s="9" t="str">
        <f>IF(ins!E430&lt;&gt;"",VLOOKUP(ins!E430,private!S:U,3,FALSE),"")</f>
        <v/>
      </c>
      <c r="E423" s="9" t="str">
        <f>IF(ins!E430&lt;&gt;"",ins!F430,"")</f>
        <v/>
      </c>
      <c r="F423" s="9" t="str">
        <f>IF(ins!G430&lt;&gt;"",ins!G430,"")</f>
        <v/>
      </c>
      <c r="G423" s="40" t="str">
        <f>IF(ins!H430&lt;&gt;"",ins!H430,"")</f>
        <v/>
      </c>
      <c r="H423" s="40" t="str">
        <f>IF(ins!I430&lt;&gt;"",ins!I430,"")</f>
        <v/>
      </c>
      <c r="I423" s="40" t="str">
        <f>IF(ins!J430&lt;&gt;"",ins!J430,"")</f>
        <v/>
      </c>
      <c r="J423" s="9" t="str">
        <f>IF(ins!K430&lt;&gt;"",ins!K430,"")</f>
        <v/>
      </c>
    </row>
    <row r="424" spans="1:10" x14ac:dyDescent="0.25">
      <c r="A424" s="9" t="str">
        <f>IF(ins!B431&lt;&gt;"",ins!A431,"")</f>
        <v/>
      </c>
      <c r="B424" s="9" t="str">
        <f>IF(ins!B431&lt;&gt;"",ins!B431,"")</f>
        <v/>
      </c>
      <c r="C424" s="9" t="str">
        <f>IF(ins!D431&lt;&gt;"",ins!D431,"")</f>
        <v/>
      </c>
      <c r="D424" s="9" t="str">
        <f>IF(ins!E431&lt;&gt;"",VLOOKUP(ins!E431,private!S:U,3,FALSE),"")</f>
        <v/>
      </c>
      <c r="E424" s="9" t="str">
        <f>IF(ins!E431&lt;&gt;"",ins!F431,"")</f>
        <v/>
      </c>
      <c r="F424" s="9" t="str">
        <f>IF(ins!G431&lt;&gt;"",ins!G431,"")</f>
        <v/>
      </c>
      <c r="G424" s="40" t="str">
        <f>IF(ins!H431&lt;&gt;"",ins!H431,"")</f>
        <v/>
      </c>
      <c r="H424" s="40" t="str">
        <f>IF(ins!I431&lt;&gt;"",ins!I431,"")</f>
        <v/>
      </c>
      <c r="I424" s="40" t="str">
        <f>IF(ins!J431&lt;&gt;"",ins!J431,"")</f>
        <v/>
      </c>
      <c r="J424" s="9" t="str">
        <f>IF(ins!K431&lt;&gt;"",ins!K431,"")</f>
        <v/>
      </c>
    </row>
    <row r="425" spans="1:10" x14ac:dyDescent="0.25">
      <c r="A425" s="9" t="str">
        <f>IF(ins!B432&lt;&gt;"",ins!A432,"")</f>
        <v/>
      </c>
      <c r="B425" s="9" t="str">
        <f>IF(ins!B432&lt;&gt;"",ins!B432,"")</f>
        <v/>
      </c>
      <c r="C425" s="9" t="str">
        <f>IF(ins!D432&lt;&gt;"",ins!D432,"")</f>
        <v/>
      </c>
      <c r="D425" s="9" t="str">
        <f>IF(ins!E432&lt;&gt;"",VLOOKUP(ins!E432,private!S:U,3,FALSE),"")</f>
        <v/>
      </c>
      <c r="E425" s="9" t="str">
        <f>IF(ins!E432&lt;&gt;"",ins!F432,"")</f>
        <v/>
      </c>
      <c r="F425" s="9" t="str">
        <f>IF(ins!G432&lt;&gt;"",ins!G432,"")</f>
        <v/>
      </c>
      <c r="G425" s="40" t="str">
        <f>IF(ins!H432&lt;&gt;"",ins!H432,"")</f>
        <v/>
      </c>
      <c r="H425" s="40" t="str">
        <f>IF(ins!I432&lt;&gt;"",ins!I432,"")</f>
        <v/>
      </c>
      <c r="I425" s="40" t="str">
        <f>IF(ins!J432&lt;&gt;"",ins!J432,"")</f>
        <v/>
      </c>
      <c r="J425" s="9" t="str">
        <f>IF(ins!K432&lt;&gt;"",ins!K432,"")</f>
        <v/>
      </c>
    </row>
    <row r="426" spans="1:10" x14ac:dyDescent="0.25">
      <c r="A426" s="9" t="str">
        <f>IF(ins!B433&lt;&gt;"",ins!A433,"")</f>
        <v/>
      </c>
      <c r="B426" s="9" t="str">
        <f>IF(ins!B433&lt;&gt;"",ins!B433,"")</f>
        <v/>
      </c>
      <c r="C426" s="9" t="str">
        <f>IF(ins!D433&lt;&gt;"",ins!D433,"")</f>
        <v/>
      </c>
      <c r="D426" s="9" t="str">
        <f>IF(ins!E433&lt;&gt;"",VLOOKUP(ins!E433,private!S:U,3,FALSE),"")</f>
        <v/>
      </c>
      <c r="E426" s="9" t="str">
        <f>IF(ins!E433&lt;&gt;"",ins!F433,"")</f>
        <v/>
      </c>
      <c r="F426" s="9" t="str">
        <f>IF(ins!G433&lt;&gt;"",ins!G433,"")</f>
        <v/>
      </c>
      <c r="G426" s="40" t="str">
        <f>IF(ins!H433&lt;&gt;"",ins!H433,"")</f>
        <v/>
      </c>
      <c r="H426" s="40" t="str">
        <f>IF(ins!I433&lt;&gt;"",ins!I433,"")</f>
        <v/>
      </c>
      <c r="I426" s="40" t="str">
        <f>IF(ins!J433&lt;&gt;"",ins!J433,"")</f>
        <v/>
      </c>
      <c r="J426" s="9" t="str">
        <f>IF(ins!K433&lt;&gt;"",ins!K433,"")</f>
        <v/>
      </c>
    </row>
    <row r="427" spans="1:10" x14ac:dyDescent="0.25">
      <c r="A427" s="9" t="str">
        <f>IF(ins!B434&lt;&gt;"",ins!A434,"")</f>
        <v/>
      </c>
      <c r="B427" s="9" t="str">
        <f>IF(ins!B434&lt;&gt;"",ins!B434,"")</f>
        <v/>
      </c>
      <c r="C427" s="9" t="str">
        <f>IF(ins!D434&lt;&gt;"",ins!D434,"")</f>
        <v/>
      </c>
      <c r="D427" s="9" t="str">
        <f>IF(ins!E434&lt;&gt;"",VLOOKUP(ins!E434,private!S:U,3,FALSE),"")</f>
        <v/>
      </c>
      <c r="E427" s="9" t="str">
        <f>IF(ins!E434&lt;&gt;"",ins!F434,"")</f>
        <v/>
      </c>
      <c r="F427" s="9" t="str">
        <f>IF(ins!G434&lt;&gt;"",ins!G434,"")</f>
        <v/>
      </c>
      <c r="G427" s="40" t="str">
        <f>IF(ins!H434&lt;&gt;"",ins!H434,"")</f>
        <v/>
      </c>
      <c r="H427" s="40" t="str">
        <f>IF(ins!I434&lt;&gt;"",ins!I434,"")</f>
        <v/>
      </c>
      <c r="I427" s="40" t="str">
        <f>IF(ins!J434&lt;&gt;"",ins!J434,"")</f>
        <v/>
      </c>
      <c r="J427" s="9" t="str">
        <f>IF(ins!K434&lt;&gt;"",ins!K434,"")</f>
        <v/>
      </c>
    </row>
    <row r="428" spans="1:10" x14ac:dyDescent="0.25">
      <c r="A428" s="9" t="str">
        <f>IF(ins!B435&lt;&gt;"",ins!A435,"")</f>
        <v/>
      </c>
      <c r="B428" s="9" t="str">
        <f>IF(ins!B435&lt;&gt;"",ins!B435,"")</f>
        <v/>
      </c>
      <c r="C428" s="9" t="str">
        <f>IF(ins!D435&lt;&gt;"",ins!D435,"")</f>
        <v/>
      </c>
      <c r="D428" s="9" t="str">
        <f>IF(ins!E435&lt;&gt;"",VLOOKUP(ins!E435,private!S:U,3,FALSE),"")</f>
        <v/>
      </c>
      <c r="E428" s="9" t="str">
        <f>IF(ins!E435&lt;&gt;"",ins!F435,"")</f>
        <v/>
      </c>
      <c r="F428" s="9" t="str">
        <f>IF(ins!G435&lt;&gt;"",ins!G435,"")</f>
        <v/>
      </c>
      <c r="G428" s="40" t="str">
        <f>IF(ins!H435&lt;&gt;"",ins!H435,"")</f>
        <v/>
      </c>
      <c r="H428" s="40" t="str">
        <f>IF(ins!I435&lt;&gt;"",ins!I435,"")</f>
        <v/>
      </c>
      <c r="I428" s="40" t="str">
        <f>IF(ins!J435&lt;&gt;"",ins!J435,"")</f>
        <v/>
      </c>
      <c r="J428" s="9" t="str">
        <f>IF(ins!K435&lt;&gt;"",ins!K435,"")</f>
        <v/>
      </c>
    </row>
    <row r="429" spans="1:10" x14ac:dyDescent="0.25">
      <c r="A429" s="9" t="str">
        <f>IF(ins!B436&lt;&gt;"",ins!A436,"")</f>
        <v/>
      </c>
      <c r="B429" s="9" t="str">
        <f>IF(ins!B436&lt;&gt;"",ins!B436,"")</f>
        <v/>
      </c>
      <c r="C429" s="9" t="str">
        <f>IF(ins!D436&lt;&gt;"",ins!D436,"")</f>
        <v/>
      </c>
      <c r="D429" s="9" t="str">
        <f>IF(ins!E436&lt;&gt;"",VLOOKUP(ins!E436,private!S:U,3,FALSE),"")</f>
        <v/>
      </c>
      <c r="E429" s="9" t="str">
        <f>IF(ins!E436&lt;&gt;"",ins!F436,"")</f>
        <v/>
      </c>
      <c r="F429" s="9" t="str">
        <f>IF(ins!G436&lt;&gt;"",ins!G436,"")</f>
        <v/>
      </c>
      <c r="G429" s="40" t="str">
        <f>IF(ins!H436&lt;&gt;"",ins!H436,"")</f>
        <v/>
      </c>
      <c r="H429" s="40" t="str">
        <f>IF(ins!I436&lt;&gt;"",ins!I436,"")</f>
        <v/>
      </c>
      <c r="I429" s="40" t="str">
        <f>IF(ins!J436&lt;&gt;"",ins!J436,"")</f>
        <v/>
      </c>
      <c r="J429" s="9" t="str">
        <f>IF(ins!K436&lt;&gt;"",ins!K436,"")</f>
        <v/>
      </c>
    </row>
    <row r="430" spans="1:10" x14ac:dyDescent="0.25">
      <c r="A430" s="9" t="str">
        <f>IF(ins!B437&lt;&gt;"",ins!A437,"")</f>
        <v/>
      </c>
      <c r="B430" s="9" t="str">
        <f>IF(ins!B437&lt;&gt;"",ins!B437,"")</f>
        <v/>
      </c>
      <c r="C430" s="9" t="str">
        <f>IF(ins!D437&lt;&gt;"",ins!D437,"")</f>
        <v/>
      </c>
      <c r="D430" s="9" t="str">
        <f>IF(ins!E437&lt;&gt;"",VLOOKUP(ins!E437,private!S:U,3,FALSE),"")</f>
        <v/>
      </c>
      <c r="E430" s="9" t="str">
        <f>IF(ins!E437&lt;&gt;"",ins!F437,"")</f>
        <v/>
      </c>
      <c r="F430" s="9" t="str">
        <f>IF(ins!G437&lt;&gt;"",ins!G437,"")</f>
        <v/>
      </c>
      <c r="G430" s="40" t="str">
        <f>IF(ins!H437&lt;&gt;"",ins!H437,"")</f>
        <v/>
      </c>
      <c r="H430" s="40" t="str">
        <f>IF(ins!I437&lt;&gt;"",ins!I437,"")</f>
        <v/>
      </c>
      <c r="I430" s="40" t="str">
        <f>IF(ins!J437&lt;&gt;"",ins!J437,"")</f>
        <v/>
      </c>
      <c r="J430" s="9" t="str">
        <f>IF(ins!K437&lt;&gt;"",ins!K437,"")</f>
        <v/>
      </c>
    </row>
    <row r="431" spans="1:10" x14ac:dyDescent="0.25">
      <c r="A431" s="9" t="str">
        <f>IF(ins!B438&lt;&gt;"",ins!A438,"")</f>
        <v/>
      </c>
      <c r="B431" s="9" t="str">
        <f>IF(ins!B438&lt;&gt;"",ins!B438,"")</f>
        <v/>
      </c>
      <c r="C431" s="9" t="str">
        <f>IF(ins!D438&lt;&gt;"",ins!D438,"")</f>
        <v/>
      </c>
      <c r="D431" s="9" t="str">
        <f>IF(ins!E438&lt;&gt;"",VLOOKUP(ins!E438,private!S:U,3,FALSE),"")</f>
        <v/>
      </c>
      <c r="E431" s="9" t="str">
        <f>IF(ins!E438&lt;&gt;"",ins!F438,"")</f>
        <v/>
      </c>
      <c r="F431" s="9" t="str">
        <f>IF(ins!G438&lt;&gt;"",ins!G438,"")</f>
        <v/>
      </c>
      <c r="G431" s="40" t="str">
        <f>IF(ins!H438&lt;&gt;"",ins!H438,"")</f>
        <v/>
      </c>
      <c r="H431" s="40" t="str">
        <f>IF(ins!I438&lt;&gt;"",ins!I438,"")</f>
        <v/>
      </c>
      <c r="I431" s="40" t="str">
        <f>IF(ins!J438&lt;&gt;"",ins!J438,"")</f>
        <v/>
      </c>
      <c r="J431" s="9" t="str">
        <f>IF(ins!K438&lt;&gt;"",ins!K438,"")</f>
        <v/>
      </c>
    </row>
    <row r="432" spans="1:10" x14ac:dyDescent="0.25">
      <c r="A432" s="9" t="str">
        <f>IF(ins!B439&lt;&gt;"",ins!A439,"")</f>
        <v/>
      </c>
      <c r="B432" s="9" t="str">
        <f>IF(ins!B439&lt;&gt;"",ins!B439,"")</f>
        <v/>
      </c>
      <c r="C432" s="9" t="str">
        <f>IF(ins!D439&lt;&gt;"",ins!D439,"")</f>
        <v/>
      </c>
      <c r="D432" s="9" t="str">
        <f>IF(ins!E439&lt;&gt;"",VLOOKUP(ins!E439,private!S:U,3,FALSE),"")</f>
        <v/>
      </c>
      <c r="E432" s="9" t="str">
        <f>IF(ins!E439&lt;&gt;"",ins!F439,"")</f>
        <v/>
      </c>
      <c r="F432" s="9" t="str">
        <f>IF(ins!G439&lt;&gt;"",ins!G439,"")</f>
        <v/>
      </c>
      <c r="G432" s="40" t="str">
        <f>IF(ins!H439&lt;&gt;"",ins!H439,"")</f>
        <v/>
      </c>
      <c r="H432" s="40" t="str">
        <f>IF(ins!I439&lt;&gt;"",ins!I439,"")</f>
        <v/>
      </c>
      <c r="I432" s="40" t="str">
        <f>IF(ins!J439&lt;&gt;"",ins!J439,"")</f>
        <v/>
      </c>
      <c r="J432" s="9" t="str">
        <f>IF(ins!K439&lt;&gt;"",ins!K439,"")</f>
        <v/>
      </c>
    </row>
    <row r="433" spans="1:10" x14ac:dyDescent="0.25">
      <c r="A433" s="9" t="str">
        <f>IF(ins!B440&lt;&gt;"",ins!A440,"")</f>
        <v/>
      </c>
      <c r="B433" s="9" t="str">
        <f>IF(ins!B440&lt;&gt;"",ins!B440,"")</f>
        <v/>
      </c>
      <c r="C433" s="9" t="str">
        <f>IF(ins!D440&lt;&gt;"",ins!D440,"")</f>
        <v/>
      </c>
      <c r="D433" s="9" t="str">
        <f>IF(ins!E440&lt;&gt;"",VLOOKUP(ins!E440,private!S:U,3,FALSE),"")</f>
        <v/>
      </c>
      <c r="E433" s="9" t="str">
        <f>IF(ins!E440&lt;&gt;"",ins!F440,"")</f>
        <v/>
      </c>
      <c r="F433" s="9" t="str">
        <f>IF(ins!G440&lt;&gt;"",ins!G440,"")</f>
        <v/>
      </c>
      <c r="G433" s="40" t="str">
        <f>IF(ins!H440&lt;&gt;"",ins!H440,"")</f>
        <v/>
      </c>
      <c r="H433" s="40" t="str">
        <f>IF(ins!I440&lt;&gt;"",ins!I440,"")</f>
        <v/>
      </c>
      <c r="I433" s="40" t="str">
        <f>IF(ins!J440&lt;&gt;"",ins!J440,"")</f>
        <v/>
      </c>
      <c r="J433" s="9" t="str">
        <f>IF(ins!K440&lt;&gt;"",ins!K440,"")</f>
        <v/>
      </c>
    </row>
    <row r="434" spans="1:10" x14ac:dyDescent="0.25">
      <c r="A434" s="9" t="str">
        <f>IF(ins!B441&lt;&gt;"",ins!A441,"")</f>
        <v/>
      </c>
      <c r="B434" s="9" t="str">
        <f>IF(ins!B441&lt;&gt;"",ins!B441,"")</f>
        <v/>
      </c>
      <c r="C434" s="9" t="str">
        <f>IF(ins!D441&lt;&gt;"",ins!D441,"")</f>
        <v/>
      </c>
      <c r="D434" s="9" t="str">
        <f>IF(ins!E441&lt;&gt;"",VLOOKUP(ins!E441,private!S:U,3,FALSE),"")</f>
        <v/>
      </c>
      <c r="E434" s="9" t="str">
        <f>IF(ins!E441&lt;&gt;"",ins!F441,"")</f>
        <v/>
      </c>
      <c r="F434" s="9" t="str">
        <f>IF(ins!G441&lt;&gt;"",ins!G441,"")</f>
        <v/>
      </c>
      <c r="G434" s="40" t="str">
        <f>IF(ins!H441&lt;&gt;"",ins!H441,"")</f>
        <v/>
      </c>
      <c r="H434" s="40" t="str">
        <f>IF(ins!I441&lt;&gt;"",ins!I441,"")</f>
        <v/>
      </c>
      <c r="I434" s="40" t="str">
        <f>IF(ins!J441&lt;&gt;"",ins!J441,"")</f>
        <v/>
      </c>
      <c r="J434" s="9" t="str">
        <f>IF(ins!K441&lt;&gt;"",ins!K441,"")</f>
        <v/>
      </c>
    </row>
    <row r="435" spans="1:10" x14ac:dyDescent="0.25">
      <c r="A435" s="9" t="str">
        <f>IF(ins!B442&lt;&gt;"",ins!A442,"")</f>
        <v/>
      </c>
      <c r="B435" s="9" t="str">
        <f>IF(ins!B442&lt;&gt;"",ins!B442,"")</f>
        <v/>
      </c>
      <c r="C435" s="9" t="str">
        <f>IF(ins!D442&lt;&gt;"",ins!D442,"")</f>
        <v/>
      </c>
      <c r="D435" s="9" t="str">
        <f>IF(ins!E442&lt;&gt;"",VLOOKUP(ins!E442,private!S:U,3,FALSE),"")</f>
        <v/>
      </c>
      <c r="E435" s="9" t="str">
        <f>IF(ins!E442&lt;&gt;"",ins!F442,"")</f>
        <v/>
      </c>
      <c r="F435" s="9" t="str">
        <f>IF(ins!G442&lt;&gt;"",ins!G442,"")</f>
        <v/>
      </c>
      <c r="G435" s="40" t="str">
        <f>IF(ins!H442&lt;&gt;"",ins!H442,"")</f>
        <v/>
      </c>
      <c r="H435" s="40" t="str">
        <f>IF(ins!I442&lt;&gt;"",ins!I442,"")</f>
        <v/>
      </c>
      <c r="I435" s="40" t="str">
        <f>IF(ins!J442&lt;&gt;"",ins!J442,"")</f>
        <v/>
      </c>
      <c r="J435" s="9" t="str">
        <f>IF(ins!K442&lt;&gt;"",ins!K442,"")</f>
        <v/>
      </c>
    </row>
    <row r="436" spans="1:10" x14ac:dyDescent="0.25">
      <c r="A436" s="9" t="str">
        <f>IF(ins!B443&lt;&gt;"",ins!A443,"")</f>
        <v/>
      </c>
      <c r="B436" s="9" t="str">
        <f>IF(ins!B443&lt;&gt;"",ins!B443,"")</f>
        <v/>
      </c>
      <c r="C436" s="9" t="str">
        <f>IF(ins!D443&lt;&gt;"",ins!D443,"")</f>
        <v/>
      </c>
      <c r="D436" s="9" t="str">
        <f>IF(ins!E443&lt;&gt;"",VLOOKUP(ins!E443,private!S:U,3,FALSE),"")</f>
        <v/>
      </c>
      <c r="E436" s="9" t="str">
        <f>IF(ins!E443&lt;&gt;"",ins!F443,"")</f>
        <v/>
      </c>
      <c r="F436" s="9" t="str">
        <f>IF(ins!G443&lt;&gt;"",ins!G443,"")</f>
        <v/>
      </c>
      <c r="G436" s="40" t="str">
        <f>IF(ins!H443&lt;&gt;"",ins!H443,"")</f>
        <v/>
      </c>
      <c r="H436" s="40" t="str">
        <f>IF(ins!I443&lt;&gt;"",ins!I443,"")</f>
        <v/>
      </c>
      <c r="I436" s="40" t="str">
        <f>IF(ins!J443&lt;&gt;"",ins!J443,"")</f>
        <v/>
      </c>
      <c r="J436" s="9" t="str">
        <f>IF(ins!K443&lt;&gt;"",ins!K443,"")</f>
        <v/>
      </c>
    </row>
    <row r="437" spans="1:10" x14ac:dyDescent="0.25">
      <c r="A437" s="9" t="str">
        <f>IF(ins!B444&lt;&gt;"",ins!A444,"")</f>
        <v/>
      </c>
      <c r="B437" s="9" t="str">
        <f>IF(ins!B444&lt;&gt;"",ins!B444,"")</f>
        <v/>
      </c>
      <c r="C437" s="9" t="str">
        <f>IF(ins!D444&lt;&gt;"",ins!D444,"")</f>
        <v/>
      </c>
      <c r="D437" s="9" t="str">
        <f>IF(ins!E444&lt;&gt;"",VLOOKUP(ins!E444,private!S:U,3,FALSE),"")</f>
        <v/>
      </c>
      <c r="E437" s="9" t="str">
        <f>IF(ins!E444&lt;&gt;"",ins!F444,"")</f>
        <v/>
      </c>
      <c r="F437" s="9" t="str">
        <f>IF(ins!G444&lt;&gt;"",ins!G444,"")</f>
        <v/>
      </c>
      <c r="G437" s="40" t="str">
        <f>IF(ins!H444&lt;&gt;"",ins!H444,"")</f>
        <v/>
      </c>
      <c r="H437" s="40" t="str">
        <f>IF(ins!I444&lt;&gt;"",ins!I444,"")</f>
        <v/>
      </c>
      <c r="I437" s="40" t="str">
        <f>IF(ins!J444&lt;&gt;"",ins!J444,"")</f>
        <v/>
      </c>
      <c r="J437" s="9" t="str">
        <f>IF(ins!K444&lt;&gt;"",ins!K444,"")</f>
        <v/>
      </c>
    </row>
    <row r="438" spans="1:10" x14ac:dyDescent="0.25">
      <c r="A438" s="9" t="str">
        <f>IF(ins!B445&lt;&gt;"",ins!A445,"")</f>
        <v/>
      </c>
      <c r="B438" s="9" t="str">
        <f>IF(ins!B445&lt;&gt;"",ins!B445,"")</f>
        <v/>
      </c>
      <c r="C438" s="9" t="str">
        <f>IF(ins!D445&lt;&gt;"",ins!D445,"")</f>
        <v/>
      </c>
      <c r="D438" s="9" t="str">
        <f>IF(ins!E445&lt;&gt;"",VLOOKUP(ins!E445,private!S:U,3,FALSE),"")</f>
        <v/>
      </c>
      <c r="E438" s="9" t="str">
        <f>IF(ins!E445&lt;&gt;"",ins!F445,"")</f>
        <v/>
      </c>
      <c r="F438" s="9" t="str">
        <f>IF(ins!G445&lt;&gt;"",ins!G445,"")</f>
        <v/>
      </c>
      <c r="G438" s="40" t="str">
        <f>IF(ins!H445&lt;&gt;"",ins!H445,"")</f>
        <v/>
      </c>
      <c r="H438" s="40" t="str">
        <f>IF(ins!I445&lt;&gt;"",ins!I445,"")</f>
        <v/>
      </c>
      <c r="I438" s="40" t="str">
        <f>IF(ins!J445&lt;&gt;"",ins!J445,"")</f>
        <v/>
      </c>
      <c r="J438" s="9" t="str">
        <f>IF(ins!K445&lt;&gt;"",ins!K445,"")</f>
        <v/>
      </c>
    </row>
    <row r="439" spans="1:10" x14ac:dyDescent="0.25">
      <c r="A439" s="9" t="str">
        <f>IF(ins!B446&lt;&gt;"",ins!A446,"")</f>
        <v/>
      </c>
      <c r="B439" s="9" t="str">
        <f>IF(ins!B446&lt;&gt;"",ins!B446,"")</f>
        <v/>
      </c>
      <c r="C439" s="9" t="str">
        <f>IF(ins!D446&lt;&gt;"",ins!D446,"")</f>
        <v/>
      </c>
      <c r="D439" s="9" t="str">
        <f>IF(ins!E446&lt;&gt;"",VLOOKUP(ins!E446,private!S:U,3,FALSE),"")</f>
        <v/>
      </c>
      <c r="E439" s="9" t="str">
        <f>IF(ins!E446&lt;&gt;"",ins!F446,"")</f>
        <v/>
      </c>
      <c r="F439" s="9" t="str">
        <f>IF(ins!G446&lt;&gt;"",ins!G446,"")</f>
        <v/>
      </c>
      <c r="G439" s="40" t="str">
        <f>IF(ins!H446&lt;&gt;"",ins!H446,"")</f>
        <v/>
      </c>
      <c r="H439" s="40" t="str">
        <f>IF(ins!I446&lt;&gt;"",ins!I446,"")</f>
        <v/>
      </c>
      <c r="I439" s="40" t="str">
        <f>IF(ins!J446&lt;&gt;"",ins!J446,"")</f>
        <v/>
      </c>
      <c r="J439" s="9" t="str">
        <f>IF(ins!K446&lt;&gt;"",ins!K446,"")</f>
        <v/>
      </c>
    </row>
    <row r="440" spans="1:10" x14ac:dyDescent="0.25">
      <c r="A440" s="9" t="str">
        <f>IF(ins!B447&lt;&gt;"",ins!A447,"")</f>
        <v/>
      </c>
      <c r="B440" s="9" t="str">
        <f>IF(ins!B447&lt;&gt;"",ins!B447,"")</f>
        <v/>
      </c>
      <c r="C440" s="9" t="str">
        <f>IF(ins!D447&lt;&gt;"",ins!D447,"")</f>
        <v/>
      </c>
      <c r="D440" s="9" t="str">
        <f>IF(ins!E447&lt;&gt;"",VLOOKUP(ins!E447,private!S:U,3,FALSE),"")</f>
        <v/>
      </c>
      <c r="E440" s="9" t="str">
        <f>IF(ins!E447&lt;&gt;"",ins!F447,"")</f>
        <v/>
      </c>
      <c r="F440" s="9" t="str">
        <f>IF(ins!G447&lt;&gt;"",ins!G447,"")</f>
        <v/>
      </c>
      <c r="G440" s="40" t="str">
        <f>IF(ins!H447&lt;&gt;"",ins!H447,"")</f>
        <v/>
      </c>
      <c r="H440" s="40" t="str">
        <f>IF(ins!I447&lt;&gt;"",ins!I447,"")</f>
        <v/>
      </c>
      <c r="I440" s="40" t="str">
        <f>IF(ins!J447&lt;&gt;"",ins!J447,"")</f>
        <v/>
      </c>
      <c r="J440" s="9" t="str">
        <f>IF(ins!K447&lt;&gt;"",ins!K447,"")</f>
        <v/>
      </c>
    </row>
    <row r="441" spans="1:10" x14ac:dyDescent="0.25">
      <c r="A441" s="9" t="str">
        <f>IF(ins!B448&lt;&gt;"",ins!A448,"")</f>
        <v/>
      </c>
      <c r="B441" s="9" t="str">
        <f>IF(ins!B448&lt;&gt;"",ins!B448,"")</f>
        <v/>
      </c>
      <c r="C441" s="9" t="str">
        <f>IF(ins!D448&lt;&gt;"",ins!D448,"")</f>
        <v/>
      </c>
      <c r="D441" s="9" t="str">
        <f>IF(ins!E448&lt;&gt;"",VLOOKUP(ins!E448,private!S:U,3,FALSE),"")</f>
        <v/>
      </c>
      <c r="E441" s="9" t="str">
        <f>IF(ins!E448&lt;&gt;"",ins!F448,"")</f>
        <v/>
      </c>
      <c r="F441" s="9" t="str">
        <f>IF(ins!G448&lt;&gt;"",ins!G448,"")</f>
        <v/>
      </c>
      <c r="G441" s="40" t="str">
        <f>IF(ins!H448&lt;&gt;"",ins!H448,"")</f>
        <v/>
      </c>
      <c r="H441" s="40" t="str">
        <f>IF(ins!I448&lt;&gt;"",ins!I448,"")</f>
        <v/>
      </c>
      <c r="I441" s="40" t="str">
        <f>IF(ins!J448&lt;&gt;"",ins!J448,"")</f>
        <v/>
      </c>
      <c r="J441" s="9" t="str">
        <f>IF(ins!K448&lt;&gt;"",ins!K448,"")</f>
        <v/>
      </c>
    </row>
    <row r="442" spans="1:10" x14ac:dyDescent="0.25">
      <c r="A442" s="9" t="str">
        <f>IF(ins!B449&lt;&gt;"",ins!A449,"")</f>
        <v/>
      </c>
      <c r="B442" s="9" t="str">
        <f>IF(ins!B449&lt;&gt;"",ins!B449,"")</f>
        <v/>
      </c>
      <c r="C442" s="9" t="str">
        <f>IF(ins!D449&lt;&gt;"",ins!D449,"")</f>
        <v/>
      </c>
      <c r="D442" s="9" t="str">
        <f>IF(ins!E449&lt;&gt;"",VLOOKUP(ins!E449,private!S:U,3,FALSE),"")</f>
        <v/>
      </c>
      <c r="E442" s="9" t="str">
        <f>IF(ins!E449&lt;&gt;"",ins!F449,"")</f>
        <v/>
      </c>
      <c r="F442" s="9" t="str">
        <f>IF(ins!G449&lt;&gt;"",ins!G449,"")</f>
        <v/>
      </c>
      <c r="G442" s="40" t="str">
        <f>IF(ins!H449&lt;&gt;"",ins!H449,"")</f>
        <v/>
      </c>
      <c r="H442" s="40" t="str">
        <f>IF(ins!I449&lt;&gt;"",ins!I449,"")</f>
        <v/>
      </c>
      <c r="I442" s="40" t="str">
        <f>IF(ins!J449&lt;&gt;"",ins!J449,"")</f>
        <v/>
      </c>
      <c r="J442" s="9" t="str">
        <f>IF(ins!K449&lt;&gt;"",ins!K449,"")</f>
        <v/>
      </c>
    </row>
    <row r="443" spans="1:10" x14ac:dyDescent="0.25">
      <c r="A443" s="9" t="str">
        <f>IF(ins!B450&lt;&gt;"",ins!A450,"")</f>
        <v/>
      </c>
      <c r="B443" s="9" t="str">
        <f>IF(ins!B450&lt;&gt;"",ins!B450,"")</f>
        <v/>
      </c>
      <c r="C443" s="9" t="str">
        <f>IF(ins!D450&lt;&gt;"",ins!D450,"")</f>
        <v/>
      </c>
      <c r="D443" s="9" t="str">
        <f>IF(ins!E450&lt;&gt;"",VLOOKUP(ins!E450,private!S:U,3,FALSE),"")</f>
        <v/>
      </c>
      <c r="E443" s="9" t="str">
        <f>IF(ins!E450&lt;&gt;"",ins!F450,"")</f>
        <v/>
      </c>
      <c r="F443" s="9" t="str">
        <f>IF(ins!G450&lt;&gt;"",ins!G450,"")</f>
        <v/>
      </c>
      <c r="G443" s="40" t="str">
        <f>IF(ins!H450&lt;&gt;"",ins!H450,"")</f>
        <v/>
      </c>
      <c r="H443" s="40" t="str">
        <f>IF(ins!I450&lt;&gt;"",ins!I450,"")</f>
        <v/>
      </c>
      <c r="I443" s="40" t="str">
        <f>IF(ins!J450&lt;&gt;"",ins!J450,"")</f>
        <v/>
      </c>
      <c r="J443" s="9" t="str">
        <f>IF(ins!K450&lt;&gt;"",ins!K450,"")</f>
        <v/>
      </c>
    </row>
    <row r="444" spans="1:10" x14ac:dyDescent="0.25">
      <c r="A444" s="9" t="str">
        <f>IF(ins!B451&lt;&gt;"",ins!A451,"")</f>
        <v/>
      </c>
      <c r="B444" s="9" t="str">
        <f>IF(ins!B451&lt;&gt;"",ins!B451,"")</f>
        <v/>
      </c>
      <c r="C444" s="9" t="str">
        <f>IF(ins!D451&lt;&gt;"",ins!D451,"")</f>
        <v/>
      </c>
      <c r="D444" s="9" t="str">
        <f>IF(ins!E451&lt;&gt;"",VLOOKUP(ins!E451,private!S:U,3,FALSE),"")</f>
        <v/>
      </c>
      <c r="E444" s="9" t="str">
        <f>IF(ins!E451&lt;&gt;"",ins!F451,"")</f>
        <v/>
      </c>
      <c r="F444" s="9" t="str">
        <f>IF(ins!G451&lt;&gt;"",ins!G451,"")</f>
        <v/>
      </c>
      <c r="G444" s="40" t="str">
        <f>IF(ins!H451&lt;&gt;"",ins!H451,"")</f>
        <v/>
      </c>
      <c r="H444" s="40" t="str">
        <f>IF(ins!I451&lt;&gt;"",ins!I451,"")</f>
        <v/>
      </c>
      <c r="I444" s="40" t="str">
        <f>IF(ins!J451&lt;&gt;"",ins!J451,"")</f>
        <v/>
      </c>
      <c r="J444" s="9" t="str">
        <f>IF(ins!K451&lt;&gt;"",ins!K451,"")</f>
        <v/>
      </c>
    </row>
    <row r="445" spans="1:10" x14ac:dyDescent="0.25">
      <c r="A445" s="9" t="str">
        <f>IF(ins!B452&lt;&gt;"",ins!A452,"")</f>
        <v/>
      </c>
      <c r="B445" s="9" t="str">
        <f>IF(ins!B452&lt;&gt;"",ins!B452,"")</f>
        <v/>
      </c>
      <c r="C445" s="9" t="str">
        <f>IF(ins!D452&lt;&gt;"",ins!D452,"")</f>
        <v/>
      </c>
      <c r="D445" s="9" t="str">
        <f>IF(ins!E452&lt;&gt;"",VLOOKUP(ins!E452,private!S:U,3,FALSE),"")</f>
        <v/>
      </c>
      <c r="E445" s="9" t="str">
        <f>IF(ins!E452&lt;&gt;"",ins!F452,"")</f>
        <v/>
      </c>
      <c r="F445" s="9" t="str">
        <f>IF(ins!G452&lt;&gt;"",ins!G452,"")</f>
        <v/>
      </c>
      <c r="G445" s="40" t="str">
        <f>IF(ins!H452&lt;&gt;"",ins!H452,"")</f>
        <v/>
      </c>
      <c r="H445" s="40" t="str">
        <f>IF(ins!I452&lt;&gt;"",ins!I452,"")</f>
        <v/>
      </c>
      <c r="I445" s="40" t="str">
        <f>IF(ins!J452&lt;&gt;"",ins!J452,"")</f>
        <v/>
      </c>
      <c r="J445" s="9" t="str">
        <f>IF(ins!K452&lt;&gt;"",ins!K452,"")</f>
        <v/>
      </c>
    </row>
    <row r="446" spans="1:10" x14ac:dyDescent="0.25">
      <c r="A446" s="9" t="str">
        <f>IF(ins!B453&lt;&gt;"",ins!A453,"")</f>
        <v/>
      </c>
      <c r="B446" s="9" t="str">
        <f>IF(ins!B453&lt;&gt;"",ins!B453,"")</f>
        <v/>
      </c>
      <c r="C446" s="9" t="str">
        <f>IF(ins!D453&lt;&gt;"",ins!D453,"")</f>
        <v/>
      </c>
      <c r="D446" s="9" t="str">
        <f>IF(ins!E453&lt;&gt;"",VLOOKUP(ins!E453,private!S:U,3,FALSE),"")</f>
        <v/>
      </c>
      <c r="E446" s="9" t="str">
        <f>IF(ins!E453&lt;&gt;"",ins!F453,"")</f>
        <v/>
      </c>
      <c r="F446" s="9" t="str">
        <f>IF(ins!G453&lt;&gt;"",ins!G453,"")</f>
        <v/>
      </c>
      <c r="G446" s="40" t="str">
        <f>IF(ins!H453&lt;&gt;"",ins!H453,"")</f>
        <v/>
      </c>
      <c r="H446" s="40" t="str">
        <f>IF(ins!I453&lt;&gt;"",ins!I453,"")</f>
        <v/>
      </c>
      <c r="I446" s="40" t="str">
        <f>IF(ins!J453&lt;&gt;"",ins!J453,"")</f>
        <v/>
      </c>
      <c r="J446" s="9" t="str">
        <f>IF(ins!K453&lt;&gt;"",ins!K453,"")</f>
        <v/>
      </c>
    </row>
    <row r="447" spans="1:10" x14ac:dyDescent="0.25">
      <c r="A447" s="9" t="str">
        <f>IF(ins!B454&lt;&gt;"",ins!A454,"")</f>
        <v/>
      </c>
      <c r="B447" s="9" t="str">
        <f>IF(ins!B454&lt;&gt;"",ins!B454,"")</f>
        <v/>
      </c>
      <c r="C447" s="9" t="str">
        <f>IF(ins!D454&lt;&gt;"",ins!D454,"")</f>
        <v/>
      </c>
      <c r="D447" s="9" t="str">
        <f>IF(ins!E454&lt;&gt;"",VLOOKUP(ins!E454,private!S:U,3,FALSE),"")</f>
        <v/>
      </c>
      <c r="E447" s="9" t="str">
        <f>IF(ins!E454&lt;&gt;"",ins!F454,"")</f>
        <v/>
      </c>
      <c r="F447" s="9" t="str">
        <f>IF(ins!G454&lt;&gt;"",ins!G454,"")</f>
        <v/>
      </c>
      <c r="G447" s="40" t="str">
        <f>IF(ins!H454&lt;&gt;"",ins!H454,"")</f>
        <v/>
      </c>
      <c r="H447" s="40" t="str">
        <f>IF(ins!I454&lt;&gt;"",ins!I454,"")</f>
        <v/>
      </c>
      <c r="I447" s="40" t="str">
        <f>IF(ins!J454&lt;&gt;"",ins!J454,"")</f>
        <v/>
      </c>
      <c r="J447" s="9" t="str">
        <f>IF(ins!K454&lt;&gt;"",ins!K454,"")</f>
        <v/>
      </c>
    </row>
    <row r="448" spans="1:10" x14ac:dyDescent="0.25">
      <c r="A448" s="9" t="str">
        <f>IF(ins!B455&lt;&gt;"",ins!A455,"")</f>
        <v/>
      </c>
      <c r="B448" s="9" t="str">
        <f>IF(ins!B455&lt;&gt;"",ins!B455,"")</f>
        <v/>
      </c>
      <c r="C448" s="9" t="str">
        <f>IF(ins!D455&lt;&gt;"",ins!D455,"")</f>
        <v/>
      </c>
      <c r="D448" s="9" t="str">
        <f>IF(ins!E455&lt;&gt;"",VLOOKUP(ins!E455,private!S:U,3,FALSE),"")</f>
        <v/>
      </c>
      <c r="E448" s="9" t="str">
        <f>IF(ins!E455&lt;&gt;"",ins!F455,"")</f>
        <v/>
      </c>
      <c r="F448" s="9" t="str">
        <f>IF(ins!G455&lt;&gt;"",ins!G455,"")</f>
        <v/>
      </c>
      <c r="G448" s="40" t="str">
        <f>IF(ins!H455&lt;&gt;"",ins!H455,"")</f>
        <v/>
      </c>
      <c r="H448" s="40" t="str">
        <f>IF(ins!I455&lt;&gt;"",ins!I455,"")</f>
        <v/>
      </c>
      <c r="I448" s="40" t="str">
        <f>IF(ins!J455&lt;&gt;"",ins!J455,"")</f>
        <v/>
      </c>
      <c r="J448" s="9" t="str">
        <f>IF(ins!K455&lt;&gt;"",ins!K455,"")</f>
        <v/>
      </c>
    </row>
    <row r="449" spans="1:10" x14ac:dyDescent="0.25">
      <c r="A449" s="9" t="str">
        <f>IF(ins!B456&lt;&gt;"",ins!A456,"")</f>
        <v/>
      </c>
      <c r="B449" s="9" t="str">
        <f>IF(ins!B456&lt;&gt;"",ins!B456,"")</f>
        <v/>
      </c>
      <c r="C449" s="9" t="str">
        <f>IF(ins!D456&lt;&gt;"",ins!D456,"")</f>
        <v/>
      </c>
      <c r="D449" s="9" t="str">
        <f>IF(ins!E456&lt;&gt;"",VLOOKUP(ins!E456,private!S:U,3,FALSE),"")</f>
        <v/>
      </c>
      <c r="E449" s="9" t="str">
        <f>IF(ins!E456&lt;&gt;"",ins!F456,"")</f>
        <v/>
      </c>
      <c r="F449" s="9" t="str">
        <f>IF(ins!G456&lt;&gt;"",ins!G456,"")</f>
        <v/>
      </c>
      <c r="G449" s="40" t="str">
        <f>IF(ins!H456&lt;&gt;"",ins!H456,"")</f>
        <v/>
      </c>
      <c r="H449" s="40" t="str">
        <f>IF(ins!I456&lt;&gt;"",ins!I456,"")</f>
        <v/>
      </c>
      <c r="I449" s="40" t="str">
        <f>IF(ins!J456&lt;&gt;"",ins!J456,"")</f>
        <v/>
      </c>
      <c r="J449" s="9" t="str">
        <f>IF(ins!K456&lt;&gt;"",ins!K456,"")</f>
        <v/>
      </c>
    </row>
    <row r="450" spans="1:10" x14ac:dyDescent="0.25">
      <c r="A450" s="9" t="str">
        <f>IF(ins!B457&lt;&gt;"",ins!A457,"")</f>
        <v/>
      </c>
      <c r="B450" s="9" t="str">
        <f>IF(ins!B457&lt;&gt;"",ins!B457,"")</f>
        <v/>
      </c>
      <c r="C450" s="9" t="str">
        <f>IF(ins!D457&lt;&gt;"",ins!D457,"")</f>
        <v/>
      </c>
      <c r="D450" s="9" t="str">
        <f>IF(ins!E457&lt;&gt;"",VLOOKUP(ins!E457,private!S:U,3,FALSE),"")</f>
        <v/>
      </c>
      <c r="E450" s="9" t="str">
        <f>IF(ins!E457&lt;&gt;"",ins!F457,"")</f>
        <v/>
      </c>
      <c r="F450" s="9" t="str">
        <f>IF(ins!G457&lt;&gt;"",ins!G457,"")</f>
        <v/>
      </c>
      <c r="G450" s="40" t="str">
        <f>IF(ins!H457&lt;&gt;"",ins!H457,"")</f>
        <v/>
      </c>
      <c r="H450" s="40" t="str">
        <f>IF(ins!I457&lt;&gt;"",ins!I457,"")</f>
        <v/>
      </c>
      <c r="I450" s="40" t="str">
        <f>IF(ins!J457&lt;&gt;"",ins!J457,"")</f>
        <v/>
      </c>
      <c r="J450" s="9" t="str">
        <f>IF(ins!K457&lt;&gt;"",ins!K457,"")</f>
        <v/>
      </c>
    </row>
    <row r="451" spans="1:10" x14ac:dyDescent="0.25">
      <c r="A451" s="9" t="str">
        <f>IF(ins!B458&lt;&gt;"",ins!A458,"")</f>
        <v/>
      </c>
      <c r="B451" s="9" t="str">
        <f>IF(ins!B458&lt;&gt;"",ins!B458,"")</f>
        <v/>
      </c>
      <c r="C451" s="9" t="str">
        <f>IF(ins!D458&lt;&gt;"",ins!D458,"")</f>
        <v/>
      </c>
      <c r="D451" s="9" t="str">
        <f>IF(ins!E458&lt;&gt;"",VLOOKUP(ins!E458,private!S:U,3,FALSE),"")</f>
        <v/>
      </c>
      <c r="E451" s="9" t="str">
        <f>IF(ins!E458&lt;&gt;"",ins!F458,"")</f>
        <v/>
      </c>
      <c r="F451" s="9" t="str">
        <f>IF(ins!G458&lt;&gt;"",ins!G458,"")</f>
        <v/>
      </c>
      <c r="G451" s="40" t="str">
        <f>IF(ins!H458&lt;&gt;"",ins!H458,"")</f>
        <v/>
      </c>
      <c r="H451" s="40" t="str">
        <f>IF(ins!I458&lt;&gt;"",ins!I458,"")</f>
        <v/>
      </c>
      <c r="I451" s="40" t="str">
        <f>IF(ins!J458&lt;&gt;"",ins!J458,"")</f>
        <v/>
      </c>
      <c r="J451" s="9" t="str">
        <f>IF(ins!K458&lt;&gt;"",ins!K458,"")</f>
        <v/>
      </c>
    </row>
    <row r="452" spans="1:10" x14ac:dyDescent="0.25">
      <c r="A452" s="9" t="str">
        <f>IF(ins!B459&lt;&gt;"",ins!A459,"")</f>
        <v/>
      </c>
      <c r="B452" s="9" t="str">
        <f>IF(ins!B459&lt;&gt;"",ins!B459,"")</f>
        <v/>
      </c>
      <c r="C452" s="9" t="str">
        <f>IF(ins!D459&lt;&gt;"",ins!D459,"")</f>
        <v/>
      </c>
      <c r="D452" s="9" t="str">
        <f>IF(ins!E459&lt;&gt;"",VLOOKUP(ins!E459,private!S:U,3,FALSE),"")</f>
        <v/>
      </c>
      <c r="E452" s="9" t="str">
        <f>IF(ins!E459&lt;&gt;"",ins!F459,"")</f>
        <v/>
      </c>
      <c r="F452" s="9" t="str">
        <f>IF(ins!G459&lt;&gt;"",ins!G459,"")</f>
        <v/>
      </c>
      <c r="G452" s="40" t="str">
        <f>IF(ins!H459&lt;&gt;"",ins!H459,"")</f>
        <v/>
      </c>
      <c r="H452" s="40" t="str">
        <f>IF(ins!I459&lt;&gt;"",ins!I459,"")</f>
        <v/>
      </c>
      <c r="I452" s="40" t="str">
        <f>IF(ins!J459&lt;&gt;"",ins!J459,"")</f>
        <v/>
      </c>
      <c r="J452" s="9" t="str">
        <f>IF(ins!K459&lt;&gt;"",ins!K459,"")</f>
        <v/>
      </c>
    </row>
    <row r="453" spans="1:10" x14ac:dyDescent="0.25">
      <c r="A453" s="9" t="str">
        <f>IF(ins!B460&lt;&gt;"",ins!A460,"")</f>
        <v/>
      </c>
      <c r="B453" s="9" t="str">
        <f>IF(ins!B460&lt;&gt;"",ins!B460,"")</f>
        <v/>
      </c>
      <c r="C453" s="9" t="str">
        <f>IF(ins!D460&lt;&gt;"",ins!D460,"")</f>
        <v/>
      </c>
      <c r="D453" s="9" t="str">
        <f>IF(ins!E460&lt;&gt;"",VLOOKUP(ins!E460,private!S:U,3,FALSE),"")</f>
        <v/>
      </c>
      <c r="E453" s="9" t="str">
        <f>IF(ins!E460&lt;&gt;"",ins!F460,"")</f>
        <v/>
      </c>
      <c r="F453" s="9" t="str">
        <f>IF(ins!G460&lt;&gt;"",ins!G460,"")</f>
        <v/>
      </c>
      <c r="G453" s="40" t="str">
        <f>IF(ins!H460&lt;&gt;"",ins!H460,"")</f>
        <v/>
      </c>
      <c r="H453" s="40" t="str">
        <f>IF(ins!I460&lt;&gt;"",ins!I460,"")</f>
        <v/>
      </c>
      <c r="I453" s="40" t="str">
        <f>IF(ins!J460&lt;&gt;"",ins!J460,"")</f>
        <v/>
      </c>
      <c r="J453" s="9" t="str">
        <f>IF(ins!K460&lt;&gt;"",ins!K460,"")</f>
        <v/>
      </c>
    </row>
    <row r="454" spans="1:10" x14ac:dyDescent="0.25">
      <c r="A454" s="9" t="str">
        <f>IF(ins!B461&lt;&gt;"",ins!A461,"")</f>
        <v/>
      </c>
      <c r="B454" s="9" t="str">
        <f>IF(ins!B461&lt;&gt;"",ins!B461,"")</f>
        <v/>
      </c>
      <c r="C454" s="9" t="str">
        <f>IF(ins!D461&lt;&gt;"",ins!D461,"")</f>
        <v/>
      </c>
      <c r="D454" s="9" t="str">
        <f>IF(ins!E461&lt;&gt;"",VLOOKUP(ins!E461,private!S:U,3,FALSE),"")</f>
        <v/>
      </c>
      <c r="E454" s="9" t="str">
        <f>IF(ins!E461&lt;&gt;"",ins!F461,"")</f>
        <v/>
      </c>
      <c r="F454" s="9" t="str">
        <f>IF(ins!G461&lt;&gt;"",ins!G461,"")</f>
        <v/>
      </c>
      <c r="G454" s="40" t="str">
        <f>IF(ins!H461&lt;&gt;"",ins!H461,"")</f>
        <v/>
      </c>
      <c r="H454" s="40" t="str">
        <f>IF(ins!I461&lt;&gt;"",ins!I461,"")</f>
        <v/>
      </c>
      <c r="I454" s="40" t="str">
        <f>IF(ins!J461&lt;&gt;"",ins!J461,"")</f>
        <v/>
      </c>
      <c r="J454" s="9" t="str">
        <f>IF(ins!K461&lt;&gt;"",ins!K461,"")</f>
        <v/>
      </c>
    </row>
    <row r="455" spans="1:10" x14ac:dyDescent="0.25">
      <c r="A455" s="9" t="str">
        <f>IF(ins!B462&lt;&gt;"",ins!A462,"")</f>
        <v/>
      </c>
      <c r="B455" s="9" t="str">
        <f>IF(ins!B462&lt;&gt;"",ins!B462,"")</f>
        <v/>
      </c>
      <c r="C455" s="9" t="str">
        <f>IF(ins!D462&lt;&gt;"",ins!D462,"")</f>
        <v/>
      </c>
      <c r="D455" s="9" t="str">
        <f>IF(ins!E462&lt;&gt;"",VLOOKUP(ins!E462,private!S:U,3,FALSE),"")</f>
        <v/>
      </c>
      <c r="E455" s="9" t="str">
        <f>IF(ins!E462&lt;&gt;"",ins!F462,"")</f>
        <v/>
      </c>
      <c r="F455" s="9" t="str">
        <f>IF(ins!G462&lt;&gt;"",ins!G462,"")</f>
        <v/>
      </c>
      <c r="G455" s="40" t="str">
        <f>IF(ins!H462&lt;&gt;"",ins!H462,"")</f>
        <v/>
      </c>
      <c r="H455" s="40" t="str">
        <f>IF(ins!I462&lt;&gt;"",ins!I462,"")</f>
        <v/>
      </c>
      <c r="I455" s="40" t="str">
        <f>IF(ins!J462&lt;&gt;"",ins!J462,"")</f>
        <v/>
      </c>
      <c r="J455" s="9" t="str">
        <f>IF(ins!K462&lt;&gt;"",ins!K462,"")</f>
        <v/>
      </c>
    </row>
    <row r="456" spans="1:10" x14ac:dyDescent="0.25">
      <c r="A456" s="9" t="str">
        <f>IF(ins!B463&lt;&gt;"",ins!A463,"")</f>
        <v/>
      </c>
      <c r="B456" s="9" t="str">
        <f>IF(ins!B463&lt;&gt;"",ins!B463,"")</f>
        <v/>
      </c>
      <c r="C456" s="9" t="str">
        <f>IF(ins!D463&lt;&gt;"",ins!D463,"")</f>
        <v/>
      </c>
      <c r="D456" s="9" t="str">
        <f>IF(ins!E463&lt;&gt;"",VLOOKUP(ins!E463,private!S:U,3,FALSE),"")</f>
        <v/>
      </c>
      <c r="E456" s="9" t="str">
        <f>IF(ins!E463&lt;&gt;"",ins!F463,"")</f>
        <v/>
      </c>
      <c r="F456" s="9" t="str">
        <f>IF(ins!G463&lt;&gt;"",ins!G463,"")</f>
        <v/>
      </c>
      <c r="G456" s="40" t="str">
        <f>IF(ins!H463&lt;&gt;"",ins!H463,"")</f>
        <v/>
      </c>
      <c r="H456" s="40" t="str">
        <f>IF(ins!I463&lt;&gt;"",ins!I463,"")</f>
        <v/>
      </c>
      <c r="I456" s="40" t="str">
        <f>IF(ins!J463&lt;&gt;"",ins!J463,"")</f>
        <v/>
      </c>
      <c r="J456" s="9" t="str">
        <f>IF(ins!K463&lt;&gt;"",ins!K463,"")</f>
        <v/>
      </c>
    </row>
    <row r="457" spans="1:10" x14ac:dyDescent="0.25">
      <c r="A457" s="9" t="str">
        <f>IF(ins!B464&lt;&gt;"",ins!A464,"")</f>
        <v/>
      </c>
      <c r="B457" s="9" t="str">
        <f>IF(ins!B464&lt;&gt;"",ins!B464,"")</f>
        <v/>
      </c>
      <c r="C457" s="9" t="str">
        <f>IF(ins!D464&lt;&gt;"",ins!D464,"")</f>
        <v/>
      </c>
      <c r="D457" s="9" t="str">
        <f>IF(ins!E464&lt;&gt;"",VLOOKUP(ins!E464,private!S:U,3,FALSE),"")</f>
        <v/>
      </c>
      <c r="E457" s="9" t="str">
        <f>IF(ins!E464&lt;&gt;"",ins!F464,"")</f>
        <v/>
      </c>
      <c r="F457" s="9" t="str">
        <f>IF(ins!G464&lt;&gt;"",ins!G464,"")</f>
        <v/>
      </c>
      <c r="G457" s="40" t="str">
        <f>IF(ins!H464&lt;&gt;"",ins!H464,"")</f>
        <v/>
      </c>
      <c r="H457" s="40" t="str">
        <f>IF(ins!I464&lt;&gt;"",ins!I464,"")</f>
        <v/>
      </c>
      <c r="I457" s="40" t="str">
        <f>IF(ins!J464&lt;&gt;"",ins!J464,"")</f>
        <v/>
      </c>
      <c r="J457" s="9" t="str">
        <f>IF(ins!K464&lt;&gt;"",ins!K464,"")</f>
        <v/>
      </c>
    </row>
    <row r="458" spans="1:10" x14ac:dyDescent="0.25">
      <c r="A458" s="9" t="str">
        <f>IF(ins!B465&lt;&gt;"",ins!A465,"")</f>
        <v/>
      </c>
      <c r="B458" s="9" t="str">
        <f>IF(ins!B465&lt;&gt;"",ins!B465,"")</f>
        <v/>
      </c>
      <c r="C458" s="9" t="str">
        <f>IF(ins!D465&lt;&gt;"",ins!D465,"")</f>
        <v/>
      </c>
      <c r="D458" s="9" t="str">
        <f>IF(ins!E465&lt;&gt;"",VLOOKUP(ins!E465,private!S:U,3,FALSE),"")</f>
        <v/>
      </c>
      <c r="E458" s="9" t="str">
        <f>IF(ins!E465&lt;&gt;"",ins!F465,"")</f>
        <v/>
      </c>
      <c r="F458" s="9" t="str">
        <f>IF(ins!G465&lt;&gt;"",ins!G465,"")</f>
        <v/>
      </c>
      <c r="G458" s="40" t="str">
        <f>IF(ins!H465&lt;&gt;"",ins!H465,"")</f>
        <v/>
      </c>
      <c r="H458" s="40" t="str">
        <f>IF(ins!I465&lt;&gt;"",ins!I465,"")</f>
        <v/>
      </c>
      <c r="I458" s="40" t="str">
        <f>IF(ins!J465&lt;&gt;"",ins!J465,"")</f>
        <v/>
      </c>
      <c r="J458" s="9" t="str">
        <f>IF(ins!K465&lt;&gt;"",ins!K465,"")</f>
        <v/>
      </c>
    </row>
    <row r="459" spans="1:10" x14ac:dyDescent="0.25">
      <c r="A459" s="9" t="str">
        <f>IF(ins!B466&lt;&gt;"",ins!A466,"")</f>
        <v/>
      </c>
      <c r="B459" s="9" t="str">
        <f>IF(ins!B466&lt;&gt;"",ins!B466,"")</f>
        <v/>
      </c>
      <c r="C459" s="9" t="str">
        <f>IF(ins!D466&lt;&gt;"",ins!D466,"")</f>
        <v/>
      </c>
      <c r="D459" s="9" t="str">
        <f>IF(ins!E466&lt;&gt;"",VLOOKUP(ins!E466,private!S:U,3,FALSE),"")</f>
        <v/>
      </c>
      <c r="E459" s="9" t="str">
        <f>IF(ins!E466&lt;&gt;"",ins!F466,"")</f>
        <v/>
      </c>
      <c r="F459" s="9" t="str">
        <f>IF(ins!G466&lt;&gt;"",ins!G466,"")</f>
        <v/>
      </c>
      <c r="G459" s="40" t="str">
        <f>IF(ins!H466&lt;&gt;"",ins!H466,"")</f>
        <v/>
      </c>
      <c r="H459" s="40" t="str">
        <f>IF(ins!I466&lt;&gt;"",ins!I466,"")</f>
        <v/>
      </c>
      <c r="I459" s="40" t="str">
        <f>IF(ins!J466&lt;&gt;"",ins!J466,"")</f>
        <v/>
      </c>
      <c r="J459" s="9" t="str">
        <f>IF(ins!K466&lt;&gt;"",ins!K466,"")</f>
        <v/>
      </c>
    </row>
    <row r="460" spans="1:10" x14ac:dyDescent="0.25">
      <c r="A460" s="9" t="str">
        <f>IF(ins!B467&lt;&gt;"",ins!A467,"")</f>
        <v/>
      </c>
      <c r="B460" s="9" t="str">
        <f>IF(ins!B467&lt;&gt;"",ins!B467,"")</f>
        <v/>
      </c>
      <c r="C460" s="9" t="str">
        <f>IF(ins!D467&lt;&gt;"",ins!D467,"")</f>
        <v/>
      </c>
      <c r="D460" s="9" t="str">
        <f>IF(ins!E467&lt;&gt;"",VLOOKUP(ins!E467,private!S:U,3,FALSE),"")</f>
        <v/>
      </c>
      <c r="E460" s="9" t="str">
        <f>IF(ins!E467&lt;&gt;"",ins!F467,"")</f>
        <v/>
      </c>
      <c r="F460" s="9" t="str">
        <f>IF(ins!G467&lt;&gt;"",ins!G467,"")</f>
        <v/>
      </c>
      <c r="G460" s="40" t="str">
        <f>IF(ins!H467&lt;&gt;"",ins!H467,"")</f>
        <v/>
      </c>
      <c r="H460" s="40" t="str">
        <f>IF(ins!I467&lt;&gt;"",ins!I467,"")</f>
        <v/>
      </c>
      <c r="I460" s="40" t="str">
        <f>IF(ins!J467&lt;&gt;"",ins!J467,"")</f>
        <v/>
      </c>
      <c r="J460" s="9" t="str">
        <f>IF(ins!K467&lt;&gt;"",ins!K467,"")</f>
        <v/>
      </c>
    </row>
    <row r="461" spans="1:10" x14ac:dyDescent="0.25">
      <c r="A461" s="9" t="str">
        <f>IF(ins!B468&lt;&gt;"",ins!A468,"")</f>
        <v/>
      </c>
      <c r="B461" s="9" t="str">
        <f>IF(ins!B468&lt;&gt;"",ins!B468,"")</f>
        <v/>
      </c>
      <c r="C461" s="9" t="str">
        <f>IF(ins!D468&lt;&gt;"",ins!D468,"")</f>
        <v/>
      </c>
      <c r="D461" s="9" t="str">
        <f>IF(ins!E468&lt;&gt;"",VLOOKUP(ins!E468,private!S:U,3,FALSE),"")</f>
        <v/>
      </c>
      <c r="E461" s="9" t="str">
        <f>IF(ins!E468&lt;&gt;"",ins!F468,"")</f>
        <v/>
      </c>
      <c r="F461" s="9" t="str">
        <f>IF(ins!G468&lt;&gt;"",ins!G468,"")</f>
        <v/>
      </c>
      <c r="G461" s="40" t="str">
        <f>IF(ins!H468&lt;&gt;"",ins!H468,"")</f>
        <v/>
      </c>
      <c r="H461" s="40" t="str">
        <f>IF(ins!I468&lt;&gt;"",ins!I468,"")</f>
        <v/>
      </c>
      <c r="I461" s="40" t="str">
        <f>IF(ins!J468&lt;&gt;"",ins!J468,"")</f>
        <v/>
      </c>
      <c r="J461" s="9" t="str">
        <f>IF(ins!K468&lt;&gt;"",ins!K468,"")</f>
        <v/>
      </c>
    </row>
    <row r="462" spans="1:10" x14ac:dyDescent="0.25">
      <c r="A462" s="9" t="str">
        <f>IF(ins!B469&lt;&gt;"",ins!A469,"")</f>
        <v/>
      </c>
      <c r="B462" s="9" t="str">
        <f>IF(ins!B469&lt;&gt;"",ins!B469,"")</f>
        <v/>
      </c>
      <c r="C462" s="9" t="str">
        <f>IF(ins!D469&lt;&gt;"",ins!D469,"")</f>
        <v/>
      </c>
      <c r="D462" s="9" t="str">
        <f>IF(ins!E469&lt;&gt;"",VLOOKUP(ins!E469,private!S:U,3,FALSE),"")</f>
        <v/>
      </c>
      <c r="E462" s="9" t="str">
        <f>IF(ins!E469&lt;&gt;"",ins!F469,"")</f>
        <v/>
      </c>
      <c r="F462" s="9" t="str">
        <f>IF(ins!G469&lt;&gt;"",ins!G469,"")</f>
        <v/>
      </c>
      <c r="G462" s="40" t="str">
        <f>IF(ins!H469&lt;&gt;"",ins!H469,"")</f>
        <v/>
      </c>
      <c r="H462" s="40" t="str">
        <f>IF(ins!I469&lt;&gt;"",ins!I469,"")</f>
        <v/>
      </c>
      <c r="I462" s="40" t="str">
        <f>IF(ins!J469&lt;&gt;"",ins!J469,"")</f>
        <v/>
      </c>
      <c r="J462" s="9" t="str">
        <f>IF(ins!K469&lt;&gt;"",ins!K469,"")</f>
        <v/>
      </c>
    </row>
    <row r="463" spans="1:10" x14ac:dyDescent="0.25">
      <c r="A463" s="9" t="str">
        <f>IF(ins!B470&lt;&gt;"",ins!A470,"")</f>
        <v/>
      </c>
      <c r="B463" s="9" t="str">
        <f>IF(ins!B470&lt;&gt;"",ins!B470,"")</f>
        <v/>
      </c>
      <c r="C463" s="9" t="str">
        <f>IF(ins!D470&lt;&gt;"",ins!D470,"")</f>
        <v/>
      </c>
      <c r="D463" s="9" t="str">
        <f>IF(ins!E470&lt;&gt;"",VLOOKUP(ins!E470,private!S:U,3,FALSE),"")</f>
        <v/>
      </c>
      <c r="E463" s="9" t="str">
        <f>IF(ins!E470&lt;&gt;"",ins!F470,"")</f>
        <v/>
      </c>
      <c r="F463" s="9" t="str">
        <f>IF(ins!G470&lt;&gt;"",ins!G470,"")</f>
        <v/>
      </c>
      <c r="G463" s="40" t="str">
        <f>IF(ins!H470&lt;&gt;"",ins!H470,"")</f>
        <v/>
      </c>
      <c r="H463" s="40" t="str">
        <f>IF(ins!I470&lt;&gt;"",ins!I470,"")</f>
        <v/>
      </c>
      <c r="I463" s="40" t="str">
        <f>IF(ins!J470&lt;&gt;"",ins!J470,"")</f>
        <v/>
      </c>
      <c r="J463" s="9" t="str">
        <f>IF(ins!K470&lt;&gt;"",ins!K470,"")</f>
        <v/>
      </c>
    </row>
    <row r="464" spans="1:10" x14ac:dyDescent="0.25">
      <c r="A464" s="9" t="str">
        <f>IF(ins!B471&lt;&gt;"",ins!A471,"")</f>
        <v/>
      </c>
      <c r="B464" s="9" t="str">
        <f>IF(ins!B471&lt;&gt;"",ins!B471,"")</f>
        <v/>
      </c>
      <c r="C464" s="9" t="str">
        <f>IF(ins!D471&lt;&gt;"",ins!D471,"")</f>
        <v/>
      </c>
      <c r="D464" s="9" t="str">
        <f>IF(ins!E471&lt;&gt;"",VLOOKUP(ins!E471,private!S:U,3,FALSE),"")</f>
        <v/>
      </c>
      <c r="E464" s="9" t="str">
        <f>IF(ins!E471&lt;&gt;"",ins!F471,"")</f>
        <v/>
      </c>
      <c r="F464" s="9" t="str">
        <f>IF(ins!G471&lt;&gt;"",ins!G471,"")</f>
        <v/>
      </c>
      <c r="G464" s="40" t="str">
        <f>IF(ins!H471&lt;&gt;"",ins!H471,"")</f>
        <v/>
      </c>
      <c r="H464" s="40" t="str">
        <f>IF(ins!I471&lt;&gt;"",ins!I471,"")</f>
        <v/>
      </c>
      <c r="I464" s="40" t="str">
        <f>IF(ins!J471&lt;&gt;"",ins!J471,"")</f>
        <v/>
      </c>
      <c r="J464" s="9" t="str">
        <f>IF(ins!K471&lt;&gt;"",ins!K471,"")</f>
        <v/>
      </c>
    </row>
    <row r="465" spans="1:10" x14ac:dyDescent="0.25">
      <c r="A465" s="9" t="str">
        <f>IF(ins!B472&lt;&gt;"",ins!A472,"")</f>
        <v/>
      </c>
      <c r="B465" s="9" t="str">
        <f>IF(ins!B472&lt;&gt;"",ins!B472,"")</f>
        <v/>
      </c>
      <c r="C465" s="9" t="str">
        <f>IF(ins!D472&lt;&gt;"",ins!D472,"")</f>
        <v/>
      </c>
      <c r="D465" s="9" t="str">
        <f>IF(ins!E472&lt;&gt;"",VLOOKUP(ins!E472,private!S:U,3,FALSE),"")</f>
        <v/>
      </c>
      <c r="E465" s="9" t="str">
        <f>IF(ins!E472&lt;&gt;"",ins!F472,"")</f>
        <v/>
      </c>
      <c r="F465" s="9" t="str">
        <f>IF(ins!G472&lt;&gt;"",ins!G472,"")</f>
        <v/>
      </c>
      <c r="G465" s="40" t="str">
        <f>IF(ins!H472&lt;&gt;"",ins!H472,"")</f>
        <v/>
      </c>
      <c r="H465" s="40" t="str">
        <f>IF(ins!I472&lt;&gt;"",ins!I472,"")</f>
        <v/>
      </c>
      <c r="I465" s="40" t="str">
        <f>IF(ins!J472&lt;&gt;"",ins!J472,"")</f>
        <v/>
      </c>
      <c r="J465" s="9" t="str">
        <f>IF(ins!K472&lt;&gt;"",ins!K472,"")</f>
        <v/>
      </c>
    </row>
    <row r="466" spans="1:10" x14ac:dyDescent="0.25">
      <c r="A466" s="9" t="str">
        <f>IF(ins!B473&lt;&gt;"",ins!A473,"")</f>
        <v/>
      </c>
      <c r="B466" s="9" t="str">
        <f>IF(ins!B473&lt;&gt;"",ins!B473,"")</f>
        <v/>
      </c>
      <c r="C466" s="9" t="str">
        <f>IF(ins!D473&lt;&gt;"",ins!D473,"")</f>
        <v/>
      </c>
      <c r="D466" s="9" t="str">
        <f>IF(ins!E473&lt;&gt;"",VLOOKUP(ins!E473,private!S:U,3,FALSE),"")</f>
        <v/>
      </c>
      <c r="E466" s="9" t="str">
        <f>IF(ins!E473&lt;&gt;"",ins!F473,"")</f>
        <v/>
      </c>
      <c r="F466" s="9" t="str">
        <f>IF(ins!G473&lt;&gt;"",ins!G473,"")</f>
        <v/>
      </c>
      <c r="G466" s="40" t="str">
        <f>IF(ins!H473&lt;&gt;"",ins!H473,"")</f>
        <v/>
      </c>
      <c r="H466" s="40" t="str">
        <f>IF(ins!I473&lt;&gt;"",ins!I473,"")</f>
        <v/>
      </c>
      <c r="I466" s="40" t="str">
        <f>IF(ins!J473&lt;&gt;"",ins!J473,"")</f>
        <v/>
      </c>
      <c r="J466" s="9" t="str">
        <f>IF(ins!K473&lt;&gt;"",ins!K473,"")</f>
        <v/>
      </c>
    </row>
    <row r="467" spans="1:10" x14ac:dyDescent="0.25">
      <c r="A467" s="9" t="str">
        <f>IF(ins!B474&lt;&gt;"",ins!A474,"")</f>
        <v/>
      </c>
      <c r="B467" s="9" t="str">
        <f>IF(ins!B474&lt;&gt;"",ins!B474,"")</f>
        <v/>
      </c>
      <c r="C467" s="9" t="str">
        <f>IF(ins!D474&lt;&gt;"",ins!D474,"")</f>
        <v/>
      </c>
      <c r="D467" s="9" t="str">
        <f>IF(ins!E474&lt;&gt;"",VLOOKUP(ins!E474,private!S:U,3,FALSE),"")</f>
        <v/>
      </c>
      <c r="E467" s="9" t="str">
        <f>IF(ins!E474&lt;&gt;"",ins!F474,"")</f>
        <v/>
      </c>
      <c r="F467" s="9" t="str">
        <f>IF(ins!G474&lt;&gt;"",ins!G474,"")</f>
        <v/>
      </c>
      <c r="G467" s="40" t="str">
        <f>IF(ins!H474&lt;&gt;"",ins!H474,"")</f>
        <v/>
      </c>
      <c r="H467" s="40" t="str">
        <f>IF(ins!I474&lt;&gt;"",ins!I474,"")</f>
        <v/>
      </c>
      <c r="I467" s="40" t="str">
        <f>IF(ins!J474&lt;&gt;"",ins!J474,"")</f>
        <v/>
      </c>
      <c r="J467" s="9" t="str">
        <f>IF(ins!K474&lt;&gt;"",ins!K474,"")</f>
        <v/>
      </c>
    </row>
    <row r="468" spans="1:10" x14ac:dyDescent="0.25">
      <c r="A468" s="9" t="str">
        <f>IF(ins!B475&lt;&gt;"",ins!A475,"")</f>
        <v/>
      </c>
      <c r="B468" s="9" t="str">
        <f>IF(ins!B475&lt;&gt;"",ins!B475,"")</f>
        <v/>
      </c>
      <c r="C468" s="9" t="str">
        <f>IF(ins!D475&lt;&gt;"",ins!D475,"")</f>
        <v/>
      </c>
      <c r="D468" s="9" t="str">
        <f>IF(ins!E475&lt;&gt;"",VLOOKUP(ins!E475,private!S:U,3,FALSE),"")</f>
        <v/>
      </c>
      <c r="E468" s="9" t="str">
        <f>IF(ins!E475&lt;&gt;"",ins!F475,"")</f>
        <v/>
      </c>
      <c r="F468" s="9" t="str">
        <f>IF(ins!G475&lt;&gt;"",ins!G475,"")</f>
        <v/>
      </c>
      <c r="G468" s="40" t="str">
        <f>IF(ins!H475&lt;&gt;"",ins!H475,"")</f>
        <v/>
      </c>
      <c r="H468" s="40" t="str">
        <f>IF(ins!I475&lt;&gt;"",ins!I475,"")</f>
        <v/>
      </c>
      <c r="I468" s="40" t="str">
        <f>IF(ins!J475&lt;&gt;"",ins!J475,"")</f>
        <v/>
      </c>
      <c r="J468" s="9" t="str">
        <f>IF(ins!K475&lt;&gt;"",ins!K475,"")</f>
        <v/>
      </c>
    </row>
    <row r="469" spans="1:10" x14ac:dyDescent="0.25">
      <c r="A469" s="9" t="str">
        <f>IF(ins!B476&lt;&gt;"",ins!A476,"")</f>
        <v/>
      </c>
      <c r="B469" s="9" t="str">
        <f>IF(ins!B476&lt;&gt;"",ins!B476,"")</f>
        <v/>
      </c>
      <c r="C469" s="9" t="str">
        <f>IF(ins!D476&lt;&gt;"",ins!D476,"")</f>
        <v/>
      </c>
      <c r="D469" s="9" t="str">
        <f>IF(ins!E476&lt;&gt;"",VLOOKUP(ins!E476,private!S:U,3,FALSE),"")</f>
        <v/>
      </c>
      <c r="E469" s="9" t="str">
        <f>IF(ins!E476&lt;&gt;"",ins!F476,"")</f>
        <v/>
      </c>
      <c r="F469" s="9" t="str">
        <f>IF(ins!G476&lt;&gt;"",ins!G476,"")</f>
        <v/>
      </c>
      <c r="G469" s="40" t="str">
        <f>IF(ins!H476&lt;&gt;"",ins!H476,"")</f>
        <v/>
      </c>
      <c r="H469" s="40" t="str">
        <f>IF(ins!I476&lt;&gt;"",ins!I476,"")</f>
        <v/>
      </c>
      <c r="I469" s="40" t="str">
        <f>IF(ins!J476&lt;&gt;"",ins!J476,"")</f>
        <v/>
      </c>
      <c r="J469" s="9" t="str">
        <f>IF(ins!K476&lt;&gt;"",ins!K476,"")</f>
        <v/>
      </c>
    </row>
    <row r="470" spans="1:10" x14ac:dyDescent="0.25">
      <c r="A470" s="9" t="str">
        <f>IF(ins!B477&lt;&gt;"",ins!A477,"")</f>
        <v/>
      </c>
      <c r="B470" s="9" t="str">
        <f>IF(ins!B477&lt;&gt;"",ins!B477,"")</f>
        <v/>
      </c>
      <c r="C470" s="9" t="str">
        <f>IF(ins!D477&lt;&gt;"",ins!D477,"")</f>
        <v/>
      </c>
      <c r="D470" s="9" t="str">
        <f>IF(ins!E477&lt;&gt;"",VLOOKUP(ins!E477,private!S:U,3,FALSE),"")</f>
        <v/>
      </c>
      <c r="E470" s="9" t="str">
        <f>IF(ins!E477&lt;&gt;"",ins!F477,"")</f>
        <v/>
      </c>
      <c r="F470" s="9" t="str">
        <f>IF(ins!G477&lt;&gt;"",ins!G477,"")</f>
        <v/>
      </c>
      <c r="G470" s="40" t="str">
        <f>IF(ins!H477&lt;&gt;"",ins!H477,"")</f>
        <v/>
      </c>
      <c r="H470" s="40" t="str">
        <f>IF(ins!I477&lt;&gt;"",ins!I477,"")</f>
        <v/>
      </c>
      <c r="I470" s="40" t="str">
        <f>IF(ins!J477&lt;&gt;"",ins!J477,"")</f>
        <v/>
      </c>
      <c r="J470" s="9" t="str">
        <f>IF(ins!K477&lt;&gt;"",ins!K477,"")</f>
        <v/>
      </c>
    </row>
    <row r="471" spans="1:10" x14ac:dyDescent="0.25">
      <c r="A471" s="9" t="str">
        <f>IF(ins!B478&lt;&gt;"",ins!A478,"")</f>
        <v/>
      </c>
      <c r="B471" s="9" t="str">
        <f>IF(ins!B478&lt;&gt;"",ins!B478,"")</f>
        <v/>
      </c>
      <c r="C471" s="9" t="str">
        <f>IF(ins!D478&lt;&gt;"",ins!D478,"")</f>
        <v/>
      </c>
      <c r="D471" s="9" t="str">
        <f>IF(ins!E478&lt;&gt;"",VLOOKUP(ins!E478,private!S:U,3,FALSE),"")</f>
        <v/>
      </c>
      <c r="E471" s="9" t="str">
        <f>IF(ins!E478&lt;&gt;"",ins!F478,"")</f>
        <v/>
      </c>
      <c r="F471" s="9" t="str">
        <f>IF(ins!G478&lt;&gt;"",ins!G478,"")</f>
        <v/>
      </c>
      <c r="G471" s="40" t="str">
        <f>IF(ins!H478&lt;&gt;"",ins!H478,"")</f>
        <v/>
      </c>
      <c r="H471" s="40" t="str">
        <f>IF(ins!I478&lt;&gt;"",ins!I478,"")</f>
        <v/>
      </c>
      <c r="I471" s="40" t="str">
        <f>IF(ins!J478&lt;&gt;"",ins!J478,"")</f>
        <v/>
      </c>
      <c r="J471" s="9" t="str">
        <f>IF(ins!K478&lt;&gt;"",ins!K478,"")</f>
        <v/>
      </c>
    </row>
    <row r="472" spans="1:10" x14ac:dyDescent="0.25">
      <c r="A472" s="9" t="str">
        <f>IF(ins!B479&lt;&gt;"",ins!A479,"")</f>
        <v/>
      </c>
      <c r="B472" s="9" t="str">
        <f>IF(ins!B479&lt;&gt;"",ins!B479,"")</f>
        <v/>
      </c>
      <c r="C472" s="9" t="str">
        <f>IF(ins!D479&lt;&gt;"",ins!D479,"")</f>
        <v/>
      </c>
      <c r="D472" s="9" t="str">
        <f>IF(ins!E479&lt;&gt;"",VLOOKUP(ins!E479,private!S:U,3,FALSE),"")</f>
        <v/>
      </c>
      <c r="E472" s="9" t="str">
        <f>IF(ins!E479&lt;&gt;"",ins!F479,"")</f>
        <v/>
      </c>
      <c r="F472" s="9" t="str">
        <f>IF(ins!G479&lt;&gt;"",ins!G479,"")</f>
        <v/>
      </c>
      <c r="G472" s="40" t="str">
        <f>IF(ins!H479&lt;&gt;"",ins!H479,"")</f>
        <v/>
      </c>
      <c r="H472" s="40" t="str">
        <f>IF(ins!I479&lt;&gt;"",ins!I479,"")</f>
        <v/>
      </c>
      <c r="I472" s="40" t="str">
        <f>IF(ins!J479&lt;&gt;"",ins!J479,"")</f>
        <v/>
      </c>
      <c r="J472" s="9" t="str">
        <f>IF(ins!K479&lt;&gt;"",ins!K479,"")</f>
        <v/>
      </c>
    </row>
    <row r="473" spans="1:10" x14ac:dyDescent="0.25">
      <c r="A473" s="9" t="str">
        <f>IF(ins!B480&lt;&gt;"",ins!A480,"")</f>
        <v/>
      </c>
      <c r="B473" s="9" t="str">
        <f>IF(ins!B480&lt;&gt;"",ins!B480,"")</f>
        <v/>
      </c>
      <c r="C473" s="9" t="str">
        <f>IF(ins!D480&lt;&gt;"",ins!D480,"")</f>
        <v/>
      </c>
      <c r="D473" s="9" t="str">
        <f>IF(ins!E480&lt;&gt;"",VLOOKUP(ins!E480,private!S:U,3,FALSE),"")</f>
        <v/>
      </c>
      <c r="E473" s="9" t="str">
        <f>IF(ins!E480&lt;&gt;"",ins!F480,"")</f>
        <v/>
      </c>
      <c r="F473" s="9" t="str">
        <f>IF(ins!G480&lt;&gt;"",ins!G480,"")</f>
        <v/>
      </c>
      <c r="G473" s="40" t="str">
        <f>IF(ins!H480&lt;&gt;"",ins!H480,"")</f>
        <v/>
      </c>
      <c r="H473" s="40" t="str">
        <f>IF(ins!I480&lt;&gt;"",ins!I480,"")</f>
        <v/>
      </c>
      <c r="I473" s="40" t="str">
        <f>IF(ins!J480&lt;&gt;"",ins!J480,"")</f>
        <v/>
      </c>
      <c r="J473" s="9" t="str">
        <f>IF(ins!K480&lt;&gt;"",ins!K480,"")</f>
        <v/>
      </c>
    </row>
    <row r="474" spans="1:10" x14ac:dyDescent="0.25">
      <c r="A474" s="9" t="str">
        <f>IF(ins!B481&lt;&gt;"",ins!A481,"")</f>
        <v/>
      </c>
      <c r="B474" s="9" t="str">
        <f>IF(ins!B481&lt;&gt;"",ins!B481,"")</f>
        <v/>
      </c>
      <c r="C474" s="9" t="str">
        <f>IF(ins!D481&lt;&gt;"",ins!D481,"")</f>
        <v/>
      </c>
      <c r="D474" s="9" t="str">
        <f>IF(ins!E481&lt;&gt;"",VLOOKUP(ins!E481,private!S:U,3,FALSE),"")</f>
        <v/>
      </c>
      <c r="E474" s="9" t="str">
        <f>IF(ins!E481&lt;&gt;"",ins!F481,"")</f>
        <v/>
      </c>
      <c r="F474" s="9" t="str">
        <f>IF(ins!G481&lt;&gt;"",ins!G481,"")</f>
        <v/>
      </c>
      <c r="G474" s="40" t="str">
        <f>IF(ins!H481&lt;&gt;"",ins!H481,"")</f>
        <v/>
      </c>
      <c r="H474" s="40" t="str">
        <f>IF(ins!I481&lt;&gt;"",ins!I481,"")</f>
        <v/>
      </c>
      <c r="I474" s="40" t="str">
        <f>IF(ins!J481&lt;&gt;"",ins!J481,"")</f>
        <v/>
      </c>
      <c r="J474" s="9" t="str">
        <f>IF(ins!K481&lt;&gt;"",ins!K481,"")</f>
        <v/>
      </c>
    </row>
    <row r="475" spans="1:10" x14ac:dyDescent="0.25">
      <c r="A475" s="9" t="str">
        <f>IF(ins!B482&lt;&gt;"",ins!A482,"")</f>
        <v/>
      </c>
      <c r="B475" s="9" t="str">
        <f>IF(ins!B482&lt;&gt;"",ins!B482,"")</f>
        <v/>
      </c>
      <c r="C475" s="9" t="str">
        <f>IF(ins!D482&lt;&gt;"",ins!D482,"")</f>
        <v/>
      </c>
      <c r="D475" s="9" t="str">
        <f>IF(ins!E482&lt;&gt;"",VLOOKUP(ins!E482,private!S:U,3,FALSE),"")</f>
        <v/>
      </c>
      <c r="E475" s="9" t="str">
        <f>IF(ins!E482&lt;&gt;"",ins!F482,"")</f>
        <v/>
      </c>
      <c r="F475" s="9" t="str">
        <f>IF(ins!G482&lt;&gt;"",ins!G482,"")</f>
        <v/>
      </c>
      <c r="G475" s="40" t="str">
        <f>IF(ins!H482&lt;&gt;"",ins!H482,"")</f>
        <v/>
      </c>
      <c r="H475" s="40" t="str">
        <f>IF(ins!I482&lt;&gt;"",ins!I482,"")</f>
        <v/>
      </c>
      <c r="I475" s="40" t="str">
        <f>IF(ins!J482&lt;&gt;"",ins!J482,"")</f>
        <v/>
      </c>
      <c r="J475" s="9" t="str">
        <f>IF(ins!K482&lt;&gt;"",ins!K482,"")</f>
        <v/>
      </c>
    </row>
    <row r="476" spans="1:10" x14ac:dyDescent="0.25">
      <c r="A476" s="9" t="str">
        <f>IF(ins!B483&lt;&gt;"",ins!A483,"")</f>
        <v/>
      </c>
      <c r="B476" s="9" t="str">
        <f>IF(ins!B483&lt;&gt;"",ins!B483,"")</f>
        <v/>
      </c>
      <c r="C476" s="9" t="str">
        <f>IF(ins!D483&lt;&gt;"",ins!D483,"")</f>
        <v/>
      </c>
      <c r="D476" s="9" t="str">
        <f>IF(ins!E483&lt;&gt;"",VLOOKUP(ins!E483,private!S:U,3,FALSE),"")</f>
        <v/>
      </c>
      <c r="E476" s="9" t="str">
        <f>IF(ins!E483&lt;&gt;"",ins!F483,"")</f>
        <v/>
      </c>
      <c r="F476" s="9" t="str">
        <f>IF(ins!G483&lt;&gt;"",ins!G483,"")</f>
        <v/>
      </c>
      <c r="G476" s="40" t="str">
        <f>IF(ins!H483&lt;&gt;"",ins!H483,"")</f>
        <v/>
      </c>
      <c r="H476" s="40" t="str">
        <f>IF(ins!I483&lt;&gt;"",ins!I483,"")</f>
        <v/>
      </c>
      <c r="I476" s="40" t="str">
        <f>IF(ins!J483&lt;&gt;"",ins!J483,"")</f>
        <v/>
      </c>
      <c r="J476" s="9" t="str">
        <f>IF(ins!K483&lt;&gt;"",ins!K483,"")</f>
        <v/>
      </c>
    </row>
    <row r="477" spans="1:10" x14ac:dyDescent="0.25">
      <c r="A477" s="9" t="str">
        <f>IF(ins!B484&lt;&gt;"",ins!A484,"")</f>
        <v/>
      </c>
      <c r="B477" s="9" t="str">
        <f>IF(ins!B484&lt;&gt;"",ins!B484,"")</f>
        <v/>
      </c>
      <c r="C477" s="9" t="str">
        <f>IF(ins!D484&lt;&gt;"",ins!D484,"")</f>
        <v/>
      </c>
      <c r="D477" s="9" t="str">
        <f>IF(ins!E484&lt;&gt;"",VLOOKUP(ins!E484,private!S:U,3,FALSE),"")</f>
        <v/>
      </c>
      <c r="E477" s="9" t="str">
        <f>IF(ins!E484&lt;&gt;"",ins!F484,"")</f>
        <v/>
      </c>
      <c r="F477" s="9" t="str">
        <f>IF(ins!G484&lt;&gt;"",ins!G484,"")</f>
        <v/>
      </c>
      <c r="G477" s="40" t="str">
        <f>IF(ins!H484&lt;&gt;"",ins!H484,"")</f>
        <v/>
      </c>
      <c r="H477" s="40" t="str">
        <f>IF(ins!I484&lt;&gt;"",ins!I484,"")</f>
        <v/>
      </c>
      <c r="I477" s="40" t="str">
        <f>IF(ins!J484&lt;&gt;"",ins!J484,"")</f>
        <v/>
      </c>
      <c r="J477" s="9" t="str">
        <f>IF(ins!K484&lt;&gt;"",ins!K484,"")</f>
        <v/>
      </c>
    </row>
    <row r="478" spans="1:10" x14ac:dyDescent="0.25">
      <c r="A478" s="9" t="str">
        <f>IF(ins!B485&lt;&gt;"",ins!A485,"")</f>
        <v/>
      </c>
      <c r="B478" s="9" t="str">
        <f>IF(ins!B485&lt;&gt;"",ins!B485,"")</f>
        <v/>
      </c>
      <c r="C478" s="9" t="str">
        <f>IF(ins!D485&lt;&gt;"",ins!D485,"")</f>
        <v/>
      </c>
      <c r="D478" s="9" t="str">
        <f>IF(ins!E485&lt;&gt;"",VLOOKUP(ins!E485,private!S:U,3,FALSE),"")</f>
        <v/>
      </c>
      <c r="E478" s="9" t="str">
        <f>IF(ins!E485&lt;&gt;"",ins!F485,"")</f>
        <v/>
      </c>
      <c r="F478" s="9" t="str">
        <f>IF(ins!G485&lt;&gt;"",ins!G485,"")</f>
        <v/>
      </c>
      <c r="G478" s="40" t="str">
        <f>IF(ins!H485&lt;&gt;"",ins!H485,"")</f>
        <v/>
      </c>
      <c r="H478" s="40" t="str">
        <f>IF(ins!I485&lt;&gt;"",ins!I485,"")</f>
        <v/>
      </c>
      <c r="I478" s="40" t="str">
        <f>IF(ins!J485&lt;&gt;"",ins!J485,"")</f>
        <v/>
      </c>
      <c r="J478" s="9" t="str">
        <f>IF(ins!K485&lt;&gt;"",ins!K485,"")</f>
        <v/>
      </c>
    </row>
    <row r="479" spans="1:10" x14ac:dyDescent="0.25">
      <c r="A479" s="9" t="str">
        <f>IF(ins!B486&lt;&gt;"",ins!A486,"")</f>
        <v/>
      </c>
      <c r="B479" s="9" t="str">
        <f>IF(ins!B486&lt;&gt;"",ins!B486,"")</f>
        <v/>
      </c>
      <c r="C479" s="9" t="str">
        <f>IF(ins!D486&lt;&gt;"",ins!D486,"")</f>
        <v/>
      </c>
      <c r="D479" s="9" t="str">
        <f>IF(ins!E486&lt;&gt;"",VLOOKUP(ins!E486,private!S:U,3,FALSE),"")</f>
        <v/>
      </c>
      <c r="E479" s="9" t="str">
        <f>IF(ins!E486&lt;&gt;"",ins!F486,"")</f>
        <v/>
      </c>
      <c r="F479" s="9" t="str">
        <f>IF(ins!G486&lt;&gt;"",ins!G486,"")</f>
        <v/>
      </c>
      <c r="G479" s="40" t="str">
        <f>IF(ins!H486&lt;&gt;"",ins!H486,"")</f>
        <v/>
      </c>
      <c r="H479" s="40" t="str">
        <f>IF(ins!I486&lt;&gt;"",ins!I486,"")</f>
        <v/>
      </c>
      <c r="I479" s="40" t="str">
        <f>IF(ins!J486&lt;&gt;"",ins!J486,"")</f>
        <v/>
      </c>
      <c r="J479" s="9" t="str">
        <f>IF(ins!K486&lt;&gt;"",ins!K486,"")</f>
        <v/>
      </c>
    </row>
    <row r="480" spans="1:10" x14ac:dyDescent="0.25">
      <c r="A480" s="9" t="str">
        <f>IF(ins!B487&lt;&gt;"",ins!A487,"")</f>
        <v/>
      </c>
      <c r="B480" s="9" t="str">
        <f>IF(ins!B487&lt;&gt;"",ins!B487,"")</f>
        <v/>
      </c>
      <c r="C480" s="9" t="str">
        <f>IF(ins!D487&lt;&gt;"",ins!D487,"")</f>
        <v/>
      </c>
      <c r="D480" s="9" t="str">
        <f>IF(ins!E487&lt;&gt;"",VLOOKUP(ins!E487,private!S:U,3,FALSE),"")</f>
        <v/>
      </c>
      <c r="E480" s="9" t="str">
        <f>IF(ins!E487&lt;&gt;"",ins!F487,"")</f>
        <v/>
      </c>
      <c r="F480" s="9" t="str">
        <f>IF(ins!G487&lt;&gt;"",ins!G487,"")</f>
        <v/>
      </c>
      <c r="G480" s="40" t="str">
        <f>IF(ins!H487&lt;&gt;"",ins!H487,"")</f>
        <v/>
      </c>
      <c r="H480" s="40" t="str">
        <f>IF(ins!I487&lt;&gt;"",ins!I487,"")</f>
        <v/>
      </c>
      <c r="I480" s="40" t="str">
        <f>IF(ins!J487&lt;&gt;"",ins!J487,"")</f>
        <v/>
      </c>
      <c r="J480" s="9" t="str">
        <f>IF(ins!K487&lt;&gt;"",ins!K487,"")</f>
        <v/>
      </c>
    </row>
    <row r="481" spans="1:10" x14ac:dyDescent="0.25">
      <c r="A481" s="9" t="str">
        <f>IF(ins!B488&lt;&gt;"",ins!A488,"")</f>
        <v/>
      </c>
      <c r="B481" s="9" t="str">
        <f>IF(ins!B488&lt;&gt;"",ins!B488,"")</f>
        <v/>
      </c>
      <c r="C481" s="9" t="str">
        <f>IF(ins!D488&lt;&gt;"",ins!D488,"")</f>
        <v/>
      </c>
      <c r="D481" s="9" t="str">
        <f>IF(ins!E488&lt;&gt;"",VLOOKUP(ins!E488,private!S:U,3,FALSE),"")</f>
        <v/>
      </c>
      <c r="E481" s="9" t="str">
        <f>IF(ins!E488&lt;&gt;"",ins!F488,"")</f>
        <v/>
      </c>
      <c r="F481" s="9" t="str">
        <f>IF(ins!G488&lt;&gt;"",ins!G488,"")</f>
        <v/>
      </c>
      <c r="G481" s="40" t="str">
        <f>IF(ins!H488&lt;&gt;"",ins!H488,"")</f>
        <v/>
      </c>
      <c r="H481" s="40" t="str">
        <f>IF(ins!I488&lt;&gt;"",ins!I488,"")</f>
        <v/>
      </c>
      <c r="I481" s="40" t="str">
        <f>IF(ins!J488&lt;&gt;"",ins!J488,"")</f>
        <v/>
      </c>
      <c r="J481" s="9" t="str">
        <f>IF(ins!K488&lt;&gt;"",ins!K488,"")</f>
        <v/>
      </c>
    </row>
    <row r="482" spans="1:10" x14ac:dyDescent="0.25">
      <c r="A482" s="9" t="str">
        <f>IF(ins!B489&lt;&gt;"",ins!A489,"")</f>
        <v/>
      </c>
      <c r="B482" s="9" t="str">
        <f>IF(ins!B489&lt;&gt;"",ins!B489,"")</f>
        <v/>
      </c>
      <c r="C482" s="9" t="str">
        <f>IF(ins!D489&lt;&gt;"",ins!D489,"")</f>
        <v/>
      </c>
      <c r="D482" s="9" t="str">
        <f>IF(ins!E489&lt;&gt;"",VLOOKUP(ins!E489,private!S:U,3,FALSE),"")</f>
        <v/>
      </c>
      <c r="E482" s="9" t="str">
        <f>IF(ins!E489&lt;&gt;"",ins!F489,"")</f>
        <v/>
      </c>
      <c r="F482" s="9" t="str">
        <f>IF(ins!G489&lt;&gt;"",ins!G489,"")</f>
        <v/>
      </c>
      <c r="G482" s="40" t="str">
        <f>IF(ins!H489&lt;&gt;"",ins!H489,"")</f>
        <v/>
      </c>
      <c r="H482" s="40" t="str">
        <f>IF(ins!I489&lt;&gt;"",ins!I489,"")</f>
        <v/>
      </c>
      <c r="I482" s="40" t="str">
        <f>IF(ins!J489&lt;&gt;"",ins!J489,"")</f>
        <v/>
      </c>
      <c r="J482" s="9" t="str">
        <f>IF(ins!K489&lt;&gt;"",ins!K489,"")</f>
        <v/>
      </c>
    </row>
    <row r="483" spans="1:10" x14ac:dyDescent="0.25">
      <c r="A483" s="9" t="str">
        <f>IF(ins!B490&lt;&gt;"",ins!A490,"")</f>
        <v/>
      </c>
      <c r="B483" s="9" t="str">
        <f>IF(ins!B490&lt;&gt;"",ins!B490,"")</f>
        <v/>
      </c>
      <c r="C483" s="9" t="str">
        <f>IF(ins!D490&lt;&gt;"",ins!D490,"")</f>
        <v/>
      </c>
      <c r="D483" s="9" t="str">
        <f>IF(ins!E490&lt;&gt;"",VLOOKUP(ins!E490,private!S:U,3,FALSE),"")</f>
        <v/>
      </c>
      <c r="E483" s="9" t="str">
        <f>IF(ins!E490&lt;&gt;"",ins!F490,"")</f>
        <v/>
      </c>
      <c r="F483" s="9" t="str">
        <f>IF(ins!G490&lt;&gt;"",ins!G490,"")</f>
        <v/>
      </c>
      <c r="G483" s="40" t="str">
        <f>IF(ins!H490&lt;&gt;"",ins!H490,"")</f>
        <v/>
      </c>
      <c r="H483" s="40" t="str">
        <f>IF(ins!I490&lt;&gt;"",ins!I490,"")</f>
        <v/>
      </c>
      <c r="I483" s="40" t="str">
        <f>IF(ins!J490&lt;&gt;"",ins!J490,"")</f>
        <v/>
      </c>
      <c r="J483" s="9" t="str">
        <f>IF(ins!K490&lt;&gt;"",ins!K490,"")</f>
        <v/>
      </c>
    </row>
    <row r="484" spans="1:10" x14ac:dyDescent="0.25">
      <c r="A484" s="9" t="str">
        <f>IF(ins!B491&lt;&gt;"",ins!A491,"")</f>
        <v/>
      </c>
      <c r="B484" s="9" t="str">
        <f>IF(ins!B491&lt;&gt;"",ins!B491,"")</f>
        <v/>
      </c>
      <c r="C484" s="9" t="str">
        <f>IF(ins!D491&lt;&gt;"",ins!D491,"")</f>
        <v/>
      </c>
      <c r="D484" s="9" t="str">
        <f>IF(ins!E491&lt;&gt;"",VLOOKUP(ins!E491,private!S:U,3,FALSE),"")</f>
        <v/>
      </c>
      <c r="E484" s="9" t="str">
        <f>IF(ins!E491&lt;&gt;"",ins!F491,"")</f>
        <v/>
      </c>
      <c r="F484" s="9" t="str">
        <f>IF(ins!G491&lt;&gt;"",ins!G491,"")</f>
        <v/>
      </c>
      <c r="G484" s="40" t="str">
        <f>IF(ins!H491&lt;&gt;"",ins!H491,"")</f>
        <v/>
      </c>
      <c r="H484" s="40" t="str">
        <f>IF(ins!I491&lt;&gt;"",ins!I491,"")</f>
        <v/>
      </c>
      <c r="I484" s="40" t="str">
        <f>IF(ins!J491&lt;&gt;"",ins!J491,"")</f>
        <v/>
      </c>
      <c r="J484" s="9" t="str">
        <f>IF(ins!K491&lt;&gt;"",ins!K491,"")</f>
        <v/>
      </c>
    </row>
    <row r="485" spans="1:10" x14ac:dyDescent="0.25">
      <c r="A485" s="9" t="str">
        <f>IF(ins!B492&lt;&gt;"",ins!A492,"")</f>
        <v/>
      </c>
      <c r="B485" s="9" t="str">
        <f>IF(ins!B492&lt;&gt;"",ins!B492,"")</f>
        <v/>
      </c>
      <c r="C485" s="9" t="str">
        <f>IF(ins!D492&lt;&gt;"",ins!D492,"")</f>
        <v/>
      </c>
      <c r="D485" s="9" t="str">
        <f>IF(ins!E492&lt;&gt;"",VLOOKUP(ins!E492,private!S:U,3,FALSE),"")</f>
        <v/>
      </c>
      <c r="E485" s="9" t="str">
        <f>IF(ins!E492&lt;&gt;"",ins!F492,"")</f>
        <v/>
      </c>
      <c r="F485" s="9" t="str">
        <f>IF(ins!G492&lt;&gt;"",ins!G492,"")</f>
        <v/>
      </c>
      <c r="G485" s="40" t="str">
        <f>IF(ins!H492&lt;&gt;"",ins!H492,"")</f>
        <v/>
      </c>
      <c r="H485" s="40" t="str">
        <f>IF(ins!I492&lt;&gt;"",ins!I492,"")</f>
        <v/>
      </c>
      <c r="I485" s="40" t="str">
        <f>IF(ins!J492&lt;&gt;"",ins!J492,"")</f>
        <v/>
      </c>
      <c r="J485" s="9" t="str">
        <f>IF(ins!K492&lt;&gt;"",ins!K492,"")</f>
        <v/>
      </c>
    </row>
    <row r="486" spans="1:10" x14ac:dyDescent="0.25">
      <c r="A486" s="9" t="str">
        <f>IF(ins!B493&lt;&gt;"",ins!A493,"")</f>
        <v/>
      </c>
      <c r="B486" s="9" t="str">
        <f>IF(ins!B493&lt;&gt;"",ins!B493,"")</f>
        <v/>
      </c>
      <c r="C486" s="9" t="str">
        <f>IF(ins!D493&lt;&gt;"",ins!D493,"")</f>
        <v/>
      </c>
      <c r="D486" s="9" t="str">
        <f>IF(ins!E493&lt;&gt;"",VLOOKUP(ins!E493,private!S:U,3,FALSE),"")</f>
        <v/>
      </c>
      <c r="E486" s="9" t="str">
        <f>IF(ins!E493&lt;&gt;"",ins!F493,"")</f>
        <v/>
      </c>
      <c r="F486" s="9" t="str">
        <f>IF(ins!G493&lt;&gt;"",ins!G493,"")</f>
        <v/>
      </c>
      <c r="G486" s="40" t="str">
        <f>IF(ins!H493&lt;&gt;"",ins!H493,"")</f>
        <v/>
      </c>
      <c r="H486" s="40" t="str">
        <f>IF(ins!I493&lt;&gt;"",ins!I493,"")</f>
        <v/>
      </c>
      <c r="I486" s="40" t="str">
        <f>IF(ins!J493&lt;&gt;"",ins!J493,"")</f>
        <v/>
      </c>
      <c r="J486" s="9" t="str">
        <f>IF(ins!K493&lt;&gt;"",ins!K493,"")</f>
        <v/>
      </c>
    </row>
    <row r="487" spans="1:10" x14ac:dyDescent="0.25">
      <c r="A487" s="9" t="str">
        <f>IF(ins!B494&lt;&gt;"",ins!A494,"")</f>
        <v/>
      </c>
      <c r="B487" s="9" t="str">
        <f>IF(ins!B494&lt;&gt;"",ins!B494,"")</f>
        <v/>
      </c>
      <c r="C487" s="9" t="str">
        <f>IF(ins!D494&lt;&gt;"",ins!D494,"")</f>
        <v/>
      </c>
      <c r="D487" s="9" t="str">
        <f>IF(ins!E494&lt;&gt;"",VLOOKUP(ins!E494,private!S:U,3,FALSE),"")</f>
        <v/>
      </c>
      <c r="E487" s="9" t="str">
        <f>IF(ins!E494&lt;&gt;"",ins!F494,"")</f>
        <v/>
      </c>
      <c r="F487" s="9" t="str">
        <f>IF(ins!G494&lt;&gt;"",ins!G494,"")</f>
        <v/>
      </c>
      <c r="G487" s="40" t="str">
        <f>IF(ins!H494&lt;&gt;"",ins!H494,"")</f>
        <v/>
      </c>
      <c r="H487" s="40" t="str">
        <f>IF(ins!I494&lt;&gt;"",ins!I494,"")</f>
        <v/>
      </c>
      <c r="I487" s="40" t="str">
        <f>IF(ins!J494&lt;&gt;"",ins!J494,"")</f>
        <v/>
      </c>
      <c r="J487" s="9" t="str">
        <f>IF(ins!K494&lt;&gt;"",ins!K494,"")</f>
        <v/>
      </c>
    </row>
    <row r="488" spans="1:10" x14ac:dyDescent="0.25">
      <c r="A488" s="9" t="str">
        <f>IF(ins!B495&lt;&gt;"",ins!A495,"")</f>
        <v/>
      </c>
      <c r="B488" s="9" t="str">
        <f>IF(ins!B495&lt;&gt;"",ins!B495,"")</f>
        <v/>
      </c>
      <c r="C488" s="9" t="str">
        <f>IF(ins!D495&lt;&gt;"",ins!D495,"")</f>
        <v/>
      </c>
      <c r="D488" s="9" t="str">
        <f>IF(ins!E495&lt;&gt;"",VLOOKUP(ins!E495,private!S:U,3,FALSE),"")</f>
        <v/>
      </c>
      <c r="E488" s="9" t="str">
        <f>IF(ins!E495&lt;&gt;"",ins!F495,"")</f>
        <v/>
      </c>
      <c r="F488" s="9" t="str">
        <f>IF(ins!G495&lt;&gt;"",ins!G495,"")</f>
        <v/>
      </c>
      <c r="G488" s="40" t="str">
        <f>IF(ins!H495&lt;&gt;"",ins!H495,"")</f>
        <v/>
      </c>
      <c r="H488" s="40" t="str">
        <f>IF(ins!I495&lt;&gt;"",ins!I495,"")</f>
        <v/>
      </c>
      <c r="I488" s="40" t="str">
        <f>IF(ins!J495&lt;&gt;"",ins!J495,"")</f>
        <v/>
      </c>
      <c r="J488" s="9" t="str">
        <f>IF(ins!K495&lt;&gt;"",ins!K495,"")</f>
        <v/>
      </c>
    </row>
    <row r="489" spans="1:10" x14ac:dyDescent="0.25">
      <c r="A489" s="9" t="str">
        <f>IF(ins!B496&lt;&gt;"",ins!A496,"")</f>
        <v/>
      </c>
      <c r="B489" s="9" t="str">
        <f>IF(ins!B496&lt;&gt;"",ins!B496,"")</f>
        <v/>
      </c>
      <c r="C489" s="9" t="str">
        <f>IF(ins!D496&lt;&gt;"",ins!D496,"")</f>
        <v/>
      </c>
      <c r="D489" s="9" t="str">
        <f>IF(ins!E496&lt;&gt;"",VLOOKUP(ins!E496,private!S:U,3,FALSE),"")</f>
        <v/>
      </c>
      <c r="E489" s="9" t="str">
        <f>IF(ins!E496&lt;&gt;"",ins!F496,"")</f>
        <v/>
      </c>
      <c r="F489" s="9" t="str">
        <f>IF(ins!G496&lt;&gt;"",ins!G496,"")</f>
        <v/>
      </c>
      <c r="G489" s="40" t="str">
        <f>IF(ins!H496&lt;&gt;"",ins!H496,"")</f>
        <v/>
      </c>
      <c r="H489" s="40" t="str">
        <f>IF(ins!I496&lt;&gt;"",ins!I496,"")</f>
        <v/>
      </c>
      <c r="I489" s="40" t="str">
        <f>IF(ins!J496&lt;&gt;"",ins!J496,"")</f>
        <v/>
      </c>
      <c r="J489" s="9" t="str">
        <f>IF(ins!K496&lt;&gt;"",ins!K496,"")</f>
        <v/>
      </c>
    </row>
    <row r="490" spans="1:10" x14ac:dyDescent="0.25">
      <c r="A490" s="9" t="str">
        <f>IF(ins!B497&lt;&gt;"",ins!A497,"")</f>
        <v/>
      </c>
      <c r="B490" s="9" t="str">
        <f>IF(ins!B497&lt;&gt;"",ins!B497,"")</f>
        <v/>
      </c>
      <c r="C490" s="9" t="str">
        <f>IF(ins!D497&lt;&gt;"",ins!D497,"")</f>
        <v/>
      </c>
      <c r="D490" s="9" t="str">
        <f>IF(ins!E497&lt;&gt;"",VLOOKUP(ins!E497,private!S:U,3,FALSE),"")</f>
        <v/>
      </c>
      <c r="E490" s="9" t="str">
        <f>IF(ins!E497&lt;&gt;"",ins!F497,"")</f>
        <v/>
      </c>
      <c r="F490" s="9" t="str">
        <f>IF(ins!G497&lt;&gt;"",ins!G497,"")</f>
        <v/>
      </c>
      <c r="G490" s="40" t="str">
        <f>IF(ins!H497&lt;&gt;"",ins!H497,"")</f>
        <v/>
      </c>
      <c r="H490" s="40" t="str">
        <f>IF(ins!I497&lt;&gt;"",ins!I497,"")</f>
        <v/>
      </c>
      <c r="I490" s="40" t="str">
        <f>IF(ins!J497&lt;&gt;"",ins!J497,"")</f>
        <v/>
      </c>
      <c r="J490" s="9" t="str">
        <f>IF(ins!K497&lt;&gt;"",ins!K497,"")</f>
        <v/>
      </c>
    </row>
    <row r="491" spans="1:10" x14ac:dyDescent="0.25">
      <c r="A491" s="9" t="str">
        <f>IF(ins!B498&lt;&gt;"",ins!A498,"")</f>
        <v/>
      </c>
      <c r="B491" s="9" t="str">
        <f>IF(ins!B498&lt;&gt;"",ins!B498,"")</f>
        <v/>
      </c>
      <c r="C491" s="9" t="str">
        <f>IF(ins!D498&lt;&gt;"",ins!D498,"")</f>
        <v/>
      </c>
      <c r="D491" s="9" t="str">
        <f>IF(ins!E498&lt;&gt;"",VLOOKUP(ins!E498,private!S:U,3,FALSE),"")</f>
        <v/>
      </c>
      <c r="E491" s="9" t="str">
        <f>IF(ins!E498&lt;&gt;"",ins!F498,"")</f>
        <v/>
      </c>
      <c r="F491" s="9" t="str">
        <f>IF(ins!G498&lt;&gt;"",ins!G498,"")</f>
        <v/>
      </c>
      <c r="G491" s="40" t="str">
        <f>IF(ins!H498&lt;&gt;"",ins!H498,"")</f>
        <v/>
      </c>
      <c r="H491" s="40" t="str">
        <f>IF(ins!I498&lt;&gt;"",ins!I498,"")</f>
        <v/>
      </c>
      <c r="I491" s="40" t="str">
        <f>IF(ins!J498&lt;&gt;"",ins!J498,"")</f>
        <v/>
      </c>
      <c r="J491" s="9" t="str">
        <f>IF(ins!K498&lt;&gt;"",ins!K498,"")</f>
        <v/>
      </c>
    </row>
    <row r="492" spans="1:10" x14ac:dyDescent="0.25">
      <c r="A492" s="9" t="str">
        <f>IF(ins!B499&lt;&gt;"",ins!A499,"")</f>
        <v/>
      </c>
      <c r="B492" s="9" t="str">
        <f>IF(ins!B499&lt;&gt;"",ins!B499,"")</f>
        <v/>
      </c>
      <c r="C492" s="9" t="str">
        <f>IF(ins!D499&lt;&gt;"",ins!D499,"")</f>
        <v/>
      </c>
      <c r="D492" s="9" t="str">
        <f>IF(ins!E499&lt;&gt;"",VLOOKUP(ins!E499,private!S:U,3,FALSE),"")</f>
        <v/>
      </c>
      <c r="E492" s="9" t="str">
        <f>IF(ins!E499&lt;&gt;"",ins!F499,"")</f>
        <v/>
      </c>
      <c r="F492" s="9" t="str">
        <f>IF(ins!G499&lt;&gt;"",ins!G499,"")</f>
        <v/>
      </c>
      <c r="G492" s="40" t="str">
        <f>IF(ins!H499&lt;&gt;"",ins!H499,"")</f>
        <v/>
      </c>
      <c r="H492" s="40" t="str">
        <f>IF(ins!I499&lt;&gt;"",ins!I499,"")</f>
        <v/>
      </c>
      <c r="I492" s="40" t="str">
        <f>IF(ins!J499&lt;&gt;"",ins!J499,"")</f>
        <v/>
      </c>
      <c r="J492" s="9" t="str">
        <f>IF(ins!K499&lt;&gt;"",ins!K499,"")</f>
        <v/>
      </c>
    </row>
    <row r="493" spans="1:10" x14ac:dyDescent="0.25">
      <c r="A493" s="9" t="str">
        <f>IF(ins!B500&lt;&gt;"",ins!A500,"")</f>
        <v/>
      </c>
      <c r="B493" s="9" t="str">
        <f>IF(ins!B500&lt;&gt;"",ins!B500,"")</f>
        <v/>
      </c>
      <c r="C493" s="9" t="str">
        <f>IF(ins!D500&lt;&gt;"",ins!D500,"")</f>
        <v/>
      </c>
      <c r="D493" s="9" t="str">
        <f>IF(ins!E500&lt;&gt;"",VLOOKUP(ins!E500,private!S:U,3,FALSE),"")</f>
        <v/>
      </c>
      <c r="E493" s="9" t="str">
        <f>IF(ins!E500&lt;&gt;"",ins!F500,"")</f>
        <v/>
      </c>
      <c r="F493" s="9" t="str">
        <f>IF(ins!G500&lt;&gt;"",ins!G500,"")</f>
        <v/>
      </c>
      <c r="G493" s="40" t="str">
        <f>IF(ins!H500&lt;&gt;"",ins!H500,"")</f>
        <v/>
      </c>
      <c r="H493" s="40" t="str">
        <f>IF(ins!I500&lt;&gt;"",ins!I500,"")</f>
        <v/>
      </c>
      <c r="I493" s="40" t="str">
        <f>IF(ins!J500&lt;&gt;"",ins!J500,"")</f>
        <v/>
      </c>
      <c r="J493" s="9" t="str">
        <f>IF(ins!K500&lt;&gt;"",ins!K500,"")</f>
        <v/>
      </c>
    </row>
    <row r="494" spans="1:10" x14ac:dyDescent="0.25">
      <c r="A494" s="9" t="str">
        <f>IF(ins!B501&lt;&gt;"",ins!A501,"")</f>
        <v/>
      </c>
      <c r="B494" s="9" t="str">
        <f>IF(ins!B501&lt;&gt;"",ins!B501,"")</f>
        <v/>
      </c>
      <c r="C494" s="9" t="str">
        <f>IF(ins!D501&lt;&gt;"",ins!D501,"")</f>
        <v/>
      </c>
      <c r="D494" s="9" t="str">
        <f>IF(ins!E501&lt;&gt;"",VLOOKUP(ins!E501,private!S:U,3,FALSE),"")</f>
        <v/>
      </c>
      <c r="E494" s="9" t="str">
        <f>IF(ins!E501&lt;&gt;"",ins!F501,"")</f>
        <v/>
      </c>
      <c r="F494" s="9" t="str">
        <f>IF(ins!G501&lt;&gt;"",ins!G501,"")</f>
        <v/>
      </c>
      <c r="G494" s="40" t="str">
        <f>IF(ins!H501&lt;&gt;"",ins!H501,"")</f>
        <v/>
      </c>
      <c r="H494" s="40" t="str">
        <f>IF(ins!I501&lt;&gt;"",ins!I501,"")</f>
        <v/>
      </c>
      <c r="I494" s="40" t="str">
        <f>IF(ins!J501&lt;&gt;"",ins!J501,"")</f>
        <v/>
      </c>
      <c r="J494" s="9" t="str">
        <f>IF(ins!K501&lt;&gt;"",ins!K501,"")</f>
        <v/>
      </c>
    </row>
    <row r="495" spans="1:10" x14ac:dyDescent="0.25">
      <c r="A495" s="9" t="str">
        <f>IF(ins!B502&lt;&gt;"",ins!A502,"")</f>
        <v/>
      </c>
      <c r="B495" s="9" t="str">
        <f>IF(ins!B502&lt;&gt;"",ins!B502,"")</f>
        <v/>
      </c>
      <c r="C495" s="9" t="str">
        <f>IF(ins!D502&lt;&gt;"",ins!D502,"")</f>
        <v/>
      </c>
      <c r="D495" s="9" t="str">
        <f>IF(ins!E502&lt;&gt;"",VLOOKUP(ins!E502,private!S:U,3,FALSE),"")</f>
        <v/>
      </c>
      <c r="E495" s="9" t="str">
        <f>IF(ins!E502&lt;&gt;"",ins!F502,"")</f>
        <v/>
      </c>
      <c r="F495" s="9" t="str">
        <f>IF(ins!G502&lt;&gt;"",ins!G502,"")</f>
        <v/>
      </c>
      <c r="G495" s="40" t="str">
        <f>IF(ins!H502&lt;&gt;"",ins!H502,"")</f>
        <v/>
      </c>
      <c r="H495" s="40" t="str">
        <f>IF(ins!I502&lt;&gt;"",ins!I502,"")</f>
        <v/>
      </c>
      <c r="I495" s="40" t="str">
        <f>IF(ins!J502&lt;&gt;"",ins!J502,"")</f>
        <v/>
      </c>
      <c r="J495" s="9" t="str">
        <f>IF(ins!K502&lt;&gt;"",ins!K502,"")</f>
        <v/>
      </c>
    </row>
    <row r="496" spans="1:10" x14ac:dyDescent="0.25">
      <c r="A496" s="9" t="str">
        <f>IF(ins!B503&lt;&gt;"",ins!A503,"")</f>
        <v/>
      </c>
      <c r="B496" s="9" t="str">
        <f>IF(ins!B503&lt;&gt;"",ins!B503,"")</f>
        <v/>
      </c>
      <c r="C496" s="9" t="str">
        <f>IF(ins!D503&lt;&gt;"",ins!D503,"")</f>
        <v/>
      </c>
      <c r="D496" s="9" t="str">
        <f>IF(ins!E503&lt;&gt;"",VLOOKUP(ins!E503,private!S:U,3,FALSE),"")</f>
        <v/>
      </c>
      <c r="E496" s="9" t="str">
        <f>IF(ins!E503&lt;&gt;"",ins!F503,"")</f>
        <v/>
      </c>
      <c r="F496" s="9" t="str">
        <f>IF(ins!G503&lt;&gt;"",ins!G503,"")</f>
        <v/>
      </c>
      <c r="G496" s="40" t="str">
        <f>IF(ins!H503&lt;&gt;"",ins!H503,"")</f>
        <v/>
      </c>
      <c r="H496" s="40" t="str">
        <f>IF(ins!I503&lt;&gt;"",ins!I503,"")</f>
        <v/>
      </c>
      <c r="I496" s="40" t="str">
        <f>IF(ins!J503&lt;&gt;"",ins!J503,"")</f>
        <v/>
      </c>
      <c r="J496" s="9" t="str">
        <f>IF(ins!K503&lt;&gt;"",ins!K503,"")</f>
        <v/>
      </c>
    </row>
    <row r="497" spans="1:10" x14ac:dyDescent="0.25">
      <c r="A497" s="9" t="str">
        <f>IF(ins!B504&lt;&gt;"",ins!A504,"")</f>
        <v/>
      </c>
      <c r="B497" s="9" t="str">
        <f>IF(ins!B504&lt;&gt;"",ins!B504,"")</f>
        <v/>
      </c>
      <c r="C497" s="9" t="str">
        <f>IF(ins!D504&lt;&gt;"",ins!D504,"")</f>
        <v/>
      </c>
      <c r="D497" s="9" t="str">
        <f>IF(ins!E504&lt;&gt;"",VLOOKUP(ins!E504,private!S:U,3,FALSE),"")</f>
        <v/>
      </c>
      <c r="E497" s="9" t="str">
        <f>IF(ins!E504&lt;&gt;"",ins!F504,"")</f>
        <v/>
      </c>
      <c r="F497" s="9" t="str">
        <f>IF(ins!G504&lt;&gt;"",ins!G504,"")</f>
        <v/>
      </c>
      <c r="G497" s="40" t="str">
        <f>IF(ins!H504&lt;&gt;"",ins!H504,"")</f>
        <v/>
      </c>
      <c r="H497" s="40" t="str">
        <f>IF(ins!I504&lt;&gt;"",ins!I504,"")</f>
        <v/>
      </c>
      <c r="I497" s="40" t="str">
        <f>IF(ins!J504&lt;&gt;"",ins!J504,"")</f>
        <v/>
      </c>
      <c r="J497" s="9" t="str">
        <f>IF(ins!K504&lt;&gt;"",ins!K504,"")</f>
        <v/>
      </c>
    </row>
    <row r="498" spans="1:10" x14ac:dyDescent="0.25">
      <c r="A498" s="9" t="str">
        <f>IF(ins!B505&lt;&gt;"",ins!A505,"")</f>
        <v/>
      </c>
      <c r="B498" s="9" t="str">
        <f>IF(ins!B505&lt;&gt;"",ins!B505,"")</f>
        <v/>
      </c>
      <c r="C498" s="9" t="str">
        <f>IF(ins!D505&lt;&gt;"",ins!D505,"")</f>
        <v/>
      </c>
      <c r="D498" s="9" t="str">
        <f>IF(ins!E505&lt;&gt;"",VLOOKUP(ins!E505,private!S:U,3,FALSE),"")</f>
        <v/>
      </c>
      <c r="E498" s="9" t="str">
        <f>IF(ins!E505&lt;&gt;"",ins!F505,"")</f>
        <v/>
      </c>
      <c r="F498" s="9" t="str">
        <f>IF(ins!G505&lt;&gt;"",ins!G505,"")</f>
        <v/>
      </c>
      <c r="G498" s="40" t="str">
        <f>IF(ins!H505&lt;&gt;"",ins!H505,"")</f>
        <v/>
      </c>
      <c r="H498" s="40" t="str">
        <f>IF(ins!I505&lt;&gt;"",ins!I505,"")</f>
        <v/>
      </c>
      <c r="I498" s="40" t="str">
        <f>IF(ins!J505&lt;&gt;"",ins!J505,"")</f>
        <v/>
      </c>
      <c r="J498" s="9" t="str">
        <f>IF(ins!K505&lt;&gt;"",ins!K505,"")</f>
        <v/>
      </c>
    </row>
    <row r="499" spans="1:10" x14ac:dyDescent="0.25">
      <c r="A499" s="9" t="str">
        <f>IF(ins!B506&lt;&gt;"",ins!A506,"")</f>
        <v/>
      </c>
      <c r="B499" s="9" t="str">
        <f>IF(ins!B506&lt;&gt;"",ins!B506,"")</f>
        <v/>
      </c>
      <c r="C499" s="9" t="str">
        <f>IF(ins!D506&lt;&gt;"",ins!D506,"")</f>
        <v/>
      </c>
      <c r="D499" s="9" t="str">
        <f>IF(ins!E506&lt;&gt;"",VLOOKUP(ins!E506,private!S:U,3,FALSE),"")</f>
        <v/>
      </c>
      <c r="E499" s="9" t="str">
        <f>IF(ins!E506&lt;&gt;"",ins!F506,"")</f>
        <v/>
      </c>
      <c r="F499" s="9" t="str">
        <f>IF(ins!G506&lt;&gt;"",ins!G506,"")</f>
        <v/>
      </c>
      <c r="G499" s="40" t="str">
        <f>IF(ins!H506&lt;&gt;"",ins!H506,"")</f>
        <v/>
      </c>
      <c r="H499" s="40" t="str">
        <f>IF(ins!I506&lt;&gt;"",ins!I506,"")</f>
        <v/>
      </c>
      <c r="I499" s="40" t="str">
        <f>IF(ins!J506&lt;&gt;"",ins!J506,"")</f>
        <v/>
      </c>
      <c r="J499" s="9" t="str">
        <f>IF(ins!K506&lt;&gt;"",ins!K506,"")</f>
        <v/>
      </c>
    </row>
    <row r="500" spans="1:10" x14ac:dyDescent="0.25">
      <c r="A500" s="9" t="str">
        <f>IF(ins!B507&lt;&gt;"",ins!A507,"")</f>
        <v/>
      </c>
      <c r="B500" s="9" t="str">
        <f>IF(ins!B507&lt;&gt;"",ins!B507,"")</f>
        <v/>
      </c>
      <c r="C500" s="9" t="str">
        <f>IF(ins!D507&lt;&gt;"",ins!D507,"")</f>
        <v/>
      </c>
      <c r="D500" s="9" t="str">
        <f>IF(ins!E507&lt;&gt;"",VLOOKUP(ins!E507,private!S:U,3,FALSE),"")</f>
        <v/>
      </c>
      <c r="E500" s="9" t="str">
        <f>IF(ins!E507&lt;&gt;"",ins!F507,"")</f>
        <v/>
      </c>
      <c r="F500" s="9" t="str">
        <f>IF(ins!G507&lt;&gt;"",ins!G507,"")</f>
        <v/>
      </c>
      <c r="G500" s="40" t="str">
        <f>IF(ins!H507&lt;&gt;"",ins!H507,"")</f>
        <v/>
      </c>
      <c r="H500" s="40" t="str">
        <f>IF(ins!I507&lt;&gt;"",ins!I507,"")</f>
        <v/>
      </c>
      <c r="I500" s="40" t="str">
        <f>IF(ins!J507&lt;&gt;"",ins!J507,"")</f>
        <v/>
      </c>
      <c r="J500" s="9" t="str">
        <f>IF(ins!K507&lt;&gt;"",ins!K507,"")</f>
        <v/>
      </c>
    </row>
  </sheetData>
  <sheetProtection password="C8E3"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I507"/>
  <sheetViews>
    <sheetView topLeftCell="B1" zoomScaleNormal="100" workbookViewId="0">
      <pane ySplit="7" topLeftCell="A8" activePane="bottomLeft" state="frozen"/>
      <selection activeCell="B19" sqref="B19"/>
      <selection pane="bottomLeft" activeCell="C8" sqref="C8:H8"/>
    </sheetView>
  </sheetViews>
  <sheetFormatPr defaultColWidth="8.85546875" defaultRowHeight="15" x14ac:dyDescent="0.25"/>
  <cols>
    <col min="1" max="1" width="20.7109375" hidden="1" customWidth="1"/>
    <col min="2" max="2" width="20" style="14" bestFit="1" customWidth="1"/>
    <col min="3" max="3" width="22.42578125" style="13" bestFit="1" customWidth="1"/>
    <col min="4" max="6" width="22.28515625" style="13" customWidth="1"/>
    <col min="7" max="7" width="34.85546875" style="12" customWidth="1"/>
    <col min="8" max="8" width="22.42578125" style="12" bestFit="1" customWidth="1"/>
    <col min="9" max="9" width="64.5703125" style="61" bestFit="1" customWidth="1"/>
    <col min="10" max="295" width="8.85546875" style="65"/>
  </cols>
  <sheetData>
    <row r="1" spans="1:295" s="7" customFormat="1" x14ac:dyDescent="0.25">
      <c r="B1" s="135" t="s">
        <v>228</v>
      </c>
      <c r="C1" s="135"/>
      <c r="D1" s="135"/>
      <c r="E1" s="135"/>
      <c r="F1" s="135"/>
      <c r="G1" s="135"/>
      <c r="H1" s="135"/>
      <c r="I1" s="61"/>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row>
    <row r="2" spans="1:295" s="7" customFormat="1" ht="60" customHeight="1" x14ac:dyDescent="0.25">
      <c r="B2" s="136" t="s">
        <v>264</v>
      </c>
      <c r="C2" s="137"/>
      <c r="D2" s="137"/>
      <c r="E2" s="137"/>
      <c r="F2" s="137"/>
      <c r="G2" s="137"/>
      <c r="H2" s="138"/>
      <c r="I2" s="61"/>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row>
    <row r="3" spans="1:295" s="7" customFormat="1" hidden="1" x14ac:dyDescent="0.25">
      <c r="B3" s="139"/>
      <c r="C3" s="140"/>
      <c r="D3" s="140"/>
      <c r="E3" s="140"/>
      <c r="F3" s="140"/>
      <c r="G3" s="140"/>
      <c r="H3" s="141"/>
      <c r="I3" s="61"/>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c r="JC3" s="65"/>
      <c r="JD3" s="65"/>
      <c r="JE3" s="65"/>
      <c r="JF3" s="65"/>
      <c r="JG3" s="65"/>
      <c r="JH3" s="65"/>
      <c r="JI3" s="65"/>
      <c r="JJ3" s="65"/>
      <c r="JK3" s="65"/>
      <c r="JL3" s="65"/>
      <c r="JM3" s="65"/>
      <c r="JN3" s="65"/>
      <c r="JO3" s="65"/>
      <c r="JP3" s="65"/>
      <c r="JQ3" s="65"/>
      <c r="JR3" s="65"/>
      <c r="JS3" s="65"/>
      <c r="JT3" s="65"/>
      <c r="JU3" s="65"/>
      <c r="JV3" s="65"/>
      <c r="JW3" s="65"/>
      <c r="JX3" s="65"/>
      <c r="JY3" s="65"/>
      <c r="JZ3" s="65"/>
      <c r="KA3" s="65"/>
      <c r="KB3" s="65"/>
      <c r="KC3" s="65"/>
      <c r="KD3" s="65"/>
      <c r="KE3" s="65"/>
      <c r="KF3" s="65"/>
      <c r="KG3" s="65"/>
      <c r="KH3" s="65"/>
      <c r="KI3" s="65"/>
    </row>
    <row r="4" spans="1:295" s="7" customFormat="1" ht="17.25" customHeight="1" x14ac:dyDescent="0.25">
      <c r="B4" s="139"/>
      <c r="C4" s="140"/>
      <c r="D4" s="140"/>
      <c r="E4" s="140"/>
      <c r="F4" s="140"/>
      <c r="G4" s="140"/>
      <c r="H4" s="141"/>
      <c r="I4" s="61"/>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row>
    <row r="5" spans="1:295" s="7" customFormat="1" x14ac:dyDescent="0.25">
      <c r="B5" s="139"/>
      <c r="C5" s="140"/>
      <c r="D5" s="140"/>
      <c r="E5" s="140"/>
      <c r="F5" s="140"/>
      <c r="G5" s="140"/>
      <c r="H5" s="141"/>
      <c r="I5" s="61"/>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5"/>
      <c r="JB5" s="65"/>
      <c r="JC5" s="65"/>
      <c r="JD5" s="65"/>
      <c r="JE5" s="65"/>
      <c r="JF5" s="65"/>
      <c r="JG5" s="65"/>
      <c r="JH5" s="65"/>
      <c r="JI5" s="65"/>
      <c r="JJ5" s="65"/>
      <c r="JK5" s="65"/>
      <c r="JL5" s="65"/>
      <c r="JM5" s="65"/>
      <c r="JN5" s="65"/>
      <c r="JO5" s="65"/>
      <c r="JP5" s="65"/>
      <c r="JQ5" s="65"/>
      <c r="JR5" s="65"/>
      <c r="JS5" s="65"/>
      <c r="JT5" s="65"/>
      <c r="JU5" s="65"/>
      <c r="JV5" s="65"/>
      <c r="JW5" s="65"/>
      <c r="JX5" s="65"/>
      <c r="JY5" s="65"/>
      <c r="JZ5" s="65"/>
      <c r="KA5" s="65"/>
      <c r="KB5" s="65"/>
      <c r="KC5" s="65"/>
      <c r="KD5" s="65"/>
      <c r="KE5" s="65"/>
      <c r="KF5" s="65"/>
      <c r="KG5" s="65"/>
      <c r="KH5" s="65"/>
      <c r="KI5" s="65"/>
    </row>
    <row r="6" spans="1:295" s="7" customFormat="1" x14ac:dyDescent="0.25">
      <c r="B6" s="142"/>
      <c r="C6" s="143"/>
      <c r="D6" s="143"/>
      <c r="E6" s="143"/>
      <c r="F6" s="143"/>
      <c r="G6" s="143"/>
      <c r="H6" s="144"/>
      <c r="I6" s="61"/>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c r="IW6" s="65"/>
      <c r="IX6" s="65"/>
      <c r="IY6" s="65"/>
      <c r="IZ6" s="65"/>
      <c r="JA6" s="65"/>
      <c r="JB6" s="65"/>
      <c r="JC6" s="65"/>
      <c r="JD6" s="65"/>
      <c r="JE6" s="65"/>
      <c r="JF6" s="65"/>
      <c r="JG6" s="65"/>
      <c r="JH6" s="65"/>
      <c r="JI6" s="65"/>
      <c r="JJ6" s="65"/>
      <c r="JK6" s="65"/>
      <c r="JL6" s="65"/>
      <c r="JM6" s="65"/>
      <c r="JN6" s="65"/>
      <c r="JO6" s="65"/>
      <c r="JP6" s="65"/>
      <c r="JQ6" s="65"/>
      <c r="JR6" s="65"/>
      <c r="JS6" s="65"/>
      <c r="JT6" s="65"/>
      <c r="JU6" s="65"/>
      <c r="JV6" s="65"/>
      <c r="JW6" s="65"/>
      <c r="JX6" s="65"/>
      <c r="JY6" s="65"/>
      <c r="JZ6" s="65"/>
      <c r="KA6" s="65"/>
      <c r="KB6" s="65"/>
      <c r="KC6" s="65"/>
      <c r="KD6" s="65"/>
      <c r="KE6" s="65"/>
      <c r="KF6" s="65"/>
      <c r="KG6" s="65"/>
      <c r="KH6" s="65"/>
      <c r="KI6" s="65"/>
    </row>
    <row r="7" spans="1:295" s="7" customFormat="1" ht="30" x14ac:dyDescent="0.25">
      <c r="A7" s="15" t="s">
        <v>82</v>
      </c>
      <c r="B7" s="21" t="s">
        <v>71</v>
      </c>
      <c r="C7" s="20" t="s">
        <v>70</v>
      </c>
      <c r="D7" s="20" t="s">
        <v>132</v>
      </c>
      <c r="E7" s="20" t="s">
        <v>133</v>
      </c>
      <c r="F7" s="20" t="s">
        <v>62</v>
      </c>
      <c r="G7" s="21" t="s">
        <v>20</v>
      </c>
      <c r="H7" s="21" t="s">
        <v>51</v>
      </c>
      <c r="I7" s="62" t="s">
        <v>265</v>
      </c>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5"/>
      <c r="JW7" s="65"/>
      <c r="JX7" s="65"/>
      <c r="JY7" s="65"/>
      <c r="JZ7" s="65"/>
      <c r="KA7" s="65"/>
      <c r="KB7" s="65"/>
      <c r="KC7" s="65"/>
      <c r="KD7" s="65"/>
      <c r="KE7" s="65"/>
      <c r="KF7" s="65"/>
      <c r="KG7" s="65"/>
      <c r="KH7" s="65"/>
      <c r="KI7" s="65"/>
    </row>
    <row r="8" spans="1:295" x14ac:dyDescent="0.25">
      <c r="A8" t="str">
        <f>IF(I8="OK",B8&amp;" - "&amp;C8&amp;" - "&amp;D8&amp;" - "&amp;E8&amp;" - "&amp;G8&amp;" - "&amp;H8,"10001 - Няма данни за доставчик")</f>
        <v>10001 - Няма данни за доставчик</v>
      </c>
      <c r="B8" s="21">
        <v>1</v>
      </c>
      <c r="C8" s="59"/>
      <c r="D8" s="59"/>
      <c r="E8" s="59"/>
      <c r="F8" s="59"/>
      <c r="G8" s="60"/>
      <c r="H8" s="60"/>
      <c r="I8" s="63" t="str">
        <f>IF(AND(C8="",OR(D8="",E8=""),F8="",G8="",H8=""),"Няма данни",IF(AND(C8&lt;&gt;"",OR(D8&lt;&gt;"",E8&lt;&gt;""),G8&lt;&gt;""),"OK","Не са попълнени всички задължителни полета (Име/ЕИК/ЕГН/ВИД)"))</f>
        <v>Няма данни</v>
      </c>
    </row>
    <row r="9" spans="1:295" x14ac:dyDescent="0.25">
      <c r="A9" t="str">
        <f t="shared" ref="A9:A72" si="0">IF(I9="OK",B9&amp;" - "&amp;C9&amp;" - "&amp;D9&amp;" - "&amp;E9&amp;" - "&amp;G9&amp;" - "&amp;H9,"10001 - Няма данни за доставчик")</f>
        <v>10001 - Няма данни за доставчик</v>
      </c>
      <c r="B9" s="21">
        <v>2</v>
      </c>
      <c r="C9" s="59"/>
      <c r="D9" s="59"/>
      <c r="E9" s="59"/>
      <c r="F9" s="59"/>
      <c r="G9" s="60"/>
      <c r="H9" s="60"/>
      <c r="I9" s="63" t="str">
        <f t="shared" ref="I9:I72" si="1">IF(AND(C9="",OR(D9="",E9=""),F9="",G9="",H9=""),"Няма данни",IF(AND(C9&lt;&gt;"",OR(D9&lt;&gt;"",E9&lt;&gt;""),G9&lt;&gt;""),"OK","Не са попълнени всички задължителни полета (Име/ЕИК/ЕГН/ВИД)"))</f>
        <v>Няма данни</v>
      </c>
    </row>
    <row r="10" spans="1:295" x14ac:dyDescent="0.25">
      <c r="A10" t="str">
        <f t="shared" si="0"/>
        <v>10001 - Няма данни за доставчик</v>
      </c>
      <c r="B10" s="21">
        <v>3</v>
      </c>
      <c r="C10" s="59"/>
      <c r="D10" s="59"/>
      <c r="E10" s="59"/>
      <c r="F10" s="59"/>
      <c r="G10" s="60"/>
      <c r="H10" s="60"/>
      <c r="I10" s="63" t="str">
        <f t="shared" si="1"/>
        <v>Няма данни</v>
      </c>
    </row>
    <row r="11" spans="1:295" x14ac:dyDescent="0.25">
      <c r="A11" t="str">
        <f t="shared" si="0"/>
        <v>10001 - Няма данни за доставчик</v>
      </c>
      <c r="B11" s="21">
        <v>4</v>
      </c>
      <c r="C11" s="59"/>
      <c r="D11" s="59"/>
      <c r="E11" s="59"/>
      <c r="F11" s="59"/>
      <c r="G11" s="60"/>
      <c r="H11" s="60"/>
      <c r="I11" s="63" t="str">
        <f t="shared" si="1"/>
        <v>Няма данни</v>
      </c>
    </row>
    <row r="12" spans="1:295" x14ac:dyDescent="0.25">
      <c r="A12" t="str">
        <f t="shared" si="0"/>
        <v>10001 - Няма данни за доставчик</v>
      </c>
      <c r="B12" s="21">
        <v>5</v>
      </c>
      <c r="C12" s="59"/>
      <c r="D12" s="59"/>
      <c r="E12" s="59"/>
      <c r="F12" s="59"/>
      <c r="G12" s="60"/>
      <c r="H12" s="60"/>
      <c r="I12" s="63" t="str">
        <f t="shared" si="1"/>
        <v>Няма данни</v>
      </c>
    </row>
    <row r="13" spans="1:295" x14ac:dyDescent="0.25">
      <c r="A13" t="str">
        <f t="shared" si="0"/>
        <v>10001 - Няма данни за доставчик</v>
      </c>
      <c r="B13" s="21">
        <v>6</v>
      </c>
      <c r="C13" s="59"/>
      <c r="D13" s="59"/>
      <c r="E13" s="59"/>
      <c r="F13" s="59"/>
      <c r="G13" s="60"/>
      <c r="H13" s="60"/>
      <c r="I13" s="63" t="str">
        <f t="shared" si="1"/>
        <v>Няма данни</v>
      </c>
    </row>
    <row r="14" spans="1:295" x14ac:dyDescent="0.25">
      <c r="A14" t="str">
        <f t="shared" si="0"/>
        <v>10001 - Няма данни за доставчик</v>
      </c>
      <c r="B14" s="21">
        <v>7</v>
      </c>
      <c r="C14" s="59"/>
      <c r="D14" s="59"/>
      <c r="E14" s="59"/>
      <c r="F14" s="59"/>
      <c r="G14" s="60"/>
      <c r="H14" s="60"/>
      <c r="I14" s="63" t="str">
        <f t="shared" si="1"/>
        <v>Няма данни</v>
      </c>
    </row>
    <row r="15" spans="1:295" x14ac:dyDescent="0.25">
      <c r="A15" t="str">
        <f t="shared" si="0"/>
        <v>10001 - Няма данни за доставчик</v>
      </c>
      <c r="B15" s="21">
        <v>8</v>
      </c>
      <c r="C15" s="59"/>
      <c r="D15" s="59"/>
      <c r="E15" s="59"/>
      <c r="F15" s="59"/>
      <c r="G15" s="60"/>
      <c r="H15" s="60"/>
      <c r="I15" s="63" t="str">
        <f t="shared" si="1"/>
        <v>Няма данни</v>
      </c>
    </row>
    <row r="16" spans="1:295" x14ac:dyDescent="0.25">
      <c r="A16" t="str">
        <f t="shared" si="0"/>
        <v>10001 - Няма данни за доставчик</v>
      </c>
      <c r="B16" s="21">
        <v>9</v>
      </c>
      <c r="C16" s="59"/>
      <c r="D16" s="59"/>
      <c r="E16" s="59"/>
      <c r="F16" s="59"/>
      <c r="G16" s="60"/>
      <c r="H16" s="60"/>
      <c r="I16" s="63" t="str">
        <f t="shared" si="1"/>
        <v>Няма данни</v>
      </c>
    </row>
    <row r="17" spans="1:9" x14ac:dyDescent="0.25">
      <c r="A17" t="str">
        <f t="shared" si="0"/>
        <v>10001 - Няма данни за доставчик</v>
      </c>
      <c r="B17" s="21">
        <v>10</v>
      </c>
      <c r="C17" s="59"/>
      <c r="D17" s="59"/>
      <c r="E17" s="59"/>
      <c r="F17" s="59"/>
      <c r="G17" s="60"/>
      <c r="H17" s="60"/>
      <c r="I17" s="63" t="str">
        <f t="shared" si="1"/>
        <v>Няма данни</v>
      </c>
    </row>
    <row r="18" spans="1:9" x14ac:dyDescent="0.25">
      <c r="A18" t="str">
        <f t="shared" si="0"/>
        <v>10001 - Няма данни за доставчик</v>
      </c>
      <c r="B18" s="21">
        <v>11</v>
      </c>
      <c r="C18" s="59"/>
      <c r="D18" s="59"/>
      <c r="E18" s="59"/>
      <c r="F18" s="59"/>
      <c r="G18" s="60"/>
      <c r="H18" s="60"/>
      <c r="I18" s="63" t="str">
        <f t="shared" si="1"/>
        <v>Няма данни</v>
      </c>
    </row>
    <row r="19" spans="1:9" x14ac:dyDescent="0.25">
      <c r="A19" t="str">
        <f t="shared" si="0"/>
        <v>10001 - Няма данни за доставчик</v>
      </c>
      <c r="B19" s="21">
        <v>12</v>
      </c>
      <c r="C19" s="59"/>
      <c r="D19" s="59"/>
      <c r="E19" s="59"/>
      <c r="F19" s="59"/>
      <c r="G19" s="60"/>
      <c r="H19" s="60"/>
      <c r="I19" s="63" t="str">
        <f t="shared" si="1"/>
        <v>Няма данни</v>
      </c>
    </row>
    <row r="20" spans="1:9" x14ac:dyDescent="0.25">
      <c r="A20" t="str">
        <f t="shared" si="0"/>
        <v>10001 - Няма данни за доставчик</v>
      </c>
      <c r="B20" s="21">
        <v>13</v>
      </c>
      <c r="C20" s="59"/>
      <c r="D20" s="59"/>
      <c r="E20" s="59"/>
      <c r="F20" s="59"/>
      <c r="G20" s="60"/>
      <c r="H20" s="60"/>
      <c r="I20" s="63" t="str">
        <f t="shared" si="1"/>
        <v>Няма данни</v>
      </c>
    </row>
    <row r="21" spans="1:9" x14ac:dyDescent="0.25">
      <c r="A21" t="str">
        <f t="shared" si="0"/>
        <v>10001 - Няма данни за доставчик</v>
      </c>
      <c r="B21" s="21">
        <v>14</v>
      </c>
      <c r="C21" s="59"/>
      <c r="D21" s="59"/>
      <c r="E21" s="59"/>
      <c r="F21" s="59"/>
      <c r="G21" s="60"/>
      <c r="H21" s="60"/>
      <c r="I21" s="63" t="str">
        <f t="shared" si="1"/>
        <v>Няма данни</v>
      </c>
    </row>
    <row r="22" spans="1:9" x14ac:dyDescent="0.25">
      <c r="A22" t="str">
        <f t="shared" si="0"/>
        <v>10001 - Няма данни за доставчик</v>
      </c>
      <c r="B22" s="21">
        <v>15</v>
      </c>
      <c r="C22" s="59"/>
      <c r="D22" s="59"/>
      <c r="E22" s="59"/>
      <c r="F22" s="59"/>
      <c r="G22" s="60"/>
      <c r="H22" s="60"/>
      <c r="I22" s="63" t="str">
        <f t="shared" si="1"/>
        <v>Няма данни</v>
      </c>
    </row>
    <row r="23" spans="1:9" x14ac:dyDescent="0.25">
      <c r="A23" t="str">
        <f t="shared" si="0"/>
        <v>10001 - Няма данни за доставчик</v>
      </c>
      <c r="B23" s="21">
        <v>16</v>
      </c>
      <c r="C23" s="59"/>
      <c r="D23" s="59"/>
      <c r="E23" s="59"/>
      <c r="F23" s="59"/>
      <c r="G23" s="60"/>
      <c r="H23" s="60"/>
      <c r="I23" s="63" t="str">
        <f t="shared" si="1"/>
        <v>Няма данни</v>
      </c>
    </row>
    <row r="24" spans="1:9" x14ac:dyDescent="0.25">
      <c r="A24" t="str">
        <f t="shared" si="0"/>
        <v>10001 - Няма данни за доставчик</v>
      </c>
      <c r="B24" s="21">
        <v>17</v>
      </c>
      <c r="C24" s="59"/>
      <c r="D24" s="59"/>
      <c r="E24" s="59"/>
      <c r="F24" s="59"/>
      <c r="G24" s="60"/>
      <c r="H24" s="60"/>
      <c r="I24" s="63" t="str">
        <f t="shared" si="1"/>
        <v>Няма данни</v>
      </c>
    </row>
    <row r="25" spans="1:9" x14ac:dyDescent="0.25">
      <c r="A25" t="str">
        <f t="shared" si="0"/>
        <v>10001 - Няма данни за доставчик</v>
      </c>
      <c r="B25" s="21">
        <v>18</v>
      </c>
      <c r="C25" s="59"/>
      <c r="D25" s="59"/>
      <c r="E25" s="59"/>
      <c r="F25" s="59"/>
      <c r="G25" s="60"/>
      <c r="H25" s="60"/>
      <c r="I25" s="63" t="str">
        <f t="shared" si="1"/>
        <v>Няма данни</v>
      </c>
    </row>
    <row r="26" spans="1:9" x14ac:dyDescent="0.25">
      <c r="A26" t="str">
        <f t="shared" si="0"/>
        <v>10001 - Няма данни за доставчик</v>
      </c>
      <c r="B26" s="21">
        <v>19</v>
      </c>
      <c r="C26" s="59"/>
      <c r="D26" s="59"/>
      <c r="E26" s="59"/>
      <c r="F26" s="59"/>
      <c r="G26" s="60"/>
      <c r="H26" s="60"/>
      <c r="I26" s="63" t="str">
        <f t="shared" si="1"/>
        <v>Няма данни</v>
      </c>
    </row>
    <row r="27" spans="1:9" x14ac:dyDescent="0.25">
      <c r="A27" t="str">
        <f t="shared" si="0"/>
        <v>10001 - Няма данни за доставчик</v>
      </c>
      <c r="B27" s="21">
        <v>20</v>
      </c>
      <c r="C27" s="59"/>
      <c r="D27" s="59"/>
      <c r="E27" s="59"/>
      <c r="F27" s="59"/>
      <c r="G27" s="60"/>
      <c r="H27" s="60"/>
      <c r="I27" s="63" t="str">
        <f t="shared" si="1"/>
        <v>Няма данни</v>
      </c>
    </row>
    <row r="28" spans="1:9" x14ac:dyDescent="0.25">
      <c r="A28" t="str">
        <f t="shared" si="0"/>
        <v>10001 - Няма данни за доставчик</v>
      </c>
      <c r="B28" s="21">
        <v>21</v>
      </c>
      <c r="C28" s="59"/>
      <c r="D28" s="59"/>
      <c r="E28" s="59"/>
      <c r="F28" s="59"/>
      <c r="G28" s="60"/>
      <c r="H28" s="60"/>
      <c r="I28" s="63" t="str">
        <f t="shared" si="1"/>
        <v>Няма данни</v>
      </c>
    </row>
    <row r="29" spans="1:9" x14ac:dyDescent="0.25">
      <c r="A29" t="str">
        <f t="shared" si="0"/>
        <v>10001 - Няма данни за доставчик</v>
      </c>
      <c r="B29" s="21">
        <v>22</v>
      </c>
      <c r="C29" s="59"/>
      <c r="D29" s="59"/>
      <c r="E29" s="59"/>
      <c r="F29" s="59"/>
      <c r="G29" s="60"/>
      <c r="H29" s="60"/>
      <c r="I29" s="63" t="str">
        <f t="shared" si="1"/>
        <v>Няма данни</v>
      </c>
    </row>
    <row r="30" spans="1:9" x14ac:dyDescent="0.25">
      <c r="A30" t="str">
        <f t="shared" si="0"/>
        <v>10001 - Няма данни за доставчик</v>
      </c>
      <c r="B30" s="21">
        <v>23</v>
      </c>
      <c r="C30" s="59"/>
      <c r="D30" s="59"/>
      <c r="E30" s="59"/>
      <c r="F30" s="59"/>
      <c r="G30" s="60"/>
      <c r="H30" s="60"/>
      <c r="I30" s="63" t="str">
        <f t="shared" si="1"/>
        <v>Няма данни</v>
      </c>
    </row>
    <row r="31" spans="1:9" x14ac:dyDescent="0.25">
      <c r="A31" t="str">
        <f t="shared" si="0"/>
        <v>10001 - Няма данни за доставчик</v>
      </c>
      <c r="B31" s="21">
        <v>24</v>
      </c>
      <c r="C31" s="59"/>
      <c r="D31" s="59"/>
      <c r="E31" s="59"/>
      <c r="F31" s="59"/>
      <c r="G31" s="60"/>
      <c r="H31" s="60"/>
      <c r="I31" s="63" t="str">
        <f t="shared" si="1"/>
        <v>Няма данни</v>
      </c>
    </row>
    <row r="32" spans="1:9" x14ac:dyDescent="0.25">
      <c r="A32" t="str">
        <f t="shared" si="0"/>
        <v>10001 - Няма данни за доставчик</v>
      </c>
      <c r="B32" s="21">
        <v>25</v>
      </c>
      <c r="C32" s="59"/>
      <c r="D32" s="59"/>
      <c r="E32" s="59"/>
      <c r="F32" s="59"/>
      <c r="G32" s="60"/>
      <c r="H32" s="60"/>
      <c r="I32" s="63" t="str">
        <f t="shared" si="1"/>
        <v>Няма данни</v>
      </c>
    </row>
    <row r="33" spans="1:9" x14ac:dyDescent="0.25">
      <c r="A33" t="str">
        <f t="shared" si="0"/>
        <v>10001 - Няма данни за доставчик</v>
      </c>
      <c r="B33" s="21">
        <v>26</v>
      </c>
      <c r="C33" s="59"/>
      <c r="D33" s="59"/>
      <c r="E33" s="59"/>
      <c r="F33" s="59"/>
      <c r="G33" s="60"/>
      <c r="H33" s="60"/>
      <c r="I33" s="63" t="str">
        <f t="shared" si="1"/>
        <v>Няма данни</v>
      </c>
    </row>
    <row r="34" spans="1:9" x14ac:dyDescent="0.25">
      <c r="A34" t="str">
        <f t="shared" si="0"/>
        <v>10001 - Няма данни за доставчик</v>
      </c>
      <c r="B34" s="21">
        <v>27</v>
      </c>
      <c r="C34" s="59"/>
      <c r="D34" s="59"/>
      <c r="E34" s="59"/>
      <c r="F34" s="59"/>
      <c r="G34" s="60"/>
      <c r="H34" s="60"/>
      <c r="I34" s="63" t="str">
        <f t="shared" si="1"/>
        <v>Няма данни</v>
      </c>
    </row>
    <row r="35" spans="1:9" x14ac:dyDescent="0.25">
      <c r="A35" t="str">
        <f t="shared" si="0"/>
        <v>10001 - Няма данни за доставчик</v>
      </c>
      <c r="B35" s="21">
        <v>28</v>
      </c>
      <c r="C35" s="59"/>
      <c r="D35" s="59"/>
      <c r="E35" s="59"/>
      <c r="F35" s="59"/>
      <c r="G35" s="60"/>
      <c r="H35" s="60"/>
      <c r="I35" s="63" t="str">
        <f t="shared" si="1"/>
        <v>Няма данни</v>
      </c>
    </row>
    <row r="36" spans="1:9" x14ac:dyDescent="0.25">
      <c r="A36" t="str">
        <f t="shared" si="0"/>
        <v>10001 - Няма данни за доставчик</v>
      </c>
      <c r="B36" s="21">
        <v>29</v>
      </c>
      <c r="C36" s="59"/>
      <c r="D36" s="59"/>
      <c r="E36" s="59"/>
      <c r="F36" s="59"/>
      <c r="G36" s="60"/>
      <c r="H36" s="60"/>
      <c r="I36" s="63" t="str">
        <f t="shared" si="1"/>
        <v>Няма данни</v>
      </c>
    </row>
    <row r="37" spans="1:9" x14ac:dyDescent="0.25">
      <c r="A37" t="str">
        <f t="shared" si="0"/>
        <v>10001 - Няма данни за доставчик</v>
      </c>
      <c r="B37" s="21">
        <v>30</v>
      </c>
      <c r="C37" s="59"/>
      <c r="D37" s="59"/>
      <c r="E37" s="59"/>
      <c r="F37" s="59"/>
      <c r="G37" s="60"/>
      <c r="H37" s="60"/>
      <c r="I37" s="63" t="str">
        <f t="shared" si="1"/>
        <v>Няма данни</v>
      </c>
    </row>
    <row r="38" spans="1:9" x14ac:dyDescent="0.25">
      <c r="A38" t="str">
        <f t="shared" si="0"/>
        <v>10001 - Няма данни за доставчик</v>
      </c>
      <c r="B38" s="21">
        <v>31</v>
      </c>
      <c r="C38" s="59"/>
      <c r="D38" s="59"/>
      <c r="E38" s="59"/>
      <c r="F38" s="59"/>
      <c r="G38" s="60"/>
      <c r="H38" s="60"/>
      <c r="I38" s="63" t="str">
        <f t="shared" si="1"/>
        <v>Няма данни</v>
      </c>
    </row>
    <row r="39" spans="1:9" x14ac:dyDescent="0.25">
      <c r="A39" t="str">
        <f t="shared" si="0"/>
        <v>10001 - Няма данни за доставчик</v>
      </c>
      <c r="B39" s="21">
        <v>32</v>
      </c>
      <c r="C39" s="59"/>
      <c r="D39" s="59"/>
      <c r="E39" s="59"/>
      <c r="F39" s="59"/>
      <c r="G39" s="60"/>
      <c r="H39" s="60"/>
      <c r="I39" s="63" t="str">
        <f t="shared" si="1"/>
        <v>Няма данни</v>
      </c>
    </row>
    <row r="40" spans="1:9" x14ac:dyDescent="0.25">
      <c r="A40" t="str">
        <f t="shared" si="0"/>
        <v>10001 - Няма данни за доставчик</v>
      </c>
      <c r="B40" s="21">
        <v>33</v>
      </c>
      <c r="C40" s="59"/>
      <c r="D40" s="59"/>
      <c r="E40" s="59"/>
      <c r="F40" s="59"/>
      <c r="G40" s="60"/>
      <c r="H40" s="60"/>
      <c r="I40" s="63" t="str">
        <f t="shared" si="1"/>
        <v>Няма данни</v>
      </c>
    </row>
    <row r="41" spans="1:9" x14ac:dyDescent="0.25">
      <c r="A41" t="str">
        <f t="shared" si="0"/>
        <v>10001 - Няма данни за доставчик</v>
      </c>
      <c r="B41" s="21">
        <v>34</v>
      </c>
      <c r="C41" s="59"/>
      <c r="D41" s="59"/>
      <c r="E41" s="59"/>
      <c r="F41" s="59"/>
      <c r="G41" s="60"/>
      <c r="H41" s="60"/>
      <c r="I41" s="63" t="str">
        <f t="shared" si="1"/>
        <v>Няма данни</v>
      </c>
    </row>
    <row r="42" spans="1:9" x14ac:dyDescent="0.25">
      <c r="A42" t="str">
        <f t="shared" si="0"/>
        <v>10001 - Няма данни за доставчик</v>
      </c>
      <c r="B42" s="21">
        <v>35</v>
      </c>
      <c r="C42" s="59"/>
      <c r="D42" s="59"/>
      <c r="E42" s="59"/>
      <c r="F42" s="59"/>
      <c r="G42" s="60"/>
      <c r="H42" s="60"/>
      <c r="I42" s="63" t="str">
        <f t="shared" si="1"/>
        <v>Няма данни</v>
      </c>
    </row>
    <row r="43" spans="1:9" x14ac:dyDescent="0.25">
      <c r="A43" t="str">
        <f t="shared" si="0"/>
        <v>10001 - Няма данни за доставчик</v>
      </c>
      <c r="B43" s="21">
        <v>36</v>
      </c>
      <c r="C43" s="59"/>
      <c r="D43" s="59"/>
      <c r="E43" s="59"/>
      <c r="F43" s="59"/>
      <c r="G43" s="60"/>
      <c r="H43" s="60"/>
      <c r="I43" s="63" t="str">
        <f t="shared" si="1"/>
        <v>Няма данни</v>
      </c>
    </row>
    <row r="44" spans="1:9" x14ac:dyDescent="0.25">
      <c r="A44" t="str">
        <f t="shared" si="0"/>
        <v>10001 - Няма данни за доставчик</v>
      </c>
      <c r="B44" s="21">
        <v>37</v>
      </c>
      <c r="C44" s="59"/>
      <c r="D44" s="59"/>
      <c r="E44" s="59"/>
      <c r="F44" s="59"/>
      <c r="G44" s="60"/>
      <c r="H44" s="60"/>
      <c r="I44" s="63" t="str">
        <f t="shared" si="1"/>
        <v>Няма данни</v>
      </c>
    </row>
    <row r="45" spans="1:9" x14ac:dyDescent="0.25">
      <c r="A45" t="str">
        <f t="shared" si="0"/>
        <v>10001 - Няма данни за доставчик</v>
      </c>
      <c r="B45" s="21">
        <v>38</v>
      </c>
      <c r="C45" s="59"/>
      <c r="D45" s="59"/>
      <c r="E45" s="59"/>
      <c r="F45" s="59"/>
      <c r="G45" s="60"/>
      <c r="H45" s="60"/>
      <c r="I45" s="63" t="str">
        <f t="shared" si="1"/>
        <v>Няма данни</v>
      </c>
    </row>
    <row r="46" spans="1:9" x14ac:dyDescent="0.25">
      <c r="A46" t="str">
        <f t="shared" si="0"/>
        <v>10001 - Няма данни за доставчик</v>
      </c>
      <c r="B46" s="21">
        <v>39</v>
      </c>
      <c r="C46" s="59"/>
      <c r="D46" s="59"/>
      <c r="E46" s="59"/>
      <c r="F46" s="59"/>
      <c r="G46" s="60"/>
      <c r="H46" s="60"/>
      <c r="I46" s="63" t="str">
        <f t="shared" si="1"/>
        <v>Няма данни</v>
      </c>
    </row>
    <row r="47" spans="1:9" x14ac:dyDescent="0.25">
      <c r="A47" t="str">
        <f t="shared" si="0"/>
        <v>10001 - Няма данни за доставчик</v>
      </c>
      <c r="B47" s="21">
        <v>40</v>
      </c>
      <c r="C47" s="59"/>
      <c r="D47" s="59"/>
      <c r="E47" s="59"/>
      <c r="F47" s="59"/>
      <c r="G47" s="60"/>
      <c r="H47" s="60"/>
      <c r="I47" s="63" t="str">
        <f t="shared" si="1"/>
        <v>Няма данни</v>
      </c>
    </row>
    <row r="48" spans="1:9" x14ac:dyDescent="0.25">
      <c r="A48" t="str">
        <f t="shared" si="0"/>
        <v>10001 - Няма данни за доставчик</v>
      </c>
      <c r="B48" s="21">
        <v>41</v>
      </c>
      <c r="C48" s="59"/>
      <c r="D48" s="59"/>
      <c r="E48" s="59"/>
      <c r="F48" s="59"/>
      <c r="G48" s="60"/>
      <c r="H48" s="60"/>
      <c r="I48" s="63" t="str">
        <f t="shared" si="1"/>
        <v>Няма данни</v>
      </c>
    </row>
    <row r="49" spans="1:9" x14ac:dyDescent="0.25">
      <c r="A49" t="str">
        <f t="shared" si="0"/>
        <v>10001 - Няма данни за доставчик</v>
      </c>
      <c r="B49" s="21">
        <v>42</v>
      </c>
      <c r="C49" s="59"/>
      <c r="D49" s="59"/>
      <c r="E49" s="59"/>
      <c r="F49" s="59"/>
      <c r="G49" s="60"/>
      <c r="H49" s="60"/>
      <c r="I49" s="63" t="str">
        <f t="shared" si="1"/>
        <v>Няма данни</v>
      </c>
    </row>
    <row r="50" spans="1:9" x14ac:dyDescent="0.25">
      <c r="A50" t="str">
        <f t="shared" si="0"/>
        <v>10001 - Няма данни за доставчик</v>
      </c>
      <c r="B50" s="21">
        <v>43</v>
      </c>
      <c r="C50" s="59"/>
      <c r="D50" s="59"/>
      <c r="E50" s="59"/>
      <c r="F50" s="59"/>
      <c r="G50" s="60"/>
      <c r="H50" s="60"/>
      <c r="I50" s="63" t="str">
        <f t="shared" si="1"/>
        <v>Няма данни</v>
      </c>
    </row>
    <row r="51" spans="1:9" x14ac:dyDescent="0.25">
      <c r="A51" t="str">
        <f t="shared" si="0"/>
        <v>10001 - Няма данни за доставчик</v>
      </c>
      <c r="B51" s="21">
        <v>44</v>
      </c>
      <c r="C51" s="59"/>
      <c r="D51" s="59"/>
      <c r="E51" s="59"/>
      <c r="F51" s="59"/>
      <c r="G51" s="60"/>
      <c r="H51" s="60"/>
      <c r="I51" s="63" t="str">
        <f t="shared" si="1"/>
        <v>Няма данни</v>
      </c>
    </row>
    <row r="52" spans="1:9" x14ac:dyDescent="0.25">
      <c r="A52" t="str">
        <f t="shared" si="0"/>
        <v>10001 - Няма данни за доставчик</v>
      </c>
      <c r="B52" s="21">
        <v>45</v>
      </c>
      <c r="C52" s="59"/>
      <c r="D52" s="59"/>
      <c r="E52" s="59"/>
      <c r="F52" s="59"/>
      <c r="G52" s="60"/>
      <c r="H52" s="60"/>
      <c r="I52" s="63" t="str">
        <f t="shared" si="1"/>
        <v>Няма данни</v>
      </c>
    </row>
    <row r="53" spans="1:9" x14ac:dyDescent="0.25">
      <c r="A53" t="str">
        <f t="shared" si="0"/>
        <v>10001 - Няма данни за доставчик</v>
      </c>
      <c r="B53" s="21">
        <v>46</v>
      </c>
      <c r="C53" s="59"/>
      <c r="D53" s="59"/>
      <c r="E53" s="59"/>
      <c r="F53" s="59"/>
      <c r="G53" s="60"/>
      <c r="H53" s="60"/>
      <c r="I53" s="63" t="str">
        <f t="shared" si="1"/>
        <v>Няма данни</v>
      </c>
    </row>
    <row r="54" spans="1:9" x14ac:dyDescent="0.25">
      <c r="A54" t="str">
        <f t="shared" si="0"/>
        <v>10001 - Няма данни за доставчик</v>
      </c>
      <c r="B54" s="21">
        <v>47</v>
      </c>
      <c r="C54" s="59"/>
      <c r="D54" s="59"/>
      <c r="E54" s="59"/>
      <c r="F54" s="59"/>
      <c r="G54" s="60"/>
      <c r="H54" s="60"/>
      <c r="I54" s="63" t="str">
        <f t="shared" si="1"/>
        <v>Няма данни</v>
      </c>
    </row>
    <row r="55" spans="1:9" x14ac:dyDescent="0.25">
      <c r="A55" t="str">
        <f t="shared" si="0"/>
        <v>10001 - Няма данни за доставчик</v>
      </c>
      <c r="B55" s="21">
        <v>48</v>
      </c>
      <c r="C55" s="59"/>
      <c r="D55" s="59"/>
      <c r="E55" s="59"/>
      <c r="F55" s="59"/>
      <c r="G55" s="60"/>
      <c r="H55" s="60"/>
      <c r="I55" s="63" t="str">
        <f t="shared" si="1"/>
        <v>Няма данни</v>
      </c>
    </row>
    <row r="56" spans="1:9" x14ac:dyDescent="0.25">
      <c r="A56" t="str">
        <f t="shared" si="0"/>
        <v>10001 - Няма данни за доставчик</v>
      </c>
      <c r="B56" s="21">
        <v>49</v>
      </c>
      <c r="C56" s="59"/>
      <c r="D56" s="59"/>
      <c r="E56" s="59"/>
      <c r="F56" s="59"/>
      <c r="G56" s="60"/>
      <c r="H56" s="60"/>
      <c r="I56" s="63" t="str">
        <f t="shared" si="1"/>
        <v>Няма данни</v>
      </c>
    </row>
    <row r="57" spans="1:9" x14ac:dyDescent="0.25">
      <c r="A57" t="str">
        <f t="shared" si="0"/>
        <v>10001 - Няма данни за доставчик</v>
      </c>
      <c r="B57" s="21">
        <v>50</v>
      </c>
      <c r="C57" s="59"/>
      <c r="D57" s="59"/>
      <c r="E57" s="59"/>
      <c r="F57" s="59"/>
      <c r="G57" s="60"/>
      <c r="H57" s="60"/>
      <c r="I57" s="63" t="str">
        <f t="shared" si="1"/>
        <v>Няма данни</v>
      </c>
    </row>
    <row r="58" spans="1:9" x14ac:dyDescent="0.25">
      <c r="A58" t="str">
        <f t="shared" si="0"/>
        <v>10001 - Няма данни за доставчик</v>
      </c>
      <c r="B58" s="21">
        <v>51</v>
      </c>
      <c r="C58" s="59"/>
      <c r="D58" s="59"/>
      <c r="E58" s="59"/>
      <c r="F58" s="59"/>
      <c r="G58" s="60"/>
      <c r="H58" s="60"/>
      <c r="I58" s="63" t="str">
        <f t="shared" si="1"/>
        <v>Няма данни</v>
      </c>
    </row>
    <row r="59" spans="1:9" x14ac:dyDescent="0.25">
      <c r="A59" t="str">
        <f t="shared" si="0"/>
        <v>10001 - Няма данни за доставчик</v>
      </c>
      <c r="B59" s="21">
        <v>52</v>
      </c>
      <c r="C59" s="59"/>
      <c r="D59" s="59"/>
      <c r="E59" s="59"/>
      <c r="F59" s="59"/>
      <c r="G59" s="60"/>
      <c r="H59" s="60"/>
      <c r="I59" s="63" t="str">
        <f t="shared" si="1"/>
        <v>Няма данни</v>
      </c>
    </row>
    <row r="60" spans="1:9" x14ac:dyDescent="0.25">
      <c r="A60" t="str">
        <f t="shared" si="0"/>
        <v>10001 - Няма данни за доставчик</v>
      </c>
      <c r="B60" s="21">
        <v>53</v>
      </c>
      <c r="C60" s="59"/>
      <c r="D60" s="59"/>
      <c r="E60" s="59"/>
      <c r="F60" s="59"/>
      <c r="G60" s="60"/>
      <c r="H60" s="60"/>
      <c r="I60" s="63" t="str">
        <f t="shared" si="1"/>
        <v>Няма данни</v>
      </c>
    </row>
    <row r="61" spans="1:9" x14ac:dyDescent="0.25">
      <c r="A61" t="str">
        <f t="shared" si="0"/>
        <v>10001 - Няма данни за доставчик</v>
      </c>
      <c r="B61" s="21">
        <v>54</v>
      </c>
      <c r="C61" s="59"/>
      <c r="D61" s="59"/>
      <c r="E61" s="59"/>
      <c r="F61" s="59"/>
      <c r="G61" s="60"/>
      <c r="H61" s="60"/>
      <c r="I61" s="63" t="str">
        <f t="shared" si="1"/>
        <v>Няма данни</v>
      </c>
    </row>
    <row r="62" spans="1:9" x14ac:dyDescent="0.25">
      <c r="A62" t="str">
        <f t="shared" si="0"/>
        <v>10001 - Няма данни за доставчик</v>
      </c>
      <c r="B62" s="21">
        <v>55</v>
      </c>
      <c r="C62" s="59"/>
      <c r="D62" s="59"/>
      <c r="E62" s="59"/>
      <c r="F62" s="59"/>
      <c r="G62" s="60"/>
      <c r="H62" s="60"/>
      <c r="I62" s="63" t="str">
        <f t="shared" si="1"/>
        <v>Няма данни</v>
      </c>
    </row>
    <row r="63" spans="1:9" x14ac:dyDescent="0.25">
      <c r="A63" t="str">
        <f t="shared" si="0"/>
        <v>10001 - Няма данни за доставчик</v>
      </c>
      <c r="B63" s="21">
        <v>56</v>
      </c>
      <c r="C63" s="59"/>
      <c r="D63" s="59"/>
      <c r="E63" s="59"/>
      <c r="F63" s="59"/>
      <c r="G63" s="60"/>
      <c r="H63" s="60"/>
      <c r="I63" s="63" t="str">
        <f t="shared" si="1"/>
        <v>Няма данни</v>
      </c>
    </row>
    <row r="64" spans="1:9" x14ac:dyDescent="0.25">
      <c r="A64" t="str">
        <f t="shared" si="0"/>
        <v>10001 - Няма данни за доставчик</v>
      </c>
      <c r="B64" s="21">
        <v>57</v>
      </c>
      <c r="C64" s="59"/>
      <c r="D64" s="59"/>
      <c r="E64" s="59"/>
      <c r="F64" s="59"/>
      <c r="G64" s="60"/>
      <c r="H64" s="60"/>
      <c r="I64" s="63" t="str">
        <f t="shared" si="1"/>
        <v>Няма данни</v>
      </c>
    </row>
    <row r="65" spans="1:9" x14ac:dyDescent="0.25">
      <c r="A65" t="str">
        <f t="shared" si="0"/>
        <v>10001 - Няма данни за доставчик</v>
      </c>
      <c r="B65" s="21">
        <v>58</v>
      </c>
      <c r="C65" s="59"/>
      <c r="D65" s="59"/>
      <c r="E65" s="59"/>
      <c r="F65" s="59"/>
      <c r="G65" s="60"/>
      <c r="H65" s="60"/>
      <c r="I65" s="63" t="str">
        <f t="shared" si="1"/>
        <v>Няма данни</v>
      </c>
    </row>
    <row r="66" spans="1:9" x14ac:dyDescent="0.25">
      <c r="A66" t="str">
        <f t="shared" si="0"/>
        <v>10001 - Няма данни за доставчик</v>
      </c>
      <c r="B66" s="21">
        <v>59</v>
      </c>
      <c r="C66" s="59"/>
      <c r="D66" s="59"/>
      <c r="E66" s="59"/>
      <c r="F66" s="59"/>
      <c r="G66" s="60"/>
      <c r="H66" s="60"/>
      <c r="I66" s="63" t="str">
        <f t="shared" si="1"/>
        <v>Няма данни</v>
      </c>
    </row>
    <row r="67" spans="1:9" x14ac:dyDescent="0.25">
      <c r="A67" t="str">
        <f t="shared" si="0"/>
        <v>10001 - Няма данни за доставчик</v>
      </c>
      <c r="B67" s="21">
        <v>60</v>
      </c>
      <c r="C67" s="59"/>
      <c r="D67" s="59"/>
      <c r="E67" s="59"/>
      <c r="F67" s="59"/>
      <c r="G67" s="60"/>
      <c r="H67" s="60"/>
      <c r="I67" s="63" t="str">
        <f t="shared" si="1"/>
        <v>Няма данни</v>
      </c>
    </row>
    <row r="68" spans="1:9" x14ac:dyDescent="0.25">
      <c r="A68" t="str">
        <f t="shared" si="0"/>
        <v>10001 - Няма данни за доставчик</v>
      </c>
      <c r="B68" s="21">
        <v>61</v>
      </c>
      <c r="C68" s="59"/>
      <c r="D68" s="59"/>
      <c r="E68" s="59"/>
      <c r="F68" s="59"/>
      <c r="G68" s="60"/>
      <c r="H68" s="60"/>
      <c r="I68" s="63" t="str">
        <f t="shared" si="1"/>
        <v>Няма данни</v>
      </c>
    </row>
    <row r="69" spans="1:9" x14ac:dyDescent="0.25">
      <c r="A69" t="str">
        <f t="shared" si="0"/>
        <v>10001 - Няма данни за доставчик</v>
      </c>
      <c r="B69" s="21">
        <v>62</v>
      </c>
      <c r="C69" s="59"/>
      <c r="D69" s="59"/>
      <c r="E69" s="59"/>
      <c r="F69" s="59"/>
      <c r="G69" s="60"/>
      <c r="H69" s="60"/>
      <c r="I69" s="63" t="str">
        <f t="shared" si="1"/>
        <v>Няма данни</v>
      </c>
    </row>
    <row r="70" spans="1:9" x14ac:dyDescent="0.25">
      <c r="A70" t="str">
        <f t="shared" si="0"/>
        <v>10001 - Няма данни за доставчик</v>
      </c>
      <c r="B70" s="21">
        <v>63</v>
      </c>
      <c r="C70" s="59"/>
      <c r="D70" s="59"/>
      <c r="E70" s="59"/>
      <c r="F70" s="59"/>
      <c r="G70" s="60"/>
      <c r="H70" s="60"/>
      <c r="I70" s="63" t="str">
        <f t="shared" si="1"/>
        <v>Няма данни</v>
      </c>
    </row>
    <row r="71" spans="1:9" x14ac:dyDescent="0.25">
      <c r="A71" t="str">
        <f t="shared" si="0"/>
        <v>10001 - Няма данни за доставчик</v>
      </c>
      <c r="B71" s="21">
        <v>64</v>
      </c>
      <c r="C71" s="59"/>
      <c r="D71" s="59"/>
      <c r="E71" s="59"/>
      <c r="F71" s="59"/>
      <c r="G71" s="60"/>
      <c r="H71" s="60"/>
      <c r="I71" s="63" t="str">
        <f t="shared" si="1"/>
        <v>Няма данни</v>
      </c>
    </row>
    <row r="72" spans="1:9" x14ac:dyDescent="0.25">
      <c r="A72" t="str">
        <f t="shared" si="0"/>
        <v>10001 - Няма данни за доставчик</v>
      </c>
      <c r="B72" s="21">
        <v>65</v>
      </c>
      <c r="C72" s="59"/>
      <c r="D72" s="59"/>
      <c r="E72" s="59"/>
      <c r="F72" s="59"/>
      <c r="G72" s="60"/>
      <c r="H72" s="60"/>
      <c r="I72" s="63" t="str">
        <f t="shared" si="1"/>
        <v>Няма данни</v>
      </c>
    </row>
    <row r="73" spans="1:9" x14ac:dyDescent="0.25">
      <c r="A73" t="str">
        <f t="shared" ref="A73:A136" si="2">IF(I73="OK",B73&amp;" - "&amp;C73&amp;" - "&amp;D73&amp;" - "&amp;E73&amp;" - "&amp;G73&amp;" - "&amp;H73,"10001 - Няма данни за доставчик")</f>
        <v>10001 - Няма данни за доставчик</v>
      </c>
      <c r="B73" s="21">
        <v>66</v>
      </c>
      <c r="C73" s="59"/>
      <c r="D73" s="59"/>
      <c r="E73" s="59"/>
      <c r="F73" s="59"/>
      <c r="G73" s="60"/>
      <c r="H73" s="60"/>
      <c r="I73" s="63" t="str">
        <f t="shared" ref="I73:I136" si="3">IF(AND(C73="",OR(D73="",E73=""),F73="",G73="",H73=""),"Няма данни",IF(AND(C73&lt;&gt;"",OR(D73&lt;&gt;"",E73&lt;&gt;""),G73&lt;&gt;""),"OK","Не са попълнени всички задължителни полета (Име/ЕИК/ЕГН/ВИД)"))</f>
        <v>Няма данни</v>
      </c>
    </row>
    <row r="74" spans="1:9" x14ac:dyDescent="0.25">
      <c r="A74" t="str">
        <f t="shared" si="2"/>
        <v>10001 - Няма данни за доставчик</v>
      </c>
      <c r="B74" s="21">
        <v>67</v>
      </c>
      <c r="C74" s="59"/>
      <c r="D74" s="59"/>
      <c r="E74" s="59"/>
      <c r="F74" s="59"/>
      <c r="G74" s="60"/>
      <c r="H74" s="60"/>
      <c r="I74" s="63" t="str">
        <f t="shared" si="3"/>
        <v>Няма данни</v>
      </c>
    </row>
    <row r="75" spans="1:9" x14ac:dyDescent="0.25">
      <c r="A75" t="str">
        <f t="shared" si="2"/>
        <v>10001 - Няма данни за доставчик</v>
      </c>
      <c r="B75" s="21">
        <v>68</v>
      </c>
      <c r="C75" s="59"/>
      <c r="D75" s="59"/>
      <c r="E75" s="59"/>
      <c r="F75" s="59"/>
      <c r="G75" s="60"/>
      <c r="H75" s="60"/>
      <c r="I75" s="63" t="str">
        <f t="shared" si="3"/>
        <v>Няма данни</v>
      </c>
    </row>
    <row r="76" spans="1:9" x14ac:dyDescent="0.25">
      <c r="A76" t="str">
        <f t="shared" si="2"/>
        <v>10001 - Няма данни за доставчик</v>
      </c>
      <c r="B76" s="21">
        <v>69</v>
      </c>
      <c r="C76" s="59"/>
      <c r="D76" s="59"/>
      <c r="E76" s="59"/>
      <c r="F76" s="59"/>
      <c r="G76" s="60"/>
      <c r="H76" s="60"/>
      <c r="I76" s="63" t="str">
        <f t="shared" si="3"/>
        <v>Няма данни</v>
      </c>
    </row>
    <row r="77" spans="1:9" x14ac:dyDescent="0.25">
      <c r="A77" t="str">
        <f t="shared" si="2"/>
        <v>10001 - Няма данни за доставчик</v>
      </c>
      <c r="B77" s="21">
        <v>70</v>
      </c>
      <c r="C77" s="59"/>
      <c r="D77" s="59"/>
      <c r="E77" s="59"/>
      <c r="F77" s="59"/>
      <c r="G77" s="60"/>
      <c r="H77" s="60"/>
      <c r="I77" s="63" t="str">
        <f t="shared" si="3"/>
        <v>Няма данни</v>
      </c>
    </row>
    <row r="78" spans="1:9" x14ac:dyDescent="0.25">
      <c r="A78" t="str">
        <f t="shared" si="2"/>
        <v>10001 - Няма данни за доставчик</v>
      </c>
      <c r="B78" s="21">
        <v>71</v>
      </c>
      <c r="C78" s="59"/>
      <c r="D78" s="59"/>
      <c r="E78" s="59"/>
      <c r="F78" s="59"/>
      <c r="G78" s="60"/>
      <c r="H78" s="60"/>
      <c r="I78" s="63" t="str">
        <f t="shared" si="3"/>
        <v>Няма данни</v>
      </c>
    </row>
    <row r="79" spans="1:9" x14ac:dyDescent="0.25">
      <c r="A79" t="str">
        <f t="shared" si="2"/>
        <v>10001 - Няма данни за доставчик</v>
      </c>
      <c r="B79" s="21">
        <v>72</v>
      </c>
      <c r="C79" s="59"/>
      <c r="D79" s="59"/>
      <c r="E79" s="59"/>
      <c r="F79" s="59"/>
      <c r="G79" s="60"/>
      <c r="H79" s="60"/>
      <c r="I79" s="63" t="str">
        <f t="shared" si="3"/>
        <v>Няма данни</v>
      </c>
    </row>
    <row r="80" spans="1:9" x14ac:dyDescent="0.25">
      <c r="A80" t="str">
        <f t="shared" si="2"/>
        <v>10001 - Няма данни за доставчик</v>
      </c>
      <c r="B80" s="21">
        <v>73</v>
      </c>
      <c r="C80" s="59"/>
      <c r="D80" s="59"/>
      <c r="E80" s="59"/>
      <c r="F80" s="59"/>
      <c r="G80" s="60"/>
      <c r="H80" s="60"/>
      <c r="I80" s="63" t="str">
        <f t="shared" si="3"/>
        <v>Няма данни</v>
      </c>
    </row>
    <row r="81" spans="1:9" x14ac:dyDescent="0.25">
      <c r="A81" t="str">
        <f t="shared" si="2"/>
        <v>10001 - Няма данни за доставчик</v>
      </c>
      <c r="B81" s="21">
        <v>74</v>
      </c>
      <c r="C81" s="59"/>
      <c r="D81" s="59"/>
      <c r="E81" s="59"/>
      <c r="F81" s="59"/>
      <c r="G81" s="60"/>
      <c r="H81" s="60"/>
      <c r="I81" s="63" t="str">
        <f t="shared" si="3"/>
        <v>Няма данни</v>
      </c>
    </row>
    <row r="82" spans="1:9" x14ac:dyDescent="0.25">
      <c r="A82" t="str">
        <f t="shared" si="2"/>
        <v>10001 - Няма данни за доставчик</v>
      </c>
      <c r="B82" s="21">
        <v>75</v>
      </c>
      <c r="C82" s="59"/>
      <c r="D82" s="59"/>
      <c r="E82" s="59"/>
      <c r="F82" s="59"/>
      <c r="G82" s="60"/>
      <c r="H82" s="60"/>
      <c r="I82" s="63" t="str">
        <f t="shared" si="3"/>
        <v>Няма данни</v>
      </c>
    </row>
    <row r="83" spans="1:9" x14ac:dyDescent="0.25">
      <c r="A83" t="str">
        <f t="shared" si="2"/>
        <v>10001 - Няма данни за доставчик</v>
      </c>
      <c r="B83" s="21">
        <v>76</v>
      </c>
      <c r="C83" s="59"/>
      <c r="D83" s="59"/>
      <c r="E83" s="59"/>
      <c r="F83" s="59"/>
      <c r="G83" s="60"/>
      <c r="H83" s="60"/>
      <c r="I83" s="63" t="str">
        <f t="shared" si="3"/>
        <v>Няма данни</v>
      </c>
    </row>
    <row r="84" spans="1:9" x14ac:dyDescent="0.25">
      <c r="A84" t="str">
        <f t="shared" si="2"/>
        <v>10001 - Няма данни за доставчик</v>
      </c>
      <c r="B84" s="21">
        <v>77</v>
      </c>
      <c r="C84" s="59"/>
      <c r="D84" s="59"/>
      <c r="E84" s="59"/>
      <c r="F84" s="59"/>
      <c r="G84" s="60"/>
      <c r="H84" s="60"/>
      <c r="I84" s="63" t="str">
        <f t="shared" si="3"/>
        <v>Няма данни</v>
      </c>
    </row>
    <row r="85" spans="1:9" x14ac:dyDescent="0.25">
      <c r="A85" t="str">
        <f t="shared" si="2"/>
        <v>10001 - Няма данни за доставчик</v>
      </c>
      <c r="B85" s="21">
        <v>78</v>
      </c>
      <c r="C85" s="59"/>
      <c r="D85" s="59"/>
      <c r="E85" s="59"/>
      <c r="F85" s="59"/>
      <c r="G85" s="60"/>
      <c r="H85" s="60"/>
      <c r="I85" s="63" t="str">
        <f t="shared" si="3"/>
        <v>Няма данни</v>
      </c>
    </row>
    <row r="86" spans="1:9" x14ac:dyDescent="0.25">
      <c r="A86" t="str">
        <f t="shared" si="2"/>
        <v>10001 - Няма данни за доставчик</v>
      </c>
      <c r="B86" s="21">
        <v>79</v>
      </c>
      <c r="C86" s="59"/>
      <c r="D86" s="59"/>
      <c r="E86" s="59"/>
      <c r="F86" s="59"/>
      <c r="G86" s="60"/>
      <c r="H86" s="60"/>
      <c r="I86" s="63" t="str">
        <f t="shared" si="3"/>
        <v>Няма данни</v>
      </c>
    </row>
    <row r="87" spans="1:9" x14ac:dyDescent="0.25">
      <c r="A87" t="str">
        <f t="shared" si="2"/>
        <v>10001 - Няма данни за доставчик</v>
      </c>
      <c r="B87" s="21">
        <v>80</v>
      </c>
      <c r="C87" s="59"/>
      <c r="D87" s="59"/>
      <c r="E87" s="59"/>
      <c r="F87" s="59"/>
      <c r="G87" s="60"/>
      <c r="H87" s="60"/>
      <c r="I87" s="63" t="str">
        <f t="shared" si="3"/>
        <v>Няма данни</v>
      </c>
    </row>
    <row r="88" spans="1:9" x14ac:dyDescent="0.25">
      <c r="A88" t="str">
        <f t="shared" si="2"/>
        <v>10001 - Няма данни за доставчик</v>
      </c>
      <c r="B88" s="21">
        <v>81</v>
      </c>
      <c r="C88" s="59"/>
      <c r="D88" s="59"/>
      <c r="E88" s="59"/>
      <c r="F88" s="59"/>
      <c r="G88" s="60"/>
      <c r="H88" s="60"/>
      <c r="I88" s="63" t="str">
        <f t="shared" si="3"/>
        <v>Няма данни</v>
      </c>
    </row>
    <row r="89" spans="1:9" x14ac:dyDescent="0.25">
      <c r="A89" t="str">
        <f t="shared" si="2"/>
        <v>10001 - Няма данни за доставчик</v>
      </c>
      <c r="B89" s="21">
        <v>82</v>
      </c>
      <c r="C89" s="59"/>
      <c r="D89" s="59"/>
      <c r="E89" s="59"/>
      <c r="F89" s="59"/>
      <c r="G89" s="60"/>
      <c r="H89" s="60"/>
      <c r="I89" s="63" t="str">
        <f t="shared" si="3"/>
        <v>Няма данни</v>
      </c>
    </row>
    <row r="90" spans="1:9" x14ac:dyDescent="0.25">
      <c r="A90" t="str">
        <f t="shared" si="2"/>
        <v>10001 - Няма данни за доставчик</v>
      </c>
      <c r="B90" s="21">
        <v>83</v>
      </c>
      <c r="C90" s="59"/>
      <c r="D90" s="59"/>
      <c r="E90" s="59"/>
      <c r="F90" s="59"/>
      <c r="G90" s="60"/>
      <c r="H90" s="60"/>
      <c r="I90" s="63" t="str">
        <f t="shared" si="3"/>
        <v>Няма данни</v>
      </c>
    </row>
    <row r="91" spans="1:9" x14ac:dyDescent="0.25">
      <c r="A91" t="str">
        <f t="shared" si="2"/>
        <v>10001 - Няма данни за доставчик</v>
      </c>
      <c r="B91" s="21">
        <v>84</v>
      </c>
      <c r="C91" s="59"/>
      <c r="D91" s="59"/>
      <c r="E91" s="59"/>
      <c r="F91" s="59"/>
      <c r="G91" s="60"/>
      <c r="H91" s="60"/>
      <c r="I91" s="63" t="str">
        <f t="shared" si="3"/>
        <v>Няма данни</v>
      </c>
    </row>
    <row r="92" spans="1:9" x14ac:dyDescent="0.25">
      <c r="A92" t="str">
        <f t="shared" si="2"/>
        <v>10001 - Няма данни за доставчик</v>
      </c>
      <c r="B92" s="21">
        <v>85</v>
      </c>
      <c r="C92" s="59"/>
      <c r="D92" s="59"/>
      <c r="E92" s="59"/>
      <c r="F92" s="59"/>
      <c r="G92" s="60"/>
      <c r="H92" s="60"/>
      <c r="I92" s="63" t="str">
        <f t="shared" si="3"/>
        <v>Няма данни</v>
      </c>
    </row>
    <row r="93" spans="1:9" x14ac:dyDescent="0.25">
      <c r="A93" t="str">
        <f t="shared" si="2"/>
        <v>10001 - Няма данни за доставчик</v>
      </c>
      <c r="B93" s="21">
        <v>86</v>
      </c>
      <c r="C93" s="59"/>
      <c r="D93" s="59"/>
      <c r="E93" s="59"/>
      <c r="F93" s="59"/>
      <c r="G93" s="60"/>
      <c r="H93" s="60"/>
      <c r="I93" s="63" t="str">
        <f t="shared" si="3"/>
        <v>Няма данни</v>
      </c>
    </row>
    <row r="94" spans="1:9" x14ac:dyDescent="0.25">
      <c r="A94" t="str">
        <f t="shared" si="2"/>
        <v>10001 - Няма данни за доставчик</v>
      </c>
      <c r="B94" s="21">
        <v>87</v>
      </c>
      <c r="C94" s="59"/>
      <c r="D94" s="59"/>
      <c r="E94" s="59"/>
      <c r="F94" s="59"/>
      <c r="G94" s="60"/>
      <c r="H94" s="60"/>
      <c r="I94" s="63" t="str">
        <f t="shared" si="3"/>
        <v>Няма данни</v>
      </c>
    </row>
    <row r="95" spans="1:9" x14ac:dyDescent="0.25">
      <c r="A95" t="str">
        <f t="shared" si="2"/>
        <v>10001 - Няма данни за доставчик</v>
      </c>
      <c r="B95" s="21">
        <v>88</v>
      </c>
      <c r="C95" s="59"/>
      <c r="D95" s="59"/>
      <c r="E95" s="59"/>
      <c r="F95" s="59"/>
      <c r="G95" s="60"/>
      <c r="H95" s="60"/>
      <c r="I95" s="63" t="str">
        <f t="shared" si="3"/>
        <v>Няма данни</v>
      </c>
    </row>
    <row r="96" spans="1:9" x14ac:dyDescent="0.25">
      <c r="A96" t="str">
        <f t="shared" si="2"/>
        <v>10001 - Няма данни за доставчик</v>
      </c>
      <c r="B96" s="21">
        <v>89</v>
      </c>
      <c r="C96" s="59"/>
      <c r="D96" s="59"/>
      <c r="E96" s="59"/>
      <c r="F96" s="59"/>
      <c r="G96" s="60"/>
      <c r="H96" s="60"/>
      <c r="I96" s="63" t="str">
        <f t="shared" si="3"/>
        <v>Няма данни</v>
      </c>
    </row>
    <row r="97" spans="1:9" x14ac:dyDescent="0.25">
      <c r="A97" t="str">
        <f t="shared" si="2"/>
        <v>10001 - Няма данни за доставчик</v>
      </c>
      <c r="B97" s="21">
        <v>90</v>
      </c>
      <c r="C97" s="59"/>
      <c r="D97" s="59"/>
      <c r="E97" s="59"/>
      <c r="F97" s="59"/>
      <c r="G97" s="60"/>
      <c r="H97" s="60"/>
      <c r="I97" s="63" t="str">
        <f t="shared" si="3"/>
        <v>Няма данни</v>
      </c>
    </row>
    <row r="98" spans="1:9" x14ac:dyDescent="0.25">
      <c r="A98" t="str">
        <f t="shared" si="2"/>
        <v>10001 - Няма данни за доставчик</v>
      </c>
      <c r="B98" s="21">
        <v>91</v>
      </c>
      <c r="C98" s="59"/>
      <c r="D98" s="59"/>
      <c r="E98" s="59"/>
      <c r="F98" s="59"/>
      <c r="G98" s="60"/>
      <c r="H98" s="60"/>
      <c r="I98" s="63" t="str">
        <f t="shared" si="3"/>
        <v>Няма данни</v>
      </c>
    </row>
    <row r="99" spans="1:9" x14ac:dyDescent="0.25">
      <c r="A99" t="str">
        <f t="shared" si="2"/>
        <v>10001 - Няма данни за доставчик</v>
      </c>
      <c r="B99" s="21">
        <v>92</v>
      </c>
      <c r="C99" s="59"/>
      <c r="D99" s="59"/>
      <c r="E99" s="59"/>
      <c r="F99" s="59"/>
      <c r="G99" s="60"/>
      <c r="H99" s="60"/>
      <c r="I99" s="63" t="str">
        <f t="shared" si="3"/>
        <v>Няма данни</v>
      </c>
    </row>
    <row r="100" spans="1:9" x14ac:dyDescent="0.25">
      <c r="A100" t="str">
        <f t="shared" si="2"/>
        <v>10001 - Няма данни за доставчик</v>
      </c>
      <c r="B100" s="21">
        <v>93</v>
      </c>
      <c r="C100" s="59"/>
      <c r="D100" s="59"/>
      <c r="E100" s="59"/>
      <c r="F100" s="59"/>
      <c r="G100" s="60"/>
      <c r="H100" s="60"/>
      <c r="I100" s="63" t="str">
        <f t="shared" si="3"/>
        <v>Няма данни</v>
      </c>
    </row>
    <row r="101" spans="1:9" x14ac:dyDescent="0.25">
      <c r="A101" t="str">
        <f t="shared" si="2"/>
        <v>10001 - Няма данни за доставчик</v>
      </c>
      <c r="B101" s="21">
        <v>94</v>
      </c>
      <c r="C101" s="59"/>
      <c r="D101" s="59"/>
      <c r="E101" s="59"/>
      <c r="F101" s="59"/>
      <c r="G101" s="60"/>
      <c r="H101" s="60"/>
      <c r="I101" s="63" t="str">
        <f t="shared" si="3"/>
        <v>Няма данни</v>
      </c>
    </row>
    <row r="102" spans="1:9" x14ac:dyDescent="0.25">
      <c r="A102" t="str">
        <f t="shared" si="2"/>
        <v>10001 - Няма данни за доставчик</v>
      </c>
      <c r="B102" s="21">
        <v>95</v>
      </c>
      <c r="C102" s="59"/>
      <c r="D102" s="59"/>
      <c r="E102" s="59"/>
      <c r="F102" s="59"/>
      <c r="G102" s="60"/>
      <c r="H102" s="60"/>
      <c r="I102" s="63" t="str">
        <f t="shared" si="3"/>
        <v>Няма данни</v>
      </c>
    </row>
    <row r="103" spans="1:9" x14ac:dyDescent="0.25">
      <c r="A103" t="str">
        <f t="shared" si="2"/>
        <v>10001 - Няма данни за доставчик</v>
      </c>
      <c r="B103" s="21">
        <v>96</v>
      </c>
      <c r="C103" s="59"/>
      <c r="D103" s="59"/>
      <c r="E103" s="59"/>
      <c r="F103" s="59"/>
      <c r="G103" s="60"/>
      <c r="H103" s="60"/>
      <c r="I103" s="63" t="str">
        <f t="shared" si="3"/>
        <v>Няма данни</v>
      </c>
    </row>
    <row r="104" spans="1:9" x14ac:dyDescent="0.25">
      <c r="A104" t="str">
        <f t="shared" si="2"/>
        <v>10001 - Няма данни за доставчик</v>
      </c>
      <c r="B104" s="21">
        <v>97</v>
      </c>
      <c r="C104" s="59"/>
      <c r="D104" s="59"/>
      <c r="E104" s="59"/>
      <c r="F104" s="59"/>
      <c r="G104" s="60"/>
      <c r="H104" s="60"/>
      <c r="I104" s="63" t="str">
        <f t="shared" si="3"/>
        <v>Няма данни</v>
      </c>
    </row>
    <row r="105" spans="1:9" x14ac:dyDescent="0.25">
      <c r="A105" t="str">
        <f t="shared" si="2"/>
        <v>10001 - Няма данни за доставчик</v>
      </c>
      <c r="B105" s="21">
        <v>98</v>
      </c>
      <c r="C105" s="59"/>
      <c r="D105" s="59"/>
      <c r="E105" s="59"/>
      <c r="F105" s="59"/>
      <c r="G105" s="60"/>
      <c r="H105" s="60"/>
      <c r="I105" s="63" t="str">
        <f t="shared" si="3"/>
        <v>Няма данни</v>
      </c>
    </row>
    <row r="106" spans="1:9" x14ac:dyDescent="0.25">
      <c r="A106" t="str">
        <f t="shared" si="2"/>
        <v>10001 - Няма данни за доставчик</v>
      </c>
      <c r="B106" s="21">
        <v>99</v>
      </c>
      <c r="C106" s="59"/>
      <c r="D106" s="59"/>
      <c r="E106" s="59"/>
      <c r="F106" s="59"/>
      <c r="G106" s="60"/>
      <c r="H106" s="60"/>
      <c r="I106" s="63" t="str">
        <f t="shared" si="3"/>
        <v>Няма данни</v>
      </c>
    </row>
    <row r="107" spans="1:9" x14ac:dyDescent="0.25">
      <c r="A107" t="str">
        <f t="shared" si="2"/>
        <v>10001 - Няма данни за доставчик</v>
      </c>
      <c r="B107" s="21">
        <v>100</v>
      </c>
      <c r="C107" s="59"/>
      <c r="D107" s="59"/>
      <c r="E107" s="59"/>
      <c r="F107" s="59"/>
      <c r="G107" s="60"/>
      <c r="H107" s="60"/>
      <c r="I107" s="63" t="str">
        <f t="shared" si="3"/>
        <v>Няма данни</v>
      </c>
    </row>
    <row r="108" spans="1:9" x14ac:dyDescent="0.25">
      <c r="A108" t="str">
        <f t="shared" si="2"/>
        <v>10001 - Няма данни за доставчик</v>
      </c>
      <c r="B108" s="21">
        <v>101</v>
      </c>
      <c r="C108" s="59"/>
      <c r="D108" s="59"/>
      <c r="E108" s="59"/>
      <c r="F108" s="59"/>
      <c r="G108" s="60"/>
      <c r="H108" s="60"/>
      <c r="I108" s="63" t="str">
        <f t="shared" si="3"/>
        <v>Няма данни</v>
      </c>
    </row>
    <row r="109" spans="1:9" x14ac:dyDescent="0.25">
      <c r="A109" t="str">
        <f t="shared" si="2"/>
        <v>10001 - Няма данни за доставчик</v>
      </c>
      <c r="B109" s="21">
        <v>102</v>
      </c>
      <c r="C109" s="59"/>
      <c r="D109" s="59"/>
      <c r="E109" s="59"/>
      <c r="F109" s="59"/>
      <c r="G109" s="60"/>
      <c r="H109" s="60"/>
      <c r="I109" s="63" t="str">
        <f t="shared" si="3"/>
        <v>Няма данни</v>
      </c>
    </row>
    <row r="110" spans="1:9" x14ac:dyDescent="0.25">
      <c r="A110" t="str">
        <f t="shared" si="2"/>
        <v>10001 - Няма данни за доставчик</v>
      </c>
      <c r="B110" s="21">
        <v>103</v>
      </c>
      <c r="C110" s="59"/>
      <c r="D110" s="59"/>
      <c r="E110" s="59"/>
      <c r="F110" s="59"/>
      <c r="G110" s="60"/>
      <c r="H110" s="60"/>
      <c r="I110" s="63" t="str">
        <f t="shared" si="3"/>
        <v>Няма данни</v>
      </c>
    </row>
    <row r="111" spans="1:9" x14ac:dyDescent="0.25">
      <c r="A111" t="str">
        <f t="shared" si="2"/>
        <v>10001 - Няма данни за доставчик</v>
      </c>
      <c r="B111" s="21">
        <v>104</v>
      </c>
      <c r="C111" s="59"/>
      <c r="D111" s="59"/>
      <c r="E111" s="59"/>
      <c r="F111" s="59"/>
      <c r="G111" s="60"/>
      <c r="H111" s="60"/>
      <c r="I111" s="63" t="str">
        <f t="shared" si="3"/>
        <v>Няма данни</v>
      </c>
    </row>
    <row r="112" spans="1:9" x14ac:dyDescent="0.25">
      <c r="A112" t="str">
        <f t="shared" si="2"/>
        <v>10001 - Няма данни за доставчик</v>
      </c>
      <c r="B112" s="21">
        <v>105</v>
      </c>
      <c r="C112" s="59"/>
      <c r="D112" s="59"/>
      <c r="E112" s="59"/>
      <c r="F112" s="59"/>
      <c r="G112" s="60"/>
      <c r="H112" s="60"/>
      <c r="I112" s="63" t="str">
        <f t="shared" si="3"/>
        <v>Няма данни</v>
      </c>
    </row>
    <row r="113" spans="1:9" x14ac:dyDescent="0.25">
      <c r="A113" t="str">
        <f t="shared" si="2"/>
        <v>10001 - Няма данни за доставчик</v>
      </c>
      <c r="B113" s="21">
        <v>106</v>
      </c>
      <c r="C113" s="59"/>
      <c r="D113" s="59"/>
      <c r="E113" s="59"/>
      <c r="F113" s="59"/>
      <c r="G113" s="60"/>
      <c r="H113" s="60"/>
      <c r="I113" s="63" t="str">
        <f t="shared" si="3"/>
        <v>Няма данни</v>
      </c>
    </row>
    <row r="114" spans="1:9" x14ac:dyDescent="0.25">
      <c r="A114" t="str">
        <f t="shared" si="2"/>
        <v>10001 - Няма данни за доставчик</v>
      </c>
      <c r="B114" s="21">
        <v>107</v>
      </c>
      <c r="C114" s="59"/>
      <c r="D114" s="59"/>
      <c r="E114" s="59"/>
      <c r="F114" s="59"/>
      <c r="G114" s="60"/>
      <c r="H114" s="60"/>
      <c r="I114" s="63" t="str">
        <f t="shared" si="3"/>
        <v>Няма данни</v>
      </c>
    </row>
    <row r="115" spans="1:9" x14ac:dyDescent="0.25">
      <c r="A115" t="str">
        <f t="shared" si="2"/>
        <v>10001 - Няма данни за доставчик</v>
      </c>
      <c r="B115" s="21">
        <v>108</v>
      </c>
      <c r="C115" s="59"/>
      <c r="D115" s="59"/>
      <c r="E115" s="59"/>
      <c r="F115" s="59"/>
      <c r="G115" s="60"/>
      <c r="H115" s="60"/>
      <c r="I115" s="63" t="str">
        <f t="shared" si="3"/>
        <v>Няма данни</v>
      </c>
    </row>
    <row r="116" spans="1:9" x14ac:dyDescent="0.25">
      <c r="A116" t="str">
        <f t="shared" si="2"/>
        <v>10001 - Няма данни за доставчик</v>
      </c>
      <c r="B116" s="21">
        <v>109</v>
      </c>
      <c r="C116" s="59"/>
      <c r="D116" s="59"/>
      <c r="E116" s="59"/>
      <c r="F116" s="59"/>
      <c r="G116" s="60"/>
      <c r="H116" s="60"/>
      <c r="I116" s="63" t="str">
        <f t="shared" si="3"/>
        <v>Няма данни</v>
      </c>
    </row>
    <row r="117" spans="1:9" x14ac:dyDescent="0.25">
      <c r="A117" t="str">
        <f t="shared" si="2"/>
        <v>10001 - Няма данни за доставчик</v>
      </c>
      <c r="B117" s="21">
        <v>110</v>
      </c>
      <c r="C117" s="59"/>
      <c r="D117" s="59"/>
      <c r="E117" s="59"/>
      <c r="F117" s="59"/>
      <c r="G117" s="60"/>
      <c r="H117" s="60"/>
      <c r="I117" s="63" t="str">
        <f t="shared" si="3"/>
        <v>Няма данни</v>
      </c>
    </row>
    <row r="118" spans="1:9" x14ac:dyDescent="0.25">
      <c r="A118" t="str">
        <f t="shared" si="2"/>
        <v>10001 - Няма данни за доставчик</v>
      </c>
      <c r="B118" s="21">
        <v>111</v>
      </c>
      <c r="C118" s="59"/>
      <c r="D118" s="59"/>
      <c r="E118" s="59"/>
      <c r="F118" s="59"/>
      <c r="G118" s="60"/>
      <c r="H118" s="60"/>
      <c r="I118" s="63" t="str">
        <f t="shared" si="3"/>
        <v>Няма данни</v>
      </c>
    </row>
    <row r="119" spans="1:9" x14ac:dyDescent="0.25">
      <c r="A119" t="str">
        <f t="shared" si="2"/>
        <v>10001 - Няма данни за доставчик</v>
      </c>
      <c r="B119" s="21">
        <v>112</v>
      </c>
      <c r="C119" s="59"/>
      <c r="D119" s="59"/>
      <c r="E119" s="59"/>
      <c r="F119" s="59"/>
      <c r="G119" s="60"/>
      <c r="H119" s="60"/>
      <c r="I119" s="63" t="str">
        <f t="shared" si="3"/>
        <v>Няма данни</v>
      </c>
    </row>
    <row r="120" spans="1:9" x14ac:dyDescent="0.25">
      <c r="A120" t="str">
        <f t="shared" si="2"/>
        <v>10001 - Няма данни за доставчик</v>
      </c>
      <c r="B120" s="21">
        <v>113</v>
      </c>
      <c r="C120" s="59"/>
      <c r="D120" s="59"/>
      <c r="E120" s="59"/>
      <c r="F120" s="59"/>
      <c r="G120" s="60"/>
      <c r="H120" s="60"/>
      <c r="I120" s="63" t="str">
        <f t="shared" si="3"/>
        <v>Няма данни</v>
      </c>
    </row>
    <row r="121" spans="1:9" x14ac:dyDescent="0.25">
      <c r="A121" t="str">
        <f t="shared" si="2"/>
        <v>10001 - Няма данни за доставчик</v>
      </c>
      <c r="B121" s="21">
        <v>114</v>
      </c>
      <c r="C121" s="59"/>
      <c r="D121" s="59"/>
      <c r="E121" s="59"/>
      <c r="F121" s="59"/>
      <c r="G121" s="60"/>
      <c r="H121" s="60"/>
      <c r="I121" s="63" t="str">
        <f t="shared" si="3"/>
        <v>Няма данни</v>
      </c>
    </row>
    <row r="122" spans="1:9" x14ac:dyDescent="0.25">
      <c r="A122" t="str">
        <f t="shared" si="2"/>
        <v>10001 - Няма данни за доставчик</v>
      </c>
      <c r="B122" s="21">
        <v>115</v>
      </c>
      <c r="C122" s="59"/>
      <c r="D122" s="59"/>
      <c r="E122" s="59"/>
      <c r="F122" s="59"/>
      <c r="G122" s="60"/>
      <c r="H122" s="60"/>
      <c r="I122" s="63" t="str">
        <f t="shared" si="3"/>
        <v>Няма данни</v>
      </c>
    </row>
    <row r="123" spans="1:9" x14ac:dyDescent="0.25">
      <c r="A123" t="str">
        <f t="shared" si="2"/>
        <v>10001 - Няма данни за доставчик</v>
      </c>
      <c r="B123" s="21">
        <v>116</v>
      </c>
      <c r="C123" s="59"/>
      <c r="D123" s="59"/>
      <c r="E123" s="59"/>
      <c r="F123" s="59"/>
      <c r="G123" s="60"/>
      <c r="H123" s="60"/>
      <c r="I123" s="63" t="str">
        <f t="shared" si="3"/>
        <v>Няма данни</v>
      </c>
    </row>
    <row r="124" spans="1:9" x14ac:dyDescent="0.25">
      <c r="A124" t="str">
        <f t="shared" si="2"/>
        <v>10001 - Няма данни за доставчик</v>
      </c>
      <c r="B124" s="21">
        <v>117</v>
      </c>
      <c r="C124" s="59"/>
      <c r="D124" s="59"/>
      <c r="E124" s="59"/>
      <c r="F124" s="59"/>
      <c r="G124" s="60"/>
      <c r="H124" s="60"/>
      <c r="I124" s="63" t="str">
        <f t="shared" si="3"/>
        <v>Няма данни</v>
      </c>
    </row>
    <row r="125" spans="1:9" x14ac:dyDescent="0.25">
      <c r="A125" t="str">
        <f t="shared" si="2"/>
        <v>10001 - Няма данни за доставчик</v>
      </c>
      <c r="B125" s="21">
        <v>118</v>
      </c>
      <c r="C125" s="59"/>
      <c r="D125" s="59"/>
      <c r="E125" s="59"/>
      <c r="F125" s="59"/>
      <c r="G125" s="60"/>
      <c r="H125" s="60"/>
      <c r="I125" s="63" t="str">
        <f t="shared" si="3"/>
        <v>Няма данни</v>
      </c>
    </row>
    <row r="126" spans="1:9" x14ac:dyDescent="0.25">
      <c r="A126" t="str">
        <f t="shared" si="2"/>
        <v>10001 - Няма данни за доставчик</v>
      </c>
      <c r="B126" s="21">
        <v>119</v>
      </c>
      <c r="C126" s="59"/>
      <c r="D126" s="59"/>
      <c r="E126" s="59"/>
      <c r="F126" s="59"/>
      <c r="G126" s="60"/>
      <c r="H126" s="60"/>
      <c r="I126" s="63" t="str">
        <f t="shared" si="3"/>
        <v>Няма данни</v>
      </c>
    </row>
    <row r="127" spans="1:9" x14ac:dyDescent="0.25">
      <c r="A127" t="str">
        <f t="shared" si="2"/>
        <v>10001 - Няма данни за доставчик</v>
      </c>
      <c r="B127" s="21">
        <v>120</v>
      </c>
      <c r="C127" s="59"/>
      <c r="D127" s="59"/>
      <c r="E127" s="59"/>
      <c r="F127" s="59"/>
      <c r="G127" s="60"/>
      <c r="H127" s="60"/>
      <c r="I127" s="63" t="str">
        <f t="shared" si="3"/>
        <v>Няма данни</v>
      </c>
    </row>
    <row r="128" spans="1:9" x14ac:dyDescent="0.25">
      <c r="A128" t="str">
        <f t="shared" si="2"/>
        <v>10001 - Няма данни за доставчик</v>
      </c>
      <c r="B128" s="21">
        <v>121</v>
      </c>
      <c r="C128" s="59"/>
      <c r="D128" s="59"/>
      <c r="E128" s="59"/>
      <c r="F128" s="59"/>
      <c r="G128" s="60"/>
      <c r="H128" s="60"/>
      <c r="I128" s="63" t="str">
        <f t="shared" si="3"/>
        <v>Няма данни</v>
      </c>
    </row>
    <row r="129" spans="1:9" x14ac:dyDescent="0.25">
      <c r="A129" t="str">
        <f t="shared" si="2"/>
        <v>10001 - Няма данни за доставчик</v>
      </c>
      <c r="B129" s="21">
        <v>122</v>
      </c>
      <c r="C129" s="59"/>
      <c r="D129" s="59"/>
      <c r="E129" s="59"/>
      <c r="F129" s="59"/>
      <c r="G129" s="60"/>
      <c r="H129" s="60"/>
      <c r="I129" s="63" t="str">
        <f t="shared" si="3"/>
        <v>Няма данни</v>
      </c>
    </row>
    <row r="130" spans="1:9" x14ac:dyDescent="0.25">
      <c r="A130" t="str">
        <f t="shared" si="2"/>
        <v>10001 - Няма данни за доставчик</v>
      </c>
      <c r="B130" s="21">
        <v>123</v>
      </c>
      <c r="C130" s="59"/>
      <c r="D130" s="59"/>
      <c r="E130" s="59"/>
      <c r="F130" s="59"/>
      <c r="G130" s="60"/>
      <c r="H130" s="60"/>
      <c r="I130" s="63" t="str">
        <f t="shared" si="3"/>
        <v>Няма данни</v>
      </c>
    </row>
    <row r="131" spans="1:9" x14ac:dyDescent="0.25">
      <c r="A131" t="str">
        <f t="shared" si="2"/>
        <v>10001 - Няма данни за доставчик</v>
      </c>
      <c r="B131" s="21">
        <v>124</v>
      </c>
      <c r="C131" s="59"/>
      <c r="D131" s="59"/>
      <c r="E131" s="59"/>
      <c r="F131" s="59"/>
      <c r="G131" s="60"/>
      <c r="H131" s="60"/>
      <c r="I131" s="63" t="str">
        <f t="shared" si="3"/>
        <v>Няма данни</v>
      </c>
    </row>
    <row r="132" spans="1:9" x14ac:dyDescent="0.25">
      <c r="A132" t="str">
        <f t="shared" si="2"/>
        <v>10001 - Няма данни за доставчик</v>
      </c>
      <c r="B132" s="21">
        <v>125</v>
      </c>
      <c r="C132" s="59"/>
      <c r="D132" s="59"/>
      <c r="E132" s="59"/>
      <c r="F132" s="59"/>
      <c r="G132" s="60"/>
      <c r="H132" s="60"/>
      <c r="I132" s="63" t="str">
        <f t="shared" si="3"/>
        <v>Няма данни</v>
      </c>
    </row>
    <row r="133" spans="1:9" x14ac:dyDescent="0.25">
      <c r="A133" t="str">
        <f t="shared" si="2"/>
        <v>10001 - Няма данни за доставчик</v>
      </c>
      <c r="B133" s="21">
        <v>126</v>
      </c>
      <c r="C133" s="59"/>
      <c r="D133" s="59"/>
      <c r="E133" s="59"/>
      <c r="F133" s="59"/>
      <c r="G133" s="60"/>
      <c r="H133" s="60"/>
      <c r="I133" s="63" t="str">
        <f t="shared" si="3"/>
        <v>Няма данни</v>
      </c>
    </row>
    <row r="134" spans="1:9" x14ac:dyDescent="0.25">
      <c r="A134" t="str">
        <f t="shared" si="2"/>
        <v>10001 - Няма данни за доставчик</v>
      </c>
      <c r="B134" s="21">
        <v>127</v>
      </c>
      <c r="C134" s="59"/>
      <c r="D134" s="59"/>
      <c r="E134" s="59"/>
      <c r="F134" s="59"/>
      <c r="G134" s="60"/>
      <c r="H134" s="60"/>
      <c r="I134" s="63" t="str">
        <f t="shared" si="3"/>
        <v>Няма данни</v>
      </c>
    </row>
    <row r="135" spans="1:9" x14ac:dyDescent="0.25">
      <c r="A135" t="str">
        <f t="shared" si="2"/>
        <v>10001 - Няма данни за доставчик</v>
      </c>
      <c r="B135" s="21">
        <v>128</v>
      </c>
      <c r="C135" s="59"/>
      <c r="D135" s="59"/>
      <c r="E135" s="59"/>
      <c r="F135" s="59"/>
      <c r="G135" s="60"/>
      <c r="H135" s="60"/>
      <c r="I135" s="63" t="str">
        <f t="shared" si="3"/>
        <v>Няма данни</v>
      </c>
    </row>
    <row r="136" spans="1:9" x14ac:dyDescent="0.25">
      <c r="A136" t="str">
        <f t="shared" si="2"/>
        <v>10001 - Няма данни за доставчик</v>
      </c>
      <c r="B136" s="21">
        <v>129</v>
      </c>
      <c r="C136" s="59"/>
      <c r="D136" s="59"/>
      <c r="E136" s="59"/>
      <c r="F136" s="59"/>
      <c r="G136" s="60"/>
      <c r="H136" s="60"/>
      <c r="I136" s="63" t="str">
        <f t="shared" si="3"/>
        <v>Няма данни</v>
      </c>
    </row>
    <row r="137" spans="1:9" x14ac:dyDescent="0.25">
      <c r="A137" t="str">
        <f t="shared" ref="A137:A200" si="4">IF(I137="OK",B137&amp;" - "&amp;C137&amp;" - "&amp;D137&amp;" - "&amp;E137&amp;" - "&amp;G137&amp;" - "&amp;H137,"10001 - Няма данни за доставчик")</f>
        <v>10001 - Няма данни за доставчик</v>
      </c>
      <c r="B137" s="21">
        <v>130</v>
      </c>
      <c r="C137" s="59"/>
      <c r="D137" s="59"/>
      <c r="E137" s="59"/>
      <c r="F137" s="59"/>
      <c r="G137" s="60"/>
      <c r="H137" s="60"/>
      <c r="I137" s="63" t="str">
        <f t="shared" ref="I137:I200" si="5">IF(AND(C137="",OR(D137="",E137=""),F137="",G137="",H137=""),"Няма данни",IF(AND(C137&lt;&gt;"",OR(D137&lt;&gt;"",E137&lt;&gt;""),G137&lt;&gt;""),"OK","Не са попълнени всички задължителни полета (Име/ЕИК/ЕГН/ВИД)"))</f>
        <v>Няма данни</v>
      </c>
    </row>
    <row r="138" spans="1:9" x14ac:dyDescent="0.25">
      <c r="A138" t="str">
        <f t="shared" si="4"/>
        <v>10001 - Няма данни за доставчик</v>
      </c>
      <c r="B138" s="21">
        <v>131</v>
      </c>
      <c r="C138" s="59"/>
      <c r="D138" s="59"/>
      <c r="E138" s="59"/>
      <c r="F138" s="59"/>
      <c r="G138" s="60"/>
      <c r="H138" s="60"/>
      <c r="I138" s="63" t="str">
        <f t="shared" si="5"/>
        <v>Няма данни</v>
      </c>
    </row>
    <row r="139" spans="1:9" x14ac:dyDescent="0.25">
      <c r="A139" t="str">
        <f t="shared" si="4"/>
        <v>10001 - Няма данни за доставчик</v>
      </c>
      <c r="B139" s="21">
        <v>132</v>
      </c>
      <c r="C139" s="59"/>
      <c r="D139" s="59"/>
      <c r="E139" s="59"/>
      <c r="F139" s="59"/>
      <c r="G139" s="60"/>
      <c r="H139" s="60"/>
      <c r="I139" s="63" t="str">
        <f t="shared" si="5"/>
        <v>Няма данни</v>
      </c>
    </row>
    <row r="140" spans="1:9" x14ac:dyDescent="0.25">
      <c r="A140" t="str">
        <f t="shared" si="4"/>
        <v>10001 - Няма данни за доставчик</v>
      </c>
      <c r="B140" s="21">
        <v>133</v>
      </c>
      <c r="C140" s="59"/>
      <c r="D140" s="59"/>
      <c r="E140" s="59"/>
      <c r="F140" s="59"/>
      <c r="G140" s="60"/>
      <c r="H140" s="60"/>
      <c r="I140" s="63" t="str">
        <f t="shared" si="5"/>
        <v>Няма данни</v>
      </c>
    </row>
    <row r="141" spans="1:9" x14ac:dyDescent="0.25">
      <c r="A141" t="str">
        <f t="shared" si="4"/>
        <v>10001 - Няма данни за доставчик</v>
      </c>
      <c r="B141" s="21">
        <v>134</v>
      </c>
      <c r="C141" s="59"/>
      <c r="D141" s="59"/>
      <c r="E141" s="59"/>
      <c r="F141" s="59"/>
      <c r="G141" s="60"/>
      <c r="H141" s="60"/>
      <c r="I141" s="63" t="str">
        <f t="shared" si="5"/>
        <v>Няма данни</v>
      </c>
    </row>
    <row r="142" spans="1:9" x14ac:dyDescent="0.25">
      <c r="A142" t="str">
        <f t="shared" si="4"/>
        <v>10001 - Няма данни за доставчик</v>
      </c>
      <c r="B142" s="21">
        <v>135</v>
      </c>
      <c r="C142" s="59"/>
      <c r="D142" s="59"/>
      <c r="E142" s="59"/>
      <c r="F142" s="59"/>
      <c r="G142" s="60"/>
      <c r="H142" s="60"/>
      <c r="I142" s="63" t="str">
        <f t="shared" si="5"/>
        <v>Няма данни</v>
      </c>
    </row>
    <row r="143" spans="1:9" x14ac:dyDescent="0.25">
      <c r="A143" t="str">
        <f t="shared" si="4"/>
        <v>10001 - Няма данни за доставчик</v>
      </c>
      <c r="B143" s="21">
        <v>136</v>
      </c>
      <c r="C143" s="59"/>
      <c r="D143" s="59"/>
      <c r="E143" s="59"/>
      <c r="F143" s="59"/>
      <c r="G143" s="60"/>
      <c r="H143" s="60"/>
      <c r="I143" s="63" t="str">
        <f t="shared" si="5"/>
        <v>Няма данни</v>
      </c>
    </row>
    <row r="144" spans="1:9" x14ac:dyDescent="0.25">
      <c r="A144" t="str">
        <f t="shared" si="4"/>
        <v>10001 - Няма данни за доставчик</v>
      </c>
      <c r="B144" s="21">
        <v>137</v>
      </c>
      <c r="C144" s="59"/>
      <c r="D144" s="59"/>
      <c r="E144" s="59"/>
      <c r="F144" s="59"/>
      <c r="G144" s="60"/>
      <c r="H144" s="60"/>
      <c r="I144" s="63" t="str">
        <f t="shared" si="5"/>
        <v>Няма данни</v>
      </c>
    </row>
    <row r="145" spans="1:9" x14ac:dyDescent="0.25">
      <c r="A145" t="str">
        <f t="shared" si="4"/>
        <v>10001 - Няма данни за доставчик</v>
      </c>
      <c r="B145" s="21">
        <v>138</v>
      </c>
      <c r="C145" s="59"/>
      <c r="D145" s="59"/>
      <c r="E145" s="59"/>
      <c r="F145" s="59"/>
      <c r="G145" s="60"/>
      <c r="H145" s="60"/>
      <c r="I145" s="63" t="str">
        <f t="shared" si="5"/>
        <v>Няма данни</v>
      </c>
    </row>
    <row r="146" spans="1:9" x14ac:dyDescent="0.25">
      <c r="A146" t="str">
        <f t="shared" si="4"/>
        <v>10001 - Няма данни за доставчик</v>
      </c>
      <c r="B146" s="21">
        <v>139</v>
      </c>
      <c r="C146" s="59"/>
      <c r="D146" s="59"/>
      <c r="E146" s="59"/>
      <c r="F146" s="59"/>
      <c r="G146" s="60"/>
      <c r="H146" s="60"/>
      <c r="I146" s="63" t="str">
        <f t="shared" si="5"/>
        <v>Няма данни</v>
      </c>
    </row>
    <row r="147" spans="1:9" x14ac:dyDescent="0.25">
      <c r="A147" t="str">
        <f t="shared" si="4"/>
        <v>10001 - Няма данни за доставчик</v>
      </c>
      <c r="B147" s="21">
        <v>140</v>
      </c>
      <c r="C147" s="59"/>
      <c r="D147" s="59"/>
      <c r="E147" s="59"/>
      <c r="F147" s="59"/>
      <c r="G147" s="60"/>
      <c r="H147" s="60"/>
      <c r="I147" s="63" t="str">
        <f t="shared" si="5"/>
        <v>Няма данни</v>
      </c>
    </row>
    <row r="148" spans="1:9" x14ac:dyDescent="0.25">
      <c r="A148" t="str">
        <f t="shared" si="4"/>
        <v>10001 - Няма данни за доставчик</v>
      </c>
      <c r="B148" s="21">
        <v>141</v>
      </c>
      <c r="C148" s="59"/>
      <c r="D148" s="59"/>
      <c r="E148" s="59"/>
      <c r="F148" s="59"/>
      <c r="G148" s="60"/>
      <c r="H148" s="60"/>
      <c r="I148" s="63" t="str">
        <f t="shared" si="5"/>
        <v>Няма данни</v>
      </c>
    </row>
    <row r="149" spans="1:9" x14ac:dyDescent="0.25">
      <c r="A149" t="str">
        <f t="shared" si="4"/>
        <v>10001 - Няма данни за доставчик</v>
      </c>
      <c r="B149" s="21">
        <v>142</v>
      </c>
      <c r="C149" s="59"/>
      <c r="D149" s="59"/>
      <c r="E149" s="59"/>
      <c r="F149" s="59"/>
      <c r="G149" s="60"/>
      <c r="H149" s="60"/>
      <c r="I149" s="63" t="str">
        <f t="shared" si="5"/>
        <v>Няма данни</v>
      </c>
    </row>
    <row r="150" spans="1:9" x14ac:dyDescent="0.25">
      <c r="A150" t="str">
        <f t="shared" si="4"/>
        <v>10001 - Няма данни за доставчик</v>
      </c>
      <c r="B150" s="21">
        <v>143</v>
      </c>
      <c r="C150" s="59"/>
      <c r="D150" s="59"/>
      <c r="E150" s="59"/>
      <c r="F150" s="59"/>
      <c r="G150" s="60"/>
      <c r="H150" s="60"/>
      <c r="I150" s="63" t="str">
        <f t="shared" si="5"/>
        <v>Няма данни</v>
      </c>
    </row>
    <row r="151" spans="1:9" x14ac:dyDescent="0.25">
      <c r="A151" t="str">
        <f t="shared" si="4"/>
        <v>10001 - Няма данни за доставчик</v>
      </c>
      <c r="B151" s="21">
        <v>144</v>
      </c>
      <c r="C151" s="59"/>
      <c r="D151" s="59"/>
      <c r="E151" s="59"/>
      <c r="F151" s="59"/>
      <c r="G151" s="60"/>
      <c r="H151" s="60"/>
      <c r="I151" s="63" t="str">
        <f t="shared" si="5"/>
        <v>Няма данни</v>
      </c>
    </row>
    <row r="152" spans="1:9" x14ac:dyDescent="0.25">
      <c r="A152" t="str">
        <f t="shared" si="4"/>
        <v>10001 - Няма данни за доставчик</v>
      </c>
      <c r="B152" s="21">
        <v>145</v>
      </c>
      <c r="C152" s="59"/>
      <c r="D152" s="59"/>
      <c r="E152" s="59"/>
      <c r="F152" s="59"/>
      <c r="G152" s="60"/>
      <c r="H152" s="60"/>
      <c r="I152" s="63" t="str">
        <f t="shared" si="5"/>
        <v>Няма данни</v>
      </c>
    </row>
    <row r="153" spans="1:9" x14ac:dyDescent="0.25">
      <c r="A153" t="str">
        <f t="shared" si="4"/>
        <v>10001 - Няма данни за доставчик</v>
      </c>
      <c r="B153" s="21">
        <v>146</v>
      </c>
      <c r="C153" s="59"/>
      <c r="D153" s="59"/>
      <c r="E153" s="59"/>
      <c r="F153" s="59"/>
      <c r="G153" s="60"/>
      <c r="H153" s="60"/>
      <c r="I153" s="63" t="str">
        <f t="shared" si="5"/>
        <v>Няма данни</v>
      </c>
    </row>
    <row r="154" spans="1:9" x14ac:dyDescent="0.25">
      <c r="A154" t="str">
        <f t="shared" si="4"/>
        <v>10001 - Няма данни за доставчик</v>
      </c>
      <c r="B154" s="21">
        <v>147</v>
      </c>
      <c r="C154" s="59"/>
      <c r="D154" s="59"/>
      <c r="E154" s="59"/>
      <c r="F154" s="59"/>
      <c r="G154" s="60"/>
      <c r="H154" s="60"/>
      <c r="I154" s="63" t="str">
        <f t="shared" si="5"/>
        <v>Няма данни</v>
      </c>
    </row>
    <row r="155" spans="1:9" x14ac:dyDescent="0.25">
      <c r="A155" t="str">
        <f t="shared" si="4"/>
        <v>10001 - Няма данни за доставчик</v>
      </c>
      <c r="B155" s="21">
        <v>148</v>
      </c>
      <c r="C155" s="59"/>
      <c r="D155" s="59"/>
      <c r="E155" s="59"/>
      <c r="F155" s="59"/>
      <c r="G155" s="60"/>
      <c r="H155" s="60"/>
      <c r="I155" s="63" t="str">
        <f t="shared" si="5"/>
        <v>Няма данни</v>
      </c>
    </row>
    <row r="156" spans="1:9" x14ac:dyDescent="0.25">
      <c r="A156" t="str">
        <f t="shared" si="4"/>
        <v>10001 - Няма данни за доставчик</v>
      </c>
      <c r="B156" s="21">
        <v>149</v>
      </c>
      <c r="C156" s="59"/>
      <c r="D156" s="59"/>
      <c r="E156" s="59"/>
      <c r="F156" s="59"/>
      <c r="G156" s="60"/>
      <c r="H156" s="60"/>
      <c r="I156" s="63" t="str">
        <f t="shared" si="5"/>
        <v>Няма данни</v>
      </c>
    </row>
    <row r="157" spans="1:9" x14ac:dyDescent="0.25">
      <c r="A157" t="str">
        <f t="shared" si="4"/>
        <v>10001 - Няма данни за доставчик</v>
      </c>
      <c r="B157" s="21">
        <v>150</v>
      </c>
      <c r="C157" s="59"/>
      <c r="D157" s="59"/>
      <c r="E157" s="59"/>
      <c r="F157" s="59"/>
      <c r="G157" s="60"/>
      <c r="H157" s="60"/>
      <c r="I157" s="63" t="str">
        <f t="shared" si="5"/>
        <v>Няма данни</v>
      </c>
    </row>
    <row r="158" spans="1:9" x14ac:dyDescent="0.25">
      <c r="A158" t="str">
        <f t="shared" si="4"/>
        <v>10001 - Няма данни за доставчик</v>
      </c>
      <c r="B158" s="21">
        <v>151</v>
      </c>
      <c r="C158" s="59"/>
      <c r="D158" s="59"/>
      <c r="E158" s="59"/>
      <c r="F158" s="59"/>
      <c r="G158" s="60"/>
      <c r="H158" s="60"/>
      <c r="I158" s="63" t="str">
        <f t="shared" si="5"/>
        <v>Няма данни</v>
      </c>
    </row>
    <row r="159" spans="1:9" x14ac:dyDescent="0.25">
      <c r="A159" t="str">
        <f t="shared" si="4"/>
        <v>10001 - Няма данни за доставчик</v>
      </c>
      <c r="B159" s="21">
        <v>152</v>
      </c>
      <c r="C159" s="59"/>
      <c r="D159" s="59"/>
      <c r="E159" s="59"/>
      <c r="F159" s="59"/>
      <c r="G159" s="60"/>
      <c r="H159" s="60"/>
      <c r="I159" s="63" t="str">
        <f t="shared" si="5"/>
        <v>Няма данни</v>
      </c>
    </row>
    <row r="160" spans="1:9" x14ac:dyDescent="0.25">
      <c r="A160" t="str">
        <f t="shared" si="4"/>
        <v>10001 - Няма данни за доставчик</v>
      </c>
      <c r="B160" s="21">
        <v>153</v>
      </c>
      <c r="C160" s="59"/>
      <c r="D160" s="59"/>
      <c r="E160" s="59"/>
      <c r="F160" s="59"/>
      <c r="G160" s="60"/>
      <c r="H160" s="60"/>
      <c r="I160" s="63" t="str">
        <f t="shared" si="5"/>
        <v>Няма данни</v>
      </c>
    </row>
    <row r="161" spans="1:9" x14ac:dyDescent="0.25">
      <c r="A161" t="str">
        <f t="shared" si="4"/>
        <v>10001 - Няма данни за доставчик</v>
      </c>
      <c r="B161" s="21">
        <v>154</v>
      </c>
      <c r="C161" s="59"/>
      <c r="D161" s="59"/>
      <c r="E161" s="59"/>
      <c r="F161" s="59"/>
      <c r="G161" s="60"/>
      <c r="H161" s="60"/>
      <c r="I161" s="63" t="str">
        <f t="shared" si="5"/>
        <v>Няма данни</v>
      </c>
    </row>
    <row r="162" spans="1:9" x14ac:dyDescent="0.25">
      <c r="A162" t="str">
        <f t="shared" si="4"/>
        <v>10001 - Няма данни за доставчик</v>
      </c>
      <c r="B162" s="21">
        <v>155</v>
      </c>
      <c r="C162" s="59"/>
      <c r="D162" s="59"/>
      <c r="E162" s="59"/>
      <c r="F162" s="59"/>
      <c r="G162" s="60"/>
      <c r="H162" s="60"/>
      <c r="I162" s="63" t="str">
        <f t="shared" si="5"/>
        <v>Няма данни</v>
      </c>
    </row>
    <row r="163" spans="1:9" x14ac:dyDescent="0.25">
      <c r="A163" t="str">
        <f t="shared" si="4"/>
        <v>10001 - Няма данни за доставчик</v>
      </c>
      <c r="B163" s="21">
        <v>156</v>
      </c>
      <c r="C163" s="59"/>
      <c r="D163" s="59"/>
      <c r="E163" s="59"/>
      <c r="F163" s="59"/>
      <c r="G163" s="60"/>
      <c r="H163" s="60"/>
      <c r="I163" s="63" t="str">
        <f t="shared" si="5"/>
        <v>Няма данни</v>
      </c>
    </row>
    <row r="164" spans="1:9" x14ac:dyDescent="0.25">
      <c r="A164" t="str">
        <f t="shared" si="4"/>
        <v>10001 - Няма данни за доставчик</v>
      </c>
      <c r="B164" s="21">
        <v>157</v>
      </c>
      <c r="C164" s="59"/>
      <c r="D164" s="59"/>
      <c r="E164" s="59"/>
      <c r="F164" s="59"/>
      <c r="G164" s="60"/>
      <c r="H164" s="60"/>
      <c r="I164" s="63" t="str">
        <f t="shared" si="5"/>
        <v>Няма данни</v>
      </c>
    </row>
    <row r="165" spans="1:9" x14ac:dyDescent="0.25">
      <c r="A165" t="str">
        <f t="shared" si="4"/>
        <v>10001 - Няма данни за доставчик</v>
      </c>
      <c r="B165" s="21">
        <v>158</v>
      </c>
      <c r="C165" s="59"/>
      <c r="D165" s="59"/>
      <c r="E165" s="59"/>
      <c r="F165" s="59"/>
      <c r="G165" s="60"/>
      <c r="H165" s="60"/>
      <c r="I165" s="63" t="str">
        <f t="shared" si="5"/>
        <v>Няма данни</v>
      </c>
    </row>
    <row r="166" spans="1:9" x14ac:dyDescent="0.25">
      <c r="A166" t="str">
        <f t="shared" si="4"/>
        <v>10001 - Няма данни за доставчик</v>
      </c>
      <c r="B166" s="21">
        <v>159</v>
      </c>
      <c r="C166" s="59"/>
      <c r="D166" s="59"/>
      <c r="E166" s="59"/>
      <c r="F166" s="59"/>
      <c r="G166" s="60"/>
      <c r="H166" s="60"/>
      <c r="I166" s="63" t="str">
        <f t="shared" si="5"/>
        <v>Няма данни</v>
      </c>
    </row>
    <row r="167" spans="1:9" x14ac:dyDescent="0.25">
      <c r="A167" t="str">
        <f t="shared" si="4"/>
        <v>10001 - Няма данни за доставчик</v>
      </c>
      <c r="B167" s="21">
        <v>160</v>
      </c>
      <c r="C167" s="59"/>
      <c r="D167" s="59"/>
      <c r="E167" s="59"/>
      <c r="F167" s="59"/>
      <c r="G167" s="60"/>
      <c r="H167" s="60"/>
      <c r="I167" s="63" t="str">
        <f t="shared" si="5"/>
        <v>Няма данни</v>
      </c>
    </row>
    <row r="168" spans="1:9" x14ac:dyDescent="0.25">
      <c r="A168" t="str">
        <f t="shared" si="4"/>
        <v>10001 - Няма данни за доставчик</v>
      </c>
      <c r="B168" s="21">
        <v>161</v>
      </c>
      <c r="C168" s="59"/>
      <c r="D168" s="59"/>
      <c r="E168" s="59"/>
      <c r="F168" s="59"/>
      <c r="G168" s="60"/>
      <c r="H168" s="60"/>
      <c r="I168" s="63" t="str">
        <f t="shared" si="5"/>
        <v>Няма данни</v>
      </c>
    </row>
    <row r="169" spans="1:9" x14ac:dyDescent="0.25">
      <c r="A169" t="str">
        <f t="shared" si="4"/>
        <v>10001 - Няма данни за доставчик</v>
      </c>
      <c r="B169" s="21">
        <v>162</v>
      </c>
      <c r="C169" s="59"/>
      <c r="D169" s="59"/>
      <c r="E169" s="59"/>
      <c r="F169" s="59"/>
      <c r="G169" s="60"/>
      <c r="H169" s="60"/>
      <c r="I169" s="63" t="str">
        <f t="shared" si="5"/>
        <v>Няма данни</v>
      </c>
    </row>
    <row r="170" spans="1:9" x14ac:dyDescent="0.25">
      <c r="A170" t="str">
        <f t="shared" si="4"/>
        <v>10001 - Няма данни за доставчик</v>
      </c>
      <c r="B170" s="21">
        <v>163</v>
      </c>
      <c r="C170" s="59"/>
      <c r="D170" s="59"/>
      <c r="E170" s="59"/>
      <c r="F170" s="59"/>
      <c r="G170" s="60"/>
      <c r="H170" s="60"/>
      <c r="I170" s="63" t="str">
        <f t="shared" si="5"/>
        <v>Няма данни</v>
      </c>
    </row>
    <row r="171" spans="1:9" x14ac:dyDescent="0.25">
      <c r="A171" t="str">
        <f t="shared" si="4"/>
        <v>10001 - Няма данни за доставчик</v>
      </c>
      <c r="B171" s="21">
        <v>164</v>
      </c>
      <c r="C171" s="59"/>
      <c r="D171" s="59"/>
      <c r="E171" s="59"/>
      <c r="F171" s="59"/>
      <c r="G171" s="60"/>
      <c r="H171" s="60"/>
      <c r="I171" s="63" t="str">
        <f t="shared" si="5"/>
        <v>Няма данни</v>
      </c>
    </row>
    <row r="172" spans="1:9" x14ac:dyDescent="0.25">
      <c r="A172" t="str">
        <f t="shared" si="4"/>
        <v>10001 - Няма данни за доставчик</v>
      </c>
      <c r="B172" s="21">
        <v>165</v>
      </c>
      <c r="C172" s="59"/>
      <c r="D172" s="59"/>
      <c r="E172" s="59"/>
      <c r="F172" s="59"/>
      <c r="G172" s="60"/>
      <c r="H172" s="60"/>
      <c r="I172" s="63" t="str">
        <f t="shared" si="5"/>
        <v>Няма данни</v>
      </c>
    </row>
    <row r="173" spans="1:9" x14ac:dyDescent="0.25">
      <c r="A173" t="str">
        <f t="shared" si="4"/>
        <v>10001 - Няма данни за доставчик</v>
      </c>
      <c r="B173" s="21">
        <v>166</v>
      </c>
      <c r="C173" s="59"/>
      <c r="D173" s="59"/>
      <c r="E173" s="59"/>
      <c r="F173" s="59"/>
      <c r="G173" s="60"/>
      <c r="H173" s="60"/>
      <c r="I173" s="63" t="str">
        <f t="shared" si="5"/>
        <v>Няма данни</v>
      </c>
    </row>
    <row r="174" spans="1:9" x14ac:dyDescent="0.25">
      <c r="A174" t="str">
        <f t="shared" si="4"/>
        <v>10001 - Няма данни за доставчик</v>
      </c>
      <c r="B174" s="21">
        <v>167</v>
      </c>
      <c r="C174" s="59"/>
      <c r="D174" s="59"/>
      <c r="E174" s="59"/>
      <c r="F174" s="59"/>
      <c r="G174" s="60"/>
      <c r="H174" s="60"/>
      <c r="I174" s="63" t="str">
        <f t="shared" si="5"/>
        <v>Няма данни</v>
      </c>
    </row>
    <row r="175" spans="1:9" x14ac:dyDescent="0.25">
      <c r="A175" t="str">
        <f t="shared" si="4"/>
        <v>10001 - Няма данни за доставчик</v>
      </c>
      <c r="B175" s="21">
        <v>168</v>
      </c>
      <c r="C175" s="59"/>
      <c r="D175" s="59"/>
      <c r="E175" s="59"/>
      <c r="F175" s="59"/>
      <c r="G175" s="60"/>
      <c r="H175" s="60"/>
      <c r="I175" s="63" t="str">
        <f t="shared" si="5"/>
        <v>Няма данни</v>
      </c>
    </row>
    <row r="176" spans="1:9" x14ac:dyDescent="0.25">
      <c r="A176" t="str">
        <f t="shared" si="4"/>
        <v>10001 - Няма данни за доставчик</v>
      </c>
      <c r="B176" s="21">
        <v>169</v>
      </c>
      <c r="C176" s="59"/>
      <c r="D176" s="59"/>
      <c r="E176" s="59"/>
      <c r="F176" s="59"/>
      <c r="G176" s="60"/>
      <c r="H176" s="60"/>
      <c r="I176" s="63" t="str">
        <f t="shared" si="5"/>
        <v>Няма данни</v>
      </c>
    </row>
    <row r="177" spans="1:9" x14ac:dyDescent="0.25">
      <c r="A177" t="str">
        <f t="shared" si="4"/>
        <v>10001 - Няма данни за доставчик</v>
      </c>
      <c r="B177" s="21">
        <v>170</v>
      </c>
      <c r="C177" s="59"/>
      <c r="D177" s="59"/>
      <c r="E177" s="59"/>
      <c r="F177" s="59"/>
      <c r="G177" s="60"/>
      <c r="H177" s="60"/>
      <c r="I177" s="63" t="str">
        <f t="shared" si="5"/>
        <v>Няма данни</v>
      </c>
    </row>
    <row r="178" spans="1:9" x14ac:dyDescent="0.25">
      <c r="A178" t="str">
        <f t="shared" si="4"/>
        <v>10001 - Няма данни за доставчик</v>
      </c>
      <c r="B178" s="21">
        <v>171</v>
      </c>
      <c r="C178" s="59"/>
      <c r="D178" s="59"/>
      <c r="E178" s="59"/>
      <c r="F178" s="59"/>
      <c r="G178" s="60"/>
      <c r="H178" s="60"/>
      <c r="I178" s="63" t="str">
        <f t="shared" si="5"/>
        <v>Няма данни</v>
      </c>
    </row>
    <row r="179" spans="1:9" x14ac:dyDescent="0.25">
      <c r="A179" t="str">
        <f t="shared" si="4"/>
        <v>10001 - Няма данни за доставчик</v>
      </c>
      <c r="B179" s="21">
        <v>172</v>
      </c>
      <c r="C179" s="59"/>
      <c r="D179" s="59"/>
      <c r="E179" s="59"/>
      <c r="F179" s="59"/>
      <c r="G179" s="60"/>
      <c r="H179" s="60"/>
      <c r="I179" s="63" t="str">
        <f t="shared" si="5"/>
        <v>Няма данни</v>
      </c>
    </row>
    <row r="180" spans="1:9" x14ac:dyDescent="0.25">
      <c r="A180" t="str">
        <f t="shared" si="4"/>
        <v>10001 - Няма данни за доставчик</v>
      </c>
      <c r="B180" s="21">
        <v>173</v>
      </c>
      <c r="C180" s="59"/>
      <c r="D180" s="59"/>
      <c r="E180" s="59"/>
      <c r="F180" s="59"/>
      <c r="G180" s="60"/>
      <c r="H180" s="60"/>
      <c r="I180" s="63" t="str">
        <f t="shared" si="5"/>
        <v>Няма данни</v>
      </c>
    </row>
    <row r="181" spans="1:9" x14ac:dyDescent="0.25">
      <c r="A181" t="str">
        <f t="shared" si="4"/>
        <v>10001 - Няма данни за доставчик</v>
      </c>
      <c r="B181" s="21">
        <v>174</v>
      </c>
      <c r="C181" s="59"/>
      <c r="D181" s="59"/>
      <c r="E181" s="59"/>
      <c r="F181" s="59"/>
      <c r="G181" s="60"/>
      <c r="H181" s="60"/>
      <c r="I181" s="63" t="str">
        <f t="shared" si="5"/>
        <v>Няма данни</v>
      </c>
    </row>
    <row r="182" spans="1:9" x14ac:dyDescent="0.25">
      <c r="A182" t="str">
        <f t="shared" si="4"/>
        <v>10001 - Няма данни за доставчик</v>
      </c>
      <c r="B182" s="21">
        <v>175</v>
      </c>
      <c r="C182" s="59"/>
      <c r="D182" s="59"/>
      <c r="E182" s="59"/>
      <c r="F182" s="59"/>
      <c r="G182" s="60"/>
      <c r="H182" s="60"/>
      <c r="I182" s="63" t="str">
        <f t="shared" si="5"/>
        <v>Няма данни</v>
      </c>
    </row>
    <row r="183" spans="1:9" x14ac:dyDescent="0.25">
      <c r="A183" t="str">
        <f t="shared" si="4"/>
        <v>10001 - Няма данни за доставчик</v>
      </c>
      <c r="B183" s="21">
        <v>176</v>
      </c>
      <c r="C183" s="59"/>
      <c r="D183" s="59"/>
      <c r="E183" s="59"/>
      <c r="F183" s="59"/>
      <c r="G183" s="60"/>
      <c r="H183" s="60"/>
      <c r="I183" s="63" t="str">
        <f t="shared" si="5"/>
        <v>Няма данни</v>
      </c>
    </row>
    <row r="184" spans="1:9" x14ac:dyDescent="0.25">
      <c r="A184" t="str">
        <f t="shared" si="4"/>
        <v>10001 - Няма данни за доставчик</v>
      </c>
      <c r="B184" s="21">
        <v>177</v>
      </c>
      <c r="C184" s="59"/>
      <c r="D184" s="59"/>
      <c r="E184" s="59"/>
      <c r="F184" s="59"/>
      <c r="G184" s="60"/>
      <c r="H184" s="60"/>
      <c r="I184" s="63" t="str">
        <f t="shared" si="5"/>
        <v>Няма данни</v>
      </c>
    </row>
    <row r="185" spans="1:9" x14ac:dyDescent="0.25">
      <c r="A185" t="str">
        <f t="shared" si="4"/>
        <v>10001 - Няма данни за доставчик</v>
      </c>
      <c r="B185" s="21">
        <v>178</v>
      </c>
      <c r="C185" s="59"/>
      <c r="D185" s="59"/>
      <c r="E185" s="59"/>
      <c r="F185" s="59"/>
      <c r="G185" s="60"/>
      <c r="H185" s="60"/>
      <c r="I185" s="63" t="str">
        <f t="shared" si="5"/>
        <v>Няма данни</v>
      </c>
    </row>
    <row r="186" spans="1:9" x14ac:dyDescent="0.25">
      <c r="A186" t="str">
        <f t="shared" si="4"/>
        <v>10001 - Няма данни за доставчик</v>
      </c>
      <c r="B186" s="21">
        <v>179</v>
      </c>
      <c r="C186" s="59"/>
      <c r="D186" s="59"/>
      <c r="E186" s="59"/>
      <c r="F186" s="59"/>
      <c r="G186" s="60"/>
      <c r="H186" s="60"/>
      <c r="I186" s="63" t="str">
        <f t="shared" si="5"/>
        <v>Няма данни</v>
      </c>
    </row>
    <row r="187" spans="1:9" x14ac:dyDescent="0.25">
      <c r="A187" t="str">
        <f t="shared" si="4"/>
        <v>10001 - Няма данни за доставчик</v>
      </c>
      <c r="B187" s="21">
        <v>180</v>
      </c>
      <c r="C187" s="59"/>
      <c r="D187" s="59"/>
      <c r="E187" s="59"/>
      <c r="F187" s="59"/>
      <c r="G187" s="60"/>
      <c r="H187" s="60"/>
      <c r="I187" s="63" t="str">
        <f t="shared" si="5"/>
        <v>Няма данни</v>
      </c>
    </row>
    <row r="188" spans="1:9" x14ac:dyDescent="0.25">
      <c r="A188" t="str">
        <f t="shared" si="4"/>
        <v>10001 - Няма данни за доставчик</v>
      </c>
      <c r="B188" s="21">
        <v>181</v>
      </c>
      <c r="C188" s="59"/>
      <c r="D188" s="59"/>
      <c r="E188" s="59"/>
      <c r="F188" s="59"/>
      <c r="G188" s="60"/>
      <c r="H188" s="60"/>
      <c r="I188" s="63" t="str">
        <f t="shared" si="5"/>
        <v>Няма данни</v>
      </c>
    </row>
    <row r="189" spans="1:9" x14ac:dyDescent="0.25">
      <c r="A189" t="str">
        <f t="shared" si="4"/>
        <v>10001 - Няма данни за доставчик</v>
      </c>
      <c r="B189" s="21">
        <v>182</v>
      </c>
      <c r="C189" s="59"/>
      <c r="D189" s="59"/>
      <c r="E189" s="59"/>
      <c r="F189" s="59"/>
      <c r="G189" s="60"/>
      <c r="H189" s="60"/>
      <c r="I189" s="63" t="str">
        <f t="shared" si="5"/>
        <v>Няма данни</v>
      </c>
    </row>
    <row r="190" spans="1:9" x14ac:dyDescent="0.25">
      <c r="A190" t="str">
        <f t="shared" si="4"/>
        <v>10001 - Няма данни за доставчик</v>
      </c>
      <c r="B190" s="21">
        <v>183</v>
      </c>
      <c r="C190" s="59"/>
      <c r="D190" s="59"/>
      <c r="E190" s="59"/>
      <c r="F190" s="59"/>
      <c r="G190" s="60"/>
      <c r="H190" s="60"/>
      <c r="I190" s="63" t="str">
        <f t="shared" si="5"/>
        <v>Няма данни</v>
      </c>
    </row>
    <row r="191" spans="1:9" x14ac:dyDescent="0.25">
      <c r="A191" t="str">
        <f t="shared" si="4"/>
        <v>10001 - Няма данни за доставчик</v>
      </c>
      <c r="B191" s="21">
        <v>184</v>
      </c>
      <c r="C191" s="59"/>
      <c r="D191" s="59"/>
      <c r="E191" s="59"/>
      <c r="F191" s="59"/>
      <c r="G191" s="60"/>
      <c r="H191" s="60"/>
      <c r="I191" s="63" t="str">
        <f t="shared" si="5"/>
        <v>Няма данни</v>
      </c>
    </row>
    <row r="192" spans="1:9" x14ac:dyDescent="0.25">
      <c r="A192" t="str">
        <f t="shared" si="4"/>
        <v>10001 - Няма данни за доставчик</v>
      </c>
      <c r="B192" s="21">
        <v>185</v>
      </c>
      <c r="C192" s="59"/>
      <c r="D192" s="59"/>
      <c r="E192" s="59"/>
      <c r="F192" s="59"/>
      <c r="G192" s="60"/>
      <c r="H192" s="60"/>
      <c r="I192" s="63" t="str">
        <f t="shared" si="5"/>
        <v>Няма данни</v>
      </c>
    </row>
    <row r="193" spans="1:9" x14ac:dyDescent="0.25">
      <c r="A193" t="str">
        <f t="shared" si="4"/>
        <v>10001 - Няма данни за доставчик</v>
      </c>
      <c r="B193" s="21">
        <v>186</v>
      </c>
      <c r="C193" s="59"/>
      <c r="D193" s="59"/>
      <c r="E193" s="59"/>
      <c r="F193" s="59"/>
      <c r="G193" s="60"/>
      <c r="H193" s="60"/>
      <c r="I193" s="63" t="str">
        <f t="shared" si="5"/>
        <v>Няма данни</v>
      </c>
    </row>
    <row r="194" spans="1:9" x14ac:dyDescent="0.25">
      <c r="A194" t="str">
        <f t="shared" si="4"/>
        <v>10001 - Няма данни за доставчик</v>
      </c>
      <c r="B194" s="21">
        <v>187</v>
      </c>
      <c r="C194" s="59"/>
      <c r="D194" s="59"/>
      <c r="E194" s="59"/>
      <c r="F194" s="59"/>
      <c r="G194" s="60"/>
      <c r="H194" s="60"/>
      <c r="I194" s="63" t="str">
        <f t="shared" si="5"/>
        <v>Няма данни</v>
      </c>
    </row>
    <row r="195" spans="1:9" x14ac:dyDescent="0.25">
      <c r="A195" t="str">
        <f t="shared" si="4"/>
        <v>10001 - Няма данни за доставчик</v>
      </c>
      <c r="B195" s="21">
        <v>188</v>
      </c>
      <c r="C195" s="59"/>
      <c r="D195" s="59"/>
      <c r="E195" s="59"/>
      <c r="F195" s="59"/>
      <c r="G195" s="60"/>
      <c r="H195" s="60"/>
      <c r="I195" s="63" t="str">
        <f t="shared" si="5"/>
        <v>Няма данни</v>
      </c>
    </row>
    <row r="196" spans="1:9" x14ac:dyDescent="0.25">
      <c r="A196" t="str">
        <f t="shared" si="4"/>
        <v>10001 - Няма данни за доставчик</v>
      </c>
      <c r="B196" s="21">
        <v>189</v>
      </c>
      <c r="C196" s="59"/>
      <c r="D196" s="59"/>
      <c r="E196" s="59"/>
      <c r="F196" s="59"/>
      <c r="G196" s="60"/>
      <c r="H196" s="60"/>
      <c r="I196" s="63" t="str">
        <f t="shared" si="5"/>
        <v>Няма данни</v>
      </c>
    </row>
    <row r="197" spans="1:9" x14ac:dyDescent="0.25">
      <c r="A197" t="str">
        <f t="shared" si="4"/>
        <v>10001 - Няма данни за доставчик</v>
      </c>
      <c r="B197" s="21">
        <v>190</v>
      </c>
      <c r="C197" s="59"/>
      <c r="D197" s="59"/>
      <c r="E197" s="59"/>
      <c r="F197" s="59"/>
      <c r="G197" s="60"/>
      <c r="H197" s="60"/>
      <c r="I197" s="63" t="str">
        <f t="shared" si="5"/>
        <v>Няма данни</v>
      </c>
    </row>
    <row r="198" spans="1:9" x14ac:dyDescent="0.25">
      <c r="A198" t="str">
        <f t="shared" si="4"/>
        <v>10001 - Няма данни за доставчик</v>
      </c>
      <c r="B198" s="21">
        <v>191</v>
      </c>
      <c r="C198" s="59"/>
      <c r="D198" s="59"/>
      <c r="E198" s="59"/>
      <c r="F198" s="59"/>
      <c r="G198" s="60"/>
      <c r="H198" s="60"/>
      <c r="I198" s="63" t="str">
        <f t="shared" si="5"/>
        <v>Няма данни</v>
      </c>
    </row>
    <row r="199" spans="1:9" x14ac:dyDescent="0.25">
      <c r="A199" t="str">
        <f t="shared" si="4"/>
        <v>10001 - Няма данни за доставчик</v>
      </c>
      <c r="B199" s="21">
        <v>192</v>
      </c>
      <c r="C199" s="59"/>
      <c r="D199" s="59"/>
      <c r="E199" s="59"/>
      <c r="F199" s="59"/>
      <c r="G199" s="60"/>
      <c r="H199" s="60"/>
      <c r="I199" s="63" t="str">
        <f t="shared" si="5"/>
        <v>Няма данни</v>
      </c>
    </row>
    <row r="200" spans="1:9" x14ac:dyDescent="0.25">
      <c r="A200" t="str">
        <f t="shared" si="4"/>
        <v>10001 - Няма данни за доставчик</v>
      </c>
      <c r="B200" s="21">
        <v>193</v>
      </c>
      <c r="C200" s="59"/>
      <c r="D200" s="59"/>
      <c r="E200" s="59"/>
      <c r="F200" s="59"/>
      <c r="G200" s="60"/>
      <c r="H200" s="60"/>
      <c r="I200" s="63" t="str">
        <f t="shared" si="5"/>
        <v>Няма данни</v>
      </c>
    </row>
    <row r="201" spans="1:9" x14ac:dyDescent="0.25">
      <c r="A201" t="str">
        <f t="shared" ref="A201:A264" si="6">IF(I201="OK",B201&amp;" - "&amp;C201&amp;" - "&amp;D201&amp;" - "&amp;E201&amp;" - "&amp;G201&amp;" - "&amp;H201,"10001 - Няма данни за доставчик")</f>
        <v>10001 - Няма данни за доставчик</v>
      </c>
      <c r="B201" s="21">
        <v>194</v>
      </c>
      <c r="C201" s="59"/>
      <c r="D201" s="59"/>
      <c r="E201" s="59"/>
      <c r="F201" s="59"/>
      <c r="G201" s="60"/>
      <c r="H201" s="60"/>
      <c r="I201" s="63" t="str">
        <f t="shared" ref="I201:I264" si="7">IF(AND(C201="",OR(D201="",E201=""),F201="",G201="",H201=""),"Няма данни",IF(AND(C201&lt;&gt;"",OR(D201&lt;&gt;"",E201&lt;&gt;""),G201&lt;&gt;""),"OK","Не са попълнени всички задължителни полета (Име/ЕИК/ЕГН/ВИД)"))</f>
        <v>Няма данни</v>
      </c>
    </row>
    <row r="202" spans="1:9" x14ac:dyDescent="0.25">
      <c r="A202" t="str">
        <f t="shared" si="6"/>
        <v>10001 - Няма данни за доставчик</v>
      </c>
      <c r="B202" s="21">
        <v>195</v>
      </c>
      <c r="C202" s="59"/>
      <c r="D202" s="59"/>
      <c r="E202" s="59"/>
      <c r="F202" s="59"/>
      <c r="G202" s="60"/>
      <c r="H202" s="60"/>
      <c r="I202" s="63" t="str">
        <f t="shared" si="7"/>
        <v>Няма данни</v>
      </c>
    </row>
    <row r="203" spans="1:9" x14ac:dyDescent="0.25">
      <c r="A203" t="str">
        <f t="shared" si="6"/>
        <v>10001 - Няма данни за доставчик</v>
      </c>
      <c r="B203" s="21">
        <v>196</v>
      </c>
      <c r="C203" s="59"/>
      <c r="D203" s="59"/>
      <c r="E203" s="59"/>
      <c r="F203" s="59"/>
      <c r="G203" s="60"/>
      <c r="H203" s="60"/>
      <c r="I203" s="63" t="str">
        <f t="shared" si="7"/>
        <v>Няма данни</v>
      </c>
    </row>
    <row r="204" spans="1:9" x14ac:dyDescent="0.25">
      <c r="A204" t="str">
        <f t="shared" si="6"/>
        <v>10001 - Няма данни за доставчик</v>
      </c>
      <c r="B204" s="21">
        <v>197</v>
      </c>
      <c r="C204" s="59"/>
      <c r="D204" s="59"/>
      <c r="E204" s="59"/>
      <c r="F204" s="59"/>
      <c r="G204" s="60"/>
      <c r="H204" s="60"/>
      <c r="I204" s="63" t="str">
        <f t="shared" si="7"/>
        <v>Няма данни</v>
      </c>
    </row>
    <row r="205" spans="1:9" x14ac:dyDescent="0.25">
      <c r="A205" t="str">
        <f t="shared" si="6"/>
        <v>10001 - Няма данни за доставчик</v>
      </c>
      <c r="B205" s="21">
        <v>198</v>
      </c>
      <c r="C205" s="59"/>
      <c r="D205" s="59"/>
      <c r="E205" s="59"/>
      <c r="F205" s="59"/>
      <c r="G205" s="60"/>
      <c r="H205" s="60"/>
      <c r="I205" s="63" t="str">
        <f t="shared" si="7"/>
        <v>Няма данни</v>
      </c>
    </row>
    <row r="206" spans="1:9" x14ac:dyDescent="0.25">
      <c r="A206" t="str">
        <f t="shared" si="6"/>
        <v>10001 - Няма данни за доставчик</v>
      </c>
      <c r="B206" s="21">
        <v>199</v>
      </c>
      <c r="C206" s="59"/>
      <c r="D206" s="59"/>
      <c r="E206" s="59"/>
      <c r="F206" s="59"/>
      <c r="G206" s="60"/>
      <c r="H206" s="60"/>
      <c r="I206" s="63" t="str">
        <f t="shared" si="7"/>
        <v>Няма данни</v>
      </c>
    </row>
    <row r="207" spans="1:9" x14ac:dyDescent="0.25">
      <c r="A207" t="str">
        <f t="shared" si="6"/>
        <v>10001 - Няма данни за доставчик</v>
      </c>
      <c r="B207" s="21">
        <v>200</v>
      </c>
      <c r="C207" s="59"/>
      <c r="D207" s="59"/>
      <c r="E207" s="59"/>
      <c r="F207" s="59"/>
      <c r="G207" s="60"/>
      <c r="H207" s="60"/>
      <c r="I207" s="63" t="str">
        <f t="shared" si="7"/>
        <v>Няма данни</v>
      </c>
    </row>
    <row r="208" spans="1:9" x14ac:dyDescent="0.25">
      <c r="A208" t="str">
        <f t="shared" si="6"/>
        <v>10001 - Няма данни за доставчик</v>
      </c>
      <c r="B208" s="21">
        <v>201</v>
      </c>
      <c r="C208" s="59"/>
      <c r="D208" s="59"/>
      <c r="E208" s="59"/>
      <c r="F208" s="59"/>
      <c r="G208" s="60"/>
      <c r="H208" s="60"/>
      <c r="I208" s="63" t="str">
        <f t="shared" si="7"/>
        <v>Няма данни</v>
      </c>
    </row>
    <row r="209" spans="1:9" x14ac:dyDescent="0.25">
      <c r="A209" t="str">
        <f t="shared" si="6"/>
        <v>10001 - Няма данни за доставчик</v>
      </c>
      <c r="B209" s="21">
        <v>202</v>
      </c>
      <c r="C209" s="59"/>
      <c r="D209" s="59"/>
      <c r="E209" s="59"/>
      <c r="F209" s="59"/>
      <c r="G209" s="60"/>
      <c r="H209" s="60"/>
      <c r="I209" s="63" t="str">
        <f t="shared" si="7"/>
        <v>Няма данни</v>
      </c>
    </row>
    <row r="210" spans="1:9" x14ac:dyDescent="0.25">
      <c r="A210" t="str">
        <f t="shared" si="6"/>
        <v>10001 - Няма данни за доставчик</v>
      </c>
      <c r="B210" s="21">
        <v>203</v>
      </c>
      <c r="C210" s="59"/>
      <c r="D210" s="59"/>
      <c r="E210" s="59"/>
      <c r="F210" s="59"/>
      <c r="G210" s="60"/>
      <c r="H210" s="60"/>
      <c r="I210" s="63" t="str">
        <f t="shared" si="7"/>
        <v>Няма данни</v>
      </c>
    </row>
    <row r="211" spans="1:9" x14ac:dyDescent="0.25">
      <c r="A211" t="str">
        <f t="shared" si="6"/>
        <v>10001 - Няма данни за доставчик</v>
      </c>
      <c r="B211" s="21">
        <v>204</v>
      </c>
      <c r="C211" s="59"/>
      <c r="D211" s="59"/>
      <c r="E211" s="59"/>
      <c r="F211" s="59"/>
      <c r="G211" s="60"/>
      <c r="H211" s="60"/>
      <c r="I211" s="63" t="str">
        <f t="shared" si="7"/>
        <v>Няма данни</v>
      </c>
    </row>
    <row r="212" spans="1:9" x14ac:dyDescent="0.25">
      <c r="A212" t="str">
        <f t="shared" si="6"/>
        <v>10001 - Няма данни за доставчик</v>
      </c>
      <c r="B212" s="21">
        <v>205</v>
      </c>
      <c r="C212" s="59"/>
      <c r="D212" s="59"/>
      <c r="E212" s="59"/>
      <c r="F212" s="59"/>
      <c r="G212" s="60"/>
      <c r="H212" s="60"/>
      <c r="I212" s="63" t="str">
        <f t="shared" si="7"/>
        <v>Няма данни</v>
      </c>
    </row>
    <row r="213" spans="1:9" x14ac:dyDescent="0.25">
      <c r="A213" t="str">
        <f t="shared" si="6"/>
        <v>10001 - Няма данни за доставчик</v>
      </c>
      <c r="B213" s="21">
        <v>206</v>
      </c>
      <c r="C213" s="59"/>
      <c r="D213" s="59"/>
      <c r="E213" s="59"/>
      <c r="F213" s="59"/>
      <c r="G213" s="60"/>
      <c r="H213" s="60"/>
      <c r="I213" s="63" t="str">
        <f t="shared" si="7"/>
        <v>Няма данни</v>
      </c>
    </row>
    <row r="214" spans="1:9" x14ac:dyDescent="0.25">
      <c r="A214" t="str">
        <f t="shared" si="6"/>
        <v>10001 - Няма данни за доставчик</v>
      </c>
      <c r="B214" s="21">
        <v>207</v>
      </c>
      <c r="C214" s="59"/>
      <c r="D214" s="59"/>
      <c r="E214" s="59"/>
      <c r="F214" s="59"/>
      <c r="G214" s="60"/>
      <c r="H214" s="60"/>
      <c r="I214" s="63" t="str">
        <f t="shared" si="7"/>
        <v>Няма данни</v>
      </c>
    </row>
    <row r="215" spans="1:9" x14ac:dyDescent="0.25">
      <c r="A215" t="str">
        <f t="shared" si="6"/>
        <v>10001 - Няма данни за доставчик</v>
      </c>
      <c r="B215" s="21">
        <v>208</v>
      </c>
      <c r="C215" s="59"/>
      <c r="D215" s="59"/>
      <c r="E215" s="59"/>
      <c r="F215" s="59"/>
      <c r="G215" s="60"/>
      <c r="H215" s="60"/>
      <c r="I215" s="63" t="str">
        <f t="shared" si="7"/>
        <v>Няма данни</v>
      </c>
    </row>
    <row r="216" spans="1:9" x14ac:dyDescent="0.25">
      <c r="A216" t="str">
        <f t="shared" si="6"/>
        <v>10001 - Няма данни за доставчик</v>
      </c>
      <c r="B216" s="21">
        <v>209</v>
      </c>
      <c r="C216" s="59"/>
      <c r="D216" s="59"/>
      <c r="E216" s="59"/>
      <c r="F216" s="59"/>
      <c r="G216" s="60"/>
      <c r="H216" s="60"/>
      <c r="I216" s="63" t="str">
        <f t="shared" si="7"/>
        <v>Няма данни</v>
      </c>
    </row>
    <row r="217" spans="1:9" x14ac:dyDescent="0.25">
      <c r="A217" t="str">
        <f t="shared" si="6"/>
        <v>10001 - Няма данни за доставчик</v>
      </c>
      <c r="B217" s="21">
        <v>210</v>
      </c>
      <c r="C217" s="59"/>
      <c r="D217" s="59"/>
      <c r="E217" s="59"/>
      <c r="F217" s="59"/>
      <c r="G217" s="60"/>
      <c r="H217" s="60"/>
      <c r="I217" s="63" t="str">
        <f t="shared" si="7"/>
        <v>Няма данни</v>
      </c>
    </row>
    <row r="218" spans="1:9" x14ac:dyDescent="0.25">
      <c r="A218" t="str">
        <f t="shared" si="6"/>
        <v>10001 - Няма данни за доставчик</v>
      </c>
      <c r="B218" s="21">
        <v>211</v>
      </c>
      <c r="C218" s="59"/>
      <c r="D218" s="59"/>
      <c r="E218" s="59"/>
      <c r="F218" s="59"/>
      <c r="G218" s="60"/>
      <c r="H218" s="60"/>
      <c r="I218" s="63" t="str">
        <f t="shared" si="7"/>
        <v>Няма данни</v>
      </c>
    </row>
    <row r="219" spans="1:9" x14ac:dyDescent="0.25">
      <c r="A219" t="str">
        <f t="shared" si="6"/>
        <v>10001 - Няма данни за доставчик</v>
      </c>
      <c r="B219" s="21">
        <v>212</v>
      </c>
      <c r="C219" s="59"/>
      <c r="D219" s="59"/>
      <c r="E219" s="59"/>
      <c r="F219" s="59"/>
      <c r="G219" s="60"/>
      <c r="H219" s="60"/>
      <c r="I219" s="63" t="str">
        <f t="shared" si="7"/>
        <v>Няма данни</v>
      </c>
    </row>
    <row r="220" spans="1:9" x14ac:dyDescent="0.25">
      <c r="A220" t="str">
        <f t="shared" si="6"/>
        <v>10001 - Няма данни за доставчик</v>
      </c>
      <c r="B220" s="21">
        <v>213</v>
      </c>
      <c r="C220" s="59"/>
      <c r="D220" s="59"/>
      <c r="E220" s="59"/>
      <c r="F220" s="59"/>
      <c r="G220" s="60"/>
      <c r="H220" s="60"/>
      <c r="I220" s="63" t="str">
        <f t="shared" si="7"/>
        <v>Няма данни</v>
      </c>
    </row>
    <row r="221" spans="1:9" x14ac:dyDescent="0.25">
      <c r="A221" t="str">
        <f t="shared" si="6"/>
        <v>10001 - Няма данни за доставчик</v>
      </c>
      <c r="B221" s="21">
        <v>214</v>
      </c>
      <c r="C221" s="59"/>
      <c r="D221" s="59"/>
      <c r="E221" s="59"/>
      <c r="F221" s="59"/>
      <c r="G221" s="60"/>
      <c r="H221" s="60"/>
      <c r="I221" s="63" t="str">
        <f t="shared" si="7"/>
        <v>Няма данни</v>
      </c>
    </row>
    <row r="222" spans="1:9" x14ac:dyDescent="0.25">
      <c r="A222" t="str">
        <f t="shared" si="6"/>
        <v>10001 - Няма данни за доставчик</v>
      </c>
      <c r="B222" s="21">
        <v>215</v>
      </c>
      <c r="C222" s="59"/>
      <c r="D222" s="59"/>
      <c r="E222" s="59"/>
      <c r="F222" s="59"/>
      <c r="G222" s="60"/>
      <c r="H222" s="60"/>
      <c r="I222" s="63" t="str">
        <f t="shared" si="7"/>
        <v>Няма данни</v>
      </c>
    </row>
    <row r="223" spans="1:9" x14ac:dyDescent="0.25">
      <c r="A223" t="str">
        <f t="shared" si="6"/>
        <v>10001 - Няма данни за доставчик</v>
      </c>
      <c r="B223" s="21">
        <v>216</v>
      </c>
      <c r="C223" s="59"/>
      <c r="D223" s="59"/>
      <c r="E223" s="59"/>
      <c r="F223" s="59"/>
      <c r="G223" s="60"/>
      <c r="H223" s="60"/>
      <c r="I223" s="63" t="str">
        <f t="shared" si="7"/>
        <v>Няма данни</v>
      </c>
    </row>
    <row r="224" spans="1:9" x14ac:dyDescent="0.25">
      <c r="A224" t="str">
        <f t="shared" si="6"/>
        <v>10001 - Няма данни за доставчик</v>
      </c>
      <c r="B224" s="21">
        <v>217</v>
      </c>
      <c r="C224" s="59"/>
      <c r="D224" s="59"/>
      <c r="E224" s="59"/>
      <c r="F224" s="59"/>
      <c r="G224" s="60"/>
      <c r="H224" s="60"/>
      <c r="I224" s="63" t="str">
        <f t="shared" si="7"/>
        <v>Няма данни</v>
      </c>
    </row>
    <row r="225" spans="1:9" x14ac:dyDescent="0.25">
      <c r="A225" t="str">
        <f t="shared" si="6"/>
        <v>10001 - Няма данни за доставчик</v>
      </c>
      <c r="B225" s="21">
        <v>218</v>
      </c>
      <c r="C225" s="59"/>
      <c r="D225" s="59"/>
      <c r="E225" s="59"/>
      <c r="F225" s="59"/>
      <c r="G225" s="60"/>
      <c r="H225" s="60"/>
      <c r="I225" s="63" t="str">
        <f t="shared" si="7"/>
        <v>Няма данни</v>
      </c>
    </row>
    <row r="226" spans="1:9" x14ac:dyDescent="0.25">
      <c r="A226" t="str">
        <f t="shared" si="6"/>
        <v>10001 - Няма данни за доставчик</v>
      </c>
      <c r="B226" s="21">
        <v>219</v>
      </c>
      <c r="C226" s="59"/>
      <c r="D226" s="59"/>
      <c r="E226" s="59"/>
      <c r="F226" s="59"/>
      <c r="G226" s="60"/>
      <c r="H226" s="60"/>
      <c r="I226" s="63" t="str">
        <f t="shared" si="7"/>
        <v>Няма данни</v>
      </c>
    </row>
    <row r="227" spans="1:9" x14ac:dyDescent="0.25">
      <c r="A227" t="str">
        <f t="shared" si="6"/>
        <v>10001 - Няма данни за доставчик</v>
      </c>
      <c r="B227" s="21">
        <v>220</v>
      </c>
      <c r="C227" s="59"/>
      <c r="D227" s="59"/>
      <c r="E227" s="59"/>
      <c r="F227" s="59"/>
      <c r="G227" s="60"/>
      <c r="H227" s="60"/>
      <c r="I227" s="63" t="str">
        <f t="shared" si="7"/>
        <v>Няма данни</v>
      </c>
    </row>
    <row r="228" spans="1:9" x14ac:dyDescent="0.25">
      <c r="A228" t="str">
        <f t="shared" si="6"/>
        <v>10001 - Няма данни за доставчик</v>
      </c>
      <c r="B228" s="21">
        <v>221</v>
      </c>
      <c r="C228" s="59"/>
      <c r="D228" s="59"/>
      <c r="E228" s="59"/>
      <c r="F228" s="59"/>
      <c r="G228" s="60"/>
      <c r="H228" s="60"/>
      <c r="I228" s="63" t="str">
        <f t="shared" si="7"/>
        <v>Няма данни</v>
      </c>
    </row>
    <row r="229" spans="1:9" x14ac:dyDescent="0.25">
      <c r="A229" t="str">
        <f t="shared" si="6"/>
        <v>10001 - Няма данни за доставчик</v>
      </c>
      <c r="B229" s="21">
        <v>222</v>
      </c>
      <c r="C229" s="59"/>
      <c r="D229" s="59"/>
      <c r="E229" s="59"/>
      <c r="F229" s="59"/>
      <c r="G229" s="60"/>
      <c r="H229" s="60"/>
      <c r="I229" s="63" t="str">
        <f t="shared" si="7"/>
        <v>Няма данни</v>
      </c>
    </row>
    <row r="230" spans="1:9" x14ac:dyDescent="0.25">
      <c r="A230" t="str">
        <f t="shared" si="6"/>
        <v>10001 - Няма данни за доставчик</v>
      </c>
      <c r="B230" s="21">
        <v>223</v>
      </c>
      <c r="C230" s="59"/>
      <c r="D230" s="59"/>
      <c r="E230" s="59"/>
      <c r="F230" s="59"/>
      <c r="G230" s="60"/>
      <c r="H230" s="60"/>
      <c r="I230" s="63" t="str">
        <f t="shared" si="7"/>
        <v>Няма данни</v>
      </c>
    </row>
    <row r="231" spans="1:9" x14ac:dyDescent="0.25">
      <c r="A231" t="str">
        <f t="shared" si="6"/>
        <v>10001 - Няма данни за доставчик</v>
      </c>
      <c r="B231" s="21">
        <v>224</v>
      </c>
      <c r="C231" s="59"/>
      <c r="D231" s="59"/>
      <c r="E231" s="59"/>
      <c r="F231" s="59"/>
      <c r="G231" s="60"/>
      <c r="H231" s="60"/>
      <c r="I231" s="63" t="str">
        <f t="shared" si="7"/>
        <v>Няма данни</v>
      </c>
    </row>
    <row r="232" spans="1:9" x14ac:dyDescent="0.25">
      <c r="A232" t="str">
        <f t="shared" si="6"/>
        <v>10001 - Няма данни за доставчик</v>
      </c>
      <c r="B232" s="21">
        <v>225</v>
      </c>
      <c r="C232" s="59"/>
      <c r="D232" s="59"/>
      <c r="E232" s="59"/>
      <c r="F232" s="59"/>
      <c r="G232" s="60"/>
      <c r="H232" s="60"/>
      <c r="I232" s="63" t="str">
        <f t="shared" si="7"/>
        <v>Няма данни</v>
      </c>
    </row>
    <row r="233" spans="1:9" x14ac:dyDescent="0.25">
      <c r="A233" t="str">
        <f t="shared" si="6"/>
        <v>10001 - Няма данни за доставчик</v>
      </c>
      <c r="B233" s="21">
        <v>226</v>
      </c>
      <c r="C233" s="59"/>
      <c r="D233" s="59"/>
      <c r="E233" s="59"/>
      <c r="F233" s="59"/>
      <c r="G233" s="60"/>
      <c r="H233" s="60"/>
      <c r="I233" s="63" t="str">
        <f t="shared" si="7"/>
        <v>Няма данни</v>
      </c>
    </row>
    <row r="234" spans="1:9" x14ac:dyDescent="0.25">
      <c r="A234" t="str">
        <f t="shared" si="6"/>
        <v>10001 - Няма данни за доставчик</v>
      </c>
      <c r="B234" s="21">
        <v>227</v>
      </c>
      <c r="C234" s="59"/>
      <c r="D234" s="59"/>
      <c r="E234" s="59"/>
      <c r="F234" s="59"/>
      <c r="G234" s="60"/>
      <c r="H234" s="60"/>
      <c r="I234" s="63" t="str">
        <f t="shared" si="7"/>
        <v>Няма данни</v>
      </c>
    </row>
    <row r="235" spans="1:9" x14ac:dyDescent="0.25">
      <c r="A235" t="str">
        <f t="shared" si="6"/>
        <v>10001 - Няма данни за доставчик</v>
      </c>
      <c r="B235" s="21">
        <v>228</v>
      </c>
      <c r="C235" s="59"/>
      <c r="D235" s="59"/>
      <c r="E235" s="59"/>
      <c r="F235" s="59"/>
      <c r="G235" s="60"/>
      <c r="H235" s="60"/>
      <c r="I235" s="63" t="str">
        <f t="shared" si="7"/>
        <v>Няма данни</v>
      </c>
    </row>
    <row r="236" spans="1:9" x14ac:dyDescent="0.25">
      <c r="A236" t="str">
        <f t="shared" si="6"/>
        <v>10001 - Няма данни за доставчик</v>
      </c>
      <c r="B236" s="21">
        <v>229</v>
      </c>
      <c r="C236" s="59"/>
      <c r="D236" s="59"/>
      <c r="E236" s="59"/>
      <c r="F236" s="59"/>
      <c r="G236" s="60"/>
      <c r="H236" s="60"/>
      <c r="I236" s="63" t="str">
        <f t="shared" si="7"/>
        <v>Няма данни</v>
      </c>
    </row>
    <row r="237" spans="1:9" x14ac:dyDescent="0.25">
      <c r="A237" t="str">
        <f t="shared" si="6"/>
        <v>10001 - Няма данни за доставчик</v>
      </c>
      <c r="B237" s="21">
        <v>230</v>
      </c>
      <c r="C237" s="59"/>
      <c r="D237" s="59"/>
      <c r="E237" s="59"/>
      <c r="F237" s="59"/>
      <c r="G237" s="60"/>
      <c r="H237" s="60"/>
      <c r="I237" s="63" t="str">
        <f t="shared" si="7"/>
        <v>Няма данни</v>
      </c>
    </row>
    <row r="238" spans="1:9" x14ac:dyDescent="0.25">
      <c r="A238" t="str">
        <f t="shared" si="6"/>
        <v>10001 - Няма данни за доставчик</v>
      </c>
      <c r="B238" s="21">
        <v>231</v>
      </c>
      <c r="C238" s="59"/>
      <c r="D238" s="59"/>
      <c r="E238" s="59"/>
      <c r="F238" s="59"/>
      <c r="G238" s="60"/>
      <c r="H238" s="60"/>
      <c r="I238" s="63" t="str">
        <f t="shared" si="7"/>
        <v>Няма данни</v>
      </c>
    </row>
    <row r="239" spans="1:9" x14ac:dyDescent="0.25">
      <c r="A239" t="str">
        <f t="shared" si="6"/>
        <v>10001 - Няма данни за доставчик</v>
      </c>
      <c r="B239" s="21">
        <v>232</v>
      </c>
      <c r="C239" s="59"/>
      <c r="D239" s="59"/>
      <c r="E239" s="59"/>
      <c r="F239" s="59"/>
      <c r="G239" s="60"/>
      <c r="H239" s="60"/>
      <c r="I239" s="63" t="str">
        <f t="shared" si="7"/>
        <v>Няма данни</v>
      </c>
    </row>
    <row r="240" spans="1:9" x14ac:dyDescent="0.25">
      <c r="A240" t="str">
        <f t="shared" si="6"/>
        <v>10001 - Няма данни за доставчик</v>
      </c>
      <c r="B240" s="21">
        <v>233</v>
      </c>
      <c r="C240" s="59"/>
      <c r="D240" s="59"/>
      <c r="E240" s="59"/>
      <c r="F240" s="59"/>
      <c r="G240" s="60"/>
      <c r="H240" s="60"/>
      <c r="I240" s="63" t="str">
        <f t="shared" si="7"/>
        <v>Няма данни</v>
      </c>
    </row>
    <row r="241" spans="1:9" x14ac:dyDescent="0.25">
      <c r="A241" t="str">
        <f t="shared" si="6"/>
        <v>10001 - Няма данни за доставчик</v>
      </c>
      <c r="B241" s="21">
        <v>234</v>
      </c>
      <c r="C241" s="59"/>
      <c r="D241" s="59"/>
      <c r="E241" s="59"/>
      <c r="F241" s="59"/>
      <c r="G241" s="60"/>
      <c r="H241" s="60"/>
      <c r="I241" s="63" t="str">
        <f t="shared" si="7"/>
        <v>Няма данни</v>
      </c>
    </row>
    <row r="242" spans="1:9" x14ac:dyDescent="0.25">
      <c r="A242" t="str">
        <f t="shared" si="6"/>
        <v>10001 - Няма данни за доставчик</v>
      </c>
      <c r="B242" s="21">
        <v>235</v>
      </c>
      <c r="C242" s="59"/>
      <c r="D242" s="59"/>
      <c r="E242" s="59"/>
      <c r="F242" s="59"/>
      <c r="G242" s="60"/>
      <c r="H242" s="60"/>
      <c r="I242" s="63" t="str">
        <f t="shared" si="7"/>
        <v>Няма данни</v>
      </c>
    </row>
    <row r="243" spans="1:9" x14ac:dyDescent="0.25">
      <c r="A243" t="str">
        <f t="shared" si="6"/>
        <v>10001 - Няма данни за доставчик</v>
      </c>
      <c r="B243" s="21">
        <v>236</v>
      </c>
      <c r="C243" s="59"/>
      <c r="D243" s="59"/>
      <c r="E243" s="59"/>
      <c r="F243" s="59"/>
      <c r="G243" s="60"/>
      <c r="H243" s="60"/>
      <c r="I243" s="63" t="str">
        <f t="shared" si="7"/>
        <v>Няма данни</v>
      </c>
    </row>
    <row r="244" spans="1:9" x14ac:dyDescent="0.25">
      <c r="A244" t="str">
        <f t="shared" si="6"/>
        <v>10001 - Няма данни за доставчик</v>
      </c>
      <c r="B244" s="21">
        <v>237</v>
      </c>
      <c r="C244" s="59"/>
      <c r="D244" s="59"/>
      <c r="E244" s="59"/>
      <c r="F244" s="59"/>
      <c r="G244" s="60"/>
      <c r="H244" s="60"/>
      <c r="I244" s="63" t="str">
        <f t="shared" si="7"/>
        <v>Няма данни</v>
      </c>
    </row>
    <row r="245" spans="1:9" x14ac:dyDescent="0.25">
      <c r="A245" t="str">
        <f t="shared" si="6"/>
        <v>10001 - Няма данни за доставчик</v>
      </c>
      <c r="B245" s="21">
        <v>238</v>
      </c>
      <c r="C245" s="59"/>
      <c r="D245" s="59"/>
      <c r="E245" s="59"/>
      <c r="F245" s="59"/>
      <c r="G245" s="60"/>
      <c r="H245" s="60"/>
      <c r="I245" s="63" t="str">
        <f t="shared" si="7"/>
        <v>Няма данни</v>
      </c>
    </row>
    <row r="246" spans="1:9" x14ac:dyDescent="0.25">
      <c r="A246" t="str">
        <f t="shared" si="6"/>
        <v>10001 - Няма данни за доставчик</v>
      </c>
      <c r="B246" s="21">
        <v>239</v>
      </c>
      <c r="C246" s="59"/>
      <c r="D246" s="59"/>
      <c r="E246" s="59"/>
      <c r="F246" s="59"/>
      <c r="G246" s="60"/>
      <c r="H246" s="60"/>
      <c r="I246" s="63" t="str">
        <f t="shared" si="7"/>
        <v>Няма данни</v>
      </c>
    </row>
    <row r="247" spans="1:9" x14ac:dyDescent="0.25">
      <c r="A247" t="str">
        <f t="shared" si="6"/>
        <v>10001 - Няма данни за доставчик</v>
      </c>
      <c r="B247" s="21">
        <v>240</v>
      </c>
      <c r="C247" s="59"/>
      <c r="D247" s="59"/>
      <c r="E247" s="59"/>
      <c r="F247" s="59"/>
      <c r="G247" s="60"/>
      <c r="H247" s="60"/>
      <c r="I247" s="63" t="str">
        <f t="shared" si="7"/>
        <v>Няма данни</v>
      </c>
    </row>
    <row r="248" spans="1:9" x14ac:dyDescent="0.25">
      <c r="A248" t="str">
        <f t="shared" si="6"/>
        <v>10001 - Няма данни за доставчик</v>
      </c>
      <c r="B248" s="21">
        <v>241</v>
      </c>
      <c r="C248" s="59"/>
      <c r="D248" s="59"/>
      <c r="E248" s="59"/>
      <c r="F248" s="59"/>
      <c r="G248" s="60"/>
      <c r="H248" s="60"/>
      <c r="I248" s="63" t="str">
        <f t="shared" si="7"/>
        <v>Няма данни</v>
      </c>
    </row>
    <row r="249" spans="1:9" x14ac:dyDescent="0.25">
      <c r="A249" t="str">
        <f t="shared" si="6"/>
        <v>10001 - Няма данни за доставчик</v>
      </c>
      <c r="B249" s="21">
        <v>242</v>
      </c>
      <c r="C249" s="59"/>
      <c r="D249" s="59"/>
      <c r="E249" s="59"/>
      <c r="F249" s="59"/>
      <c r="G249" s="60"/>
      <c r="H249" s="60"/>
      <c r="I249" s="63" t="str">
        <f t="shared" si="7"/>
        <v>Няма данни</v>
      </c>
    </row>
    <row r="250" spans="1:9" x14ac:dyDescent="0.25">
      <c r="A250" t="str">
        <f t="shared" si="6"/>
        <v>10001 - Няма данни за доставчик</v>
      </c>
      <c r="B250" s="21">
        <v>243</v>
      </c>
      <c r="C250" s="59"/>
      <c r="D250" s="59"/>
      <c r="E250" s="59"/>
      <c r="F250" s="59"/>
      <c r="G250" s="60"/>
      <c r="H250" s="60"/>
      <c r="I250" s="63" t="str">
        <f t="shared" si="7"/>
        <v>Няма данни</v>
      </c>
    </row>
    <row r="251" spans="1:9" x14ac:dyDescent="0.25">
      <c r="A251" t="str">
        <f t="shared" si="6"/>
        <v>10001 - Няма данни за доставчик</v>
      </c>
      <c r="B251" s="21">
        <v>244</v>
      </c>
      <c r="C251" s="59"/>
      <c r="D251" s="59"/>
      <c r="E251" s="59"/>
      <c r="F251" s="59"/>
      <c r="G251" s="60"/>
      <c r="H251" s="60"/>
      <c r="I251" s="63" t="str">
        <f t="shared" si="7"/>
        <v>Няма данни</v>
      </c>
    </row>
    <row r="252" spans="1:9" x14ac:dyDescent="0.25">
      <c r="A252" t="str">
        <f t="shared" si="6"/>
        <v>10001 - Няма данни за доставчик</v>
      </c>
      <c r="B252" s="21">
        <v>245</v>
      </c>
      <c r="C252" s="59"/>
      <c r="D252" s="59"/>
      <c r="E252" s="59"/>
      <c r="F252" s="59"/>
      <c r="G252" s="60"/>
      <c r="H252" s="60"/>
      <c r="I252" s="63" t="str">
        <f t="shared" si="7"/>
        <v>Няма данни</v>
      </c>
    </row>
    <row r="253" spans="1:9" x14ac:dyDescent="0.25">
      <c r="A253" t="str">
        <f t="shared" si="6"/>
        <v>10001 - Няма данни за доставчик</v>
      </c>
      <c r="B253" s="21">
        <v>246</v>
      </c>
      <c r="C253" s="59"/>
      <c r="D253" s="59"/>
      <c r="E253" s="59"/>
      <c r="F253" s="59"/>
      <c r="G253" s="60"/>
      <c r="H253" s="60"/>
      <c r="I253" s="63" t="str">
        <f t="shared" si="7"/>
        <v>Няма данни</v>
      </c>
    </row>
    <row r="254" spans="1:9" x14ac:dyDescent="0.25">
      <c r="A254" t="str">
        <f t="shared" si="6"/>
        <v>10001 - Няма данни за доставчик</v>
      </c>
      <c r="B254" s="21">
        <v>247</v>
      </c>
      <c r="C254" s="59"/>
      <c r="D254" s="59"/>
      <c r="E254" s="59"/>
      <c r="F254" s="59"/>
      <c r="G254" s="60"/>
      <c r="H254" s="60"/>
      <c r="I254" s="63" t="str">
        <f t="shared" si="7"/>
        <v>Няма данни</v>
      </c>
    </row>
    <row r="255" spans="1:9" x14ac:dyDescent="0.25">
      <c r="A255" t="str">
        <f t="shared" si="6"/>
        <v>10001 - Няма данни за доставчик</v>
      </c>
      <c r="B255" s="21">
        <v>248</v>
      </c>
      <c r="C255" s="59"/>
      <c r="D255" s="59"/>
      <c r="E255" s="59"/>
      <c r="F255" s="59"/>
      <c r="G255" s="60"/>
      <c r="H255" s="60"/>
      <c r="I255" s="63" t="str">
        <f t="shared" si="7"/>
        <v>Няма данни</v>
      </c>
    </row>
    <row r="256" spans="1:9" x14ac:dyDescent="0.25">
      <c r="A256" t="str">
        <f t="shared" si="6"/>
        <v>10001 - Няма данни за доставчик</v>
      </c>
      <c r="B256" s="21">
        <v>249</v>
      </c>
      <c r="C256" s="59"/>
      <c r="D256" s="59"/>
      <c r="E256" s="59"/>
      <c r="F256" s="59"/>
      <c r="G256" s="60"/>
      <c r="H256" s="60"/>
      <c r="I256" s="63" t="str">
        <f t="shared" si="7"/>
        <v>Няма данни</v>
      </c>
    </row>
    <row r="257" spans="1:9" x14ac:dyDescent="0.25">
      <c r="A257" t="str">
        <f t="shared" si="6"/>
        <v>10001 - Няма данни за доставчик</v>
      </c>
      <c r="B257" s="21">
        <v>250</v>
      </c>
      <c r="C257" s="59"/>
      <c r="D257" s="59"/>
      <c r="E257" s="59"/>
      <c r="F257" s="59"/>
      <c r="G257" s="60"/>
      <c r="H257" s="60"/>
      <c r="I257" s="63" t="str">
        <f t="shared" si="7"/>
        <v>Няма данни</v>
      </c>
    </row>
    <row r="258" spans="1:9" x14ac:dyDescent="0.25">
      <c r="A258" t="str">
        <f t="shared" si="6"/>
        <v>10001 - Няма данни за доставчик</v>
      </c>
      <c r="B258" s="21">
        <v>251</v>
      </c>
      <c r="C258" s="59"/>
      <c r="D258" s="59"/>
      <c r="E258" s="59"/>
      <c r="F258" s="59"/>
      <c r="G258" s="60"/>
      <c r="H258" s="60"/>
      <c r="I258" s="63" t="str">
        <f t="shared" si="7"/>
        <v>Няма данни</v>
      </c>
    </row>
    <row r="259" spans="1:9" x14ac:dyDescent="0.25">
      <c r="A259" t="str">
        <f t="shared" si="6"/>
        <v>10001 - Няма данни за доставчик</v>
      </c>
      <c r="B259" s="21">
        <v>252</v>
      </c>
      <c r="C259" s="59"/>
      <c r="D259" s="59"/>
      <c r="E259" s="59"/>
      <c r="F259" s="59"/>
      <c r="G259" s="60"/>
      <c r="H259" s="60"/>
      <c r="I259" s="63" t="str">
        <f t="shared" si="7"/>
        <v>Няма данни</v>
      </c>
    </row>
    <row r="260" spans="1:9" x14ac:dyDescent="0.25">
      <c r="A260" t="str">
        <f t="shared" si="6"/>
        <v>10001 - Няма данни за доставчик</v>
      </c>
      <c r="B260" s="21">
        <v>253</v>
      </c>
      <c r="C260" s="59"/>
      <c r="D260" s="59"/>
      <c r="E260" s="59"/>
      <c r="F260" s="59"/>
      <c r="G260" s="60"/>
      <c r="H260" s="60"/>
      <c r="I260" s="63" t="str">
        <f t="shared" si="7"/>
        <v>Няма данни</v>
      </c>
    </row>
    <row r="261" spans="1:9" x14ac:dyDescent="0.25">
      <c r="A261" t="str">
        <f t="shared" si="6"/>
        <v>10001 - Няма данни за доставчик</v>
      </c>
      <c r="B261" s="21">
        <v>254</v>
      </c>
      <c r="C261" s="59"/>
      <c r="D261" s="59"/>
      <c r="E261" s="59"/>
      <c r="F261" s="59"/>
      <c r="G261" s="60"/>
      <c r="H261" s="60"/>
      <c r="I261" s="63" t="str">
        <f t="shared" si="7"/>
        <v>Няма данни</v>
      </c>
    </row>
    <row r="262" spans="1:9" x14ac:dyDescent="0.25">
      <c r="A262" t="str">
        <f t="shared" si="6"/>
        <v>10001 - Няма данни за доставчик</v>
      </c>
      <c r="B262" s="21">
        <v>255</v>
      </c>
      <c r="C262" s="59"/>
      <c r="D262" s="59"/>
      <c r="E262" s="59"/>
      <c r="F262" s="59"/>
      <c r="G262" s="60"/>
      <c r="H262" s="60"/>
      <c r="I262" s="63" t="str">
        <f t="shared" si="7"/>
        <v>Няма данни</v>
      </c>
    </row>
    <row r="263" spans="1:9" x14ac:dyDescent="0.25">
      <c r="A263" t="str">
        <f t="shared" si="6"/>
        <v>10001 - Няма данни за доставчик</v>
      </c>
      <c r="B263" s="21">
        <v>256</v>
      </c>
      <c r="C263" s="59"/>
      <c r="D263" s="59"/>
      <c r="E263" s="59"/>
      <c r="F263" s="59"/>
      <c r="G263" s="60"/>
      <c r="H263" s="60"/>
      <c r="I263" s="63" t="str">
        <f t="shared" si="7"/>
        <v>Няма данни</v>
      </c>
    </row>
    <row r="264" spans="1:9" x14ac:dyDescent="0.25">
      <c r="A264" t="str">
        <f t="shared" si="6"/>
        <v>10001 - Няма данни за доставчик</v>
      </c>
      <c r="B264" s="21">
        <v>257</v>
      </c>
      <c r="C264" s="59"/>
      <c r="D264" s="59"/>
      <c r="E264" s="59"/>
      <c r="F264" s="59"/>
      <c r="G264" s="60"/>
      <c r="H264" s="60"/>
      <c r="I264" s="63" t="str">
        <f t="shared" si="7"/>
        <v>Няма данни</v>
      </c>
    </row>
    <row r="265" spans="1:9" x14ac:dyDescent="0.25">
      <c r="A265" t="str">
        <f t="shared" ref="A265:A328" si="8">IF(I265="OK",B265&amp;" - "&amp;C265&amp;" - "&amp;D265&amp;" - "&amp;E265&amp;" - "&amp;G265&amp;" - "&amp;H265,"10001 - Няма данни за доставчик")</f>
        <v>10001 - Няма данни за доставчик</v>
      </c>
      <c r="B265" s="21">
        <v>258</v>
      </c>
      <c r="C265" s="59"/>
      <c r="D265" s="59"/>
      <c r="E265" s="59"/>
      <c r="F265" s="59"/>
      <c r="G265" s="60"/>
      <c r="H265" s="60"/>
      <c r="I265" s="63" t="str">
        <f t="shared" ref="I265:I328" si="9">IF(AND(C265="",OR(D265="",E265=""),F265="",G265="",H265=""),"Няма данни",IF(AND(C265&lt;&gt;"",OR(D265&lt;&gt;"",E265&lt;&gt;""),G265&lt;&gt;""),"OK","Не са попълнени всички задължителни полета (Име/ЕИК/ЕГН/ВИД)"))</f>
        <v>Няма данни</v>
      </c>
    </row>
    <row r="266" spans="1:9" x14ac:dyDescent="0.25">
      <c r="A266" t="str">
        <f t="shared" si="8"/>
        <v>10001 - Няма данни за доставчик</v>
      </c>
      <c r="B266" s="21">
        <v>259</v>
      </c>
      <c r="C266" s="59"/>
      <c r="D266" s="59"/>
      <c r="E266" s="59"/>
      <c r="F266" s="59"/>
      <c r="G266" s="60"/>
      <c r="H266" s="60"/>
      <c r="I266" s="63" t="str">
        <f t="shared" si="9"/>
        <v>Няма данни</v>
      </c>
    </row>
    <row r="267" spans="1:9" x14ac:dyDescent="0.25">
      <c r="A267" t="str">
        <f t="shared" si="8"/>
        <v>10001 - Няма данни за доставчик</v>
      </c>
      <c r="B267" s="21">
        <v>260</v>
      </c>
      <c r="C267" s="59"/>
      <c r="D267" s="59"/>
      <c r="E267" s="59"/>
      <c r="F267" s="59"/>
      <c r="G267" s="60"/>
      <c r="H267" s="60"/>
      <c r="I267" s="63" t="str">
        <f t="shared" si="9"/>
        <v>Няма данни</v>
      </c>
    </row>
    <row r="268" spans="1:9" x14ac:dyDescent="0.25">
      <c r="A268" t="str">
        <f t="shared" si="8"/>
        <v>10001 - Няма данни за доставчик</v>
      </c>
      <c r="B268" s="21">
        <v>261</v>
      </c>
      <c r="C268" s="59"/>
      <c r="D268" s="59"/>
      <c r="E268" s="59"/>
      <c r="F268" s="59"/>
      <c r="G268" s="60"/>
      <c r="H268" s="60"/>
      <c r="I268" s="63" t="str">
        <f t="shared" si="9"/>
        <v>Няма данни</v>
      </c>
    </row>
    <row r="269" spans="1:9" x14ac:dyDescent="0.25">
      <c r="A269" t="str">
        <f t="shared" si="8"/>
        <v>10001 - Няма данни за доставчик</v>
      </c>
      <c r="B269" s="21">
        <v>262</v>
      </c>
      <c r="C269" s="59"/>
      <c r="D269" s="59"/>
      <c r="E269" s="59"/>
      <c r="F269" s="59"/>
      <c r="G269" s="60"/>
      <c r="H269" s="60"/>
      <c r="I269" s="63" t="str">
        <f t="shared" si="9"/>
        <v>Няма данни</v>
      </c>
    </row>
    <row r="270" spans="1:9" x14ac:dyDescent="0.25">
      <c r="A270" t="str">
        <f t="shared" si="8"/>
        <v>10001 - Няма данни за доставчик</v>
      </c>
      <c r="B270" s="21">
        <v>263</v>
      </c>
      <c r="C270" s="59"/>
      <c r="D270" s="59"/>
      <c r="E270" s="59"/>
      <c r="F270" s="59"/>
      <c r="G270" s="60"/>
      <c r="H270" s="60"/>
      <c r="I270" s="63" t="str">
        <f t="shared" si="9"/>
        <v>Няма данни</v>
      </c>
    </row>
    <row r="271" spans="1:9" x14ac:dyDescent="0.25">
      <c r="A271" t="str">
        <f t="shared" si="8"/>
        <v>10001 - Няма данни за доставчик</v>
      </c>
      <c r="B271" s="21">
        <v>264</v>
      </c>
      <c r="C271" s="59"/>
      <c r="D271" s="59"/>
      <c r="E271" s="59"/>
      <c r="F271" s="59"/>
      <c r="G271" s="60"/>
      <c r="H271" s="60"/>
      <c r="I271" s="63" t="str">
        <f t="shared" si="9"/>
        <v>Няма данни</v>
      </c>
    </row>
    <row r="272" spans="1:9" x14ac:dyDescent="0.25">
      <c r="A272" t="str">
        <f t="shared" si="8"/>
        <v>10001 - Няма данни за доставчик</v>
      </c>
      <c r="B272" s="21">
        <v>265</v>
      </c>
      <c r="C272" s="59"/>
      <c r="D272" s="59"/>
      <c r="E272" s="59"/>
      <c r="F272" s="59"/>
      <c r="G272" s="60"/>
      <c r="H272" s="60"/>
      <c r="I272" s="63" t="str">
        <f t="shared" si="9"/>
        <v>Няма данни</v>
      </c>
    </row>
    <row r="273" spans="1:9" x14ac:dyDescent="0.25">
      <c r="A273" t="str">
        <f t="shared" si="8"/>
        <v>10001 - Няма данни за доставчик</v>
      </c>
      <c r="B273" s="21">
        <v>266</v>
      </c>
      <c r="C273" s="59"/>
      <c r="D273" s="59"/>
      <c r="E273" s="59"/>
      <c r="F273" s="59"/>
      <c r="G273" s="60"/>
      <c r="H273" s="60"/>
      <c r="I273" s="63" t="str">
        <f t="shared" si="9"/>
        <v>Няма данни</v>
      </c>
    </row>
    <row r="274" spans="1:9" x14ac:dyDescent="0.25">
      <c r="A274" t="str">
        <f t="shared" si="8"/>
        <v>10001 - Няма данни за доставчик</v>
      </c>
      <c r="B274" s="21">
        <v>267</v>
      </c>
      <c r="C274" s="59"/>
      <c r="D274" s="59"/>
      <c r="E274" s="59"/>
      <c r="F274" s="59"/>
      <c r="G274" s="60"/>
      <c r="H274" s="60"/>
      <c r="I274" s="63" t="str">
        <f t="shared" si="9"/>
        <v>Няма данни</v>
      </c>
    </row>
    <row r="275" spans="1:9" x14ac:dyDescent="0.25">
      <c r="A275" t="str">
        <f t="shared" si="8"/>
        <v>10001 - Няма данни за доставчик</v>
      </c>
      <c r="B275" s="21">
        <v>268</v>
      </c>
      <c r="C275" s="59"/>
      <c r="D275" s="59"/>
      <c r="E275" s="59"/>
      <c r="F275" s="59"/>
      <c r="G275" s="60"/>
      <c r="H275" s="60"/>
      <c r="I275" s="63" t="str">
        <f t="shared" si="9"/>
        <v>Няма данни</v>
      </c>
    </row>
    <row r="276" spans="1:9" x14ac:dyDescent="0.25">
      <c r="A276" t="str">
        <f t="shared" si="8"/>
        <v>10001 - Няма данни за доставчик</v>
      </c>
      <c r="B276" s="21">
        <v>269</v>
      </c>
      <c r="C276" s="59"/>
      <c r="D276" s="59"/>
      <c r="E276" s="59"/>
      <c r="F276" s="59"/>
      <c r="G276" s="60"/>
      <c r="H276" s="60"/>
      <c r="I276" s="63" t="str">
        <f t="shared" si="9"/>
        <v>Няма данни</v>
      </c>
    </row>
    <row r="277" spans="1:9" x14ac:dyDescent="0.25">
      <c r="A277" t="str">
        <f t="shared" si="8"/>
        <v>10001 - Няма данни за доставчик</v>
      </c>
      <c r="B277" s="21">
        <v>270</v>
      </c>
      <c r="C277" s="59"/>
      <c r="D277" s="59"/>
      <c r="E277" s="59"/>
      <c r="F277" s="59"/>
      <c r="G277" s="60"/>
      <c r="H277" s="60"/>
      <c r="I277" s="63" t="str">
        <f t="shared" si="9"/>
        <v>Няма данни</v>
      </c>
    </row>
    <row r="278" spans="1:9" x14ac:dyDescent="0.25">
      <c r="A278" t="str">
        <f t="shared" si="8"/>
        <v>10001 - Няма данни за доставчик</v>
      </c>
      <c r="B278" s="21">
        <v>271</v>
      </c>
      <c r="C278" s="59"/>
      <c r="D278" s="59"/>
      <c r="E278" s="59"/>
      <c r="F278" s="59"/>
      <c r="G278" s="60"/>
      <c r="H278" s="60"/>
      <c r="I278" s="63" t="str">
        <f t="shared" si="9"/>
        <v>Няма данни</v>
      </c>
    </row>
    <row r="279" spans="1:9" x14ac:dyDescent="0.25">
      <c r="A279" t="str">
        <f t="shared" si="8"/>
        <v>10001 - Няма данни за доставчик</v>
      </c>
      <c r="B279" s="21">
        <v>272</v>
      </c>
      <c r="C279" s="59"/>
      <c r="D279" s="59"/>
      <c r="E279" s="59"/>
      <c r="F279" s="59"/>
      <c r="G279" s="60"/>
      <c r="H279" s="60"/>
      <c r="I279" s="63" t="str">
        <f t="shared" si="9"/>
        <v>Няма данни</v>
      </c>
    </row>
    <row r="280" spans="1:9" x14ac:dyDescent="0.25">
      <c r="A280" t="str">
        <f t="shared" si="8"/>
        <v>10001 - Няма данни за доставчик</v>
      </c>
      <c r="B280" s="21">
        <v>273</v>
      </c>
      <c r="C280" s="59"/>
      <c r="D280" s="59"/>
      <c r="E280" s="59"/>
      <c r="F280" s="59"/>
      <c r="G280" s="60"/>
      <c r="H280" s="60"/>
      <c r="I280" s="63" t="str">
        <f t="shared" si="9"/>
        <v>Няма данни</v>
      </c>
    </row>
    <row r="281" spans="1:9" x14ac:dyDescent="0.25">
      <c r="A281" t="str">
        <f t="shared" si="8"/>
        <v>10001 - Няма данни за доставчик</v>
      </c>
      <c r="B281" s="21">
        <v>274</v>
      </c>
      <c r="C281" s="59"/>
      <c r="D281" s="59"/>
      <c r="E281" s="59"/>
      <c r="F281" s="59"/>
      <c r="G281" s="60"/>
      <c r="H281" s="60"/>
      <c r="I281" s="63" t="str">
        <f t="shared" si="9"/>
        <v>Няма данни</v>
      </c>
    </row>
    <row r="282" spans="1:9" x14ac:dyDescent="0.25">
      <c r="A282" t="str">
        <f t="shared" si="8"/>
        <v>10001 - Няма данни за доставчик</v>
      </c>
      <c r="B282" s="21">
        <v>275</v>
      </c>
      <c r="C282" s="59"/>
      <c r="D282" s="59"/>
      <c r="E282" s="59"/>
      <c r="F282" s="59"/>
      <c r="G282" s="60"/>
      <c r="H282" s="60"/>
      <c r="I282" s="63" t="str">
        <f t="shared" si="9"/>
        <v>Няма данни</v>
      </c>
    </row>
    <row r="283" spans="1:9" x14ac:dyDescent="0.25">
      <c r="A283" t="str">
        <f t="shared" si="8"/>
        <v>10001 - Няма данни за доставчик</v>
      </c>
      <c r="B283" s="21">
        <v>276</v>
      </c>
      <c r="C283" s="59"/>
      <c r="D283" s="59"/>
      <c r="E283" s="59"/>
      <c r="F283" s="59"/>
      <c r="G283" s="60"/>
      <c r="H283" s="60"/>
      <c r="I283" s="63" t="str">
        <f t="shared" si="9"/>
        <v>Няма данни</v>
      </c>
    </row>
    <row r="284" spans="1:9" x14ac:dyDescent="0.25">
      <c r="A284" t="str">
        <f t="shared" si="8"/>
        <v>10001 - Няма данни за доставчик</v>
      </c>
      <c r="B284" s="21">
        <v>277</v>
      </c>
      <c r="C284" s="59"/>
      <c r="D284" s="59"/>
      <c r="E284" s="59"/>
      <c r="F284" s="59"/>
      <c r="G284" s="60"/>
      <c r="H284" s="60"/>
      <c r="I284" s="63" t="str">
        <f t="shared" si="9"/>
        <v>Няма данни</v>
      </c>
    </row>
    <row r="285" spans="1:9" x14ac:dyDescent="0.25">
      <c r="A285" t="str">
        <f t="shared" si="8"/>
        <v>10001 - Няма данни за доставчик</v>
      </c>
      <c r="B285" s="21">
        <v>278</v>
      </c>
      <c r="C285" s="59"/>
      <c r="D285" s="59"/>
      <c r="E285" s="59"/>
      <c r="F285" s="59"/>
      <c r="G285" s="60"/>
      <c r="H285" s="60"/>
      <c r="I285" s="63" t="str">
        <f t="shared" si="9"/>
        <v>Няма данни</v>
      </c>
    </row>
    <row r="286" spans="1:9" x14ac:dyDescent="0.25">
      <c r="A286" t="str">
        <f t="shared" si="8"/>
        <v>10001 - Няма данни за доставчик</v>
      </c>
      <c r="B286" s="21">
        <v>279</v>
      </c>
      <c r="C286" s="59"/>
      <c r="D286" s="59"/>
      <c r="E286" s="59"/>
      <c r="F286" s="59"/>
      <c r="G286" s="60"/>
      <c r="H286" s="60"/>
      <c r="I286" s="63" t="str">
        <f t="shared" si="9"/>
        <v>Няма данни</v>
      </c>
    </row>
    <row r="287" spans="1:9" x14ac:dyDescent="0.25">
      <c r="A287" t="str">
        <f t="shared" si="8"/>
        <v>10001 - Няма данни за доставчик</v>
      </c>
      <c r="B287" s="21">
        <v>280</v>
      </c>
      <c r="C287" s="59"/>
      <c r="D287" s="59"/>
      <c r="E287" s="59"/>
      <c r="F287" s="59"/>
      <c r="G287" s="60"/>
      <c r="H287" s="60"/>
      <c r="I287" s="63" t="str">
        <f t="shared" si="9"/>
        <v>Няма данни</v>
      </c>
    </row>
    <row r="288" spans="1:9" x14ac:dyDescent="0.25">
      <c r="A288" t="str">
        <f t="shared" si="8"/>
        <v>10001 - Няма данни за доставчик</v>
      </c>
      <c r="B288" s="21">
        <v>281</v>
      </c>
      <c r="C288" s="59"/>
      <c r="D288" s="59"/>
      <c r="E288" s="59"/>
      <c r="F288" s="59"/>
      <c r="G288" s="60"/>
      <c r="H288" s="60"/>
      <c r="I288" s="63" t="str">
        <f t="shared" si="9"/>
        <v>Няма данни</v>
      </c>
    </row>
    <row r="289" spans="1:9" x14ac:dyDescent="0.25">
      <c r="A289" t="str">
        <f t="shared" si="8"/>
        <v>10001 - Няма данни за доставчик</v>
      </c>
      <c r="B289" s="21">
        <v>282</v>
      </c>
      <c r="C289" s="59"/>
      <c r="D289" s="59"/>
      <c r="E289" s="59"/>
      <c r="F289" s="59"/>
      <c r="G289" s="60"/>
      <c r="H289" s="60"/>
      <c r="I289" s="63" t="str">
        <f t="shared" si="9"/>
        <v>Няма данни</v>
      </c>
    </row>
    <row r="290" spans="1:9" x14ac:dyDescent="0.25">
      <c r="A290" t="str">
        <f t="shared" si="8"/>
        <v>10001 - Няма данни за доставчик</v>
      </c>
      <c r="B290" s="21">
        <v>283</v>
      </c>
      <c r="C290" s="59"/>
      <c r="D290" s="59"/>
      <c r="E290" s="59"/>
      <c r="F290" s="59"/>
      <c r="G290" s="60"/>
      <c r="H290" s="60"/>
      <c r="I290" s="63" t="str">
        <f t="shared" si="9"/>
        <v>Няма данни</v>
      </c>
    </row>
    <row r="291" spans="1:9" x14ac:dyDescent="0.25">
      <c r="A291" t="str">
        <f t="shared" si="8"/>
        <v>10001 - Няма данни за доставчик</v>
      </c>
      <c r="B291" s="21">
        <v>284</v>
      </c>
      <c r="C291" s="59"/>
      <c r="D291" s="59"/>
      <c r="E291" s="59"/>
      <c r="F291" s="59"/>
      <c r="G291" s="60"/>
      <c r="H291" s="60"/>
      <c r="I291" s="63" t="str">
        <f t="shared" si="9"/>
        <v>Няма данни</v>
      </c>
    </row>
    <row r="292" spans="1:9" x14ac:dyDescent="0.25">
      <c r="A292" t="str">
        <f t="shared" si="8"/>
        <v>10001 - Няма данни за доставчик</v>
      </c>
      <c r="B292" s="21">
        <v>285</v>
      </c>
      <c r="C292" s="59"/>
      <c r="D292" s="59"/>
      <c r="E292" s="59"/>
      <c r="F292" s="59"/>
      <c r="G292" s="60"/>
      <c r="H292" s="60"/>
      <c r="I292" s="63" t="str">
        <f t="shared" si="9"/>
        <v>Няма данни</v>
      </c>
    </row>
    <row r="293" spans="1:9" x14ac:dyDescent="0.25">
      <c r="A293" t="str">
        <f t="shared" si="8"/>
        <v>10001 - Няма данни за доставчик</v>
      </c>
      <c r="B293" s="21">
        <v>286</v>
      </c>
      <c r="C293" s="59"/>
      <c r="D293" s="59"/>
      <c r="E293" s="59"/>
      <c r="F293" s="59"/>
      <c r="G293" s="60"/>
      <c r="H293" s="60"/>
      <c r="I293" s="63" t="str">
        <f t="shared" si="9"/>
        <v>Няма данни</v>
      </c>
    </row>
    <row r="294" spans="1:9" x14ac:dyDescent="0.25">
      <c r="A294" t="str">
        <f t="shared" si="8"/>
        <v>10001 - Няма данни за доставчик</v>
      </c>
      <c r="B294" s="21">
        <v>287</v>
      </c>
      <c r="C294" s="59"/>
      <c r="D294" s="59"/>
      <c r="E294" s="59"/>
      <c r="F294" s="59"/>
      <c r="G294" s="60"/>
      <c r="H294" s="60"/>
      <c r="I294" s="63" t="str">
        <f t="shared" si="9"/>
        <v>Няма данни</v>
      </c>
    </row>
    <row r="295" spans="1:9" x14ac:dyDescent="0.25">
      <c r="A295" t="str">
        <f t="shared" si="8"/>
        <v>10001 - Няма данни за доставчик</v>
      </c>
      <c r="B295" s="21">
        <v>288</v>
      </c>
      <c r="C295" s="59"/>
      <c r="D295" s="59"/>
      <c r="E295" s="59"/>
      <c r="F295" s="59"/>
      <c r="G295" s="60"/>
      <c r="H295" s="60"/>
      <c r="I295" s="63" t="str">
        <f t="shared" si="9"/>
        <v>Няма данни</v>
      </c>
    </row>
    <row r="296" spans="1:9" x14ac:dyDescent="0.25">
      <c r="A296" t="str">
        <f t="shared" si="8"/>
        <v>10001 - Няма данни за доставчик</v>
      </c>
      <c r="B296" s="21">
        <v>289</v>
      </c>
      <c r="C296" s="59"/>
      <c r="D296" s="59"/>
      <c r="E296" s="59"/>
      <c r="F296" s="59"/>
      <c r="G296" s="60"/>
      <c r="H296" s="60"/>
      <c r="I296" s="63" t="str">
        <f t="shared" si="9"/>
        <v>Няма данни</v>
      </c>
    </row>
    <row r="297" spans="1:9" x14ac:dyDescent="0.25">
      <c r="A297" t="str">
        <f t="shared" si="8"/>
        <v>10001 - Няма данни за доставчик</v>
      </c>
      <c r="B297" s="21">
        <v>290</v>
      </c>
      <c r="C297" s="59"/>
      <c r="D297" s="59"/>
      <c r="E297" s="59"/>
      <c r="F297" s="59"/>
      <c r="G297" s="60"/>
      <c r="H297" s="60"/>
      <c r="I297" s="63" t="str">
        <f t="shared" si="9"/>
        <v>Няма данни</v>
      </c>
    </row>
    <row r="298" spans="1:9" x14ac:dyDescent="0.25">
      <c r="A298" t="str">
        <f t="shared" si="8"/>
        <v>10001 - Няма данни за доставчик</v>
      </c>
      <c r="B298" s="21">
        <v>291</v>
      </c>
      <c r="C298" s="59"/>
      <c r="D298" s="59"/>
      <c r="E298" s="59"/>
      <c r="F298" s="59"/>
      <c r="G298" s="60"/>
      <c r="H298" s="60"/>
      <c r="I298" s="63" t="str">
        <f t="shared" si="9"/>
        <v>Няма данни</v>
      </c>
    </row>
    <row r="299" spans="1:9" x14ac:dyDescent="0.25">
      <c r="A299" t="str">
        <f t="shared" si="8"/>
        <v>10001 - Няма данни за доставчик</v>
      </c>
      <c r="B299" s="21">
        <v>292</v>
      </c>
      <c r="C299" s="59"/>
      <c r="D299" s="59"/>
      <c r="E299" s="59"/>
      <c r="F299" s="59"/>
      <c r="G299" s="60"/>
      <c r="H299" s="60"/>
      <c r="I299" s="63" t="str">
        <f t="shared" si="9"/>
        <v>Няма данни</v>
      </c>
    </row>
    <row r="300" spans="1:9" x14ac:dyDescent="0.25">
      <c r="A300" t="str">
        <f t="shared" si="8"/>
        <v>10001 - Няма данни за доставчик</v>
      </c>
      <c r="B300" s="21">
        <v>293</v>
      </c>
      <c r="C300" s="59"/>
      <c r="D300" s="59"/>
      <c r="E300" s="59"/>
      <c r="F300" s="59"/>
      <c r="G300" s="60"/>
      <c r="H300" s="60"/>
      <c r="I300" s="63" t="str">
        <f t="shared" si="9"/>
        <v>Няма данни</v>
      </c>
    </row>
    <row r="301" spans="1:9" x14ac:dyDescent="0.25">
      <c r="A301" t="str">
        <f t="shared" si="8"/>
        <v>10001 - Няма данни за доставчик</v>
      </c>
      <c r="B301" s="21">
        <v>294</v>
      </c>
      <c r="C301" s="59"/>
      <c r="D301" s="59"/>
      <c r="E301" s="59"/>
      <c r="F301" s="59"/>
      <c r="G301" s="60"/>
      <c r="H301" s="60"/>
      <c r="I301" s="63" t="str">
        <f t="shared" si="9"/>
        <v>Няма данни</v>
      </c>
    </row>
    <row r="302" spans="1:9" x14ac:dyDescent="0.25">
      <c r="A302" t="str">
        <f t="shared" si="8"/>
        <v>10001 - Няма данни за доставчик</v>
      </c>
      <c r="B302" s="21">
        <v>295</v>
      </c>
      <c r="C302" s="59"/>
      <c r="D302" s="59"/>
      <c r="E302" s="59"/>
      <c r="F302" s="59"/>
      <c r="G302" s="60"/>
      <c r="H302" s="60"/>
      <c r="I302" s="63" t="str">
        <f t="shared" si="9"/>
        <v>Няма данни</v>
      </c>
    </row>
    <row r="303" spans="1:9" x14ac:dyDescent="0.25">
      <c r="A303" t="str">
        <f t="shared" si="8"/>
        <v>10001 - Няма данни за доставчик</v>
      </c>
      <c r="B303" s="21">
        <v>296</v>
      </c>
      <c r="C303" s="59"/>
      <c r="D303" s="59"/>
      <c r="E303" s="59"/>
      <c r="F303" s="59"/>
      <c r="G303" s="60"/>
      <c r="H303" s="60"/>
      <c r="I303" s="63" t="str">
        <f t="shared" si="9"/>
        <v>Няма данни</v>
      </c>
    </row>
    <row r="304" spans="1:9" x14ac:dyDescent="0.25">
      <c r="A304" t="str">
        <f t="shared" si="8"/>
        <v>10001 - Няма данни за доставчик</v>
      </c>
      <c r="B304" s="21">
        <v>297</v>
      </c>
      <c r="C304" s="59"/>
      <c r="D304" s="59"/>
      <c r="E304" s="59"/>
      <c r="F304" s="59"/>
      <c r="G304" s="60"/>
      <c r="H304" s="60"/>
      <c r="I304" s="63" t="str">
        <f t="shared" si="9"/>
        <v>Няма данни</v>
      </c>
    </row>
    <row r="305" spans="1:9" x14ac:dyDescent="0.25">
      <c r="A305" t="str">
        <f t="shared" si="8"/>
        <v>10001 - Няма данни за доставчик</v>
      </c>
      <c r="B305" s="21">
        <v>298</v>
      </c>
      <c r="C305" s="59"/>
      <c r="D305" s="59"/>
      <c r="E305" s="59"/>
      <c r="F305" s="59"/>
      <c r="G305" s="60"/>
      <c r="H305" s="60"/>
      <c r="I305" s="63" t="str">
        <f t="shared" si="9"/>
        <v>Няма данни</v>
      </c>
    </row>
    <row r="306" spans="1:9" x14ac:dyDescent="0.25">
      <c r="A306" t="str">
        <f t="shared" si="8"/>
        <v>10001 - Няма данни за доставчик</v>
      </c>
      <c r="B306" s="21">
        <v>299</v>
      </c>
      <c r="C306" s="59"/>
      <c r="D306" s="59"/>
      <c r="E306" s="59"/>
      <c r="F306" s="59"/>
      <c r="G306" s="60"/>
      <c r="H306" s="60"/>
      <c r="I306" s="63" t="str">
        <f t="shared" si="9"/>
        <v>Няма данни</v>
      </c>
    </row>
    <row r="307" spans="1:9" x14ac:dyDescent="0.25">
      <c r="A307" t="str">
        <f t="shared" si="8"/>
        <v>10001 - Няма данни за доставчик</v>
      </c>
      <c r="B307" s="21">
        <v>300</v>
      </c>
      <c r="C307" s="59"/>
      <c r="D307" s="59"/>
      <c r="E307" s="59"/>
      <c r="F307" s="59"/>
      <c r="G307" s="60"/>
      <c r="H307" s="60"/>
      <c r="I307" s="63" t="str">
        <f t="shared" si="9"/>
        <v>Няма данни</v>
      </c>
    </row>
    <row r="308" spans="1:9" x14ac:dyDescent="0.25">
      <c r="A308" t="str">
        <f t="shared" si="8"/>
        <v>10001 - Няма данни за доставчик</v>
      </c>
      <c r="B308" s="21">
        <v>301</v>
      </c>
      <c r="C308" s="59"/>
      <c r="D308" s="59"/>
      <c r="E308" s="59"/>
      <c r="F308" s="59"/>
      <c r="G308" s="60"/>
      <c r="H308" s="60"/>
      <c r="I308" s="63" t="str">
        <f t="shared" si="9"/>
        <v>Няма данни</v>
      </c>
    </row>
    <row r="309" spans="1:9" x14ac:dyDescent="0.25">
      <c r="A309" t="str">
        <f t="shared" si="8"/>
        <v>10001 - Няма данни за доставчик</v>
      </c>
      <c r="B309" s="21">
        <v>302</v>
      </c>
      <c r="C309" s="59"/>
      <c r="D309" s="59"/>
      <c r="E309" s="59"/>
      <c r="F309" s="59"/>
      <c r="G309" s="60"/>
      <c r="H309" s="60"/>
      <c r="I309" s="63" t="str">
        <f t="shared" si="9"/>
        <v>Няма данни</v>
      </c>
    </row>
    <row r="310" spans="1:9" x14ac:dyDescent="0.25">
      <c r="A310" t="str">
        <f t="shared" si="8"/>
        <v>10001 - Няма данни за доставчик</v>
      </c>
      <c r="B310" s="21">
        <v>303</v>
      </c>
      <c r="C310" s="59"/>
      <c r="D310" s="59"/>
      <c r="E310" s="59"/>
      <c r="F310" s="59"/>
      <c r="G310" s="60"/>
      <c r="H310" s="60"/>
      <c r="I310" s="63" t="str">
        <f t="shared" si="9"/>
        <v>Няма данни</v>
      </c>
    </row>
    <row r="311" spans="1:9" x14ac:dyDescent="0.25">
      <c r="A311" t="str">
        <f t="shared" si="8"/>
        <v>10001 - Няма данни за доставчик</v>
      </c>
      <c r="B311" s="21">
        <v>304</v>
      </c>
      <c r="C311" s="59"/>
      <c r="D311" s="59"/>
      <c r="E311" s="59"/>
      <c r="F311" s="59"/>
      <c r="G311" s="60"/>
      <c r="H311" s="60"/>
      <c r="I311" s="63" t="str">
        <f t="shared" si="9"/>
        <v>Няма данни</v>
      </c>
    </row>
    <row r="312" spans="1:9" x14ac:dyDescent="0.25">
      <c r="A312" t="str">
        <f t="shared" si="8"/>
        <v>10001 - Няма данни за доставчик</v>
      </c>
      <c r="B312" s="21">
        <v>305</v>
      </c>
      <c r="C312" s="59"/>
      <c r="D312" s="59"/>
      <c r="E312" s="59"/>
      <c r="F312" s="59"/>
      <c r="G312" s="60"/>
      <c r="H312" s="60"/>
      <c r="I312" s="63" t="str">
        <f t="shared" si="9"/>
        <v>Няма данни</v>
      </c>
    </row>
    <row r="313" spans="1:9" x14ac:dyDescent="0.25">
      <c r="A313" t="str">
        <f t="shared" si="8"/>
        <v>10001 - Няма данни за доставчик</v>
      </c>
      <c r="B313" s="21">
        <v>306</v>
      </c>
      <c r="C313" s="59"/>
      <c r="D313" s="59"/>
      <c r="E313" s="59"/>
      <c r="F313" s="59"/>
      <c r="G313" s="60"/>
      <c r="H313" s="60"/>
      <c r="I313" s="63" t="str">
        <f t="shared" si="9"/>
        <v>Няма данни</v>
      </c>
    </row>
    <row r="314" spans="1:9" x14ac:dyDescent="0.25">
      <c r="A314" t="str">
        <f t="shared" si="8"/>
        <v>10001 - Няма данни за доставчик</v>
      </c>
      <c r="B314" s="21">
        <v>307</v>
      </c>
      <c r="C314" s="59"/>
      <c r="D314" s="59"/>
      <c r="E314" s="59"/>
      <c r="F314" s="59"/>
      <c r="G314" s="60"/>
      <c r="H314" s="60"/>
      <c r="I314" s="63" t="str">
        <f t="shared" si="9"/>
        <v>Няма данни</v>
      </c>
    </row>
    <row r="315" spans="1:9" x14ac:dyDescent="0.25">
      <c r="A315" t="str">
        <f t="shared" si="8"/>
        <v>10001 - Няма данни за доставчик</v>
      </c>
      <c r="B315" s="21">
        <v>308</v>
      </c>
      <c r="C315" s="59"/>
      <c r="D315" s="59"/>
      <c r="E315" s="59"/>
      <c r="F315" s="59"/>
      <c r="G315" s="60"/>
      <c r="H315" s="60"/>
      <c r="I315" s="63" t="str">
        <f t="shared" si="9"/>
        <v>Няма данни</v>
      </c>
    </row>
    <row r="316" spans="1:9" x14ac:dyDescent="0.25">
      <c r="A316" t="str">
        <f t="shared" si="8"/>
        <v>10001 - Няма данни за доставчик</v>
      </c>
      <c r="B316" s="21">
        <v>309</v>
      </c>
      <c r="C316" s="59"/>
      <c r="D316" s="59"/>
      <c r="E316" s="59"/>
      <c r="F316" s="59"/>
      <c r="G316" s="60"/>
      <c r="H316" s="60"/>
      <c r="I316" s="63" t="str">
        <f t="shared" si="9"/>
        <v>Няма данни</v>
      </c>
    </row>
    <row r="317" spans="1:9" x14ac:dyDescent="0.25">
      <c r="A317" t="str">
        <f t="shared" si="8"/>
        <v>10001 - Няма данни за доставчик</v>
      </c>
      <c r="B317" s="21">
        <v>310</v>
      </c>
      <c r="C317" s="59"/>
      <c r="D317" s="59"/>
      <c r="E317" s="59"/>
      <c r="F317" s="59"/>
      <c r="G317" s="60"/>
      <c r="H317" s="60"/>
      <c r="I317" s="63" t="str">
        <f t="shared" si="9"/>
        <v>Няма данни</v>
      </c>
    </row>
    <row r="318" spans="1:9" x14ac:dyDescent="0.25">
      <c r="A318" t="str">
        <f t="shared" si="8"/>
        <v>10001 - Няма данни за доставчик</v>
      </c>
      <c r="B318" s="21">
        <v>311</v>
      </c>
      <c r="C318" s="59"/>
      <c r="D318" s="59"/>
      <c r="E318" s="59"/>
      <c r="F318" s="59"/>
      <c r="G318" s="60"/>
      <c r="H318" s="60"/>
      <c r="I318" s="63" t="str">
        <f t="shared" si="9"/>
        <v>Няма данни</v>
      </c>
    </row>
    <row r="319" spans="1:9" x14ac:dyDescent="0.25">
      <c r="A319" t="str">
        <f t="shared" si="8"/>
        <v>10001 - Няма данни за доставчик</v>
      </c>
      <c r="B319" s="21">
        <v>312</v>
      </c>
      <c r="C319" s="59"/>
      <c r="D319" s="59"/>
      <c r="E319" s="59"/>
      <c r="F319" s="59"/>
      <c r="G319" s="60"/>
      <c r="H319" s="60"/>
      <c r="I319" s="63" t="str">
        <f t="shared" si="9"/>
        <v>Няма данни</v>
      </c>
    </row>
    <row r="320" spans="1:9" x14ac:dyDescent="0.25">
      <c r="A320" t="str">
        <f t="shared" si="8"/>
        <v>10001 - Няма данни за доставчик</v>
      </c>
      <c r="B320" s="21">
        <v>313</v>
      </c>
      <c r="C320" s="59"/>
      <c r="D320" s="59"/>
      <c r="E320" s="59"/>
      <c r="F320" s="59"/>
      <c r="G320" s="60"/>
      <c r="H320" s="60"/>
      <c r="I320" s="63" t="str">
        <f t="shared" si="9"/>
        <v>Няма данни</v>
      </c>
    </row>
    <row r="321" spans="1:9" x14ac:dyDescent="0.25">
      <c r="A321" t="str">
        <f t="shared" si="8"/>
        <v>10001 - Няма данни за доставчик</v>
      </c>
      <c r="B321" s="21">
        <v>314</v>
      </c>
      <c r="C321" s="59"/>
      <c r="D321" s="59"/>
      <c r="E321" s="59"/>
      <c r="F321" s="59"/>
      <c r="G321" s="60"/>
      <c r="H321" s="60"/>
      <c r="I321" s="63" t="str">
        <f t="shared" si="9"/>
        <v>Няма данни</v>
      </c>
    </row>
    <row r="322" spans="1:9" x14ac:dyDescent="0.25">
      <c r="A322" t="str">
        <f t="shared" si="8"/>
        <v>10001 - Няма данни за доставчик</v>
      </c>
      <c r="B322" s="21">
        <v>315</v>
      </c>
      <c r="C322" s="59"/>
      <c r="D322" s="59"/>
      <c r="E322" s="59"/>
      <c r="F322" s="59"/>
      <c r="G322" s="60"/>
      <c r="H322" s="60"/>
      <c r="I322" s="63" t="str">
        <f t="shared" si="9"/>
        <v>Няма данни</v>
      </c>
    </row>
    <row r="323" spans="1:9" x14ac:dyDescent="0.25">
      <c r="A323" t="str">
        <f t="shared" si="8"/>
        <v>10001 - Няма данни за доставчик</v>
      </c>
      <c r="B323" s="21">
        <v>316</v>
      </c>
      <c r="C323" s="59"/>
      <c r="D323" s="59"/>
      <c r="E323" s="59"/>
      <c r="F323" s="59"/>
      <c r="G323" s="60"/>
      <c r="H323" s="60"/>
      <c r="I323" s="63" t="str">
        <f t="shared" si="9"/>
        <v>Няма данни</v>
      </c>
    </row>
    <row r="324" spans="1:9" x14ac:dyDescent="0.25">
      <c r="A324" t="str">
        <f t="shared" si="8"/>
        <v>10001 - Няма данни за доставчик</v>
      </c>
      <c r="B324" s="21">
        <v>317</v>
      </c>
      <c r="C324" s="59"/>
      <c r="D324" s="59"/>
      <c r="E324" s="59"/>
      <c r="F324" s="59"/>
      <c r="G324" s="60"/>
      <c r="H324" s="60"/>
      <c r="I324" s="63" t="str">
        <f t="shared" si="9"/>
        <v>Няма данни</v>
      </c>
    </row>
    <row r="325" spans="1:9" x14ac:dyDescent="0.25">
      <c r="A325" t="str">
        <f t="shared" si="8"/>
        <v>10001 - Няма данни за доставчик</v>
      </c>
      <c r="B325" s="21">
        <v>318</v>
      </c>
      <c r="C325" s="59"/>
      <c r="D325" s="59"/>
      <c r="E325" s="59"/>
      <c r="F325" s="59"/>
      <c r="G325" s="60"/>
      <c r="H325" s="60"/>
      <c r="I325" s="63" t="str">
        <f t="shared" si="9"/>
        <v>Няма данни</v>
      </c>
    </row>
    <row r="326" spans="1:9" x14ac:dyDescent="0.25">
      <c r="A326" t="str">
        <f t="shared" si="8"/>
        <v>10001 - Няма данни за доставчик</v>
      </c>
      <c r="B326" s="21">
        <v>319</v>
      </c>
      <c r="C326" s="59"/>
      <c r="D326" s="59"/>
      <c r="E326" s="59"/>
      <c r="F326" s="59"/>
      <c r="G326" s="60"/>
      <c r="H326" s="60"/>
      <c r="I326" s="63" t="str">
        <f t="shared" si="9"/>
        <v>Няма данни</v>
      </c>
    </row>
    <row r="327" spans="1:9" x14ac:dyDescent="0.25">
      <c r="A327" t="str">
        <f t="shared" si="8"/>
        <v>10001 - Няма данни за доставчик</v>
      </c>
      <c r="B327" s="21">
        <v>320</v>
      </c>
      <c r="C327" s="59"/>
      <c r="D327" s="59"/>
      <c r="E327" s="59"/>
      <c r="F327" s="59"/>
      <c r="G327" s="60"/>
      <c r="H327" s="60"/>
      <c r="I327" s="63" t="str">
        <f t="shared" si="9"/>
        <v>Няма данни</v>
      </c>
    </row>
    <row r="328" spans="1:9" x14ac:dyDescent="0.25">
      <c r="A328" t="str">
        <f t="shared" si="8"/>
        <v>10001 - Няма данни за доставчик</v>
      </c>
      <c r="B328" s="21">
        <v>321</v>
      </c>
      <c r="C328" s="59"/>
      <c r="D328" s="59"/>
      <c r="E328" s="59"/>
      <c r="F328" s="59"/>
      <c r="G328" s="60"/>
      <c r="H328" s="60"/>
      <c r="I328" s="63" t="str">
        <f t="shared" si="9"/>
        <v>Няма данни</v>
      </c>
    </row>
    <row r="329" spans="1:9" x14ac:dyDescent="0.25">
      <c r="A329" t="str">
        <f t="shared" ref="A329:A392" si="10">IF(I329="OK",B329&amp;" - "&amp;C329&amp;" - "&amp;D329&amp;" - "&amp;E329&amp;" - "&amp;G329&amp;" - "&amp;H329,"10001 - Няма данни за доставчик")</f>
        <v>10001 - Няма данни за доставчик</v>
      </c>
      <c r="B329" s="21">
        <v>322</v>
      </c>
      <c r="C329" s="59"/>
      <c r="D329" s="59"/>
      <c r="E329" s="59"/>
      <c r="F329" s="59"/>
      <c r="G329" s="60"/>
      <c r="H329" s="60"/>
      <c r="I329" s="63" t="str">
        <f t="shared" ref="I329:I392" si="11">IF(AND(C329="",OR(D329="",E329=""),F329="",G329="",H329=""),"Няма данни",IF(AND(C329&lt;&gt;"",OR(D329&lt;&gt;"",E329&lt;&gt;""),G329&lt;&gt;""),"OK","Не са попълнени всички задължителни полета (Име/ЕИК/ЕГН/ВИД)"))</f>
        <v>Няма данни</v>
      </c>
    </row>
    <row r="330" spans="1:9" x14ac:dyDescent="0.25">
      <c r="A330" t="str">
        <f t="shared" si="10"/>
        <v>10001 - Няма данни за доставчик</v>
      </c>
      <c r="B330" s="21">
        <v>323</v>
      </c>
      <c r="C330" s="59"/>
      <c r="D330" s="59"/>
      <c r="E330" s="59"/>
      <c r="F330" s="59"/>
      <c r="G330" s="60"/>
      <c r="H330" s="60"/>
      <c r="I330" s="63" t="str">
        <f t="shared" si="11"/>
        <v>Няма данни</v>
      </c>
    </row>
    <row r="331" spans="1:9" x14ac:dyDescent="0.25">
      <c r="A331" t="str">
        <f t="shared" si="10"/>
        <v>10001 - Няма данни за доставчик</v>
      </c>
      <c r="B331" s="21">
        <v>324</v>
      </c>
      <c r="C331" s="59"/>
      <c r="D331" s="59"/>
      <c r="E331" s="59"/>
      <c r="F331" s="59"/>
      <c r="G331" s="60"/>
      <c r="H331" s="60"/>
      <c r="I331" s="63" t="str">
        <f t="shared" si="11"/>
        <v>Няма данни</v>
      </c>
    </row>
    <row r="332" spans="1:9" x14ac:dyDescent="0.25">
      <c r="A332" t="str">
        <f t="shared" si="10"/>
        <v>10001 - Няма данни за доставчик</v>
      </c>
      <c r="B332" s="21">
        <v>325</v>
      </c>
      <c r="C332" s="59"/>
      <c r="D332" s="59"/>
      <c r="E332" s="59"/>
      <c r="F332" s="59"/>
      <c r="G332" s="60"/>
      <c r="H332" s="60"/>
      <c r="I332" s="63" t="str">
        <f t="shared" si="11"/>
        <v>Няма данни</v>
      </c>
    </row>
    <row r="333" spans="1:9" x14ac:dyDescent="0.25">
      <c r="A333" t="str">
        <f t="shared" si="10"/>
        <v>10001 - Няма данни за доставчик</v>
      </c>
      <c r="B333" s="21">
        <v>326</v>
      </c>
      <c r="C333" s="59"/>
      <c r="D333" s="59"/>
      <c r="E333" s="59"/>
      <c r="F333" s="59"/>
      <c r="G333" s="60"/>
      <c r="H333" s="60"/>
      <c r="I333" s="63" t="str">
        <f t="shared" si="11"/>
        <v>Няма данни</v>
      </c>
    </row>
    <row r="334" spans="1:9" x14ac:dyDescent="0.25">
      <c r="A334" t="str">
        <f t="shared" si="10"/>
        <v>10001 - Няма данни за доставчик</v>
      </c>
      <c r="B334" s="21">
        <v>327</v>
      </c>
      <c r="C334" s="59"/>
      <c r="D334" s="59"/>
      <c r="E334" s="59"/>
      <c r="F334" s="59"/>
      <c r="G334" s="60"/>
      <c r="H334" s="60"/>
      <c r="I334" s="63" t="str">
        <f t="shared" si="11"/>
        <v>Няма данни</v>
      </c>
    </row>
    <row r="335" spans="1:9" x14ac:dyDescent="0.25">
      <c r="A335" t="str">
        <f t="shared" si="10"/>
        <v>10001 - Няма данни за доставчик</v>
      </c>
      <c r="B335" s="21">
        <v>328</v>
      </c>
      <c r="C335" s="59"/>
      <c r="D335" s="59"/>
      <c r="E335" s="59"/>
      <c r="F335" s="59"/>
      <c r="G335" s="60"/>
      <c r="H335" s="60"/>
      <c r="I335" s="63" t="str">
        <f t="shared" si="11"/>
        <v>Няма данни</v>
      </c>
    </row>
    <row r="336" spans="1:9" x14ac:dyDescent="0.25">
      <c r="A336" t="str">
        <f t="shared" si="10"/>
        <v>10001 - Няма данни за доставчик</v>
      </c>
      <c r="B336" s="21">
        <v>329</v>
      </c>
      <c r="C336" s="59"/>
      <c r="D336" s="59"/>
      <c r="E336" s="59"/>
      <c r="F336" s="59"/>
      <c r="G336" s="60"/>
      <c r="H336" s="60"/>
      <c r="I336" s="63" t="str">
        <f t="shared" si="11"/>
        <v>Няма данни</v>
      </c>
    </row>
    <row r="337" spans="1:9" x14ac:dyDescent="0.25">
      <c r="A337" t="str">
        <f t="shared" si="10"/>
        <v>10001 - Няма данни за доставчик</v>
      </c>
      <c r="B337" s="21">
        <v>330</v>
      </c>
      <c r="C337" s="59"/>
      <c r="D337" s="59"/>
      <c r="E337" s="59"/>
      <c r="F337" s="59"/>
      <c r="G337" s="60"/>
      <c r="H337" s="60"/>
      <c r="I337" s="63" t="str">
        <f t="shared" si="11"/>
        <v>Няма данни</v>
      </c>
    </row>
    <row r="338" spans="1:9" x14ac:dyDescent="0.25">
      <c r="A338" t="str">
        <f t="shared" si="10"/>
        <v>10001 - Няма данни за доставчик</v>
      </c>
      <c r="B338" s="21">
        <v>331</v>
      </c>
      <c r="C338" s="59"/>
      <c r="D338" s="59"/>
      <c r="E338" s="59"/>
      <c r="F338" s="59"/>
      <c r="G338" s="60"/>
      <c r="H338" s="60"/>
      <c r="I338" s="63" t="str">
        <f t="shared" si="11"/>
        <v>Няма данни</v>
      </c>
    </row>
    <row r="339" spans="1:9" x14ac:dyDescent="0.25">
      <c r="A339" t="str">
        <f t="shared" si="10"/>
        <v>10001 - Няма данни за доставчик</v>
      </c>
      <c r="B339" s="21">
        <v>332</v>
      </c>
      <c r="C339" s="59"/>
      <c r="D339" s="59"/>
      <c r="E339" s="59"/>
      <c r="F339" s="59"/>
      <c r="G339" s="60"/>
      <c r="H339" s="60"/>
      <c r="I339" s="63" t="str">
        <f t="shared" si="11"/>
        <v>Няма данни</v>
      </c>
    </row>
    <row r="340" spans="1:9" x14ac:dyDescent="0.25">
      <c r="A340" t="str">
        <f t="shared" si="10"/>
        <v>10001 - Няма данни за доставчик</v>
      </c>
      <c r="B340" s="21">
        <v>333</v>
      </c>
      <c r="C340" s="59"/>
      <c r="D340" s="59"/>
      <c r="E340" s="59"/>
      <c r="F340" s="59"/>
      <c r="G340" s="60"/>
      <c r="H340" s="60"/>
      <c r="I340" s="63" t="str">
        <f t="shared" si="11"/>
        <v>Няма данни</v>
      </c>
    </row>
    <row r="341" spans="1:9" x14ac:dyDescent="0.25">
      <c r="A341" t="str">
        <f t="shared" si="10"/>
        <v>10001 - Няма данни за доставчик</v>
      </c>
      <c r="B341" s="21">
        <v>334</v>
      </c>
      <c r="C341" s="59"/>
      <c r="D341" s="59"/>
      <c r="E341" s="59"/>
      <c r="F341" s="59"/>
      <c r="G341" s="60"/>
      <c r="H341" s="60"/>
      <c r="I341" s="63" t="str">
        <f t="shared" si="11"/>
        <v>Няма данни</v>
      </c>
    </row>
    <row r="342" spans="1:9" x14ac:dyDescent="0.25">
      <c r="A342" t="str">
        <f t="shared" si="10"/>
        <v>10001 - Няма данни за доставчик</v>
      </c>
      <c r="B342" s="21">
        <v>335</v>
      </c>
      <c r="C342" s="59"/>
      <c r="D342" s="59"/>
      <c r="E342" s="59"/>
      <c r="F342" s="59"/>
      <c r="G342" s="60"/>
      <c r="H342" s="60"/>
      <c r="I342" s="63" t="str">
        <f t="shared" si="11"/>
        <v>Няма данни</v>
      </c>
    </row>
    <row r="343" spans="1:9" x14ac:dyDescent="0.25">
      <c r="A343" t="str">
        <f t="shared" si="10"/>
        <v>10001 - Няма данни за доставчик</v>
      </c>
      <c r="B343" s="21">
        <v>336</v>
      </c>
      <c r="C343" s="59"/>
      <c r="D343" s="59"/>
      <c r="E343" s="59"/>
      <c r="F343" s="59"/>
      <c r="G343" s="60"/>
      <c r="H343" s="60"/>
      <c r="I343" s="63" t="str">
        <f t="shared" si="11"/>
        <v>Няма данни</v>
      </c>
    </row>
    <row r="344" spans="1:9" x14ac:dyDescent="0.25">
      <c r="A344" t="str">
        <f t="shared" si="10"/>
        <v>10001 - Няма данни за доставчик</v>
      </c>
      <c r="B344" s="21">
        <v>337</v>
      </c>
      <c r="C344" s="59"/>
      <c r="D344" s="59"/>
      <c r="E344" s="59"/>
      <c r="F344" s="59"/>
      <c r="G344" s="60"/>
      <c r="H344" s="60"/>
      <c r="I344" s="63" t="str">
        <f t="shared" si="11"/>
        <v>Няма данни</v>
      </c>
    </row>
    <row r="345" spans="1:9" x14ac:dyDescent="0.25">
      <c r="A345" t="str">
        <f t="shared" si="10"/>
        <v>10001 - Няма данни за доставчик</v>
      </c>
      <c r="B345" s="21">
        <v>338</v>
      </c>
      <c r="C345" s="59"/>
      <c r="D345" s="59"/>
      <c r="E345" s="59"/>
      <c r="F345" s="59"/>
      <c r="G345" s="60"/>
      <c r="H345" s="60"/>
      <c r="I345" s="63" t="str">
        <f t="shared" si="11"/>
        <v>Няма данни</v>
      </c>
    </row>
    <row r="346" spans="1:9" x14ac:dyDescent="0.25">
      <c r="A346" t="str">
        <f t="shared" si="10"/>
        <v>10001 - Няма данни за доставчик</v>
      </c>
      <c r="B346" s="21">
        <v>339</v>
      </c>
      <c r="C346" s="59"/>
      <c r="D346" s="59"/>
      <c r="E346" s="59"/>
      <c r="F346" s="59"/>
      <c r="G346" s="60"/>
      <c r="H346" s="60"/>
      <c r="I346" s="63" t="str">
        <f t="shared" si="11"/>
        <v>Няма данни</v>
      </c>
    </row>
    <row r="347" spans="1:9" x14ac:dyDescent="0.25">
      <c r="A347" t="str">
        <f t="shared" si="10"/>
        <v>10001 - Няма данни за доставчик</v>
      </c>
      <c r="B347" s="21">
        <v>340</v>
      </c>
      <c r="C347" s="59"/>
      <c r="D347" s="59"/>
      <c r="E347" s="59"/>
      <c r="F347" s="59"/>
      <c r="G347" s="60"/>
      <c r="H347" s="60"/>
      <c r="I347" s="63" t="str">
        <f t="shared" si="11"/>
        <v>Няма данни</v>
      </c>
    </row>
    <row r="348" spans="1:9" x14ac:dyDescent="0.25">
      <c r="A348" t="str">
        <f t="shared" si="10"/>
        <v>10001 - Няма данни за доставчик</v>
      </c>
      <c r="B348" s="21">
        <v>341</v>
      </c>
      <c r="C348" s="59"/>
      <c r="D348" s="59"/>
      <c r="E348" s="59"/>
      <c r="F348" s="59"/>
      <c r="G348" s="60"/>
      <c r="H348" s="60"/>
      <c r="I348" s="63" t="str">
        <f t="shared" si="11"/>
        <v>Няма данни</v>
      </c>
    </row>
    <row r="349" spans="1:9" x14ac:dyDescent="0.25">
      <c r="A349" t="str">
        <f t="shared" si="10"/>
        <v>10001 - Няма данни за доставчик</v>
      </c>
      <c r="B349" s="21">
        <v>342</v>
      </c>
      <c r="C349" s="59"/>
      <c r="D349" s="59"/>
      <c r="E349" s="59"/>
      <c r="F349" s="59"/>
      <c r="G349" s="60"/>
      <c r="H349" s="60"/>
      <c r="I349" s="63" t="str">
        <f t="shared" si="11"/>
        <v>Няма данни</v>
      </c>
    </row>
    <row r="350" spans="1:9" x14ac:dyDescent="0.25">
      <c r="A350" t="str">
        <f t="shared" si="10"/>
        <v>10001 - Няма данни за доставчик</v>
      </c>
      <c r="B350" s="21">
        <v>343</v>
      </c>
      <c r="C350" s="59"/>
      <c r="D350" s="59"/>
      <c r="E350" s="59"/>
      <c r="F350" s="59"/>
      <c r="G350" s="60"/>
      <c r="H350" s="60"/>
      <c r="I350" s="63" t="str">
        <f t="shared" si="11"/>
        <v>Няма данни</v>
      </c>
    </row>
    <row r="351" spans="1:9" x14ac:dyDescent="0.25">
      <c r="A351" t="str">
        <f t="shared" si="10"/>
        <v>10001 - Няма данни за доставчик</v>
      </c>
      <c r="B351" s="21">
        <v>344</v>
      </c>
      <c r="C351" s="59"/>
      <c r="D351" s="59"/>
      <c r="E351" s="59"/>
      <c r="F351" s="59"/>
      <c r="G351" s="60"/>
      <c r="H351" s="60"/>
      <c r="I351" s="63" t="str">
        <f t="shared" si="11"/>
        <v>Няма данни</v>
      </c>
    </row>
    <row r="352" spans="1:9" x14ac:dyDescent="0.25">
      <c r="A352" t="str">
        <f t="shared" si="10"/>
        <v>10001 - Няма данни за доставчик</v>
      </c>
      <c r="B352" s="21">
        <v>345</v>
      </c>
      <c r="C352" s="59"/>
      <c r="D352" s="59"/>
      <c r="E352" s="59"/>
      <c r="F352" s="59"/>
      <c r="G352" s="60"/>
      <c r="H352" s="60"/>
      <c r="I352" s="63" t="str">
        <f t="shared" si="11"/>
        <v>Няма данни</v>
      </c>
    </row>
    <row r="353" spans="1:9" x14ac:dyDescent="0.25">
      <c r="A353" t="str">
        <f t="shared" si="10"/>
        <v>10001 - Няма данни за доставчик</v>
      </c>
      <c r="B353" s="21">
        <v>346</v>
      </c>
      <c r="C353" s="59"/>
      <c r="D353" s="59"/>
      <c r="E353" s="59"/>
      <c r="F353" s="59"/>
      <c r="G353" s="60"/>
      <c r="H353" s="60"/>
      <c r="I353" s="63" t="str">
        <f t="shared" si="11"/>
        <v>Няма данни</v>
      </c>
    </row>
    <row r="354" spans="1:9" x14ac:dyDescent="0.25">
      <c r="A354" t="str">
        <f t="shared" si="10"/>
        <v>10001 - Няма данни за доставчик</v>
      </c>
      <c r="B354" s="21">
        <v>347</v>
      </c>
      <c r="C354" s="59"/>
      <c r="D354" s="59"/>
      <c r="E354" s="59"/>
      <c r="F354" s="59"/>
      <c r="G354" s="60"/>
      <c r="H354" s="60"/>
      <c r="I354" s="63" t="str">
        <f t="shared" si="11"/>
        <v>Няма данни</v>
      </c>
    </row>
    <row r="355" spans="1:9" x14ac:dyDescent="0.25">
      <c r="A355" t="str">
        <f t="shared" si="10"/>
        <v>10001 - Няма данни за доставчик</v>
      </c>
      <c r="B355" s="21">
        <v>348</v>
      </c>
      <c r="C355" s="59"/>
      <c r="D355" s="59"/>
      <c r="E355" s="59"/>
      <c r="F355" s="59"/>
      <c r="G355" s="60"/>
      <c r="H355" s="60"/>
      <c r="I355" s="63" t="str">
        <f t="shared" si="11"/>
        <v>Няма данни</v>
      </c>
    </row>
    <row r="356" spans="1:9" x14ac:dyDescent="0.25">
      <c r="A356" t="str">
        <f t="shared" si="10"/>
        <v>10001 - Няма данни за доставчик</v>
      </c>
      <c r="B356" s="21">
        <v>349</v>
      </c>
      <c r="C356" s="59"/>
      <c r="D356" s="59"/>
      <c r="E356" s="59"/>
      <c r="F356" s="59"/>
      <c r="G356" s="60"/>
      <c r="H356" s="60"/>
      <c r="I356" s="63" t="str">
        <f t="shared" si="11"/>
        <v>Няма данни</v>
      </c>
    </row>
    <row r="357" spans="1:9" x14ac:dyDescent="0.25">
      <c r="A357" t="str">
        <f t="shared" si="10"/>
        <v>10001 - Няма данни за доставчик</v>
      </c>
      <c r="B357" s="21">
        <v>350</v>
      </c>
      <c r="C357" s="59"/>
      <c r="D357" s="59"/>
      <c r="E357" s="59"/>
      <c r="F357" s="59"/>
      <c r="G357" s="60"/>
      <c r="H357" s="60"/>
      <c r="I357" s="63" t="str">
        <f t="shared" si="11"/>
        <v>Няма данни</v>
      </c>
    </row>
    <row r="358" spans="1:9" x14ac:dyDescent="0.25">
      <c r="A358" t="str">
        <f t="shared" si="10"/>
        <v>10001 - Няма данни за доставчик</v>
      </c>
      <c r="B358" s="21">
        <v>351</v>
      </c>
      <c r="C358" s="59"/>
      <c r="D358" s="59"/>
      <c r="E358" s="59"/>
      <c r="F358" s="59"/>
      <c r="G358" s="60"/>
      <c r="H358" s="60"/>
      <c r="I358" s="63" t="str">
        <f t="shared" si="11"/>
        <v>Няма данни</v>
      </c>
    </row>
    <row r="359" spans="1:9" x14ac:dyDescent="0.25">
      <c r="A359" t="str">
        <f t="shared" si="10"/>
        <v>10001 - Няма данни за доставчик</v>
      </c>
      <c r="B359" s="21">
        <v>352</v>
      </c>
      <c r="C359" s="59"/>
      <c r="D359" s="59"/>
      <c r="E359" s="59"/>
      <c r="F359" s="59"/>
      <c r="G359" s="60"/>
      <c r="H359" s="60"/>
      <c r="I359" s="63" t="str">
        <f t="shared" si="11"/>
        <v>Няма данни</v>
      </c>
    </row>
    <row r="360" spans="1:9" x14ac:dyDescent="0.25">
      <c r="A360" t="str">
        <f t="shared" si="10"/>
        <v>10001 - Няма данни за доставчик</v>
      </c>
      <c r="B360" s="21">
        <v>353</v>
      </c>
      <c r="C360" s="59"/>
      <c r="D360" s="59"/>
      <c r="E360" s="59"/>
      <c r="F360" s="59"/>
      <c r="G360" s="60"/>
      <c r="H360" s="60"/>
      <c r="I360" s="63" t="str">
        <f t="shared" si="11"/>
        <v>Няма данни</v>
      </c>
    </row>
    <row r="361" spans="1:9" x14ac:dyDescent="0.25">
      <c r="A361" t="str">
        <f t="shared" si="10"/>
        <v>10001 - Няма данни за доставчик</v>
      </c>
      <c r="B361" s="21">
        <v>354</v>
      </c>
      <c r="C361" s="59"/>
      <c r="D361" s="59"/>
      <c r="E361" s="59"/>
      <c r="F361" s="59"/>
      <c r="G361" s="60"/>
      <c r="H361" s="60"/>
      <c r="I361" s="63" t="str">
        <f t="shared" si="11"/>
        <v>Няма данни</v>
      </c>
    </row>
    <row r="362" spans="1:9" x14ac:dyDescent="0.25">
      <c r="A362" t="str">
        <f t="shared" si="10"/>
        <v>10001 - Няма данни за доставчик</v>
      </c>
      <c r="B362" s="21">
        <v>355</v>
      </c>
      <c r="C362" s="59"/>
      <c r="D362" s="59"/>
      <c r="E362" s="59"/>
      <c r="F362" s="59"/>
      <c r="G362" s="60"/>
      <c r="H362" s="60"/>
      <c r="I362" s="63" t="str">
        <f t="shared" si="11"/>
        <v>Няма данни</v>
      </c>
    </row>
    <row r="363" spans="1:9" x14ac:dyDescent="0.25">
      <c r="A363" t="str">
        <f t="shared" si="10"/>
        <v>10001 - Няма данни за доставчик</v>
      </c>
      <c r="B363" s="21">
        <v>356</v>
      </c>
      <c r="C363" s="59"/>
      <c r="D363" s="59"/>
      <c r="E363" s="59"/>
      <c r="F363" s="59"/>
      <c r="G363" s="60"/>
      <c r="H363" s="60"/>
      <c r="I363" s="63" t="str">
        <f t="shared" si="11"/>
        <v>Няма данни</v>
      </c>
    </row>
    <row r="364" spans="1:9" x14ac:dyDescent="0.25">
      <c r="A364" t="str">
        <f t="shared" si="10"/>
        <v>10001 - Няма данни за доставчик</v>
      </c>
      <c r="B364" s="21">
        <v>357</v>
      </c>
      <c r="C364" s="59"/>
      <c r="D364" s="59"/>
      <c r="E364" s="59"/>
      <c r="F364" s="59"/>
      <c r="G364" s="60"/>
      <c r="H364" s="60"/>
      <c r="I364" s="63" t="str">
        <f t="shared" si="11"/>
        <v>Няма данни</v>
      </c>
    </row>
    <row r="365" spans="1:9" x14ac:dyDescent="0.25">
      <c r="A365" t="str">
        <f t="shared" si="10"/>
        <v>10001 - Няма данни за доставчик</v>
      </c>
      <c r="B365" s="21">
        <v>358</v>
      </c>
      <c r="C365" s="59"/>
      <c r="D365" s="59"/>
      <c r="E365" s="59"/>
      <c r="F365" s="59"/>
      <c r="G365" s="60"/>
      <c r="H365" s="60"/>
      <c r="I365" s="63" t="str">
        <f t="shared" si="11"/>
        <v>Няма данни</v>
      </c>
    </row>
    <row r="366" spans="1:9" x14ac:dyDescent="0.25">
      <c r="A366" t="str">
        <f t="shared" si="10"/>
        <v>10001 - Няма данни за доставчик</v>
      </c>
      <c r="B366" s="21">
        <v>359</v>
      </c>
      <c r="C366" s="59"/>
      <c r="D366" s="59"/>
      <c r="E366" s="59"/>
      <c r="F366" s="59"/>
      <c r="G366" s="60"/>
      <c r="H366" s="60"/>
      <c r="I366" s="63" t="str">
        <f t="shared" si="11"/>
        <v>Няма данни</v>
      </c>
    </row>
    <row r="367" spans="1:9" x14ac:dyDescent="0.25">
      <c r="A367" t="str">
        <f t="shared" si="10"/>
        <v>10001 - Няма данни за доставчик</v>
      </c>
      <c r="B367" s="21">
        <v>360</v>
      </c>
      <c r="C367" s="59"/>
      <c r="D367" s="59"/>
      <c r="E367" s="59"/>
      <c r="F367" s="59"/>
      <c r="G367" s="60"/>
      <c r="H367" s="60"/>
      <c r="I367" s="63" t="str">
        <f t="shared" si="11"/>
        <v>Няма данни</v>
      </c>
    </row>
    <row r="368" spans="1:9" x14ac:dyDescent="0.25">
      <c r="A368" t="str">
        <f t="shared" si="10"/>
        <v>10001 - Няма данни за доставчик</v>
      </c>
      <c r="B368" s="21">
        <v>361</v>
      </c>
      <c r="C368" s="59"/>
      <c r="D368" s="59"/>
      <c r="E368" s="59"/>
      <c r="F368" s="59"/>
      <c r="G368" s="60"/>
      <c r="H368" s="60"/>
      <c r="I368" s="63" t="str">
        <f t="shared" si="11"/>
        <v>Няма данни</v>
      </c>
    </row>
    <row r="369" spans="1:9" x14ac:dyDescent="0.25">
      <c r="A369" t="str">
        <f t="shared" si="10"/>
        <v>10001 - Няма данни за доставчик</v>
      </c>
      <c r="B369" s="21">
        <v>362</v>
      </c>
      <c r="C369" s="59"/>
      <c r="D369" s="59"/>
      <c r="E369" s="59"/>
      <c r="F369" s="59"/>
      <c r="G369" s="60"/>
      <c r="H369" s="60"/>
      <c r="I369" s="63" t="str">
        <f t="shared" si="11"/>
        <v>Няма данни</v>
      </c>
    </row>
    <row r="370" spans="1:9" x14ac:dyDescent="0.25">
      <c r="A370" t="str">
        <f t="shared" si="10"/>
        <v>10001 - Няма данни за доставчик</v>
      </c>
      <c r="B370" s="21">
        <v>363</v>
      </c>
      <c r="C370" s="59"/>
      <c r="D370" s="59"/>
      <c r="E370" s="59"/>
      <c r="F370" s="59"/>
      <c r="G370" s="60"/>
      <c r="H370" s="60"/>
      <c r="I370" s="63" t="str">
        <f t="shared" si="11"/>
        <v>Няма данни</v>
      </c>
    </row>
    <row r="371" spans="1:9" x14ac:dyDescent="0.25">
      <c r="A371" t="str">
        <f t="shared" si="10"/>
        <v>10001 - Няма данни за доставчик</v>
      </c>
      <c r="B371" s="21">
        <v>364</v>
      </c>
      <c r="C371" s="59"/>
      <c r="D371" s="59"/>
      <c r="E371" s="59"/>
      <c r="F371" s="59"/>
      <c r="G371" s="60"/>
      <c r="H371" s="60"/>
      <c r="I371" s="63" t="str">
        <f t="shared" si="11"/>
        <v>Няма данни</v>
      </c>
    </row>
    <row r="372" spans="1:9" x14ac:dyDescent="0.25">
      <c r="A372" t="str">
        <f t="shared" si="10"/>
        <v>10001 - Няма данни за доставчик</v>
      </c>
      <c r="B372" s="21">
        <v>365</v>
      </c>
      <c r="C372" s="59"/>
      <c r="D372" s="59"/>
      <c r="E372" s="59"/>
      <c r="F372" s="59"/>
      <c r="G372" s="60"/>
      <c r="H372" s="60"/>
      <c r="I372" s="63" t="str">
        <f t="shared" si="11"/>
        <v>Няма данни</v>
      </c>
    </row>
    <row r="373" spans="1:9" x14ac:dyDescent="0.25">
      <c r="A373" t="str">
        <f t="shared" si="10"/>
        <v>10001 - Няма данни за доставчик</v>
      </c>
      <c r="B373" s="21">
        <v>366</v>
      </c>
      <c r="C373" s="59"/>
      <c r="D373" s="59"/>
      <c r="E373" s="59"/>
      <c r="F373" s="59"/>
      <c r="G373" s="60"/>
      <c r="H373" s="60"/>
      <c r="I373" s="63" t="str">
        <f t="shared" si="11"/>
        <v>Няма данни</v>
      </c>
    </row>
    <row r="374" spans="1:9" x14ac:dyDescent="0.25">
      <c r="A374" t="str">
        <f t="shared" si="10"/>
        <v>10001 - Няма данни за доставчик</v>
      </c>
      <c r="B374" s="21">
        <v>367</v>
      </c>
      <c r="C374" s="59"/>
      <c r="D374" s="59"/>
      <c r="E374" s="59"/>
      <c r="F374" s="59"/>
      <c r="G374" s="60"/>
      <c r="H374" s="60"/>
      <c r="I374" s="63" t="str">
        <f t="shared" si="11"/>
        <v>Няма данни</v>
      </c>
    </row>
    <row r="375" spans="1:9" x14ac:dyDescent="0.25">
      <c r="A375" t="str">
        <f t="shared" si="10"/>
        <v>10001 - Няма данни за доставчик</v>
      </c>
      <c r="B375" s="21">
        <v>368</v>
      </c>
      <c r="C375" s="59"/>
      <c r="D375" s="59"/>
      <c r="E375" s="59"/>
      <c r="F375" s="59"/>
      <c r="G375" s="60"/>
      <c r="H375" s="60"/>
      <c r="I375" s="63" t="str">
        <f t="shared" si="11"/>
        <v>Няма данни</v>
      </c>
    </row>
    <row r="376" spans="1:9" x14ac:dyDescent="0.25">
      <c r="A376" t="str">
        <f t="shared" si="10"/>
        <v>10001 - Няма данни за доставчик</v>
      </c>
      <c r="B376" s="21">
        <v>369</v>
      </c>
      <c r="C376" s="59"/>
      <c r="D376" s="59"/>
      <c r="E376" s="59"/>
      <c r="F376" s="59"/>
      <c r="G376" s="60"/>
      <c r="H376" s="60"/>
      <c r="I376" s="63" t="str">
        <f t="shared" si="11"/>
        <v>Няма данни</v>
      </c>
    </row>
    <row r="377" spans="1:9" x14ac:dyDescent="0.25">
      <c r="A377" t="str">
        <f t="shared" si="10"/>
        <v>10001 - Няма данни за доставчик</v>
      </c>
      <c r="B377" s="21">
        <v>370</v>
      </c>
      <c r="C377" s="59"/>
      <c r="D377" s="59"/>
      <c r="E377" s="59"/>
      <c r="F377" s="59"/>
      <c r="G377" s="60"/>
      <c r="H377" s="60"/>
      <c r="I377" s="63" t="str">
        <f t="shared" si="11"/>
        <v>Няма данни</v>
      </c>
    </row>
    <row r="378" spans="1:9" x14ac:dyDescent="0.25">
      <c r="A378" t="str">
        <f t="shared" si="10"/>
        <v>10001 - Няма данни за доставчик</v>
      </c>
      <c r="B378" s="21">
        <v>371</v>
      </c>
      <c r="C378" s="59"/>
      <c r="D378" s="59"/>
      <c r="E378" s="59"/>
      <c r="F378" s="59"/>
      <c r="G378" s="60"/>
      <c r="H378" s="60"/>
      <c r="I378" s="63" t="str">
        <f t="shared" si="11"/>
        <v>Няма данни</v>
      </c>
    </row>
    <row r="379" spans="1:9" x14ac:dyDescent="0.25">
      <c r="A379" t="str">
        <f t="shared" si="10"/>
        <v>10001 - Няма данни за доставчик</v>
      </c>
      <c r="B379" s="21">
        <v>372</v>
      </c>
      <c r="C379" s="59"/>
      <c r="D379" s="59"/>
      <c r="E379" s="59"/>
      <c r="F379" s="59"/>
      <c r="G379" s="60"/>
      <c r="H379" s="60"/>
      <c r="I379" s="63" t="str">
        <f t="shared" si="11"/>
        <v>Няма данни</v>
      </c>
    </row>
    <row r="380" spans="1:9" x14ac:dyDescent="0.25">
      <c r="A380" t="str">
        <f t="shared" si="10"/>
        <v>10001 - Няма данни за доставчик</v>
      </c>
      <c r="B380" s="21">
        <v>373</v>
      </c>
      <c r="C380" s="59"/>
      <c r="D380" s="59"/>
      <c r="E380" s="59"/>
      <c r="F380" s="59"/>
      <c r="G380" s="60"/>
      <c r="H380" s="60"/>
      <c r="I380" s="63" t="str">
        <f t="shared" si="11"/>
        <v>Няма данни</v>
      </c>
    </row>
    <row r="381" spans="1:9" x14ac:dyDescent="0.25">
      <c r="A381" t="str">
        <f t="shared" si="10"/>
        <v>10001 - Няма данни за доставчик</v>
      </c>
      <c r="B381" s="21">
        <v>374</v>
      </c>
      <c r="C381" s="59"/>
      <c r="D381" s="59"/>
      <c r="E381" s="59"/>
      <c r="F381" s="59"/>
      <c r="G381" s="60"/>
      <c r="H381" s="60"/>
      <c r="I381" s="63" t="str">
        <f t="shared" si="11"/>
        <v>Няма данни</v>
      </c>
    </row>
    <row r="382" spans="1:9" x14ac:dyDescent="0.25">
      <c r="A382" t="str">
        <f t="shared" si="10"/>
        <v>10001 - Няма данни за доставчик</v>
      </c>
      <c r="B382" s="21">
        <v>375</v>
      </c>
      <c r="C382" s="59"/>
      <c r="D382" s="59"/>
      <c r="E382" s="59"/>
      <c r="F382" s="59"/>
      <c r="G382" s="60"/>
      <c r="H382" s="60"/>
      <c r="I382" s="63" t="str">
        <f t="shared" si="11"/>
        <v>Няма данни</v>
      </c>
    </row>
    <row r="383" spans="1:9" x14ac:dyDescent="0.25">
      <c r="A383" t="str">
        <f t="shared" si="10"/>
        <v>10001 - Няма данни за доставчик</v>
      </c>
      <c r="B383" s="21">
        <v>376</v>
      </c>
      <c r="C383" s="59"/>
      <c r="D383" s="59"/>
      <c r="E383" s="59"/>
      <c r="F383" s="59"/>
      <c r="G383" s="60"/>
      <c r="H383" s="60"/>
      <c r="I383" s="63" t="str">
        <f t="shared" si="11"/>
        <v>Няма данни</v>
      </c>
    </row>
    <row r="384" spans="1:9" x14ac:dyDescent="0.25">
      <c r="A384" t="str">
        <f t="shared" si="10"/>
        <v>10001 - Няма данни за доставчик</v>
      </c>
      <c r="B384" s="21">
        <v>377</v>
      </c>
      <c r="C384" s="59"/>
      <c r="D384" s="59"/>
      <c r="E384" s="59"/>
      <c r="F384" s="59"/>
      <c r="G384" s="60"/>
      <c r="H384" s="60"/>
      <c r="I384" s="63" t="str">
        <f t="shared" si="11"/>
        <v>Няма данни</v>
      </c>
    </row>
    <row r="385" spans="1:9" x14ac:dyDescent="0.25">
      <c r="A385" t="str">
        <f t="shared" si="10"/>
        <v>10001 - Няма данни за доставчик</v>
      </c>
      <c r="B385" s="21">
        <v>378</v>
      </c>
      <c r="C385" s="59"/>
      <c r="D385" s="59"/>
      <c r="E385" s="59"/>
      <c r="F385" s="59"/>
      <c r="G385" s="60"/>
      <c r="H385" s="60"/>
      <c r="I385" s="63" t="str">
        <f t="shared" si="11"/>
        <v>Няма данни</v>
      </c>
    </row>
    <row r="386" spans="1:9" x14ac:dyDescent="0.25">
      <c r="A386" t="str">
        <f t="shared" si="10"/>
        <v>10001 - Няма данни за доставчик</v>
      </c>
      <c r="B386" s="21">
        <v>379</v>
      </c>
      <c r="C386" s="59"/>
      <c r="D386" s="59"/>
      <c r="E386" s="59"/>
      <c r="F386" s="59"/>
      <c r="G386" s="60"/>
      <c r="H386" s="60"/>
      <c r="I386" s="63" t="str">
        <f t="shared" si="11"/>
        <v>Няма данни</v>
      </c>
    </row>
    <row r="387" spans="1:9" x14ac:dyDescent="0.25">
      <c r="A387" t="str">
        <f t="shared" si="10"/>
        <v>10001 - Няма данни за доставчик</v>
      </c>
      <c r="B387" s="21">
        <v>380</v>
      </c>
      <c r="C387" s="59"/>
      <c r="D387" s="59"/>
      <c r="E387" s="59"/>
      <c r="F387" s="59"/>
      <c r="G387" s="60"/>
      <c r="H387" s="60"/>
      <c r="I387" s="63" t="str">
        <f t="shared" si="11"/>
        <v>Няма данни</v>
      </c>
    </row>
    <row r="388" spans="1:9" x14ac:dyDescent="0.25">
      <c r="A388" t="str">
        <f t="shared" si="10"/>
        <v>10001 - Няма данни за доставчик</v>
      </c>
      <c r="B388" s="21">
        <v>381</v>
      </c>
      <c r="C388" s="59"/>
      <c r="D388" s="59"/>
      <c r="E388" s="59"/>
      <c r="F388" s="59"/>
      <c r="G388" s="60"/>
      <c r="H388" s="60"/>
      <c r="I388" s="63" t="str">
        <f t="shared" si="11"/>
        <v>Няма данни</v>
      </c>
    </row>
    <row r="389" spans="1:9" x14ac:dyDescent="0.25">
      <c r="A389" t="str">
        <f t="shared" si="10"/>
        <v>10001 - Няма данни за доставчик</v>
      </c>
      <c r="B389" s="21">
        <v>382</v>
      </c>
      <c r="C389" s="59"/>
      <c r="D389" s="59"/>
      <c r="E389" s="59"/>
      <c r="F389" s="59"/>
      <c r="G389" s="60"/>
      <c r="H389" s="60"/>
      <c r="I389" s="63" t="str">
        <f t="shared" si="11"/>
        <v>Няма данни</v>
      </c>
    </row>
    <row r="390" spans="1:9" x14ac:dyDescent="0.25">
      <c r="A390" t="str">
        <f t="shared" si="10"/>
        <v>10001 - Няма данни за доставчик</v>
      </c>
      <c r="B390" s="21">
        <v>383</v>
      </c>
      <c r="C390" s="59"/>
      <c r="D390" s="59"/>
      <c r="E390" s="59"/>
      <c r="F390" s="59"/>
      <c r="G390" s="60"/>
      <c r="H390" s="60"/>
      <c r="I390" s="63" t="str">
        <f t="shared" si="11"/>
        <v>Няма данни</v>
      </c>
    </row>
    <row r="391" spans="1:9" x14ac:dyDescent="0.25">
      <c r="A391" t="str">
        <f t="shared" si="10"/>
        <v>10001 - Няма данни за доставчик</v>
      </c>
      <c r="B391" s="21">
        <v>384</v>
      </c>
      <c r="C391" s="59"/>
      <c r="D391" s="59"/>
      <c r="E391" s="59"/>
      <c r="F391" s="59"/>
      <c r="G391" s="60"/>
      <c r="H391" s="60"/>
      <c r="I391" s="63" t="str">
        <f t="shared" si="11"/>
        <v>Няма данни</v>
      </c>
    </row>
    <row r="392" spans="1:9" x14ac:dyDescent="0.25">
      <c r="A392" t="str">
        <f t="shared" si="10"/>
        <v>10001 - Няма данни за доставчик</v>
      </c>
      <c r="B392" s="21">
        <v>385</v>
      </c>
      <c r="C392" s="59"/>
      <c r="D392" s="59"/>
      <c r="E392" s="59"/>
      <c r="F392" s="59"/>
      <c r="G392" s="60"/>
      <c r="H392" s="60"/>
      <c r="I392" s="63" t="str">
        <f t="shared" si="11"/>
        <v>Няма данни</v>
      </c>
    </row>
    <row r="393" spans="1:9" x14ac:dyDescent="0.25">
      <c r="A393" t="str">
        <f t="shared" ref="A393:A456" si="12">IF(I393="OK",B393&amp;" - "&amp;C393&amp;" - "&amp;D393&amp;" - "&amp;E393&amp;" - "&amp;G393&amp;" - "&amp;H393,"10001 - Няма данни за доставчик")</f>
        <v>10001 - Няма данни за доставчик</v>
      </c>
      <c r="B393" s="21">
        <v>386</v>
      </c>
      <c r="C393" s="59"/>
      <c r="D393" s="59"/>
      <c r="E393" s="59"/>
      <c r="F393" s="59"/>
      <c r="G393" s="60"/>
      <c r="H393" s="60"/>
      <c r="I393" s="63" t="str">
        <f t="shared" ref="I393:I456" si="13">IF(AND(C393="",OR(D393="",E393=""),F393="",G393="",H393=""),"Няма данни",IF(AND(C393&lt;&gt;"",OR(D393&lt;&gt;"",E393&lt;&gt;""),G393&lt;&gt;""),"OK","Не са попълнени всички задължителни полета (Име/ЕИК/ЕГН/ВИД)"))</f>
        <v>Няма данни</v>
      </c>
    </row>
    <row r="394" spans="1:9" x14ac:dyDescent="0.25">
      <c r="A394" t="str">
        <f t="shared" si="12"/>
        <v>10001 - Няма данни за доставчик</v>
      </c>
      <c r="B394" s="21">
        <v>387</v>
      </c>
      <c r="C394" s="59"/>
      <c r="D394" s="59"/>
      <c r="E394" s="59"/>
      <c r="F394" s="59"/>
      <c r="G394" s="60"/>
      <c r="H394" s="60"/>
      <c r="I394" s="63" t="str">
        <f t="shared" si="13"/>
        <v>Няма данни</v>
      </c>
    </row>
    <row r="395" spans="1:9" x14ac:dyDescent="0.25">
      <c r="A395" t="str">
        <f t="shared" si="12"/>
        <v>10001 - Няма данни за доставчик</v>
      </c>
      <c r="B395" s="21">
        <v>388</v>
      </c>
      <c r="C395" s="59"/>
      <c r="D395" s="59"/>
      <c r="E395" s="59"/>
      <c r="F395" s="59"/>
      <c r="G395" s="60"/>
      <c r="H395" s="60"/>
      <c r="I395" s="63" t="str">
        <f t="shared" si="13"/>
        <v>Няма данни</v>
      </c>
    </row>
    <row r="396" spans="1:9" x14ac:dyDescent="0.25">
      <c r="A396" t="str">
        <f t="shared" si="12"/>
        <v>10001 - Няма данни за доставчик</v>
      </c>
      <c r="B396" s="21">
        <v>389</v>
      </c>
      <c r="C396" s="59"/>
      <c r="D396" s="59"/>
      <c r="E396" s="59"/>
      <c r="F396" s="59"/>
      <c r="G396" s="60"/>
      <c r="H396" s="60"/>
      <c r="I396" s="63" t="str">
        <f t="shared" si="13"/>
        <v>Няма данни</v>
      </c>
    </row>
    <row r="397" spans="1:9" x14ac:dyDescent="0.25">
      <c r="A397" t="str">
        <f t="shared" si="12"/>
        <v>10001 - Няма данни за доставчик</v>
      </c>
      <c r="B397" s="21">
        <v>390</v>
      </c>
      <c r="C397" s="59"/>
      <c r="D397" s="59"/>
      <c r="E397" s="59"/>
      <c r="F397" s="59"/>
      <c r="G397" s="60"/>
      <c r="H397" s="60"/>
      <c r="I397" s="63" t="str">
        <f t="shared" si="13"/>
        <v>Няма данни</v>
      </c>
    </row>
    <row r="398" spans="1:9" x14ac:dyDescent="0.25">
      <c r="A398" t="str">
        <f t="shared" si="12"/>
        <v>10001 - Няма данни за доставчик</v>
      </c>
      <c r="B398" s="21">
        <v>391</v>
      </c>
      <c r="C398" s="59"/>
      <c r="D398" s="59"/>
      <c r="E398" s="59"/>
      <c r="F398" s="59"/>
      <c r="G398" s="60"/>
      <c r="H398" s="60"/>
      <c r="I398" s="63" t="str">
        <f t="shared" si="13"/>
        <v>Няма данни</v>
      </c>
    </row>
    <row r="399" spans="1:9" x14ac:dyDescent="0.25">
      <c r="A399" t="str">
        <f t="shared" si="12"/>
        <v>10001 - Няма данни за доставчик</v>
      </c>
      <c r="B399" s="21">
        <v>392</v>
      </c>
      <c r="C399" s="59"/>
      <c r="D399" s="59"/>
      <c r="E399" s="59"/>
      <c r="F399" s="59"/>
      <c r="G399" s="60"/>
      <c r="H399" s="60"/>
      <c r="I399" s="63" t="str">
        <f t="shared" si="13"/>
        <v>Няма данни</v>
      </c>
    </row>
    <row r="400" spans="1:9" x14ac:dyDescent="0.25">
      <c r="A400" t="str">
        <f t="shared" si="12"/>
        <v>10001 - Няма данни за доставчик</v>
      </c>
      <c r="B400" s="21">
        <v>393</v>
      </c>
      <c r="C400" s="59"/>
      <c r="D400" s="59"/>
      <c r="E400" s="59"/>
      <c r="F400" s="59"/>
      <c r="G400" s="60"/>
      <c r="H400" s="60"/>
      <c r="I400" s="63" t="str">
        <f t="shared" si="13"/>
        <v>Няма данни</v>
      </c>
    </row>
    <row r="401" spans="1:9" x14ac:dyDescent="0.25">
      <c r="A401" t="str">
        <f t="shared" si="12"/>
        <v>10001 - Няма данни за доставчик</v>
      </c>
      <c r="B401" s="21">
        <v>394</v>
      </c>
      <c r="C401" s="59"/>
      <c r="D401" s="59"/>
      <c r="E401" s="59"/>
      <c r="F401" s="59"/>
      <c r="G401" s="60"/>
      <c r="H401" s="60"/>
      <c r="I401" s="63" t="str">
        <f t="shared" si="13"/>
        <v>Няма данни</v>
      </c>
    </row>
    <row r="402" spans="1:9" x14ac:dyDescent="0.25">
      <c r="A402" t="str">
        <f t="shared" si="12"/>
        <v>10001 - Няма данни за доставчик</v>
      </c>
      <c r="B402" s="21">
        <v>395</v>
      </c>
      <c r="C402" s="59"/>
      <c r="D402" s="59"/>
      <c r="E402" s="59"/>
      <c r="F402" s="59"/>
      <c r="G402" s="60"/>
      <c r="H402" s="60"/>
      <c r="I402" s="63" t="str">
        <f t="shared" si="13"/>
        <v>Няма данни</v>
      </c>
    </row>
    <row r="403" spans="1:9" x14ac:dyDescent="0.25">
      <c r="A403" t="str">
        <f t="shared" si="12"/>
        <v>10001 - Няма данни за доставчик</v>
      </c>
      <c r="B403" s="21">
        <v>396</v>
      </c>
      <c r="C403" s="59"/>
      <c r="D403" s="59"/>
      <c r="E403" s="59"/>
      <c r="F403" s="59"/>
      <c r="G403" s="60"/>
      <c r="H403" s="60"/>
      <c r="I403" s="63" t="str">
        <f t="shared" si="13"/>
        <v>Няма данни</v>
      </c>
    </row>
    <row r="404" spans="1:9" x14ac:dyDescent="0.25">
      <c r="A404" t="str">
        <f t="shared" si="12"/>
        <v>10001 - Няма данни за доставчик</v>
      </c>
      <c r="B404" s="21">
        <v>397</v>
      </c>
      <c r="C404" s="59"/>
      <c r="D404" s="59"/>
      <c r="E404" s="59"/>
      <c r="F404" s="59"/>
      <c r="G404" s="60"/>
      <c r="H404" s="60"/>
      <c r="I404" s="63" t="str">
        <f t="shared" si="13"/>
        <v>Няма данни</v>
      </c>
    </row>
    <row r="405" spans="1:9" x14ac:dyDescent="0.25">
      <c r="A405" t="str">
        <f t="shared" si="12"/>
        <v>10001 - Няма данни за доставчик</v>
      </c>
      <c r="B405" s="21">
        <v>398</v>
      </c>
      <c r="C405" s="59"/>
      <c r="D405" s="59"/>
      <c r="E405" s="59"/>
      <c r="F405" s="59"/>
      <c r="G405" s="60"/>
      <c r="H405" s="60"/>
      <c r="I405" s="63" t="str">
        <f t="shared" si="13"/>
        <v>Няма данни</v>
      </c>
    </row>
    <row r="406" spans="1:9" x14ac:dyDescent="0.25">
      <c r="A406" t="str">
        <f t="shared" si="12"/>
        <v>10001 - Няма данни за доставчик</v>
      </c>
      <c r="B406" s="21">
        <v>399</v>
      </c>
      <c r="C406" s="59"/>
      <c r="D406" s="59"/>
      <c r="E406" s="59"/>
      <c r="F406" s="59"/>
      <c r="G406" s="60"/>
      <c r="H406" s="60"/>
      <c r="I406" s="63" t="str">
        <f t="shared" si="13"/>
        <v>Няма данни</v>
      </c>
    </row>
    <row r="407" spans="1:9" x14ac:dyDescent="0.25">
      <c r="A407" t="str">
        <f t="shared" si="12"/>
        <v>10001 - Няма данни за доставчик</v>
      </c>
      <c r="B407" s="21">
        <v>400</v>
      </c>
      <c r="C407" s="59"/>
      <c r="D407" s="59"/>
      <c r="E407" s="59"/>
      <c r="F407" s="59"/>
      <c r="G407" s="60"/>
      <c r="H407" s="60"/>
      <c r="I407" s="63" t="str">
        <f t="shared" si="13"/>
        <v>Няма данни</v>
      </c>
    </row>
    <row r="408" spans="1:9" x14ac:dyDescent="0.25">
      <c r="A408" t="str">
        <f t="shared" si="12"/>
        <v>10001 - Няма данни за доставчик</v>
      </c>
      <c r="B408" s="21">
        <v>401</v>
      </c>
      <c r="C408" s="59"/>
      <c r="D408" s="59"/>
      <c r="E408" s="59"/>
      <c r="F408" s="59"/>
      <c r="G408" s="60"/>
      <c r="H408" s="60"/>
      <c r="I408" s="63" t="str">
        <f t="shared" si="13"/>
        <v>Няма данни</v>
      </c>
    </row>
    <row r="409" spans="1:9" x14ac:dyDescent="0.25">
      <c r="A409" t="str">
        <f t="shared" si="12"/>
        <v>10001 - Няма данни за доставчик</v>
      </c>
      <c r="B409" s="21">
        <v>402</v>
      </c>
      <c r="C409" s="59"/>
      <c r="D409" s="59"/>
      <c r="E409" s="59"/>
      <c r="F409" s="59"/>
      <c r="G409" s="60"/>
      <c r="H409" s="60"/>
      <c r="I409" s="63" t="str">
        <f t="shared" si="13"/>
        <v>Няма данни</v>
      </c>
    </row>
    <row r="410" spans="1:9" x14ac:dyDescent="0.25">
      <c r="A410" t="str">
        <f t="shared" si="12"/>
        <v>10001 - Няма данни за доставчик</v>
      </c>
      <c r="B410" s="21">
        <v>403</v>
      </c>
      <c r="C410" s="59"/>
      <c r="D410" s="59"/>
      <c r="E410" s="59"/>
      <c r="F410" s="59"/>
      <c r="G410" s="60"/>
      <c r="H410" s="60"/>
      <c r="I410" s="63" t="str">
        <f t="shared" si="13"/>
        <v>Няма данни</v>
      </c>
    </row>
    <row r="411" spans="1:9" x14ac:dyDescent="0.25">
      <c r="A411" t="str">
        <f t="shared" si="12"/>
        <v>10001 - Няма данни за доставчик</v>
      </c>
      <c r="B411" s="21">
        <v>404</v>
      </c>
      <c r="C411" s="59"/>
      <c r="D411" s="59"/>
      <c r="E411" s="59"/>
      <c r="F411" s="59"/>
      <c r="G411" s="60"/>
      <c r="H411" s="60"/>
      <c r="I411" s="63" t="str">
        <f t="shared" si="13"/>
        <v>Няма данни</v>
      </c>
    </row>
    <row r="412" spans="1:9" x14ac:dyDescent="0.25">
      <c r="A412" t="str">
        <f t="shared" si="12"/>
        <v>10001 - Няма данни за доставчик</v>
      </c>
      <c r="B412" s="21">
        <v>405</v>
      </c>
      <c r="C412" s="59"/>
      <c r="D412" s="59"/>
      <c r="E412" s="59"/>
      <c r="F412" s="59"/>
      <c r="G412" s="60"/>
      <c r="H412" s="60"/>
      <c r="I412" s="63" t="str">
        <f t="shared" si="13"/>
        <v>Няма данни</v>
      </c>
    </row>
    <row r="413" spans="1:9" x14ac:dyDescent="0.25">
      <c r="A413" t="str">
        <f t="shared" si="12"/>
        <v>10001 - Няма данни за доставчик</v>
      </c>
      <c r="B413" s="21">
        <v>406</v>
      </c>
      <c r="C413" s="59"/>
      <c r="D413" s="59"/>
      <c r="E413" s="59"/>
      <c r="F413" s="59"/>
      <c r="G413" s="60"/>
      <c r="H413" s="60"/>
      <c r="I413" s="63" t="str">
        <f t="shared" si="13"/>
        <v>Няма данни</v>
      </c>
    </row>
    <row r="414" spans="1:9" x14ac:dyDescent="0.25">
      <c r="A414" t="str">
        <f t="shared" si="12"/>
        <v>10001 - Няма данни за доставчик</v>
      </c>
      <c r="B414" s="21">
        <v>407</v>
      </c>
      <c r="C414" s="59"/>
      <c r="D414" s="59"/>
      <c r="E414" s="59"/>
      <c r="F414" s="59"/>
      <c r="G414" s="60"/>
      <c r="H414" s="60"/>
      <c r="I414" s="63" t="str">
        <f t="shared" si="13"/>
        <v>Няма данни</v>
      </c>
    </row>
    <row r="415" spans="1:9" x14ac:dyDescent="0.25">
      <c r="A415" t="str">
        <f t="shared" si="12"/>
        <v>10001 - Няма данни за доставчик</v>
      </c>
      <c r="B415" s="21">
        <v>408</v>
      </c>
      <c r="C415" s="59"/>
      <c r="D415" s="59"/>
      <c r="E415" s="59"/>
      <c r="F415" s="59"/>
      <c r="G415" s="60"/>
      <c r="H415" s="60"/>
      <c r="I415" s="63" t="str">
        <f t="shared" si="13"/>
        <v>Няма данни</v>
      </c>
    </row>
    <row r="416" spans="1:9" x14ac:dyDescent="0.25">
      <c r="A416" t="str">
        <f t="shared" si="12"/>
        <v>10001 - Няма данни за доставчик</v>
      </c>
      <c r="B416" s="21">
        <v>409</v>
      </c>
      <c r="C416" s="59"/>
      <c r="D416" s="59"/>
      <c r="E416" s="59"/>
      <c r="F416" s="59"/>
      <c r="G416" s="60"/>
      <c r="H416" s="60"/>
      <c r="I416" s="63" t="str">
        <f t="shared" si="13"/>
        <v>Няма данни</v>
      </c>
    </row>
    <row r="417" spans="1:9" x14ac:dyDescent="0.25">
      <c r="A417" t="str">
        <f t="shared" si="12"/>
        <v>10001 - Няма данни за доставчик</v>
      </c>
      <c r="B417" s="21">
        <v>410</v>
      </c>
      <c r="C417" s="59"/>
      <c r="D417" s="59"/>
      <c r="E417" s="59"/>
      <c r="F417" s="59"/>
      <c r="G417" s="60"/>
      <c r="H417" s="60"/>
      <c r="I417" s="63" t="str">
        <f t="shared" si="13"/>
        <v>Няма данни</v>
      </c>
    </row>
    <row r="418" spans="1:9" x14ac:dyDescent="0.25">
      <c r="A418" t="str">
        <f t="shared" si="12"/>
        <v>10001 - Няма данни за доставчик</v>
      </c>
      <c r="B418" s="21">
        <v>411</v>
      </c>
      <c r="C418" s="59"/>
      <c r="D418" s="59"/>
      <c r="E418" s="59"/>
      <c r="F418" s="59"/>
      <c r="G418" s="60"/>
      <c r="H418" s="60"/>
      <c r="I418" s="63" t="str">
        <f t="shared" si="13"/>
        <v>Няма данни</v>
      </c>
    </row>
    <row r="419" spans="1:9" x14ac:dyDescent="0.25">
      <c r="A419" t="str">
        <f t="shared" si="12"/>
        <v>10001 - Няма данни за доставчик</v>
      </c>
      <c r="B419" s="21">
        <v>412</v>
      </c>
      <c r="C419" s="59"/>
      <c r="D419" s="59"/>
      <c r="E419" s="59"/>
      <c r="F419" s="59"/>
      <c r="G419" s="60"/>
      <c r="H419" s="60"/>
      <c r="I419" s="63" t="str">
        <f t="shared" si="13"/>
        <v>Няма данни</v>
      </c>
    </row>
    <row r="420" spans="1:9" x14ac:dyDescent="0.25">
      <c r="A420" t="str">
        <f t="shared" si="12"/>
        <v>10001 - Няма данни за доставчик</v>
      </c>
      <c r="B420" s="21">
        <v>413</v>
      </c>
      <c r="C420" s="59"/>
      <c r="D420" s="59"/>
      <c r="E420" s="59"/>
      <c r="F420" s="59"/>
      <c r="G420" s="60"/>
      <c r="H420" s="60"/>
      <c r="I420" s="63" t="str">
        <f t="shared" si="13"/>
        <v>Няма данни</v>
      </c>
    </row>
    <row r="421" spans="1:9" x14ac:dyDescent="0.25">
      <c r="A421" t="str">
        <f t="shared" si="12"/>
        <v>10001 - Няма данни за доставчик</v>
      </c>
      <c r="B421" s="21">
        <v>414</v>
      </c>
      <c r="C421" s="59"/>
      <c r="D421" s="59"/>
      <c r="E421" s="59"/>
      <c r="F421" s="59"/>
      <c r="G421" s="60"/>
      <c r="H421" s="60"/>
      <c r="I421" s="63" t="str">
        <f t="shared" si="13"/>
        <v>Няма данни</v>
      </c>
    </row>
    <row r="422" spans="1:9" x14ac:dyDescent="0.25">
      <c r="A422" t="str">
        <f t="shared" si="12"/>
        <v>10001 - Няма данни за доставчик</v>
      </c>
      <c r="B422" s="21">
        <v>415</v>
      </c>
      <c r="C422" s="59"/>
      <c r="D422" s="59"/>
      <c r="E422" s="59"/>
      <c r="F422" s="59"/>
      <c r="G422" s="60"/>
      <c r="H422" s="60"/>
      <c r="I422" s="63" t="str">
        <f t="shared" si="13"/>
        <v>Няма данни</v>
      </c>
    </row>
    <row r="423" spans="1:9" x14ac:dyDescent="0.25">
      <c r="A423" t="str">
        <f t="shared" si="12"/>
        <v>10001 - Няма данни за доставчик</v>
      </c>
      <c r="B423" s="21">
        <v>416</v>
      </c>
      <c r="C423" s="59"/>
      <c r="D423" s="59"/>
      <c r="E423" s="59"/>
      <c r="F423" s="59"/>
      <c r="G423" s="60"/>
      <c r="H423" s="60"/>
      <c r="I423" s="63" t="str">
        <f t="shared" si="13"/>
        <v>Няма данни</v>
      </c>
    </row>
    <row r="424" spans="1:9" x14ac:dyDescent="0.25">
      <c r="A424" t="str">
        <f t="shared" si="12"/>
        <v>10001 - Няма данни за доставчик</v>
      </c>
      <c r="B424" s="21">
        <v>417</v>
      </c>
      <c r="C424" s="59"/>
      <c r="D424" s="59"/>
      <c r="E424" s="59"/>
      <c r="F424" s="59"/>
      <c r="G424" s="60"/>
      <c r="H424" s="60"/>
      <c r="I424" s="63" t="str">
        <f t="shared" si="13"/>
        <v>Няма данни</v>
      </c>
    </row>
    <row r="425" spans="1:9" x14ac:dyDescent="0.25">
      <c r="A425" t="str">
        <f t="shared" si="12"/>
        <v>10001 - Няма данни за доставчик</v>
      </c>
      <c r="B425" s="21">
        <v>418</v>
      </c>
      <c r="C425" s="59"/>
      <c r="D425" s="59"/>
      <c r="E425" s="59"/>
      <c r="F425" s="59"/>
      <c r="G425" s="60"/>
      <c r="H425" s="60"/>
      <c r="I425" s="63" t="str">
        <f t="shared" si="13"/>
        <v>Няма данни</v>
      </c>
    </row>
    <row r="426" spans="1:9" x14ac:dyDescent="0.25">
      <c r="A426" t="str">
        <f t="shared" si="12"/>
        <v>10001 - Няма данни за доставчик</v>
      </c>
      <c r="B426" s="21">
        <v>419</v>
      </c>
      <c r="C426" s="59"/>
      <c r="D426" s="59"/>
      <c r="E426" s="59"/>
      <c r="F426" s="59"/>
      <c r="G426" s="60"/>
      <c r="H426" s="60"/>
      <c r="I426" s="63" t="str">
        <f t="shared" si="13"/>
        <v>Няма данни</v>
      </c>
    </row>
    <row r="427" spans="1:9" x14ac:dyDescent="0.25">
      <c r="A427" t="str">
        <f t="shared" si="12"/>
        <v>10001 - Няма данни за доставчик</v>
      </c>
      <c r="B427" s="21">
        <v>420</v>
      </c>
      <c r="C427" s="59"/>
      <c r="D427" s="59"/>
      <c r="E427" s="59"/>
      <c r="F427" s="59"/>
      <c r="G427" s="60"/>
      <c r="H427" s="60"/>
      <c r="I427" s="63" t="str">
        <f t="shared" si="13"/>
        <v>Няма данни</v>
      </c>
    </row>
    <row r="428" spans="1:9" x14ac:dyDescent="0.25">
      <c r="A428" t="str">
        <f t="shared" si="12"/>
        <v>10001 - Няма данни за доставчик</v>
      </c>
      <c r="B428" s="21">
        <v>421</v>
      </c>
      <c r="C428" s="59"/>
      <c r="D428" s="59"/>
      <c r="E428" s="59"/>
      <c r="F428" s="59"/>
      <c r="G428" s="60"/>
      <c r="H428" s="60"/>
      <c r="I428" s="63" t="str">
        <f t="shared" si="13"/>
        <v>Няма данни</v>
      </c>
    </row>
    <row r="429" spans="1:9" x14ac:dyDescent="0.25">
      <c r="A429" t="str">
        <f t="shared" si="12"/>
        <v>10001 - Няма данни за доставчик</v>
      </c>
      <c r="B429" s="21">
        <v>422</v>
      </c>
      <c r="C429" s="59"/>
      <c r="D429" s="59"/>
      <c r="E429" s="59"/>
      <c r="F429" s="59"/>
      <c r="G429" s="60"/>
      <c r="H429" s="60"/>
      <c r="I429" s="63" t="str">
        <f t="shared" si="13"/>
        <v>Няма данни</v>
      </c>
    </row>
    <row r="430" spans="1:9" x14ac:dyDescent="0.25">
      <c r="A430" t="str">
        <f t="shared" si="12"/>
        <v>10001 - Няма данни за доставчик</v>
      </c>
      <c r="B430" s="21">
        <v>423</v>
      </c>
      <c r="C430" s="59"/>
      <c r="D430" s="59"/>
      <c r="E430" s="59"/>
      <c r="F430" s="59"/>
      <c r="G430" s="60"/>
      <c r="H430" s="60"/>
      <c r="I430" s="63" t="str">
        <f t="shared" si="13"/>
        <v>Няма данни</v>
      </c>
    </row>
    <row r="431" spans="1:9" x14ac:dyDescent="0.25">
      <c r="A431" t="str">
        <f t="shared" si="12"/>
        <v>10001 - Няма данни за доставчик</v>
      </c>
      <c r="B431" s="21">
        <v>424</v>
      </c>
      <c r="C431" s="59"/>
      <c r="D431" s="59"/>
      <c r="E431" s="59"/>
      <c r="F431" s="59"/>
      <c r="G431" s="60"/>
      <c r="H431" s="60"/>
      <c r="I431" s="63" t="str">
        <f t="shared" si="13"/>
        <v>Няма данни</v>
      </c>
    </row>
    <row r="432" spans="1:9" x14ac:dyDescent="0.25">
      <c r="A432" t="str">
        <f t="shared" si="12"/>
        <v>10001 - Няма данни за доставчик</v>
      </c>
      <c r="B432" s="21">
        <v>425</v>
      </c>
      <c r="C432" s="59"/>
      <c r="D432" s="59"/>
      <c r="E432" s="59"/>
      <c r="F432" s="59"/>
      <c r="G432" s="60"/>
      <c r="H432" s="60"/>
      <c r="I432" s="63" t="str">
        <f t="shared" si="13"/>
        <v>Няма данни</v>
      </c>
    </row>
    <row r="433" spans="1:9" x14ac:dyDescent="0.25">
      <c r="A433" t="str">
        <f t="shared" si="12"/>
        <v>10001 - Няма данни за доставчик</v>
      </c>
      <c r="B433" s="21">
        <v>426</v>
      </c>
      <c r="C433" s="59"/>
      <c r="D433" s="59"/>
      <c r="E433" s="59"/>
      <c r="F433" s="59"/>
      <c r="G433" s="60"/>
      <c r="H433" s="60"/>
      <c r="I433" s="63" t="str">
        <f t="shared" si="13"/>
        <v>Няма данни</v>
      </c>
    </row>
    <row r="434" spans="1:9" x14ac:dyDescent="0.25">
      <c r="A434" t="str">
        <f t="shared" si="12"/>
        <v>10001 - Няма данни за доставчик</v>
      </c>
      <c r="B434" s="21">
        <v>427</v>
      </c>
      <c r="C434" s="59"/>
      <c r="D434" s="59"/>
      <c r="E434" s="59"/>
      <c r="F434" s="59"/>
      <c r="G434" s="60"/>
      <c r="H434" s="60"/>
      <c r="I434" s="63" t="str">
        <f t="shared" si="13"/>
        <v>Няма данни</v>
      </c>
    </row>
    <row r="435" spans="1:9" x14ac:dyDescent="0.25">
      <c r="A435" t="str">
        <f t="shared" si="12"/>
        <v>10001 - Няма данни за доставчик</v>
      </c>
      <c r="B435" s="21">
        <v>428</v>
      </c>
      <c r="C435" s="59"/>
      <c r="D435" s="59"/>
      <c r="E435" s="59"/>
      <c r="F435" s="59"/>
      <c r="G435" s="60"/>
      <c r="H435" s="60"/>
      <c r="I435" s="63" t="str">
        <f t="shared" si="13"/>
        <v>Няма данни</v>
      </c>
    </row>
    <row r="436" spans="1:9" x14ac:dyDescent="0.25">
      <c r="A436" t="str">
        <f t="shared" si="12"/>
        <v>10001 - Няма данни за доставчик</v>
      </c>
      <c r="B436" s="21">
        <v>429</v>
      </c>
      <c r="C436" s="59"/>
      <c r="D436" s="59"/>
      <c r="E436" s="59"/>
      <c r="F436" s="59"/>
      <c r="G436" s="60"/>
      <c r="H436" s="60"/>
      <c r="I436" s="63" t="str">
        <f t="shared" si="13"/>
        <v>Няма данни</v>
      </c>
    </row>
    <row r="437" spans="1:9" x14ac:dyDescent="0.25">
      <c r="A437" t="str">
        <f t="shared" si="12"/>
        <v>10001 - Няма данни за доставчик</v>
      </c>
      <c r="B437" s="21">
        <v>430</v>
      </c>
      <c r="C437" s="59"/>
      <c r="D437" s="59"/>
      <c r="E437" s="59"/>
      <c r="F437" s="59"/>
      <c r="G437" s="60"/>
      <c r="H437" s="60"/>
      <c r="I437" s="63" t="str">
        <f t="shared" si="13"/>
        <v>Няма данни</v>
      </c>
    </row>
    <row r="438" spans="1:9" x14ac:dyDescent="0.25">
      <c r="A438" t="str">
        <f t="shared" si="12"/>
        <v>10001 - Няма данни за доставчик</v>
      </c>
      <c r="B438" s="21">
        <v>431</v>
      </c>
      <c r="C438" s="59"/>
      <c r="D438" s="59"/>
      <c r="E438" s="59"/>
      <c r="F438" s="59"/>
      <c r="G438" s="60"/>
      <c r="H438" s="60"/>
      <c r="I438" s="63" t="str">
        <f t="shared" si="13"/>
        <v>Няма данни</v>
      </c>
    </row>
    <row r="439" spans="1:9" x14ac:dyDescent="0.25">
      <c r="A439" t="str">
        <f t="shared" si="12"/>
        <v>10001 - Няма данни за доставчик</v>
      </c>
      <c r="B439" s="21">
        <v>432</v>
      </c>
      <c r="C439" s="59"/>
      <c r="D439" s="59"/>
      <c r="E439" s="59"/>
      <c r="F439" s="59"/>
      <c r="G439" s="60"/>
      <c r="H439" s="60"/>
      <c r="I439" s="63" t="str">
        <f t="shared" si="13"/>
        <v>Няма данни</v>
      </c>
    </row>
    <row r="440" spans="1:9" x14ac:dyDescent="0.25">
      <c r="A440" t="str">
        <f t="shared" si="12"/>
        <v>10001 - Няма данни за доставчик</v>
      </c>
      <c r="B440" s="21">
        <v>433</v>
      </c>
      <c r="C440" s="59"/>
      <c r="D440" s="59"/>
      <c r="E440" s="59"/>
      <c r="F440" s="59"/>
      <c r="G440" s="60"/>
      <c r="H440" s="60"/>
      <c r="I440" s="63" t="str">
        <f t="shared" si="13"/>
        <v>Няма данни</v>
      </c>
    </row>
    <row r="441" spans="1:9" x14ac:dyDescent="0.25">
      <c r="A441" t="str">
        <f t="shared" si="12"/>
        <v>10001 - Няма данни за доставчик</v>
      </c>
      <c r="B441" s="21">
        <v>434</v>
      </c>
      <c r="C441" s="59"/>
      <c r="D441" s="59"/>
      <c r="E441" s="59"/>
      <c r="F441" s="59"/>
      <c r="G441" s="60"/>
      <c r="H441" s="60"/>
      <c r="I441" s="63" t="str">
        <f t="shared" si="13"/>
        <v>Няма данни</v>
      </c>
    </row>
    <row r="442" spans="1:9" x14ac:dyDescent="0.25">
      <c r="A442" t="str">
        <f t="shared" si="12"/>
        <v>10001 - Няма данни за доставчик</v>
      </c>
      <c r="B442" s="21">
        <v>435</v>
      </c>
      <c r="C442" s="59"/>
      <c r="D442" s="59"/>
      <c r="E442" s="59"/>
      <c r="F442" s="59"/>
      <c r="G442" s="60"/>
      <c r="H442" s="60"/>
      <c r="I442" s="63" t="str">
        <f t="shared" si="13"/>
        <v>Няма данни</v>
      </c>
    </row>
    <row r="443" spans="1:9" x14ac:dyDescent="0.25">
      <c r="A443" t="str">
        <f t="shared" si="12"/>
        <v>10001 - Няма данни за доставчик</v>
      </c>
      <c r="B443" s="21">
        <v>436</v>
      </c>
      <c r="C443" s="59"/>
      <c r="D443" s="59"/>
      <c r="E443" s="59"/>
      <c r="F443" s="59"/>
      <c r="G443" s="60"/>
      <c r="H443" s="60"/>
      <c r="I443" s="63" t="str">
        <f t="shared" si="13"/>
        <v>Няма данни</v>
      </c>
    </row>
    <row r="444" spans="1:9" x14ac:dyDescent="0.25">
      <c r="A444" t="str">
        <f t="shared" si="12"/>
        <v>10001 - Няма данни за доставчик</v>
      </c>
      <c r="B444" s="21">
        <v>437</v>
      </c>
      <c r="C444" s="59"/>
      <c r="D444" s="59"/>
      <c r="E444" s="59"/>
      <c r="F444" s="59"/>
      <c r="G444" s="60"/>
      <c r="H444" s="60"/>
      <c r="I444" s="63" t="str">
        <f t="shared" si="13"/>
        <v>Няма данни</v>
      </c>
    </row>
    <row r="445" spans="1:9" x14ac:dyDescent="0.25">
      <c r="A445" t="str">
        <f t="shared" si="12"/>
        <v>10001 - Няма данни за доставчик</v>
      </c>
      <c r="B445" s="21">
        <v>438</v>
      </c>
      <c r="C445" s="59"/>
      <c r="D445" s="59"/>
      <c r="E445" s="59"/>
      <c r="F445" s="59"/>
      <c r="G445" s="60"/>
      <c r="H445" s="60"/>
      <c r="I445" s="63" t="str">
        <f t="shared" si="13"/>
        <v>Няма данни</v>
      </c>
    </row>
    <row r="446" spans="1:9" x14ac:dyDescent="0.25">
      <c r="A446" t="str">
        <f t="shared" si="12"/>
        <v>10001 - Няма данни за доставчик</v>
      </c>
      <c r="B446" s="21">
        <v>439</v>
      </c>
      <c r="C446" s="59"/>
      <c r="D446" s="59"/>
      <c r="E446" s="59"/>
      <c r="F446" s="59"/>
      <c r="G446" s="60"/>
      <c r="H446" s="60"/>
      <c r="I446" s="63" t="str">
        <f t="shared" si="13"/>
        <v>Няма данни</v>
      </c>
    </row>
    <row r="447" spans="1:9" x14ac:dyDescent="0.25">
      <c r="A447" t="str">
        <f t="shared" si="12"/>
        <v>10001 - Няма данни за доставчик</v>
      </c>
      <c r="B447" s="21">
        <v>440</v>
      </c>
      <c r="C447" s="59"/>
      <c r="D447" s="59"/>
      <c r="E447" s="59"/>
      <c r="F447" s="59"/>
      <c r="G447" s="60"/>
      <c r="H447" s="60"/>
      <c r="I447" s="63" t="str">
        <f t="shared" si="13"/>
        <v>Няма данни</v>
      </c>
    </row>
    <row r="448" spans="1:9" x14ac:dyDescent="0.25">
      <c r="A448" t="str">
        <f t="shared" si="12"/>
        <v>10001 - Няма данни за доставчик</v>
      </c>
      <c r="B448" s="21">
        <v>441</v>
      </c>
      <c r="C448" s="59"/>
      <c r="D448" s="59"/>
      <c r="E448" s="59"/>
      <c r="F448" s="59"/>
      <c r="G448" s="60"/>
      <c r="H448" s="60"/>
      <c r="I448" s="63" t="str">
        <f t="shared" si="13"/>
        <v>Няма данни</v>
      </c>
    </row>
    <row r="449" spans="1:9" x14ac:dyDescent="0.25">
      <c r="A449" t="str">
        <f t="shared" si="12"/>
        <v>10001 - Няма данни за доставчик</v>
      </c>
      <c r="B449" s="21">
        <v>442</v>
      </c>
      <c r="C449" s="59"/>
      <c r="D449" s="59"/>
      <c r="E449" s="59"/>
      <c r="F449" s="59"/>
      <c r="G449" s="60"/>
      <c r="H449" s="60"/>
      <c r="I449" s="63" t="str">
        <f t="shared" si="13"/>
        <v>Няма данни</v>
      </c>
    </row>
    <row r="450" spans="1:9" x14ac:dyDescent="0.25">
      <c r="A450" t="str">
        <f t="shared" si="12"/>
        <v>10001 - Няма данни за доставчик</v>
      </c>
      <c r="B450" s="21">
        <v>443</v>
      </c>
      <c r="C450" s="59"/>
      <c r="D450" s="59"/>
      <c r="E450" s="59"/>
      <c r="F450" s="59"/>
      <c r="G450" s="60"/>
      <c r="H450" s="60"/>
      <c r="I450" s="63" t="str">
        <f t="shared" si="13"/>
        <v>Няма данни</v>
      </c>
    </row>
    <row r="451" spans="1:9" x14ac:dyDescent="0.25">
      <c r="A451" t="str">
        <f t="shared" si="12"/>
        <v>10001 - Няма данни за доставчик</v>
      </c>
      <c r="B451" s="21">
        <v>444</v>
      </c>
      <c r="C451" s="59"/>
      <c r="D451" s="59"/>
      <c r="E451" s="59"/>
      <c r="F451" s="59"/>
      <c r="G451" s="60"/>
      <c r="H451" s="60"/>
      <c r="I451" s="63" t="str">
        <f t="shared" si="13"/>
        <v>Няма данни</v>
      </c>
    </row>
    <row r="452" spans="1:9" x14ac:dyDescent="0.25">
      <c r="A452" t="str">
        <f t="shared" si="12"/>
        <v>10001 - Няма данни за доставчик</v>
      </c>
      <c r="B452" s="21">
        <v>445</v>
      </c>
      <c r="C452" s="59"/>
      <c r="D452" s="59"/>
      <c r="E452" s="59"/>
      <c r="F452" s="59"/>
      <c r="G452" s="60"/>
      <c r="H452" s="60"/>
      <c r="I452" s="63" t="str">
        <f t="shared" si="13"/>
        <v>Няма данни</v>
      </c>
    </row>
    <row r="453" spans="1:9" x14ac:dyDescent="0.25">
      <c r="A453" t="str">
        <f t="shared" si="12"/>
        <v>10001 - Няма данни за доставчик</v>
      </c>
      <c r="B453" s="21">
        <v>446</v>
      </c>
      <c r="C453" s="59"/>
      <c r="D453" s="59"/>
      <c r="E453" s="59"/>
      <c r="F453" s="59"/>
      <c r="G453" s="60"/>
      <c r="H453" s="60"/>
      <c r="I453" s="63" t="str">
        <f t="shared" si="13"/>
        <v>Няма данни</v>
      </c>
    </row>
    <row r="454" spans="1:9" x14ac:dyDescent="0.25">
      <c r="A454" t="str">
        <f t="shared" si="12"/>
        <v>10001 - Няма данни за доставчик</v>
      </c>
      <c r="B454" s="21">
        <v>447</v>
      </c>
      <c r="C454" s="59"/>
      <c r="D454" s="59"/>
      <c r="E454" s="59"/>
      <c r="F454" s="59"/>
      <c r="G454" s="60"/>
      <c r="H454" s="60"/>
      <c r="I454" s="63" t="str">
        <f t="shared" si="13"/>
        <v>Няма данни</v>
      </c>
    </row>
    <row r="455" spans="1:9" x14ac:dyDescent="0.25">
      <c r="A455" t="str">
        <f t="shared" si="12"/>
        <v>10001 - Няма данни за доставчик</v>
      </c>
      <c r="B455" s="21">
        <v>448</v>
      </c>
      <c r="C455" s="59"/>
      <c r="D455" s="59"/>
      <c r="E455" s="59"/>
      <c r="F455" s="59"/>
      <c r="G455" s="60"/>
      <c r="H455" s="60"/>
      <c r="I455" s="63" t="str">
        <f t="shared" si="13"/>
        <v>Няма данни</v>
      </c>
    </row>
    <row r="456" spans="1:9" x14ac:dyDescent="0.25">
      <c r="A456" t="str">
        <f t="shared" si="12"/>
        <v>10001 - Няма данни за доставчик</v>
      </c>
      <c r="B456" s="21">
        <v>449</v>
      </c>
      <c r="C456" s="59"/>
      <c r="D456" s="59"/>
      <c r="E456" s="59"/>
      <c r="F456" s="59"/>
      <c r="G456" s="60"/>
      <c r="H456" s="60"/>
      <c r="I456" s="63" t="str">
        <f t="shared" si="13"/>
        <v>Няма данни</v>
      </c>
    </row>
    <row r="457" spans="1:9" x14ac:dyDescent="0.25">
      <c r="A457" t="str">
        <f t="shared" ref="A457:A507" si="14">IF(I457="OK",B457&amp;" - "&amp;C457&amp;" - "&amp;D457&amp;" - "&amp;E457&amp;" - "&amp;G457&amp;" - "&amp;H457,"10001 - Няма данни за доставчик")</f>
        <v>10001 - Няма данни за доставчик</v>
      </c>
      <c r="B457" s="21">
        <v>450</v>
      </c>
      <c r="C457" s="59"/>
      <c r="D457" s="59"/>
      <c r="E457" s="59"/>
      <c r="F457" s="59"/>
      <c r="G457" s="60"/>
      <c r="H457" s="60"/>
      <c r="I457" s="63" t="str">
        <f t="shared" ref="I457:I507" si="15">IF(AND(C457="",OR(D457="",E457=""),F457="",G457="",H457=""),"Няма данни",IF(AND(C457&lt;&gt;"",OR(D457&lt;&gt;"",E457&lt;&gt;""),G457&lt;&gt;""),"OK","Не са попълнени всички задължителни полета (Име/ЕИК/ЕГН/ВИД)"))</f>
        <v>Няма данни</v>
      </c>
    </row>
    <row r="458" spans="1:9" x14ac:dyDescent="0.25">
      <c r="A458" t="str">
        <f t="shared" si="14"/>
        <v>10001 - Няма данни за доставчик</v>
      </c>
      <c r="B458" s="21">
        <v>451</v>
      </c>
      <c r="C458" s="59"/>
      <c r="D458" s="59"/>
      <c r="E458" s="59"/>
      <c r="F458" s="59"/>
      <c r="G458" s="60"/>
      <c r="H458" s="60"/>
      <c r="I458" s="63" t="str">
        <f t="shared" si="15"/>
        <v>Няма данни</v>
      </c>
    </row>
    <row r="459" spans="1:9" x14ac:dyDescent="0.25">
      <c r="A459" t="str">
        <f t="shared" si="14"/>
        <v>10001 - Няма данни за доставчик</v>
      </c>
      <c r="B459" s="21">
        <v>452</v>
      </c>
      <c r="C459" s="59"/>
      <c r="D459" s="59"/>
      <c r="E459" s="59"/>
      <c r="F459" s="59"/>
      <c r="G459" s="60"/>
      <c r="H459" s="60"/>
      <c r="I459" s="63" t="str">
        <f t="shared" si="15"/>
        <v>Няма данни</v>
      </c>
    </row>
    <row r="460" spans="1:9" x14ac:dyDescent="0.25">
      <c r="A460" t="str">
        <f t="shared" si="14"/>
        <v>10001 - Няма данни за доставчик</v>
      </c>
      <c r="B460" s="21">
        <v>453</v>
      </c>
      <c r="C460" s="59"/>
      <c r="D460" s="59"/>
      <c r="E460" s="59"/>
      <c r="F460" s="59"/>
      <c r="G460" s="60"/>
      <c r="H460" s="60"/>
      <c r="I460" s="63" t="str">
        <f t="shared" si="15"/>
        <v>Няма данни</v>
      </c>
    </row>
    <row r="461" spans="1:9" x14ac:dyDescent="0.25">
      <c r="A461" t="str">
        <f t="shared" si="14"/>
        <v>10001 - Няма данни за доставчик</v>
      </c>
      <c r="B461" s="21">
        <v>454</v>
      </c>
      <c r="C461" s="59"/>
      <c r="D461" s="59"/>
      <c r="E461" s="59"/>
      <c r="F461" s="59"/>
      <c r="G461" s="60"/>
      <c r="H461" s="60"/>
      <c r="I461" s="63" t="str">
        <f t="shared" si="15"/>
        <v>Няма данни</v>
      </c>
    </row>
    <row r="462" spans="1:9" x14ac:dyDescent="0.25">
      <c r="A462" t="str">
        <f t="shared" si="14"/>
        <v>10001 - Няма данни за доставчик</v>
      </c>
      <c r="B462" s="21">
        <v>455</v>
      </c>
      <c r="C462" s="59"/>
      <c r="D462" s="59"/>
      <c r="E462" s="59"/>
      <c r="F462" s="59"/>
      <c r="G462" s="60"/>
      <c r="H462" s="60"/>
      <c r="I462" s="63" t="str">
        <f t="shared" si="15"/>
        <v>Няма данни</v>
      </c>
    </row>
    <row r="463" spans="1:9" x14ac:dyDescent="0.25">
      <c r="A463" t="str">
        <f t="shared" si="14"/>
        <v>10001 - Няма данни за доставчик</v>
      </c>
      <c r="B463" s="21">
        <v>456</v>
      </c>
      <c r="C463" s="59"/>
      <c r="D463" s="59"/>
      <c r="E463" s="59"/>
      <c r="F463" s="59"/>
      <c r="G463" s="60"/>
      <c r="H463" s="60"/>
      <c r="I463" s="63" t="str">
        <f t="shared" si="15"/>
        <v>Няма данни</v>
      </c>
    </row>
    <row r="464" spans="1:9" x14ac:dyDescent="0.25">
      <c r="A464" t="str">
        <f t="shared" si="14"/>
        <v>10001 - Няма данни за доставчик</v>
      </c>
      <c r="B464" s="21">
        <v>457</v>
      </c>
      <c r="C464" s="59"/>
      <c r="D464" s="59"/>
      <c r="E464" s="59"/>
      <c r="F464" s="59"/>
      <c r="G464" s="60"/>
      <c r="H464" s="60"/>
      <c r="I464" s="63" t="str">
        <f t="shared" si="15"/>
        <v>Няма данни</v>
      </c>
    </row>
    <row r="465" spans="1:9" x14ac:dyDescent="0.25">
      <c r="A465" t="str">
        <f t="shared" si="14"/>
        <v>10001 - Няма данни за доставчик</v>
      </c>
      <c r="B465" s="21">
        <v>458</v>
      </c>
      <c r="C465" s="59"/>
      <c r="D465" s="59"/>
      <c r="E465" s="59"/>
      <c r="F465" s="59"/>
      <c r="G465" s="60"/>
      <c r="H465" s="60"/>
      <c r="I465" s="63" t="str">
        <f t="shared" si="15"/>
        <v>Няма данни</v>
      </c>
    </row>
    <row r="466" spans="1:9" x14ac:dyDescent="0.25">
      <c r="A466" t="str">
        <f t="shared" si="14"/>
        <v>10001 - Няма данни за доставчик</v>
      </c>
      <c r="B466" s="21">
        <v>459</v>
      </c>
      <c r="C466" s="59"/>
      <c r="D466" s="59"/>
      <c r="E466" s="59"/>
      <c r="F466" s="59"/>
      <c r="G466" s="60"/>
      <c r="H466" s="60"/>
      <c r="I466" s="63" t="str">
        <f t="shared" si="15"/>
        <v>Няма данни</v>
      </c>
    </row>
    <row r="467" spans="1:9" x14ac:dyDescent="0.25">
      <c r="A467" t="str">
        <f t="shared" si="14"/>
        <v>10001 - Няма данни за доставчик</v>
      </c>
      <c r="B467" s="21">
        <v>460</v>
      </c>
      <c r="C467" s="59"/>
      <c r="D467" s="59"/>
      <c r="E467" s="59"/>
      <c r="F467" s="59"/>
      <c r="G467" s="60"/>
      <c r="H467" s="60"/>
      <c r="I467" s="63" t="str">
        <f t="shared" si="15"/>
        <v>Няма данни</v>
      </c>
    </row>
    <row r="468" spans="1:9" x14ac:dyDescent="0.25">
      <c r="A468" t="str">
        <f t="shared" si="14"/>
        <v>10001 - Няма данни за доставчик</v>
      </c>
      <c r="B468" s="21">
        <v>461</v>
      </c>
      <c r="C468" s="59"/>
      <c r="D468" s="59"/>
      <c r="E468" s="59"/>
      <c r="F468" s="59"/>
      <c r="G468" s="60"/>
      <c r="H468" s="60"/>
      <c r="I468" s="63" t="str">
        <f t="shared" si="15"/>
        <v>Няма данни</v>
      </c>
    </row>
    <row r="469" spans="1:9" x14ac:dyDescent="0.25">
      <c r="A469" t="str">
        <f t="shared" si="14"/>
        <v>10001 - Няма данни за доставчик</v>
      </c>
      <c r="B469" s="21">
        <v>462</v>
      </c>
      <c r="C469" s="59"/>
      <c r="D469" s="59"/>
      <c r="E469" s="59"/>
      <c r="F469" s="59"/>
      <c r="G469" s="60"/>
      <c r="H469" s="60"/>
      <c r="I469" s="63" t="str">
        <f t="shared" si="15"/>
        <v>Няма данни</v>
      </c>
    </row>
    <row r="470" spans="1:9" x14ac:dyDescent="0.25">
      <c r="A470" t="str">
        <f t="shared" si="14"/>
        <v>10001 - Няма данни за доставчик</v>
      </c>
      <c r="B470" s="21">
        <v>463</v>
      </c>
      <c r="C470" s="59"/>
      <c r="D470" s="59"/>
      <c r="E470" s="59"/>
      <c r="F470" s="59"/>
      <c r="G470" s="60"/>
      <c r="H470" s="60"/>
      <c r="I470" s="63" t="str">
        <f t="shared" si="15"/>
        <v>Няма данни</v>
      </c>
    </row>
    <row r="471" spans="1:9" x14ac:dyDescent="0.25">
      <c r="A471" t="str">
        <f t="shared" si="14"/>
        <v>10001 - Няма данни за доставчик</v>
      </c>
      <c r="B471" s="21">
        <v>464</v>
      </c>
      <c r="C471" s="59"/>
      <c r="D471" s="59"/>
      <c r="E471" s="59"/>
      <c r="F471" s="59"/>
      <c r="G471" s="60"/>
      <c r="H471" s="60"/>
      <c r="I471" s="63" t="str">
        <f t="shared" si="15"/>
        <v>Няма данни</v>
      </c>
    </row>
    <row r="472" spans="1:9" x14ac:dyDescent="0.25">
      <c r="A472" t="str">
        <f t="shared" si="14"/>
        <v>10001 - Няма данни за доставчик</v>
      </c>
      <c r="B472" s="21">
        <v>465</v>
      </c>
      <c r="C472" s="59"/>
      <c r="D472" s="59"/>
      <c r="E472" s="59"/>
      <c r="F472" s="59"/>
      <c r="G472" s="60"/>
      <c r="H472" s="60"/>
      <c r="I472" s="63" t="str">
        <f t="shared" si="15"/>
        <v>Няма данни</v>
      </c>
    </row>
    <row r="473" spans="1:9" x14ac:dyDescent="0.25">
      <c r="A473" t="str">
        <f t="shared" si="14"/>
        <v>10001 - Няма данни за доставчик</v>
      </c>
      <c r="B473" s="21">
        <v>466</v>
      </c>
      <c r="C473" s="59"/>
      <c r="D473" s="59"/>
      <c r="E473" s="59"/>
      <c r="F473" s="59"/>
      <c r="G473" s="60"/>
      <c r="H473" s="60"/>
      <c r="I473" s="63" t="str">
        <f t="shared" si="15"/>
        <v>Няма данни</v>
      </c>
    </row>
    <row r="474" spans="1:9" x14ac:dyDescent="0.25">
      <c r="A474" t="str">
        <f t="shared" si="14"/>
        <v>10001 - Няма данни за доставчик</v>
      </c>
      <c r="B474" s="21">
        <v>467</v>
      </c>
      <c r="C474" s="59"/>
      <c r="D474" s="59"/>
      <c r="E474" s="59"/>
      <c r="F474" s="59"/>
      <c r="G474" s="60"/>
      <c r="H474" s="60"/>
      <c r="I474" s="63" t="str">
        <f t="shared" si="15"/>
        <v>Няма данни</v>
      </c>
    </row>
    <row r="475" spans="1:9" x14ac:dyDescent="0.25">
      <c r="A475" t="str">
        <f t="shared" si="14"/>
        <v>10001 - Няма данни за доставчик</v>
      </c>
      <c r="B475" s="21">
        <v>468</v>
      </c>
      <c r="C475" s="59"/>
      <c r="D475" s="59"/>
      <c r="E475" s="59"/>
      <c r="F475" s="59"/>
      <c r="G475" s="60"/>
      <c r="H475" s="60"/>
      <c r="I475" s="63" t="str">
        <f t="shared" si="15"/>
        <v>Няма данни</v>
      </c>
    </row>
    <row r="476" spans="1:9" x14ac:dyDescent="0.25">
      <c r="A476" t="str">
        <f t="shared" si="14"/>
        <v>10001 - Няма данни за доставчик</v>
      </c>
      <c r="B476" s="21">
        <v>469</v>
      </c>
      <c r="C476" s="59"/>
      <c r="D476" s="59"/>
      <c r="E476" s="59"/>
      <c r="F476" s="59"/>
      <c r="G476" s="60"/>
      <c r="H476" s="60"/>
      <c r="I476" s="63" t="str">
        <f t="shared" si="15"/>
        <v>Няма данни</v>
      </c>
    </row>
    <row r="477" spans="1:9" x14ac:dyDescent="0.25">
      <c r="A477" t="str">
        <f t="shared" si="14"/>
        <v>10001 - Няма данни за доставчик</v>
      </c>
      <c r="B477" s="21">
        <v>470</v>
      </c>
      <c r="C477" s="59"/>
      <c r="D477" s="59"/>
      <c r="E477" s="59"/>
      <c r="F477" s="59"/>
      <c r="G477" s="60"/>
      <c r="H477" s="60"/>
      <c r="I477" s="63" t="str">
        <f t="shared" si="15"/>
        <v>Няма данни</v>
      </c>
    </row>
    <row r="478" spans="1:9" x14ac:dyDescent="0.25">
      <c r="A478" t="str">
        <f t="shared" si="14"/>
        <v>10001 - Няма данни за доставчик</v>
      </c>
      <c r="B478" s="21">
        <v>471</v>
      </c>
      <c r="C478" s="59"/>
      <c r="D478" s="59"/>
      <c r="E478" s="59"/>
      <c r="F478" s="59"/>
      <c r="G478" s="60"/>
      <c r="H478" s="60"/>
      <c r="I478" s="63" t="str">
        <f t="shared" si="15"/>
        <v>Няма данни</v>
      </c>
    </row>
    <row r="479" spans="1:9" x14ac:dyDescent="0.25">
      <c r="A479" t="str">
        <f t="shared" si="14"/>
        <v>10001 - Няма данни за доставчик</v>
      </c>
      <c r="B479" s="21">
        <v>472</v>
      </c>
      <c r="C479" s="59"/>
      <c r="D479" s="59"/>
      <c r="E479" s="59"/>
      <c r="F479" s="59"/>
      <c r="G479" s="60"/>
      <c r="H479" s="60"/>
      <c r="I479" s="63" t="str">
        <f t="shared" si="15"/>
        <v>Няма данни</v>
      </c>
    </row>
    <row r="480" spans="1:9" x14ac:dyDescent="0.25">
      <c r="A480" t="str">
        <f t="shared" si="14"/>
        <v>10001 - Няма данни за доставчик</v>
      </c>
      <c r="B480" s="21">
        <v>473</v>
      </c>
      <c r="C480" s="59"/>
      <c r="D480" s="59"/>
      <c r="E480" s="59"/>
      <c r="F480" s="59"/>
      <c r="G480" s="60"/>
      <c r="H480" s="60"/>
      <c r="I480" s="63" t="str">
        <f t="shared" si="15"/>
        <v>Няма данни</v>
      </c>
    </row>
    <row r="481" spans="1:9" x14ac:dyDescent="0.25">
      <c r="A481" t="str">
        <f t="shared" si="14"/>
        <v>10001 - Няма данни за доставчик</v>
      </c>
      <c r="B481" s="21">
        <v>474</v>
      </c>
      <c r="C481" s="59"/>
      <c r="D481" s="59"/>
      <c r="E481" s="59"/>
      <c r="F481" s="59"/>
      <c r="G481" s="60"/>
      <c r="H481" s="60"/>
      <c r="I481" s="63" t="str">
        <f t="shared" si="15"/>
        <v>Няма данни</v>
      </c>
    </row>
    <row r="482" spans="1:9" x14ac:dyDescent="0.25">
      <c r="A482" t="str">
        <f t="shared" si="14"/>
        <v>10001 - Няма данни за доставчик</v>
      </c>
      <c r="B482" s="21">
        <v>475</v>
      </c>
      <c r="C482" s="59"/>
      <c r="D482" s="59"/>
      <c r="E482" s="59"/>
      <c r="F482" s="59"/>
      <c r="G482" s="60"/>
      <c r="H482" s="60"/>
      <c r="I482" s="63" t="str">
        <f t="shared" si="15"/>
        <v>Няма данни</v>
      </c>
    </row>
    <row r="483" spans="1:9" x14ac:dyDescent="0.25">
      <c r="A483" t="str">
        <f t="shared" si="14"/>
        <v>10001 - Няма данни за доставчик</v>
      </c>
      <c r="B483" s="21">
        <v>476</v>
      </c>
      <c r="C483" s="59"/>
      <c r="D483" s="59"/>
      <c r="E483" s="59"/>
      <c r="F483" s="59"/>
      <c r="G483" s="60"/>
      <c r="H483" s="60"/>
      <c r="I483" s="63" t="str">
        <f t="shared" si="15"/>
        <v>Няма данни</v>
      </c>
    </row>
    <row r="484" spans="1:9" x14ac:dyDescent="0.25">
      <c r="A484" t="str">
        <f t="shared" si="14"/>
        <v>10001 - Няма данни за доставчик</v>
      </c>
      <c r="B484" s="21">
        <v>477</v>
      </c>
      <c r="C484" s="59"/>
      <c r="D484" s="59"/>
      <c r="E484" s="59"/>
      <c r="F484" s="59"/>
      <c r="G484" s="60"/>
      <c r="H484" s="60"/>
      <c r="I484" s="63" t="str">
        <f t="shared" si="15"/>
        <v>Няма данни</v>
      </c>
    </row>
    <row r="485" spans="1:9" x14ac:dyDescent="0.25">
      <c r="A485" t="str">
        <f t="shared" si="14"/>
        <v>10001 - Няма данни за доставчик</v>
      </c>
      <c r="B485" s="21">
        <v>478</v>
      </c>
      <c r="C485" s="59"/>
      <c r="D485" s="59"/>
      <c r="E485" s="59"/>
      <c r="F485" s="59"/>
      <c r="G485" s="60"/>
      <c r="H485" s="60"/>
      <c r="I485" s="63" t="str">
        <f t="shared" si="15"/>
        <v>Няма данни</v>
      </c>
    </row>
    <row r="486" spans="1:9" x14ac:dyDescent="0.25">
      <c r="A486" t="str">
        <f t="shared" si="14"/>
        <v>10001 - Няма данни за доставчик</v>
      </c>
      <c r="B486" s="21">
        <v>479</v>
      </c>
      <c r="C486" s="59"/>
      <c r="D486" s="59"/>
      <c r="E486" s="59"/>
      <c r="F486" s="59"/>
      <c r="G486" s="60"/>
      <c r="H486" s="60"/>
      <c r="I486" s="63" t="str">
        <f t="shared" si="15"/>
        <v>Няма данни</v>
      </c>
    </row>
    <row r="487" spans="1:9" x14ac:dyDescent="0.25">
      <c r="A487" t="str">
        <f t="shared" si="14"/>
        <v>10001 - Няма данни за доставчик</v>
      </c>
      <c r="B487" s="21">
        <v>480</v>
      </c>
      <c r="C487" s="59"/>
      <c r="D487" s="59"/>
      <c r="E487" s="59"/>
      <c r="F487" s="59"/>
      <c r="G487" s="60"/>
      <c r="H487" s="60"/>
      <c r="I487" s="63" t="str">
        <f t="shared" si="15"/>
        <v>Няма данни</v>
      </c>
    </row>
    <row r="488" spans="1:9" x14ac:dyDescent="0.25">
      <c r="A488" t="str">
        <f t="shared" si="14"/>
        <v>10001 - Няма данни за доставчик</v>
      </c>
      <c r="B488" s="21">
        <v>481</v>
      </c>
      <c r="C488" s="59"/>
      <c r="D488" s="59"/>
      <c r="E488" s="59"/>
      <c r="F488" s="59"/>
      <c r="G488" s="60"/>
      <c r="H488" s="60"/>
      <c r="I488" s="63" t="str">
        <f t="shared" si="15"/>
        <v>Няма данни</v>
      </c>
    </row>
    <row r="489" spans="1:9" x14ac:dyDescent="0.25">
      <c r="A489" t="str">
        <f t="shared" si="14"/>
        <v>10001 - Няма данни за доставчик</v>
      </c>
      <c r="B489" s="21">
        <v>482</v>
      </c>
      <c r="C489" s="59"/>
      <c r="D489" s="59"/>
      <c r="E489" s="59"/>
      <c r="F489" s="59"/>
      <c r="G489" s="60"/>
      <c r="H489" s="60"/>
      <c r="I489" s="63" t="str">
        <f t="shared" si="15"/>
        <v>Няма данни</v>
      </c>
    </row>
    <row r="490" spans="1:9" x14ac:dyDescent="0.25">
      <c r="A490" t="str">
        <f t="shared" si="14"/>
        <v>10001 - Няма данни за доставчик</v>
      </c>
      <c r="B490" s="21">
        <v>483</v>
      </c>
      <c r="C490" s="59"/>
      <c r="D490" s="59"/>
      <c r="E490" s="59"/>
      <c r="F490" s="59"/>
      <c r="G490" s="60"/>
      <c r="H490" s="60"/>
      <c r="I490" s="63" t="str">
        <f t="shared" si="15"/>
        <v>Няма данни</v>
      </c>
    </row>
    <row r="491" spans="1:9" x14ac:dyDescent="0.25">
      <c r="A491" t="str">
        <f t="shared" si="14"/>
        <v>10001 - Няма данни за доставчик</v>
      </c>
      <c r="B491" s="21">
        <v>484</v>
      </c>
      <c r="C491" s="59"/>
      <c r="D491" s="59"/>
      <c r="E491" s="59"/>
      <c r="F491" s="59"/>
      <c r="G491" s="60"/>
      <c r="H491" s="60"/>
      <c r="I491" s="63" t="str">
        <f t="shared" si="15"/>
        <v>Няма данни</v>
      </c>
    </row>
    <row r="492" spans="1:9" x14ac:dyDescent="0.25">
      <c r="A492" t="str">
        <f t="shared" si="14"/>
        <v>10001 - Няма данни за доставчик</v>
      </c>
      <c r="B492" s="21">
        <v>485</v>
      </c>
      <c r="C492" s="59"/>
      <c r="D492" s="59"/>
      <c r="E492" s="59"/>
      <c r="F492" s="59"/>
      <c r="G492" s="60"/>
      <c r="H492" s="60"/>
      <c r="I492" s="63" t="str">
        <f t="shared" si="15"/>
        <v>Няма данни</v>
      </c>
    </row>
    <row r="493" spans="1:9" x14ac:dyDescent="0.25">
      <c r="A493" t="str">
        <f t="shared" si="14"/>
        <v>10001 - Няма данни за доставчик</v>
      </c>
      <c r="B493" s="21">
        <v>486</v>
      </c>
      <c r="C493" s="59"/>
      <c r="D493" s="59"/>
      <c r="E493" s="59"/>
      <c r="F493" s="59"/>
      <c r="G493" s="60"/>
      <c r="H493" s="60"/>
      <c r="I493" s="63" t="str">
        <f t="shared" si="15"/>
        <v>Няма данни</v>
      </c>
    </row>
    <row r="494" spans="1:9" x14ac:dyDescent="0.25">
      <c r="A494" t="str">
        <f t="shared" si="14"/>
        <v>10001 - Няма данни за доставчик</v>
      </c>
      <c r="B494" s="21">
        <v>487</v>
      </c>
      <c r="C494" s="59"/>
      <c r="D494" s="59"/>
      <c r="E494" s="59"/>
      <c r="F494" s="59"/>
      <c r="G494" s="60"/>
      <c r="H494" s="60"/>
      <c r="I494" s="63" t="str">
        <f t="shared" si="15"/>
        <v>Няма данни</v>
      </c>
    </row>
    <row r="495" spans="1:9" x14ac:dyDescent="0.25">
      <c r="A495" t="str">
        <f t="shared" si="14"/>
        <v>10001 - Няма данни за доставчик</v>
      </c>
      <c r="B495" s="21">
        <v>488</v>
      </c>
      <c r="C495" s="59"/>
      <c r="D495" s="59"/>
      <c r="E495" s="59"/>
      <c r="F495" s="59"/>
      <c r="G495" s="60"/>
      <c r="H495" s="60"/>
      <c r="I495" s="63" t="str">
        <f t="shared" si="15"/>
        <v>Няма данни</v>
      </c>
    </row>
    <row r="496" spans="1:9" x14ac:dyDescent="0.25">
      <c r="A496" t="str">
        <f t="shared" si="14"/>
        <v>10001 - Няма данни за доставчик</v>
      </c>
      <c r="B496" s="21">
        <v>489</v>
      </c>
      <c r="C496" s="59"/>
      <c r="D496" s="59"/>
      <c r="E496" s="59"/>
      <c r="F496" s="59"/>
      <c r="G496" s="60"/>
      <c r="H496" s="60"/>
      <c r="I496" s="63" t="str">
        <f t="shared" si="15"/>
        <v>Няма данни</v>
      </c>
    </row>
    <row r="497" spans="1:9" x14ac:dyDescent="0.25">
      <c r="A497" t="str">
        <f t="shared" si="14"/>
        <v>10001 - Няма данни за доставчик</v>
      </c>
      <c r="B497" s="21">
        <v>490</v>
      </c>
      <c r="C497" s="59"/>
      <c r="D497" s="59"/>
      <c r="E497" s="59"/>
      <c r="F497" s="59"/>
      <c r="G497" s="60"/>
      <c r="H497" s="60"/>
      <c r="I497" s="63" t="str">
        <f t="shared" si="15"/>
        <v>Няма данни</v>
      </c>
    </row>
    <row r="498" spans="1:9" x14ac:dyDescent="0.25">
      <c r="A498" t="str">
        <f t="shared" si="14"/>
        <v>10001 - Няма данни за доставчик</v>
      </c>
      <c r="B498" s="21">
        <v>491</v>
      </c>
      <c r="C498" s="59"/>
      <c r="D498" s="59"/>
      <c r="E498" s="59"/>
      <c r="F498" s="59"/>
      <c r="G498" s="60"/>
      <c r="H498" s="60"/>
      <c r="I498" s="63" t="str">
        <f t="shared" si="15"/>
        <v>Няма данни</v>
      </c>
    </row>
    <row r="499" spans="1:9" x14ac:dyDescent="0.25">
      <c r="A499" t="str">
        <f t="shared" si="14"/>
        <v>10001 - Няма данни за доставчик</v>
      </c>
      <c r="B499" s="21">
        <v>492</v>
      </c>
      <c r="C499" s="59"/>
      <c r="D499" s="59"/>
      <c r="E499" s="59"/>
      <c r="F499" s="59"/>
      <c r="G499" s="60"/>
      <c r="H499" s="60"/>
      <c r="I499" s="63" t="str">
        <f t="shared" si="15"/>
        <v>Няма данни</v>
      </c>
    </row>
    <row r="500" spans="1:9" x14ac:dyDescent="0.25">
      <c r="A500" t="str">
        <f t="shared" si="14"/>
        <v>10001 - Няма данни за доставчик</v>
      </c>
      <c r="B500" s="21">
        <v>493</v>
      </c>
      <c r="C500" s="59"/>
      <c r="D500" s="59"/>
      <c r="E500" s="59"/>
      <c r="F500" s="59"/>
      <c r="G500" s="60"/>
      <c r="H500" s="60"/>
      <c r="I500" s="63" t="str">
        <f t="shared" si="15"/>
        <v>Няма данни</v>
      </c>
    </row>
    <row r="501" spans="1:9" x14ac:dyDescent="0.25">
      <c r="A501" t="str">
        <f t="shared" si="14"/>
        <v>10001 - Няма данни за доставчик</v>
      </c>
      <c r="B501" s="21">
        <v>494</v>
      </c>
      <c r="C501" s="59"/>
      <c r="D501" s="59"/>
      <c r="E501" s="59"/>
      <c r="F501" s="59"/>
      <c r="G501" s="60"/>
      <c r="H501" s="60"/>
      <c r="I501" s="63" t="str">
        <f t="shared" si="15"/>
        <v>Няма данни</v>
      </c>
    </row>
    <row r="502" spans="1:9" x14ac:dyDescent="0.25">
      <c r="A502" t="str">
        <f t="shared" si="14"/>
        <v>10001 - Няма данни за доставчик</v>
      </c>
      <c r="B502" s="21">
        <v>495</v>
      </c>
      <c r="C502" s="59"/>
      <c r="D502" s="59"/>
      <c r="E502" s="59"/>
      <c r="F502" s="59"/>
      <c r="G502" s="60"/>
      <c r="H502" s="60"/>
      <c r="I502" s="63" t="str">
        <f t="shared" si="15"/>
        <v>Няма данни</v>
      </c>
    </row>
    <row r="503" spans="1:9" x14ac:dyDescent="0.25">
      <c r="A503" t="str">
        <f t="shared" si="14"/>
        <v>10001 - Няма данни за доставчик</v>
      </c>
      <c r="B503" s="21">
        <v>496</v>
      </c>
      <c r="C503" s="59"/>
      <c r="D503" s="59"/>
      <c r="E503" s="59"/>
      <c r="F503" s="59"/>
      <c r="G503" s="60"/>
      <c r="H503" s="60"/>
      <c r="I503" s="63" t="str">
        <f t="shared" si="15"/>
        <v>Няма данни</v>
      </c>
    </row>
    <row r="504" spans="1:9" x14ac:dyDescent="0.25">
      <c r="A504" t="str">
        <f t="shared" si="14"/>
        <v>10001 - Няма данни за доставчик</v>
      </c>
      <c r="B504" s="21">
        <v>497</v>
      </c>
      <c r="C504" s="59"/>
      <c r="D504" s="59"/>
      <c r="E504" s="59"/>
      <c r="F504" s="59"/>
      <c r="G504" s="60"/>
      <c r="H504" s="60"/>
      <c r="I504" s="63" t="str">
        <f t="shared" si="15"/>
        <v>Няма данни</v>
      </c>
    </row>
    <row r="505" spans="1:9" x14ac:dyDescent="0.25">
      <c r="A505" t="str">
        <f t="shared" si="14"/>
        <v>10001 - Няма данни за доставчик</v>
      </c>
      <c r="B505" s="21">
        <v>498</v>
      </c>
      <c r="C505" s="59"/>
      <c r="D505" s="59"/>
      <c r="E505" s="59"/>
      <c r="F505" s="59"/>
      <c r="G505" s="60"/>
      <c r="H505" s="60"/>
      <c r="I505" s="63" t="str">
        <f t="shared" si="15"/>
        <v>Няма данни</v>
      </c>
    </row>
    <row r="506" spans="1:9" x14ac:dyDescent="0.25">
      <c r="A506" t="str">
        <f t="shared" si="14"/>
        <v>10001 - Няма данни за доставчик</v>
      </c>
      <c r="B506" s="21">
        <v>499</v>
      </c>
      <c r="C506" s="59"/>
      <c r="D506" s="59"/>
      <c r="E506" s="59"/>
      <c r="F506" s="59"/>
      <c r="G506" s="60"/>
      <c r="H506" s="60"/>
      <c r="I506" s="63" t="str">
        <f t="shared" si="15"/>
        <v>Няма данни</v>
      </c>
    </row>
    <row r="507" spans="1:9" x14ac:dyDescent="0.25">
      <c r="A507" t="str">
        <f t="shared" si="14"/>
        <v>10001 - Няма данни за доставчик</v>
      </c>
      <c r="B507" s="21">
        <v>500</v>
      </c>
      <c r="C507" s="59"/>
      <c r="D507" s="59"/>
      <c r="E507" s="59"/>
      <c r="F507" s="59"/>
      <c r="G507" s="60"/>
      <c r="H507" s="60"/>
      <c r="I507" s="63" t="str">
        <f t="shared" si="15"/>
        <v>Няма данни</v>
      </c>
    </row>
  </sheetData>
  <sheetProtection password="C8E3" sheet="1" objects="1" scenarios="1"/>
  <autoFilter ref="A7:I7"/>
  <mergeCells count="2">
    <mergeCell ref="B1:H1"/>
    <mergeCell ref="B2:H6"/>
  </mergeCells>
  <conditionalFormatting sqref="I8:I507">
    <cfRule type="containsText" dxfId="19" priority="1" operator="containsText" text="OK">
      <formula>NOT(ISERROR(SEARCH("OK",I8)))</formula>
    </cfRule>
  </conditionalFormatting>
  <dataValidations count="2">
    <dataValidation type="list" allowBlank="1" showInputMessage="1" showErrorMessage="1" sqref="G8:G507">
      <formula1>vid_lice_firma</formula1>
    </dataValidation>
    <dataValidation type="list" allowBlank="1" showInputMessage="1" showErrorMessage="1" sqref="H8:H507">
      <formula1>cesia_zalog</formula1>
    </dataValidation>
  </dataValidations>
  <pageMargins left="0.70866141732283472" right="0.70866141732283472" top="0.74803149606299213" bottom="0.74803149606299213" header="0.31496062992125984" footer="0.31496062992125984"/>
  <pageSetup paperSize="9" scale="78"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private!$H$2:$H$28</xm:f>
          </x14:formula1>
          <xm:sqref>G8:G507</xm:sqref>
        </x14:dataValidation>
        <x14:dataValidation type="list" allowBlank="1" showInputMessage="1" showErrorMessage="1">
          <x14:formula1>
            <xm:f>private!$L$2:$L$3</xm:f>
          </x14:formula1>
          <xm:sqref>H8:H507</xm:sqref>
        </x14:dataValidation>
        <x14:dataValidation type="list" allowBlank="1" showInputMessage="1" showErrorMessage="1">
          <x14:formula1>
            <xm:f>private!$H$2:$H$28</xm:f>
          </x14:formula1>
          <xm:sqref>G8:G507</xm:sqref>
        </x14:dataValidation>
        <x14:dataValidation type="list" allowBlank="1" showInputMessage="1" showErrorMessage="1">
          <x14:formula1>
            <xm:f>private!$L$2:$L$5</xm:f>
          </x14:formula1>
          <xm:sqref>H8:H507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G507"/>
  <sheetViews>
    <sheetView topLeftCell="B1" zoomScaleNormal="100" zoomScaleSheetLayoutView="100" workbookViewId="0">
      <pane ySplit="7" topLeftCell="A8" activePane="bottomLeft" state="frozen"/>
      <selection activeCell="D8" sqref="D8"/>
      <selection pane="bottomLeft" activeCell="F8" sqref="F8"/>
    </sheetView>
  </sheetViews>
  <sheetFormatPr defaultColWidth="8.85546875" defaultRowHeight="15" x14ac:dyDescent="0.25"/>
  <cols>
    <col min="1" max="1" width="5.42578125" style="42" hidden="1" customWidth="1"/>
    <col min="2" max="2" width="8.28515625" style="6" bestFit="1" customWidth="1"/>
    <col min="3" max="3" width="13.5703125" style="12" customWidth="1"/>
    <col min="4" max="4" width="54.85546875" style="6" customWidth="1"/>
    <col min="5" max="5" width="17.85546875" style="12" bestFit="1" customWidth="1"/>
    <col min="6" max="6" width="15.85546875" style="12" bestFit="1" customWidth="1"/>
    <col min="7" max="7" width="17.42578125" style="13" bestFit="1" customWidth="1"/>
    <col min="8" max="8" width="11.42578125" style="12" bestFit="1" customWidth="1"/>
    <col min="9" max="9" width="14.7109375" style="12" customWidth="1"/>
    <col min="10" max="10" width="13.42578125" style="13" bestFit="1" customWidth="1"/>
    <col min="11" max="11" width="15.42578125" style="13" bestFit="1" customWidth="1"/>
    <col min="12" max="13" width="15.42578125" style="13" customWidth="1"/>
    <col min="14" max="14" width="24" style="13" bestFit="1" customWidth="1"/>
    <col min="15" max="15" width="24" style="13" customWidth="1"/>
    <col min="16" max="16" width="16.42578125" style="12" bestFit="1" customWidth="1"/>
    <col min="17" max="17" width="28" style="12" customWidth="1"/>
    <col min="18" max="18" width="75.5703125" style="15" bestFit="1" customWidth="1"/>
    <col min="19" max="19" width="24.42578125" style="15" customWidth="1"/>
    <col min="20" max="20" width="31.140625" style="64" hidden="1" customWidth="1"/>
    <col min="21" max="30" width="0" style="65" hidden="1" customWidth="1"/>
    <col min="31" max="787" width="8.85546875" style="65"/>
  </cols>
  <sheetData>
    <row r="1" spans="1:787" s="7" customFormat="1" x14ac:dyDescent="0.25">
      <c r="A1" s="8"/>
      <c r="B1" s="146" t="s">
        <v>266</v>
      </c>
      <c r="C1" s="146"/>
      <c r="D1" s="146"/>
      <c r="E1" s="146"/>
      <c r="F1" s="146"/>
      <c r="G1" s="146"/>
      <c r="H1" s="146"/>
      <c r="I1" s="146"/>
      <c r="J1" s="146"/>
      <c r="K1" s="146"/>
      <c r="L1" s="146"/>
      <c r="M1" s="146"/>
      <c r="N1" s="146"/>
      <c r="O1" s="146"/>
      <c r="P1" s="146"/>
      <c r="Q1" s="146"/>
      <c r="R1" s="15"/>
      <c r="S1" s="15"/>
      <c r="T1" s="8"/>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c r="SD1" s="65"/>
      <c r="SE1" s="65"/>
      <c r="SF1" s="65"/>
      <c r="SG1" s="65"/>
      <c r="SH1" s="65"/>
      <c r="SI1" s="65"/>
      <c r="SJ1" s="65"/>
      <c r="SK1" s="65"/>
      <c r="SL1" s="65"/>
      <c r="SM1" s="65"/>
      <c r="SN1" s="65"/>
      <c r="SO1" s="65"/>
      <c r="SP1" s="65"/>
      <c r="SQ1" s="65"/>
      <c r="SR1" s="65"/>
      <c r="SS1" s="65"/>
      <c r="ST1" s="65"/>
      <c r="SU1" s="65"/>
      <c r="SV1" s="65"/>
      <c r="SW1" s="65"/>
      <c r="SX1" s="65"/>
      <c r="SY1" s="65"/>
      <c r="SZ1" s="65"/>
      <c r="TA1" s="65"/>
      <c r="TB1" s="65"/>
      <c r="TC1" s="65"/>
      <c r="TD1" s="65"/>
      <c r="TE1" s="65"/>
      <c r="TF1" s="65"/>
      <c r="TG1" s="65"/>
      <c r="TH1" s="65"/>
      <c r="TI1" s="65"/>
      <c r="TJ1" s="65"/>
      <c r="TK1" s="65"/>
      <c r="TL1" s="65"/>
      <c r="TM1" s="65"/>
      <c r="TN1" s="65"/>
      <c r="TO1" s="65"/>
      <c r="TP1" s="65"/>
      <c r="TQ1" s="65"/>
      <c r="TR1" s="65"/>
      <c r="TS1" s="65"/>
      <c r="TT1" s="65"/>
      <c r="TU1" s="65"/>
      <c r="TV1" s="65"/>
      <c r="TW1" s="65"/>
      <c r="TX1" s="65"/>
      <c r="TY1" s="65"/>
      <c r="TZ1" s="65"/>
      <c r="UA1" s="65"/>
      <c r="UB1" s="65"/>
      <c r="UC1" s="65"/>
      <c r="UD1" s="65"/>
      <c r="UE1" s="65"/>
      <c r="UF1" s="65"/>
      <c r="UG1" s="65"/>
      <c r="UH1" s="65"/>
      <c r="UI1" s="65"/>
      <c r="UJ1" s="65"/>
      <c r="UK1" s="65"/>
      <c r="UL1" s="65"/>
      <c r="UM1" s="65"/>
      <c r="UN1" s="65"/>
      <c r="UO1" s="65"/>
      <c r="UP1" s="65"/>
      <c r="UQ1" s="65"/>
      <c r="UR1" s="65"/>
      <c r="US1" s="65"/>
      <c r="UT1" s="65"/>
      <c r="UU1" s="65"/>
      <c r="UV1" s="65"/>
      <c r="UW1" s="65"/>
      <c r="UX1" s="65"/>
      <c r="UY1" s="65"/>
      <c r="UZ1" s="65"/>
      <c r="VA1" s="65"/>
      <c r="VB1" s="65"/>
      <c r="VC1" s="65"/>
      <c r="VD1" s="65"/>
      <c r="VE1" s="65"/>
      <c r="VF1" s="65"/>
      <c r="VG1" s="65"/>
      <c r="VH1" s="65"/>
      <c r="VI1" s="65"/>
      <c r="VJ1" s="65"/>
      <c r="VK1" s="65"/>
      <c r="VL1" s="65"/>
      <c r="VM1" s="65"/>
      <c r="VN1" s="65"/>
      <c r="VO1" s="65"/>
      <c r="VP1" s="65"/>
      <c r="VQ1" s="65"/>
      <c r="VR1" s="65"/>
      <c r="VS1" s="65"/>
      <c r="VT1" s="65"/>
      <c r="VU1" s="65"/>
      <c r="VV1" s="65"/>
      <c r="VW1" s="65"/>
      <c r="VX1" s="65"/>
      <c r="VY1" s="65"/>
      <c r="VZ1" s="65"/>
      <c r="WA1" s="65"/>
      <c r="WB1" s="65"/>
      <c r="WC1" s="65"/>
      <c r="WD1" s="65"/>
      <c r="WE1" s="65"/>
      <c r="WF1" s="65"/>
      <c r="WG1" s="65"/>
      <c r="WH1" s="65"/>
      <c r="WI1" s="65"/>
      <c r="WJ1" s="65"/>
      <c r="WK1" s="65"/>
      <c r="WL1" s="65"/>
      <c r="WM1" s="65"/>
      <c r="WN1" s="65"/>
      <c r="WO1" s="65"/>
      <c r="WP1" s="65"/>
      <c r="WQ1" s="65"/>
      <c r="WR1" s="65"/>
      <c r="WS1" s="65"/>
      <c r="WT1" s="65"/>
      <c r="WU1" s="65"/>
      <c r="WV1" s="65"/>
      <c r="WW1" s="65"/>
      <c r="WX1" s="65"/>
      <c r="WY1" s="65"/>
      <c r="WZ1" s="65"/>
      <c r="XA1" s="65"/>
      <c r="XB1" s="65"/>
      <c r="XC1" s="65"/>
      <c r="XD1" s="65"/>
      <c r="XE1" s="65"/>
      <c r="XF1" s="65"/>
      <c r="XG1" s="65"/>
      <c r="XH1" s="65"/>
      <c r="XI1" s="65"/>
      <c r="XJ1" s="65"/>
      <c r="XK1" s="65"/>
      <c r="XL1" s="65"/>
      <c r="XM1" s="65"/>
      <c r="XN1" s="65"/>
      <c r="XO1" s="65"/>
      <c r="XP1" s="65"/>
      <c r="XQ1" s="65"/>
      <c r="XR1" s="65"/>
      <c r="XS1" s="65"/>
      <c r="XT1" s="65"/>
      <c r="XU1" s="65"/>
      <c r="XV1" s="65"/>
      <c r="XW1" s="65"/>
      <c r="XX1" s="65"/>
      <c r="XY1" s="65"/>
      <c r="XZ1" s="65"/>
      <c r="YA1" s="65"/>
      <c r="YB1" s="65"/>
      <c r="YC1" s="65"/>
      <c r="YD1" s="65"/>
      <c r="YE1" s="65"/>
      <c r="YF1" s="65"/>
      <c r="YG1" s="65"/>
      <c r="YH1" s="65"/>
      <c r="YI1" s="65"/>
      <c r="YJ1" s="65"/>
      <c r="YK1" s="65"/>
      <c r="YL1" s="65"/>
      <c r="YM1" s="65"/>
      <c r="YN1" s="65"/>
      <c r="YO1" s="65"/>
      <c r="YP1" s="65"/>
      <c r="YQ1" s="65"/>
      <c r="YR1" s="65"/>
      <c r="YS1" s="65"/>
      <c r="YT1" s="65"/>
      <c r="YU1" s="65"/>
      <c r="YV1" s="65"/>
      <c r="YW1" s="65"/>
      <c r="YX1" s="65"/>
      <c r="YY1" s="65"/>
      <c r="YZ1" s="65"/>
      <c r="ZA1" s="65"/>
      <c r="ZB1" s="65"/>
      <c r="ZC1" s="65"/>
      <c r="ZD1" s="65"/>
      <c r="ZE1" s="65"/>
      <c r="ZF1" s="65"/>
      <c r="ZG1" s="65"/>
      <c r="ZH1" s="65"/>
      <c r="ZI1" s="65"/>
      <c r="ZJ1" s="65"/>
      <c r="ZK1" s="65"/>
      <c r="ZL1" s="65"/>
      <c r="ZM1" s="65"/>
      <c r="ZN1" s="65"/>
      <c r="ZO1" s="65"/>
      <c r="ZP1" s="65"/>
      <c r="ZQ1" s="65"/>
      <c r="ZR1" s="65"/>
      <c r="ZS1" s="65"/>
      <c r="ZT1" s="65"/>
      <c r="ZU1" s="65"/>
      <c r="ZV1" s="65"/>
      <c r="ZW1" s="65"/>
      <c r="ZX1" s="65"/>
      <c r="ZY1" s="65"/>
      <c r="ZZ1" s="65"/>
      <c r="AAA1" s="65"/>
      <c r="AAB1" s="65"/>
      <c r="AAC1" s="65"/>
      <c r="AAD1" s="65"/>
      <c r="AAE1" s="65"/>
      <c r="AAF1" s="65"/>
      <c r="AAG1" s="65"/>
      <c r="AAH1" s="65"/>
      <c r="AAI1" s="65"/>
      <c r="AAJ1" s="65"/>
      <c r="AAK1" s="65"/>
      <c r="AAL1" s="65"/>
      <c r="AAM1" s="65"/>
      <c r="AAN1" s="65"/>
      <c r="AAO1" s="65"/>
      <c r="AAP1" s="65"/>
      <c r="AAQ1" s="65"/>
      <c r="AAR1" s="65"/>
      <c r="AAS1" s="65"/>
      <c r="AAT1" s="65"/>
      <c r="AAU1" s="65"/>
      <c r="AAV1" s="65"/>
      <c r="AAW1" s="65"/>
      <c r="AAX1" s="65"/>
      <c r="AAY1" s="65"/>
      <c r="AAZ1" s="65"/>
      <c r="ABA1" s="65"/>
      <c r="ABB1" s="65"/>
      <c r="ABC1" s="65"/>
      <c r="ABD1" s="65"/>
      <c r="ABE1" s="65"/>
      <c r="ABF1" s="65"/>
      <c r="ABG1" s="65"/>
      <c r="ABH1" s="65"/>
      <c r="ABI1" s="65"/>
      <c r="ABJ1" s="65"/>
      <c r="ABK1" s="65"/>
      <c r="ABL1" s="65"/>
      <c r="ABM1" s="65"/>
      <c r="ABN1" s="65"/>
      <c r="ABO1" s="65"/>
      <c r="ABP1" s="65"/>
      <c r="ABQ1" s="65"/>
      <c r="ABR1" s="65"/>
      <c r="ABS1" s="65"/>
      <c r="ABT1" s="65"/>
      <c r="ABU1" s="65"/>
      <c r="ABV1" s="65"/>
      <c r="ABW1" s="65"/>
      <c r="ABX1" s="65"/>
      <c r="ABY1" s="65"/>
      <c r="ABZ1" s="65"/>
      <c r="ACA1" s="65"/>
      <c r="ACB1" s="65"/>
      <c r="ACC1" s="65"/>
      <c r="ACD1" s="65"/>
      <c r="ACE1" s="65"/>
      <c r="ACF1" s="65"/>
      <c r="ACG1" s="65"/>
      <c r="ACH1" s="65"/>
      <c r="ACI1" s="65"/>
      <c r="ACJ1" s="65"/>
      <c r="ACK1" s="65"/>
      <c r="ACL1" s="65"/>
      <c r="ACM1" s="65"/>
      <c r="ACN1" s="65"/>
      <c r="ACO1" s="65"/>
      <c r="ACP1" s="65"/>
      <c r="ACQ1" s="65"/>
      <c r="ACR1" s="65"/>
      <c r="ACS1" s="65"/>
      <c r="ACT1" s="65"/>
      <c r="ACU1" s="65"/>
      <c r="ACV1" s="65"/>
      <c r="ACW1" s="65"/>
      <c r="ACX1" s="65"/>
      <c r="ACY1" s="65"/>
      <c r="ACZ1" s="65"/>
      <c r="ADA1" s="65"/>
      <c r="ADB1" s="65"/>
      <c r="ADC1" s="65"/>
      <c r="ADD1" s="65"/>
      <c r="ADE1" s="65"/>
      <c r="ADF1" s="65"/>
      <c r="ADG1" s="65"/>
    </row>
    <row r="2" spans="1:787" s="7" customFormat="1" ht="105" customHeight="1" x14ac:dyDescent="0.25">
      <c r="A2" s="8"/>
      <c r="B2" s="136" t="s">
        <v>279</v>
      </c>
      <c r="C2" s="137"/>
      <c r="D2" s="137"/>
      <c r="E2" s="137"/>
      <c r="F2" s="137"/>
      <c r="G2" s="137"/>
      <c r="H2" s="137"/>
      <c r="I2" s="137"/>
      <c r="J2" s="137"/>
      <c r="K2" s="137"/>
      <c r="L2" s="137"/>
      <c r="M2" s="137"/>
      <c r="N2" s="55"/>
      <c r="O2" s="55"/>
      <c r="P2" s="55"/>
      <c r="Q2" s="84"/>
      <c r="R2" s="78"/>
      <c r="S2" s="78"/>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c r="SA2" s="65"/>
      <c r="SB2" s="65"/>
      <c r="SC2" s="65"/>
      <c r="SD2" s="65"/>
      <c r="SE2" s="65"/>
      <c r="SF2" s="65"/>
      <c r="SG2" s="65"/>
      <c r="SH2" s="65"/>
      <c r="SI2" s="65"/>
      <c r="SJ2" s="65"/>
      <c r="SK2" s="65"/>
      <c r="SL2" s="65"/>
      <c r="SM2" s="65"/>
      <c r="SN2" s="65"/>
      <c r="SO2" s="65"/>
      <c r="SP2" s="65"/>
      <c r="SQ2" s="65"/>
      <c r="SR2" s="65"/>
      <c r="SS2" s="65"/>
      <c r="ST2" s="65"/>
      <c r="SU2" s="65"/>
      <c r="SV2" s="65"/>
      <c r="SW2" s="65"/>
      <c r="SX2" s="65"/>
      <c r="SY2" s="65"/>
      <c r="SZ2" s="65"/>
      <c r="TA2" s="65"/>
      <c r="TB2" s="65"/>
      <c r="TC2" s="65"/>
      <c r="TD2" s="65"/>
      <c r="TE2" s="65"/>
      <c r="TF2" s="65"/>
      <c r="TG2" s="65"/>
      <c r="TH2" s="65"/>
      <c r="TI2" s="65"/>
      <c r="TJ2" s="65"/>
      <c r="TK2" s="65"/>
      <c r="TL2" s="65"/>
      <c r="TM2" s="65"/>
      <c r="TN2" s="65"/>
      <c r="TO2" s="65"/>
      <c r="TP2" s="65"/>
      <c r="TQ2" s="65"/>
      <c r="TR2" s="65"/>
      <c r="TS2" s="65"/>
      <c r="TT2" s="65"/>
      <c r="TU2" s="65"/>
      <c r="TV2" s="65"/>
      <c r="TW2" s="65"/>
      <c r="TX2" s="65"/>
      <c r="TY2" s="65"/>
      <c r="TZ2" s="65"/>
      <c r="UA2" s="65"/>
      <c r="UB2" s="65"/>
      <c r="UC2" s="65"/>
      <c r="UD2" s="65"/>
      <c r="UE2" s="65"/>
      <c r="UF2" s="65"/>
      <c r="UG2" s="65"/>
      <c r="UH2" s="65"/>
      <c r="UI2" s="65"/>
      <c r="UJ2" s="65"/>
      <c r="UK2" s="65"/>
      <c r="UL2" s="65"/>
      <c r="UM2" s="65"/>
      <c r="UN2" s="65"/>
      <c r="UO2" s="65"/>
      <c r="UP2" s="65"/>
      <c r="UQ2" s="65"/>
      <c r="UR2" s="65"/>
      <c r="US2" s="65"/>
      <c r="UT2" s="65"/>
      <c r="UU2" s="65"/>
      <c r="UV2" s="65"/>
      <c r="UW2" s="65"/>
      <c r="UX2" s="65"/>
      <c r="UY2" s="65"/>
      <c r="UZ2" s="65"/>
      <c r="VA2" s="65"/>
      <c r="VB2" s="65"/>
      <c r="VC2" s="65"/>
      <c r="VD2" s="65"/>
      <c r="VE2" s="65"/>
      <c r="VF2" s="65"/>
      <c r="VG2" s="65"/>
      <c r="VH2" s="65"/>
      <c r="VI2" s="65"/>
      <c r="VJ2" s="65"/>
      <c r="VK2" s="65"/>
      <c r="VL2" s="65"/>
      <c r="VM2" s="65"/>
      <c r="VN2" s="65"/>
      <c r="VO2" s="65"/>
      <c r="VP2" s="65"/>
      <c r="VQ2" s="65"/>
      <c r="VR2" s="65"/>
      <c r="VS2" s="65"/>
      <c r="VT2" s="65"/>
      <c r="VU2" s="65"/>
      <c r="VV2" s="65"/>
      <c r="VW2" s="65"/>
      <c r="VX2" s="65"/>
      <c r="VY2" s="65"/>
      <c r="VZ2" s="65"/>
      <c r="WA2" s="65"/>
      <c r="WB2" s="65"/>
      <c r="WC2" s="65"/>
      <c r="WD2" s="65"/>
      <c r="WE2" s="65"/>
      <c r="WF2" s="65"/>
      <c r="WG2" s="65"/>
      <c r="WH2" s="65"/>
      <c r="WI2" s="65"/>
      <c r="WJ2" s="65"/>
      <c r="WK2" s="65"/>
      <c r="WL2" s="65"/>
      <c r="WM2" s="65"/>
      <c r="WN2" s="65"/>
      <c r="WO2" s="65"/>
      <c r="WP2" s="65"/>
      <c r="WQ2" s="65"/>
      <c r="WR2" s="65"/>
      <c r="WS2" s="65"/>
      <c r="WT2" s="65"/>
      <c r="WU2" s="65"/>
      <c r="WV2" s="65"/>
      <c r="WW2" s="65"/>
      <c r="WX2" s="65"/>
      <c r="WY2" s="65"/>
      <c r="WZ2" s="65"/>
      <c r="XA2" s="65"/>
      <c r="XB2" s="65"/>
      <c r="XC2" s="65"/>
      <c r="XD2" s="65"/>
      <c r="XE2" s="65"/>
      <c r="XF2" s="65"/>
      <c r="XG2" s="65"/>
      <c r="XH2" s="65"/>
      <c r="XI2" s="65"/>
      <c r="XJ2" s="65"/>
      <c r="XK2" s="65"/>
      <c r="XL2" s="65"/>
      <c r="XM2" s="65"/>
      <c r="XN2" s="65"/>
      <c r="XO2" s="65"/>
      <c r="XP2" s="65"/>
      <c r="XQ2" s="65"/>
      <c r="XR2" s="65"/>
      <c r="XS2" s="65"/>
      <c r="XT2" s="65"/>
      <c r="XU2" s="65"/>
      <c r="XV2" s="65"/>
      <c r="XW2" s="65"/>
      <c r="XX2" s="65"/>
      <c r="XY2" s="65"/>
      <c r="XZ2" s="65"/>
      <c r="YA2" s="65"/>
      <c r="YB2" s="65"/>
      <c r="YC2" s="65"/>
      <c r="YD2" s="65"/>
      <c r="YE2" s="65"/>
      <c r="YF2" s="65"/>
      <c r="YG2" s="65"/>
      <c r="YH2" s="65"/>
      <c r="YI2" s="65"/>
      <c r="YJ2" s="65"/>
      <c r="YK2" s="65"/>
      <c r="YL2" s="65"/>
      <c r="YM2" s="65"/>
      <c r="YN2" s="65"/>
      <c r="YO2" s="65"/>
      <c r="YP2" s="65"/>
      <c r="YQ2" s="65"/>
      <c r="YR2" s="65"/>
      <c r="YS2" s="65"/>
      <c r="YT2" s="65"/>
      <c r="YU2" s="65"/>
      <c r="YV2" s="65"/>
      <c r="YW2" s="65"/>
      <c r="YX2" s="65"/>
      <c r="YY2" s="65"/>
      <c r="YZ2" s="65"/>
      <c r="ZA2" s="65"/>
      <c r="ZB2" s="65"/>
      <c r="ZC2" s="65"/>
      <c r="ZD2" s="65"/>
      <c r="ZE2" s="65"/>
      <c r="ZF2" s="65"/>
      <c r="ZG2" s="65"/>
      <c r="ZH2" s="65"/>
      <c r="ZI2" s="65"/>
      <c r="ZJ2" s="65"/>
      <c r="ZK2" s="65"/>
      <c r="ZL2" s="65"/>
      <c r="ZM2" s="65"/>
      <c r="ZN2" s="65"/>
      <c r="ZO2" s="65"/>
      <c r="ZP2" s="65"/>
      <c r="ZQ2" s="65"/>
      <c r="ZR2" s="65"/>
      <c r="ZS2" s="65"/>
      <c r="ZT2" s="65"/>
      <c r="ZU2" s="65"/>
      <c r="ZV2" s="65"/>
      <c r="ZW2" s="65"/>
      <c r="ZX2" s="65"/>
      <c r="ZY2" s="65"/>
      <c r="ZZ2" s="65"/>
      <c r="AAA2" s="65"/>
      <c r="AAB2" s="65"/>
      <c r="AAC2" s="65"/>
      <c r="AAD2" s="65"/>
      <c r="AAE2" s="65"/>
      <c r="AAF2" s="65"/>
      <c r="AAG2" s="65"/>
      <c r="AAH2" s="65"/>
      <c r="AAI2" s="65"/>
      <c r="AAJ2" s="65"/>
      <c r="AAK2" s="65"/>
      <c r="AAL2" s="65"/>
      <c r="AAM2" s="65"/>
      <c r="AAN2" s="65"/>
      <c r="AAO2" s="65"/>
      <c r="AAP2" s="65"/>
      <c r="AAQ2" s="65"/>
      <c r="AAR2" s="65"/>
      <c r="AAS2" s="65"/>
      <c r="AAT2" s="65"/>
      <c r="AAU2" s="65"/>
      <c r="AAV2" s="65"/>
      <c r="AAW2" s="65"/>
      <c r="AAX2" s="65"/>
      <c r="AAY2" s="65"/>
      <c r="AAZ2" s="65"/>
      <c r="ABA2" s="65"/>
      <c r="ABB2" s="65"/>
      <c r="ABC2" s="65"/>
      <c r="ABD2" s="65"/>
      <c r="ABE2" s="65"/>
      <c r="ABF2" s="65"/>
      <c r="ABG2" s="65"/>
      <c r="ABH2" s="65"/>
      <c r="ABI2" s="65"/>
      <c r="ABJ2" s="65"/>
      <c r="ABK2" s="65"/>
      <c r="ABL2" s="65"/>
      <c r="ABM2" s="65"/>
      <c r="ABN2" s="65"/>
      <c r="ABO2" s="65"/>
      <c r="ABP2" s="65"/>
      <c r="ABQ2" s="65"/>
      <c r="ABR2" s="65"/>
      <c r="ABS2" s="65"/>
      <c r="ABT2" s="65"/>
      <c r="ABU2" s="65"/>
      <c r="ABV2" s="65"/>
      <c r="ABW2" s="65"/>
      <c r="ABX2" s="65"/>
      <c r="ABY2" s="65"/>
      <c r="ABZ2" s="65"/>
      <c r="ACA2" s="65"/>
      <c r="ACB2" s="65"/>
      <c r="ACC2" s="65"/>
      <c r="ACD2" s="65"/>
      <c r="ACE2" s="65"/>
      <c r="ACF2" s="65"/>
      <c r="ACG2" s="65"/>
      <c r="ACH2" s="65"/>
      <c r="ACI2" s="65"/>
      <c r="ACJ2" s="65"/>
      <c r="ACK2" s="65"/>
      <c r="ACL2" s="65"/>
      <c r="ACM2" s="65"/>
      <c r="ACN2" s="65"/>
      <c r="ACO2" s="65"/>
      <c r="ACP2" s="65"/>
      <c r="ACQ2" s="65"/>
      <c r="ACR2" s="65"/>
      <c r="ACS2" s="65"/>
      <c r="ACT2" s="65"/>
      <c r="ACU2" s="65"/>
      <c r="ACV2" s="65"/>
      <c r="ACW2" s="65"/>
      <c r="ACX2" s="65"/>
      <c r="ACY2" s="65"/>
      <c r="ACZ2" s="65"/>
      <c r="ADA2" s="65"/>
      <c r="ADB2" s="65"/>
      <c r="ADC2" s="65"/>
      <c r="ADD2" s="65"/>
      <c r="ADE2" s="65"/>
      <c r="ADF2" s="65"/>
      <c r="ADG2" s="65"/>
    </row>
    <row r="3" spans="1:787" s="7" customFormat="1" ht="8.25" hidden="1" customHeight="1" x14ac:dyDescent="0.25">
      <c r="A3" s="8"/>
      <c r="B3" s="122"/>
      <c r="C3" s="123"/>
      <c r="D3" s="123"/>
      <c r="E3" s="123"/>
      <c r="F3" s="123"/>
      <c r="G3" s="123"/>
      <c r="H3" s="123"/>
      <c r="I3" s="123"/>
      <c r="J3" s="123"/>
      <c r="K3" s="123"/>
      <c r="L3" s="123"/>
      <c r="M3" s="123"/>
      <c r="N3" s="56"/>
      <c r="O3" s="56"/>
      <c r="P3" s="56"/>
      <c r="Q3" s="86"/>
      <c r="R3" s="78"/>
      <c r="S3" s="78"/>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c r="JC3" s="65"/>
      <c r="JD3" s="65"/>
      <c r="JE3" s="65"/>
      <c r="JF3" s="65"/>
      <c r="JG3" s="65"/>
      <c r="JH3" s="65"/>
      <c r="JI3" s="65"/>
      <c r="JJ3" s="65"/>
      <c r="JK3" s="65"/>
      <c r="JL3" s="65"/>
      <c r="JM3" s="65"/>
      <c r="JN3" s="65"/>
      <c r="JO3" s="65"/>
      <c r="JP3" s="65"/>
      <c r="JQ3" s="65"/>
      <c r="JR3" s="65"/>
      <c r="JS3" s="65"/>
      <c r="JT3" s="65"/>
      <c r="JU3" s="65"/>
      <c r="JV3" s="65"/>
      <c r="JW3" s="65"/>
      <c r="JX3" s="65"/>
      <c r="JY3" s="65"/>
      <c r="JZ3" s="65"/>
      <c r="KA3" s="65"/>
      <c r="KB3" s="65"/>
      <c r="KC3" s="65"/>
      <c r="KD3" s="65"/>
      <c r="KE3" s="65"/>
      <c r="KF3" s="65"/>
      <c r="KG3" s="65"/>
      <c r="KH3" s="65"/>
      <c r="KI3" s="65"/>
      <c r="KJ3" s="65"/>
      <c r="KK3" s="65"/>
      <c r="KL3" s="65"/>
      <c r="KM3" s="65"/>
      <c r="KN3" s="65"/>
      <c r="KO3" s="65"/>
      <c r="KP3" s="65"/>
      <c r="KQ3" s="65"/>
      <c r="KR3" s="65"/>
      <c r="KS3" s="65"/>
      <c r="KT3" s="65"/>
      <c r="KU3" s="65"/>
      <c r="KV3" s="65"/>
      <c r="KW3" s="65"/>
      <c r="KX3" s="65"/>
      <c r="KY3" s="65"/>
      <c r="KZ3" s="65"/>
      <c r="LA3" s="65"/>
      <c r="LB3" s="65"/>
      <c r="LC3" s="65"/>
      <c r="LD3" s="65"/>
      <c r="LE3" s="65"/>
      <c r="LF3" s="65"/>
      <c r="LG3" s="65"/>
      <c r="LH3" s="65"/>
      <c r="LI3" s="65"/>
      <c r="LJ3" s="65"/>
      <c r="LK3" s="65"/>
      <c r="LL3" s="65"/>
      <c r="LM3" s="65"/>
      <c r="LN3" s="65"/>
      <c r="LO3" s="65"/>
      <c r="LP3" s="65"/>
      <c r="LQ3" s="65"/>
      <c r="LR3" s="65"/>
      <c r="LS3" s="65"/>
      <c r="LT3" s="65"/>
      <c r="LU3" s="65"/>
      <c r="LV3" s="65"/>
      <c r="LW3" s="65"/>
      <c r="LX3" s="65"/>
      <c r="LY3" s="65"/>
      <c r="LZ3" s="65"/>
      <c r="MA3" s="65"/>
      <c r="MB3" s="65"/>
      <c r="MC3" s="65"/>
      <c r="MD3" s="65"/>
      <c r="ME3" s="65"/>
      <c r="MF3" s="65"/>
      <c r="MG3" s="65"/>
      <c r="MH3" s="65"/>
      <c r="MI3" s="65"/>
      <c r="MJ3" s="65"/>
      <c r="MK3" s="65"/>
      <c r="ML3" s="65"/>
      <c r="MM3" s="65"/>
      <c r="MN3" s="65"/>
      <c r="MO3" s="65"/>
      <c r="MP3" s="65"/>
      <c r="MQ3" s="65"/>
      <c r="MR3" s="65"/>
      <c r="MS3" s="65"/>
      <c r="MT3" s="65"/>
      <c r="MU3" s="65"/>
      <c r="MV3" s="65"/>
      <c r="MW3" s="65"/>
      <c r="MX3" s="65"/>
      <c r="MY3" s="65"/>
      <c r="MZ3" s="65"/>
      <c r="NA3" s="65"/>
      <c r="NB3" s="65"/>
      <c r="NC3" s="65"/>
      <c r="ND3" s="65"/>
      <c r="NE3" s="65"/>
      <c r="NF3" s="65"/>
      <c r="NG3" s="65"/>
      <c r="NH3" s="65"/>
      <c r="NI3" s="65"/>
      <c r="NJ3" s="65"/>
      <c r="NK3" s="65"/>
      <c r="NL3" s="65"/>
      <c r="NM3" s="65"/>
      <c r="NN3" s="65"/>
      <c r="NO3" s="65"/>
      <c r="NP3" s="65"/>
      <c r="NQ3" s="65"/>
      <c r="NR3" s="65"/>
      <c r="NS3" s="65"/>
      <c r="NT3" s="65"/>
      <c r="NU3" s="65"/>
      <c r="NV3" s="65"/>
      <c r="NW3" s="65"/>
      <c r="NX3" s="65"/>
      <c r="NY3" s="65"/>
      <c r="NZ3" s="65"/>
      <c r="OA3" s="65"/>
      <c r="OB3" s="65"/>
      <c r="OC3" s="65"/>
      <c r="OD3" s="65"/>
      <c r="OE3" s="65"/>
      <c r="OF3" s="65"/>
      <c r="OG3" s="65"/>
      <c r="OH3" s="65"/>
      <c r="OI3" s="65"/>
      <c r="OJ3" s="65"/>
      <c r="OK3" s="65"/>
      <c r="OL3" s="65"/>
      <c r="OM3" s="65"/>
      <c r="ON3" s="65"/>
      <c r="OO3" s="65"/>
      <c r="OP3" s="65"/>
      <c r="OQ3" s="65"/>
      <c r="OR3" s="65"/>
      <c r="OS3" s="65"/>
      <c r="OT3" s="65"/>
      <c r="OU3" s="65"/>
      <c r="OV3" s="65"/>
      <c r="OW3" s="65"/>
      <c r="OX3" s="65"/>
      <c r="OY3" s="65"/>
      <c r="OZ3" s="65"/>
      <c r="PA3" s="65"/>
      <c r="PB3" s="65"/>
      <c r="PC3" s="65"/>
      <c r="PD3" s="65"/>
      <c r="PE3" s="65"/>
      <c r="PF3" s="65"/>
      <c r="PG3" s="65"/>
      <c r="PH3" s="65"/>
      <c r="PI3" s="65"/>
      <c r="PJ3" s="65"/>
      <c r="PK3" s="65"/>
      <c r="PL3" s="65"/>
      <c r="PM3" s="65"/>
      <c r="PN3" s="65"/>
      <c r="PO3" s="65"/>
      <c r="PP3" s="65"/>
      <c r="PQ3" s="65"/>
      <c r="PR3" s="65"/>
      <c r="PS3" s="65"/>
      <c r="PT3" s="65"/>
      <c r="PU3" s="65"/>
      <c r="PV3" s="65"/>
      <c r="PW3" s="65"/>
      <c r="PX3" s="65"/>
      <c r="PY3" s="65"/>
      <c r="PZ3" s="65"/>
      <c r="QA3" s="65"/>
      <c r="QB3" s="65"/>
      <c r="QC3" s="65"/>
      <c r="QD3" s="65"/>
      <c r="QE3" s="65"/>
      <c r="QF3" s="65"/>
      <c r="QG3" s="65"/>
      <c r="QH3" s="65"/>
      <c r="QI3" s="65"/>
      <c r="QJ3" s="65"/>
      <c r="QK3" s="65"/>
      <c r="QL3" s="65"/>
      <c r="QM3" s="65"/>
      <c r="QN3" s="65"/>
      <c r="QO3" s="65"/>
      <c r="QP3" s="65"/>
      <c r="QQ3" s="65"/>
      <c r="QR3" s="65"/>
      <c r="QS3" s="65"/>
      <c r="QT3" s="65"/>
      <c r="QU3" s="65"/>
      <c r="QV3" s="65"/>
      <c r="QW3" s="65"/>
      <c r="QX3" s="65"/>
      <c r="QY3" s="65"/>
      <c r="QZ3" s="65"/>
      <c r="RA3" s="65"/>
      <c r="RB3" s="65"/>
      <c r="RC3" s="65"/>
      <c r="RD3" s="65"/>
      <c r="RE3" s="65"/>
      <c r="RF3" s="65"/>
      <c r="RG3" s="65"/>
      <c r="RH3" s="65"/>
      <c r="RI3" s="65"/>
      <c r="RJ3" s="65"/>
      <c r="RK3" s="65"/>
      <c r="RL3" s="65"/>
      <c r="RM3" s="65"/>
      <c r="RN3" s="65"/>
      <c r="RO3" s="65"/>
      <c r="RP3" s="65"/>
      <c r="RQ3" s="65"/>
      <c r="RR3" s="65"/>
      <c r="RS3" s="65"/>
      <c r="RT3" s="65"/>
      <c r="RU3" s="65"/>
      <c r="RV3" s="65"/>
      <c r="RW3" s="65"/>
      <c r="RX3" s="65"/>
      <c r="RY3" s="65"/>
      <c r="RZ3" s="65"/>
      <c r="SA3" s="65"/>
      <c r="SB3" s="65"/>
      <c r="SC3" s="65"/>
      <c r="SD3" s="65"/>
      <c r="SE3" s="65"/>
      <c r="SF3" s="65"/>
      <c r="SG3" s="65"/>
      <c r="SH3" s="65"/>
      <c r="SI3" s="65"/>
      <c r="SJ3" s="65"/>
      <c r="SK3" s="65"/>
      <c r="SL3" s="65"/>
      <c r="SM3" s="65"/>
      <c r="SN3" s="65"/>
      <c r="SO3" s="65"/>
      <c r="SP3" s="65"/>
      <c r="SQ3" s="65"/>
      <c r="SR3" s="65"/>
      <c r="SS3" s="65"/>
      <c r="ST3" s="65"/>
      <c r="SU3" s="65"/>
      <c r="SV3" s="65"/>
      <c r="SW3" s="65"/>
      <c r="SX3" s="65"/>
      <c r="SY3" s="65"/>
      <c r="SZ3" s="65"/>
      <c r="TA3" s="65"/>
      <c r="TB3" s="65"/>
      <c r="TC3" s="65"/>
      <c r="TD3" s="65"/>
      <c r="TE3" s="65"/>
      <c r="TF3" s="65"/>
      <c r="TG3" s="65"/>
      <c r="TH3" s="65"/>
      <c r="TI3" s="65"/>
      <c r="TJ3" s="65"/>
      <c r="TK3" s="65"/>
      <c r="TL3" s="65"/>
      <c r="TM3" s="65"/>
      <c r="TN3" s="65"/>
      <c r="TO3" s="65"/>
      <c r="TP3" s="65"/>
      <c r="TQ3" s="65"/>
      <c r="TR3" s="65"/>
      <c r="TS3" s="65"/>
      <c r="TT3" s="65"/>
      <c r="TU3" s="65"/>
      <c r="TV3" s="65"/>
      <c r="TW3" s="65"/>
      <c r="TX3" s="65"/>
      <c r="TY3" s="65"/>
      <c r="TZ3" s="65"/>
      <c r="UA3" s="65"/>
      <c r="UB3" s="65"/>
      <c r="UC3" s="65"/>
      <c r="UD3" s="65"/>
      <c r="UE3" s="65"/>
      <c r="UF3" s="65"/>
      <c r="UG3" s="65"/>
      <c r="UH3" s="65"/>
      <c r="UI3" s="65"/>
      <c r="UJ3" s="65"/>
      <c r="UK3" s="65"/>
      <c r="UL3" s="65"/>
      <c r="UM3" s="65"/>
      <c r="UN3" s="65"/>
      <c r="UO3" s="65"/>
      <c r="UP3" s="65"/>
      <c r="UQ3" s="65"/>
      <c r="UR3" s="65"/>
      <c r="US3" s="65"/>
      <c r="UT3" s="65"/>
      <c r="UU3" s="65"/>
      <c r="UV3" s="65"/>
      <c r="UW3" s="65"/>
      <c r="UX3" s="65"/>
      <c r="UY3" s="65"/>
      <c r="UZ3" s="65"/>
      <c r="VA3" s="65"/>
      <c r="VB3" s="65"/>
      <c r="VC3" s="65"/>
      <c r="VD3" s="65"/>
      <c r="VE3" s="65"/>
      <c r="VF3" s="65"/>
      <c r="VG3" s="65"/>
      <c r="VH3" s="65"/>
      <c r="VI3" s="65"/>
      <c r="VJ3" s="65"/>
      <c r="VK3" s="65"/>
      <c r="VL3" s="65"/>
      <c r="VM3" s="65"/>
      <c r="VN3" s="65"/>
      <c r="VO3" s="65"/>
      <c r="VP3" s="65"/>
      <c r="VQ3" s="65"/>
      <c r="VR3" s="65"/>
      <c r="VS3" s="65"/>
      <c r="VT3" s="65"/>
      <c r="VU3" s="65"/>
      <c r="VV3" s="65"/>
      <c r="VW3" s="65"/>
      <c r="VX3" s="65"/>
      <c r="VY3" s="65"/>
      <c r="VZ3" s="65"/>
      <c r="WA3" s="65"/>
      <c r="WB3" s="65"/>
      <c r="WC3" s="65"/>
      <c r="WD3" s="65"/>
      <c r="WE3" s="65"/>
      <c r="WF3" s="65"/>
      <c r="WG3" s="65"/>
      <c r="WH3" s="65"/>
      <c r="WI3" s="65"/>
      <c r="WJ3" s="65"/>
      <c r="WK3" s="65"/>
      <c r="WL3" s="65"/>
      <c r="WM3" s="65"/>
      <c r="WN3" s="65"/>
      <c r="WO3" s="65"/>
      <c r="WP3" s="65"/>
      <c r="WQ3" s="65"/>
      <c r="WR3" s="65"/>
      <c r="WS3" s="65"/>
      <c r="WT3" s="65"/>
      <c r="WU3" s="65"/>
      <c r="WV3" s="65"/>
      <c r="WW3" s="65"/>
      <c r="WX3" s="65"/>
      <c r="WY3" s="65"/>
      <c r="WZ3" s="65"/>
      <c r="XA3" s="65"/>
      <c r="XB3" s="65"/>
      <c r="XC3" s="65"/>
      <c r="XD3" s="65"/>
      <c r="XE3" s="65"/>
      <c r="XF3" s="65"/>
      <c r="XG3" s="65"/>
      <c r="XH3" s="65"/>
      <c r="XI3" s="65"/>
      <c r="XJ3" s="65"/>
      <c r="XK3" s="65"/>
      <c r="XL3" s="65"/>
      <c r="XM3" s="65"/>
      <c r="XN3" s="65"/>
      <c r="XO3" s="65"/>
      <c r="XP3" s="65"/>
      <c r="XQ3" s="65"/>
      <c r="XR3" s="65"/>
      <c r="XS3" s="65"/>
      <c r="XT3" s="65"/>
      <c r="XU3" s="65"/>
      <c r="XV3" s="65"/>
      <c r="XW3" s="65"/>
      <c r="XX3" s="65"/>
      <c r="XY3" s="65"/>
      <c r="XZ3" s="65"/>
      <c r="YA3" s="65"/>
      <c r="YB3" s="65"/>
      <c r="YC3" s="65"/>
      <c r="YD3" s="65"/>
      <c r="YE3" s="65"/>
      <c r="YF3" s="65"/>
      <c r="YG3" s="65"/>
      <c r="YH3" s="65"/>
      <c r="YI3" s="65"/>
      <c r="YJ3" s="65"/>
      <c r="YK3" s="65"/>
      <c r="YL3" s="65"/>
      <c r="YM3" s="65"/>
      <c r="YN3" s="65"/>
      <c r="YO3" s="65"/>
      <c r="YP3" s="65"/>
      <c r="YQ3" s="65"/>
      <c r="YR3" s="65"/>
      <c r="YS3" s="65"/>
      <c r="YT3" s="65"/>
      <c r="YU3" s="65"/>
      <c r="YV3" s="65"/>
      <c r="YW3" s="65"/>
      <c r="YX3" s="65"/>
      <c r="YY3" s="65"/>
      <c r="YZ3" s="65"/>
      <c r="ZA3" s="65"/>
      <c r="ZB3" s="65"/>
      <c r="ZC3" s="65"/>
      <c r="ZD3" s="65"/>
      <c r="ZE3" s="65"/>
      <c r="ZF3" s="65"/>
      <c r="ZG3" s="65"/>
      <c r="ZH3" s="65"/>
      <c r="ZI3" s="65"/>
      <c r="ZJ3" s="65"/>
      <c r="ZK3" s="65"/>
      <c r="ZL3" s="65"/>
      <c r="ZM3" s="65"/>
      <c r="ZN3" s="65"/>
      <c r="ZO3" s="65"/>
      <c r="ZP3" s="65"/>
      <c r="ZQ3" s="65"/>
      <c r="ZR3" s="65"/>
      <c r="ZS3" s="65"/>
      <c r="ZT3" s="65"/>
      <c r="ZU3" s="65"/>
      <c r="ZV3" s="65"/>
      <c r="ZW3" s="65"/>
      <c r="ZX3" s="65"/>
      <c r="ZY3" s="65"/>
      <c r="ZZ3" s="65"/>
      <c r="AAA3" s="65"/>
      <c r="AAB3" s="65"/>
      <c r="AAC3" s="65"/>
      <c r="AAD3" s="65"/>
      <c r="AAE3" s="65"/>
      <c r="AAF3" s="65"/>
      <c r="AAG3" s="65"/>
      <c r="AAH3" s="65"/>
      <c r="AAI3" s="65"/>
      <c r="AAJ3" s="65"/>
      <c r="AAK3" s="65"/>
      <c r="AAL3" s="65"/>
      <c r="AAM3" s="65"/>
      <c r="AAN3" s="65"/>
      <c r="AAO3" s="65"/>
      <c r="AAP3" s="65"/>
      <c r="AAQ3" s="65"/>
      <c r="AAR3" s="65"/>
      <c r="AAS3" s="65"/>
      <c r="AAT3" s="65"/>
      <c r="AAU3" s="65"/>
      <c r="AAV3" s="65"/>
      <c r="AAW3" s="65"/>
      <c r="AAX3" s="65"/>
      <c r="AAY3" s="65"/>
      <c r="AAZ3" s="65"/>
      <c r="ABA3" s="65"/>
      <c r="ABB3" s="65"/>
      <c r="ABC3" s="65"/>
      <c r="ABD3" s="65"/>
      <c r="ABE3" s="65"/>
      <c r="ABF3" s="65"/>
      <c r="ABG3" s="65"/>
      <c r="ABH3" s="65"/>
      <c r="ABI3" s="65"/>
      <c r="ABJ3" s="65"/>
      <c r="ABK3" s="65"/>
      <c r="ABL3" s="65"/>
      <c r="ABM3" s="65"/>
      <c r="ABN3" s="65"/>
      <c r="ABO3" s="65"/>
      <c r="ABP3" s="65"/>
      <c r="ABQ3" s="65"/>
      <c r="ABR3" s="65"/>
      <c r="ABS3" s="65"/>
      <c r="ABT3" s="65"/>
      <c r="ABU3" s="65"/>
      <c r="ABV3" s="65"/>
      <c r="ABW3" s="65"/>
      <c r="ABX3" s="65"/>
      <c r="ABY3" s="65"/>
      <c r="ABZ3" s="65"/>
      <c r="ACA3" s="65"/>
      <c r="ACB3" s="65"/>
      <c r="ACC3" s="65"/>
      <c r="ACD3" s="65"/>
      <c r="ACE3" s="65"/>
      <c r="ACF3" s="65"/>
      <c r="ACG3" s="65"/>
      <c r="ACH3" s="65"/>
      <c r="ACI3" s="65"/>
      <c r="ACJ3" s="65"/>
      <c r="ACK3" s="65"/>
      <c r="ACL3" s="65"/>
      <c r="ACM3" s="65"/>
      <c r="ACN3" s="65"/>
      <c r="ACO3" s="65"/>
      <c r="ACP3" s="65"/>
      <c r="ACQ3" s="65"/>
      <c r="ACR3" s="65"/>
      <c r="ACS3" s="65"/>
      <c r="ACT3" s="65"/>
      <c r="ACU3" s="65"/>
      <c r="ACV3" s="65"/>
      <c r="ACW3" s="65"/>
      <c r="ACX3" s="65"/>
      <c r="ACY3" s="65"/>
      <c r="ACZ3" s="65"/>
      <c r="ADA3" s="65"/>
      <c r="ADB3" s="65"/>
      <c r="ADC3" s="65"/>
      <c r="ADD3" s="65"/>
      <c r="ADE3" s="65"/>
      <c r="ADF3" s="65"/>
      <c r="ADG3" s="65"/>
    </row>
    <row r="4" spans="1:787" s="7" customFormat="1" ht="17.25" customHeight="1" x14ac:dyDescent="0.25">
      <c r="A4" s="8"/>
      <c r="B4" s="85"/>
      <c r="C4" s="56"/>
      <c r="D4" s="56"/>
      <c r="E4" s="148" t="s">
        <v>277</v>
      </c>
      <c r="F4" s="148"/>
      <c r="G4" s="147">
        <f>SUM(P8:P507)</f>
        <v>0</v>
      </c>
      <c r="H4" s="147"/>
      <c r="I4" s="56"/>
      <c r="J4" s="56"/>
      <c r="K4" s="56"/>
      <c r="L4" s="56"/>
      <c r="M4" s="56"/>
      <c r="N4" s="56"/>
      <c r="O4" s="56"/>
      <c r="P4" s="56"/>
      <c r="Q4" s="86"/>
      <c r="R4" s="78"/>
      <c r="S4" s="78"/>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c r="KJ4" s="65"/>
      <c r="KK4" s="65"/>
      <c r="KL4" s="65"/>
      <c r="KM4" s="65"/>
      <c r="KN4" s="65"/>
      <c r="KO4" s="65"/>
      <c r="KP4" s="65"/>
      <c r="KQ4" s="65"/>
      <c r="KR4" s="65"/>
      <c r="KS4" s="65"/>
      <c r="KT4" s="65"/>
      <c r="KU4" s="65"/>
      <c r="KV4" s="65"/>
      <c r="KW4" s="65"/>
      <c r="KX4" s="65"/>
      <c r="KY4" s="65"/>
      <c r="KZ4" s="65"/>
      <c r="LA4" s="65"/>
      <c r="LB4" s="65"/>
      <c r="LC4" s="65"/>
      <c r="LD4" s="65"/>
      <c r="LE4" s="65"/>
      <c r="LF4" s="65"/>
      <c r="LG4" s="65"/>
      <c r="LH4" s="65"/>
      <c r="LI4" s="65"/>
      <c r="LJ4" s="65"/>
      <c r="LK4" s="65"/>
      <c r="LL4" s="65"/>
      <c r="LM4" s="65"/>
      <c r="LN4" s="65"/>
      <c r="LO4" s="65"/>
      <c r="LP4" s="65"/>
      <c r="LQ4" s="65"/>
      <c r="LR4" s="65"/>
      <c r="LS4" s="65"/>
      <c r="LT4" s="65"/>
      <c r="LU4" s="65"/>
      <c r="LV4" s="65"/>
      <c r="LW4" s="65"/>
      <c r="LX4" s="65"/>
      <c r="LY4" s="65"/>
      <c r="LZ4" s="65"/>
      <c r="MA4" s="65"/>
      <c r="MB4" s="65"/>
      <c r="MC4" s="65"/>
      <c r="MD4" s="65"/>
      <c r="ME4" s="65"/>
      <c r="MF4" s="65"/>
      <c r="MG4" s="65"/>
      <c r="MH4" s="65"/>
      <c r="MI4" s="65"/>
      <c r="MJ4" s="65"/>
      <c r="MK4" s="65"/>
      <c r="ML4" s="65"/>
      <c r="MM4" s="65"/>
      <c r="MN4" s="65"/>
      <c r="MO4" s="65"/>
      <c r="MP4" s="65"/>
      <c r="MQ4" s="65"/>
      <c r="MR4" s="65"/>
      <c r="MS4" s="65"/>
      <c r="MT4" s="65"/>
      <c r="MU4" s="65"/>
      <c r="MV4" s="65"/>
      <c r="MW4" s="65"/>
      <c r="MX4" s="65"/>
      <c r="MY4" s="65"/>
      <c r="MZ4" s="65"/>
      <c r="NA4" s="65"/>
      <c r="NB4" s="65"/>
      <c r="NC4" s="65"/>
      <c r="ND4" s="65"/>
      <c r="NE4" s="65"/>
      <c r="NF4" s="65"/>
      <c r="NG4" s="65"/>
      <c r="NH4" s="65"/>
      <c r="NI4" s="65"/>
      <c r="NJ4" s="65"/>
      <c r="NK4" s="65"/>
      <c r="NL4" s="65"/>
      <c r="NM4" s="65"/>
      <c r="NN4" s="65"/>
      <c r="NO4" s="65"/>
      <c r="NP4" s="65"/>
      <c r="NQ4" s="65"/>
      <c r="NR4" s="65"/>
      <c r="NS4" s="65"/>
      <c r="NT4" s="65"/>
      <c r="NU4" s="65"/>
      <c r="NV4" s="65"/>
      <c r="NW4" s="65"/>
      <c r="NX4" s="65"/>
      <c r="NY4" s="65"/>
      <c r="NZ4" s="65"/>
      <c r="OA4" s="65"/>
      <c r="OB4" s="65"/>
      <c r="OC4" s="65"/>
      <c r="OD4" s="65"/>
      <c r="OE4" s="65"/>
      <c r="OF4" s="65"/>
      <c r="OG4" s="65"/>
      <c r="OH4" s="65"/>
      <c r="OI4" s="65"/>
      <c r="OJ4" s="65"/>
      <c r="OK4" s="65"/>
      <c r="OL4" s="65"/>
      <c r="OM4" s="65"/>
      <c r="ON4" s="65"/>
      <c r="OO4" s="65"/>
      <c r="OP4" s="65"/>
      <c r="OQ4" s="65"/>
      <c r="OR4" s="65"/>
      <c r="OS4" s="65"/>
      <c r="OT4" s="65"/>
      <c r="OU4" s="65"/>
      <c r="OV4" s="65"/>
      <c r="OW4" s="65"/>
      <c r="OX4" s="65"/>
      <c r="OY4" s="65"/>
      <c r="OZ4" s="65"/>
      <c r="PA4" s="65"/>
      <c r="PB4" s="65"/>
      <c r="PC4" s="65"/>
      <c r="PD4" s="65"/>
      <c r="PE4" s="65"/>
      <c r="PF4" s="65"/>
      <c r="PG4" s="65"/>
      <c r="PH4" s="65"/>
      <c r="PI4" s="65"/>
      <c r="PJ4" s="65"/>
      <c r="PK4" s="65"/>
      <c r="PL4" s="65"/>
      <c r="PM4" s="65"/>
      <c r="PN4" s="65"/>
      <c r="PO4" s="65"/>
      <c r="PP4" s="65"/>
      <c r="PQ4" s="65"/>
      <c r="PR4" s="65"/>
      <c r="PS4" s="65"/>
      <c r="PT4" s="65"/>
      <c r="PU4" s="65"/>
      <c r="PV4" s="65"/>
      <c r="PW4" s="65"/>
      <c r="PX4" s="65"/>
      <c r="PY4" s="65"/>
      <c r="PZ4" s="65"/>
      <c r="QA4" s="65"/>
      <c r="QB4" s="65"/>
      <c r="QC4" s="65"/>
      <c r="QD4" s="65"/>
      <c r="QE4" s="65"/>
      <c r="QF4" s="65"/>
      <c r="QG4" s="65"/>
      <c r="QH4" s="65"/>
      <c r="QI4" s="65"/>
      <c r="QJ4" s="65"/>
      <c r="QK4" s="65"/>
      <c r="QL4" s="65"/>
      <c r="QM4" s="65"/>
      <c r="QN4" s="65"/>
      <c r="QO4" s="65"/>
      <c r="QP4" s="65"/>
      <c r="QQ4" s="65"/>
      <c r="QR4" s="65"/>
      <c r="QS4" s="65"/>
      <c r="QT4" s="65"/>
      <c r="QU4" s="65"/>
      <c r="QV4" s="65"/>
      <c r="QW4" s="65"/>
      <c r="QX4" s="65"/>
      <c r="QY4" s="65"/>
      <c r="QZ4" s="65"/>
      <c r="RA4" s="65"/>
      <c r="RB4" s="65"/>
      <c r="RC4" s="65"/>
      <c r="RD4" s="65"/>
      <c r="RE4" s="65"/>
      <c r="RF4" s="65"/>
      <c r="RG4" s="65"/>
      <c r="RH4" s="65"/>
      <c r="RI4" s="65"/>
      <c r="RJ4" s="65"/>
      <c r="RK4" s="65"/>
      <c r="RL4" s="65"/>
      <c r="RM4" s="65"/>
      <c r="RN4" s="65"/>
      <c r="RO4" s="65"/>
      <c r="RP4" s="65"/>
      <c r="RQ4" s="65"/>
      <c r="RR4" s="65"/>
      <c r="RS4" s="65"/>
      <c r="RT4" s="65"/>
      <c r="RU4" s="65"/>
      <c r="RV4" s="65"/>
      <c r="RW4" s="65"/>
      <c r="RX4" s="65"/>
      <c r="RY4" s="65"/>
      <c r="RZ4" s="65"/>
      <c r="SA4" s="65"/>
      <c r="SB4" s="65"/>
      <c r="SC4" s="65"/>
      <c r="SD4" s="65"/>
      <c r="SE4" s="65"/>
      <c r="SF4" s="65"/>
      <c r="SG4" s="65"/>
      <c r="SH4" s="65"/>
      <c r="SI4" s="65"/>
      <c r="SJ4" s="65"/>
      <c r="SK4" s="65"/>
      <c r="SL4" s="65"/>
      <c r="SM4" s="65"/>
      <c r="SN4" s="65"/>
      <c r="SO4" s="65"/>
      <c r="SP4" s="65"/>
      <c r="SQ4" s="65"/>
      <c r="SR4" s="65"/>
      <c r="SS4" s="65"/>
      <c r="ST4" s="65"/>
      <c r="SU4" s="65"/>
      <c r="SV4" s="65"/>
      <c r="SW4" s="65"/>
      <c r="SX4" s="65"/>
      <c r="SY4" s="65"/>
      <c r="SZ4" s="65"/>
      <c r="TA4" s="65"/>
      <c r="TB4" s="65"/>
      <c r="TC4" s="65"/>
      <c r="TD4" s="65"/>
      <c r="TE4" s="65"/>
      <c r="TF4" s="65"/>
      <c r="TG4" s="65"/>
      <c r="TH4" s="65"/>
      <c r="TI4" s="65"/>
      <c r="TJ4" s="65"/>
      <c r="TK4" s="65"/>
      <c r="TL4" s="65"/>
      <c r="TM4" s="65"/>
      <c r="TN4" s="65"/>
      <c r="TO4" s="65"/>
      <c r="TP4" s="65"/>
      <c r="TQ4" s="65"/>
      <c r="TR4" s="65"/>
      <c r="TS4" s="65"/>
      <c r="TT4" s="65"/>
      <c r="TU4" s="65"/>
      <c r="TV4" s="65"/>
      <c r="TW4" s="65"/>
      <c r="TX4" s="65"/>
      <c r="TY4" s="65"/>
      <c r="TZ4" s="65"/>
      <c r="UA4" s="65"/>
      <c r="UB4" s="65"/>
      <c r="UC4" s="65"/>
      <c r="UD4" s="65"/>
      <c r="UE4" s="65"/>
      <c r="UF4" s="65"/>
      <c r="UG4" s="65"/>
      <c r="UH4" s="65"/>
      <c r="UI4" s="65"/>
      <c r="UJ4" s="65"/>
      <c r="UK4" s="65"/>
      <c r="UL4" s="65"/>
      <c r="UM4" s="65"/>
      <c r="UN4" s="65"/>
      <c r="UO4" s="65"/>
      <c r="UP4" s="65"/>
      <c r="UQ4" s="65"/>
      <c r="UR4" s="65"/>
      <c r="US4" s="65"/>
      <c r="UT4" s="65"/>
      <c r="UU4" s="65"/>
      <c r="UV4" s="65"/>
      <c r="UW4" s="65"/>
      <c r="UX4" s="65"/>
      <c r="UY4" s="65"/>
      <c r="UZ4" s="65"/>
      <c r="VA4" s="65"/>
      <c r="VB4" s="65"/>
      <c r="VC4" s="65"/>
      <c r="VD4" s="65"/>
      <c r="VE4" s="65"/>
      <c r="VF4" s="65"/>
      <c r="VG4" s="65"/>
      <c r="VH4" s="65"/>
      <c r="VI4" s="65"/>
      <c r="VJ4" s="65"/>
      <c r="VK4" s="65"/>
      <c r="VL4" s="65"/>
      <c r="VM4" s="65"/>
      <c r="VN4" s="65"/>
      <c r="VO4" s="65"/>
      <c r="VP4" s="65"/>
      <c r="VQ4" s="65"/>
      <c r="VR4" s="65"/>
      <c r="VS4" s="65"/>
      <c r="VT4" s="65"/>
      <c r="VU4" s="65"/>
      <c r="VV4" s="65"/>
      <c r="VW4" s="65"/>
      <c r="VX4" s="65"/>
      <c r="VY4" s="65"/>
      <c r="VZ4" s="65"/>
      <c r="WA4" s="65"/>
      <c r="WB4" s="65"/>
      <c r="WC4" s="65"/>
      <c r="WD4" s="65"/>
      <c r="WE4" s="65"/>
      <c r="WF4" s="65"/>
      <c r="WG4" s="65"/>
      <c r="WH4" s="65"/>
      <c r="WI4" s="65"/>
      <c r="WJ4" s="65"/>
      <c r="WK4" s="65"/>
      <c r="WL4" s="65"/>
      <c r="WM4" s="65"/>
      <c r="WN4" s="65"/>
      <c r="WO4" s="65"/>
      <c r="WP4" s="65"/>
      <c r="WQ4" s="65"/>
      <c r="WR4" s="65"/>
      <c r="WS4" s="65"/>
      <c r="WT4" s="65"/>
      <c r="WU4" s="65"/>
      <c r="WV4" s="65"/>
      <c r="WW4" s="65"/>
      <c r="WX4" s="65"/>
      <c r="WY4" s="65"/>
      <c r="WZ4" s="65"/>
      <c r="XA4" s="65"/>
      <c r="XB4" s="65"/>
      <c r="XC4" s="65"/>
      <c r="XD4" s="65"/>
      <c r="XE4" s="65"/>
      <c r="XF4" s="65"/>
      <c r="XG4" s="65"/>
      <c r="XH4" s="65"/>
      <c r="XI4" s="65"/>
      <c r="XJ4" s="65"/>
      <c r="XK4" s="65"/>
      <c r="XL4" s="65"/>
      <c r="XM4" s="65"/>
      <c r="XN4" s="65"/>
      <c r="XO4" s="65"/>
      <c r="XP4" s="65"/>
      <c r="XQ4" s="65"/>
      <c r="XR4" s="65"/>
      <c r="XS4" s="65"/>
      <c r="XT4" s="65"/>
      <c r="XU4" s="65"/>
      <c r="XV4" s="65"/>
      <c r="XW4" s="65"/>
      <c r="XX4" s="65"/>
      <c r="XY4" s="65"/>
      <c r="XZ4" s="65"/>
      <c r="YA4" s="65"/>
      <c r="YB4" s="65"/>
      <c r="YC4" s="65"/>
      <c r="YD4" s="65"/>
      <c r="YE4" s="65"/>
      <c r="YF4" s="65"/>
      <c r="YG4" s="65"/>
      <c r="YH4" s="65"/>
      <c r="YI4" s="65"/>
      <c r="YJ4" s="65"/>
      <c r="YK4" s="65"/>
      <c r="YL4" s="65"/>
      <c r="YM4" s="65"/>
      <c r="YN4" s="65"/>
      <c r="YO4" s="65"/>
      <c r="YP4" s="65"/>
      <c r="YQ4" s="65"/>
      <c r="YR4" s="65"/>
      <c r="YS4" s="65"/>
      <c r="YT4" s="65"/>
      <c r="YU4" s="65"/>
      <c r="YV4" s="65"/>
      <c r="YW4" s="65"/>
      <c r="YX4" s="65"/>
      <c r="YY4" s="65"/>
      <c r="YZ4" s="65"/>
      <c r="ZA4" s="65"/>
      <c r="ZB4" s="65"/>
      <c r="ZC4" s="65"/>
      <c r="ZD4" s="65"/>
      <c r="ZE4" s="65"/>
      <c r="ZF4" s="65"/>
      <c r="ZG4" s="65"/>
      <c r="ZH4" s="65"/>
      <c r="ZI4" s="65"/>
      <c r="ZJ4" s="65"/>
      <c r="ZK4" s="65"/>
      <c r="ZL4" s="65"/>
      <c r="ZM4" s="65"/>
      <c r="ZN4" s="65"/>
      <c r="ZO4" s="65"/>
      <c r="ZP4" s="65"/>
      <c r="ZQ4" s="65"/>
      <c r="ZR4" s="65"/>
      <c r="ZS4" s="65"/>
      <c r="ZT4" s="65"/>
      <c r="ZU4" s="65"/>
      <c r="ZV4" s="65"/>
      <c r="ZW4" s="65"/>
      <c r="ZX4" s="65"/>
      <c r="ZY4" s="65"/>
      <c r="ZZ4" s="65"/>
      <c r="AAA4" s="65"/>
      <c r="AAB4" s="65"/>
      <c r="AAC4" s="65"/>
      <c r="AAD4" s="65"/>
      <c r="AAE4" s="65"/>
      <c r="AAF4" s="65"/>
      <c r="AAG4" s="65"/>
      <c r="AAH4" s="65"/>
      <c r="AAI4" s="65"/>
      <c r="AAJ4" s="65"/>
      <c r="AAK4" s="65"/>
      <c r="AAL4" s="65"/>
      <c r="AAM4" s="65"/>
      <c r="AAN4" s="65"/>
      <c r="AAO4" s="65"/>
      <c r="AAP4" s="65"/>
      <c r="AAQ4" s="65"/>
      <c r="AAR4" s="65"/>
      <c r="AAS4" s="65"/>
      <c r="AAT4" s="65"/>
      <c r="AAU4" s="65"/>
      <c r="AAV4" s="65"/>
      <c r="AAW4" s="65"/>
      <c r="AAX4" s="65"/>
      <c r="AAY4" s="65"/>
      <c r="AAZ4" s="65"/>
      <c r="ABA4" s="65"/>
      <c r="ABB4" s="65"/>
      <c r="ABC4" s="65"/>
      <c r="ABD4" s="65"/>
      <c r="ABE4" s="65"/>
      <c r="ABF4" s="65"/>
      <c r="ABG4" s="65"/>
      <c r="ABH4" s="65"/>
      <c r="ABI4" s="65"/>
      <c r="ABJ4" s="65"/>
      <c r="ABK4" s="65"/>
      <c r="ABL4" s="65"/>
      <c r="ABM4" s="65"/>
      <c r="ABN4" s="65"/>
      <c r="ABO4" s="65"/>
      <c r="ABP4" s="65"/>
      <c r="ABQ4" s="65"/>
      <c r="ABR4" s="65"/>
      <c r="ABS4" s="65"/>
      <c r="ABT4" s="65"/>
      <c r="ABU4" s="65"/>
      <c r="ABV4" s="65"/>
      <c r="ABW4" s="65"/>
      <c r="ABX4" s="65"/>
      <c r="ABY4" s="65"/>
      <c r="ABZ4" s="65"/>
      <c r="ACA4" s="65"/>
      <c r="ACB4" s="65"/>
      <c r="ACC4" s="65"/>
      <c r="ACD4" s="65"/>
      <c r="ACE4" s="65"/>
      <c r="ACF4" s="65"/>
      <c r="ACG4" s="65"/>
      <c r="ACH4" s="65"/>
      <c r="ACI4" s="65"/>
      <c r="ACJ4" s="65"/>
      <c r="ACK4" s="65"/>
      <c r="ACL4" s="65"/>
      <c r="ACM4" s="65"/>
      <c r="ACN4" s="65"/>
      <c r="ACO4" s="65"/>
      <c r="ACP4" s="65"/>
      <c r="ACQ4" s="65"/>
      <c r="ACR4" s="65"/>
      <c r="ACS4" s="65"/>
      <c r="ACT4" s="65"/>
      <c r="ACU4" s="65"/>
      <c r="ACV4" s="65"/>
      <c r="ACW4" s="65"/>
      <c r="ACX4" s="65"/>
      <c r="ACY4" s="65"/>
      <c r="ACZ4" s="65"/>
      <c r="ADA4" s="65"/>
      <c r="ADB4" s="65"/>
      <c r="ADC4" s="65"/>
      <c r="ADD4" s="65"/>
      <c r="ADE4" s="65"/>
      <c r="ADF4" s="65"/>
      <c r="ADG4" s="65"/>
    </row>
    <row r="5" spans="1:787" s="7" customFormat="1" ht="15" customHeight="1" x14ac:dyDescent="0.25">
      <c r="A5" s="8"/>
      <c r="B5" s="85"/>
      <c r="C5" s="56"/>
      <c r="D5" s="56"/>
      <c r="E5" s="148" t="s">
        <v>278</v>
      </c>
      <c r="F5" s="148"/>
      <c r="G5" s="147">
        <f>SUM(Q8:Q507)</f>
        <v>0</v>
      </c>
      <c r="H5" s="147"/>
      <c r="I5" s="56"/>
      <c r="J5" s="56"/>
      <c r="K5" s="56"/>
      <c r="L5" s="56"/>
      <c r="M5" s="56"/>
      <c r="N5" s="56"/>
      <c r="O5" s="56"/>
      <c r="P5" s="56"/>
      <c r="Q5" s="86"/>
      <c r="R5" s="78"/>
      <c r="S5" s="78"/>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5"/>
      <c r="JB5" s="65"/>
      <c r="JC5" s="65"/>
      <c r="JD5" s="65"/>
      <c r="JE5" s="65"/>
      <c r="JF5" s="65"/>
      <c r="JG5" s="65"/>
      <c r="JH5" s="65"/>
      <c r="JI5" s="65"/>
      <c r="JJ5" s="65"/>
      <c r="JK5" s="65"/>
      <c r="JL5" s="65"/>
      <c r="JM5" s="65"/>
      <c r="JN5" s="65"/>
      <c r="JO5" s="65"/>
      <c r="JP5" s="65"/>
      <c r="JQ5" s="65"/>
      <c r="JR5" s="65"/>
      <c r="JS5" s="65"/>
      <c r="JT5" s="65"/>
      <c r="JU5" s="65"/>
      <c r="JV5" s="65"/>
      <c r="JW5" s="65"/>
      <c r="JX5" s="65"/>
      <c r="JY5" s="65"/>
      <c r="JZ5" s="65"/>
      <c r="KA5" s="65"/>
      <c r="KB5" s="65"/>
      <c r="KC5" s="65"/>
      <c r="KD5" s="65"/>
      <c r="KE5" s="65"/>
      <c r="KF5" s="65"/>
      <c r="KG5" s="65"/>
      <c r="KH5" s="65"/>
      <c r="KI5" s="65"/>
      <c r="KJ5" s="65"/>
      <c r="KK5" s="65"/>
      <c r="KL5" s="65"/>
      <c r="KM5" s="65"/>
      <c r="KN5" s="65"/>
      <c r="KO5" s="65"/>
      <c r="KP5" s="65"/>
      <c r="KQ5" s="65"/>
      <c r="KR5" s="65"/>
      <c r="KS5" s="65"/>
      <c r="KT5" s="65"/>
      <c r="KU5" s="65"/>
      <c r="KV5" s="65"/>
      <c r="KW5" s="65"/>
      <c r="KX5" s="65"/>
      <c r="KY5" s="65"/>
      <c r="KZ5" s="65"/>
      <c r="LA5" s="65"/>
      <c r="LB5" s="65"/>
      <c r="LC5" s="65"/>
      <c r="LD5" s="65"/>
      <c r="LE5" s="65"/>
      <c r="LF5" s="65"/>
      <c r="LG5" s="65"/>
      <c r="LH5" s="65"/>
      <c r="LI5" s="65"/>
      <c r="LJ5" s="65"/>
      <c r="LK5" s="65"/>
      <c r="LL5" s="65"/>
      <c r="LM5" s="65"/>
      <c r="LN5" s="65"/>
      <c r="LO5" s="65"/>
      <c r="LP5" s="65"/>
      <c r="LQ5" s="65"/>
      <c r="LR5" s="65"/>
      <c r="LS5" s="65"/>
      <c r="LT5" s="65"/>
      <c r="LU5" s="65"/>
      <c r="LV5" s="65"/>
      <c r="LW5" s="65"/>
      <c r="LX5" s="65"/>
      <c r="LY5" s="65"/>
      <c r="LZ5" s="65"/>
      <c r="MA5" s="65"/>
      <c r="MB5" s="65"/>
      <c r="MC5" s="65"/>
      <c r="MD5" s="65"/>
      <c r="ME5" s="65"/>
      <c r="MF5" s="65"/>
      <c r="MG5" s="65"/>
      <c r="MH5" s="65"/>
      <c r="MI5" s="65"/>
      <c r="MJ5" s="65"/>
      <c r="MK5" s="65"/>
      <c r="ML5" s="65"/>
      <c r="MM5" s="65"/>
      <c r="MN5" s="65"/>
      <c r="MO5" s="65"/>
      <c r="MP5" s="65"/>
      <c r="MQ5" s="65"/>
      <c r="MR5" s="65"/>
      <c r="MS5" s="65"/>
      <c r="MT5" s="65"/>
      <c r="MU5" s="65"/>
      <c r="MV5" s="65"/>
      <c r="MW5" s="65"/>
      <c r="MX5" s="65"/>
      <c r="MY5" s="65"/>
      <c r="MZ5" s="65"/>
      <c r="NA5" s="65"/>
      <c r="NB5" s="65"/>
      <c r="NC5" s="65"/>
      <c r="ND5" s="65"/>
      <c r="NE5" s="65"/>
      <c r="NF5" s="65"/>
      <c r="NG5" s="65"/>
      <c r="NH5" s="65"/>
      <c r="NI5" s="65"/>
      <c r="NJ5" s="65"/>
      <c r="NK5" s="65"/>
      <c r="NL5" s="65"/>
      <c r="NM5" s="65"/>
      <c r="NN5" s="65"/>
      <c r="NO5" s="65"/>
      <c r="NP5" s="65"/>
      <c r="NQ5" s="65"/>
      <c r="NR5" s="65"/>
      <c r="NS5" s="65"/>
      <c r="NT5" s="65"/>
      <c r="NU5" s="65"/>
      <c r="NV5" s="65"/>
      <c r="NW5" s="65"/>
      <c r="NX5" s="65"/>
      <c r="NY5" s="65"/>
      <c r="NZ5" s="65"/>
      <c r="OA5" s="65"/>
      <c r="OB5" s="65"/>
      <c r="OC5" s="65"/>
      <c r="OD5" s="65"/>
      <c r="OE5" s="65"/>
      <c r="OF5" s="65"/>
      <c r="OG5" s="65"/>
      <c r="OH5" s="65"/>
      <c r="OI5" s="65"/>
      <c r="OJ5" s="65"/>
      <c r="OK5" s="65"/>
      <c r="OL5" s="65"/>
      <c r="OM5" s="65"/>
      <c r="ON5" s="65"/>
      <c r="OO5" s="65"/>
      <c r="OP5" s="65"/>
      <c r="OQ5" s="65"/>
      <c r="OR5" s="65"/>
      <c r="OS5" s="65"/>
      <c r="OT5" s="65"/>
      <c r="OU5" s="65"/>
      <c r="OV5" s="65"/>
      <c r="OW5" s="65"/>
      <c r="OX5" s="65"/>
      <c r="OY5" s="65"/>
      <c r="OZ5" s="65"/>
      <c r="PA5" s="65"/>
      <c r="PB5" s="65"/>
      <c r="PC5" s="65"/>
      <c r="PD5" s="65"/>
      <c r="PE5" s="65"/>
      <c r="PF5" s="65"/>
      <c r="PG5" s="65"/>
      <c r="PH5" s="65"/>
      <c r="PI5" s="65"/>
      <c r="PJ5" s="65"/>
      <c r="PK5" s="65"/>
      <c r="PL5" s="65"/>
      <c r="PM5" s="65"/>
      <c r="PN5" s="65"/>
      <c r="PO5" s="65"/>
      <c r="PP5" s="65"/>
      <c r="PQ5" s="65"/>
      <c r="PR5" s="65"/>
      <c r="PS5" s="65"/>
      <c r="PT5" s="65"/>
      <c r="PU5" s="65"/>
      <c r="PV5" s="65"/>
      <c r="PW5" s="65"/>
      <c r="PX5" s="65"/>
      <c r="PY5" s="65"/>
      <c r="PZ5" s="65"/>
      <c r="QA5" s="65"/>
      <c r="QB5" s="65"/>
      <c r="QC5" s="65"/>
      <c r="QD5" s="65"/>
      <c r="QE5" s="65"/>
      <c r="QF5" s="65"/>
      <c r="QG5" s="65"/>
      <c r="QH5" s="65"/>
      <c r="QI5" s="65"/>
      <c r="QJ5" s="65"/>
      <c r="QK5" s="65"/>
      <c r="QL5" s="65"/>
      <c r="QM5" s="65"/>
      <c r="QN5" s="65"/>
      <c r="QO5" s="65"/>
      <c r="QP5" s="65"/>
      <c r="QQ5" s="65"/>
      <c r="QR5" s="65"/>
      <c r="QS5" s="65"/>
      <c r="QT5" s="65"/>
      <c r="QU5" s="65"/>
      <c r="QV5" s="65"/>
      <c r="QW5" s="65"/>
      <c r="QX5" s="65"/>
      <c r="QY5" s="65"/>
      <c r="QZ5" s="65"/>
      <c r="RA5" s="65"/>
      <c r="RB5" s="65"/>
      <c r="RC5" s="65"/>
      <c r="RD5" s="65"/>
      <c r="RE5" s="65"/>
      <c r="RF5" s="65"/>
      <c r="RG5" s="65"/>
      <c r="RH5" s="65"/>
      <c r="RI5" s="65"/>
      <c r="RJ5" s="65"/>
      <c r="RK5" s="65"/>
      <c r="RL5" s="65"/>
      <c r="RM5" s="65"/>
      <c r="RN5" s="65"/>
      <c r="RO5" s="65"/>
      <c r="RP5" s="65"/>
      <c r="RQ5" s="65"/>
      <c r="RR5" s="65"/>
      <c r="RS5" s="65"/>
      <c r="RT5" s="65"/>
      <c r="RU5" s="65"/>
      <c r="RV5" s="65"/>
      <c r="RW5" s="65"/>
      <c r="RX5" s="65"/>
      <c r="RY5" s="65"/>
      <c r="RZ5" s="65"/>
      <c r="SA5" s="65"/>
      <c r="SB5" s="65"/>
      <c r="SC5" s="65"/>
      <c r="SD5" s="65"/>
      <c r="SE5" s="65"/>
      <c r="SF5" s="65"/>
      <c r="SG5" s="65"/>
      <c r="SH5" s="65"/>
      <c r="SI5" s="65"/>
      <c r="SJ5" s="65"/>
      <c r="SK5" s="65"/>
      <c r="SL5" s="65"/>
      <c r="SM5" s="65"/>
      <c r="SN5" s="65"/>
      <c r="SO5" s="65"/>
      <c r="SP5" s="65"/>
      <c r="SQ5" s="65"/>
      <c r="SR5" s="65"/>
      <c r="SS5" s="65"/>
      <c r="ST5" s="65"/>
      <c r="SU5" s="65"/>
      <c r="SV5" s="65"/>
      <c r="SW5" s="65"/>
      <c r="SX5" s="65"/>
      <c r="SY5" s="65"/>
      <c r="SZ5" s="65"/>
      <c r="TA5" s="65"/>
      <c r="TB5" s="65"/>
      <c r="TC5" s="65"/>
      <c r="TD5" s="65"/>
      <c r="TE5" s="65"/>
      <c r="TF5" s="65"/>
      <c r="TG5" s="65"/>
      <c r="TH5" s="65"/>
      <c r="TI5" s="65"/>
      <c r="TJ5" s="65"/>
      <c r="TK5" s="65"/>
      <c r="TL5" s="65"/>
      <c r="TM5" s="65"/>
      <c r="TN5" s="65"/>
      <c r="TO5" s="65"/>
      <c r="TP5" s="65"/>
      <c r="TQ5" s="65"/>
      <c r="TR5" s="65"/>
      <c r="TS5" s="65"/>
      <c r="TT5" s="65"/>
      <c r="TU5" s="65"/>
      <c r="TV5" s="65"/>
      <c r="TW5" s="65"/>
      <c r="TX5" s="65"/>
      <c r="TY5" s="65"/>
      <c r="TZ5" s="65"/>
      <c r="UA5" s="65"/>
      <c r="UB5" s="65"/>
      <c r="UC5" s="65"/>
      <c r="UD5" s="65"/>
      <c r="UE5" s="65"/>
      <c r="UF5" s="65"/>
      <c r="UG5" s="65"/>
      <c r="UH5" s="65"/>
      <c r="UI5" s="65"/>
      <c r="UJ5" s="65"/>
      <c r="UK5" s="65"/>
      <c r="UL5" s="65"/>
      <c r="UM5" s="65"/>
      <c r="UN5" s="65"/>
      <c r="UO5" s="65"/>
      <c r="UP5" s="65"/>
      <c r="UQ5" s="65"/>
      <c r="UR5" s="65"/>
      <c r="US5" s="65"/>
      <c r="UT5" s="65"/>
      <c r="UU5" s="65"/>
      <c r="UV5" s="65"/>
      <c r="UW5" s="65"/>
      <c r="UX5" s="65"/>
      <c r="UY5" s="65"/>
      <c r="UZ5" s="65"/>
      <c r="VA5" s="65"/>
      <c r="VB5" s="65"/>
      <c r="VC5" s="65"/>
      <c r="VD5" s="65"/>
      <c r="VE5" s="65"/>
      <c r="VF5" s="65"/>
      <c r="VG5" s="65"/>
      <c r="VH5" s="65"/>
      <c r="VI5" s="65"/>
      <c r="VJ5" s="65"/>
      <c r="VK5" s="65"/>
      <c r="VL5" s="65"/>
      <c r="VM5" s="65"/>
      <c r="VN5" s="65"/>
      <c r="VO5" s="65"/>
      <c r="VP5" s="65"/>
      <c r="VQ5" s="65"/>
      <c r="VR5" s="65"/>
      <c r="VS5" s="65"/>
      <c r="VT5" s="65"/>
      <c r="VU5" s="65"/>
      <c r="VV5" s="65"/>
      <c r="VW5" s="65"/>
      <c r="VX5" s="65"/>
      <c r="VY5" s="65"/>
      <c r="VZ5" s="65"/>
      <c r="WA5" s="65"/>
      <c r="WB5" s="65"/>
      <c r="WC5" s="65"/>
      <c r="WD5" s="65"/>
      <c r="WE5" s="65"/>
      <c r="WF5" s="65"/>
      <c r="WG5" s="65"/>
      <c r="WH5" s="65"/>
      <c r="WI5" s="65"/>
      <c r="WJ5" s="65"/>
      <c r="WK5" s="65"/>
      <c r="WL5" s="65"/>
      <c r="WM5" s="65"/>
      <c r="WN5" s="65"/>
      <c r="WO5" s="65"/>
      <c r="WP5" s="65"/>
      <c r="WQ5" s="65"/>
      <c r="WR5" s="65"/>
      <c r="WS5" s="65"/>
      <c r="WT5" s="65"/>
      <c r="WU5" s="65"/>
      <c r="WV5" s="65"/>
      <c r="WW5" s="65"/>
      <c r="WX5" s="65"/>
      <c r="WY5" s="65"/>
      <c r="WZ5" s="65"/>
      <c r="XA5" s="65"/>
      <c r="XB5" s="65"/>
      <c r="XC5" s="65"/>
      <c r="XD5" s="65"/>
      <c r="XE5" s="65"/>
      <c r="XF5" s="65"/>
      <c r="XG5" s="65"/>
      <c r="XH5" s="65"/>
      <c r="XI5" s="65"/>
      <c r="XJ5" s="65"/>
      <c r="XK5" s="65"/>
      <c r="XL5" s="65"/>
      <c r="XM5" s="65"/>
      <c r="XN5" s="65"/>
      <c r="XO5" s="65"/>
      <c r="XP5" s="65"/>
      <c r="XQ5" s="65"/>
      <c r="XR5" s="65"/>
      <c r="XS5" s="65"/>
      <c r="XT5" s="65"/>
      <c r="XU5" s="65"/>
      <c r="XV5" s="65"/>
      <c r="XW5" s="65"/>
      <c r="XX5" s="65"/>
      <c r="XY5" s="65"/>
      <c r="XZ5" s="65"/>
      <c r="YA5" s="65"/>
      <c r="YB5" s="65"/>
      <c r="YC5" s="65"/>
      <c r="YD5" s="65"/>
      <c r="YE5" s="65"/>
      <c r="YF5" s="65"/>
      <c r="YG5" s="65"/>
      <c r="YH5" s="65"/>
      <c r="YI5" s="65"/>
      <c r="YJ5" s="65"/>
      <c r="YK5" s="65"/>
      <c r="YL5" s="65"/>
      <c r="YM5" s="65"/>
      <c r="YN5" s="65"/>
      <c r="YO5" s="65"/>
      <c r="YP5" s="65"/>
      <c r="YQ5" s="65"/>
      <c r="YR5" s="65"/>
      <c r="YS5" s="65"/>
      <c r="YT5" s="65"/>
      <c r="YU5" s="65"/>
      <c r="YV5" s="65"/>
      <c r="YW5" s="65"/>
      <c r="YX5" s="65"/>
      <c r="YY5" s="65"/>
      <c r="YZ5" s="65"/>
      <c r="ZA5" s="65"/>
      <c r="ZB5" s="65"/>
      <c r="ZC5" s="65"/>
      <c r="ZD5" s="65"/>
      <c r="ZE5" s="65"/>
      <c r="ZF5" s="65"/>
      <c r="ZG5" s="65"/>
      <c r="ZH5" s="65"/>
      <c r="ZI5" s="65"/>
      <c r="ZJ5" s="65"/>
      <c r="ZK5" s="65"/>
      <c r="ZL5" s="65"/>
      <c r="ZM5" s="65"/>
      <c r="ZN5" s="65"/>
      <c r="ZO5" s="65"/>
      <c r="ZP5" s="65"/>
      <c r="ZQ5" s="65"/>
      <c r="ZR5" s="65"/>
      <c r="ZS5" s="65"/>
      <c r="ZT5" s="65"/>
      <c r="ZU5" s="65"/>
      <c r="ZV5" s="65"/>
      <c r="ZW5" s="65"/>
      <c r="ZX5" s="65"/>
      <c r="ZY5" s="65"/>
      <c r="ZZ5" s="65"/>
      <c r="AAA5" s="65"/>
      <c r="AAB5" s="65"/>
      <c r="AAC5" s="65"/>
      <c r="AAD5" s="65"/>
      <c r="AAE5" s="65"/>
      <c r="AAF5" s="65"/>
      <c r="AAG5" s="65"/>
      <c r="AAH5" s="65"/>
      <c r="AAI5" s="65"/>
      <c r="AAJ5" s="65"/>
      <c r="AAK5" s="65"/>
      <c r="AAL5" s="65"/>
      <c r="AAM5" s="65"/>
      <c r="AAN5" s="65"/>
      <c r="AAO5" s="65"/>
      <c r="AAP5" s="65"/>
      <c r="AAQ5" s="65"/>
      <c r="AAR5" s="65"/>
      <c r="AAS5" s="65"/>
      <c r="AAT5" s="65"/>
      <c r="AAU5" s="65"/>
      <c r="AAV5" s="65"/>
      <c r="AAW5" s="65"/>
      <c r="AAX5" s="65"/>
      <c r="AAY5" s="65"/>
      <c r="AAZ5" s="65"/>
      <c r="ABA5" s="65"/>
      <c r="ABB5" s="65"/>
      <c r="ABC5" s="65"/>
      <c r="ABD5" s="65"/>
      <c r="ABE5" s="65"/>
      <c r="ABF5" s="65"/>
      <c r="ABG5" s="65"/>
      <c r="ABH5" s="65"/>
      <c r="ABI5" s="65"/>
      <c r="ABJ5" s="65"/>
      <c r="ABK5" s="65"/>
      <c r="ABL5" s="65"/>
      <c r="ABM5" s="65"/>
      <c r="ABN5" s="65"/>
      <c r="ABO5" s="65"/>
      <c r="ABP5" s="65"/>
      <c r="ABQ5" s="65"/>
      <c r="ABR5" s="65"/>
      <c r="ABS5" s="65"/>
      <c r="ABT5" s="65"/>
      <c r="ABU5" s="65"/>
      <c r="ABV5" s="65"/>
      <c r="ABW5" s="65"/>
      <c r="ABX5" s="65"/>
      <c r="ABY5" s="65"/>
      <c r="ABZ5" s="65"/>
      <c r="ACA5" s="65"/>
      <c r="ACB5" s="65"/>
      <c r="ACC5" s="65"/>
      <c r="ACD5" s="65"/>
      <c r="ACE5" s="65"/>
      <c r="ACF5" s="65"/>
      <c r="ACG5" s="65"/>
      <c r="ACH5" s="65"/>
      <c r="ACI5" s="65"/>
      <c r="ACJ5" s="65"/>
      <c r="ACK5" s="65"/>
      <c r="ACL5" s="65"/>
      <c r="ACM5" s="65"/>
      <c r="ACN5" s="65"/>
      <c r="ACO5" s="65"/>
      <c r="ACP5" s="65"/>
      <c r="ACQ5" s="65"/>
      <c r="ACR5" s="65"/>
      <c r="ACS5" s="65"/>
      <c r="ACT5" s="65"/>
      <c r="ACU5" s="65"/>
      <c r="ACV5" s="65"/>
      <c r="ACW5" s="65"/>
      <c r="ACX5" s="65"/>
      <c r="ACY5" s="65"/>
      <c r="ACZ5" s="65"/>
      <c r="ADA5" s="65"/>
      <c r="ADB5" s="65"/>
      <c r="ADC5" s="65"/>
      <c r="ADD5" s="65"/>
      <c r="ADE5" s="65"/>
      <c r="ADF5" s="65"/>
      <c r="ADG5" s="65"/>
    </row>
    <row r="6" spans="1:787" s="7" customFormat="1" x14ac:dyDescent="0.25">
      <c r="A6" s="8"/>
      <c r="B6" s="87"/>
      <c r="C6" s="57"/>
      <c r="D6" s="57"/>
      <c r="E6" s="57"/>
      <c r="F6" s="57"/>
      <c r="G6" s="57"/>
      <c r="H6" s="57"/>
      <c r="I6" s="57"/>
      <c r="J6" s="57"/>
      <c r="K6" s="57"/>
      <c r="L6" s="57"/>
      <c r="M6" s="57"/>
      <c r="N6" s="57"/>
      <c r="O6" s="57"/>
      <c r="P6" s="57"/>
      <c r="Q6" s="88"/>
      <c r="R6" s="78"/>
      <c r="S6" s="78"/>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c r="IW6" s="65"/>
      <c r="IX6" s="65"/>
      <c r="IY6" s="65"/>
      <c r="IZ6" s="65"/>
      <c r="JA6" s="65"/>
      <c r="JB6" s="65"/>
      <c r="JC6" s="65"/>
      <c r="JD6" s="65"/>
      <c r="JE6" s="65"/>
      <c r="JF6" s="65"/>
      <c r="JG6" s="65"/>
      <c r="JH6" s="65"/>
      <c r="JI6" s="65"/>
      <c r="JJ6" s="65"/>
      <c r="JK6" s="65"/>
      <c r="JL6" s="65"/>
      <c r="JM6" s="65"/>
      <c r="JN6" s="65"/>
      <c r="JO6" s="65"/>
      <c r="JP6" s="65"/>
      <c r="JQ6" s="65"/>
      <c r="JR6" s="65"/>
      <c r="JS6" s="65"/>
      <c r="JT6" s="65"/>
      <c r="JU6" s="65"/>
      <c r="JV6" s="65"/>
      <c r="JW6" s="65"/>
      <c r="JX6" s="65"/>
      <c r="JY6" s="65"/>
      <c r="JZ6" s="65"/>
      <c r="KA6" s="65"/>
      <c r="KB6" s="65"/>
      <c r="KC6" s="65"/>
      <c r="KD6" s="65"/>
      <c r="KE6" s="65"/>
      <c r="KF6" s="65"/>
      <c r="KG6" s="65"/>
      <c r="KH6" s="65"/>
      <c r="KI6" s="65"/>
      <c r="KJ6" s="65"/>
      <c r="KK6" s="65"/>
      <c r="KL6" s="65"/>
      <c r="KM6" s="65"/>
      <c r="KN6" s="65"/>
      <c r="KO6" s="65"/>
      <c r="KP6" s="65"/>
      <c r="KQ6" s="65"/>
      <c r="KR6" s="65"/>
      <c r="KS6" s="65"/>
      <c r="KT6" s="65"/>
      <c r="KU6" s="65"/>
      <c r="KV6" s="65"/>
      <c r="KW6" s="65"/>
      <c r="KX6" s="65"/>
      <c r="KY6" s="65"/>
      <c r="KZ6" s="65"/>
      <c r="LA6" s="65"/>
      <c r="LB6" s="65"/>
      <c r="LC6" s="65"/>
      <c r="LD6" s="65"/>
      <c r="LE6" s="65"/>
      <c r="LF6" s="65"/>
      <c r="LG6" s="65"/>
      <c r="LH6" s="65"/>
      <c r="LI6" s="65"/>
      <c r="LJ6" s="65"/>
      <c r="LK6" s="65"/>
      <c r="LL6" s="65"/>
      <c r="LM6" s="65"/>
      <c r="LN6" s="65"/>
      <c r="LO6" s="65"/>
      <c r="LP6" s="65"/>
      <c r="LQ6" s="65"/>
      <c r="LR6" s="65"/>
      <c r="LS6" s="65"/>
      <c r="LT6" s="65"/>
      <c r="LU6" s="65"/>
      <c r="LV6" s="65"/>
      <c r="LW6" s="65"/>
      <c r="LX6" s="65"/>
      <c r="LY6" s="65"/>
      <c r="LZ6" s="65"/>
      <c r="MA6" s="65"/>
      <c r="MB6" s="65"/>
      <c r="MC6" s="65"/>
      <c r="MD6" s="65"/>
      <c r="ME6" s="65"/>
      <c r="MF6" s="65"/>
      <c r="MG6" s="65"/>
      <c r="MH6" s="65"/>
      <c r="MI6" s="65"/>
      <c r="MJ6" s="65"/>
      <c r="MK6" s="65"/>
      <c r="ML6" s="65"/>
      <c r="MM6" s="65"/>
      <c r="MN6" s="65"/>
      <c r="MO6" s="65"/>
      <c r="MP6" s="65"/>
      <c r="MQ6" s="65"/>
      <c r="MR6" s="65"/>
      <c r="MS6" s="65"/>
      <c r="MT6" s="65"/>
      <c r="MU6" s="65"/>
      <c r="MV6" s="65"/>
      <c r="MW6" s="65"/>
      <c r="MX6" s="65"/>
      <c r="MY6" s="65"/>
      <c r="MZ6" s="65"/>
      <c r="NA6" s="65"/>
      <c r="NB6" s="65"/>
      <c r="NC6" s="65"/>
      <c r="ND6" s="65"/>
      <c r="NE6" s="65"/>
      <c r="NF6" s="65"/>
      <c r="NG6" s="65"/>
      <c r="NH6" s="65"/>
      <c r="NI6" s="65"/>
      <c r="NJ6" s="65"/>
      <c r="NK6" s="65"/>
      <c r="NL6" s="65"/>
      <c r="NM6" s="65"/>
      <c r="NN6" s="65"/>
      <c r="NO6" s="65"/>
      <c r="NP6" s="65"/>
      <c r="NQ6" s="65"/>
      <c r="NR6" s="65"/>
      <c r="NS6" s="65"/>
      <c r="NT6" s="65"/>
      <c r="NU6" s="65"/>
      <c r="NV6" s="65"/>
      <c r="NW6" s="65"/>
      <c r="NX6" s="65"/>
      <c r="NY6" s="65"/>
      <c r="NZ6" s="65"/>
      <c r="OA6" s="65"/>
      <c r="OB6" s="65"/>
      <c r="OC6" s="65"/>
      <c r="OD6" s="65"/>
      <c r="OE6" s="65"/>
      <c r="OF6" s="65"/>
      <c r="OG6" s="65"/>
      <c r="OH6" s="65"/>
      <c r="OI6" s="65"/>
      <c r="OJ6" s="65"/>
      <c r="OK6" s="65"/>
      <c r="OL6" s="65"/>
      <c r="OM6" s="65"/>
      <c r="ON6" s="65"/>
      <c r="OO6" s="65"/>
      <c r="OP6" s="65"/>
      <c r="OQ6" s="65"/>
      <c r="OR6" s="65"/>
      <c r="OS6" s="65"/>
      <c r="OT6" s="65"/>
      <c r="OU6" s="65"/>
      <c r="OV6" s="65"/>
      <c r="OW6" s="65"/>
      <c r="OX6" s="65"/>
      <c r="OY6" s="65"/>
      <c r="OZ6" s="65"/>
      <c r="PA6" s="65"/>
      <c r="PB6" s="65"/>
      <c r="PC6" s="65"/>
      <c r="PD6" s="65"/>
      <c r="PE6" s="65"/>
      <c r="PF6" s="65"/>
      <c r="PG6" s="65"/>
      <c r="PH6" s="65"/>
      <c r="PI6" s="65"/>
      <c r="PJ6" s="65"/>
      <c r="PK6" s="65"/>
      <c r="PL6" s="65"/>
      <c r="PM6" s="65"/>
      <c r="PN6" s="65"/>
      <c r="PO6" s="65"/>
      <c r="PP6" s="65"/>
      <c r="PQ6" s="65"/>
      <c r="PR6" s="65"/>
      <c r="PS6" s="65"/>
      <c r="PT6" s="65"/>
      <c r="PU6" s="65"/>
      <c r="PV6" s="65"/>
      <c r="PW6" s="65"/>
      <c r="PX6" s="65"/>
      <c r="PY6" s="65"/>
      <c r="PZ6" s="65"/>
      <c r="QA6" s="65"/>
      <c r="QB6" s="65"/>
      <c r="QC6" s="65"/>
      <c r="QD6" s="65"/>
      <c r="QE6" s="65"/>
      <c r="QF6" s="65"/>
      <c r="QG6" s="65"/>
      <c r="QH6" s="65"/>
      <c r="QI6" s="65"/>
      <c r="QJ6" s="65"/>
      <c r="QK6" s="65"/>
      <c r="QL6" s="65"/>
      <c r="QM6" s="65"/>
      <c r="QN6" s="65"/>
      <c r="QO6" s="65"/>
      <c r="QP6" s="65"/>
      <c r="QQ6" s="65"/>
      <c r="QR6" s="65"/>
      <c r="QS6" s="65"/>
      <c r="QT6" s="65"/>
      <c r="QU6" s="65"/>
      <c r="QV6" s="65"/>
      <c r="QW6" s="65"/>
      <c r="QX6" s="65"/>
      <c r="QY6" s="65"/>
      <c r="QZ6" s="65"/>
      <c r="RA6" s="65"/>
      <c r="RB6" s="65"/>
      <c r="RC6" s="65"/>
      <c r="RD6" s="65"/>
      <c r="RE6" s="65"/>
      <c r="RF6" s="65"/>
      <c r="RG6" s="65"/>
      <c r="RH6" s="65"/>
      <c r="RI6" s="65"/>
      <c r="RJ6" s="65"/>
      <c r="RK6" s="65"/>
      <c r="RL6" s="65"/>
      <c r="RM6" s="65"/>
      <c r="RN6" s="65"/>
      <c r="RO6" s="65"/>
      <c r="RP6" s="65"/>
      <c r="RQ6" s="65"/>
      <c r="RR6" s="65"/>
      <c r="RS6" s="65"/>
      <c r="RT6" s="65"/>
      <c r="RU6" s="65"/>
      <c r="RV6" s="65"/>
      <c r="RW6" s="65"/>
      <c r="RX6" s="65"/>
      <c r="RY6" s="65"/>
      <c r="RZ6" s="65"/>
      <c r="SA6" s="65"/>
      <c r="SB6" s="65"/>
      <c r="SC6" s="65"/>
      <c r="SD6" s="65"/>
      <c r="SE6" s="65"/>
      <c r="SF6" s="65"/>
      <c r="SG6" s="65"/>
      <c r="SH6" s="65"/>
      <c r="SI6" s="65"/>
      <c r="SJ6" s="65"/>
      <c r="SK6" s="65"/>
      <c r="SL6" s="65"/>
      <c r="SM6" s="65"/>
      <c r="SN6" s="65"/>
      <c r="SO6" s="65"/>
      <c r="SP6" s="65"/>
      <c r="SQ6" s="65"/>
      <c r="SR6" s="65"/>
      <c r="SS6" s="65"/>
      <c r="ST6" s="65"/>
      <c r="SU6" s="65"/>
      <c r="SV6" s="65"/>
      <c r="SW6" s="65"/>
      <c r="SX6" s="65"/>
      <c r="SY6" s="65"/>
      <c r="SZ6" s="65"/>
      <c r="TA6" s="65"/>
      <c r="TB6" s="65"/>
      <c r="TC6" s="65"/>
      <c r="TD6" s="65"/>
      <c r="TE6" s="65"/>
      <c r="TF6" s="65"/>
      <c r="TG6" s="65"/>
      <c r="TH6" s="65"/>
      <c r="TI6" s="65"/>
      <c r="TJ6" s="65"/>
      <c r="TK6" s="65"/>
      <c r="TL6" s="65"/>
      <c r="TM6" s="65"/>
      <c r="TN6" s="65"/>
      <c r="TO6" s="65"/>
      <c r="TP6" s="65"/>
      <c r="TQ6" s="65"/>
      <c r="TR6" s="65"/>
      <c r="TS6" s="65"/>
      <c r="TT6" s="65"/>
      <c r="TU6" s="65"/>
      <c r="TV6" s="65"/>
      <c r="TW6" s="65"/>
      <c r="TX6" s="65"/>
      <c r="TY6" s="65"/>
      <c r="TZ6" s="65"/>
      <c r="UA6" s="65"/>
      <c r="UB6" s="65"/>
      <c r="UC6" s="65"/>
      <c r="UD6" s="65"/>
      <c r="UE6" s="65"/>
      <c r="UF6" s="65"/>
      <c r="UG6" s="65"/>
      <c r="UH6" s="65"/>
      <c r="UI6" s="65"/>
      <c r="UJ6" s="65"/>
      <c r="UK6" s="65"/>
      <c r="UL6" s="65"/>
      <c r="UM6" s="65"/>
      <c r="UN6" s="65"/>
      <c r="UO6" s="65"/>
      <c r="UP6" s="65"/>
      <c r="UQ6" s="65"/>
      <c r="UR6" s="65"/>
      <c r="US6" s="65"/>
      <c r="UT6" s="65"/>
      <c r="UU6" s="65"/>
      <c r="UV6" s="65"/>
      <c r="UW6" s="65"/>
      <c r="UX6" s="65"/>
      <c r="UY6" s="65"/>
      <c r="UZ6" s="65"/>
      <c r="VA6" s="65"/>
      <c r="VB6" s="65"/>
      <c r="VC6" s="65"/>
      <c r="VD6" s="65"/>
      <c r="VE6" s="65"/>
      <c r="VF6" s="65"/>
      <c r="VG6" s="65"/>
      <c r="VH6" s="65"/>
      <c r="VI6" s="65"/>
      <c r="VJ6" s="65"/>
      <c r="VK6" s="65"/>
      <c r="VL6" s="65"/>
      <c r="VM6" s="65"/>
      <c r="VN6" s="65"/>
      <c r="VO6" s="65"/>
      <c r="VP6" s="65"/>
      <c r="VQ6" s="65"/>
      <c r="VR6" s="65"/>
      <c r="VS6" s="65"/>
      <c r="VT6" s="65"/>
      <c r="VU6" s="65"/>
      <c r="VV6" s="65"/>
      <c r="VW6" s="65"/>
      <c r="VX6" s="65"/>
      <c r="VY6" s="65"/>
      <c r="VZ6" s="65"/>
      <c r="WA6" s="65"/>
      <c r="WB6" s="65"/>
      <c r="WC6" s="65"/>
      <c r="WD6" s="65"/>
      <c r="WE6" s="65"/>
      <c r="WF6" s="65"/>
      <c r="WG6" s="65"/>
      <c r="WH6" s="65"/>
      <c r="WI6" s="65"/>
      <c r="WJ6" s="65"/>
      <c r="WK6" s="65"/>
      <c r="WL6" s="65"/>
      <c r="WM6" s="65"/>
      <c r="WN6" s="65"/>
      <c r="WO6" s="65"/>
      <c r="WP6" s="65"/>
      <c r="WQ6" s="65"/>
      <c r="WR6" s="65"/>
      <c r="WS6" s="65"/>
      <c r="WT6" s="65"/>
      <c r="WU6" s="65"/>
      <c r="WV6" s="65"/>
      <c r="WW6" s="65"/>
      <c r="WX6" s="65"/>
      <c r="WY6" s="65"/>
      <c r="WZ6" s="65"/>
      <c r="XA6" s="65"/>
      <c r="XB6" s="65"/>
      <c r="XC6" s="65"/>
      <c r="XD6" s="65"/>
      <c r="XE6" s="65"/>
      <c r="XF6" s="65"/>
      <c r="XG6" s="65"/>
      <c r="XH6" s="65"/>
      <c r="XI6" s="65"/>
      <c r="XJ6" s="65"/>
      <c r="XK6" s="65"/>
      <c r="XL6" s="65"/>
      <c r="XM6" s="65"/>
      <c r="XN6" s="65"/>
      <c r="XO6" s="65"/>
      <c r="XP6" s="65"/>
      <c r="XQ6" s="65"/>
      <c r="XR6" s="65"/>
      <c r="XS6" s="65"/>
      <c r="XT6" s="65"/>
      <c r="XU6" s="65"/>
      <c r="XV6" s="65"/>
      <c r="XW6" s="65"/>
      <c r="XX6" s="65"/>
      <c r="XY6" s="65"/>
      <c r="XZ6" s="65"/>
      <c r="YA6" s="65"/>
      <c r="YB6" s="65"/>
      <c r="YC6" s="65"/>
      <c r="YD6" s="65"/>
      <c r="YE6" s="65"/>
      <c r="YF6" s="65"/>
      <c r="YG6" s="65"/>
      <c r="YH6" s="65"/>
      <c r="YI6" s="65"/>
      <c r="YJ6" s="65"/>
      <c r="YK6" s="65"/>
      <c r="YL6" s="65"/>
      <c r="YM6" s="65"/>
      <c r="YN6" s="65"/>
      <c r="YO6" s="65"/>
      <c r="YP6" s="65"/>
      <c r="YQ6" s="65"/>
      <c r="YR6" s="65"/>
      <c r="YS6" s="65"/>
      <c r="YT6" s="65"/>
      <c r="YU6" s="65"/>
      <c r="YV6" s="65"/>
      <c r="YW6" s="65"/>
      <c r="YX6" s="65"/>
      <c r="YY6" s="65"/>
      <c r="YZ6" s="65"/>
      <c r="ZA6" s="65"/>
      <c r="ZB6" s="65"/>
      <c r="ZC6" s="65"/>
      <c r="ZD6" s="65"/>
      <c r="ZE6" s="65"/>
      <c r="ZF6" s="65"/>
      <c r="ZG6" s="65"/>
      <c r="ZH6" s="65"/>
      <c r="ZI6" s="65"/>
      <c r="ZJ6" s="65"/>
      <c r="ZK6" s="65"/>
      <c r="ZL6" s="65"/>
      <c r="ZM6" s="65"/>
      <c r="ZN6" s="65"/>
      <c r="ZO6" s="65"/>
      <c r="ZP6" s="65"/>
      <c r="ZQ6" s="65"/>
      <c r="ZR6" s="65"/>
      <c r="ZS6" s="65"/>
      <c r="ZT6" s="65"/>
      <c r="ZU6" s="65"/>
      <c r="ZV6" s="65"/>
      <c r="ZW6" s="65"/>
      <c r="ZX6" s="65"/>
      <c r="ZY6" s="65"/>
      <c r="ZZ6" s="65"/>
      <c r="AAA6" s="65"/>
      <c r="AAB6" s="65"/>
      <c r="AAC6" s="65"/>
      <c r="AAD6" s="65"/>
      <c r="AAE6" s="65"/>
      <c r="AAF6" s="65"/>
      <c r="AAG6" s="65"/>
      <c r="AAH6" s="65"/>
      <c r="AAI6" s="65"/>
      <c r="AAJ6" s="65"/>
      <c r="AAK6" s="65"/>
      <c r="AAL6" s="65"/>
      <c r="AAM6" s="65"/>
      <c r="AAN6" s="65"/>
      <c r="AAO6" s="65"/>
      <c r="AAP6" s="65"/>
      <c r="AAQ6" s="65"/>
      <c r="AAR6" s="65"/>
      <c r="AAS6" s="65"/>
      <c r="AAT6" s="65"/>
      <c r="AAU6" s="65"/>
      <c r="AAV6" s="65"/>
      <c r="AAW6" s="65"/>
      <c r="AAX6" s="65"/>
      <c r="AAY6" s="65"/>
      <c r="AAZ6" s="65"/>
      <c r="ABA6" s="65"/>
      <c r="ABB6" s="65"/>
      <c r="ABC6" s="65"/>
      <c r="ABD6" s="65"/>
      <c r="ABE6" s="65"/>
      <c r="ABF6" s="65"/>
      <c r="ABG6" s="65"/>
      <c r="ABH6" s="65"/>
      <c r="ABI6" s="65"/>
      <c r="ABJ6" s="65"/>
      <c r="ABK6" s="65"/>
      <c r="ABL6" s="65"/>
      <c r="ABM6" s="65"/>
      <c r="ABN6" s="65"/>
      <c r="ABO6" s="65"/>
      <c r="ABP6" s="65"/>
      <c r="ABQ6" s="65"/>
      <c r="ABR6" s="65"/>
      <c r="ABS6" s="65"/>
      <c r="ABT6" s="65"/>
      <c r="ABU6" s="65"/>
      <c r="ABV6" s="65"/>
      <c r="ABW6" s="65"/>
      <c r="ABX6" s="65"/>
      <c r="ABY6" s="65"/>
      <c r="ABZ6" s="65"/>
      <c r="ACA6" s="65"/>
      <c r="ACB6" s="65"/>
      <c r="ACC6" s="65"/>
      <c r="ACD6" s="65"/>
      <c r="ACE6" s="65"/>
      <c r="ACF6" s="65"/>
      <c r="ACG6" s="65"/>
      <c r="ACH6" s="65"/>
      <c r="ACI6" s="65"/>
      <c r="ACJ6" s="65"/>
      <c r="ACK6" s="65"/>
      <c r="ACL6" s="65"/>
      <c r="ACM6" s="65"/>
      <c r="ACN6" s="65"/>
      <c r="ACO6" s="65"/>
      <c r="ACP6" s="65"/>
      <c r="ACQ6" s="65"/>
      <c r="ACR6" s="65"/>
      <c r="ACS6" s="65"/>
      <c r="ACT6" s="65"/>
      <c r="ACU6" s="65"/>
      <c r="ACV6" s="65"/>
      <c r="ACW6" s="65"/>
      <c r="ACX6" s="65"/>
      <c r="ACY6" s="65"/>
      <c r="ACZ6" s="65"/>
      <c r="ADA6" s="65"/>
      <c r="ADB6" s="65"/>
      <c r="ADC6" s="65"/>
      <c r="ADD6" s="65"/>
      <c r="ADE6" s="65"/>
      <c r="ADF6" s="65"/>
      <c r="ADG6" s="65"/>
    </row>
    <row r="7" spans="1:787" s="16" customFormat="1" ht="70.5" customHeight="1" x14ac:dyDescent="0.25">
      <c r="A7" s="6" t="s">
        <v>82</v>
      </c>
      <c r="B7" s="82" t="s">
        <v>75</v>
      </c>
      <c r="C7" s="82" t="s">
        <v>238</v>
      </c>
      <c r="D7" s="82" t="s">
        <v>69</v>
      </c>
      <c r="E7" s="82" t="s">
        <v>67</v>
      </c>
      <c r="F7" s="82" t="s">
        <v>267</v>
      </c>
      <c r="G7" s="83" t="s">
        <v>0</v>
      </c>
      <c r="H7" s="82" t="s">
        <v>131</v>
      </c>
      <c r="I7" s="82" t="s">
        <v>130</v>
      </c>
      <c r="J7" s="83" t="s">
        <v>1</v>
      </c>
      <c r="K7" s="83" t="s">
        <v>2</v>
      </c>
      <c r="L7" s="83" t="s">
        <v>18</v>
      </c>
      <c r="M7" s="83" t="s">
        <v>19</v>
      </c>
      <c r="N7" s="83" t="s">
        <v>84</v>
      </c>
      <c r="O7" s="83" t="s">
        <v>83</v>
      </c>
      <c r="P7" s="82" t="s">
        <v>156</v>
      </c>
      <c r="Q7" s="82" t="s">
        <v>235</v>
      </c>
      <c r="R7" s="79" t="s">
        <v>273</v>
      </c>
      <c r="S7" s="79" t="s">
        <v>274</v>
      </c>
      <c r="T7" s="7"/>
      <c r="U7" s="145" t="s">
        <v>299</v>
      </c>
      <c r="V7" s="145"/>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c r="IY7" s="104"/>
      <c r="IZ7" s="104"/>
      <c r="JA7" s="104"/>
      <c r="JB7" s="104"/>
      <c r="JC7" s="104"/>
      <c r="JD7" s="104"/>
      <c r="JE7" s="104"/>
      <c r="JF7" s="104"/>
      <c r="JG7" s="104"/>
      <c r="JH7" s="104"/>
      <c r="JI7" s="104"/>
      <c r="JJ7" s="104"/>
      <c r="JK7" s="104"/>
      <c r="JL7" s="104"/>
      <c r="JM7" s="104"/>
      <c r="JN7" s="104"/>
      <c r="JO7" s="104"/>
      <c r="JP7" s="104"/>
      <c r="JQ7" s="104"/>
      <c r="JR7" s="104"/>
      <c r="JS7" s="104"/>
      <c r="JT7" s="104"/>
      <c r="JU7" s="104"/>
      <c r="JV7" s="104"/>
      <c r="JW7" s="104"/>
      <c r="JX7" s="104"/>
      <c r="JY7" s="104"/>
      <c r="JZ7" s="104"/>
      <c r="KA7" s="104"/>
      <c r="KB7" s="104"/>
      <c r="KC7" s="104"/>
      <c r="KD7" s="104"/>
      <c r="KE7" s="104"/>
      <c r="KF7" s="104"/>
      <c r="KG7" s="104"/>
      <c r="KH7" s="104"/>
      <c r="KI7" s="104"/>
      <c r="KJ7" s="104"/>
      <c r="KK7" s="104"/>
      <c r="KL7" s="104"/>
      <c r="KM7" s="104"/>
      <c r="KN7" s="104"/>
      <c r="KO7" s="104"/>
      <c r="KP7" s="104"/>
      <c r="KQ7" s="104"/>
      <c r="KR7" s="104"/>
      <c r="KS7" s="104"/>
      <c r="KT7" s="104"/>
      <c r="KU7" s="104"/>
      <c r="KV7" s="104"/>
      <c r="KW7" s="104"/>
      <c r="KX7" s="104"/>
      <c r="KY7" s="104"/>
      <c r="KZ7" s="104"/>
      <c r="LA7" s="104"/>
      <c r="LB7" s="104"/>
      <c r="LC7" s="104"/>
      <c r="LD7" s="104"/>
      <c r="LE7" s="104"/>
      <c r="LF7" s="104"/>
      <c r="LG7" s="104"/>
      <c r="LH7" s="104"/>
      <c r="LI7" s="104"/>
      <c r="LJ7" s="104"/>
      <c r="LK7" s="104"/>
      <c r="LL7" s="104"/>
      <c r="LM7" s="104"/>
      <c r="LN7" s="104"/>
      <c r="LO7" s="104"/>
      <c r="LP7" s="104"/>
      <c r="LQ7" s="104"/>
      <c r="LR7" s="104"/>
      <c r="LS7" s="104"/>
      <c r="LT7" s="104"/>
      <c r="LU7" s="104"/>
      <c r="LV7" s="104"/>
      <c r="LW7" s="104"/>
      <c r="LX7" s="104"/>
      <c r="LY7" s="104"/>
      <c r="LZ7" s="104"/>
      <c r="MA7" s="104"/>
      <c r="MB7" s="104"/>
      <c r="MC7" s="104"/>
      <c r="MD7" s="104"/>
      <c r="ME7" s="104"/>
      <c r="MF7" s="104"/>
      <c r="MG7" s="104"/>
      <c r="MH7" s="104"/>
      <c r="MI7" s="104"/>
      <c r="MJ7" s="104"/>
      <c r="MK7" s="104"/>
      <c r="ML7" s="104"/>
      <c r="MM7" s="104"/>
      <c r="MN7" s="104"/>
      <c r="MO7" s="104"/>
      <c r="MP7" s="104"/>
      <c r="MQ7" s="104"/>
      <c r="MR7" s="104"/>
      <c r="MS7" s="104"/>
      <c r="MT7" s="104"/>
      <c r="MU7" s="104"/>
      <c r="MV7" s="104"/>
      <c r="MW7" s="104"/>
      <c r="MX7" s="104"/>
      <c r="MY7" s="104"/>
      <c r="MZ7" s="104"/>
      <c r="NA7" s="104"/>
      <c r="NB7" s="104"/>
      <c r="NC7" s="104"/>
      <c r="ND7" s="104"/>
      <c r="NE7" s="104"/>
      <c r="NF7" s="104"/>
      <c r="NG7" s="104"/>
      <c r="NH7" s="104"/>
      <c r="NI7" s="104"/>
      <c r="NJ7" s="104"/>
      <c r="NK7" s="104"/>
      <c r="NL7" s="104"/>
      <c r="NM7" s="104"/>
      <c r="NN7" s="104"/>
      <c r="NO7" s="104"/>
      <c r="NP7" s="104"/>
      <c r="NQ7" s="104"/>
      <c r="NR7" s="104"/>
      <c r="NS7" s="104"/>
      <c r="NT7" s="104"/>
      <c r="NU7" s="104"/>
      <c r="NV7" s="104"/>
      <c r="NW7" s="104"/>
      <c r="NX7" s="104"/>
      <c r="NY7" s="104"/>
      <c r="NZ7" s="104"/>
      <c r="OA7" s="104"/>
      <c r="OB7" s="104"/>
      <c r="OC7" s="104"/>
      <c r="OD7" s="104"/>
      <c r="OE7" s="104"/>
      <c r="OF7" s="104"/>
      <c r="OG7" s="104"/>
      <c r="OH7" s="104"/>
      <c r="OI7" s="104"/>
      <c r="OJ7" s="104"/>
      <c r="OK7" s="104"/>
      <c r="OL7" s="104"/>
      <c r="OM7" s="104"/>
      <c r="ON7" s="104"/>
      <c r="OO7" s="104"/>
      <c r="OP7" s="104"/>
      <c r="OQ7" s="104"/>
      <c r="OR7" s="104"/>
      <c r="OS7" s="104"/>
      <c r="OT7" s="104"/>
      <c r="OU7" s="104"/>
      <c r="OV7" s="104"/>
      <c r="OW7" s="104"/>
      <c r="OX7" s="104"/>
      <c r="OY7" s="104"/>
      <c r="OZ7" s="104"/>
      <c r="PA7" s="104"/>
      <c r="PB7" s="104"/>
      <c r="PC7" s="104"/>
      <c r="PD7" s="104"/>
      <c r="PE7" s="104"/>
      <c r="PF7" s="104"/>
      <c r="PG7" s="104"/>
      <c r="PH7" s="104"/>
      <c r="PI7" s="104"/>
      <c r="PJ7" s="104"/>
      <c r="PK7" s="104"/>
      <c r="PL7" s="104"/>
      <c r="PM7" s="104"/>
      <c r="PN7" s="104"/>
      <c r="PO7" s="104"/>
      <c r="PP7" s="104"/>
      <c r="PQ7" s="104"/>
      <c r="PR7" s="104"/>
      <c r="PS7" s="104"/>
      <c r="PT7" s="104"/>
      <c r="PU7" s="104"/>
      <c r="PV7" s="104"/>
      <c r="PW7" s="104"/>
      <c r="PX7" s="104"/>
      <c r="PY7" s="104"/>
      <c r="PZ7" s="104"/>
      <c r="QA7" s="104"/>
      <c r="QB7" s="104"/>
      <c r="QC7" s="104"/>
      <c r="QD7" s="104"/>
      <c r="QE7" s="104"/>
      <c r="QF7" s="104"/>
      <c r="QG7" s="104"/>
      <c r="QH7" s="104"/>
      <c r="QI7" s="104"/>
      <c r="QJ7" s="104"/>
      <c r="QK7" s="104"/>
      <c r="QL7" s="104"/>
      <c r="QM7" s="104"/>
      <c r="QN7" s="104"/>
      <c r="QO7" s="104"/>
      <c r="QP7" s="104"/>
      <c r="QQ7" s="104"/>
      <c r="QR7" s="104"/>
      <c r="QS7" s="104"/>
      <c r="QT7" s="104"/>
      <c r="QU7" s="104"/>
      <c r="QV7" s="104"/>
      <c r="QW7" s="104"/>
      <c r="QX7" s="104"/>
      <c r="QY7" s="104"/>
      <c r="QZ7" s="104"/>
      <c r="RA7" s="104"/>
      <c r="RB7" s="104"/>
      <c r="RC7" s="104"/>
      <c r="RD7" s="104"/>
      <c r="RE7" s="104"/>
      <c r="RF7" s="104"/>
      <c r="RG7" s="104"/>
      <c r="RH7" s="104"/>
      <c r="RI7" s="104"/>
      <c r="RJ7" s="104"/>
      <c r="RK7" s="104"/>
      <c r="RL7" s="104"/>
      <c r="RM7" s="104"/>
      <c r="RN7" s="104"/>
      <c r="RO7" s="104"/>
      <c r="RP7" s="104"/>
      <c r="RQ7" s="104"/>
      <c r="RR7" s="104"/>
      <c r="RS7" s="104"/>
      <c r="RT7" s="104"/>
      <c r="RU7" s="104"/>
      <c r="RV7" s="104"/>
      <c r="RW7" s="104"/>
      <c r="RX7" s="104"/>
      <c r="RY7" s="104"/>
      <c r="RZ7" s="104"/>
      <c r="SA7" s="104"/>
      <c r="SB7" s="104"/>
      <c r="SC7" s="104"/>
      <c r="SD7" s="104"/>
      <c r="SE7" s="104"/>
      <c r="SF7" s="104"/>
      <c r="SG7" s="104"/>
      <c r="SH7" s="104"/>
      <c r="SI7" s="104"/>
      <c r="SJ7" s="104"/>
      <c r="SK7" s="104"/>
      <c r="SL7" s="104"/>
      <c r="SM7" s="104"/>
      <c r="SN7" s="104"/>
      <c r="SO7" s="104"/>
      <c r="SP7" s="104"/>
      <c r="SQ7" s="104"/>
      <c r="SR7" s="104"/>
      <c r="SS7" s="104"/>
      <c r="ST7" s="104"/>
      <c r="SU7" s="104"/>
      <c r="SV7" s="104"/>
      <c r="SW7" s="104"/>
      <c r="SX7" s="104"/>
      <c r="SY7" s="104"/>
      <c r="SZ7" s="104"/>
      <c r="TA7" s="104"/>
      <c r="TB7" s="104"/>
      <c r="TC7" s="104"/>
      <c r="TD7" s="104"/>
      <c r="TE7" s="104"/>
      <c r="TF7" s="104"/>
      <c r="TG7" s="104"/>
      <c r="TH7" s="104"/>
      <c r="TI7" s="104"/>
      <c r="TJ7" s="104"/>
      <c r="TK7" s="104"/>
      <c r="TL7" s="104"/>
      <c r="TM7" s="104"/>
      <c r="TN7" s="104"/>
      <c r="TO7" s="104"/>
      <c r="TP7" s="104"/>
      <c r="TQ7" s="104"/>
      <c r="TR7" s="104"/>
      <c r="TS7" s="104"/>
      <c r="TT7" s="104"/>
      <c r="TU7" s="104"/>
      <c r="TV7" s="104"/>
      <c r="TW7" s="104"/>
      <c r="TX7" s="104"/>
      <c r="TY7" s="104"/>
      <c r="TZ7" s="104"/>
      <c r="UA7" s="104"/>
      <c r="UB7" s="104"/>
      <c r="UC7" s="104"/>
      <c r="UD7" s="104"/>
      <c r="UE7" s="104"/>
      <c r="UF7" s="104"/>
      <c r="UG7" s="104"/>
      <c r="UH7" s="104"/>
      <c r="UI7" s="104"/>
      <c r="UJ7" s="104"/>
      <c r="UK7" s="104"/>
      <c r="UL7" s="104"/>
      <c r="UM7" s="104"/>
      <c r="UN7" s="104"/>
      <c r="UO7" s="104"/>
      <c r="UP7" s="104"/>
      <c r="UQ7" s="104"/>
      <c r="UR7" s="104"/>
      <c r="US7" s="104"/>
      <c r="UT7" s="104"/>
      <c r="UU7" s="104"/>
      <c r="UV7" s="104"/>
      <c r="UW7" s="104"/>
      <c r="UX7" s="104"/>
      <c r="UY7" s="104"/>
      <c r="UZ7" s="104"/>
      <c r="VA7" s="104"/>
      <c r="VB7" s="104"/>
      <c r="VC7" s="104"/>
      <c r="VD7" s="104"/>
      <c r="VE7" s="104"/>
      <c r="VF7" s="104"/>
      <c r="VG7" s="104"/>
      <c r="VH7" s="104"/>
      <c r="VI7" s="104"/>
      <c r="VJ7" s="104"/>
      <c r="VK7" s="104"/>
      <c r="VL7" s="104"/>
      <c r="VM7" s="104"/>
      <c r="VN7" s="104"/>
      <c r="VO7" s="104"/>
      <c r="VP7" s="104"/>
      <c r="VQ7" s="104"/>
      <c r="VR7" s="104"/>
      <c r="VS7" s="104"/>
      <c r="VT7" s="104"/>
      <c r="VU7" s="104"/>
      <c r="VV7" s="104"/>
      <c r="VW7" s="104"/>
      <c r="VX7" s="104"/>
      <c r="VY7" s="104"/>
      <c r="VZ7" s="104"/>
      <c r="WA7" s="104"/>
      <c r="WB7" s="104"/>
      <c r="WC7" s="104"/>
      <c r="WD7" s="104"/>
      <c r="WE7" s="104"/>
      <c r="WF7" s="104"/>
      <c r="WG7" s="104"/>
      <c r="WH7" s="104"/>
      <c r="WI7" s="104"/>
      <c r="WJ7" s="104"/>
      <c r="WK7" s="104"/>
      <c r="WL7" s="104"/>
      <c r="WM7" s="104"/>
      <c r="WN7" s="104"/>
      <c r="WO7" s="104"/>
      <c r="WP7" s="104"/>
      <c r="WQ7" s="104"/>
      <c r="WR7" s="104"/>
      <c r="WS7" s="104"/>
      <c r="WT7" s="104"/>
      <c r="WU7" s="104"/>
      <c r="WV7" s="104"/>
      <c r="WW7" s="104"/>
      <c r="WX7" s="104"/>
      <c r="WY7" s="104"/>
      <c r="WZ7" s="104"/>
      <c r="XA7" s="104"/>
      <c r="XB7" s="104"/>
      <c r="XC7" s="104"/>
      <c r="XD7" s="104"/>
      <c r="XE7" s="104"/>
      <c r="XF7" s="104"/>
      <c r="XG7" s="104"/>
      <c r="XH7" s="104"/>
      <c r="XI7" s="104"/>
      <c r="XJ7" s="104"/>
      <c r="XK7" s="104"/>
      <c r="XL7" s="104"/>
      <c r="XM7" s="104"/>
      <c r="XN7" s="104"/>
      <c r="XO7" s="104"/>
      <c r="XP7" s="104"/>
      <c r="XQ7" s="104"/>
      <c r="XR7" s="104"/>
      <c r="XS7" s="104"/>
      <c r="XT7" s="104"/>
      <c r="XU7" s="104"/>
      <c r="XV7" s="104"/>
      <c r="XW7" s="104"/>
      <c r="XX7" s="104"/>
      <c r="XY7" s="104"/>
      <c r="XZ7" s="104"/>
      <c r="YA7" s="104"/>
      <c r="YB7" s="104"/>
      <c r="YC7" s="104"/>
      <c r="YD7" s="104"/>
      <c r="YE7" s="104"/>
      <c r="YF7" s="104"/>
      <c r="YG7" s="104"/>
      <c r="YH7" s="104"/>
      <c r="YI7" s="104"/>
      <c r="YJ7" s="104"/>
      <c r="YK7" s="104"/>
      <c r="YL7" s="104"/>
      <c r="YM7" s="104"/>
      <c r="YN7" s="104"/>
      <c r="YO7" s="104"/>
      <c r="YP7" s="104"/>
      <c r="YQ7" s="104"/>
      <c r="YR7" s="104"/>
      <c r="YS7" s="104"/>
      <c r="YT7" s="104"/>
      <c r="YU7" s="104"/>
      <c r="YV7" s="104"/>
      <c r="YW7" s="104"/>
      <c r="YX7" s="104"/>
      <c r="YY7" s="104"/>
      <c r="YZ7" s="104"/>
      <c r="ZA7" s="104"/>
      <c r="ZB7" s="104"/>
      <c r="ZC7" s="104"/>
      <c r="ZD7" s="104"/>
      <c r="ZE7" s="104"/>
      <c r="ZF7" s="104"/>
      <c r="ZG7" s="104"/>
      <c r="ZH7" s="104"/>
      <c r="ZI7" s="104"/>
      <c r="ZJ7" s="104"/>
      <c r="ZK7" s="104"/>
      <c r="ZL7" s="104"/>
      <c r="ZM7" s="104"/>
      <c r="ZN7" s="104"/>
      <c r="ZO7" s="104"/>
      <c r="ZP7" s="104"/>
      <c r="ZQ7" s="104"/>
      <c r="ZR7" s="104"/>
      <c r="ZS7" s="104"/>
      <c r="ZT7" s="104"/>
      <c r="ZU7" s="104"/>
      <c r="ZV7" s="104"/>
      <c r="ZW7" s="104"/>
      <c r="ZX7" s="104"/>
      <c r="ZY7" s="104"/>
      <c r="ZZ7" s="104"/>
      <c r="AAA7" s="104"/>
      <c r="AAB7" s="104"/>
      <c r="AAC7" s="104"/>
      <c r="AAD7" s="104"/>
      <c r="AAE7" s="104"/>
      <c r="AAF7" s="104"/>
      <c r="AAG7" s="104"/>
      <c r="AAH7" s="104"/>
      <c r="AAI7" s="104"/>
      <c r="AAJ7" s="104"/>
      <c r="AAK7" s="104"/>
      <c r="AAL7" s="104"/>
      <c r="AAM7" s="104"/>
      <c r="AAN7" s="104"/>
      <c r="AAO7" s="104"/>
      <c r="AAP7" s="104"/>
      <c r="AAQ7" s="104"/>
      <c r="AAR7" s="104"/>
      <c r="AAS7" s="104"/>
      <c r="AAT7" s="104"/>
      <c r="AAU7" s="104"/>
      <c r="AAV7" s="104"/>
      <c r="AAW7" s="104"/>
      <c r="AAX7" s="104"/>
      <c r="AAY7" s="104"/>
      <c r="AAZ7" s="104"/>
      <c r="ABA7" s="104"/>
      <c r="ABB7" s="104"/>
      <c r="ABC7" s="104"/>
      <c r="ABD7" s="104"/>
      <c r="ABE7" s="104"/>
      <c r="ABF7" s="104"/>
      <c r="ABG7" s="104"/>
      <c r="ABH7" s="104"/>
      <c r="ABI7" s="104"/>
      <c r="ABJ7" s="104"/>
      <c r="ABK7" s="104"/>
      <c r="ABL7" s="104"/>
      <c r="ABM7" s="104"/>
      <c r="ABN7" s="104"/>
      <c r="ABO7" s="104"/>
      <c r="ABP7" s="104"/>
      <c r="ABQ7" s="104"/>
      <c r="ABR7" s="104"/>
      <c r="ABS7" s="104"/>
      <c r="ABT7" s="104"/>
      <c r="ABU7" s="104"/>
      <c r="ABV7" s="104"/>
      <c r="ABW7" s="104"/>
      <c r="ABX7" s="104"/>
      <c r="ABY7" s="104"/>
      <c r="ABZ7" s="104"/>
      <c r="ACA7" s="104"/>
      <c r="ACB7" s="104"/>
      <c r="ACC7" s="104"/>
      <c r="ACD7" s="104"/>
      <c r="ACE7" s="104"/>
      <c r="ACF7" s="104"/>
      <c r="ACG7" s="104"/>
      <c r="ACH7" s="104"/>
      <c r="ACI7" s="104"/>
      <c r="ACJ7" s="104"/>
      <c r="ACK7" s="104"/>
      <c r="ACL7" s="104"/>
      <c r="ACM7" s="104"/>
      <c r="ACN7" s="104"/>
      <c r="ACO7" s="104"/>
      <c r="ACP7" s="104"/>
      <c r="ACQ7" s="104"/>
      <c r="ACR7" s="104"/>
      <c r="ACS7" s="104"/>
      <c r="ACT7" s="104"/>
      <c r="ACU7" s="104"/>
      <c r="ACV7" s="104"/>
      <c r="ACW7" s="104"/>
      <c r="ACX7" s="104"/>
      <c r="ACY7" s="104"/>
      <c r="ACZ7" s="104"/>
      <c r="ADA7" s="104"/>
      <c r="ADB7" s="104"/>
      <c r="ADC7" s="104"/>
      <c r="ADD7" s="104"/>
      <c r="ADE7" s="104"/>
      <c r="ADF7" s="104"/>
      <c r="ADG7" s="104"/>
    </row>
    <row r="8" spans="1:787" x14ac:dyDescent="0.25">
      <c r="A8" s="42" t="str">
        <f>IF(R8="OK",IFERROR(B8&amp;" - "&amp;VLOOKUP(C8,supply!$B$8:$C$507,2,FALSE)&amp;" - "&amp;E8&amp;" - "&amp;G8&amp;" - "&amp;H8&amp;" - "&amp;I8&amp;" - "&amp;J8&amp;" - "&amp;K8&amp;" - "&amp;L8&amp;" - "&amp;M8&amp;" - "&amp;N8&amp;" - "&amp;O8&amp;" - с ддс: "&amp;Q8,""),"1001 - Няма данни за разход")</f>
        <v>1001 - Няма данни за разход</v>
      </c>
      <c r="B8" s="58">
        <v>1</v>
      </c>
      <c r="C8" s="58" t="str">
        <f>IF(AND(D8&lt;&gt;"",D8&lt;&gt;" -  -  -  -  - "),VLOOKUP(D8,supply!$A$8:$B$507,2,FALSE),"")</f>
        <v/>
      </c>
      <c r="D8" s="60"/>
      <c r="E8" s="66"/>
      <c r="F8" s="67"/>
      <c r="G8" s="59"/>
      <c r="H8" s="68"/>
      <c r="I8" s="60"/>
      <c r="J8" s="59"/>
      <c r="K8" s="59"/>
      <c r="L8" s="59"/>
      <c r="M8" s="59"/>
      <c r="N8" s="59"/>
      <c r="O8" s="59"/>
      <c r="P8" s="68"/>
      <c r="Q8" s="68"/>
      <c r="R8" s="77" t="str">
        <f>IFERROR(IF(C8&lt;&gt;"",IF(AND(G8&lt;&gt;"",H8&lt;&gt;"",I8&lt;&gt;"",P8&lt;&gt;"",Q8&lt;&gt;""),"OK","Задължителни полета - Наименование/Количество/Мердна единица/стойност"),"Няма избран доставчик"),"Преизберете доставчик")</f>
        <v>Няма избран доставчик</v>
      </c>
      <c r="S8" s="63" t="str">
        <f>IF(OR(ABS(P8)*100&gt;TRUNC(ABS(P8)*100),ABS(Q8)*100&gt;TRUNC(ABS(Q8)*100)),"Въведена е сума с повече от два знака след десетичната запетая","")</f>
        <v/>
      </c>
      <c r="U8" s="94" t="str">
        <f>IF(R8="OK",IF(IFERROR(VLOOKUP(B8,total!$B$8:$B$1007,1,FALSE),"")="",B8&amp;", ",""),"")</f>
        <v/>
      </c>
      <c r="V8" s="94" t="str">
        <f>U8</f>
        <v/>
      </c>
    </row>
    <row r="9" spans="1:787" x14ac:dyDescent="0.25">
      <c r="A9" s="42" t="str">
        <f>IF(R9="OK",IFERROR(B9&amp;" - "&amp;VLOOKUP(C9,supply!$B$8:$C$507,2,FALSE)&amp;" - "&amp;E9&amp;" - "&amp;G9&amp;" - "&amp;H9&amp;" - "&amp;I9&amp;" - "&amp;J9&amp;" - "&amp;K9&amp;" - "&amp;L9&amp;" - "&amp;M9&amp;" - "&amp;N9&amp;" - "&amp;O9&amp;" - с ддс: "&amp;Q9,""),"1001 - Няма данни за разход")</f>
        <v>1001 - Няма данни за разход</v>
      </c>
      <c r="B9" s="58">
        <v>2</v>
      </c>
      <c r="C9" s="58" t="str">
        <f>IF(AND(D9&lt;&gt;"",D9&lt;&gt;" -  -  -  -  - "),VLOOKUP(D9,supply!$A$8:$B$507,2,FALSE),"")</f>
        <v/>
      </c>
      <c r="D9" s="60"/>
      <c r="E9" s="66"/>
      <c r="F9" s="67"/>
      <c r="G9" s="59"/>
      <c r="H9" s="68"/>
      <c r="I9" s="60"/>
      <c r="J9" s="59"/>
      <c r="K9" s="59"/>
      <c r="L9" s="59"/>
      <c r="M9" s="59"/>
      <c r="N9" s="59"/>
      <c r="O9" s="59"/>
      <c r="P9" s="68"/>
      <c r="Q9" s="68"/>
      <c r="R9" s="77" t="str">
        <f t="shared" ref="R9:R72" si="0">IFERROR(IF(C9&lt;&gt;"",IF(AND(G9&lt;&gt;"",H9&lt;&gt;"",I9&lt;&gt;"",P9&lt;&gt;"",Q9&lt;&gt;""),"OK","Задължителни полета - Наименование/Количество/Мердна единица/стойност"),"Няма избран доставчик"),"Преизберете доставчик")</f>
        <v>Няма избран доставчик</v>
      </c>
      <c r="S9" s="63" t="str">
        <f>IF(OR(ABS(P9)*100&gt;TRUNC(ABS(P9)*100),ABS(Q9)*100&gt;TRUNC(ABS(Q9)*100)),"Въведена е сума с повече от два знака след десетичната запетая","")</f>
        <v/>
      </c>
      <c r="U9" s="94" t="str">
        <f>IF(R9="OK",IF(IFERROR(VLOOKUP(B9,total!$B$8:$B$1007,1,FALSE),"")="",B9&amp;", ",""),"")</f>
        <v/>
      </c>
      <c r="V9" s="94" t="str">
        <f t="shared" ref="V9:V72" si="1">IF(R9="OK",CONCATENATE(V8,U9),V8)</f>
        <v/>
      </c>
    </row>
    <row r="10" spans="1:787" x14ac:dyDescent="0.25">
      <c r="A10" s="42" t="str">
        <f>IF(R10="OK",IFERROR(B10&amp;" - "&amp;VLOOKUP(C10,supply!$B$8:$C$507,2,FALSE)&amp;" - "&amp;E10&amp;" - "&amp;G10&amp;" - "&amp;H10&amp;" - "&amp;I10&amp;" - "&amp;J10&amp;" - "&amp;K10&amp;" - "&amp;L10&amp;" - "&amp;M10&amp;" - "&amp;N10&amp;" - "&amp;O10&amp;" - с ддс: "&amp;Q10,""),"1001 - Няма данни за разход")</f>
        <v>1001 - Няма данни за разход</v>
      </c>
      <c r="B10" s="58">
        <v>3</v>
      </c>
      <c r="C10" s="58" t="str">
        <f>IF(AND(D10&lt;&gt;"",D10&lt;&gt;" -  -  -  -  - "),VLOOKUP(D10,supply!$A$8:$B$507,2,FALSE),"")</f>
        <v/>
      </c>
      <c r="D10" s="60"/>
      <c r="E10" s="66"/>
      <c r="F10" s="67"/>
      <c r="G10" s="59"/>
      <c r="H10" s="68"/>
      <c r="I10" s="60"/>
      <c r="J10" s="59"/>
      <c r="K10" s="59"/>
      <c r="L10" s="59"/>
      <c r="M10" s="59"/>
      <c r="N10" s="59"/>
      <c r="O10" s="59"/>
      <c r="P10" s="68"/>
      <c r="Q10" s="68"/>
      <c r="R10" s="77" t="str">
        <f t="shared" si="0"/>
        <v>Няма избран доставчик</v>
      </c>
      <c r="S10" s="63" t="str">
        <f t="shared" ref="S10:S73" si="2">IF(OR(ABS(P10)*100&gt;TRUNC(ABS(P10)*100),ABS(Q10)*100&gt;TRUNC(ABS(Q10)*100)),"Въведена е сума с повече от два знака след десетичната запетая","")</f>
        <v/>
      </c>
      <c r="U10" s="94" t="str">
        <f>IF(R10="OK",IF(IFERROR(VLOOKUP(B10,total!$B$8:$B$1007,1,FALSE),"")="",B10&amp;", ",""),"")</f>
        <v/>
      </c>
      <c r="V10" s="94" t="str">
        <f t="shared" si="1"/>
        <v/>
      </c>
    </row>
    <row r="11" spans="1:787" x14ac:dyDescent="0.25">
      <c r="A11" s="42" t="str">
        <f>IF(R11="OK",IFERROR(B11&amp;" - "&amp;VLOOKUP(C11,supply!$B$8:$C$507,2,FALSE)&amp;" - "&amp;E11&amp;" - "&amp;G11&amp;" - "&amp;H11&amp;" - "&amp;I11&amp;" - "&amp;J11&amp;" - "&amp;K11&amp;" - "&amp;L11&amp;" - "&amp;M11&amp;" - "&amp;N11&amp;" - "&amp;O11&amp;" - с ддс: "&amp;Q11,""),"1001 - Няма данни за разход")</f>
        <v>1001 - Няма данни за разход</v>
      </c>
      <c r="B11" s="58">
        <v>4</v>
      </c>
      <c r="C11" s="58" t="str">
        <f>IF(AND(D11&lt;&gt;"",D11&lt;&gt;" -  -  -  -  - "),VLOOKUP(D11,supply!$A$8:$B$507,2,FALSE),"")</f>
        <v/>
      </c>
      <c r="D11" s="60"/>
      <c r="E11" s="66"/>
      <c r="F11" s="67"/>
      <c r="G11" s="59"/>
      <c r="H11" s="68"/>
      <c r="I11" s="60"/>
      <c r="J11" s="59"/>
      <c r="K11" s="59"/>
      <c r="L11" s="59"/>
      <c r="M11" s="59"/>
      <c r="N11" s="59"/>
      <c r="O11" s="59"/>
      <c r="P11" s="68"/>
      <c r="Q11" s="68"/>
      <c r="R11" s="77" t="str">
        <f t="shared" si="0"/>
        <v>Няма избран доставчик</v>
      </c>
      <c r="S11" s="63" t="str">
        <f t="shared" si="2"/>
        <v/>
      </c>
      <c r="U11" s="94" t="str">
        <f>IF(R11="OK",IF(IFERROR(VLOOKUP(B11,total!$B$8:$B$1007,1,FALSE),"")="",B11&amp;", ",""),"")</f>
        <v/>
      </c>
      <c r="V11" s="94" t="str">
        <f t="shared" si="1"/>
        <v/>
      </c>
    </row>
    <row r="12" spans="1:787" x14ac:dyDescent="0.25">
      <c r="A12" s="42" t="str">
        <f>IF(R12="OK",IFERROR(B12&amp;" - "&amp;VLOOKUP(C12,supply!$B$8:$C$507,2,FALSE)&amp;" - "&amp;E12&amp;" - "&amp;G12&amp;" - "&amp;H12&amp;" - "&amp;I12&amp;" - "&amp;J12&amp;" - "&amp;K12&amp;" - "&amp;L12&amp;" - "&amp;M12&amp;" - "&amp;N12&amp;" - "&amp;O12&amp;" - с ддс: "&amp;Q12,""),"1001 - Няма данни за разход")</f>
        <v>1001 - Няма данни за разход</v>
      </c>
      <c r="B12" s="58">
        <v>5</v>
      </c>
      <c r="C12" s="58" t="str">
        <f>IF(AND(D12&lt;&gt;"",D12&lt;&gt;" -  -  -  -  - "),VLOOKUP(D12,supply!$A$8:$B$507,2,FALSE),"")</f>
        <v/>
      </c>
      <c r="D12" s="60"/>
      <c r="E12" s="66"/>
      <c r="F12" s="67"/>
      <c r="G12" s="59"/>
      <c r="H12" s="68"/>
      <c r="I12" s="60"/>
      <c r="J12" s="59"/>
      <c r="K12" s="59"/>
      <c r="L12" s="59"/>
      <c r="M12" s="59"/>
      <c r="N12" s="59"/>
      <c r="O12" s="59"/>
      <c r="P12" s="68"/>
      <c r="Q12" s="68"/>
      <c r="R12" s="77" t="str">
        <f t="shared" si="0"/>
        <v>Няма избран доставчик</v>
      </c>
      <c r="S12" s="63" t="str">
        <f t="shared" si="2"/>
        <v/>
      </c>
      <c r="U12" s="94" t="str">
        <f>IF(R12="OK",IF(IFERROR(VLOOKUP(B12,total!$B$8:$B$1007,1,FALSE),"")="",B12&amp;", ",""),"")</f>
        <v/>
      </c>
      <c r="V12" s="94" t="str">
        <f t="shared" si="1"/>
        <v/>
      </c>
    </row>
    <row r="13" spans="1:787" x14ac:dyDescent="0.25">
      <c r="A13" s="42" t="str">
        <f>IF(R13="OK",IFERROR(B13&amp;" - "&amp;VLOOKUP(C13,supply!$B$8:$C$507,2,FALSE)&amp;" - "&amp;E13&amp;" - "&amp;G13&amp;" - "&amp;H13&amp;" - "&amp;I13&amp;" - "&amp;J13&amp;" - "&amp;K13&amp;" - "&amp;L13&amp;" - "&amp;M13&amp;" - "&amp;N13&amp;" - "&amp;O13&amp;" - с ддс: "&amp;Q13,""),"1001 - Няма данни за разход")</f>
        <v>1001 - Няма данни за разход</v>
      </c>
      <c r="B13" s="58">
        <v>6</v>
      </c>
      <c r="C13" s="58" t="str">
        <f>IF(AND(D13&lt;&gt;"",D13&lt;&gt;" -  -  -  -  - "),VLOOKUP(D13,supply!$A$8:$B$507,2,FALSE),"")</f>
        <v/>
      </c>
      <c r="D13" s="60"/>
      <c r="E13" s="60"/>
      <c r="F13" s="67"/>
      <c r="G13" s="59"/>
      <c r="H13" s="68"/>
      <c r="I13" s="60"/>
      <c r="J13" s="59"/>
      <c r="K13" s="59"/>
      <c r="L13" s="59"/>
      <c r="M13" s="59"/>
      <c r="N13" s="59"/>
      <c r="O13" s="59"/>
      <c r="P13" s="68"/>
      <c r="Q13" s="68"/>
      <c r="R13" s="77" t="str">
        <f t="shared" si="0"/>
        <v>Няма избран доставчик</v>
      </c>
      <c r="S13" s="63" t="str">
        <f t="shared" si="2"/>
        <v/>
      </c>
      <c r="U13" s="94" t="str">
        <f>IF(R13="OK",IF(IFERROR(VLOOKUP(B13,total!$B$8:$B$1007,1,FALSE),"")="",B13&amp;", ",""),"")</f>
        <v/>
      </c>
      <c r="V13" s="94" t="str">
        <f t="shared" si="1"/>
        <v/>
      </c>
    </row>
    <row r="14" spans="1:787" x14ac:dyDescent="0.25">
      <c r="A14" s="42" t="str">
        <f>IF(R14="OK",IFERROR(B14&amp;" - "&amp;VLOOKUP(C14,supply!$B$8:$C$507,2,FALSE)&amp;" - "&amp;E14&amp;" - "&amp;G14&amp;" - "&amp;H14&amp;" - "&amp;I14&amp;" - "&amp;J14&amp;" - "&amp;K14&amp;" - "&amp;L14&amp;" - "&amp;M14&amp;" - "&amp;N14&amp;" - "&amp;O14&amp;" - с ддс: "&amp;Q14,""),"1001 - Няма данни за разход")</f>
        <v>1001 - Няма данни за разход</v>
      </c>
      <c r="B14" s="58">
        <v>7</v>
      </c>
      <c r="C14" s="58" t="str">
        <f>IF(AND(D14&lt;&gt;"",D14&lt;&gt;" -  -  -  -  - "),VLOOKUP(D14,supply!$A$8:$B$507,2,FALSE),"")</f>
        <v/>
      </c>
      <c r="D14" s="60"/>
      <c r="E14" s="60"/>
      <c r="F14" s="67"/>
      <c r="G14" s="59"/>
      <c r="H14" s="68"/>
      <c r="I14" s="60"/>
      <c r="J14" s="59"/>
      <c r="K14" s="59"/>
      <c r="L14" s="59"/>
      <c r="M14" s="59"/>
      <c r="N14" s="59"/>
      <c r="O14" s="59"/>
      <c r="P14" s="68"/>
      <c r="Q14" s="68"/>
      <c r="R14" s="77" t="str">
        <f t="shared" si="0"/>
        <v>Няма избран доставчик</v>
      </c>
      <c r="S14" s="63" t="str">
        <f t="shared" si="2"/>
        <v/>
      </c>
      <c r="U14" s="94" t="str">
        <f>IF(R14="OK",IF(IFERROR(VLOOKUP(B14,total!$B$8:$B$1007,1,FALSE),"")="",B14&amp;", ",""),"")</f>
        <v/>
      </c>
      <c r="V14" s="94" t="str">
        <f t="shared" si="1"/>
        <v/>
      </c>
    </row>
    <row r="15" spans="1:787" x14ac:dyDescent="0.25">
      <c r="A15" s="42" t="str">
        <f>IF(R15="OK",IFERROR(B15&amp;" - "&amp;VLOOKUP(C15,supply!$B$8:$C$507,2,FALSE)&amp;" - "&amp;E15&amp;" - "&amp;G15&amp;" - "&amp;H15&amp;" - "&amp;I15&amp;" - "&amp;J15&amp;" - "&amp;K15&amp;" - "&amp;L15&amp;" - "&amp;M15&amp;" - "&amp;N15&amp;" - "&amp;O15&amp;" - с ддс: "&amp;Q15,""),"1001 - Няма данни за разход")</f>
        <v>1001 - Няма данни за разход</v>
      </c>
      <c r="B15" s="58">
        <v>8</v>
      </c>
      <c r="C15" s="58" t="str">
        <f>IF(AND(D15&lt;&gt;"",D15&lt;&gt;" -  -  -  -  - "),VLOOKUP(D15,supply!$A$8:$B$507,2,FALSE),"")</f>
        <v/>
      </c>
      <c r="D15" s="60"/>
      <c r="E15" s="60"/>
      <c r="F15" s="67"/>
      <c r="G15" s="59"/>
      <c r="H15" s="68"/>
      <c r="I15" s="60"/>
      <c r="J15" s="59"/>
      <c r="K15" s="59"/>
      <c r="L15" s="59"/>
      <c r="M15" s="59"/>
      <c r="N15" s="59"/>
      <c r="O15" s="59"/>
      <c r="P15" s="68"/>
      <c r="Q15" s="68"/>
      <c r="R15" s="77" t="str">
        <f t="shared" si="0"/>
        <v>Няма избран доставчик</v>
      </c>
      <c r="S15" s="63" t="str">
        <f t="shared" si="2"/>
        <v/>
      </c>
      <c r="U15" s="94" t="str">
        <f>IF(R15="OK",IF(IFERROR(VLOOKUP(B15,total!$B$8:$B$1007,1,FALSE),"")="",B15&amp;", ",""),"")</f>
        <v/>
      </c>
      <c r="V15" s="94" t="str">
        <f t="shared" si="1"/>
        <v/>
      </c>
    </row>
    <row r="16" spans="1:787" x14ac:dyDescent="0.25">
      <c r="A16" s="42" t="str">
        <f>IF(R16="OK",IFERROR(B16&amp;" - "&amp;VLOOKUP(C16,supply!$B$8:$C$507,2,FALSE)&amp;" - "&amp;E16&amp;" - "&amp;G16&amp;" - "&amp;H16&amp;" - "&amp;I16&amp;" - "&amp;J16&amp;" - "&amp;K16&amp;" - "&amp;L16&amp;" - "&amp;M16&amp;" - "&amp;N16&amp;" - "&amp;O16&amp;" - с ддс: "&amp;Q16,""),"1001 - Няма данни за разход")</f>
        <v>1001 - Няма данни за разход</v>
      </c>
      <c r="B16" s="58">
        <v>9</v>
      </c>
      <c r="C16" s="58" t="str">
        <f>IF(AND(D16&lt;&gt;"",D16&lt;&gt;" -  -  -  -  - "),VLOOKUP(D16,supply!$A$8:$B$507,2,FALSE),"")</f>
        <v/>
      </c>
      <c r="D16" s="60"/>
      <c r="E16" s="60"/>
      <c r="F16" s="67"/>
      <c r="G16" s="59"/>
      <c r="H16" s="68"/>
      <c r="I16" s="60"/>
      <c r="J16" s="59"/>
      <c r="K16" s="59"/>
      <c r="L16" s="59"/>
      <c r="M16" s="59"/>
      <c r="N16" s="59"/>
      <c r="O16" s="59"/>
      <c r="P16" s="68"/>
      <c r="Q16" s="68"/>
      <c r="R16" s="77" t="str">
        <f t="shared" si="0"/>
        <v>Няма избран доставчик</v>
      </c>
      <c r="S16" s="63" t="str">
        <f t="shared" si="2"/>
        <v/>
      </c>
      <c r="U16" s="94" t="str">
        <f>IF(R16="OK",IF(IFERROR(VLOOKUP(B16,total!$B$8:$B$1007,1,FALSE),"")="",B16&amp;", ",""),"")</f>
        <v/>
      </c>
      <c r="V16" s="94" t="str">
        <f t="shared" si="1"/>
        <v/>
      </c>
    </row>
    <row r="17" spans="1:22" x14ac:dyDescent="0.25">
      <c r="A17" s="42" t="str">
        <f>IF(R17="OK",IFERROR(B17&amp;" - "&amp;VLOOKUP(C17,supply!$B$8:$C$507,2,FALSE)&amp;" - "&amp;E17&amp;" - "&amp;G17&amp;" - "&amp;H17&amp;" - "&amp;I17&amp;" - "&amp;J17&amp;" - "&amp;K17&amp;" - "&amp;L17&amp;" - "&amp;M17&amp;" - "&amp;N17&amp;" - "&amp;O17&amp;" - с ддс: "&amp;Q17,""),"1001 - Няма данни за разход")</f>
        <v>1001 - Няма данни за разход</v>
      </c>
      <c r="B17" s="58">
        <v>10</v>
      </c>
      <c r="C17" s="58" t="str">
        <f>IF(AND(D17&lt;&gt;"",D17&lt;&gt;" -  -  -  -  - "),VLOOKUP(D17,supply!$A$8:$B$507,2,FALSE),"")</f>
        <v/>
      </c>
      <c r="D17" s="60"/>
      <c r="E17" s="60"/>
      <c r="F17" s="67"/>
      <c r="G17" s="59"/>
      <c r="H17" s="68"/>
      <c r="I17" s="60"/>
      <c r="J17" s="59"/>
      <c r="K17" s="59"/>
      <c r="L17" s="59"/>
      <c r="M17" s="59"/>
      <c r="N17" s="59"/>
      <c r="O17" s="59"/>
      <c r="P17" s="68"/>
      <c r="Q17" s="68"/>
      <c r="R17" s="77" t="str">
        <f t="shared" si="0"/>
        <v>Няма избран доставчик</v>
      </c>
      <c r="S17" s="63" t="str">
        <f t="shared" si="2"/>
        <v/>
      </c>
      <c r="U17" s="94" t="str">
        <f>IF(R17="OK",IF(IFERROR(VLOOKUP(B17,total!$B$8:$B$1007,1,FALSE),"")="",B17&amp;", ",""),"")</f>
        <v/>
      </c>
      <c r="V17" s="94" t="str">
        <f t="shared" si="1"/>
        <v/>
      </c>
    </row>
    <row r="18" spans="1:22" x14ac:dyDescent="0.25">
      <c r="A18" s="42" t="str">
        <f>IF(R18="OK",IFERROR(B18&amp;" - "&amp;VLOOKUP(C18,supply!$B$8:$C$507,2,FALSE)&amp;" - "&amp;E18&amp;" - "&amp;G18&amp;" - "&amp;H18&amp;" - "&amp;I18&amp;" - "&amp;J18&amp;" - "&amp;K18&amp;" - "&amp;L18&amp;" - "&amp;M18&amp;" - "&amp;N18&amp;" - "&amp;O18&amp;" - с ддс: "&amp;Q18,""),"1001 - Няма данни за разход")</f>
        <v>1001 - Няма данни за разход</v>
      </c>
      <c r="B18" s="58">
        <v>11</v>
      </c>
      <c r="C18" s="58" t="str">
        <f>IF(AND(D18&lt;&gt;"",D18&lt;&gt;" -  -  -  -  - "),VLOOKUP(D18,supply!$A$8:$B$507,2,FALSE),"")</f>
        <v/>
      </c>
      <c r="D18" s="60"/>
      <c r="E18" s="60"/>
      <c r="F18" s="67"/>
      <c r="G18" s="59"/>
      <c r="H18" s="68"/>
      <c r="I18" s="60"/>
      <c r="J18" s="59"/>
      <c r="K18" s="59"/>
      <c r="L18" s="59"/>
      <c r="M18" s="59"/>
      <c r="N18" s="59"/>
      <c r="O18" s="59"/>
      <c r="P18" s="68"/>
      <c r="Q18" s="68"/>
      <c r="R18" s="77" t="str">
        <f t="shared" si="0"/>
        <v>Няма избран доставчик</v>
      </c>
      <c r="S18" s="63" t="str">
        <f t="shared" si="2"/>
        <v/>
      </c>
      <c r="U18" s="94" t="str">
        <f>IF(R18="OK",IF(IFERROR(VLOOKUP(B18,total!$B$8:$B$1007,1,FALSE),"")="",B18&amp;", ",""),"")</f>
        <v/>
      </c>
      <c r="V18" s="94" t="str">
        <f t="shared" si="1"/>
        <v/>
      </c>
    </row>
    <row r="19" spans="1:22" x14ac:dyDescent="0.25">
      <c r="A19" s="42" t="str">
        <f>IF(R19="OK",IFERROR(B19&amp;" - "&amp;VLOOKUP(C19,supply!$B$8:$C$507,2,FALSE)&amp;" - "&amp;E19&amp;" - "&amp;G19&amp;" - "&amp;H19&amp;" - "&amp;I19&amp;" - "&amp;J19&amp;" - "&amp;K19&amp;" - "&amp;L19&amp;" - "&amp;M19&amp;" - "&amp;N19&amp;" - "&amp;O19&amp;" - с ддс: "&amp;Q19,""),"1001 - Няма данни за разход")</f>
        <v>1001 - Няма данни за разход</v>
      </c>
      <c r="B19" s="58">
        <v>12</v>
      </c>
      <c r="C19" s="58" t="str">
        <f>IF(AND(D19&lt;&gt;"",D19&lt;&gt;" -  -  -  -  - "),VLOOKUP(D19,supply!$A$8:$B$507,2,FALSE),"")</f>
        <v/>
      </c>
      <c r="D19" s="60"/>
      <c r="E19" s="60"/>
      <c r="F19" s="67"/>
      <c r="G19" s="59"/>
      <c r="H19" s="68"/>
      <c r="I19" s="60"/>
      <c r="J19" s="59"/>
      <c r="K19" s="59"/>
      <c r="L19" s="59"/>
      <c r="M19" s="59"/>
      <c r="N19" s="59"/>
      <c r="O19" s="59"/>
      <c r="P19" s="68"/>
      <c r="Q19" s="68"/>
      <c r="R19" s="77" t="str">
        <f t="shared" si="0"/>
        <v>Няма избран доставчик</v>
      </c>
      <c r="S19" s="63" t="str">
        <f t="shared" si="2"/>
        <v/>
      </c>
      <c r="U19" s="94" t="str">
        <f>IF(R19="OK",IF(IFERROR(VLOOKUP(B19,total!$B$8:$B$1007,1,FALSE),"")="",B19&amp;", ",""),"")</f>
        <v/>
      </c>
      <c r="V19" s="94" t="str">
        <f t="shared" si="1"/>
        <v/>
      </c>
    </row>
    <row r="20" spans="1:22" x14ac:dyDescent="0.25">
      <c r="A20" s="42" t="str">
        <f>IF(R20="OK",IFERROR(B20&amp;" - "&amp;VLOOKUP(C20,supply!$B$8:$C$507,2,FALSE)&amp;" - "&amp;E20&amp;" - "&amp;G20&amp;" - "&amp;H20&amp;" - "&amp;I20&amp;" - "&amp;J20&amp;" - "&amp;K20&amp;" - "&amp;L20&amp;" - "&amp;M20&amp;" - "&amp;N20&amp;" - "&amp;O20&amp;" - с ддс: "&amp;Q20,""),"1001 - Няма данни за разход")</f>
        <v>1001 - Няма данни за разход</v>
      </c>
      <c r="B20" s="58">
        <v>13</v>
      </c>
      <c r="C20" s="58" t="str">
        <f>IF(AND(D20&lt;&gt;"",D20&lt;&gt;" -  -  -  -  - "),VLOOKUP(D20,supply!$A$8:$B$507,2,FALSE),"")</f>
        <v/>
      </c>
      <c r="D20" s="60"/>
      <c r="E20" s="60"/>
      <c r="F20" s="67"/>
      <c r="G20" s="59"/>
      <c r="H20" s="68"/>
      <c r="I20" s="60"/>
      <c r="J20" s="59"/>
      <c r="K20" s="59"/>
      <c r="L20" s="59"/>
      <c r="M20" s="59"/>
      <c r="N20" s="59"/>
      <c r="O20" s="59"/>
      <c r="P20" s="68"/>
      <c r="Q20" s="68"/>
      <c r="R20" s="77" t="str">
        <f t="shared" si="0"/>
        <v>Няма избран доставчик</v>
      </c>
      <c r="S20" s="63" t="str">
        <f t="shared" si="2"/>
        <v/>
      </c>
      <c r="U20" s="94" t="str">
        <f>IF(R20="OK",IF(IFERROR(VLOOKUP(B20,total!$B$8:$B$1007,1,FALSE),"")="",B20&amp;", ",""),"")</f>
        <v/>
      </c>
      <c r="V20" s="94" t="str">
        <f t="shared" si="1"/>
        <v/>
      </c>
    </row>
    <row r="21" spans="1:22" x14ac:dyDescent="0.25">
      <c r="A21" s="42" t="str">
        <f>IF(R21="OK",IFERROR(B21&amp;" - "&amp;VLOOKUP(C21,supply!$B$8:$C$507,2,FALSE)&amp;" - "&amp;E21&amp;" - "&amp;G21&amp;" - "&amp;H21&amp;" - "&amp;I21&amp;" - "&amp;J21&amp;" - "&amp;K21&amp;" - "&amp;L21&amp;" - "&amp;M21&amp;" - "&amp;N21&amp;" - "&amp;O21&amp;" - с ддс: "&amp;Q21,""),"1001 - Няма данни за разход")</f>
        <v>1001 - Няма данни за разход</v>
      </c>
      <c r="B21" s="58">
        <v>14</v>
      </c>
      <c r="C21" s="58" t="str">
        <f>IF(AND(D21&lt;&gt;"",D21&lt;&gt;" -  -  -  -  - "),VLOOKUP(D21,supply!$A$8:$B$507,2,FALSE),"")</f>
        <v/>
      </c>
      <c r="D21" s="60"/>
      <c r="E21" s="60"/>
      <c r="F21" s="67"/>
      <c r="G21" s="59"/>
      <c r="H21" s="68"/>
      <c r="I21" s="60"/>
      <c r="J21" s="59"/>
      <c r="K21" s="59"/>
      <c r="L21" s="59"/>
      <c r="M21" s="59"/>
      <c r="N21" s="59"/>
      <c r="O21" s="59"/>
      <c r="P21" s="68"/>
      <c r="Q21" s="68"/>
      <c r="R21" s="77" t="str">
        <f t="shared" si="0"/>
        <v>Няма избран доставчик</v>
      </c>
      <c r="S21" s="63" t="str">
        <f t="shared" si="2"/>
        <v/>
      </c>
      <c r="U21" s="94" t="str">
        <f>IF(R21="OK",IF(IFERROR(VLOOKUP(B21,total!$B$8:$B$1007,1,FALSE),"")="",B21&amp;", ",""),"")</f>
        <v/>
      </c>
      <c r="V21" s="94" t="str">
        <f t="shared" si="1"/>
        <v/>
      </c>
    </row>
    <row r="22" spans="1:22" x14ac:dyDescent="0.25">
      <c r="A22" s="42" t="str">
        <f>IF(R22="OK",IFERROR(B22&amp;" - "&amp;VLOOKUP(C22,supply!$B$8:$C$507,2,FALSE)&amp;" - "&amp;E22&amp;" - "&amp;G22&amp;" - "&amp;H22&amp;" - "&amp;I22&amp;" - "&amp;J22&amp;" - "&amp;K22&amp;" - "&amp;L22&amp;" - "&amp;M22&amp;" - "&amp;N22&amp;" - "&amp;O22&amp;" - с ддс: "&amp;Q22,""),"1001 - Няма данни за разход")</f>
        <v>1001 - Няма данни за разход</v>
      </c>
      <c r="B22" s="58">
        <v>15</v>
      </c>
      <c r="C22" s="58" t="str">
        <f>IF(AND(D22&lt;&gt;"",D22&lt;&gt;" -  -  -  -  - "),VLOOKUP(D22,supply!$A$8:$B$507,2,FALSE),"")</f>
        <v/>
      </c>
      <c r="D22" s="60"/>
      <c r="E22" s="60"/>
      <c r="F22" s="67"/>
      <c r="G22" s="59"/>
      <c r="H22" s="68"/>
      <c r="I22" s="60"/>
      <c r="J22" s="59"/>
      <c r="K22" s="59"/>
      <c r="L22" s="59"/>
      <c r="M22" s="59"/>
      <c r="N22" s="59"/>
      <c r="O22" s="59"/>
      <c r="P22" s="68"/>
      <c r="Q22" s="68"/>
      <c r="R22" s="77" t="str">
        <f t="shared" si="0"/>
        <v>Няма избран доставчик</v>
      </c>
      <c r="S22" s="63" t="str">
        <f t="shared" si="2"/>
        <v/>
      </c>
      <c r="U22" s="94" t="str">
        <f>IF(R22="OK",IF(IFERROR(VLOOKUP(B22,total!$B$8:$B$1007,1,FALSE),"")="",B22&amp;", ",""),"")</f>
        <v/>
      </c>
      <c r="V22" s="94" t="str">
        <f t="shared" si="1"/>
        <v/>
      </c>
    </row>
    <row r="23" spans="1:22" x14ac:dyDescent="0.25">
      <c r="A23" s="42" t="str">
        <f>IF(R23="OK",IFERROR(B23&amp;" - "&amp;VLOOKUP(C23,supply!$B$8:$C$507,2,FALSE)&amp;" - "&amp;E23&amp;" - "&amp;G23&amp;" - "&amp;H23&amp;" - "&amp;I23&amp;" - "&amp;J23&amp;" - "&amp;K23&amp;" - "&amp;L23&amp;" - "&amp;M23&amp;" - "&amp;N23&amp;" - "&amp;O23&amp;" - с ддс: "&amp;Q23,""),"1001 - Няма данни за разход")</f>
        <v>1001 - Няма данни за разход</v>
      </c>
      <c r="B23" s="58">
        <v>16</v>
      </c>
      <c r="C23" s="58" t="str">
        <f>IF(AND(D23&lt;&gt;"",D23&lt;&gt;" -  -  -  -  - "),VLOOKUP(D23,supply!$A$8:$B$507,2,FALSE),"")</f>
        <v/>
      </c>
      <c r="D23" s="60"/>
      <c r="E23" s="60"/>
      <c r="F23" s="67"/>
      <c r="G23" s="59"/>
      <c r="H23" s="68"/>
      <c r="I23" s="60"/>
      <c r="J23" s="59"/>
      <c r="K23" s="59"/>
      <c r="L23" s="59"/>
      <c r="M23" s="59"/>
      <c r="N23" s="59"/>
      <c r="O23" s="59"/>
      <c r="P23" s="68"/>
      <c r="Q23" s="68"/>
      <c r="R23" s="77" t="str">
        <f t="shared" si="0"/>
        <v>Няма избран доставчик</v>
      </c>
      <c r="S23" s="63" t="str">
        <f t="shared" si="2"/>
        <v/>
      </c>
      <c r="U23" s="94" t="str">
        <f>IF(R23="OK",IF(IFERROR(VLOOKUP(B23,total!$B$8:$B$1007,1,FALSE),"")="",B23&amp;", ",""),"")</f>
        <v/>
      </c>
      <c r="V23" s="94" t="str">
        <f t="shared" si="1"/>
        <v/>
      </c>
    </row>
    <row r="24" spans="1:22" x14ac:dyDescent="0.25">
      <c r="A24" s="42" t="str">
        <f>IF(R24="OK",IFERROR(B24&amp;" - "&amp;VLOOKUP(C24,supply!$B$8:$C$507,2,FALSE)&amp;" - "&amp;E24&amp;" - "&amp;G24&amp;" - "&amp;H24&amp;" - "&amp;I24&amp;" - "&amp;J24&amp;" - "&amp;K24&amp;" - "&amp;L24&amp;" - "&amp;M24&amp;" - "&amp;N24&amp;" - "&amp;O24&amp;" - с ддс: "&amp;Q24,""),"1001 - Няма данни за разход")</f>
        <v>1001 - Няма данни за разход</v>
      </c>
      <c r="B24" s="58">
        <v>17</v>
      </c>
      <c r="C24" s="58" t="str">
        <f>IF(AND(D24&lt;&gt;"",D24&lt;&gt;" -  -  -  -  - "),VLOOKUP(D24,supply!$A$8:$B$507,2,FALSE),"")</f>
        <v/>
      </c>
      <c r="D24" s="60"/>
      <c r="E24" s="60"/>
      <c r="F24" s="67"/>
      <c r="G24" s="59"/>
      <c r="H24" s="68"/>
      <c r="I24" s="60"/>
      <c r="J24" s="59"/>
      <c r="K24" s="59"/>
      <c r="L24" s="59"/>
      <c r="M24" s="59"/>
      <c r="N24" s="59"/>
      <c r="O24" s="59"/>
      <c r="P24" s="68"/>
      <c r="Q24" s="68"/>
      <c r="R24" s="77" t="str">
        <f t="shared" si="0"/>
        <v>Няма избран доставчик</v>
      </c>
      <c r="S24" s="63" t="str">
        <f t="shared" si="2"/>
        <v/>
      </c>
      <c r="U24" s="94" t="str">
        <f>IF(R24="OK",IF(IFERROR(VLOOKUP(B24,total!$B$8:$B$1007,1,FALSE),"")="",B24&amp;", ",""),"")</f>
        <v/>
      </c>
      <c r="V24" s="94" t="str">
        <f t="shared" si="1"/>
        <v/>
      </c>
    </row>
    <row r="25" spans="1:22" x14ac:dyDescent="0.25">
      <c r="A25" s="42" t="str">
        <f>IF(R25="OK",IFERROR(B25&amp;" - "&amp;VLOOKUP(C25,supply!$B$8:$C$507,2,FALSE)&amp;" - "&amp;E25&amp;" - "&amp;G25&amp;" - "&amp;H25&amp;" - "&amp;I25&amp;" - "&amp;J25&amp;" - "&amp;K25&amp;" - "&amp;L25&amp;" - "&amp;M25&amp;" - "&amp;N25&amp;" - "&amp;O25&amp;" - с ддс: "&amp;Q25,""),"1001 - Няма данни за разход")</f>
        <v>1001 - Няма данни за разход</v>
      </c>
      <c r="B25" s="58">
        <v>18</v>
      </c>
      <c r="C25" s="58" t="str">
        <f>IF(AND(D25&lt;&gt;"",D25&lt;&gt;" -  -  -  -  - "),VLOOKUP(D25,supply!$A$8:$B$507,2,FALSE),"")</f>
        <v/>
      </c>
      <c r="D25" s="60"/>
      <c r="E25" s="60"/>
      <c r="F25" s="67"/>
      <c r="G25" s="59"/>
      <c r="H25" s="68"/>
      <c r="I25" s="60"/>
      <c r="J25" s="59"/>
      <c r="K25" s="59"/>
      <c r="L25" s="59"/>
      <c r="M25" s="59"/>
      <c r="N25" s="59"/>
      <c r="O25" s="59"/>
      <c r="P25" s="68"/>
      <c r="Q25" s="68"/>
      <c r="R25" s="77" t="str">
        <f t="shared" si="0"/>
        <v>Няма избран доставчик</v>
      </c>
      <c r="S25" s="63" t="str">
        <f t="shared" si="2"/>
        <v/>
      </c>
      <c r="U25" s="94" t="str">
        <f>IF(R25="OK",IF(IFERROR(VLOOKUP(B25,total!$B$8:$B$1007,1,FALSE),"")="",B25&amp;", ",""),"")</f>
        <v/>
      </c>
      <c r="V25" s="94" t="str">
        <f t="shared" si="1"/>
        <v/>
      </c>
    </row>
    <row r="26" spans="1:22" x14ac:dyDescent="0.25">
      <c r="A26" s="42" t="str">
        <f>IF(R26="OK",IFERROR(B26&amp;" - "&amp;VLOOKUP(C26,supply!$B$8:$C$507,2,FALSE)&amp;" - "&amp;E26&amp;" - "&amp;G26&amp;" - "&amp;H26&amp;" - "&amp;I26&amp;" - "&amp;J26&amp;" - "&amp;K26&amp;" - "&amp;L26&amp;" - "&amp;M26&amp;" - "&amp;N26&amp;" - "&amp;O26&amp;" - с ддс: "&amp;Q26,""),"1001 - Няма данни за разход")</f>
        <v>1001 - Няма данни за разход</v>
      </c>
      <c r="B26" s="58">
        <v>19</v>
      </c>
      <c r="C26" s="58" t="str">
        <f>IF(AND(D26&lt;&gt;"",D26&lt;&gt;" -  -  -  -  - "),VLOOKUP(D26,supply!$A$8:$B$507,2,FALSE),"")</f>
        <v/>
      </c>
      <c r="D26" s="60"/>
      <c r="E26" s="60"/>
      <c r="F26" s="67"/>
      <c r="G26" s="59"/>
      <c r="H26" s="68"/>
      <c r="I26" s="60"/>
      <c r="J26" s="59"/>
      <c r="K26" s="59"/>
      <c r="L26" s="59"/>
      <c r="M26" s="59"/>
      <c r="N26" s="59"/>
      <c r="O26" s="59"/>
      <c r="P26" s="68"/>
      <c r="Q26" s="68"/>
      <c r="R26" s="77" t="str">
        <f t="shared" si="0"/>
        <v>Няма избран доставчик</v>
      </c>
      <c r="S26" s="63" t="str">
        <f t="shared" si="2"/>
        <v/>
      </c>
      <c r="U26" s="94" t="str">
        <f>IF(R26="OK",IF(IFERROR(VLOOKUP(B26,total!$B$8:$B$1007,1,FALSE),"")="",B26&amp;", ",""),"")</f>
        <v/>
      </c>
      <c r="V26" s="94" t="str">
        <f t="shared" si="1"/>
        <v/>
      </c>
    </row>
    <row r="27" spans="1:22" x14ac:dyDescent="0.25">
      <c r="A27" s="42" t="str">
        <f>IF(R27="OK",IFERROR(B27&amp;" - "&amp;VLOOKUP(C27,supply!$B$8:$C$507,2,FALSE)&amp;" - "&amp;E27&amp;" - "&amp;G27&amp;" - "&amp;H27&amp;" - "&amp;I27&amp;" - "&amp;J27&amp;" - "&amp;K27&amp;" - "&amp;L27&amp;" - "&amp;M27&amp;" - "&amp;N27&amp;" - "&amp;O27&amp;" - с ддс: "&amp;Q27,""),"1001 - Няма данни за разход")</f>
        <v>1001 - Няма данни за разход</v>
      </c>
      <c r="B27" s="58">
        <v>20</v>
      </c>
      <c r="C27" s="58" t="str">
        <f>IF(AND(D27&lt;&gt;"",D27&lt;&gt;" -  -  -  -  - "),VLOOKUP(D27,supply!$A$8:$B$507,2,FALSE),"")</f>
        <v/>
      </c>
      <c r="D27" s="60"/>
      <c r="E27" s="60"/>
      <c r="F27" s="67"/>
      <c r="G27" s="59"/>
      <c r="H27" s="68"/>
      <c r="I27" s="60"/>
      <c r="J27" s="59"/>
      <c r="K27" s="59"/>
      <c r="L27" s="59"/>
      <c r="M27" s="59"/>
      <c r="N27" s="59"/>
      <c r="O27" s="59"/>
      <c r="P27" s="68"/>
      <c r="Q27" s="68"/>
      <c r="R27" s="77" t="str">
        <f t="shared" si="0"/>
        <v>Няма избран доставчик</v>
      </c>
      <c r="S27" s="63" t="str">
        <f t="shared" si="2"/>
        <v/>
      </c>
      <c r="U27" s="94" t="str">
        <f>IF(R27="OK",IF(IFERROR(VLOOKUP(B27,total!$B$8:$B$1007,1,FALSE),"")="",B27&amp;", ",""),"")</f>
        <v/>
      </c>
      <c r="V27" s="94" t="str">
        <f t="shared" si="1"/>
        <v/>
      </c>
    </row>
    <row r="28" spans="1:22" x14ac:dyDescent="0.25">
      <c r="A28" s="42" t="str">
        <f>IF(R28="OK",IFERROR(B28&amp;" - "&amp;VLOOKUP(C28,supply!$B$8:$C$507,2,FALSE)&amp;" - "&amp;E28&amp;" - "&amp;G28&amp;" - "&amp;H28&amp;" - "&amp;I28&amp;" - "&amp;J28&amp;" - "&amp;K28&amp;" - "&amp;L28&amp;" - "&amp;M28&amp;" - "&amp;N28&amp;" - "&amp;O28&amp;" - с ддс: "&amp;Q28,""),"1001 - Няма данни за разход")</f>
        <v>1001 - Няма данни за разход</v>
      </c>
      <c r="B28" s="58">
        <v>21</v>
      </c>
      <c r="C28" s="58" t="str">
        <f>IF(AND(D28&lt;&gt;"",D28&lt;&gt;" -  -  -  -  - "),VLOOKUP(D28,supply!$A$8:$B$507,2,FALSE),"")</f>
        <v/>
      </c>
      <c r="D28" s="60"/>
      <c r="E28" s="60"/>
      <c r="F28" s="67"/>
      <c r="G28" s="59"/>
      <c r="H28" s="68"/>
      <c r="I28" s="60"/>
      <c r="J28" s="59"/>
      <c r="K28" s="59"/>
      <c r="L28" s="59"/>
      <c r="M28" s="59"/>
      <c r="N28" s="59"/>
      <c r="O28" s="59"/>
      <c r="P28" s="68"/>
      <c r="Q28" s="68"/>
      <c r="R28" s="77" t="str">
        <f t="shared" si="0"/>
        <v>Няма избран доставчик</v>
      </c>
      <c r="S28" s="63" t="str">
        <f t="shared" si="2"/>
        <v/>
      </c>
      <c r="U28" s="94" t="str">
        <f>IF(R28="OK",IF(IFERROR(VLOOKUP(B28,total!$B$8:$B$1007,1,FALSE),"")="",B28&amp;", ",""),"")</f>
        <v/>
      </c>
      <c r="V28" s="94" t="str">
        <f t="shared" si="1"/>
        <v/>
      </c>
    </row>
    <row r="29" spans="1:22" x14ac:dyDescent="0.25">
      <c r="A29" s="42" t="str">
        <f>IF(R29="OK",IFERROR(B29&amp;" - "&amp;VLOOKUP(C29,supply!$B$8:$C$507,2,FALSE)&amp;" - "&amp;E29&amp;" - "&amp;G29&amp;" - "&amp;H29&amp;" - "&amp;I29&amp;" - "&amp;J29&amp;" - "&amp;K29&amp;" - "&amp;L29&amp;" - "&amp;M29&amp;" - "&amp;N29&amp;" - "&amp;O29&amp;" - с ддс: "&amp;Q29,""),"1001 - Няма данни за разход")</f>
        <v>1001 - Няма данни за разход</v>
      </c>
      <c r="B29" s="58">
        <v>22</v>
      </c>
      <c r="C29" s="58" t="str">
        <f>IF(AND(D29&lt;&gt;"",D29&lt;&gt;" -  -  -  -  - "),VLOOKUP(D29,supply!$A$8:$B$507,2,FALSE),"")</f>
        <v/>
      </c>
      <c r="D29" s="60"/>
      <c r="E29" s="60"/>
      <c r="F29" s="67"/>
      <c r="G29" s="59"/>
      <c r="H29" s="68"/>
      <c r="I29" s="60"/>
      <c r="J29" s="59"/>
      <c r="K29" s="59"/>
      <c r="L29" s="59"/>
      <c r="M29" s="59"/>
      <c r="N29" s="59"/>
      <c r="O29" s="59"/>
      <c r="P29" s="68"/>
      <c r="Q29" s="68"/>
      <c r="R29" s="77" t="str">
        <f t="shared" si="0"/>
        <v>Няма избран доставчик</v>
      </c>
      <c r="S29" s="63" t="str">
        <f t="shared" si="2"/>
        <v/>
      </c>
      <c r="U29" s="94" t="str">
        <f>IF(R29="OK",IF(IFERROR(VLOOKUP(B29,total!$B$8:$B$1007,1,FALSE),"")="",B29&amp;", ",""),"")</f>
        <v/>
      </c>
      <c r="V29" s="94" t="str">
        <f t="shared" si="1"/>
        <v/>
      </c>
    </row>
    <row r="30" spans="1:22" x14ac:dyDescent="0.25">
      <c r="A30" s="42" t="str">
        <f>IF(R30="OK",IFERROR(B30&amp;" - "&amp;VLOOKUP(C30,supply!$B$8:$C$507,2,FALSE)&amp;" - "&amp;E30&amp;" - "&amp;G30&amp;" - "&amp;H30&amp;" - "&amp;I30&amp;" - "&amp;J30&amp;" - "&amp;K30&amp;" - "&amp;L30&amp;" - "&amp;M30&amp;" - "&amp;N30&amp;" - "&amp;O30&amp;" - с ддс: "&amp;Q30,""),"1001 - Няма данни за разход")</f>
        <v>1001 - Няма данни за разход</v>
      </c>
      <c r="B30" s="58">
        <v>23</v>
      </c>
      <c r="C30" s="58" t="str">
        <f>IF(AND(D30&lt;&gt;"",D30&lt;&gt;" -  -  -  -  - "),VLOOKUP(D30,supply!$A$8:$B$507,2,FALSE),"")</f>
        <v/>
      </c>
      <c r="D30" s="60"/>
      <c r="E30" s="60"/>
      <c r="F30" s="67"/>
      <c r="G30" s="59"/>
      <c r="H30" s="68"/>
      <c r="I30" s="60"/>
      <c r="J30" s="59"/>
      <c r="K30" s="59"/>
      <c r="L30" s="59"/>
      <c r="M30" s="59"/>
      <c r="N30" s="59"/>
      <c r="O30" s="59"/>
      <c r="P30" s="68"/>
      <c r="Q30" s="68"/>
      <c r="R30" s="77" t="str">
        <f t="shared" si="0"/>
        <v>Няма избран доставчик</v>
      </c>
      <c r="S30" s="63" t="str">
        <f t="shared" si="2"/>
        <v/>
      </c>
      <c r="U30" s="94" t="str">
        <f>IF(R30="OK",IF(IFERROR(VLOOKUP(B30,total!$B$8:$B$1007,1,FALSE),"")="",B30&amp;", ",""),"")</f>
        <v/>
      </c>
      <c r="V30" s="94" t="str">
        <f t="shared" si="1"/>
        <v/>
      </c>
    </row>
    <row r="31" spans="1:22" x14ac:dyDescent="0.25">
      <c r="A31" s="42" t="str">
        <f>IF(R31="OK",IFERROR(B31&amp;" - "&amp;VLOOKUP(C31,supply!$B$8:$C$507,2,FALSE)&amp;" - "&amp;E31&amp;" - "&amp;G31&amp;" - "&amp;H31&amp;" - "&amp;I31&amp;" - "&amp;J31&amp;" - "&amp;K31&amp;" - "&amp;L31&amp;" - "&amp;M31&amp;" - "&amp;N31&amp;" - "&amp;O31&amp;" - с ддс: "&amp;Q31,""),"1001 - Няма данни за разход")</f>
        <v>1001 - Няма данни за разход</v>
      </c>
      <c r="B31" s="58">
        <v>24</v>
      </c>
      <c r="C31" s="58" t="str">
        <f>IF(AND(D31&lt;&gt;"",D31&lt;&gt;" -  -  -  -  - "),VLOOKUP(D31,supply!$A$8:$B$507,2,FALSE),"")</f>
        <v/>
      </c>
      <c r="D31" s="60"/>
      <c r="E31" s="60"/>
      <c r="F31" s="67"/>
      <c r="G31" s="59"/>
      <c r="H31" s="68"/>
      <c r="I31" s="60"/>
      <c r="J31" s="59"/>
      <c r="K31" s="59"/>
      <c r="L31" s="59"/>
      <c r="M31" s="59"/>
      <c r="N31" s="59"/>
      <c r="O31" s="59"/>
      <c r="P31" s="68"/>
      <c r="Q31" s="68"/>
      <c r="R31" s="77" t="str">
        <f t="shared" si="0"/>
        <v>Няма избран доставчик</v>
      </c>
      <c r="S31" s="63" t="str">
        <f t="shared" si="2"/>
        <v/>
      </c>
      <c r="U31" s="94" t="str">
        <f>IF(R31="OK",IF(IFERROR(VLOOKUP(B31,total!$B$8:$B$1007,1,FALSE),"")="",B31&amp;", ",""),"")</f>
        <v/>
      </c>
      <c r="V31" s="94" t="str">
        <f t="shared" si="1"/>
        <v/>
      </c>
    </row>
    <row r="32" spans="1:22" x14ac:dyDescent="0.25">
      <c r="A32" s="42" t="str">
        <f>IF(R32="OK",IFERROR(B32&amp;" - "&amp;VLOOKUP(C32,supply!$B$8:$C$507,2,FALSE)&amp;" - "&amp;E32&amp;" - "&amp;G32&amp;" - "&amp;H32&amp;" - "&amp;I32&amp;" - "&amp;J32&amp;" - "&amp;K32&amp;" - "&amp;L32&amp;" - "&amp;M32&amp;" - "&amp;N32&amp;" - "&amp;O32&amp;" - с ддс: "&amp;Q32,""),"1001 - Няма данни за разход")</f>
        <v>1001 - Няма данни за разход</v>
      </c>
      <c r="B32" s="58">
        <v>25</v>
      </c>
      <c r="C32" s="58" t="str">
        <f>IF(AND(D32&lt;&gt;"",D32&lt;&gt;" -  -  -  -  - "),VLOOKUP(D32,supply!$A$8:$B$507,2,FALSE),"")</f>
        <v/>
      </c>
      <c r="D32" s="60"/>
      <c r="E32" s="60"/>
      <c r="F32" s="67"/>
      <c r="G32" s="59"/>
      <c r="H32" s="68"/>
      <c r="I32" s="60"/>
      <c r="J32" s="59"/>
      <c r="K32" s="59"/>
      <c r="L32" s="59"/>
      <c r="M32" s="59"/>
      <c r="N32" s="59"/>
      <c r="O32" s="59"/>
      <c r="P32" s="68"/>
      <c r="Q32" s="68"/>
      <c r="R32" s="77" t="str">
        <f t="shared" si="0"/>
        <v>Няма избран доставчик</v>
      </c>
      <c r="S32" s="63" t="str">
        <f t="shared" si="2"/>
        <v/>
      </c>
      <c r="U32" s="94" t="str">
        <f>IF(R32="OK",IF(IFERROR(VLOOKUP(B32,total!$B$8:$B$1007,1,FALSE),"")="",B32&amp;", ",""),"")</f>
        <v/>
      </c>
      <c r="V32" s="94" t="str">
        <f t="shared" si="1"/>
        <v/>
      </c>
    </row>
    <row r="33" spans="1:22" x14ac:dyDescent="0.25">
      <c r="A33" s="42" t="str">
        <f>IF(R33="OK",IFERROR(B33&amp;" - "&amp;VLOOKUP(C33,supply!$B$8:$C$507,2,FALSE)&amp;" - "&amp;E33&amp;" - "&amp;G33&amp;" - "&amp;H33&amp;" - "&amp;I33&amp;" - "&amp;J33&amp;" - "&amp;K33&amp;" - "&amp;L33&amp;" - "&amp;M33&amp;" - "&amp;N33&amp;" - "&amp;O33&amp;" - с ддс: "&amp;Q33,""),"1001 - Няма данни за разход")</f>
        <v>1001 - Няма данни за разход</v>
      </c>
      <c r="B33" s="58">
        <v>26</v>
      </c>
      <c r="C33" s="58" t="str">
        <f>IF(AND(D33&lt;&gt;"",D33&lt;&gt;" -  -  -  -  - "),VLOOKUP(D33,supply!$A$8:$B$507,2,FALSE),"")</f>
        <v/>
      </c>
      <c r="D33" s="60"/>
      <c r="E33" s="60"/>
      <c r="F33" s="67"/>
      <c r="G33" s="59"/>
      <c r="H33" s="68"/>
      <c r="I33" s="60"/>
      <c r="J33" s="59"/>
      <c r="K33" s="59"/>
      <c r="L33" s="59"/>
      <c r="M33" s="59"/>
      <c r="N33" s="59"/>
      <c r="O33" s="59"/>
      <c r="P33" s="68"/>
      <c r="Q33" s="68"/>
      <c r="R33" s="77" t="str">
        <f t="shared" si="0"/>
        <v>Няма избран доставчик</v>
      </c>
      <c r="S33" s="63" t="str">
        <f t="shared" si="2"/>
        <v/>
      </c>
      <c r="U33" s="94" t="str">
        <f>IF(R33="OK",IF(IFERROR(VLOOKUP(B33,total!$B$8:$B$1007,1,FALSE),"")="",B33&amp;", ",""),"")</f>
        <v/>
      </c>
      <c r="V33" s="94" t="str">
        <f t="shared" si="1"/>
        <v/>
      </c>
    </row>
    <row r="34" spans="1:22" x14ac:dyDescent="0.25">
      <c r="A34" s="42" t="str">
        <f>IF(R34="OK",IFERROR(B34&amp;" - "&amp;VLOOKUP(C34,supply!$B$8:$C$507,2,FALSE)&amp;" - "&amp;E34&amp;" - "&amp;G34&amp;" - "&amp;H34&amp;" - "&amp;I34&amp;" - "&amp;J34&amp;" - "&amp;K34&amp;" - "&amp;L34&amp;" - "&amp;M34&amp;" - "&amp;N34&amp;" - "&amp;O34&amp;" - с ддс: "&amp;Q34,""),"1001 - Няма данни за разход")</f>
        <v>1001 - Няма данни за разход</v>
      </c>
      <c r="B34" s="58">
        <v>27</v>
      </c>
      <c r="C34" s="58" t="str">
        <f>IF(AND(D34&lt;&gt;"",D34&lt;&gt;" -  -  -  -  - "),VLOOKUP(D34,supply!$A$8:$B$507,2,FALSE),"")</f>
        <v/>
      </c>
      <c r="D34" s="60"/>
      <c r="E34" s="60"/>
      <c r="F34" s="67"/>
      <c r="G34" s="59"/>
      <c r="H34" s="68"/>
      <c r="I34" s="60"/>
      <c r="J34" s="59"/>
      <c r="K34" s="59"/>
      <c r="L34" s="59"/>
      <c r="M34" s="59"/>
      <c r="N34" s="59"/>
      <c r="O34" s="59"/>
      <c r="P34" s="68"/>
      <c r="Q34" s="68"/>
      <c r="R34" s="77" t="str">
        <f t="shared" si="0"/>
        <v>Няма избран доставчик</v>
      </c>
      <c r="S34" s="63" t="str">
        <f t="shared" si="2"/>
        <v/>
      </c>
      <c r="U34" s="94" t="str">
        <f>IF(R34="OK",IF(IFERROR(VLOOKUP(B34,total!$B$8:$B$1007,1,FALSE),"")="",B34&amp;", ",""),"")</f>
        <v/>
      </c>
      <c r="V34" s="94" t="str">
        <f t="shared" si="1"/>
        <v/>
      </c>
    </row>
    <row r="35" spans="1:22" x14ac:dyDescent="0.25">
      <c r="A35" s="42" t="str">
        <f>IF(R35="OK",IFERROR(B35&amp;" - "&amp;VLOOKUP(C35,supply!$B$8:$C$507,2,FALSE)&amp;" - "&amp;E35&amp;" - "&amp;G35&amp;" - "&amp;H35&amp;" - "&amp;I35&amp;" - "&amp;J35&amp;" - "&amp;K35&amp;" - "&amp;L35&amp;" - "&amp;M35&amp;" - "&amp;N35&amp;" - "&amp;O35&amp;" - с ддс: "&amp;Q35,""),"1001 - Няма данни за разход")</f>
        <v>1001 - Няма данни за разход</v>
      </c>
      <c r="B35" s="58">
        <v>28</v>
      </c>
      <c r="C35" s="58" t="str">
        <f>IF(AND(D35&lt;&gt;"",D35&lt;&gt;" -  -  -  -  - "),VLOOKUP(D35,supply!$A$8:$B$507,2,FALSE),"")</f>
        <v/>
      </c>
      <c r="D35" s="60"/>
      <c r="E35" s="60"/>
      <c r="F35" s="67"/>
      <c r="G35" s="59"/>
      <c r="H35" s="68"/>
      <c r="I35" s="60"/>
      <c r="J35" s="59"/>
      <c r="K35" s="59"/>
      <c r="L35" s="59"/>
      <c r="M35" s="59"/>
      <c r="N35" s="59"/>
      <c r="O35" s="59"/>
      <c r="P35" s="68"/>
      <c r="Q35" s="68"/>
      <c r="R35" s="77" t="str">
        <f t="shared" si="0"/>
        <v>Няма избран доставчик</v>
      </c>
      <c r="S35" s="63" t="str">
        <f t="shared" si="2"/>
        <v/>
      </c>
      <c r="U35" s="94" t="str">
        <f>IF(R35="OK",IF(IFERROR(VLOOKUP(B35,total!$B$8:$B$1007,1,FALSE),"")="",B35&amp;", ",""),"")</f>
        <v/>
      </c>
      <c r="V35" s="94" t="str">
        <f t="shared" si="1"/>
        <v/>
      </c>
    </row>
    <row r="36" spans="1:22" x14ac:dyDescent="0.25">
      <c r="A36" s="42" t="str">
        <f>IF(R36="OK",IFERROR(B36&amp;" - "&amp;VLOOKUP(C36,supply!$B$8:$C$507,2,FALSE)&amp;" - "&amp;E36&amp;" - "&amp;G36&amp;" - "&amp;H36&amp;" - "&amp;I36&amp;" - "&amp;J36&amp;" - "&amp;K36&amp;" - "&amp;L36&amp;" - "&amp;M36&amp;" - "&amp;N36&amp;" - "&amp;O36&amp;" - с ддс: "&amp;Q36,""),"1001 - Няма данни за разход")</f>
        <v>1001 - Няма данни за разход</v>
      </c>
      <c r="B36" s="58">
        <v>29</v>
      </c>
      <c r="C36" s="58" t="str">
        <f>IF(AND(D36&lt;&gt;"",D36&lt;&gt;" -  -  -  -  - "),VLOOKUP(D36,supply!$A$8:$B$507,2,FALSE),"")</f>
        <v/>
      </c>
      <c r="D36" s="60"/>
      <c r="E36" s="60"/>
      <c r="F36" s="67"/>
      <c r="G36" s="59"/>
      <c r="H36" s="68"/>
      <c r="I36" s="60"/>
      <c r="J36" s="59"/>
      <c r="K36" s="59"/>
      <c r="L36" s="59"/>
      <c r="M36" s="59"/>
      <c r="N36" s="59"/>
      <c r="O36" s="59"/>
      <c r="P36" s="68"/>
      <c r="Q36" s="68"/>
      <c r="R36" s="77" t="str">
        <f t="shared" si="0"/>
        <v>Няма избран доставчик</v>
      </c>
      <c r="S36" s="63" t="str">
        <f t="shared" si="2"/>
        <v/>
      </c>
      <c r="U36" s="94" t="str">
        <f>IF(R36="OK",IF(IFERROR(VLOOKUP(B36,total!$B$8:$B$1007,1,FALSE),"")="",B36&amp;", ",""),"")</f>
        <v/>
      </c>
      <c r="V36" s="94" t="str">
        <f t="shared" si="1"/>
        <v/>
      </c>
    </row>
    <row r="37" spans="1:22" x14ac:dyDescent="0.25">
      <c r="A37" s="42" t="str">
        <f>IF(R37="OK",IFERROR(B37&amp;" - "&amp;VLOOKUP(C37,supply!$B$8:$C$507,2,FALSE)&amp;" - "&amp;E37&amp;" - "&amp;G37&amp;" - "&amp;H37&amp;" - "&amp;I37&amp;" - "&amp;J37&amp;" - "&amp;K37&amp;" - "&amp;L37&amp;" - "&amp;M37&amp;" - "&amp;N37&amp;" - "&amp;O37&amp;" - с ддс: "&amp;Q37,""),"1001 - Няма данни за разход")</f>
        <v>1001 - Няма данни за разход</v>
      </c>
      <c r="B37" s="58">
        <v>30</v>
      </c>
      <c r="C37" s="58" t="str">
        <f>IF(AND(D37&lt;&gt;"",D37&lt;&gt;" -  -  -  -  - "),VLOOKUP(D37,supply!$A$8:$B$507,2,FALSE),"")</f>
        <v/>
      </c>
      <c r="D37" s="60"/>
      <c r="E37" s="60"/>
      <c r="F37" s="67"/>
      <c r="G37" s="59"/>
      <c r="H37" s="68"/>
      <c r="I37" s="60"/>
      <c r="J37" s="59"/>
      <c r="K37" s="59"/>
      <c r="L37" s="59"/>
      <c r="M37" s="59"/>
      <c r="N37" s="59"/>
      <c r="O37" s="59"/>
      <c r="P37" s="68"/>
      <c r="Q37" s="68"/>
      <c r="R37" s="77" t="str">
        <f t="shared" si="0"/>
        <v>Няма избран доставчик</v>
      </c>
      <c r="S37" s="63" t="str">
        <f t="shared" si="2"/>
        <v/>
      </c>
      <c r="U37" s="94" t="str">
        <f>IF(R37="OK",IF(IFERROR(VLOOKUP(B37,total!$B$8:$B$1007,1,FALSE),"")="",B37&amp;", ",""),"")</f>
        <v/>
      </c>
      <c r="V37" s="94" t="str">
        <f t="shared" si="1"/>
        <v/>
      </c>
    </row>
    <row r="38" spans="1:22" x14ac:dyDescent="0.25">
      <c r="A38" s="42" t="str">
        <f>IF(R38="OK",IFERROR(B38&amp;" - "&amp;VLOOKUP(C38,supply!$B$8:$C$507,2,FALSE)&amp;" - "&amp;E38&amp;" - "&amp;G38&amp;" - "&amp;H38&amp;" - "&amp;I38&amp;" - "&amp;J38&amp;" - "&amp;K38&amp;" - "&amp;L38&amp;" - "&amp;M38&amp;" - "&amp;N38&amp;" - "&amp;O38&amp;" - с ддс: "&amp;Q38,""),"1001 - Няма данни за разход")</f>
        <v>1001 - Няма данни за разход</v>
      </c>
      <c r="B38" s="58">
        <v>31</v>
      </c>
      <c r="C38" s="58" t="str">
        <f>IF(AND(D38&lt;&gt;"",D38&lt;&gt;" -  -  -  -  - "),VLOOKUP(D38,supply!$A$8:$B$507,2,FALSE),"")</f>
        <v/>
      </c>
      <c r="D38" s="60"/>
      <c r="E38" s="60"/>
      <c r="F38" s="67"/>
      <c r="G38" s="59"/>
      <c r="H38" s="68"/>
      <c r="I38" s="60"/>
      <c r="J38" s="59"/>
      <c r="K38" s="59"/>
      <c r="L38" s="59"/>
      <c r="M38" s="59"/>
      <c r="N38" s="59"/>
      <c r="O38" s="59"/>
      <c r="P38" s="68"/>
      <c r="Q38" s="68"/>
      <c r="R38" s="77" t="str">
        <f t="shared" si="0"/>
        <v>Няма избран доставчик</v>
      </c>
      <c r="S38" s="63" t="str">
        <f t="shared" si="2"/>
        <v/>
      </c>
      <c r="U38" s="94" t="str">
        <f>IF(R38="OK",IF(IFERROR(VLOOKUP(B38,total!$B$8:$B$1007,1,FALSE),"")="",B38&amp;", ",""),"")</f>
        <v/>
      </c>
      <c r="V38" s="94" t="str">
        <f t="shared" si="1"/>
        <v/>
      </c>
    </row>
    <row r="39" spans="1:22" x14ac:dyDescent="0.25">
      <c r="A39" s="42" t="str">
        <f>IF(R39="OK",IFERROR(B39&amp;" - "&amp;VLOOKUP(C39,supply!$B$8:$C$507,2,FALSE)&amp;" - "&amp;E39&amp;" - "&amp;G39&amp;" - "&amp;H39&amp;" - "&amp;I39&amp;" - "&amp;J39&amp;" - "&amp;K39&amp;" - "&amp;L39&amp;" - "&amp;M39&amp;" - "&amp;N39&amp;" - "&amp;O39&amp;" - с ддс: "&amp;Q39,""),"1001 - Няма данни за разход")</f>
        <v>1001 - Няма данни за разход</v>
      </c>
      <c r="B39" s="58">
        <v>32</v>
      </c>
      <c r="C39" s="58" t="str">
        <f>IF(AND(D39&lt;&gt;"",D39&lt;&gt;" -  -  -  -  - "),VLOOKUP(D39,supply!$A$8:$B$507,2,FALSE),"")</f>
        <v/>
      </c>
      <c r="D39" s="60"/>
      <c r="E39" s="60"/>
      <c r="F39" s="67"/>
      <c r="G39" s="59"/>
      <c r="H39" s="68"/>
      <c r="I39" s="60"/>
      <c r="J39" s="59"/>
      <c r="K39" s="59"/>
      <c r="L39" s="59"/>
      <c r="M39" s="59"/>
      <c r="N39" s="59"/>
      <c r="O39" s="59"/>
      <c r="P39" s="68"/>
      <c r="Q39" s="68"/>
      <c r="R39" s="77" t="str">
        <f t="shared" si="0"/>
        <v>Няма избран доставчик</v>
      </c>
      <c r="S39" s="63" t="str">
        <f t="shared" si="2"/>
        <v/>
      </c>
      <c r="U39" s="94" t="str">
        <f>IF(R39="OK",IF(IFERROR(VLOOKUP(B39,total!$B$8:$B$1007,1,FALSE),"")="",B39&amp;", ",""),"")</f>
        <v/>
      </c>
      <c r="V39" s="94" t="str">
        <f t="shared" si="1"/>
        <v/>
      </c>
    </row>
    <row r="40" spans="1:22" x14ac:dyDescent="0.25">
      <c r="A40" s="42" t="str">
        <f>IF(R40="OK",IFERROR(B40&amp;" - "&amp;VLOOKUP(C40,supply!$B$8:$C$507,2,FALSE)&amp;" - "&amp;E40&amp;" - "&amp;G40&amp;" - "&amp;H40&amp;" - "&amp;I40&amp;" - "&amp;J40&amp;" - "&amp;K40&amp;" - "&amp;L40&amp;" - "&amp;M40&amp;" - "&amp;N40&amp;" - "&amp;O40&amp;" - с ддс: "&amp;Q40,""),"1001 - Няма данни за разход")</f>
        <v>1001 - Няма данни за разход</v>
      </c>
      <c r="B40" s="58">
        <v>33</v>
      </c>
      <c r="C40" s="58" t="str">
        <f>IF(AND(D40&lt;&gt;"",D40&lt;&gt;" -  -  -  -  - "),VLOOKUP(D40,supply!$A$8:$B$507,2,FALSE),"")</f>
        <v/>
      </c>
      <c r="D40" s="60"/>
      <c r="E40" s="60"/>
      <c r="F40" s="67"/>
      <c r="G40" s="59"/>
      <c r="H40" s="68"/>
      <c r="I40" s="60"/>
      <c r="J40" s="59"/>
      <c r="K40" s="59"/>
      <c r="L40" s="59"/>
      <c r="M40" s="59"/>
      <c r="N40" s="59"/>
      <c r="O40" s="59"/>
      <c r="P40" s="68"/>
      <c r="Q40" s="68"/>
      <c r="R40" s="77" t="str">
        <f t="shared" si="0"/>
        <v>Няма избран доставчик</v>
      </c>
      <c r="S40" s="63" t="str">
        <f t="shared" si="2"/>
        <v/>
      </c>
      <c r="U40" s="94" t="str">
        <f>IF(R40="OK",IF(IFERROR(VLOOKUP(B40,total!$B$8:$B$1007,1,FALSE),"")="",B40&amp;", ",""),"")</f>
        <v/>
      </c>
      <c r="V40" s="94" t="str">
        <f t="shared" si="1"/>
        <v/>
      </c>
    </row>
    <row r="41" spans="1:22" x14ac:dyDescent="0.25">
      <c r="A41" s="42" t="str">
        <f>IF(R41="OK",IFERROR(B41&amp;" - "&amp;VLOOKUP(C41,supply!$B$8:$C$507,2,FALSE)&amp;" - "&amp;E41&amp;" - "&amp;G41&amp;" - "&amp;H41&amp;" - "&amp;I41&amp;" - "&amp;J41&amp;" - "&amp;K41&amp;" - "&amp;L41&amp;" - "&amp;M41&amp;" - "&amp;N41&amp;" - "&amp;O41&amp;" - с ддс: "&amp;Q41,""),"1001 - Няма данни за разход")</f>
        <v>1001 - Няма данни за разход</v>
      </c>
      <c r="B41" s="58">
        <v>34</v>
      </c>
      <c r="C41" s="58" t="str">
        <f>IF(AND(D41&lt;&gt;"",D41&lt;&gt;" -  -  -  -  - "),VLOOKUP(D41,supply!$A$8:$B$507,2,FALSE),"")</f>
        <v/>
      </c>
      <c r="D41" s="60"/>
      <c r="E41" s="60"/>
      <c r="F41" s="67"/>
      <c r="G41" s="59"/>
      <c r="H41" s="68"/>
      <c r="I41" s="60"/>
      <c r="J41" s="59"/>
      <c r="K41" s="59"/>
      <c r="L41" s="59"/>
      <c r="M41" s="59"/>
      <c r="N41" s="59"/>
      <c r="O41" s="59"/>
      <c r="P41" s="68"/>
      <c r="Q41" s="68"/>
      <c r="R41" s="77" t="str">
        <f t="shared" si="0"/>
        <v>Няма избран доставчик</v>
      </c>
      <c r="S41" s="63" t="str">
        <f t="shared" si="2"/>
        <v/>
      </c>
      <c r="U41" s="94" t="str">
        <f>IF(R41="OK",IF(IFERROR(VLOOKUP(B41,total!$B$8:$B$1007,1,FALSE),"")="",B41&amp;", ",""),"")</f>
        <v/>
      </c>
      <c r="V41" s="94" t="str">
        <f t="shared" si="1"/>
        <v/>
      </c>
    </row>
    <row r="42" spans="1:22" x14ac:dyDescent="0.25">
      <c r="A42" s="42" t="str">
        <f>IF(R42="OK",IFERROR(B42&amp;" - "&amp;VLOOKUP(C42,supply!$B$8:$C$507,2,FALSE)&amp;" - "&amp;E42&amp;" - "&amp;G42&amp;" - "&amp;H42&amp;" - "&amp;I42&amp;" - "&amp;J42&amp;" - "&amp;K42&amp;" - "&amp;L42&amp;" - "&amp;M42&amp;" - "&amp;N42&amp;" - "&amp;O42&amp;" - с ддс: "&amp;Q42,""),"1001 - Няма данни за разход")</f>
        <v>1001 - Няма данни за разход</v>
      </c>
      <c r="B42" s="58">
        <v>35</v>
      </c>
      <c r="C42" s="58" t="str">
        <f>IF(AND(D42&lt;&gt;"",D42&lt;&gt;" -  -  -  -  - "),VLOOKUP(D42,supply!$A$8:$B$507,2,FALSE),"")</f>
        <v/>
      </c>
      <c r="D42" s="60"/>
      <c r="E42" s="60"/>
      <c r="F42" s="67"/>
      <c r="G42" s="59"/>
      <c r="H42" s="68"/>
      <c r="I42" s="60"/>
      <c r="J42" s="59"/>
      <c r="K42" s="59"/>
      <c r="L42" s="59"/>
      <c r="M42" s="59"/>
      <c r="N42" s="59"/>
      <c r="O42" s="59"/>
      <c r="P42" s="68"/>
      <c r="Q42" s="68"/>
      <c r="R42" s="77" t="str">
        <f t="shared" si="0"/>
        <v>Няма избран доставчик</v>
      </c>
      <c r="S42" s="63" t="str">
        <f t="shared" si="2"/>
        <v/>
      </c>
      <c r="U42" s="94" t="str">
        <f>IF(R42="OK",IF(IFERROR(VLOOKUP(B42,total!$B$8:$B$1007,1,FALSE),"")="",B42&amp;", ",""),"")</f>
        <v/>
      </c>
      <c r="V42" s="94" t="str">
        <f t="shared" si="1"/>
        <v/>
      </c>
    </row>
    <row r="43" spans="1:22" x14ac:dyDescent="0.25">
      <c r="A43" s="42" t="str">
        <f>IF(R43="OK",IFERROR(B43&amp;" - "&amp;VLOOKUP(C43,supply!$B$8:$C$507,2,FALSE)&amp;" - "&amp;E43&amp;" - "&amp;G43&amp;" - "&amp;H43&amp;" - "&amp;I43&amp;" - "&amp;J43&amp;" - "&amp;K43&amp;" - "&amp;L43&amp;" - "&amp;M43&amp;" - "&amp;N43&amp;" - "&amp;O43&amp;" - с ддс: "&amp;Q43,""),"1001 - Няма данни за разход")</f>
        <v>1001 - Няма данни за разход</v>
      </c>
      <c r="B43" s="58">
        <v>36</v>
      </c>
      <c r="C43" s="58" t="str">
        <f>IF(AND(D43&lt;&gt;"",D43&lt;&gt;" -  -  -  -  - "),VLOOKUP(D43,supply!$A$8:$B$507,2,FALSE),"")</f>
        <v/>
      </c>
      <c r="D43" s="60"/>
      <c r="E43" s="60"/>
      <c r="F43" s="67"/>
      <c r="G43" s="59"/>
      <c r="H43" s="68"/>
      <c r="I43" s="60"/>
      <c r="J43" s="59"/>
      <c r="K43" s="59"/>
      <c r="L43" s="59"/>
      <c r="M43" s="59"/>
      <c r="N43" s="59"/>
      <c r="O43" s="59"/>
      <c r="P43" s="68"/>
      <c r="Q43" s="68"/>
      <c r="R43" s="77" t="str">
        <f t="shared" si="0"/>
        <v>Няма избран доставчик</v>
      </c>
      <c r="S43" s="63" t="str">
        <f t="shared" si="2"/>
        <v/>
      </c>
      <c r="U43" s="94" t="str">
        <f>IF(R43="OK",IF(IFERROR(VLOOKUP(B43,total!$B$8:$B$1007,1,FALSE),"")="",B43&amp;", ",""),"")</f>
        <v/>
      </c>
      <c r="V43" s="94" t="str">
        <f t="shared" si="1"/>
        <v/>
      </c>
    </row>
    <row r="44" spans="1:22" x14ac:dyDescent="0.25">
      <c r="A44" s="42" t="str">
        <f>IF(R44="OK",IFERROR(B44&amp;" - "&amp;VLOOKUP(C44,supply!$B$8:$C$507,2,FALSE)&amp;" - "&amp;E44&amp;" - "&amp;G44&amp;" - "&amp;H44&amp;" - "&amp;I44&amp;" - "&amp;J44&amp;" - "&amp;K44&amp;" - "&amp;L44&amp;" - "&amp;M44&amp;" - "&amp;N44&amp;" - "&amp;O44&amp;" - с ддс: "&amp;Q44,""),"1001 - Няма данни за разход")</f>
        <v>1001 - Няма данни за разход</v>
      </c>
      <c r="B44" s="58">
        <v>37</v>
      </c>
      <c r="C44" s="58" t="str">
        <f>IF(AND(D44&lt;&gt;"",D44&lt;&gt;" -  -  -  -  - "),VLOOKUP(D44,supply!$A$8:$B$507,2,FALSE),"")</f>
        <v/>
      </c>
      <c r="D44" s="60"/>
      <c r="E44" s="60"/>
      <c r="F44" s="67"/>
      <c r="G44" s="59"/>
      <c r="H44" s="68"/>
      <c r="I44" s="60"/>
      <c r="J44" s="59"/>
      <c r="K44" s="59"/>
      <c r="L44" s="59"/>
      <c r="M44" s="59"/>
      <c r="N44" s="59"/>
      <c r="O44" s="59"/>
      <c r="P44" s="68"/>
      <c r="Q44" s="68"/>
      <c r="R44" s="77" t="str">
        <f t="shared" si="0"/>
        <v>Няма избран доставчик</v>
      </c>
      <c r="S44" s="63" t="str">
        <f t="shared" si="2"/>
        <v/>
      </c>
      <c r="U44" s="94" t="str">
        <f>IF(R44="OK",IF(IFERROR(VLOOKUP(B44,total!$B$8:$B$1007,1,FALSE),"")="",B44&amp;", ",""),"")</f>
        <v/>
      </c>
      <c r="V44" s="94" t="str">
        <f t="shared" si="1"/>
        <v/>
      </c>
    </row>
    <row r="45" spans="1:22" x14ac:dyDescent="0.25">
      <c r="A45" s="42" t="str">
        <f>IF(R45="OK",IFERROR(B45&amp;" - "&amp;VLOOKUP(C45,supply!$B$8:$C$507,2,FALSE)&amp;" - "&amp;E45&amp;" - "&amp;G45&amp;" - "&amp;H45&amp;" - "&amp;I45&amp;" - "&amp;J45&amp;" - "&amp;K45&amp;" - "&amp;L45&amp;" - "&amp;M45&amp;" - "&amp;N45&amp;" - "&amp;O45&amp;" - с ддс: "&amp;Q45,""),"1001 - Няма данни за разход")</f>
        <v>1001 - Няма данни за разход</v>
      </c>
      <c r="B45" s="58">
        <v>38</v>
      </c>
      <c r="C45" s="58" t="str">
        <f>IF(AND(D45&lt;&gt;"",D45&lt;&gt;" -  -  -  -  - "),VLOOKUP(D45,supply!$A$8:$B$507,2,FALSE),"")</f>
        <v/>
      </c>
      <c r="D45" s="60"/>
      <c r="E45" s="60"/>
      <c r="F45" s="67"/>
      <c r="G45" s="59"/>
      <c r="H45" s="68"/>
      <c r="I45" s="60"/>
      <c r="J45" s="59"/>
      <c r="K45" s="59"/>
      <c r="L45" s="59"/>
      <c r="M45" s="59"/>
      <c r="N45" s="59"/>
      <c r="O45" s="59"/>
      <c r="P45" s="68"/>
      <c r="Q45" s="68"/>
      <c r="R45" s="77" t="str">
        <f t="shared" si="0"/>
        <v>Няма избран доставчик</v>
      </c>
      <c r="S45" s="63" t="str">
        <f t="shared" si="2"/>
        <v/>
      </c>
      <c r="U45" s="94" t="str">
        <f>IF(R45="OK",IF(IFERROR(VLOOKUP(B45,total!$B$8:$B$1007,1,FALSE),"")="",B45&amp;", ",""),"")</f>
        <v/>
      </c>
      <c r="V45" s="94" t="str">
        <f t="shared" si="1"/>
        <v/>
      </c>
    </row>
    <row r="46" spans="1:22" x14ac:dyDescent="0.25">
      <c r="A46" s="42" t="str">
        <f>IF(R46="OK",IFERROR(B46&amp;" - "&amp;VLOOKUP(C46,supply!$B$8:$C$507,2,FALSE)&amp;" - "&amp;E46&amp;" - "&amp;G46&amp;" - "&amp;H46&amp;" - "&amp;I46&amp;" - "&amp;J46&amp;" - "&amp;K46&amp;" - "&amp;L46&amp;" - "&amp;M46&amp;" - "&amp;N46&amp;" - "&amp;O46&amp;" - с ддс: "&amp;Q46,""),"1001 - Няма данни за разход")</f>
        <v>1001 - Няма данни за разход</v>
      </c>
      <c r="B46" s="58">
        <v>39</v>
      </c>
      <c r="C46" s="58" t="str">
        <f>IF(AND(D46&lt;&gt;"",D46&lt;&gt;" -  -  -  -  - "),VLOOKUP(D46,supply!$A$8:$B$507,2,FALSE),"")</f>
        <v/>
      </c>
      <c r="D46" s="60"/>
      <c r="E46" s="60"/>
      <c r="F46" s="67"/>
      <c r="G46" s="59"/>
      <c r="H46" s="68"/>
      <c r="I46" s="60"/>
      <c r="J46" s="59"/>
      <c r="K46" s="59"/>
      <c r="L46" s="59"/>
      <c r="M46" s="59"/>
      <c r="N46" s="59"/>
      <c r="O46" s="59"/>
      <c r="P46" s="68"/>
      <c r="Q46" s="68"/>
      <c r="R46" s="77" t="str">
        <f t="shared" si="0"/>
        <v>Няма избран доставчик</v>
      </c>
      <c r="S46" s="63" t="str">
        <f t="shared" si="2"/>
        <v/>
      </c>
      <c r="U46" s="94" t="str">
        <f>IF(R46="OK",IF(IFERROR(VLOOKUP(B46,total!$B$8:$B$1007,1,FALSE),"")="",B46&amp;", ",""),"")</f>
        <v/>
      </c>
      <c r="V46" s="94" t="str">
        <f t="shared" si="1"/>
        <v/>
      </c>
    </row>
    <row r="47" spans="1:22" x14ac:dyDescent="0.25">
      <c r="A47" s="42" t="str">
        <f>IF(R47="OK",IFERROR(B47&amp;" - "&amp;VLOOKUP(C47,supply!$B$8:$C$507,2,FALSE)&amp;" - "&amp;E47&amp;" - "&amp;G47&amp;" - "&amp;H47&amp;" - "&amp;I47&amp;" - "&amp;J47&amp;" - "&amp;K47&amp;" - "&amp;L47&amp;" - "&amp;M47&amp;" - "&amp;N47&amp;" - "&amp;O47&amp;" - с ддс: "&amp;Q47,""),"1001 - Няма данни за разход")</f>
        <v>1001 - Няма данни за разход</v>
      </c>
      <c r="B47" s="58">
        <v>40</v>
      </c>
      <c r="C47" s="58" t="str">
        <f>IF(AND(D47&lt;&gt;"",D47&lt;&gt;" -  -  -  -  - "),VLOOKUP(D47,supply!$A$8:$B$507,2,FALSE),"")</f>
        <v/>
      </c>
      <c r="D47" s="60"/>
      <c r="E47" s="60"/>
      <c r="F47" s="67"/>
      <c r="G47" s="59"/>
      <c r="H47" s="68"/>
      <c r="I47" s="60"/>
      <c r="J47" s="59"/>
      <c r="K47" s="59"/>
      <c r="L47" s="59"/>
      <c r="M47" s="59"/>
      <c r="N47" s="59"/>
      <c r="O47" s="59"/>
      <c r="P47" s="68"/>
      <c r="Q47" s="68"/>
      <c r="R47" s="77" t="str">
        <f t="shared" si="0"/>
        <v>Няма избран доставчик</v>
      </c>
      <c r="S47" s="63" t="str">
        <f t="shared" si="2"/>
        <v/>
      </c>
      <c r="U47" s="94" t="str">
        <f>IF(R47="OK",IF(IFERROR(VLOOKUP(B47,total!$B$8:$B$1007,1,FALSE),"")="",B47&amp;", ",""),"")</f>
        <v/>
      </c>
      <c r="V47" s="94" t="str">
        <f t="shared" si="1"/>
        <v/>
      </c>
    </row>
    <row r="48" spans="1:22" x14ac:dyDescent="0.25">
      <c r="A48" s="42" t="str">
        <f>IF(R48="OK",IFERROR(B48&amp;" - "&amp;VLOOKUP(C48,supply!$B$8:$C$507,2,FALSE)&amp;" - "&amp;E48&amp;" - "&amp;G48&amp;" - "&amp;H48&amp;" - "&amp;I48&amp;" - "&amp;J48&amp;" - "&amp;K48&amp;" - "&amp;L48&amp;" - "&amp;M48&amp;" - "&amp;N48&amp;" - "&amp;O48&amp;" - с ддс: "&amp;Q48,""),"1001 - Няма данни за разход")</f>
        <v>1001 - Няма данни за разход</v>
      </c>
      <c r="B48" s="58">
        <v>41</v>
      </c>
      <c r="C48" s="58" t="str">
        <f>IF(AND(D48&lt;&gt;"",D48&lt;&gt;" -  -  -  -  - "),VLOOKUP(D48,supply!$A$8:$B$507,2,FALSE),"")</f>
        <v/>
      </c>
      <c r="D48" s="60"/>
      <c r="E48" s="60"/>
      <c r="F48" s="67"/>
      <c r="G48" s="59"/>
      <c r="H48" s="68"/>
      <c r="I48" s="60"/>
      <c r="J48" s="59"/>
      <c r="K48" s="59"/>
      <c r="L48" s="59"/>
      <c r="M48" s="59"/>
      <c r="N48" s="59"/>
      <c r="O48" s="59"/>
      <c r="P48" s="68"/>
      <c r="Q48" s="68"/>
      <c r="R48" s="77" t="str">
        <f t="shared" si="0"/>
        <v>Няма избран доставчик</v>
      </c>
      <c r="S48" s="63" t="str">
        <f t="shared" si="2"/>
        <v/>
      </c>
      <c r="U48" s="94" t="str">
        <f>IF(R48="OK",IF(IFERROR(VLOOKUP(B48,total!$B$8:$B$1007,1,FALSE),"")="",B48&amp;", ",""),"")</f>
        <v/>
      </c>
      <c r="V48" s="94" t="str">
        <f t="shared" si="1"/>
        <v/>
      </c>
    </row>
    <row r="49" spans="1:22" x14ac:dyDescent="0.25">
      <c r="A49" s="42" t="str">
        <f>IF(R49="OK",IFERROR(B49&amp;" - "&amp;VLOOKUP(C49,supply!$B$8:$C$507,2,FALSE)&amp;" - "&amp;E49&amp;" - "&amp;G49&amp;" - "&amp;H49&amp;" - "&amp;I49&amp;" - "&amp;J49&amp;" - "&amp;K49&amp;" - "&amp;L49&amp;" - "&amp;M49&amp;" - "&amp;N49&amp;" - "&amp;O49&amp;" - с ддс: "&amp;Q49,""),"1001 - Няма данни за разход")</f>
        <v>1001 - Няма данни за разход</v>
      </c>
      <c r="B49" s="58">
        <v>42</v>
      </c>
      <c r="C49" s="58" t="str">
        <f>IF(AND(D49&lt;&gt;"",D49&lt;&gt;" -  -  -  -  - "),VLOOKUP(D49,supply!$A$8:$B$507,2,FALSE),"")</f>
        <v/>
      </c>
      <c r="D49" s="60"/>
      <c r="E49" s="60"/>
      <c r="F49" s="67"/>
      <c r="G49" s="59"/>
      <c r="H49" s="68"/>
      <c r="I49" s="60"/>
      <c r="J49" s="59"/>
      <c r="K49" s="59"/>
      <c r="L49" s="59"/>
      <c r="M49" s="59"/>
      <c r="N49" s="59"/>
      <c r="O49" s="59"/>
      <c r="P49" s="68"/>
      <c r="Q49" s="68"/>
      <c r="R49" s="77" t="str">
        <f t="shared" si="0"/>
        <v>Няма избран доставчик</v>
      </c>
      <c r="S49" s="63" t="str">
        <f t="shared" si="2"/>
        <v/>
      </c>
      <c r="U49" s="94" t="str">
        <f>IF(R49="OK",IF(IFERROR(VLOOKUP(B49,total!$B$8:$B$1007,1,FALSE),"")="",B49&amp;", ",""),"")</f>
        <v/>
      </c>
      <c r="V49" s="94" t="str">
        <f t="shared" si="1"/>
        <v/>
      </c>
    </row>
    <row r="50" spans="1:22" x14ac:dyDescent="0.25">
      <c r="A50" s="42" t="str">
        <f>IF(R50="OK",IFERROR(B50&amp;" - "&amp;VLOOKUP(C50,supply!$B$8:$C$507,2,FALSE)&amp;" - "&amp;E50&amp;" - "&amp;G50&amp;" - "&amp;H50&amp;" - "&amp;I50&amp;" - "&amp;J50&amp;" - "&amp;K50&amp;" - "&amp;L50&amp;" - "&amp;M50&amp;" - "&amp;N50&amp;" - "&amp;O50&amp;" - с ддс: "&amp;Q50,""),"1001 - Няма данни за разход")</f>
        <v>1001 - Няма данни за разход</v>
      </c>
      <c r="B50" s="58">
        <v>43</v>
      </c>
      <c r="C50" s="58" t="str">
        <f>IF(AND(D50&lt;&gt;"",D50&lt;&gt;" -  -  -  -  - "),VLOOKUP(D50,supply!$A$8:$B$507,2,FALSE),"")</f>
        <v/>
      </c>
      <c r="D50" s="60"/>
      <c r="E50" s="60"/>
      <c r="F50" s="67"/>
      <c r="G50" s="59"/>
      <c r="H50" s="68"/>
      <c r="I50" s="60"/>
      <c r="J50" s="59"/>
      <c r="K50" s="59"/>
      <c r="L50" s="59"/>
      <c r="M50" s="59"/>
      <c r="N50" s="59"/>
      <c r="O50" s="59"/>
      <c r="P50" s="68"/>
      <c r="Q50" s="68"/>
      <c r="R50" s="77" t="str">
        <f t="shared" si="0"/>
        <v>Няма избран доставчик</v>
      </c>
      <c r="S50" s="63" t="str">
        <f t="shared" si="2"/>
        <v/>
      </c>
      <c r="U50" s="94" t="str">
        <f>IF(R50="OK",IF(IFERROR(VLOOKUP(B50,total!$B$8:$B$1007,1,FALSE),"")="",B50&amp;", ",""),"")</f>
        <v/>
      </c>
      <c r="V50" s="94" t="str">
        <f t="shared" si="1"/>
        <v/>
      </c>
    </row>
    <row r="51" spans="1:22" x14ac:dyDescent="0.25">
      <c r="A51" s="42" t="str">
        <f>IF(R51="OK",IFERROR(B51&amp;" - "&amp;VLOOKUP(C51,supply!$B$8:$C$507,2,FALSE)&amp;" - "&amp;E51&amp;" - "&amp;G51&amp;" - "&amp;H51&amp;" - "&amp;I51&amp;" - "&amp;J51&amp;" - "&amp;K51&amp;" - "&amp;L51&amp;" - "&amp;M51&amp;" - "&amp;N51&amp;" - "&amp;O51&amp;" - с ддс: "&amp;Q51,""),"1001 - Няма данни за разход")</f>
        <v>1001 - Няма данни за разход</v>
      </c>
      <c r="B51" s="58">
        <v>44</v>
      </c>
      <c r="C51" s="58" t="str">
        <f>IF(AND(D51&lt;&gt;"",D51&lt;&gt;" -  -  -  -  - "),VLOOKUP(D51,supply!$A$8:$B$507,2,FALSE),"")</f>
        <v/>
      </c>
      <c r="D51" s="60"/>
      <c r="E51" s="60"/>
      <c r="F51" s="67"/>
      <c r="G51" s="59"/>
      <c r="H51" s="68"/>
      <c r="I51" s="60"/>
      <c r="J51" s="59"/>
      <c r="K51" s="59"/>
      <c r="L51" s="59"/>
      <c r="M51" s="59"/>
      <c r="N51" s="59"/>
      <c r="O51" s="59"/>
      <c r="P51" s="68"/>
      <c r="Q51" s="68"/>
      <c r="R51" s="77" t="str">
        <f t="shared" si="0"/>
        <v>Няма избран доставчик</v>
      </c>
      <c r="S51" s="63" t="str">
        <f t="shared" si="2"/>
        <v/>
      </c>
      <c r="U51" s="94" t="str">
        <f>IF(R51="OK",IF(IFERROR(VLOOKUP(B51,total!$B$8:$B$1007,1,FALSE),"")="",B51&amp;", ",""),"")</f>
        <v/>
      </c>
      <c r="V51" s="94" t="str">
        <f t="shared" si="1"/>
        <v/>
      </c>
    </row>
    <row r="52" spans="1:22" x14ac:dyDescent="0.25">
      <c r="A52" s="42" t="str">
        <f>IF(R52="OK",IFERROR(B52&amp;" - "&amp;VLOOKUP(C52,supply!$B$8:$C$507,2,FALSE)&amp;" - "&amp;E52&amp;" - "&amp;G52&amp;" - "&amp;H52&amp;" - "&amp;I52&amp;" - "&amp;J52&amp;" - "&amp;K52&amp;" - "&amp;L52&amp;" - "&amp;M52&amp;" - "&amp;N52&amp;" - "&amp;O52&amp;" - с ддс: "&amp;Q52,""),"1001 - Няма данни за разход")</f>
        <v>1001 - Няма данни за разход</v>
      </c>
      <c r="B52" s="58">
        <v>45</v>
      </c>
      <c r="C52" s="58" t="str">
        <f>IF(AND(D52&lt;&gt;"",D52&lt;&gt;" -  -  -  -  - "),VLOOKUP(D52,supply!$A$8:$B$507,2,FALSE),"")</f>
        <v/>
      </c>
      <c r="D52" s="60"/>
      <c r="E52" s="60"/>
      <c r="F52" s="67"/>
      <c r="G52" s="59"/>
      <c r="H52" s="68"/>
      <c r="I52" s="60"/>
      <c r="J52" s="59"/>
      <c r="K52" s="59"/>
      <c r="L52" s="59"/>
      <c r="M52" s="59"/>
      <c r="N52" s="59"/>
      <c r="O52" s="59"/>
      <c r="P52" s="68"/>
      <c r="Q52" s="68"/>
      <c r="R52" s="77" t="str">
        <f t="shared" si="0"/>
        <v>Няма избран доставчик</v>
      </c>
      <c r="S52" s="63" t="str">
        <f t="shared" si="2"/>
        <v/>
      </c>
      <c r="U52" s="94" t="str">
        <f>IF(R52="OK",IF(IFERROR(VLOOKUP(B52,total!$B$8:$B$1007,1,FALSE),"")="",B52&amp;", ",""),"")</f>
        <v/>
      </c>
      <c r="V52" s="94" t="str">
        <f t="shared" si="1"/>
        <v/>
      </c>
    </row>
    <row r="53" spans="1:22" x14ac:dyDescent="0.25">
      <c r="A53" s="42" t="str">
        <f>IF(R53="OK",IFERROR(B53&amp;" - "&amp;VLOOKUP(C53,supply!$B$8:$C$507,2,FALSE)&amp;" - "&amp;E53&amp;" - "&amp;G53&amp;" - "&amp;H53&amp;" - "&amp;I53&amp;" - "&amp;J53&amp;" - "&amp;K53&amp;" - "&amp;L53&amp;" - "&amp;M53&amp;" - "&amp;N53&amp;" - "&amp;O53&amp;" - с ддс: "&amp;Q53,""),"1001 - Няма данни за разход")</f>
        <v>1001 - Няма данни за разход</v>
      </c>
      <c r="B53" s="58">
        <v>46</v>
      </c>
      <c r="C53" s="58" t="str">
        <f>IF(AND(D53&lt;&gt;"",D53&lt;&gt;" -  -  -  -  - "),VLOOKUP(D53,supply!$A$8:$B$507,2,FALSE),"")</f>
        <v/>
      </c>
      <c r="D53" s="60"/>
      <c r="E53" s="60"/>
      <c r="F53" s="67"/>
      <c r="G53" s="59"/>
      <c r="H53" s="68"/>
      <c r="I53" s="60"/>
      <c r="J53" s="59"/>
      <c r="K53" s="59"/>
      <c r="L53" s="59"/>
      <c r="M53" s="59"/>
      <c r="N53" s="59"/>
      <c r="O53" s="59"/>
      <c r="P53" s="68"/>
      <c r="Q53" s="68"/>
      <c r="R53" s="77" t="str">
        <f t="shared" si="0"/>
        <v>Няма избран доставчик</v>
      </c>
      <c r="S53" s="63" t="str">
        <f t="shared" si="2"/>
        <v/>
      </c>
      <c r="U53" s="94" t="str">
        <f>IF(R53="OK",IF(IFERROR(VLOOKUP(B53,total!$B$8:$B$1007,1,FALSE),"")="",B53&amp;", ",""),"")</f>
        <v/>
      </c>
      <c r="V53" s="94" t="str">
        <f t="shared" si="1"/>
        <v/>
      </c>
    </row>
    <row r="54" spans="1:22" x14ac:dyDescent="0.25">
      <c r="A54" s="42" t="str">
        <f>IF(R54="OK",IFERROR(B54&amp;" - "&amp;VLOOKUP(C54,supply!$B$8:$C$507,2,FALSE)&amp;" - "&amp;E54&amp;" - "&amp;G54&amp;" - "&amp;H54&amp;" - "&amp;I54&amp;" - "&amp;J54&amp;" - "&amp;K54&amp;" - "&amp;L54&amp;" - "&amp;M54&amp;" - "&amp;N54&amp;" - "&amp;O54&amp;" - с ддс: "&amp;Q54,""),"1001 - Няма данни за разход")</f>
        <v>1001 - Няма данни за разход</v>
      </c>
      <c r="B54" s="58">
        <v>47</v>
      </c>
      <c r="C54" s="58" t="str">
        <f>IF(AND(D54&lt;&gt;"",D54&lt;&gt;" -  -  -  -  - "),VLOOKUP(D54,supply!$A$8:$B$507,2,FALSE),"")</f>
        <v/>
      </c>
      <c r="D54" s="60"/>
      <c r="E54" s="60"/>
      <c r="F54" s="67"/>
      <c r="G54" s="59"/>
      <c r="H54" s="68"/>
      <c r="I54" s="60"/>
      <c r="J54" s="59"/>
      <c r="K54" s="59"/>
      <c r="L54" s="59"/>
      <c r="M54" s="59"/>
      <c r="N54" s="59"/>
      <c r="O54" s="59"/>
      <c r="P54" s="68"/>
      <c r="Q54" s="68"/>
      <c r="R54" s="77" t="str">
        <f t="shared" si="0"/>
        <v>Няма избран доставчик</v>
      </c>
      <c r="S54" s="63" t="str">
        <f t="shared" si="2"/>
        <v/>
      </c>
      <c r="U54" s="94" t="str">
        <f>IF(R54="OK",IF(IFERROR(VLOOKUP(B54,total!$B$8:$B$1007,1,FALSE),"")="",B54&amp;", ",""),"")</f>
        <v/>
      </c>
      <c r="V54" s="94" t="str">
        <f t="shared" si="1"/>
        <v/>
      </c>
    </row>
    <row r="55" spans="1:22" x14ac:dyDescent="0.25">
      <c r="A55" s="42" t="str">
        <f>IF(R55="OK",IFERROR(B55&amp;" - "&amp;VLOOKUP(C55,supply!$B$8:$C$507,2,FALSE)&amp;" - "&amp;E55&amp;" - "&amp;G55&amp;" - "&amp;H55&amp;" - "&amp;I55&amp;" - "&amp;J55&amp;" - "&amp;K55&amp;" - "&amp;L55&amp;" - "&amp;M55&amp;" - "&amp;N55&amp;" - "&amp;O55&amp;" - с ддс: "&amp;Q55,""),"1001 - Няма данни за разход")</f>
        <v>1001 - Няма данни за разход</v>
      </c>
      <c r="B55" s="58">
        <v>48</v>
      </c>
      <c r="C55" s="58" t="str">
        <f>IF(AND(D55&lt;&gt;"",D55&lt;&gt;" -  -  -  -  - "),VLOOKUP(D55,supply!$A$8:$B$507,2,FALSE),"")</f>
        <v/>
      </c>
      <c r="D55" s="60"/>
      <c r="E55" s="60"/>
      <c r="F55" s="67"/>
      <c r="G55" s="59"/>
      <c r="H55" s="68"/>
      <c r="I55" s="60"/>
      <c r="J55" s="59"/>
      <c r="K55" s="59"/>
      <c r="L55" s="59"/>
      <c r="M55" s="59"/>
      <c r="N55" s="59"/>
      <c r="O55" s="59"/>
      <c r="P55" s="68"/>
      <c r="Q55" s="68"/>
      <c r="R55" s="77" t="str">
        <f t="shared" si="0"/>
        <v>Няма избран доставчик</v>
      </c>
      <c r="S55" s="63" t="str">
        <f t="shared" si="2"/>
        <v/>
      </c>
      <c r="U55" s="94" t="str">
        <f>IF(R55="OK",IF(IFERROR(VLOOKUP(B55,total!$B$8:$B$1007,1,FALSE),"")="",B55&amp;", ",""),"")</f>
        <v/>
      </c>
      <c r="V55" s="94" t="str">
        <f t="shared" si="1"/>
        <v/>
      </c>
    </row>
    <row r="56" spans="1:22" x14ac:dyDescent="0.25">
      <c r="A56" s="42" t="str">
        <f>IF(R56="OK",IFERROR(B56&amp;" - "&amp;VLOOKUP(C56,supply!$B$8:$C$507,2,FALSE)&amp;" - "&amp;E56&amp;" - "&amp;G56&amp;" - "&amp;H56&amp;" - "&amp;I56&amp;" - "&amp;J56&amp;" - "&amp;K56&amp;" - "&amp;L56&amp;" - "&amp;M56&amp;" - "&amp;N56&amp;" - "&amp;O56&amp;" - с ддс: "&amp;Q56,""),"1001 - Няма данни за разход")</f>
        <v>1001 - Няма данни за разход</v>
      </c>
      <c r="B56" s="58">
        <v>49</v>
      </c>
      <c r="C56" s="58" t="str">
        <f>IF(AND(D56&lt;&gt;"",D56&lt;&gt;" -  -  -  -  - "),VLOOKUP(D56,supply!$A$8:$B$507,2,FALSE),"")</f>
        <v/>
      </c>
      <c r="D56" s="60"/>
      <c r="E56" s="60"/>
      <c r="F56" s="67"/>
      <c r="G56" s="59"/>
      <c r="H56" s="68"/>
      <c r="I56" s="60"/>
      <c r="J56" s="59"/>
      <c r="K56" s="59"/>
      <c r="L56" s="59"/>
      <c r="M56" s="59"/>
      <c r="N56" s="59"/>
      <c r="O56" s="59"/>
      <c r="P56" s="68"/>
      <c r="Q56" s="68"/>
      <c r="R56" s="77" t="str">
        <f t="shared" si="0"/>
        <v>Няма избран доставчик</v>
      </c>
      <c r="S56" s="63" t="str">
        <f t="shared" si="2"/>
        <v/>
      </c>
      <c r="U56" s="94" t="str">
        <f>IF(R56="OK",IF(IFERROR(VLOOKUP(B56,total!$B$8:$B$1007,1,FALSE),"")="",B56&amp;", ",""),"")</f>
        <v/>
      </c>
      <c r="V56" s="94" t="str">
        <f t="shared" si="1"/>
        <v/>
      </c>
    </row>
    <row r="57" spans="1:22" x14ac:dyDescent="0.25">
      <c r="A57" s="42" t="str">
        <f>IF(R57="OK",IFERROR(B57&amp;" - "&amp;VLOOKUP(C57,supply!$B$8:$C$507,2,FALSE)&amp;" - "&amp;E57&amp;" - "&amp;G57&amp;" - "&amp;H57&amp;" - "&amp;I57&amp;" - "&amp;J57&amp;" - "&amp;K57&amp;" - "&amp;L57&amp;" - "&amp;M57&amp;" - "&amp;N57&amp;" - "&amp;O57&amp;" - с ддс: "&amp;Q57,""),"1001 - Няма данни за разход")</f>
        <v>1001 - Няма данни за разход</v>
      </c>
      <c r="B57" s="58">
        <v>50</v>
      </c>
      <c r="C57" s="58" t="str">
        <f>IF(AND(D57&lt;&gt;"",D57&lt;&gt;" -  -  -  -  - "),VLOOKUP(D57,supply!$A$8:$B$507,2,FALSE),"")</f>
        <v/>
      </c>
      <c r="D57" s="60"/>
      <c r="E57" s="60"/>
      <c r="F57" s="67"/>
      <c r="G57" s="59"/>
      <c r="H57" s="68"/>
      <c r="I57" s="60"/>
      <c r="J57" s="59"/>
      <c r="K57" s="59"/>
      <c r="L57" s="59"/>
      <c r="M57" s="59"/>
      <c r="N57" s="59"/>
      <c r="O57" s="59"/>
      <c r="P57" s="68"/>
      <c r="Q57" s="68"/>
      <c r="R57" s="77" t="str">
        <f t="shared" si="0"/>
        <v>Няма избран доставчик</v>
      </c>
      <c r="S57" s="63" t="str">
        <f t="shared" si="2"/>
        <v/>
      </c>
      <c r="U57" s="94" t="str">
        <f>IF(R57="OK",IF(IFERROR(VLOOKUP(B57,total!$B$8:$B$1007,1,FALSE),"")="",B57&amp;", ",""),"")</f>
        <v/>
      </c>
      <c r="V57" s="94" t="str">
        <f t="shared" si="1"/>
        <v/>
      </c>
    </row>
    <row r="58" spans="1:22" x14ac:dyDescent="0.25">
      <c r="A58" s="42" t="str">
        <f>IF(R58="OK",IFERROR(B58&amp;" - "&amp;VLOOKUP(C58,supply!$B$8:$C$507,2,FALSE)&amp;" - "&amp;E58&amp;" - "&amp;G58&amp;" - "&amp;H58&amp;" - "&amp;I58&amp;" - "&amp;J58&amp;" - "&amp;K58&amp;" - "&amp;L58&amp;" - "&amp;M58&amp;" - "&amp;N58&amp;" - "&amp;O58&amp;" - с ддс: "&amp;Q58,""),"1001 - Няма данни за разход")</f>
        <v>1001 - Няма данни за разход</v>
      </c>
      <c r="B58" s="58">
        <v>51</v>
      </c>
      <c r="C58" s="58" t="str">
        <f>IF(AND(D58&lt;&gt;"",D58&lt;&gt;" -  -  -  -  - "),VLOOKUP(D58,supply!$A$8:$B$507,2,FALSE),"")</f>
        <v/>
      </c>
      <c r="D58" s="60"/>
      <c r="E58" s="60"/>
      <c r="F58" s="67"/>
      <c r="G58" s="59"/>
      <c r="H58" s="68"/>
      <c r="I58" s="60"/>
      <c r="J58" s="59"/>
      <c r="K58" s="59"/>
      <c r="L58" s="59"/>
      <c r="M58" s="59"/>
      <c r="N58" s="59"/>
      <c r="O58" s="59"/>
      <c r="P58" s="68"/>
      <c r="Q58" s="68"/>
      <c r="R58" s="77" t="str">
        <f t="shared" si="0"/>
        <v>Няма избран доставчик</v>
      </c>
      <c r="S58" s="63" t="str">
        <f t="shared" si="2"/>
        <v/>
      </c>
      <c r="U58" s="94" t="str">
        <f>IF(R58="OK",IF(IFERROR(VLOOKUP(B58,total!$B$8:$B$1007,1,FALSE),"")="",B58&amp;", ",""),"")</f>
        <v/>
      </c>
      <c r="V58" s="94" t="str">
        <f t="shared" si="1"/>
        <v/>
      </c>
    </row>
    <row r="59" spans="1:22" x14ac:dyDescent="0.25">
      <c r="A59" s="42" t="str">
        <f>IF(R59="OK",IFERROR(B59&amp;" - "&amp;VLOOKUP(C59,supply!$B$8:$C$507,2,FALSE)&amp;" - "&amp;E59&amp;" - "&amp;G59&amp;" - "&amp;H59&amp;" - "&amp;I59&amp;" - "&amp;J59&amp;" - "&amp;K59&amp;" - "&amp;L59&amp;" - "&amp;M59&amp;" - "&amp;N59&amp;" - "&amp;O59&amp;" - с ддс: "&amp;Q59,""),"1001 - Няма данни за разход")</f>
        <v>1001 - Няма данни за разход</v>
      </c>
      <c r="B59" s="58">
        <v>52</v>
      </c>
      <c r="C59" s="58" t="str">
        <f>IF(AND(D59&lt;&gt;"",D59&lt;&gt;" -  -  -  -  - "),VLOOKUP(D59,supply!$A$8:$B$507,2,FALSE),"")</f>
        <v/>
      </c>
      <c r="D59" s="60"/>
      <c r="E59" s="60"/>
      <c r="F59" s="67"/>
      <c r="G59" s="59"/>
      <c r="H59" s="68"/>
      <c r="I59" s="60"/>
      <c r="J59" s="59"/>
      <c r="K59" s="59"/>
      <c r="L59" s="59"/>
      <c r="M59" s="59"/>
      <c r="N59" s="59"/>
      <c r="O59" s="59"/>
      <c r="P59" s="68"/>
      <c r="Q59" s="68"/>
      <c r="R59" s="77" t="str">
        <f t="shared" si="0"/>
        <v>Няма избран доставчик</v>
      </c>
      <c r="S59" s="63" t="str">
        <f t="shared" si="2"/>
        <v/>
      </c>
      <c r="U59" s="94" t="str">
        <f>IF(R59="OK",IF(IFERROR(VLOOKUP(B59,total!$B$8:$B$1007,1,FALSE),"")="",B59&amp;", ",""),"")</f>
        <v/>
      </c>
      <c r="V59" s="94" t="str">
        <f t="shared" si="1"/>
        <v/>
      </c>
    </row>
    <row r="60" spans="1:22" x14ac:dyDescent="0.25">
      <c r="A60" s="42" t="str">
        <f>IF(R60="OK",IFERROR(B60&amp;" - "&amp;VLOOKUP(C60,supply!$B$8:$C$507,2,FALSE)&amp;" - "&amp;E60&amp;" - "&amp;G60&amp;" - "&amp;H60&amp;" - "&amp;I60&amp;" - "&amp;J60&amp;" - "&amp;K60&amp;" - "&amp;L60&amp;" - "&amp;M60&amp;" - "&amp;N60&amp;" - "&amp;O60&amp;" - с ддс: "&amp;Q60,""),"1001 - Няма данни за разход")</f>
        <v>1001 - Няма данни за разход</v>
      </c>
      <c r="B60" s="58">
        <v>53</v>
      </c>
      <c r="C60" s="58" t="str">
        <f>IF(AND(D60&lt;&gt;"",D60&lt;&gt;" -  -  -  -  - "),VLOOKUP(D60,supply!$A$8:$B$507,2,FALSE),"")</f>
        <v/>
      </c>
      <c r="D60" s="60"/>
      <c r="E60" s="60"/>
      <c r="F60" s="67"/>
      <c r="G60" s="59"/>
      <c r="H60" s="68"/>
      <c r="I60" s="60"/>
      <c r="J60" s="59"/>
      <c r="K60" s="59"/>
      <c r="L60" s="59"/>
      <c r="M60" s="59"/>
      <c r="N60" s="59"/>
      <c r="O60" s="59"/>
      <c r="P60" s="68"/>
      <c r="Q60" s="68"/>
      <c r="R60" s="77" t="str">
        <f t="shared" si="0"/>
        <v>Няма избран доставчик</v>
      </c>
      <c r="S60" s="63" t="str">
        <f t="shared" si="2"/>
        <v/>
      </c>
      <c r="U60" s="94" t="str">
        <f>IF(R60="OK",IF(IFERROR(VLOOKUP(B60,total!$B$8:$B$1007,1,FALSE),"")="",B60&amp;", ",""),"")</f>
        <v/>
      </c>
      <c r="V60" s="94" t="str">
        <f t="shared" si="1"/>
        <v/>
      </c>
    </row>
    <row r="61" spans="1:22" x14ac:dyDescent="0.25">
      <c r="A61" s="42" t="str">
        <f>IF(R61="OK",IFERROR(B61&amp;" - "&amp;VLOOKUP(C61,supply!$B$8:$C$507,2,FALSE)&amp;" - "&amp;E61&amp;" - "&amp;G61&amp;" - "&amp;H61&amp;" - "&amp;I61&amp;" - "&amp;J61&amp;" - "&amp;K61&amp;" - "&amp;L61&amp;" - "&amp;M61&amp;" - "&amp;N61&amp;" - "&amp;O61&amp;" - с ддс: "&amp;Q61,""),"1001 - Няма данни за разход")</f>
        <v>1001 - Няма данни за разход</v>
      </c>
      <c r="B61" s="58">
        <v>54</v>
      </c>
      <c r="C61" s="58" t="str">
        <f>IF(AND(D61&lt;&gt;"",D61&lt;&gt;" -  -  -  -  - "),VLOOKUP(D61,supply!$A$8:$B$507,2,FALSE),"")</f>
        <v/>
      </c>
      <c r="D61" s="60"/>
      <c r="E61" s="60"/>
      <c r="F61" s="67"/>
      <c r="G61" s="59"/>
      <c r="H61" s="68"/>
      <c r="I61" s="60"/>
      <c r="J61" s="59"/>
      <c r="K61" s="59"/>
      <c r="L61" s="59"/>
      <c r="M61" s="59"/>
      <c r="N61" s="59"/>
      <c r="O61" s="59"/>
      <c r="P61" s="68"/>
      <c r="Q61" s="68"/>
      <c r="R61" s="77" t="str">
        <f t="shared" si="0"/>
        <v>Няма избран доставчик</v>
      </c>
      <c r="S61" s="63" t="str">
        <f t="shared" si="2"/>
        <v/>
      </c>
      <c r="U61" s="94" t="str">
        <f>IF(R61="OK",IF(IFERROR(VLOOKUP(B61,total!$B$8:$B$1007,1,FALSE),"")="",B61&amp;", ",""),"")</f>
        <v/>
      </c>
      <c r="V61" s="94" t="str">
        <f t="shared" si="1"/>
        <v/>
      </c>
    </row>
    <row r="62" spans="1:22" x14ac:dyDescent="0.25">
      <c r="A62" s="42" t="str">
        <f>IF(R62="OK",IFERROR(B62&amp;" - "&amp;VLOOKUP(C62,supply!$B$8:$C$507,2,FALSE)&amp;" - "&amp;E62&amp;" - "&amp;G62&amp;" - "&amp;H62&amp;" - "&amp;I62&amp;" - "&amp;J62&amp;" - "&amp;K62&amp;" - "&amp;L62&amp;" - "&amp;M62&amp;" - "&amp;N62&amp;" - "&amp;O62&amp;" - с ддс: "&amp;Q62,""),"1001 - Няма данни за разход")</f>
        <v>1001 - Няма данни за разход</v>
      </c>
      <c r="B62" s="58">
        <v>55</v>
      </c>
      <c r="C62" s="58" t="str">
        <f>IF(AND(D62&lt;&gt;"",D62&lt;&gt;" -  -  -  -  - "),VLOOKUP(D62,supply!$A$8:$B$507,2,FALSE),"")</f>
        <v/>
      </c>
      <c r="D62" s="60"/>
      <c r="E62" s="60"/>
      <c r="F62" s="67"/>
      <c r="G62" s="59"/>
      <c r="H62" s="68"/>
      <c r="I62" s="60"/>
      <c r="J62" s="59"/>
      <c r="K62" s="59"/>
      <c r="L62" s="59"/>
      <c r="M62" s="59"/>
      <c r="N62" s="59"/>
      <c r="O62" s="59"/>
      <c r="P62" s="68"/>
      <c r="Q62" s="68"/>
      <c r="R62" s="77" t="str">
        <f t="shared" si="0"/>
        <v>Няма избран доставчик</v>
      </c>
      <c r="S62" s="63" t="str">
        <f t="shared" si="2"/>
        <v/>
      </c>
      <c r="U62" s="94" t="str">
        <f>IF(R62="OK",IF(IFERROR(VLOOKUP(B62,total!$B$8:$B$1007,1,FALSE),"")="",B62&amp;", ",""),"")</f>
        <v/>
      </c>
      <c r="V62" s="94" t="str">
        <f t="shared" si="1"/>
        <v/>
      </c>
    </row>
    <row r="63" spans="1:22" x14ac:dyDescent="0.25">
      <c r="A63" s="42" t="str">
        <f>IF(R63="OK",IFERROR(B63&amp;" - "&amp;VLOOKUP(C63,supply!$B$8:$C$507,2,FALSE)&amp;" - "&amp;E63&amp;" - "&amp;G63&amp;" - "&amp;H63&amp;" - "&amp;I63&amp;" - "&amp;J63&amp;" - "&amp;K63&amp;" - "&amp;L63&amp;" - "&amp;M63&amp;" - "&amp;N63&amp;" - "&amp;O63&amp;" - с ддс: "&amp;Q63,""),"1001 - Няма данни за разход")</f>
        <v>1001 - Няма данни за разход</v>
      </c>
      <c r="B63" s="58">
        <v>56</v>
      </c>
      <c r="C63" s="58" t="str">
        <f>IF(AND(D63&lt;&gt;"",D63&lt;&gt;" -  -  -  -  - "),VLOOKUP(D63,supply!$A$8:$B$507,2,FALSE),"")</f>
        <v/>
      </c>
      <c r="D63" s="60"/>
      <c r="E63" s="60"/>
      <c r="F63" s="67"/>
      <c r="G63" s="59"/>
      <c r="H63" s="68"/>
      <c r="I63" s="60"/>
      <c r="J63" s="59"/>
      <c r="K63" s="59"/>
      <c r="L63" s="59"/>
      <c r="M63" s="59"/>
      <c r="N63" s="59"/>
      <c r="O63" s="59"/>
      <c r="P63" s="68"/>
      <c r="Q63" s="68"/>
      <c r="R63" s="77" t="str">
        <f t="shared" si="0"/>
        <v>Няма избран доставчик</v>
      </c>
      <c r="S63" s="63" t="str">
        <f t="shared" si="2"/>
        <v/>
      </c>
      <c r="U63" s="94" t="str">
        <f>IF(R63="OK",IF(IFERROR(VLOOKUP(B63,total!$B$8:$B$1007,1,FALSE),"")="",B63&amp;", ",""),"")</f>
        <v/>
      </c>
      <c r="V63" s="94" t="str">
        <f t="shared" si="1"/>
        <v/>
      </c>
    </row>
    <row r="64" spans="1:22" x14ac:dyDescent="0.25">
      <c r="A64" s="42" t="str">
        <f>IF(R64="OK",IFERROR(B64&amp;" - "&amp;VLOOKUP(C64,supply!$B$8:$C$507,2,FALSE)&amp;" - "&amp;E64&amp;" - "&amp;G64&amp;" - "&amp;H64&amp;" - "&amp;I64&amp;" - "&amp;J64&amp;" - "&amp;K64&amp;" - "&amp;L64&amp;" - "&amp;M64&amp;" - "&amp;N64&amp;" - "&amp;O64&amp;" - с ддс: "&amp;Q64,""),"1001 - Няма данни за разход")</f>
        <v>1001 - Няма данни за разход</v>
      </c>
      <c r="B64" s="58">
        <v>57</v>
      </c>
      <c r="C64" s="58" t="str">
        <f>IF(AND(D64&lt;&gt;"",D64&lt;&gt;" -  -  -  -  - "),VLOOKUP(D64,supply!$A$8:$B$507,2,FALSE),"")</f>
        <v/>
      </c>
      <c r="D64" s="60"/>
      <c r="E64" s="60"/>
      <c r="F64" s="67"/>
      <c r="G64" s="59"/>
      <c r="H64" s="68"/>
      <c r="I64" s="60"/>
      <c r="J64" s="59"/>
      <c r="K64" s="59"/>
      <c r="L64" s="59"/>
      <c r="M64" s="59"/>
      <c r="N64" s="59"/>
      <c r="O64" s="59"/>
      <c r="P64" s="68"/>
      <c r="Q64" s="68"/>
      <c r="R64" s="77" t="str">
        <f t="shared" si="0"/>
        <v>Няма избран доставчик</v>
      </c>
      <c r="S64" s="63" t="str">
        <f t="shared" si="2"/>
        <v/>
      </c>
      <c r="U64" s="94" t="str">
        <f>IF(R64="OK",IF(IFERROR(VLOOKUP(B64,total!$B$8:$B$1007,1,FALSE),"")="",B64&amp;", ",""),"")</f>
        <v/>
      </c>
      <c r="V64" s="94" t="str">
        <f t="shared" si="1"/>
        <v/>
      </c>
    </row>
    <row r="65" spans="1:22" x14ac:dyDescent="0.25">
      <c r="A65" s="42" t="str">
        <f>IF(R65="OK",IFERROR(B65&amp;" - "&amp;VLOOKUP(C65,supply!$B$8:$C$507,2,FALSE)&amp;" - "&amp;E65&amp;" - "&amp;G65&amp;" - "&amp;H65&amp;" - "&amp;I65&amp;" - "&amp;J65&amp;" - "&amp;K65&amp;" - "&amp;L65&amp;" - "&amp;M65&amp;" - "&amp;N65&amp;" - "&amp;O65&amp;" - с ддс: "&amp;Q65,""),"1001 - Няма данни за разход")</f>
        <v>1001 - Няма данни за разход</v>
      </c>
      <c r="B65" s="58">
        <v>58</v>
      </c>
      <c r="C65" s="58" t="str">
        <f>IF(AND(D65&lt;&gt;"",D65&lt;&gt;" -  -  -  -  - "),VLOOKUP(D65,supply!$A$8:$B$507,2,FALSE),"")</f>
        <v/>
      </c>
      <c r="D65" s="60"/>
      <c r="E65" s="60"/>
      <c r="F65" s="67"/>
      <c r="G65" s="59"/>
      <c r="H65" s="68"/>
      <c r="I65" s="60"/>
      <c r="J65" s="59"/>
      <c r="K65" s="59"/>
      <c r="L65" s="59"/>
      <c r="M65" s="59"/>
      <c r="N65" s="59"/>
      <c r="O65" s="59"/>
      <c r="P65" s="68"/>
      <c r="Q65" s="68"/>
      <c r="R65" s="77" t="str">
        <f t="shared" si="0"/>
        <v>Няма избран доставчик</v>
      </c>
      <c r="S65" s="63" t="str">
        <f t="shared" si="2"/>
        <v/>
      </c>
      <c r="U65" s="94" t="str">
        <f>IF(R65="OK",IF(IFERROR(VLOOKUP(B65,total!$B$8:$B$1007,1,FALSE),"")="",B65&amp;", ",""),"")</f>
        <v/>
      </c>
      <c r="V65" s="94" t="str">
        <f t="shared" si="1"/>
        <v/>
      </c>
    </row>
    <row r="66" spans="1:22" x14ac:dyDescent="0.25">
      <c r="A66" s="42" t="str">
        <f>IF(R66="OK",IFERROR(B66&amp;" - "&amp;VLOOKUP(C66,supply!$B$8:$C$507,2,FALSE)&amp;" - "&amp;E66&amp;" - "&amp;G66&amp;" - "&amp;H66&amp;" - "&amp;I66&amp;" - "&amp;J66&amp;" - "&amp;K66&amp;" - "&amp;L66&amp;" - "&amp;M66&amp;" - "&amp;N66&amp;" - "&amp;O66&amp;" - с ддс: "&amp;Q66,""),"1001 - Няма данни за разход")</f>
        <v>1001 - Няма данни за разход</v>
      </c>
      <c r="B66" s="58">
        <v>59</v>
      </c>
      <c r="C66" s="58" t="str">
        <f>IF(AND(D66&lt;&gt;"",D66&lt;&gt;" -  -  -  -  - "),VLOOKUP(D66,supply!$A$8:$B$507,2,FALSE),"")</f>
        <v/>
      </c>
      <c r="D66" s="60"/>
      <c r="E66" s="60"/>
      <c r="F66" s="67"/>
      <c r="G66" s="59"/>
      <c r="H66" s="68"/>
      <c r="I66" s="60"/>
      <c r="J66" s="59"/>
      <c r="K66" s="59"/>
      <c r="L66" s="59"/>
      <c r="M66" s="59"/>
      <c r="N66" s="59"/>
      <c r="O66" s="59"/>
      <c r="P66" s="68"/>
      <c r="Q66" s="68"/>
      <c r="R66" s="77" t="str">
        <f t="shared" si="0"/>
        <v>Няма избран доставчик</v>
      </c>
      <c r="S66" s="63" t="str">
        <f t="shared" si="2"/>
        <v/>
      </c>
      <c r="U66" s="94" t="str">
        <f>IF(R66="OK",IF(IFERROR(VLOOKUP(B66,total!$B$8:$B$1007,1,FALSE),"")="",B66&amp;", ",""),"")</f>
        <v/>
      </c>
      <c r="V66" s="94" t="str">
        <f t="shared" si="1"/>
        <v/>
      </c>
    </row>
    <row r="67" spans="1:22" x14ac:dyDescent="0.25">
      <c r="A67" s="42" t="str">
        <f>IF(R67="OK",IFERROR(B67&amp;" - "&amp;VLOOKUP(C67,supply!$B$8:$C$507,2,FALSE)&amp;" - "&amp;E67&amp;" - "&amp;G67&amp;" - "&amp;H67&amp;" - "&amp;I67&amp;" - "&amp;J67&amp;" - "&amp;K67&amp;" - "&amp;L67&amp;" - "&amp;M67&amp;" - "&amp;N67&amp;" - "&amp;O67&amp;" - с ддс: "&amp;Q67,""),"1001 - Няма данни за разход")</f>
        <v>1001 - Няма данни за разход</v>
      </c>
      <c r="B67" s="58">
        <v>60</v>
      </c>
      <c r="C67" s="58" t="str">
        <f>IF(AND(D67&lt;&gt;"",D67&lt;&gt;" -  -  -  -  - "),VLOOKUP(D67,supply!$A$8:$B$507,2,FALSE),"")</f>
        <v/>
      </c>
      <c r="D67" s="60"/>
      <c r="E67" s="60"/>
      <c r="F67" s="67"/>
      <c r="G67" s="59"/>
      <c r="H67" s="68"/>
      <c r="I67" s="60"/>
      <c r="J67" s="59"/>
      <c r="K67" s="59"/>
      <c r="L67" s="59"/>
      <c r="M67" s="59"/>
      <c r="N67" s="59"/>
      <c r="O67" s="59"/>
      <c r="P67" s="68"/>
      <c r="Q67" s="68"/>
      <c r="R67" s="77" t="str">
        <f t="shared" si="0"/>
        <v>Няма избран доставчик</v>
      </c>
      <c r="S67" s="63" t="str">
        <f t="shared" si="2"/>
        <v/>
      </c>
      <c r="U67" s="94" t="str">
        <f>IF(R67="OK",IF(IFERROR(VLOOKUP(B67,total!$B$8:$B$1007,1,FALSE),"")="",B67&amp;", ",""),"")</f>
        <v/>
      </c>
      <c r="V67" s="94" t="str">
        <f t="shared" si="1"/>
        <v/>
      </c>
    </row>
    <row r="68" spans="1:22" x14ac:dyDescent="0.25">
      <c r="A68" s="42" t="str">
        <f>IF(R68="OK",IFERROR(B68&amp;" - "&amp;VLOOKUP(C68,supply!$B$8:$C$507,2,FALSE)&amp;" - "&amp;E68&amp;" - "&amp;G68&amp;" - "&amp;H68&amp;" - "&amp;I68&amp;" - "&amp;J68&amp;" - "&amp;K68&amp;" - "&amp;L68&amp;" - "&amp;M68&amp;" - "&amp;N68&amp;" - "&amp;O68&amp;" - с ддс: "&amp;Q68,""),"1001 - Няма данни за разход")</f>
        <v>1001 - Няма данни за разход</v>
      </c>
      <c r="B68" s="58">
        <v>61</v>
      </c>
      <c r="C68" s="58" t="str">
        <f>IF(AND(D68&lt;&gt;"",D68&lt;&gt;" -  -  -  -  - "),VLOOKUP(D68,supply!$A$8:$B$507,2,FALSE),"")</f>
        <v/>
      </c>
      <c r="D68" s="60"/>
      <c r="E68" s="60"/>
      <c r="F68" s="67"/>
      <c r="G68" s="59"/>
      <c r="H68" s="68"/>
      <c r="I68" s="60"/>
      <c r="J68" s="59"/>
      <c r="K68" s="59"/>
      <c r="L68" s="59"/>
      <c r="M68" s="59"/>
      <c r="N68" s="59"/>
      <c r="O68" s="59"/>
      <c r="P68" s="68"/>
      <c r="Q68" s="68"/>
      <c r="R68" s="77" t="str">
        <f t="shared" si="0"/>
        <v>Няма избран доставчик</v>
      </c>
      <c r="S68" s="63" t="str">
        <f t="shared" si="2"/>
        <v/>
      </c>
      <c r="U68" s="94" t="str">
        <f>IF(R68="OK",IF(IFERROR(VLOOKUP(B68,total!$B$8:$B$1007,1,FALSE),"")="",B68&amp;", ",""),"")</f>
        <v/>
      </c>
      <c r="V68" s="94" t="str">
        <f t="shared" si="1"/>
        <v/>
      </c>
    </row>
    <row r="69" spans="1:22" x14ac:dyDescent="0.25">
      <c r="A69" s="42" t="str">
        <f>IF(R69="OK",IFERROR(B69&amp;" - "&amp;VLOOKUP(C69,supply!$B$8:$C$507,2,FALSE)&amp;" - "&amp;E69&amp;" - "&amp;G69&amp;" - "&amp;H69&amp;" - "&amp;I69&amp;" - "&amp;J69&amp;" - "&amp;K69&amp;" - "&amp;L69&amp;" - "&amp;M69&amp;" - "&amp;N69&amp;" - "&amp;O69&amp;" - с ддс: "&amp;Q69,""),"1001 - Няма данни за разход")</f>
        <v>1001 - Няма данни за разход</v>
      </c>
      <c r="B69" s="58">
        <v>62</v>
      </c>
      <c r="C69" s="58" t="str">
        <f>IF(AND(D69&lt;&gt;"",D69&lt;&gt;" -  -  -  -  - "),VLOOKUP(D69,supply!$A$8:$B$507,2,FALSE),"")</f>
        <v/>
      </c>
      <c r="D69" s="60"/>
      <c r="E69" s="60"/>
      <c r="F69" s="67"/>
      <c r="G69" s="59"/>
      <c r="H69" s="68"/>
      <c r="I69" s="60"/>
      <c r="J69" s="59"/>
      <c r="K69" s="59"/>
      <c r="L69" s="59"/>
      <c r="M69" s="59"/>
      <c r="N69" s="59"/>
      <c r="O69" s="59"/>
      <c r="P69" s="68"/>
      <c r="Q69" s="68"/>
      <c r="R69" s="77" t="str">
        <f t="shared" si="0"/>
        <v>Няма избран доставчик</v>
      </c>
      <c r="S69" s="63" t="str">
        <f t="shared" si="2"/>
        <v/>
      </c>
      <c r="U69" s="94" t="str">
        <f>IF(R69="OK",IF(IFERROR(VLOOKUP(B69,total!$B$8:$B$1007,1,FALSE),"")="",B69&amp;", ",""),"")</f>
        <v/>
      </c>
      <c r="V69" s="94" t="str">
        <f t="shared" si="1"/>
        <v/>
      </c>
    </row>
    <row r="70" spans="1:22" x14ac:dyDescent="0.25">
      <c r="A70" s="42" t="str">
        <f>IF(R70="OK",IFERROR(B70&amp;" - "&amp;VLOOKUP(C70,supply!$B$8:$C$507,2,FALSE)&amp;" - "&amp;E70&amp;" - "&amp;G70&amp;" - "&amp;H70&amp;" - "&amp;I70&amp;" - "&amp;J70&amp;" - "&amp;K70&amp;" - "&amp;L70&amp;" - "&amp;M70&amp;" - "&amp;N70&amp;" - "&amp;O70&amp;" - с ддс: "&amp;Q70,""),"1001 - Няма данни за разход")</f>
        <v>1001 - Няма данни за разход</v>
      </c>
      <c r="B70" s="58">
        <v>63</v>
      </c>
      <c r="C70" s="58" t="str">
        <f>IF(AND(D70&lt;&gt;"",D70&lt;&gt;" -  -  -  -  - "),VLOOKUP(D70,supply!$A$8:$B$507,2,FALSE),"")</f>
        <v/>
      </c>
      <c r="D70" s="60"/>
      <c r="E70" s="60"/>
      <c r="F70" s="67"/>
      <c r="G70" s="59"/>
      <c r="H70" s="68"/>
      <c r="I70" s="60"/>
      <c r="J70" s="59"/>
      <c r="K70" s="59"/>
      <c r="L70" s="59"/>
      <c r="M70" s="59"/>
      <c r="N70" s="59"/>
      <c r="O70" s="59"/>
      <c r="P70" s="68"/>
      <c r="Q70" s="68"/>
      <c r="R70" s="77" t="str">
        <f t="shared" si="0"/>
        <v>Няма избран доставчик</v>
      </c>
      <c r="S70" s="63" t="str">
        <f t="shared" si="2"/>
        <v/>
      </c>
      <c r="U70" s="94" t="str">
        <f>IF(R70="OK",IF(IFERROR(VLOOKUP(B70,total!$B$8:$B$1007,1,FALSE),"")="",B70&amp;", ",""),"")</f>
        <v/>
      </c>
      <c r="V70" s="94" t="str">
        <f t="shared" si="1"/>
        <v/>
      </c>
    </row>
    <row r="71" spans="1:22" x14ac:dyDescent="0.25">
      <c r="A71" s="42" t="str">
        <f>IF(R71="OK",IFERROR(B71&amp;" - "&amp;VLOOKUP(C71,supply!$B$8:$C$507,2,FALSE)&amp;" - "&amp;E71&amp;" - "&amp;G71&amp;" - "&amp;H71&amp;" - "&amp;I71&amp;" - "&amp;J71&amp;" - "&amp;K71&amp;" - "&amp;L71&amp;" - "&amp;M71&amp;" - "&amp;N71&amp;" - "&amp;O71&amp;" - с ддс: "&amp;Q71,""),"1001 - Няма данни за разход")</f>
        <v>1001 - Няма данни за разход</v>
      </c>
      <c r="B71" s="58">
        <v>64</v>
      </c>
      <c r="C71" s="58" t="str">
        <f>IF(AND(D71&lt;&gt;"",D71&lt;&gt;" -  -  -  -  - "),VLOOKUP(D71,supply!$A$8:$B$507,2,FALSE),"")</f>
        <v/>
      </c>
      <c r="D71" s="60"/>
      <c r="E71" s="60"/>
      <c r="F71" s="67"/>
      <c r="G71" s="59"/>
      <c r="H71" s="68"/>
      <c r="I71" s="60"/>
      <c r="J71" s="59"/>
      <c r="K71" s="59"/>
      <c r="L71" s="59"/>
      <c r="M71" s="59"/>
      <c r="N71" s="59"/>
      <c r="O71" s="59"/>
      <c r="P71" s="68"/>
      <c r="Q71" s="68"/>
      <c r="R71" s="77" t="str">
        <f t="shared" si="0"/>
        <v>Няма избран доставчик</v>
      </c>
      <c r="S71" s="63" t="str">
        <f t="shared" si="2"/>
        <v/>
      </c>
      <c r="U71" s="94" t="str">
        <f>IF(R71="OK",IF(IFERROR(VLOOKUP(B71,total!$B$8:$B$1007,1,FALSE),"")="",B71&amp;", ",""),"")</f>
        <v/>
      </c>
      <c r="V71" s="94" t="str">
        <f t="shared" si="1"/>
        <v/>
      </c>
    </row>
    <row r="72" spans="1:22" x14ac:dyDescent="0.25">
      <c r="A72" s="42" t="str">
        <f>IF(R72="OK",IFERROR(B72&amp;" - "&amp;VLOOKUP(C72,supply!$B$8:$C$507,2,FALSE)&amp;" - "&amp;E72&amp;" - "&amp;G72&amp;" - "&amp;H72&amp;" - "&amp;I72&amp;" - "&amp;J72&amp;" - "&amp;K72&amp;" - "&amp;L72&amp;" - "&amp;M72&amp;" - "&amp;N72&amp;" - "&amp;O72&amp;" - с ддс: "&amp;Q72,""),"1001 - Няма данни за разход")</f>
        <v>1001 - Няма данни за разход</v>
      </c>
      <c r="B72" s="58">
        <v>65</v>
      </c>
      <c r="C72" s="58" t="str">
        <f>IF(AND(D72&lt;&gt;"",D72&lt;&gt;" -  -  -  -  - "),VLOOKUP(D72,supply!$A$8:$B$507,2,FALSE),"")</f>
        <v/>
      </c>
      <c r="D72" s="60"/>
      <c r="E72" s="60"/>
      <c r="F72" s="67"/>
      <c r="G72" s="59"/>
      <c r="H72" s="68"/>
      <c r="I72" s="60"/>
      <c r="J72" s="59"/>
      <c r="K72" s="59"/>
      <c r="L72" s="59"/>
      <c r="M72" s="59"/>
      <c r="N72" s="59"/>
      <c r="O72" s="59"/>
      <c r="P72" s="68"/>
      <c r="Q72" s="68"/>
      <c r="R72" s="77" t="str">
        <f t="shared" si="0"/>
        <v>Няма избран доставчик</v>
      </c>
      <c r="S72" s="63" t="str">
        <f t="shared" si="2"/>
        <v/>
      </c>
      <c r="U72" s="94" t="str">
        <f>IF(R72="OK",IF(IFERROR(VLOOKUP(B72,total!$B$8:$B$1007,1,FALSE),"")="",B72&amp;", ",""),"")</f>
        <v/>
      </c>
      <c r="V72" s="94" t="str">
        <f t="shared" si="1"/>
        <v/>
      </c>
    </row>
    <row r="73" spans="1:22" x14ac:dyDescent="0.25">
      <c r="A73" s="42" t="str">
        <f>IF(R73="OK",IFERROR(B73&amp;" - "&amp;VLOOKUP(C73,supply!$B$8:$C$507,2,FALSE)&amp;" - "&amp;E73&amp;" - "&amp;G73&amp;" - "&amp;H73&amp;" - "&amp;I73&amp;" - "&amp;J73&amp;" - "&amp;K73&amp;" - "&amp;L73&amp;" - "&amp;M73&amp;" - "&amp;N73&amp;" - "&amp;O73&amp;" - с ддс: "&amp;Q73,""),"1001 - Няма данни за разход")</f>
        <v>1001 - Няма данни за разход</v>
      </c>
      <c r="B73" s="58">
        <v>66</v>
      </c>
      <c r="C73" s="58" t="str">
        <f>IF(AND(D73&lt;&gt;"",D73&lt;&gt;" -  -  -  -  - "),VLOOKUP(D73,supply!$A$8:$B$507,2,FALSE),"")</f>
        <v/>
      </c>
      <c r="D73" s="60"/>
      <c r="E73" s="60"/>
      <c r="F73" s="67"/>
      <c r="G73" s="59"/>
      <c r="H73" s="68"/>
      <c r="I73" s="60"/>
      <c r="J73" s="59"/>
      <c r="K73" s="59"/>
      <c r="L73" s="59"/>
      <c r="M73" s="59"/>
      <c r="N73" s="59"/>
      <c r="O73" s="59"/>
      <c r="P73" s="68"/>
      <c r="Q73" s="68"/>
      <c r="R73" s="77" t="str">
        <f t="shared" ref="R73:R136" si="3">IFERROR(IF(C73&lt;&gt;"",IF(AND(G73&lt;&gt;"",H73&lt;&gt;"",I73&lt;&gt;"",P73&lt;&gt;"",Q73&lt;&gt;""),"OK","Задължителни полета - Наименование/Количество/Мердна единица/стойност"),"Няма избран доставчик"),"Преизберете доставчик")</f>
        <v>Няма избран доставчик</v>
      </c>
      <c r="S73" s="63" t="str">
        <f t="shared" si="2"/>
        <v/>
      </c>
      <c r="U73" s="94" t="str">
        <f>IF(R73="OK",IF(IFERROR(VLOOKUP(B73,total!$B$8:$B$1007,1,FALSE),"")="",B73&amp;", ",""),"")</f>
        <v/>
      </c>
      <c r="V73" s="94" t="str">
        <f t="shared" ref="V73:V136" si="4">IF(R73="OK",CONCATENATE(V72,U73),V72)</f>
        <v/>
      </c>
    </row>
    <row r="74" spans="1:22" x14ac:dyDescent="0.25">
      <c r="A74" s="42" t="str">
        <f>IF(R74="OK",IFERROR(B74&amp;" - "&amp;VLOOKUP(C74,supply!$B$8:$C$507,2,FALSE)&amp;" - "&amp;E74&amp;" - "&amp;G74&amp;" - "&amp;H74&amp;" - "&amp;I74&amp;" - "&amp;J74&amp;" - "&amp;K74&amp;" - "&amp;L74&amp;" - "&amp;M74&amp;" - "&amp;N74&amp;" - "&amp;O74&amp;" - с ддс: "&amp;Q74,""),"1001 - Няма данни за разход")</f>
        <v>1001 - Няма данни за разход</v>
      </c>
      <c r="B74" s="58">
        <v>67</v>
      </c>
      <c r="C74" s="58" t="str">
        <f>IF(AND(D74&lt;&gt;"",D74&lt;&gt;" -  -  -  -  - "),VLOOKUP(D74,supply!$A$8:$B$507,2,FALSE),"")</f>
        <v/>
      </c>
      <c r="D74" s="60"/>
      <c r="E74" s="60"/>
      <c r="F74" s="67"/>
      <c r="G74" s="59"/>
      <c r="H74" s="68"/>
      <c r="I74" s="60"/>
      <c r="J74" s="59"/>
      <c r="K74" s="59"/>
      <c r="L74" s="59"/>
      <c r="M74" s="59"/>
      <c r="N74" s="59"/>
      <c r="O74" s="59"/>
      <c r="P74" s="68"/>
      <c r="Q74" s="68"/>
      <c r="R74" s="77" t="str">
        <f t="shared" si="3"/>
        <v>Няма избран доставчик</v>
      </c>
      <c r="S74" s="63" t="str">
        <f t="shared" ref="S74:S137" si="5">IF(OR(ABS(P74)*100&gt;TRUNC(ABS(P74)*100),ABS(Q74)*100&gt;TRUNC(ABS(Q74)*100)),"Въведена е сума с повече от два знака след десетичната запетая","")</f>
        <v/>
      </c>
      <c r="U74" s="94" t="str">
        <f>IF(R74="OK",IF(IFERROR(VLOOKUP(B74,total!$B$8:$B$1007,1,FALSE),"")="",B74&amp;", ",""),"")</f>
        <v/>
      </c>
      <c r="V74" s="94" t="str">
        <f t="shared" si="4"/>
        <v/>
      </c>
    </row>
    <row r="75" spans="1:22" x14ac:dyDescent="0.25">
      <c r="A75" s="42" t="str">
        <f>IF(R75="OK",IFERROR(B75&amp;" - "&amp;VLOOKUP(C75,supply!$B$8:$C$507,2,FALSE)&amp;" - "&amp;E75&amp;" - "&amp;G75&amp;" - "&amp;H75&amp;" - "&amp;I75&amp;" - "&amp;J75&amp;" - "&amp;K75&amp;" - "&amp;L75&amp;" - "&amp;M75&amp;" - "&amp;N75&amp;" - "&amp;O75&amp;" - с ддс: "&amp;Q75,""),"1001 - Няма данни за разход")</f>
        <v>1001 - Няма данни за разход</v>
      </c>
      <c r="B75" s="58">
        <v>68</v>
      </c>
      <c r="C75" s="58" t="str">
        <f>IF(AND(D75&lt;&gt;"",D75&lt;&gt;" -  -  -  -  - "),VLOOKUP(D75,supply!$A$8:$B$507,2,FALSE),"")</f>
        <v/>
      </c>
      <c r="D75" s="60"/>
      <c r="E75" s="60"/>
      <c r="F75" s="67"/>
      <c r="G75" s="59"/>
      <c r="H75" s="68"/>
      <c r="I75" s="60"/>
      <c r="J75" s="59"/>
      <c r="K75" s="59"/>
      <c r="L75" s="59"/>
      <c r="M75" s="59"/>
      <c r="N75" s="59"/>
      <c r="O75" s="59"/>
      <c r="P75" s="68"/>
      <c r="Q75" s="68"/>
      <c r="R75" s="77" t="str">
        <f t="shared" si="3"/>
        <v>Няма избран доставчик</v>
      </c>
      <c r="S75" s="63" t="str">
        <f t="shared" si="5"/>
        <v/>
      </c>
      <c r="U75" s="94" t="str">
        <f>IF(R75="OK",IF(IFERROR(VLOOKUP(B75,total!$B$8:$B$1007,1,FALSE),"")="",B75&amp;", ",""),"")</f>
        <v/>
      </c>
      <c r="V75" s="94" t="str">
        <f t="shared" si="4"/>
        <v/>
      </c>
    </row>
    <row r="76" spans="1:22" x14ac:dyDescent="0.25">
      <c r="A76" s="42" t="str">
        <f>IF(R76="OK",IFERROR(B76&amp;" - "&amp;VLOOKUP(C76,supply!$B$8:$C$507,2,FALSE)&amp;" - "&amp;E76&amp;" - "&amp;G76&amp;" - "&amp;H76&amp;" - "&amp;I76&amp;" - "&amp;J76&amp;" - "&amp;K76&amp;" - "&amp;L76&amp;" - "&amp;M76&amp;" - "&amp;N76&amp;" - "&amp;O76&amp;" - с ддс: "&amp;Q76,""),"1001 - Няма данни за разход")</f>
        <v>1001 - Няма данни за разход</v>
      </c>
      <c r="B76" s="58">
        <v>69</v>
      </c>
      <c r="C76" s="58" t="str">
        <f>IF(AND(D76&lt;&gt;"",D76&lt;&gt;" -  -  -  -  - "),VLOOKUP(D76,supply!$A$8:$B$507,2,FALSE),"")</f>
        <v/>
      </c>
      <c r="D76" s="60"/>
      <c r="E76" s="60"/>
      <c r="F76" s="67"/>
      <c r="G76" s="59"/>
      <c r="H76" s="68"/>
      <c r="I76" s="60"/>
      <c r="J76" s="59"/>
      <c r="K76" s="59"/>
      <c r="L76" s="59"/>
      <c r="M76" s="59"/>
      <c r="N76" s="59"/>
      <c r="O76" s="59"/>
      <c r="P76" s="68"/>
      <c r="Q76" s="68"/>
      <c r="R76" s="77" t="str">
        <f t="shared" si="3"/>
        <v>Няма избран доставчик</v>
      </c>
      <c r="S76" s="63" t="str">
        <f t="shared" si="5"/>
        <v/>
      </c>
      <c r="U76" s="94" t="str">
        <f>IF(R76="OK",IF(IFERROR(VLOOKUP(B76,total!$B$8:$B$1007,1,FALSE),"")="",B76&amp;", ",""),"")</f>
        <v/>
      </c>
      <c r="V76" s="94" t="str">
        <f t="shared" si="4"/>
        <v/>
      </c>
    </row>
    <row r="77" spans="1:22" x14ac:dyDescent="0.25">
      <c r="A77" s="42" t="str">
        <f>IF(R77="OK",IFERROR(B77&amp;" - "&amp;VLOOKUP(C77,supply!$B$8:$C$507,2,FALSE)&amp;" - "&amp;E77&amp;" - "&amp;G77&amp;" - "&amp;H77&amp;" - "&amp;I77&amp;" - "&amp;J77&amp;" - "&amp;K77&amp;" - "&amp;L77&amp;" - "&amp;M77&amp;" - "&amp;N77&amp;" - "&amp;O77&amp;" - с ддс: "&amp;Q77,""),"1001 - Няма данни за разход")</f>
        <v>1001 - Няма данни за разход</v>
      </c>
      <c r="B77" s="58">
        <v>70</v>
      </c>
      <c r="C77" s="58" t="str">
        <f>IF(AND(D77&lt;&gt;"",D77&lt;&gt;" -  -  -  -  - "),VLOOKUP(D77,supply!$A$8:$B$507,2,FALSE),"")</f>
        <v/>
      </c>
      <c r="D77" s="60"/>
      <c r="E77" s="60"/>
      <c r="F77" s="67"/>
      <c r="G77" s="59"/>
      <c r="H77" s="68"/>
      <c r="I77" s="60"/>
      <c r="J77" s="59"/>
      <c r="K77" s="59"/>
      <c r="L77" s="59"/>
      <c r="M77" s="59"/>
      <c r="N77" s="59"/>
      <c r="O77" s="59"/>
      <c r="P77" s="68"/>
      <c r="Q77" s="68"/>
      <c r="R77" s="77" t="str">
        <f t="shared" si="3"/>
        <v>Няма избран доставчик</v>
      </c>
      <c r="S77" s="63" t="str">
        <f t="shared" si="5"/>
        <v/>
      </c>
      <c r="U77" s="94" t="str">
        <f>IF(R77="OK",IF(IFERROR(VLOOKUP(B77,total!$B$8:$B$1007,1,FALSE),"")="",B77&amp;", ",""),"")</f>
        <v/>
      </c>
      <c r="V77" s="94" t="str">
        <f t="shared" si="4"/>
        <v/>
      </c>
    </row>
    <row r="78" spans="1:22" x14ac:dyDescent="0.25">
      <c r="A78" s="42" t="str">
        <f>IF(R78="OK",IFERROR(B78&amp;" - "&amp;VLOOKUP(C78,supply!$B$8:$C$507,2,FALSE)&amp;" - "&amp;E78&amp;" - "&amp;G78&amp;" - "&amp;H78&amp;" - "&amp;I78&amp;" - "&amp;J78&amp;" - "&amp;K78&amp;" - "&amp;L78&amp;" - "&amp;M78&amp;" - "&amp;N78&amp;" - "&amp;O78&amp;" - с ддс: "&amp;Q78,""),"1001 - Няма данни за разход")</f>
        <v>1001 - Няма данни за разход</v>
      </c>
      <c r="B78" s="58">
        <v>71</v>
      </c>
      <c r="C78" s="58" t="str">
        <f>IF(AND(D78&lt;&gt;"",D78&lt;&gt;" -  -  -  -  - "),VLOOKUP(D78,supply!$A$8:$B$507,2,FALSE),"")</f>
        <v/>
      </c>
      <c r="D78" s="60"/>
      <c r="E78" s="60"/>
      <c r="F78" s="67"/>
      <c r="G78" s="59"/>
      <c r="H78" s="68"/>
      <c r="I78" s="60"/>
      <c r="J78" s="59"/>
      <c r="K78" s="59"/>
      <c r="L78" s="59"/>
      <c r="M78" s="59"/>
      <c r="N78" s="59"/>
      <c r="O78" s="59"/>
      <c r="P78" s="68"/>
      <c r="Q78" s="68"/>
      <c r="R78" s="77" t="str">
        <f t="shared" si="3"/>
        <v>Няма избран доставчик</v>
      </c>
      <c r="S78" s="63" t="str">
        <f t="shared" si="5"/>
        <v/>
      </c>
      <c r="U78" s="94" t="str">
        <f>IF(R78="OK",IF(IFERROR(VLOOKUP(B78,total!$B$8:$B$1007,1,FALSE),"")="",B78&amp;", ",""),"")</f>
        <v/>
      </c>
      <c r="V78" s="94" t="str">
        <f t="shared" si="4"/>
        <v/>
      </c>
    </row>
    <row r="79" spans="1:22" x14ac:dyDescent="0.25">
      <c r="A79" s="42" t="str">
        <f>IF(R79="OK",IFERROR(B79&amp;" - "&amp;VLOOKUP(C79,supply!$B$8:$C$507,2,FALSE)&amp;" - "&amp;E79&amp;" - "&amp;G79&amp;" - "&amp;H79&amp;" - "&amp;I79&amp;" - "&amp;J79&amp;" - "&amp;K79&amp;" - "&amp;L79&amp;" - "&amp;M79&amp;" - "&amp;N79&amp;" - "&amp;O79&amp;" - с ддс: "&amp;Q79,""),"1001 - Няма данни за разход")</f>
        <v>1001 - Няма данни за разход</v>
      </c>
      <c r="B79" s="58">
        <v>72</v>
      </c>
      <c r="C79" s="58" t="str">
        <f>IF(AND(D79&lt;&gt;"",D79&lt;&gt;" -  -  -  -  - "),VLOOKUP(D79,supply!$A$8:$B$507,2,FALSE),"")</f>
        <v/>
      </c>
      <c r="D79" s="60"/>
      <c r="E79" s="60"/>
      <c r="F79" s="67"/>
      <c r="G79" s="59"/>
      <c r="H79" s="68"/>
      <c r="I79" s="60"/>
      <c r="J79" s="59"/>
      <c r="K79" s="59"/>
      <c r="L79" s="59"/>
      <c r="M79" s="59"/>
      <c r="N79" s="59"/>
      <c r="O79" s="59"/>
      <c r="P79" s="68"/>
      <c r="Q79" s="68"/>
      <c r="R79" s="77" t="str">
        <f t="shared" si="3"/>
        <v>Няма избран доставчик</v>
      </c>
      <c r="S79" s="63" t="str">
        <f t="shared" si="5"/>
        <v/>
      </c>
      <c r="U79" s="94" t="str">
        <f>IF(R79="OK",IF(IFERROR(VLOOKUP(B79,total!$B$8:$B$1007,1,FALSE),"")="",B79&amp;", ",""),"")</f>
        <v/>
      </c>
      <c r="V79" s="94" t="str">
        <f t="shared" si="4"/>
        <v/>
      </c>
    </row>
    <row r="80" spans="1:22" x14ac:dyDescent="0.25">
      <c r="A80" s="42" t="str">
        <f>IF(R80="OK",IFERROR(B80&amp;" - "&amp;VLOOKUP(C80,supply!$B$8:$C$507,2,FALSE)&amp;" - "&amp;E80&amp;" - "&amp;G80&amp;" - "&amp;H80&amp;" - "&amp;I80&amp;" - "&amp;J80&amp;" - "&amp;K80&amp;" - "&amp;L80&amp;" - "&amp;M80&amp;" - "&amp;N80&amp;" - "&amp;O80&amp;" - с ддс: "&amp;Q80,""),"1001 - Няма данни за разход")</f>
        <v>1001 - Няма данни за разход</v>
      </c>
      <c r="B80" s="58">
        <v>73</v>
      </c>
      <c r="C80" s="58" t="str">
        <f>IF(AND(D80&lt;&gt;"",D80&lt;&gt;" -  -  -  -  - "),VLOOKUP(D80,supply!$A$8:$B$507,2,FALSE),"")</f>
        <v/>
      </c>
      <c r="D80" s="60"/>
      <c r="E80" s="60"/>
      <c r="F80" s="67"/>
      <c r="G80" s="59"/>
      <c r="H80" s="68"/>
      <c r="I80" s="60"/>
      <c r="J80" s="59"/>
      <c r="K80" s="59"/>
      <c r="L80" s="59"/>
      <c r="M80" s="59"/>
      <c r="N80" s="59"/>
      <c r="O80" s="59"/>
      <c r="P80" s="68"/>
      <c r="Q80" s="68"/>
      <c r="R80" s="77" t="str">
        <f t="shared" si="3"/>
        <v>Няма избран доставчик</v>
      </c>
      <c r="S80" s="63" t="str">
        <f t="shared" si="5"/>
        <v/>
      </c>
      <c r="U80" s="94" t="str">
        <f>IF(R80="OK",IF(IFERROR(VLOOKUP(B80,total!$B$8:$B$1007,1,FALSE),"")="",B80&amp;", ",""),"")</f>
        <v/>
      </c>
      <c r="V80" s="94" t="str">
        <f t="shared" si="4"/>
        <v/>
      </c>
    </row>
    <row r="81" spans="1:22" x14ac:dyDescent="0.25">
      <c r="A81" s="42" t="str">
        <f>IF(R81="OK",IFERROR(B81&amp;" - "&amp;VLOOKUP(C81,supply!$B$8:$C$507,2,FALSE)&amp;" - "&amp;E81&amp;" - "&amp;G81&amp;" - "&amp;H81&amp;" - "&amp;I81&amp;" - "&amp;J81&amp;" - "&amp;K81&amp;" - "&amp;L81&amp;" - "&amp;M81&amp;" - "&amp;N81&amp;" - "&amp;O81&amp;" - с ддс: "&amp;Q81,""),"1001 - Няма данни за разход")</f>
        <v>1001 - Няма данни за разход</v>
      </c>
      <c r="B81" s="58">
        <v>74</v>
      </c>
      <c r="C81" s="58" t="str">
        <f>IF(AND(D81&lt;&gt;"",D81&lt;&gt;" -  -  -  -  - "),VLOOKUP(D81,supply!$A$8:$B$507,2,FALSE),"")</f>
        <v/>
      </c>
      <c r="D81" s="60"/>
      <c r="E81" s="60"/>
      <c r="F81" s="67"/>
      <c r="G81" s="59"/>
      <c r="H81" s="68"/>
      <c r="I81" s="60"/>
      <c r="J81" s="59"/>
      <c r="K81" s="59"/>
      <c r="L81" s="59"/>
      <c r="M81" s="59"/>
      <c r="N81" s="59"/>
      <c r="O81" s="59"/>
      <c r="P81" s="68"/>
      <c r="Q81" s="68"/>
      <c r="R81" s="77" t="str">
        <f t="shared" si="3"/>
        <v>Няма избран доставчик</v>
      </c>
      <c r="S81" s="63" t="str">
        <f t="shared" si="5"/>
        <v/>
      </c>
      <c r="U81" s="94" t="str">
        <f>IF(R81="OK",IF(IFERROR(VLOOKUP(B81,total!$B$8:$B$1007,1,FALSE),"")="",B81&amp;", ",""),"")</f>
        <v/>
      </c>
      <c r="V81" s="94" t="str">
        <f t="shared" si="4"/>
        <v/>
      </c>
    </row>
    <row r="82" spans="1:22" x14ac:dyDescent="0.25">
      <c r="A82" s="42" t="str">
        <f>IF(R82="OK",IFERROR(B82&amp;" - "&amp;VLOOKUP(C82,supply!$B$8:$C$507,2,FALSE)&amp;" - "&amp;E82&amp;" - "&amp;G82&amp;" - "&amp;H82&amp;" - "&amp;I82&amp;" - "&amp;J82&amp;" - "&amp;K82&amp;" - "&amp;L82&amp;" - "&amp;M82&amp;" - "&amp;N82&amp;" - "&amp;O82&amp;" - с ддс: "&amp;Q82,""),"1001 - Няма данни за разход")</f>
        <v>1001 - Няма данни за разход</v>
      </c>
      <c r="B82" s="58">
        <v>75</v>
      </c>
      <c r="C82" s="58" t="str">
        <f>IF(AND(D82&lt;&gt;"",D82&lt;&gt;" -  -  -  -  - "),VLOOKUP(D82,supply!$A$8:$B$507,2,FALSE),"")</f>
        <v/>
      </c>
      <c r="D82" s="60"/>
      <c r="E82" s="60"/>
      <c r="F82" s="67"/>
      <c r="G82" s="59"/>
      <c r="H82" s="68"/>
      <c r="I82" s="60"/>
      <c r="J82" s="59"/>
      <c r="K82" s="59"/>
      <c r="L82" s="59"/>
      <c r="M82" s="59"/>
      <c r="N82" s="59"/>
      <c r="O82" s="59"/>
      <c r="P82" s="68"/>
      <c r="Q82" s="68"/>
      <c r="R82" s="77" t="str">
        <f t="shared" si="3"/>
        <v>Няма избран доставчик</v>
      </c>
      <c r="S82" s="63" t="str">
        <f t="shared" si="5"/>
        <v/>
      </c>
      <c r="U82" s="94" t="str">
        <f>IF(R82="OK",IF(IFERROR(VLOOKUP(B82,total!$B$8:$B$1007,1,FALSE),"")="",B82&amp;", ",""),"")</f>
        <v/>
      </c>
      <c r="V82" s="94" t="str">
        <f t="shared" si="4"/>
        <v/>
      </c>
    </row>
    <row r="83" spans="1:22" x14ac:dyDescent="0.25">
      <c r="A83" s="42" t="str">
        <f>IF(R83="OK",IFERROR(B83&amp;" - "&amp;VLOOKUP(C83,supply!$B$8:$C$507,2,FALSE)&amp;" - "&amp;E83&amp;" - "&amp;G83&amp;" - "&amp;H83&amp;" - "&amp;I83&amp;" - "&amp;J83&amp;" - "&amp;K83&amp;" - "&amp;L83&amp;" - "&amp;M83&amp;" - "&amp;N83&amp;" - "&amp;O83&amp;" - с ддс: "&amp;Q83,""),"1001 - Няма данни за разход")</f>
        <v>1001 - Няма данни за разход</v>
      </c>
      <c r="B83" s="58">
        <v>76</v>
      </c>
      <c r="C83" s="58" t="str">
        <f>IF(AND(D83&lt;&gt;"",D83&lt;&gt;" -  -  -  -  - "),VLOOKUP(D83,supply!$A$8:$B$507,2,FALSE),"")</f>
        <v/>
      </c>
      <c r="D83" s="60"/>
      <c r="E83" s="60"/>
      <c r="F83" s="67"/>
      <c r="G83" s="59"/>
      <c r="H83" s="68"/>
      <c r="I83" s="60"/>
      <c r="J83" s="59"/>
      <c r="K83" s="59"/>
      <c r="L83" s="59"/>
      <c r="M83" s="59"/>
      <c r="N83" s="59"/>
      <c r="O83" s="59"/>
      <c r="P83" s="68"/>
      <c r="Q83" s="68"/>
      <c r="R83" s="77" t="str">
        <f t="shared" si="3"/>
        <v>Няма избран доставчик</v>
      </c>
      <c r="S83" s="63" t="str">
        <f t="shared" si="5"/>
        <v/>
      </c>
      <c r="U83" s="94" t="str">
        <f>IF(R83="OK",IF(IFERROR(VLOOKUP(B83,total!$B$8:$B$1007,1,FALSE),"")="",B83&amp;", ",""),"")</f>
        <v/>
      </c>
      <c r="V83" s="94" t="str">
        <f t="shared" si="4"/>
        <v/>
      </c>
    </row>
    <row r="84" spans="1:22" x14ac:dyDescent="0.25">
      <c r="A84" s="42" t="str">
        <f>IF(R84="OK",IFERROR(B84&amp;" - "&amp;VLOOKUP(C84,supply!$B$8:$C$507,2,FALSE)&amp;" - "&amp;E84&amp;" - "&amp;G84&amp;" - "&amp;H84&amp;" - "&amp;I84&amp;" - "&amp;J84&amp;" - "&amp;K84&amp;" - "&amp;L84&amp;" - "&amp;M84&amp;" - "&amp;N84&amp;" - "&amp;O84&amp;" - с ддс: "&amp;Q84,""),"1001 - Няма данни за разход")</f>
        <v>1001 - Няма данни за разход</v>
      </c>
      <c r="B84" s="58">
        <v>77</v>
      </c>
      <c r="C84" s="58" t="str">
        <f>IF(AND(D84&lt;&gt;"",D84&lt;&gt;" -  -  -  -  - "),VLOOKUP(D84,supply!$A$8:$B$507,2,FALSE),"")</f>
        <v/>
      </c>
      <c r="D84" s="60"/>
      <c r="E84" s="60"/>
      <c r="F84" s="67"/>
      <c r="G84" s="59"/>
      <c r="H84" s="68"/>
      <c r="I84" s="60"/>
      <c r="J84" s="59"/>
      <c r="K84" s="59"/>
      <c r="L84" s="59"/>
      <c r="M84" s="59"/>
      <c r="N84" s="59"/>
      <c r="O84" s="59"/>
      <c r="P84" s="68"/>
      <c r="Q84" s="68"/>
      <c r="R84" s="77" t="str">
        <f t="shared" si="3"/>
        <v>Няма избран доставчик</v>
      </c>
      <c r="S84" s="63" t="str">
        <f t="shared" si="5"/>
        <v/>
      </c>
      <c r="U84" s="94" t="str">
        <f>IF(R84="OK",IF(IFERROR(VLOOKUP(B84,total!$B$8:$B$1007,1,FALSE),"")="",B84&amp;", ",""),"")</f>
        <v/>
      </c>
      <c r="V84" s="94" t="str">
        <f t="shared" si="4"/>
        <v/>
      </c>
    </row>
    <row r="85" spans="1:22" x14ac:dyDescent="0.25">
      <c r="A85" s="42" t="str">
        <f>IF(R85="OK",IFERROR(B85&amp;" - "&amp;VLOOKUP(C85,supply!$B$8:$C$507,2,FALSE)&amp;" - "&amp;E85&amp;" - "&amp;G85&amp;" - "&amp;H85&amp;" - "&amp;I85&amp;" - "&amp;J85&amp;" - "&amp;K85&amp;" - "&amp;L85&amp;" - "&amp;M85&amp;" - "&amp;N85&amp;" - "&amp;O85&amp;" - с ддс: "&amp;Q85,""),"1001 - Няма данни за разход")</f>
        <v>1001 - Няма данни за разход</v>
      </c>
      <c r="B85" s="58">
        <v>78</v>
      </c>
      <c r="C85" s="58" t="str">
        <f>IF(AND(D85&lt;&gt;"",D85&lt;&gt;" -  -  -  -  - "),VLOOKUP(D85,supply!$A$8:$B$507,2,FALSE),"")</f>
        <v/>
      </c>
      <c r="D85" s="60"/>
      <c r="E85" s="60"/>
      <c r="F85" s="67"/>
      <c r="G85" s="59"/>
      <c r="H85" s="68"/>
      <c r="I85" s="60"/>
      <c r="J85" s="59"/>
      <c r="K85" s="59"/>
      <c r="L85" s="59"/>
      <c r="M85" s="59"/>
      <c r="N85" s="59"/>
      <c r="O85" s="59"/>
      <c r="P85" s="68"/>
      <c r="Q85" s="68"/>
      <c r="R85" s="77" t="str">
        <f t="shared" si="3"/>
        <v>Няма избран доставчик</v>
      </c>
      <c r="S85" s="63" t="str">
        <f t="shared" si="5"/>
        <v/>
      </c>
      <c r="U85" s="94" t="str">
        <f>IF(R85="OK",IF(IFERROR(VLOOKUP(B85,total!$B$8:$B$1007,1,FALSE),"")="",B85&amp;", ",""),"")</f>
        <v/>
      </c>
      <c r="V85" s="94" t="str">
        <f t="shared" si="4"/>
        <v/>
      </c>
    </row>
    <row r="86" spans="1:22" x14ac:dyDescent="0.25">
      <c r="A86" s="42" t="str">
        <f>IF(R86="OK",IFERROR(B86&amp;" - "&amp;VLOOKUP(C86,supply!$B$8:$C$507,2,FALSE)&amp;" - "&amp;E86&amp;" - "&amp;G86&amp;" - "&amp;H86&amp;" - "&amp;I86&amp;" - "&amp;J86&amp;" - "&amp;K86&amp;" - "&amp;L86&amp;" - "&amp;M86&amp;" - "&amp;N86&amp;" - "&amp;O86&amp;" - с ддс: "&amp;Q86,""),"1001 - Няма данни за разход")</f>
        <v>1001 - Няма данни за разход</v>
      </c>
      <c r="B86" s="58">
        <v>79</v>
      </c>
      <c r="C86" s="58" t="str">
        <f>IF(AND(D86&lt;&gt;"",D86&lt;&gt;" -  -  -  -  - "),VLOOKUP(D86,supply!$A$8:$B$507,2,FALSE),"")</f>
        <v/>
      </c>
      <c r="D86" s="60"/>
      <c r="E86" s="60"/>
      <c r="F86" s="67"/>
      <c r="G86" s="59"/>
      <c r="H86" s="68"/>
      <c r="I86" s="60"/>
      <c r="J86" s="59"/>
      <c r="K86" s="59"/>
      <c r="L86" s="59"/>
      <c r="M86" s="59"/>
      <c r="N86" s="59"/>
      <c r="O86" s="59"/>
      <c r="P86" s="68"/>
      <c r="Q86" s="68"/>
      <c r="R86" s="77" t="str">
        <f t="shared" si="3"/>
        <v>Няма избран доставчик</v>
      </c>
      <c r="S86" s="63" t="str">
        <f t="shared" si="5"/>
        <v/>
      </c>
      <c r="U86" s="94" t="str">
        <f>IF(R86="OK",IF(IFERROR(VLOOKUP(B86,total!$B$8:$B$1007,1,FALSE),"")="",B86&amp;", ",""),"")</f>
        <v/>
      </c>
      <c r="V86" s="94" t="str">
        <f t="shared" si="4"/>
        <v/>
      </c>
    </row>
    <row r="87" spans="1:22" x14ac:dyDescent="0.25">
      <c r="A87" s="42" t="str">
        <f>IF(R87="OK",IFERROR(B87&amp;" - "&amp;VLOOKUP(C87,supply!$B$8:$C$507,2,FALSE)&amp;" - "&amp;E87&amp;" - "&amp;G87&amp;" - "&amp;H87&amp;" - "&amp;I87&amp;" - "&amp;J87&amp;" - "&amp;K87&amp;" - "&amp;L87&amp;" - "&amp;M87&amp;" - "&amp;N87&amp;" - "&amp;O87&amp;" - с ддс: "&amp;Q87,""),"1001 - Няма данни за разход")</f>
        <v>1001 - Няма данни за разход</v>
      </c>
      <c r="B87" s="58">
        <v>80</v>
      </c>
      <c r="C87" s="58" t="str">
        <f>IF(AND(D87&lt;&gt;"",D87&lt;&gt;" -  -  -  -  - "),VLOOKUP(D87,supply!$A$8:$B$507,2,FALSE),"")</f>
        <v/>
      </c>
      <c r="D87" s="60"/>
      <c r="E87" s="60"/>
      <c r="F87" s="67"/>
      <c r="G87" s="59"/>
      <c r="H87" s="68"/>
      <c r="I87" s="60"/>
      <c r="J87" s="59"/>
      <c r="K87" s="59"/>
      <c r="L87" s="59"/>
      <c r="M87" s="59"/>
      <c r="N87" s="59"/>
      <c r="O87" s="59"/>
      <c r="P87" s="68"/>
      <c r="Q87" s="68"/>
      <c r="R87" s="77" t="str">
        <f t="shared" si="3"/>
        <v>Няма избран доставчик</v>
      </c>
      <c r="S87" s="63" t="str">
        <f t="shared" si="5"/>
        <v/>
      </c>
      <c r="U87" s="94" t="str">
        <f>IF(R87="OK",IF(IFERROR(VLOOKUP(B87,total!$B$8:$B$1007,1,FALSE),"")="",B87&amp;", ",""),"")</f>
        <v/>
      </c>
      <c r="V87" s="94" t="str">
        <f t="shared" si="4"/>
        <v/>
      </c>
    </row>
    <row r="88" spans="1:22" x14ac:dyDescent="0.25">
      <c r="A88" s="42" t="str">
        <f>IF(R88="OK",IFERROR(B88&amp;" - "&amp;VLOOKUP(C88,supply!$B$8:$C$507,2,FALSE)&amp;" - "&amp;E88&amp;" - "&amp;G88&amp;" - "&amp;H88&amp;" - "&amp;I88&amp;" - "&amp;J88&amp;" - "&amp;K88&amp;" - "&amp;L88&amp;" - "&amp;M88&amp;" - "&amp;N88&amp;" - "&amp;O88&amp;" - с ддс: "&amp;Q88,""),"1001 - Няма данни за разход")</f>
        <v>1001 - Няма данни за разход</v>
      </c>
      <c r="B88" s="58">
        <v>81</v>
      </c>
      <c r="C88" s="58" t="str">
        <f>IF(AND(D88&lt;&gt;"",D88&lt;&gt;" -  -  -  -  - "),VLOOKUP(D88,supply!$A$8:$B$507,2,FALSE),"")</f>
        <v/>
      </c>
      <c r="D88" s="60"/>
      <c r="E88" s="60"/>
      <c r="F88" s="67"/>
      <c r="G88" s="59"/>
      <c r="H88" s="68"/>
      <c r="I88" s="60"/>
      <c r="J88" s="59"/>
      <c r="K88" s="59"/>
      <c r="L88" s="59"/>
      <c r="M88" s="59"/>
      <c r="N88" s="59"/>
      <c r="O88" s="59"/>
      <c r="P88" s="68"/>
      <c r="Q88" s="68"/>
      <c r="R88" s="77" t="str">
        <f t="shared" si="3"/>
        <v>Няма избран доставчик</v>
      </c>
      <c r="S88" s="63" t="str">
        <f t="shared" si="5"/>
        <v/>
      </c>
      <c r="U88" s="94" t="str">
        <f>IF(R88="OK",IF(IFERROR(VLOOKUP(B88,total!$B$8:$B$1007,1,FALSE),"")="",B88&amp;", ",""),"")</f>
        <v/>
      </c>
      <c r="V88" s="94" t="str">
        <f t="shared" si="4"/>
        <v/>
      </c>
    </row>
    <row r="89" spans="1:22" x14ac:dyDescent="0.25">
      <c r="A89" s="42" t="str">
        <f>IF(R89="OK",IFERROR(B89&amp;" - "&amp;VLOOKUP(C89,supply!$B$8:$C$507,2,FALSE)&amp;" - "&amp;E89&amp;" - "&amp;G89&amp;" - "&amp;H89&amp;" - "&amp;I89&amp;" - "&amp;J89&amp;" - "&amp;K89&amp;" - "&amp;L89&amp;" - "&amp;M89&amp;" - "&amp;N89&amp;" - "&amp;O89&amp;" - с ддс: "&amp;Q89,""),"1001 - Няма данни за разход")</f>
        <v>1001 - Няма данни за разход</v>
      </c>
      <c r="B89" s="58">
        <v>82</v>
      </c>
      <c r="C89" s="58" t="str">
        <f>IF(AND(D89&lt;&gt;"",D89&lt;&gt;" -  -  -  -  - "),VLOOKUP(D89,supply!$A$8:$B$507,2,FALSE),"")</f>
        <v/>
      </c>
      <c r="D89" s="60"/>
      <c r="E89" s="60"/>
      <c r="F89" s="67"/>
      <c r="G89" s="59"/>
      <c r="H89" s="68"/>
      <c r="I89" s="60"/>
      <c r="J89" s="59"/>
      <c r="K89" s="59"/>
      <c r="L89" s="59"/>
      <c r="M89" s="59"/>
      <c r="N89" s="59"/>
      <c r="O89" s="59"/>
      <c r="P89" s="68"/>
      <c r="Q89" s="68"/>
      <c r="R89" s="77" t="str">
        <f t="shared" si="3"/>
        <v>Няма избран доставчик</v>
      </c>
      <c r="S89" s="63" t="str">
        <f t="shared" si="5"/>
        <v/>
      </c>
      <c r="U89" s="94" t="str">
        <f>IF(R89="OK",IF(IFERROR(VLOOKUP(B89,total!$B$8:$B$1007,1,FALSE),"")="",B89&amp;", ",""),"")</f>
        <v/>
      </c>
      <c r="V89" s="94" t="str">
        <f t="shared" si="4"/>
        <v/>
      </c>
    </row>
    <row r="90" spans="1:22" x14ac:dyDescent="0.25">
      <c r="A90" s="42" t="str">
        <f>IF(R90="OK",IFERROR(B90&amp;" - "&amp;VLOOKUP(C90,supply!$B$8:$C$507,2,FALSE)&amp;" - "&amp;E90&amp;" - "&amp;G90&amp;" - "&amp;H90&amp;" - "&amp;I90&amp;" - "&amp;J90&amp;" - "&amp;K90&amp;" - "&amp;L90&amp;" - "&amp;M90&amp;" - "&amp;N90&amp;" - "&amp;O90&amp;" - с ддс: "&amp;Q90,""),"1001 - Няма данни за разход")</f>
        <v>1001 - Няма данни за разход</v>
      </c>
      <c r="B90" s="58">
        <v>83</v>
      </c>
      <c r="C90" s="58" t="str">
        <f>IF(AND(D90&lt;&gt;"",D90&lt;&gt;" -  -  -  -  - "),VLOOKUP(D90,supply!$A$8:$B$507,2,FALSE),"")</f>
        <v/>
      </c>
      <c r="D90" s="60"/>
      <c r="E90" s="60"/>
      <c r="F90" s="67"/>
      <c r="G90" s="59"/>
      <c r="H90" s="68"/>
      <c r="I90" s="60"/>
      <c r="J90" s="59"/>
      <c r="K90" s="59"/>
      <c r="L90" s="59"/>
      <c r="M90" s="59"/>
      <c r="N90" s="59"/>
      <c r="O90" s="59"/>
      <c r="P90" s="68"/>
      <c r="Q90" s="68"/>
      <c r="R90" s="77" t="str">
        <f t="shared" si="3"/>
        <v>Няма избран доставчик</v>
      </c>
      <c r="S90" s="63" t="str">
        <f t="shared" si="5"/>
        <v/>
      </c>
      <c r="U90" s="94" t="str">
        <f>IF(R90="OK",IF(IFERROR(VLOOKUP(B90,total!$B$8:$B$1007,1,FALSE),"")="",B90&amp;", ",""),"")</f>
        <v/>
      </c>
      <c r="V90" s="94" t="str">
        <f t="shared" si="4"/>
        <v/>
      </c>
    </row>
    <row r="91" spans="1:22" x14ac:dyDescent="0.25">
      <c r="A91" s="42" t="str">
        <f>IF(R91="OK",IFERROR(B91&amp;" - "&amp;VLOOKUP(C91,supply!$B$8:$C$507,2,FALSE)&amp;" - "&amp;E91&amp;" - "&amp;G91&amp;" - "&amp;H91&amp;" - "&amp;I91&amp;" - "&amp;J91&amp;" - "&amp;K91&amp;" - "&amp;L91&amp;" - "&amp;M91&amp;" - "&amp;N91&amp;" - "&amp;O91&amp;" - с ддс: "&amp;Q91,""),"1001 - Няма данни за разход")</f>
        <v>1001 - Няма данни за разход</v>
      </c>
      <c r="B91" s="58">
        <v>84</v>
      </c>
      <c r="C91" s="58" t="str">
        <f>IF(AND(D91&lt;&gt;"",D91&lt;&gt;" -  -  -  -  - "),VLOOKUP(D91,supply!$A$8:$B$507,2,FALSE),"")</f>
        <v/>
      </c>
      <c r="D91" s="60"/>
      <c r="E91" s="60"/>
      <c r="F91" s="67"/>
      <c r="G91" s="59"/>
      <c r="H91" s="68"/>
      <c r="I91" s="60"/>
      <c r="J91" s="59"/>
      <c r="K91" s="59"/>
      <c r="L91" s="59"/>
      <c r="M91" s="59"/>
      <c r="N91" s="59"/>
      <c r="O91" s="59"/>
      <c r="P91" s="68"/>
      <c r="Q91" s="68"/>
      <c r="R91" s="77" t="str">
        <f t="shared" si="3"/>
        <v>Няма избран доставчик</v>
      </c>
      <c r="S91" s="63" t="str">
        <f t="shared" si="5"/>
        <v/>
      </c>
      <c r="U91" s="94" t="str">
        <f>IF(R91="OK",IF(IFERROR(VLOOKUP(B91,total!$B$8:$B$1007,1,FALSE),"")="",B91&amp;", ",""),"")</f>
        <v/>
      </c>
      <c r="V91" s="94" t="str">
        <f t="shared" si="4"/>
        <v/>
      </c>
    </row>
    <row r="92" spans="1:22" x14ac:dyDescent="0.25">
      <c r="A92" s="42" t="str">
        <f>IF(R92="OK",IFERROR(B92&amp;" - "&amp;VLOOKUP(C92,supply!$B$8:$C$507,2,FALSE)&amp;" - "&amp;E92&amp;" - "&amp;G92&amp;" - "&amp;H92&amp;" - "&amp;I92&amp;" - "&amp;J92&amp;" - "&amp;K92&amp;" - "&amp;L92&amp;" - "&amp;M92&amp;" - "&amp;N92&amp;" - "&amp;O92&amp;" - с ддс: "&amp;Q92,""),"1001 - Няма данни за разход")</f>
        <v>1001 - Няма данни за разход</v>
      </c>
      <c r="B92" s="58">
        <v>85</v>
      </c>
      <c r="C92" s="58" t="str">
        <f>IF(AND(D92&lt;&gt;"",D92&lt;&gt;" -  -  -  -  - "),VLOOKUP(D92,supply!$A$8:$B$507,2,FALSE),"")</f>
        <v/>
      </c>
      <c r="D92" s="60"/>
      <c r="E92" s="60"/>
      <c r="F92" s="67"/>
      <c r="G92" s="59"/>
      <c r="H92" s="68"/>
      <c r="I92" s="60"/>
      <c r="J92" s="59"/>
      <c r="K92" s="59"/>
      <c r="L92" s="59"/>
      <c r="M92" s="59"/>
      <c r="N92" s="59"/>
      <c r="O92" s="59"/>
      <c r="P92" s="68"/>
      <c r="Q92" s="68"/>
      <c r="R92" s="77" t="str">
        <f t="shared" si="3"/>
        <v>Няма избран доставчик</v>
      </c>
      <c r="S92" s="63" t="str">
        <f t="shared" si="5"/>
        <v/>
      </c>
      <c r="U92" s="94" t="str">
        <f>IF(R92="OK",IF(IFERROR(VLOOKUP(B92,total!$B$8:$B$1007,1,FALSE),"")="",B92&amp;", ",""),"")</f>
        <v/>
      </c>
      <c r="V92" s="94" t="str">
        <f t="shared" si="4"/>
        <v/>
      </c>
    </row>
    <row r="93" spans="1:22" x14ac:dyDescent="0.25">
      <c r="A93" s="42" t="str">
        <f>IF(R93="OK",IFERROR(B93&amp;" - "&amp;VLOOKUP(C93,supply!$B$8:$C$507,2,FALSE)&amp;" - "&amp;E93&amp;" - "&amp;G93&amp;" - "&amp;H93&amp;" - "&amp;I93&amp;" - "&amp;J93&amp;" - "&amp;K93&amp;" - "&amp;L93&amp;" - "&amp;M93&amp;" - "&amp;N93&amp;" - "&amp;O93&amp;" - с ддс: "&amp;Q93,""),"1001 - Няма данни за разход")</f>
        <v>1001 - Няма данни за разход</v>
      </c>
      <c r="B93" s="58">
        <v>86</v>
      </c>
      <c r="C93" s="58" t="str">
        <f>IF(AND(D93&lt;&gt;"",D93&lt;&gt;" -  -  -  -  - "),VLOOKUP(D93,supply!$A$8:$B$507,2,FALSE),"")</f>
        <v/>
      </c>
      <c r="D93" s="60"/>
      <c r="E93" s="60"/>
      <c r="F93" s="67"/>
      <c r="G93" s="59"/>
      <c r="H93" s="68"/>
      <c r="I93" s="60"/>
      <c r="J93" s="59"/>
      <c r="K93" s="59"/>
      <c r="L93" s="59"/>
      <c r="M93" s="59"/>
      <c r="N93" s="59"/>
      <c r="O93" s="59"/>
      <c r="P93" s="68"/>
      <c r="Q93" s="68"/>
      <c r="R93" s="77" t="str">
        <f t="shared" si="3"/>
        <v>Няма избран доставчик</v>
      </c>
      <c r="S93" s="63" t="str">
        <f t="shared" si="5"/>
        <v/>
      </c>
      <c r="U93" s="94" t="str">
        <f>IF(R93="OK",IF(IFERROR(VLOOKUP(B93,total!$B$8:$B$1007,1,FALSE),"")="",B93&amp;", ",""),"")</f>
        <v/>
      </c>
      <c r="V93" s="94" t="str">
        <f t="shared" si="4"/>
        <v/>
      </c>
    </row>
    <row r="94" spans="1:22" x14ac:dyDescent="0.25">
      <c r="A94" s="42" t="str">
        <f>IF(R94="OK",IFERROR(B94&amp;" - "&amp;VLOOKUP(C94,supply!$B$8:$C$507,2,FALSE)&amp;" - "&amp;E94&amp;" - "&amp;G94&amp;" - "&amp;H94&amp;" - "&amp;I94&amp;" - "&amp;J94&amp;" - "&amp;K94&amp;" - "&amp;L94&amp;" - "&amp;M94&amp;" - "&amp;N94&amp;" - "&amp;O94&amp;" - с ддс: "&amp;Q94,""),"1001 - Няма данни за разход")</f>
        <v>1001 - Няма данни за разход</v>
      </c>
      <c r="B94" s="58">
        <v>87</v>
      </c>
      <c r="C94" s="58" t="str">
        <f>IF(AND(D94&lt;&gt;"",D94&lt;&gt;" -  -  -  -  - "),VLOOKUP(D94,supply!$A$8:$B$507,2,FALSE),"")</f>
        <v/>
      </c>
      <c r="D94" s="60"/>
      <c r="E94" s="60"/>
      <c r="F94" s="67"/>
      <c r="G94" s="59"/>
      <c r="H94" s="68"/>
      <c r="I94" s="60"/>
      <c r="J94" s="59"/>
      <c r="K94" s="59"/>
      <c r="L94" s="59"/>
      <c r="M94" s="59"/>
      <c r="N94" s="59"/>
      <c r="O94" s="59"/>
      <c r="P94" s="68"/>
      <c r="Q94" s="68"/>
      <c r="R94" s="77" t="str">
        <f t="shared" si="3"/>
        <v>Няма избран доставчик</v>
      </c>
      <c r="S94" s="63" t="str">
        <f t="shared" si="5"/>
        <v/>
      </c>
      <c r="U94" s="94" t="str">
        <f>IF(R94="OK",IF(IFERROR(VLOOKUP(B94,total!$B$8:$B$1007,1,FALSE),"")="",B94&amp;", ",""),"")</f>
        <v/>
      </c>
      <c r="V94" s="94" t="str">
        <f t="shared" si="4"/>
        <v/>
      </c>
    </row>
    <row r="95" spans="1:22" x14ac:dyDescent="0.25">
      <c r="A95" s="42" t="str">
        <f>IF(R95="OK",IFERROR(B95&amp;" - "&amp;VLOOKUP(C95,supply!$B$8:$C$507,2,FALSE)&amp;" - "&amp;E95&amp;" - "&amp;G95&amp;" - "&amp;H95&amp;" - "&amp;I95&amp;" - "&amp;J95&amp;" - "&amp;K95&amp;" - "&amp;L95&amp;" - "&amp;M95&amp;" - "&amp;N95&amp;" - "&amp;O95&amp;" - с ддс: "&amp;Q95,""),"1001 - Няма данни за разход")</f>
        <v>1001 - Няма данни за разход</v>
      </c>
      <c r="B95" s="58">
        <v>88</v>
      </c>
      <c r="C95" s="58" t="str">
        <f>IF(AND(D95&lt;&gt;"",D95&lt;&gt;" -  -  -  -  - "),VLOOKUP(D95,supply!$A$8:$B$507,2,FALSE),"")</f>
        <v/>
      </c>
      <c r="D95" s="60"/>
      <c r="E95" s="60"/>
      <c r="F95" s="67"/>
      <c r="G95" s="59"/>
      <c r="H95" s="68"/>
      <c r="I95" s="60"/>
      <c r="J95" s="59"/>
      <c r="K95" s="59"/>
      <c r="L95" s="59"/>
      <c r="M95" s="59"/>
      <c r="N95" s="59"/>
      <c r="O95" s="59"/>
      <c r="P95" s="68"/>
      <c r="Q95" s="68"/>
      <c r="R95" s="77" t="str">
        <f t="shared" si="3"/>
        <v>Няма избран доставчик</v>
      </c>
      <c r="S95" s="63" t="str">
        <f t="shared" si="5"/>
        <v/>
      </c>
      <c r="U95" s="94" t="str">
        <f>IF(R95="OK",IF(IFERROR(VLOOKUP(B95,total!$B$8:$B$1007,1,FALSE),"")="",B95&amp;", ",""),"")</f>
        <v/>
      </c>
      <c r="V95" s="94" t="str">
        <f t="shared" si="4"/>
        <v/>
      </c>
    </row>
    <row r="96" spans="1:22" x14ac:dyDescent="0.25">
      <c r="A96" s="42" t="str">
        <f>IF(R96="OK",IFERROR(B96&amp;" - "&amp;VLOOKUP(C96,supply!$B$8:$C$507,2,FALSE)&amp;" - "&amp;E96&amp;" - "&amp;G96&amp;" - "&amp;H96&amp;" - "&amp;I96&amp;" - "&amp;J96&amp;" - "&amp;K96&amp;" - "&amp;L96&amp;" - "&amp;M96&amp;" - "&amp;N96&amp;" - "&amp;O96&amp;" - с ддс: "&amp;Q96,""),"1001 - Няма данни за разход")</f>
        <v>1001 - Няма данни за разход</v>
      </c>
      <c r="B96" s="58">
        <v>89</v>
      </c>
      <c r="C96" s="58" t="str">
        <f>IF(AND(D96&lt;&gt;"",D96&lt;&gt;" -  -  -  -  - "),VLOOKUP(D96,supply!$A$8:$B$507,2,FALSE),"")</f>
        <v/>
      </c>
      <c r="D96" s="60"/>
      <c r="E96" s="60"/>
      <c r="F96" s="67"/>
      <c r="G96" s="59"/>
      <c r="H96" s="68"/>
      <c r="I96" s="60"/>
      <c r="J96" s="59"/>
      <c r="K96" s="59"/>
      <c r="L96" s="59"/>
      <c r="M96" s="59"/>
      <c r="N96" s="59"/>
      <c r="O96" s="59"/>
      <c r="P96" s="68"/>
      <c r="Q96" s="68"/>
      <c r="R96" s="77" t="str">
        <f t="shared" si="3"/>
        <v>Няма избран доставчик</v>
      </c>
      <c r="S96" s="63" t="str">
        <f t="shared" si="5"/>
        <v/>
      </c>
      <c r="U96" s="94" t="str">
        <f>IF(R96="OK",IF(IFERROR(VLOOKUP(B96,total!$B$8:$B$1007,1,FALSE),"")="",B96&amp;", ",""),"")</f>
        <v/>
      </c>
      <c r="V96" s="94" t="str">
        <f t="shared" si="4"/>
        <v/>
      </c>
    </row>
    <row r="97" spans="1:22" x14ac:dyDescent="0.25">
      <c r="A97" s="42" t="str">
        <f>IF(R97="OK",IFERROR(B97&amp;" - "&amp;VLOOKUP(C97,supply!$B$8:$C$507,2,FALSE)&amp;" - "&amp;E97&amp;" - "&amp;G97&amp;" - "&amp;H97&amp;" - "&amp;I97&amp;" - "&amp;J97&amp;" - "&amp;K97&amp;" - "&amp;L97&amp;" - "&amp;M97&amp;" - "&amp;N97&amp;" - "&amp;O97&amp;" - с ддс: "&amp;Q97,""),"1001 - Няма данни за разход")</f>
        <v>1001 - Няма данни за разход</v>
      </c>
      <c r="B97" s="58">
        <v>90</v>
      </c>
      <c r="C97" s="58" t="str">
        <f>IF(AND(D97&lt;&gt;"",D97&lt;&gt;" -  -  -  -  - "),VLOOKUP(D97,supply!$A$8:$B$507,2,FALSE),"")</f>
        <v/>
      </c>
      <c r="D97" s="60"/>
      <c r="E97" s="60"/>
      <c r="F97" s="67"/>
      <c r="G97" s="59"/>
      <c r="H97" s="68"/>
      <c r="I97" s="60"/>
      <c r="J97" s="59"/>
      <c r="K97" s="59"/>
      <c r="L97" s="59"/>
      <c r="M97" s="59"/>
      <c r="N97" s="59"/>
      <c r="O97" s="59"/>
      <c r="P97" s="68"/>
      <c r="Q97" s="68"/>
      <c r="R97" s="77" t="str">
        <f t="shared" si="3"/>
        <v>Няма избран доставчик</v>
      </c>
      <c r="S97" s="63" t="str">
        <f t="shared" si="5"/>
        <v/>
      </c>
      <c r="U97" s="94" t="str">
        <f>IF(R97="OK",IF(IFERROR(VLOOKUP(B97,total!$B$8:$B$1007,1,FALSE),"")="",B97&amp;", ",""),"")</f>
        <v/>
      </c>
      <c r="V97" s="94" t="str">
        <f t="shared" si="4"/>
        <v/>
      </c>
    </row>
    <row r="98" spans="1:22" x14ac:dyDescent="0.25">
      <c r="A98" s="42" t="str">
        <f>IF(R98="OK",IFERROR(B98&amp;" - "&amp;VLOOKUP(C98,supply!$B$8:$C$507,2,FALSE)&amp;" - "&amp;E98&amp;" - "&amp;G98&amp;" - "&amp;H98&amp;" - "&amp;I98&amp;" - "&amp;J98&amp;" - "&amp;K98&amp;" - "&amp;L98&amp;" - "&amp;M98&amp;" - "&amp;N98&amp;" - "&amp;O98&amp;" - с ддс: "&amp;Q98,""),"1001 - Няма данни за разход")</f>
        <v>1001 - Няма данни за разход</v>
      </c>
      <c r="B98" s="58">
        <v>91</v>
      </c>
      <c r="C98" s="58" t="str">
        <f>IF(AND(D98&lt;&gt;"",D98&lt;&gt;" -  -  -  -  - "),VLOOKUP(D98,supply!$A$8:$B$507,2,FALSE),"")</f>
        <v/>
      </c>
      <c r="D98" s="60"/>
      <c r="E98" s="60"/>
      <c r="F98" s="67"/>
      <c r="G98" s="59"/>
      <c r="H98" s="68"/>
      <c r="I98" s="60"/>
      <c r="J98" s="59"/>
      <c r="K98" s="59"/>
      <c r="L98" s="59"/>
      <c r="M98" s="59"/>
      <c r="N98" s="59"/>
      <c r="O98" s="59"/>
      <c r="P98" s="68"/>
      <c r="Q98" s="68"/>
      <c r="R98" s="77" t="str">
        <f t="shared" si="3"/>
        <v>Няма избран доставчик</v>
      </c>
      <c r="S98" s="63" t="str">
        <f t="shared" si="5"/>
        <v/>
      </c>
      <c r="U98" s="94" t="str">
        <f>IF(R98="OK",IF(IFERROR(VLOOKUP(B98,total!$B$8:$B$1007,1,FALSE),"")="",B98&amp;", ",""),"")</f>
        <v/>
      </c>
      <c r="V98" s="94" t="str">
        <f t="shared" si="4"/>
        <v/>
      </c>
    </row>
    <row r="99" spans="1:22" x14ac:dyDescent="0.25">
      <c r="A99" s="42" t="str">
        <f>IF(R99="OK",IFERROR(B99&amp;" - "&amp;VLOOKUP(C99,supply!$B$8:$C$507,2,FALSE)&amp;" - "&amp;E99&amp;" - "&amp;G99&amp;" - "&amp;H99&amp;" - "&amp;I99&amp;" - "&amp;J99&amp;" - "&amp;K99&amp;" - "&amp;L99&amp;" - "&amp;M99&amp;" - "&amp;N99&amp;" - "&amp;O99&amp;" - с ддс: "&amp;Q99,""),"1001 - Няма данни за разход")</f>
        <v>1001 - Няма данни за разход</v>
      </c>
      <c r="B99" s="58">
        <v>92</v>
      </c>
      <c r="C99" s="58" t="str">
        <f>IF(AND(D99&lt;&gt;"",D99&lt;&gt;" -  -  -  -  - "),VLOOKUP(D99,supply!$A$8:$B$507,2,FALSE),"")</f>
        <v/>
      </c>
      <c r="D99" s="60"/>
      <c r="E99" s="60"/>
      <c r="F99" s="67"/>
      <c r="G99" s="59"/>
      <c r="H99" s="68"/>
      <c r="I99" s="60"/>
      <c r="J99" s="59"/>
      <c r="K99" s="59"/>
      <c r="L99" s="59"/>
      <c r="M99" s="59"/>
      <c r="N99" s="59"/>
      <c r="O99" s="59"/>
      <c r="P99" s="68"/>
      <c r="Q99" s="68"/>
      <c r="R99" s="77" t="str">
        <f t="shared" si="3"/>
        <v>Няма избран доставчик</v>
      </c>
      <c r="S99" s="63" t="str">
        <f t="shared" si="5"/>
        <v/>
      </c>
      <c r="U99" s="94" t="str">
        <f>IF(R99="OK",IF(IFERROR(VLOOKUP(B99,total!$B$8:$B$1007,1,FALSE),"")="",B99&amp;", ",""),"")</f>
        <v/>
      </c>
      <c r="V99" s="94" t="str">
        <f t="shared" si="4"/>
        <v/>
      </c>
    </row>
    <row r="100" spans="1:22" x14ac:dyDescent="0.25">
      <c r="A100" s="42" t="str">
        <f>IF(R100="OK",IFERROR(B100&amp;" - "&amp;VLOOKUP(C100,supply!$B$8:$C$507,2,FALSE)&amp;" - "&amp;E100&amp;" - "&amp;G100&amp;" - "&amp;H100&amp;" - "&amp;I100&amp;" - "&amp;J100&amp;" - "&amp;K100&amp;" - "&amp;L100&amp;" - "&amp;M100&amp;" - "&amp;N100&amp;" - "&amp;O100&amp;" - с ддс: "&amp;Q100,""),"1001 - Няма данни за разход")</f>
        <v>1001 - Няма данни за разход</v>
      </c>
      <c r="B100" s="58">
        <v>93</v>
      </c>
      <c r="C100" s="58" t="str">
        <f>IF(AND(D100&lt;&gt;"",D100&lt;&gt;" -  -  -  -  - "),VLOOKUP(D100,supply!$A$8:$B$507,2,FALSE),"")</f>
        <v/>
      </c>
      <c r="D100" s="60"/>
      <c r="E100" s="60"/>
      <c r="F100" s="67"/>
      <c r="G100" s="59"/>
      <c r="H100" s="68"/>
      <c r="I100" s="60"/>
      <c r="J100" s="59"/>
      <c r="K100" s="59"/>
      <c r="L100" s="59"/>
      <c r="M100" s="59"/>
      <c r="N100" s="59"/>
      <c r="O100" s="59"/>
      <c r="P100" s="68"/>
      <c r="Q100" s="68"/>
      <c r="R100" s="77" t="str">
        <f t="shared" si="3"/>
        <v>Няма избран доставчик</v>
      </c>
      <c r="S100" s="63" t="str">
        <f t="shared" si="5"/>
        <v/>
      </c>
      <c r="U100" s="94" t="str">
        <f>IF(R100="OK",IF(IFERROR(VLOOKUP(B100,total!$B$8:$B$1007,1,FALSE),"")="",B100&amp;", ",""),"")</f>
        <v/>
      </c>
      <c r="V100" s="94" t="str">
        <f t="shared" si="4"/>
        <v/>
      </c>
    </row>
    <row r="101" spans="1:22" x14ac:dyDescent="0.25">
      <c r="A101" s="42" t="str">
        <f>IF(R101="OK",IFERROR(B101&amp;" - "&amp;VLOOKUP(C101,supply!$B$8:$C$507,2,FALSE)&amp;" - "&amp;E101&amp;" - "&amp;G101&amp;" - "&amp;H101&amp;" - "&amp;I101&amp;" - "&amp;J101&amp;" - "&amp;K101&amp;" - "&amp;L101&amp;" - "&amp;M101&amp;" - "&amp;N101&amp;" - "&amp;O101&amp;" - с ддс: "&amp;Q101,""),"1001 - Няма данни за разход")</f>
        <v>1001 - Няма данни за разход</v>
      </c>
      <c r="B101" s="58">
        <v>94</v>
      </c>
      <c r="C101" s="58" t="str">
        <f>IF(AND(D101&lt;&gt;"",D101&lt;&gt;" -  -  -  -  - "),VLOOKUP(D101,supply!$A$8:$B$507,2,FALSE),"")</f>
        <v/>
      </c>
      <c r="D101" s="60"/>
      <c r="E101" s="60"/>
      <c r="F101" s="67"/>
      <c r="G101" s="59"/>
      <c r="H101" s="68"/>
      <c r="I101" s="60"/>
      <c r="J101" s="59"/>
      <c r="K101" s="59"/>
      <c r="L101" s="59"/>
      <c r="M101" s="59"/>
      <c r="N101" s="59"/>
      <c r="O101" s="59"/>
      <c r="P101" s="68"/>
      <c r="Q101" s="68"/>
      <c r="R101" s="77" t="str">
        <f t="shared" si="3"/>
        <v>Няма избран доставчик</v>
      </c>
      <c r="S101" s="63" t="str">
        <f t="shared" si="5"/>
        <v/>
      </c>
      <c r="U101" s="94" t="str">
        <f>IF(R101="OK",IF(IFERROR(VLOOKUP(B101,total!$B$8:$B$1007,1,FALSE),"")="",B101&amp;", ",""),"")</f>
        <v/>
      </c>
      <c r="V101" s="94" t="str">
        <f t="shared" si="4"/>
        <v/>
      </c>
    </row>
    <row r="102" spans="1:22" x14ac:dyDescent="0.25">
      <c r="A102" s="42" t="str">
        <f>IF(R102="OK",IFERROR(B102&amp;" - "&amp;VLOOKUP(C102,supply!$B$8:$C$507,2,FALSE)&amp;" - "&amp;E102&amp;" - "&amp;G102&amp;" - "&amp;H102&amp;" - "&amp;I102&amp;" - "&amp;J102&amp;" - "&amp;K102&amp;" - "&amp;L102&amp;" - "&amp;M102&amp;" - "&amp;N102&amp;" - "&amp;O102&amp;" - с ддс: "&amp;Q102,""),"1001 - Няма данни за разход")</f>
        <v>1001 - Няма данни за разход</v>
      </c>
      <c r="B102" s="58">
        <v>95</v>
      </c>
      <c r="C102" s="58" t="str">
        <f>IF(AND(D102&lt;&gt;"",D102&lt;&gt;" -  -  -  -  - "),VLOOKUP(D102,supply!$A$8:$B$507,2,FALSE),"")</f>
        <v/>
      </c>
      <c r="D102" s="60"/>
      <c r="E102" s="60"/>
      <c r="F102" s="67"/>
      <c r="G102" s="59"/>
      <c r="H102" s="68"/>
      <c r="I102" s="60"/>
      <c r="J102" s="59"/>
      <c r="K102" s="59"/>
      <c r="L102" s="59"/>
      <c r="M102" s="59"/>
      <c r="N102" s="59"/>
      <c r="O102" s="59"/>
      <c r="P102" s="68"/>
      <c r="Q102" s="68"/>
      <c r="R102" s="77" t="str">
        <f t="shared" si="3"/>
        <v>Няма избран доставчик</v>
      </c>
      <c r="S102" s="63" t="str">
        <f t="shared" si="5"/>
        <v/>
      </c>
      <c r="U102" s="94" t="str">
        <f>IF(R102="OK",IF(IFERROR(VLOOKUP(B102,total!$B$8:$B$1007,1,FALSE),"")="",B102&amp;", ",""),"")</f>
        <v/>
      </c>
      <c r="V102" s="94" t="str">
        <f t="shared" si="4"/>
        <v/>
      </c>
    </row>
    <row r="103" spans="1:22" x14ac:dyDescent="0.25">
      <c r="A103" s="42" t="str">
        <f>IF(R103="OK",IFERROR(B103&amp;" - "&amp;VLOOKUP(C103,supply!$B$8:$C$507,2,FALSE)&amp;" - "&amp;E103&amp;" - "&amp;G103&amp;" - "&amp;H103&amp;" - "&amp;I103&amp;" - "&amp;J103&amp;" - "&amp;K103&amp;" - "&amp;L103&amp;" - "&amp;M103&amp;" - "&amp;N103&amp;" - "&amp;O103&amp;" - с ддс: "&amp;Q103,""),"1001 - Няма данни за разход")</f>
        <v>1001 - Няма данни за разход</v>
      </c>
      <c r="B103" s="58">
        <v>96</v>
      </c>
      <c r="C103" s="58" t="str">
        <f>IF(AND(D103&lt;&gt;"",D103&lt;&gt;" -  -  -  -  - "),VLOOKUP(D103,supply!$A$8:$B$507,2,FALSE),"")</f>
        <v/>
      </c>
      <c r="D103" s="60"/>
      <c r="E103" s="60"/>
      <c r="F103" s="67"/>
      <c r="G103" s="59"/>
      <c r="H103" s="68"/>
      <c r="I103" s="60"/>
      <c r="J103" s="59"/>
      <c r="K103" s="59"/>
      <c r="L103" s="59"/>
      <c r="M103" s="59"/>
      <c r="N103" s="59"/>
      <c r="O103" s="59"/>
      <c r="P103" s="68"/>
      <c r="Q103" s="68"/>
      <c r="R103" s="77" t="str">
        <f t="shared" si="3"/>
        <v>Няма избран доставчик</v>
      </c>
      <c r="S103" s="63" t="str">
        <f t="shared" si="5"/>
        <v/>
      </c>
      <c r="U103" s="94" t="str">
        <f>IF(R103="OK",IF(IFERROR(VLOOKUP(B103,total!$B$8:$B$1007,1,FALSE),"")="",B103&amp;", ",""),"")</f>
        <v/>
      </c>
      <c r="V103" s="94" t="str">
        <f t="shared" si="4"/>
        <v/>
      </c>
    </row>
    <row r="104" spans="1:22" x14ac:dyDescent="0.25">
      <c r="A104" s="42" t="str">
        <f>IF(R104="OK",IFERROR(B104&amp;" - "&amp;VLOOKUP(C104,supply!$B$8:$C$507,2,FALSE)&amp;" - "&amp;E104&amp;" - "&amp;G104&amp;" - "&amp;H104&amp;" - "&amp;I104&amp;" - "&amp;J104&amp;" - "&amp;K104&amp;" - "&amp;L104&amp;" - "&amp;M104&amp;" - "&amp;N104&amp;" - "&amp;O104&amp;" - с ддс: "&amp;Q104,""),"1001 - Няма данни за разход")</f>
        <v>1001 - Няма данни за разход</v>
      </c>
      <c r="B104" s="58">
        <v>97</v>
      </c>
      <c r="C104" s="58" t="str">
        <f>IF(AND(D104&lt;&gt;"",D104&lt;&gt;" -  -  -  -  - "),VLOOKUP(D104,supply!$A$8:$B$507,2,FALSE),"")</f>
        <v/>
      </c>
      <c r="D104" s="60"/>
      <c r="E104" s="60"/>
      <c r="F104" s="67"/>
      <c r="G104" s="59"/>
      <c r="H104" s="68"/>
      <c r="I104" s="60"/>
      <c r="J104" s="59"/>
      <c r="K104" s="59"/>
      <c r="L104" s="59"/>
      <c r="M104" s="59"/>
      <c r="N104" s="59"/>
      <c r="O104" s="59"/>
      <c r="P104" s="68"/>
      <c r="Q104" s="68"/>
      <c r="R104" s="77" t="str">
        <f t="shared" si="3"/>
        <v>Няма избран доставчик</v>
      </c>
      <c r="S104" s="63" t="str">
        <f t="shared" si="5"/>
        <v/>
      </c>
      <c r="U104" s="94" t="str">
        <f>IF(R104="OK",IF(IFERROR(VLOOKUP(B104,total!$B$8:$B$1007,1,FALSE),"")="",B104&amp;", ",""),"")</f>
        <v/>
      </c>
      <c r="V104" s="94" t="str">
        <f t="shared" si="4"/>
        <v/>
      </c>
    </row>
    <row r="105" spans="1:22" x14ac:dyDescent="0.25">
      <c r="A105" s="42" t="str">
        <f>IF(R105="OK",IFERROR(B105&amp;" - "&amp;VLOOKUP(C105,supply!$B$8:$C$507,2,FALSE)&amp;" - "&amp;E105&amp;" - "&amp;G105&amp;" - "&amp;H105&amp;" - "&amp;I105&amp;" - "&amp;J105&amp;" - "&amp;K105&amp;" - "&amp;L105&amp;" - "&amp;M105&amp;" - "&amp;N105&amp;" - "&amp;O105&amp;" - с ддс: "&amp;Q105,""),"1001 - Няма данни за разход")</f>
        <v>1001 - Няма данни за разход</v>
      </c>
      <c r="B105" s="58">
        <v>98</v>
      </c>
      <c r="C105" s="58" t="str">
        <f>IF(AND(D105&lt;&gt;"",D105&lt;&gt;" -  -  -  -  - "),VLOOKUP(D105,supply!$A$8:$B$507,2,FALSE),"")</f>
        <v/>
      </c>
      <c r="D105" s="60"/>
      <c r="E105" s="60"/>
      <c r="F105" s="67"/>
      <c r="G105" s="59"/>
      <c r="H105" s="68"/>
      <c r="I105" s="60"/>
      <c r="J105" s="59"/>
      <c r="K105" s="59"/>
      <c r="L105" s="59"/>
      <c r="M105" s="59"/>
      <c r="N105" s="59"/>
      <c r="O105" s="59"/>
      <c r="P105" s="68"/>
      <c r="Q105" s="68"/>
      <c r="R105" s="77" t="str">
        <f t="shared" si="3"/>
        <v>Няма избран доставчик</v>
      </c>
      <c r="S105" s="63" t="str">
        <f t="shared" si="5"/>
        <v/>
      </c>
      <c r="U105" s="94" t="str">
        <f>IF(R105="OK",IF(IFERROR(VLOOKUP(B105,total!$B$8:$B$1007,1,FALSE),"")="",B105&amp;", ",""),"")</f>
        <v/>
      </c>
      <c r="V105" s="94" t="str">
        <f t="shared" si="4"/>
        <v/>
      </c>
    </row>
    <row r="106" spans="1:22" x14ac:dyDescent="0.25">
      <c r="A106" s="42" t="str">
        <f>IF(R106="OK",IFERROR(B106&amp;" - "&amp;VLOOKUP(C106,supply!$B$8:$C$507,2,FALSE)&amp;" - "&amp;E106&amp;" - "&amp;G106&amp;" - "&amp;H106&amp;" - "&amp;I106&amp;" - "&amp;J106&amp;" - "&amp;K106&amp;" - "&amp;L106&amp;" - "&amp;M106&amp;" - "&amp;N106&amp;" - "&amp;O106&amp;" - с ддс: "&amp;Q106,""),"1001 - Няма данни за разход")</f>
        <v>1001 - Няма данни за разход</v>
      </c>
      <c r="B106" s="58">
        <v>99</v>
      </c>
      <c r="C106" s="58" t="str">
        <f>IF(AND(D106&lt;&gt;"",D106&lt;&gt;" -  -  -  -  - "),VLOOKUP(D106,supply!$A$8:$B$507,2,FALSE),"")</f>
        <v/>
      </c>
      <c r="D106" s="60"/>
      <c r="E106" s="60"/>
      <c r="F106" s="67"/>
      <c r="G106" s="59"/>
      <c r="H106" s="68"/>
      <c r="I106" s="60"/>
      <c r="J106" s="59"/>
      <c r="K106" s="59"/>
      <c r="L106" s="59"/>
      <c r="M106" s="59"/>
      <c r="N106" s="59"/>
      <c r="O106" s="59"/>
      <c r="P106" s="68"/>
      <c r="Q106" s="68"/>
      <c r="R106" s="77" t="str">
        <f t="shared" si="3"/>
        <v>Няма избран доставчик</v>
      </c>
      <c r="S106" s="63" t="str">
        <f t="shared" si="5"/>
        <v/>
      </c>
      <c r="U106" s="94" t="str">
        <f>IF(R106="OK",IF(IFERROR(VLOOKUP(B106,total!$B$8:$B$1007,1,FALSE),"")="",B106&amp;", ",""),"")</f>
        <v/>
      </c>
      <c r="V106" s="94" t="str">
        <f t="shared" si="4"/>
        <v/>
      </c>
    </row>
    <row r="107" spans="1:22" x14ac:dyDescent="0.25">
      <c r="A107" s="42" t="str">
        <f>IF(R107="OK",IFERROR(B107&amp;" - "&amp;VLOOKUP(C107,supply!$B$8:$C$507,2,FALSE)&amp;" - "&amp;E107&amp;" - "&amp;G107&amp;" - "&amp;H107&amp;" - "&amp;I107&amp;" - "&amp;J107&amp;" - "&amp;K107&amp;" - "&amp;L107&amp;" - "&amp;M107&amp;" - "&amp;N107&amp;" - "&amp;O107&amp;" - с ддс: "&amp;Q107,""),"1001 - Няма данни за разход")</f>
        <v>1001 - Няма данни за разход</v>
      </c>
      <c r="B107" s="58">
        <v>100</v>
      </c>
      <c r="C107" s="58" t="str">
        <f>IF(AND(D107&lt;&gt;"",D107&lt;&gt;" -  -  -  -  - "),VLOOKUP(D107,supply!$A$8:$B$507,2,FALSE),"")</f>
        <v/>
      </c>
      <c r="D107" s="60"/>
      <c r="E107" s="60"/>
      <c r="F107" s="67"/>
      <c r="G107" s="59"/>
      <c r="H107" s="68"/>
      <c r="I107" s="60"/>
      <c r="J107" s="59"/>
      <c r="K107" s="59"/>
      <c r="L107" s="59"/>
      <c r="M107" s="59"/>
      <c r="N107" s="59"/>
      <c r="O107" s="59"/>
      <c r="P107" s="68"/>
      <c r="Q107" s="68"/>
      <c r="R107" s="77" t="str">
        <f t="shared" si="3"/>
        <v>Няма избран доставчик</v>
      </c>
      <c r="S107" s="63" t="str">
        <f t="shared" si="5"/>
        <v/>
      </c>
      <c r="U107" s="94" t="str">
        <f>IF(R107="OK",IF(IFERROR(VLOOKUP(B107,total!$B$8:$B$1007,1,FALSE),"")="",B107&amp;", ",""),"")</f>
        <v/>
      </c>
      <c r="V107" s="94" t="str">
        <f t="shared" si="4"/>
        <v/>
      </c>
    </row>
    <row r="108" spans="1:22" x14ac:dyDescent="0.25">
      <c r="A108" s="42" t="str">
        <f>IF(R108="OK",IFERROR(B108&amp;" - "&amp;VLOOKUP(C108,supply!$B$8:$C$507,2,FALSE)&amp;" - "&amp;E108&amp;" - "&amp;G108&amp;" - "&amp;H108&amp;" - "&amp;I108&amp;" - "&amp;J108&amp;" - "&amp;K108&amp;" - "&amp;L108&amp;" - "&amp;M108&amp;" - "&amp;N108&amp;" - "&amp;O108&amp;" - с ддс: "&amp;Q108,""),"1001 - Няма данни за разход")</f>
        <v>1001 - Няма данни за разход</v>
      </c>
      <c r="B108" s="58">
        <v>101</v>
      </c>
      <c r="C108" s="58" t="str">
        <f>IF(AND(D108&lt;&gt;"",D108&lt;&gt;" -  -  -  -  - "),VLOOKUP(D108,supply!$A$8:$B$507,2,FALSE),"")</f>
        <v/>
      </c>
      <c r="D108" s="60"/>
      <c r="E108" s="60"/>
      <c r="F108" s="67"/>
      <c r="G108" s="59"/>
      <c r="H108" s="68"/>
      <c r="I108" s="60"/>
      <c r="J108" s="59"/>
      <c r="K108" s="59"/>
      <c r="L108" s="59"/>
      <c r="M108" s="59"/>
      <c r="N108" s="59"/>
      <c r="O108" s="59"/>
      <c r="P108" s="68"/>
      <c r="Q108" s="68"/>
      <c r="R108" s="77" t="str">
        <f t="shared" si="3"/>
        <v>Няма избран доставчик</v>
      </c>
      <c r="S108" s="63" t="str">
        <f t="shared" si="5"/>
        <v/>
      </c>
      <c r="U108" s="94" t="str">
        <f>IF(R108="OK",IF(IFERROR(VLOOKUP(B108,total!$B$8:$B$1007,1,FALSE),"")="",B108&amp;", ",""),"")</f>
        <v/>
      </c>
      <c r="V108" s="94" t="str">
        <f t="shared" si="4"/>
        <v/>
      </c>
    </row>
    <row r="109" spans="1:22" x14ac:dyDescent="0.25">
      <c r="A109" s="42" t="str">
        <f>IF(R109="OK",IFERROR(B109&amp;" - "&amp;VLOOKUP(C109,supply!$B$8:$C$507,2,FALSE)&amp;" - "&amp;E109&amp;" - "&amp;G109&amp;" - "&amp;H109&amp;" - "&amp;I109&amp;" - "&amp;J109&amp;" - "&amp;K109&amp;" - "&amp;L109&amp;" - "&amp;M109&amp;" - "&amp;N109&amp;" - "&amp;O109&amp;" - с ддс: "&amp;Q109,""),"1001 - Няма данни за разход")</f>
        <v>1001 - Няма данни за разход</v>
      </c>
      <c r="B109" s="58">
        <v>102</v>
      </c>
      <c r="C109" s="58" t="str">
        <f>IF(AND(D109&lt;&gt;"",D109&lt;&gt;" -  -  -  -  - "),VLOOKUP(D109,supply!$A$8:$B$507,2,FALSE),"")</f>
        <v/>
      </c>
      <c r="D109" s="60"/>
      <c r="E109" s="60"/>
      <c r="F109" s="67"/>
      <c r="G109" s="59"/>
      <c r="H109" s="68"/>
      <c r="I109" s="60"/>
      <c r="J109" s="59"/>
      <c r="K109" s="59"/>
      <c r="L109" s="59"/>
      <c r="M109" s="59"/>
      <c r="N109" s="59"/>
      <c r="O109" s="59"/>
      <c r="P109" s="68"/>
      <c r="Q109" s="68"/>
      <c r="R109" s="77" t="str">
        <f t="shared" si="3"/>
        <v>Няма избран доставчик</v>
      </c>
      <c r="S109" s="63" t="str">
        <f t="shared" si="5"/>
        <v/>
      </c>
      <c r="U109" s="94" t="str">
        <f>IF(R109="OK",IF(IFERROR(VLOOKUP(B109,total!$B$8:$B$1007,1,FALSE),"")="",B109&amp;", ",""),"")</f>
        <v/>
      </c>
      <c r="V109" s="94" t="str">
        <f t="shared" si="4"/>
        <v/>
      </c>
    </row>
    <row r="110" spans="1:22" x14ac:dyDescent="0.25">
      <c r="A110" s="42" t="str">
        <f>IF(R110="OK",IFERROR(B110&amp;" - "&amp;VLOOKUP(C110,supply!$B$8:$C$507,2,FALSE)&amp;" - "&amp;E110&amp;" - "&amp;G110&amp;" - "&amp;H110&amp;" - "&amp;I110&amp;" - "&amp;J110&amp;" - "&amp;K110&amp;" - "&amp;L110&amp;" - "&amp;M110&amp;" - "&amp;N110&amp;" - "&amp;O110&amp;" - с ддс: "&amp;Q110,""),"1001 - Няма данни за разход")</f>
        <v>1001 - Няма данни за разход</v>
      </c>
      <c r="B110" s="58">
        <v>103</v>
      </c>
      <c r="C110" s="58" t="str">
        <f>IF(AND(D110&lt;&gt;"",D110&lt;&gt;" -  -  -  -  - "),VLOOKUP(D110,supply!$A$8:$B$507,2,FALSE),"")</f>
        <v/>
      </c>
      <c r="D110" s="60"/>
      <c r="E110" s="60"/>
      <c r="F110" s="67"/>
      <c r="G110" s="59"/>
      <c r="H110" s="68"/>
      <c r="I110" s="60"/>
      <c r="J110" s="59"/>
      <c r="K110" s="59"/>
      <c r="L110" s="59"/>
      <c r="M110" s="59"/>
      <c r="N110" s="59"/>
      <c r="O110" s="59"/>
      <c r="P110" s="68"/>
      <c r="Q110" s="68"/>
      <c r="R110" s="77" t="str">
        <f t="shared" si="3"/>
        <v>Няма избран доставчик</v>
      </c>
      <c r="S110" s="63" t="str">
        <f t="shared" si="5"/>
        <v/>
      </c>
      <c r="U110" s="94" t="str">
        <f>IF(R110="OK",IF(IFERROR(VLOOKUP(B110,total!$B$8:$B$1007,1,FALSE),"")="",B110&amp;", ",""),"")</f>
        <v/>
      </c>
      <c r="V110" s="94" t="str">
        <f t="shared" si="4"/>
        <v/>
      </c>
    </row>
    <row r="111" spans="1:22" x14ac:dyDescent="0.25">
      <c r="A111" s="42" t="str">
        <f>IF(R111="OK",IFERROR(B111&amp;" - "&amp;VLOOKUP(C111,supply!$B$8:$C$507,2,FALSE)&amp;" - "&amp;E111&amp;" - "&amp;G111&amp;" - "&amp;H111&amp;" - "&amp;I111&amp;" - "&amp;J111&amp;" - "&amp;K111&amp;" - "&amp;L111&amp;" - "&amp;M111&amp;" - "&amp;N111&amp;" - "&amp;O111&amp;" - с ддс: "&amp;Q111,""),"1001 - Няма данни за разход")</f>
        <v>1001 - Няма данни за разход</v>
      </c>
      <c r="B111" s="58">
        <v>104</v>
      </c>
      <c r="C111" s="58" t="str">
        <f>IF(AND(D111&lt;&gt;"",D111&lt;&gt;" -  -  -  -  - "),VLOOKUP(D111,supply!$A$8:$B$507,2,FALSE),"")</f>
        <v/>
      </c>
      <c r="D111" s="60"/>
      <c r="E111" s="60"/>
      <c r="F111" s="67"/>
      <c r="G111" s="59"/>
      <c r="H111" s="68"/>
      <c r="I111" s="60"/>
      <c r="J111" s="59"/>
      <c r="K111" s="59"/>
      <c r="L111" s="59"/>
      <c r="M111" s="59"/>
      <c r="N111" s="59"/>
      <c r="O111" s="59"/>
      <c r="P111" s="68"/>
      <c r="Q111" s="68"/>
      <c r="R111" s="77" t="str">
        <f t="shared" si="3"/>
        <v>Няма избран доставчик</v>
      </c>
      <c r="S111" s="63" t="str">
        <f t="shared" si="5"/>
        <v/>
      </c>
      <c r="U111" s="94" t="str">
        <f>IF(R111="OK",IF(IFERROR(VLOOKUP(B111,total!$B$8:$B$1007,1,FALSE),"")="",B111&amp;", ",""),"")</f>
        <v/>
      </c>
      <c r="V111" s="94" t="str">
        <f t="shared" si="4"/>
        <v/>
      </c>
    </row>
    <row r="112" spans="1:22" x14ac:dyDescent="0.25">
      <c r="A112" s="42" t="str">
        <f>IF(R112="OK",IFERROR(B112&amp;" - "&amp;VLOOKUP(C112,supply!$B$8:$C$507,2,FALSE)&amp;" - "&amp;E112&amp;" - "&amp;G112&amp;" - "&amp;H112&amp;" - "&amp;I112&amp;" - "&amp;J112&amp;" - "&amp;K112&amp;" - "&amp;L112&amp;" - "&amp;M112&amp;" - "&amp;N112&amp;" - "&amp;O112&amp;" - с ддс: "&amp;Q112,""),"1001 - Няма данни за разход")</f>
        <v>1001 - Няма данни за разход</v>
      </c>
      <c r="B112" s="58">
        <v>105</v>
      </c>
      <c r="C112" s="58" t="str">
        <f>IF(AND(D112&lt;&gt;"",D112&lt;&gt;" -  -  -  -  - "),VLOOKUP(D112,supply!$A$8:$B$507,2,FALSE),"")</f>
        <v/>
      </c>
      <c r="D112" s="60"/>
      <c r="E112" s="60"/>
      <c r="F112" s="67"/>
      <c r="G112" s="59"/>
      <c r="H112" s="68"/>
      <c r="I112" s="60"/>
      <c r="J112" s="59"/>
      <c r="K112" s="59"/>
      <c r="L112" s="59"/>
      <c r="M112" s="59"/>
      <c r="N112" s="59"/>
      <c r="O112" s="59"/>
      <c r="P112" s="68"/>
      <c r="Q112" s="68"/>
      <c r="R112" s="77" t="str">
        <f t="shared" si="3"/>
        <v>Няма избран доставчик</v>
      </c>
      <c r="S112" s="63" t="str">
        <f t="shared" si="5"/>
        <v/>
      </c>
      <c r="U112" s="94" t="str">
        <f>IF(R112="OK",IF(IFERROR(VLOOKUP(B112,total!$B$8:$B$1007,1,FALSE),"")="",B112&amp;", ",""),"")</f>
        <v/>
      </c>
      <c r="V112" s="94" t="str">
        <f t="shared" si="4"/>
        <v/>
      </c>
    </row>
    <row r="113" spans="1:22" x14ac:dyDescent="0.25">
      <c r="A113" s="42" t="str">
        <f>IF(R113="OK",IFERROR(B113&amp;" - "&amp;VLOOKUP(C113,supply!$B$8:$C$507,2,FALSE)&amp;" - "&amp;E113&amp;" - "&amp;G113&amp;" - "&amp;H113&amp;" - "&amp;I113&amp;" - "&amp;J113&amp;" - "&amp;K113&amp;" - "&amp;L113&amp;" - "&amp;M113&amp;" - "&amp;N113&amp;" - "&amp;O113&amp;" - с ддс: "&amp;Q113,""),"1001 - Няма данни за разход")</f>
        <v>1001 - Няма данни за разход</v>
      </c>
      <c r="B113" s="58">
        <v>106</v>
      </c>
      <c r="C113" s="58" t="str">
        <f>IF(AND(D113&lt;&gt;"",D113&lt;&gt;" -  -  -  -  - "),VLOOKUP(D113,supply!$A$8:$B$507,2,FALSE),"")</f>
        <v/>
      </c>
      <c r="D113" s="60"/>
      <c r="E113" s="60"/>
      <c r="F113" s="67"/>
      <c r="G113" s="59"/>
      <c r="H113" s="68"/>
      <c r="I113" s="60"/>
      <c r="J113" s="59"/>
      <c r="K113" s="59"/>
      <c r="L113" s="59"/>
      <c r="M113" s="59"/>
      <c r="N113" s="59"/>
      <c r="O113" s="59"/>
      <c r="P113" s="68"/>
      <c r="Q113" s="68"/>
      <c r="R113" s="77" t="str">
        <f t="shared" si="3"/>
        <v>Няма избран доставчик</v>
      </c>
      <c r="S113" s="63" t="str">
        <f t="shared" si="5"/>
        <v/>
      </c>
      <c r="U113" s="94" t="str">
        <f>IF(R113="OK",IF(IFERROR(VLOOKUP(B113,total!$B$8:$B$1007,1,FALSE),"")="",B113&amp;", ",""),"")</f>
        <v/>
      </c>
      <c r="V113" s="94" t="str">
        <f t="shared" si="4"/>
        <v/>
      </c>
    </row>
    <row r="114" spans="1:22" x14ac:dyDescent="0.25">
      <c r="A114" s="42" t="str">
        <f>IF(R114="OK",IFERROR(B114&amp;" - "&amp;VLOOKUP(C114,supply!$B$8:$C$507,2,FALSE)&amp;" - "&amp;E114&amp;" - "&amp;G114&amp;" - "&amp;H114&amp;" - "&amp;I114&amp;" - "&amp;J114&amp;" - "&amp;K114&amp;" - "&amp;L114&amp;" - "&amp;M114&amp;" - "&amp;N114&amp;" - "&amp;O114&amp;" - с ддс: "&amp;Q114,""),"1001 - Няма данни за разход")</f>
        <v>1001 - Няма данни за разход</v>
      </c>
      <c r="B114" s="58">
        <v>107</v>
      </c>
      <c r="C114" s="58" t="str">
        <f>IF(AND(D114&lt;&gt;"",D114&lt;&gt;" -  -  -  -  - "),VLOOKUP(D114,supply!$A$8:$B$507,2,FALSE),"")</f>
        <v/>
      </c>
      <c r="D114" s="60"/>
      <c r="E114" s="60"/>
      <c r="F114" s="67"/>
      <c r="G114" s="59"/>
      <c r="H114" s="68"/>
      <c r="I114" s="60"/>
      <c r="J114" s="59"/>
      <c r="K114" s="59"/>
      <c r="L114" s="59"/>
      <c r="M114" s="59"/>
      <c r="N114" s="59"/>
      <c r="O114" s="59"/>
      <c r="P114" s="68"/>
      <c r="Q114" s="68"/>
      <c r="R114" s="77" t="str">
        <f t="shared" si="3"/>
        <v>Няма избран доставчик</v>
      </c>
      <c r="S114" s="63" t="str">
        <f t="shared" si="5"/>
        <v/>
      </c>
      <c r="U114" s="94" t="str">
        <f>IF(R114="OK",IF(IFERROR(VLOOKUP(B114,total!$B$8:$B$1007,1,FALSE),"")="",B114&amp;", ",""),"")</f>
        <v/>
      </c>
      <c r="V114" s="94" t="str">
        <f t="shared" si="4"/>
        <v/>
      </c>
    </row>
    <row r="115" spans="1:22" x14ac:dyDescent="0.25">
      <c r="A115" s="42" t="str">
        <f>IF(R115="OK",IFERROR(B115&amp;" - "&amp;VLOOKUP(C115,supply!$B$8:$C$507,2,FALSE)&amp;" - "&amp;E115&amp;" - "&amp;G115&amp;" - "&amp;H115&amp;" - "&amp;I115&amp;" - "&amp;J115&amp;" - "&amp;K115&amp;" - "&amp;L115&amp;" - "&amp;M115&amp;" - "&amp;N115&amp;" - "&amp;O115&amp;" - с ддс: "&amp;Q115,""),"1001 - Няма данни за разход")</f>
        <v>1001 - Няма данни за разход</v>
      </c>
      <c r="B115" s="58">
        <v>108</v>
      </c>
      <c r="C115" s="58" t="str">
        <f>IF(AND(D115&lt;&gt;"",D115&lt;&gt;" -  -  -  -  - "),VLOOKUP(D115,supply!$A$8:$B$507,2,FALSE),"")</f>
        <v/>
      </c>
      <c r="D115" s="60"/>
      <c r="E115" s="60"/>
      <c r="F115" s="67"/>
      <c r="G115" s="59"/>
      <c r="H115" s="68"/>
      <c r="I115" s="60"/>
      <c r="J115" s="59"/>
      <c r="K115" s="59"/>
      <c r="L115" s="59"/>
      <c r="M115" s="59"/>
      <c r="N115" s="59"/>
      <c r="O115" s="59"/>
      <c r="P115" s="68"/>
      <c r="Q115" s="68"/>
      <c r="R115" s="77" t="str">
        <f t="shared" si="3"/>
        <v>Няма избран доставчик</v>
      </c>
      <c r="S115" s="63" t="str">
        <f t="shared" si="5"/>
        <v/>
      </c>
      <c r="U115" s="94" t="str">
        <f>IF(R115="OK",IF(IFERROR(VLOOKUP(B115,total!$B$8:$B$1007,1,FALSE),"")="",B115&amp;", ",""),"")</f>
        <v/>
      </c>
      <c r="V115" s="94" t="str">
        <f t="shared" si="4"/>
        <v/>
      </c>
    </row>
    <row r="116" spans="1:22" x14ac:dyDescent="0.25">
      <c r="A116" s="42" t="str">
        <f>IF(R116="OK",IFERROR(B116&amp;" - "&amp;VLOOKUP(C116,supply!$B$8:$C$507,2,FALSE)&amp;" - "&amp;E116&amp;" - "&amp;G116&amp;" - "&amp;H116&amp;" - "&amp;I116&amp;" - "&amp;J116&amp;" - "&amp;K116&amp;" - "&amp;L116&amp;" - "&amp;M116&amp;" - "&amp;N116&amp;" - "&amp;O116&amp;" - с ддс: "&amp;Q116,""),"1001 - Няма данни за разход")</f>
        <v>1001 - Няма данни за разход</v>
      </c>
      <c r="B116" s="58">
        <v>109</v>
      </c>
      <c r="C116" s="58" t="str">
        <f>IF(AND(D116&lt;&gt;"",D116&lt;&gt;" -  -  -  -  - "),VLOOKUP(D116,supply!$A$8:$B$507,2,FALSE),"")</f>
        <v/>
      </c>
      <c r="D116" s="60"/>
      <c r="E116" s="60"/>
      <c r="F116" s="67"/>
      <c r="G116" s="59"/>
      <c r="H116" s="68"/>
      <c r="I116" s="60"/>
      <c r="J116" s="59"/>
      <c r="K116" s="59"/>
      <c r="L116" s="59"/>
      <c r="M116" s="59"/>
      <c r="N116" s="59"/>
      <c r="O116" s="59"/>
      <c r="P116" s="68"/>
      <c r="Q116" s="68"/>
      <c r="R116" s="77" t="str">
        <f t="shared" si="3"/>
        <v>Няма избран доставчик</v>
      </c>
      <c r="S116" s="63" t="str">
        <f t="shared" si="5"/>
        <v/>
      </c>
      <c r="U116" s="94" t="str">
        <f>IF(R116="OK",IF(IFERROR(VLOOKUP(B116,total!$B$8:$B$1007,1,FALSE),"")="",B116&amp;", ",""),"")</f>
        <v/>
      </c>
      <c r="V116" s="94" t="str">
        <f t="shared" si="4"/>
        <v/>
      </c>
    </row>
    <row r="117" spans="1:22" x14ac:dyDescent="0.25">
      <c r="A117" s="42" t="str">
        <f>IF(R117="OK",IFERROR(B117&amp;" - "&amp;VLOOKUP(C117,supply!$B$8:$C$507,2,FALSE)&amp;" - "&amp;E117&amp;" - "&amp;G117&amp;" - "&amp;H117&amp;" - "&amp;I117&amp;" - "&amp;J117&amp;" - "&amp;K117&amp;" - "&amp;L117&amp;" - "&amp;M117&amp;" - "&amp;N117&amp;" - "&amp;O117&amp;" - с ддс: "&amp;Q117,""),"1001 - Няма данни за разход")</f>
        <v>1001 - Няма данни за разход</v>
      </c>
      <c r="B117" s="58">
        <v>110</v>
      </c>
      <c r="C117" s="58" t="str">
        <f>IF(AND(D117&lt;&gt;"",D117&lt;&gt;" -  -  -  -  - "),VLOOKUP(D117,supply!$A$8:$B$507,2,FALSE),"")</f>
        <v/>
      </c>
      <c r="D117" s="60"/>
      <c r="E117" s="60"/>
      <c r="F117" s="67"/>
      <c r="G117" s="59"/>
      <c r="H117" s="68"/>
      <c r="I117" s="60"/>
      <c r="J117" s="59"/>
      <c r="K117" s="59"/>
      <c r="L117" s="59"/>
      <c r="M117" s="59"/>
      <c r="N117" s="59"/>
      <c r="O117" s="59"/>
      <c r="P117" s="68"/>
      <c r="Q117" s="68"/>
      <c r="R117" s="77" t="str">
        <f t="shared" si="3"/>
        <v>Няма избран доставчик</v>
      </c>
      <c r="S117" s="63" t="str">
        <f t="shared" si="5"/>
        <v/>
      </c>
      <c r="U117" s="94" t="str">
        <f>IF(R117="OK",IF(IFERROR(VLOOKUP(B117,total!$B$8:$B$1007,1,FALSE),"")="",B117&amp;", ",""),"")</f>
        <v/>
      </c>
      <c r="V117" s="94" t="str">
        <f t="shared" si="4"/>
        <v/>
      </c>
    </row>
    <row r="118" spans="1:22" x14ac:dyDescent="0.25">
      <c r="A118" s="42" t="str">
        <f>IF(R118="OK",IFERROR(B118&amp;" - "&amp;VLOOKUP(C118,supply!$B$8:$C$507,2,FALSE)&amp;" - "&amp;E118&amp;" - "&amp;G118&amp;" - "&amp;H118&amp;" - "&amp;I118&amp;" - "&amp;J118&amp;" - "&amp;K118&amp;" - "&amp;L118&amp;" - "&amp;M118&amp;" - "&amp;N118&amp;" - "&amp;O118&amp;" - с ддс: "&amp;Q118,""),"1001 - Няма данни за разход")</f>
        <v>1001 - Няма данни за разход</v>
      </c>
      <c r="B118" s="58">
        <v>111</v>
      </c>
      <c r="C118" s="58" t="str">
        <f>IF(AND(D118&lt;&gt;"",D118&lt;&gt;" -  -  -  -  - "),VLOOKUP(D118,supply!$A$8:$B$507,2,FALSE),"")</f>
        <v/>
      </c>
      <c r="D118" s="60"/>
      <c r="E118" s="60"/>
      <c r="F118" s="67"/>
      <c r="G118" s="59"/>
      <c r="H118" s="68"/>
      <c r="I118" s="60"/>
      <c r="J118" s="59"/>
      <c r="K118" s="59"/>
      <c r="L118" s="59"/>
      <c r="M118" s="59"/>
      <c r="N118" s="59"/>
      <c r="O118" s="59"/>
      <c r="P118" s="68"/>
      <c r="Q118" s="68"/>
      <c r="R118" s="77" t="str">
        <f t="shared" si="3"/>
        <v>Няма избран доставчик</v>
      </c>
      <c r="S118" s="63" t="str">
        <f t="shared" si="5"/>
        <v/>
      </c>
      <c r="U118" s="94" t="str">
        <f>IF(R118="OK",IF(IFERROR(VLOOKUP(B118,total!$B$8:$B$1007,1,FALSE),"")="",B118&amp;", ",""),"")</f>
        <v/>
      </c>
      <c r="V118" s="94" t="str">
        <f t="shared" si="4"/>
        <v/>
      </c>
    </row>
    <row r="119" spans="1:22" x14ac:dyDescent="0.25">
      <c r="A119" s="42" t="str">
        <f>IF(R119="OK",IFERROR(B119&amp;" - "&amp;VLOOKUP(C119,supply!$B$8:$C$507,2,FALSE)&amp;" - "&amp;E119&amp;" - "&amp;G119&amp;" - "&amp;H119&amp;" - "&amp;I119&amp;" - "&amp;J119&amp;" - "&amp;K119&amp;" - "&amp;L119&amp;" - "&amp;M119&amp;" - "&amp;N119&amp;" - "&amp;O119&amp;" - с ддс: "&amp;Q119,""),"1001 - Няма данни за разход")</f>
        <v>1001 - Няма данни за разход</v>
      </c>
      <c r="B119" s="58">
        <v>112</v>
      </c>
      <c r="C119" s="58" t="str">
        <f>IF(AND(D119&lt;&gt;"",D119&lt;&gt;" -  -  -  -  - "),VLOOKUP(D119,supply!$A$8:$B$507,2,FALSE),"")</f>
        <v/>
      </c>
      <c r="D119" s="60"/>
      <c r="E119" s="60"/>
      <c r="F119" s="67"/>
      <c r="G119" s="59"/>
      <c r="H119" s="68"/>
      <c r="I119" s="60"/>
      <c r="J119" s="59"/>
      <c r="K119" s="59"/>
      <c r="L119" s="59"/>
      <c r="M119" s="59"/>
      <c r="N119" s="59"/>
      <c r="O119" s="59"/>
      <c r="P119" s="68"/>
      <c r="Q119" s="68"/>
      <c r="R119" s="77" t="str">
        <f t="shared" si="3"/>
        <v>Няма избран доставчик</v>
      </c>
      <c r="S119" s="63" t="str">
        <f t="shared" si="5"/>
        <v/>
      </c>
      <c r="U119" s="94" t="str">
        <f>IF(R119="OK",IF(IFERROR(VLOOKUP(B119,total!$B$8:$B$1007,1,FALSE),"")="",B119&amp;", ",""),"")</f>
        <v/>
      </c>
      <c r="V119" s="94" t="str">
        <f t="shared" si="4"/>
        <v/>
      </c>
    </row>
    <row r="120" spans="1:22" x14ac:dyDescent="0.25">
      <c r="A120" s="42" t="str">
        <f>IF(R120="OK",IFERROR(B120&amp;" - "&amp;VLOOKUP(C120,supply!$B$8:$C$507,2,FALSE)&amp;" - "&amp;E120&amp;" - "&amp;G120&amp;" - "&amp;H120&amp;" - "&amp;I120&amp;" - "&amp;J120&amp;" - "&amp;K120&amp;" - "&amp;L120&amp;" - "&amp;M120&amp;" - "&amp;N120&amp;" - "&amp;O120&amp;" - с ддс: "&amp;Q120,""),"1001 - Няма данни за разход")</f>
        <v>1001 - Няма данни за разход</v>
      </c>
      <c r="B120" s="58">
        <v>113</v>
      </c>
      <c r="C120" s="58" t="str">
        <f>IF(AND(D120&lt;&gt;"",D120&lt;&gt;" -  -  -  -  - "),VLOOKUP(D120,supply!$A$8:$B$507,2,FALSE),"")</f>
        <v/>
      </c>
      <c r="D120" s="60"/>
      <c r="E120" s="60"/>
      <c r="F120" s="67"/>
      <c r="G120" s="59"/>
      <c r="H120" s="68"/>
      <c r="I120" s="60"/>
      <c r="J120" s="59"/>
      <c r="K120" s="59"/>
      <c r="L120" s="59"/>
      <c r="M120" s="59"/>
      <c r="N120" s="59"/>
      <c r="O120" s="59"/>
      <c r="P120" s="68"/>
      <c r="Q120" s="68"/>
      <c r="R120" s="77" t="str">
        <f t="shared" si="3"/>
        <v>Няма избран доставчик</v>
      </c>
      <c r="S120" s="63" t="str">
        <f t="shared" si="5"/>
        <v/>
      </c>
      <c r="U120" s="94" t="str">
        <f>IF(R120="OK",IF(IFERROR(VLOOKUP(B120,total!$B$8:$B$1007,1,FALSE),"")="",B120&amp;", ",""),"")</f>
        <v/>
      </c>
      <c r="V120" s="94" t="str">
        <f t="shared" si="4"/>
        <v/>
      </c>
    </row>
    <row r="121" spans="1:22" x14ac:dyDescent="0.25">
      <c r="A121" s="42" t="str">
        <f>IF(R121="OK",IFERROR(B121&amp;" - "&amp;VLOOKUP(C121,supply!$B$8:$C$507,2,FALSE)&amp;" - "&amp;E121&amp;" - "&amp;G121&amp;" - "&amp;H121&amp;" - "&amp;I121&amp;" - "&amp;J121&amp;" - "&amp;K121&amp;" - "&amp;L121&amp;" - "&amp;M121&amp;" - "&amp;N121&amp;" - "&amp;O121&amp;" - с ддс: "&amp;Q121,""),"1001 - Няма данни за разход")</f>
        <v>1001 - Няма данни за разход</v>
      </c>
      <c r="B121" s="58">
        <v>114</v>
      </c>
      <c r="C121" s="58" t="str">
        <f>IF(AND(D121&lt;&gt;"",D121&lt;&gt;" -  -  -  -  - "),VLOOKUP(D121,supply!$A$8:$B$507,2,FALSE),"")</f>
        <v/>
      </c>
      <c r="D121" s="60"/>
      <c r="E121" s="60"/>
      <c r="F121" s="67"/>
      <c r="G121" s="59"/>
      <c r="H121" s="68"/>
      <c r="I121" s="60"/>
      <c r="J121" s="59"/>
      <c r="K121" s="59"/>
      <c r="L121" s="59"/>
      <c r="M121" s="59"/>
      <c r="N121" s="59"/>
      <c r="O121" s="59"/>
      <c r="P121" s="68"/>
      <c r="Q121" s="68"/>
      <c r="R121" s="77" t="str">
        <f t="shared" si="3"/>
        <v>Няма избран доставчик</v>
      </c>
      <c r="S121" s="63" t="str">
        <f t="shared" si="5"/>
        <v/>
      </c>
      <c r="U121" s="94" t="str">
        <f>IF(R121="OK",IF(IFERROR(VLOOKUP(B121,total!$B$8:$B$1007,1,FALSE),"")="",B121&amp;", ",""),"")</f>
        <v/>
      </c>
      <c r="V121" s="94" t="str">
        <f t="shared" si="4"/>
        <v/>
      </c>
    </row>
    <row r="122" spans="1:22" x14ac:dyDescent="0.25">
      <c r="A122" s="42" t="str">
        <f>IF(R122="OK",IFERROR(B122&amp;" - "&amp;VLOOKUP(C122,supply!$B$8:$C$507,2,FALSE)&amp;" - "&amp;E122&amp;" - "&amp;G122&amp;" - "&amp;H122&amp;" - "&amp;I122&amp;" - "&amp;J122&amp;" - "&amp;K122&amp;" - "&amp;L122&amp;" - "&amp;M122&amp;" - "&amp;N122&amp;" - "&amp;O122&amp;" - с ддс: "&amp;Q122,""),"1001 - Няма данни за разход")</f>
        <v>1001 - Няма данни за разход</v>
      </c>
      <c r="B122" s="58">
        <v>115</v>
      </c>
      <c r="C122" s="58" t="str">
        <f>IF(AND(D122&lt;&gt;"",D122&lt;&gt;" -  -  -  -  - "),VLOOKUP(D122,supply!$A$8:$B$507,2,FALSE),"")</f>
        <v/>
      </c>
      <c r="D122" s="60"/>
      <c r="E122" s="60"/>
      <c r="F122" s="67"/>
      <c r="G122" s="59"/>
      <c r="H122" s="68"/>
      <c r="I122" s="60"/>
      <c r="J122" s="59"/>
      <c r="K122" s="59"/>
      <c r="L122" s="59"/>
      <c r="M122" s="59"/>
      <c r="N122" s="59"/>
      <c r="O122" s="59"/>
      <c r="P122" s="68"/>
      <c r="Q122" s="68"/>
      <c r="R122" s="77" t="str">
        <f t="shared" si="3"/>
        <v>Няма избран доставчик</v>
      </c>
      <c r="S122" s="63" t="str">
        <f t="shared" si="5"/>
        <v/>
      </c>
      <c r="U122" s="94" t="str">
        <f>IF(R122="OK",IF(IFERROR(VLOOKUP(B122,total!$B$8:$B$1007,1,FALSE),"")="",B122&amp;", ",""),"")</f>
        <v/>
      </c>
      <c r="V122" s="94" t="str">
        <f t="shared" si="4"/>
        <v/>
      </c>
    </row>
    <row r="123" spans="1:22" x14ac:dyDescent="0.25">
      <c r="A123" s="42" t="str">
        <f>IF(R123="OK",IFERROR(B123&amp;" - "&amp;VLOOKUP(C123,supply!$B$8:$C$507,2,FALSE)&amp;" - "&amp;E123&amp;" - "&amp;G123&amp;" - "&amp;H123&amp;" - "&amp;I123&amp;" - "&amp;J123&amp;" - "&amp;K123&amp;" - "&amp;L123&amp;" - "&amp;M123&amp;" - "&amp;N123&amp;" - "&amp;O123&amp;" - с ддс: "&amp;Q123,""),"1001 - Няма данни за разход")</f>
        <v>1001 - Няма данни за разход</v>
      </c>
      <c r="B123" s="58">
        <v>116</v>
      </c>
      <c r="C123" s="58" t="str">
        <f>IF(AND(D123&lt;&gt;"",D123&lt;&gt;" -  -  -  -  - "),VLOOKUP(D123,supply!$A$8:$B$507,2,FALSE),"")</f>
        <v/>
      </c>
      <c r="D123" s="60"/>
      <c r="E123" s="60"/>
      <c r="F123" s="67"/>
      <c r="G123" s="59"/>
      <c r="H123" s="68"/>
      <c r="I123" s="60"/>
      <c r="J123" s="59"/>
      <c r="K123" s="59"/>
      <c r="L123" s="59"/>
      <c r="M123" s="59"/>
      <c r="N123" s="59"/>
      <c r="O123" s="59"/>
      <c r="P123" s="68"/>
      <c r="Q123" s="68"/>
      <c r="R123" s="77" t="str">
        <f t="shared" si="3"/>
        <v>Няма избран доставчик</v>
      </c>
      <c r="S123" s="63" t="str">
        <f t="shared" si="5"/>
        <v/>
      </c>
      <c r="U123" s="94" t="str">
        <f>IF(R123="OK",IF(IFERROR(VLOOKUP(B123,total!$B$8:$B$1007,1,FALSE),"")="",B123&amp;", ",""),"")</f>
        <v/>
      </c>
      <c r="V123" s="94" t="str">
        <f t="shared" si="4"/>
        <v/>
      </c>
    </row>
    <row r="124" spans="1:22" x14ac:dyDescent="0.25">
      <c r="A124" s="42" t="str">
        <f>IF(R124="OK",IFERROR(B124&amp;" - "&amp;VLOOKUP(C124,supply!$B$8:$C$507,2,FALSE)&amp;" - "&amp;E124&amp;" - "&amp;G124&amp;" - "&amp;H124&amp;" - "&amp;I124&amp;" - "&amp;J124&amp;" - "&amp;K124&amp;" - "&amp;L124&amp;" - "&amp;M124&amp;" - "&amp;N124&amp;" - "&amp;O124&amp;" - с ддс: "&amp;Q124,""),"1001 - Няма данни за разход")</f>
        <v>1001 - Няма данни за разход</v>
      </c>
      <c r="B124" s="58">
        <v>117</v>
      </c>
      <c r="C124" s="58" t="str">
        <f>IF(AND(D124&lt;&gt;"",D124&lt;&gt;" -  -  -  -  - "),VLOOKUP(D124,supply!$A$8:$B$507,2,FALSE),"")</f>
        <v/>
      </c>
      <c r="D124" s="60"/>
      <c r="E124" s="60"/>
      <c r="F124" s="67"/>
      <c r="G124" s="59"/>
      <c r="H124" s="68"/>
      <c r="I124" s="60"/>
      <c r="J124" s="59"/>
      <c r="K124" s="59"/>
      <c r="L124" s="59"/>
      <c r="M124" s="59"/>
      <c r="N124" s="59"/>
      <c r="O124" s="59"/>
      <c r="P124" s="68"/>
      <c r="Q124" s="68"/>
      <c r="R124" s="77" t="str">
        <f t="shared" si="3"/>
        <v>Няма избран доставчик</v>
      </c>
      <c r="S124" s="63" t="str">
        <f t="shared" si="5"/>
        <v/>
      </c>
      <c r="U124" s="94" t="str">
        <f>IF(R124="OK",IF(IFERROR(VLOOKUP(B124,total!$B$8:$B$1007,1,FALSE),"")="",B124&amp;", ",""),"")</f>
        <v/>
      </c>
      <c r="V124" s="94" t="str">
        <f t="shared" si="4"/>
        <v/>
      </c>
    </row>
    <row r="125" spans="1:22" x14ac:dyDescent="0.25">
      <c r="A125" s="42" t="str">
        <f>IF(R125="OK",IFERROR(B125&amp;" - "&amp;VLOOKUP(C125,supply!$B$8:$C$507,2,FALSE)&amp;" - "&amp;E125&amp;" - "&amp;G125&amp;" - "&amp;H125&amp;" - "&amp;I125&amp;" - "&amp;J125&amp;" - "&amp;K125&amp;" - "&amp;L125&amp;" - "&amp;M125&amp;" - "&amp;N125&amp;" - "&amp;O125&amp;" - с ддс: "&amp;Q125,""),"1001 - Няма данни за разход")</f>
        <v>1001 - Няма данни за разход</v>
      </c>
      <c r="B125" s="58">
        <v>118</v>
      </c>
      <c r="C125" s="58" t="str">
        <f>IF(AND(D125&lt;&gt;"",D125&lt;&gt;" -  -  -  -  - "),VLOOKUP(D125,supply!$A$8:$B$507,2,FALSE),"")</f>
        <v/>
      </c>
      <c r="D125" s="60"/>
      <c r="E125" s="60"/>
      <c r="F125" s="67"/>
      <c r="G125" s="59"/>
      <c r="H125" s="68"/>
      <c r="I125" s="60"/>
      <c r="J125" s="59"/>
      <c r="K125" s="59"/>
      <c r="L125" s="59"/>
      <c r="M125" s="59"/>
      <c r="N125" s="59"/>
      <c r="O125" s="59"/>
      <c r="P125" s="68"/>
      <c r="Q125" s="68"/>
      <c r="R125" s="77" t="str">
        <f t="shared" si="3"/>
        <v>Няма избран доставчик</v>
      </c>
      <c r="S125" s="63" t="str">
        <f t="shared" si="5"/>
        <v/>
      </c>
      <c r="U125" s="94" t="str">
        <f>IF(R125="OK",IF(IFERROR(VLOOKUP(B125,total!$B$8:$B$1007,1,FALSE),"")="",B125&amp;", ",""),"")</f>
        <v/>
      </c>
      <c r="V125" s="94" t="str">
        <f t="shared" si="4"/>
        <v/>
      </c>
    </row>
    <row r="126" spans="1:22" x14ac:dyDescent="0.25">
      <c r="A126" s="42" t="str">
        <f>IF(R126="OK",IFERROR(B126&amp;" - "&amp;VLOOKUP(C126,supply!$B$8:$C$507,2,FALSE)&amp;" - "&amp;E126&amp;" - "&amp;G126&amp;" - "&amp;H126&amp;" - "&amp;I126&amp;" - "&amp;J126&amp;" - "&amp;K126&amp;" - "&amp;L126&amp;" - "&amp;M126&amp;" - "&amp;N126&amp;" - "&amp;O126&amp;" - с ддс: "&amp;Q126,""),"1001 - Няма данни за разход")</f>
        <v>1001 - Няма данни за разход</v>
      </c>
      <c r="B126" s="58">
        <v>119</v>
      </c>
      <c r="C126" s="58" t="str">
        <f>IF(AND(D126&lt;&gt;"",D126&lt;&gt;" -  -  -  -  - "),VLOOKUP(D126,supply!$A$8:$B$507,2,FALSE),"")</f>
        <v/>
      </c>
      <c r="D126" s="60"/>
      <c r="E126" s="60"/>
      <c r="F126" s="67"/>
      <c r="G126" s="59"/>
      <c r="H126" s="68"/>
      <c r="I126" s="60"/>
      <c r="J126" s="59"/>
      <c r="K126" s="59"/>
      <c r="L126" s="59"/>
      <c r="M126" s="59"/>
      <c r="N126" s="59"/>
      <c r="O126" s="59"/>
      <c r="P126" s="68"/>
      <c r="Q126" s="68"/>
      <c r="R126" s="77" t="str">
        <f t="shared" si="3"/>
        <v>Няма избран доставчик</v>
      </c>
      <c r="S126" s="63" t="str">
        <f t="shared" si="5"/>
        <v/>
      </c>
      <c r="U126" s="94" t="str">
        <f>IF(R126="OK",IF(IFERROR(VLOOKUP(B126,total!$B$8:$B$1007,1,FALSE),"")="",B126&amp;", ",""),"")</f>
        <v/>
      </c>
      <c r="V126" s="94" t="str">
        <f t="shared" si="4"/>
        <v/>
      </c>
    </row>
    <row r="127" spans="1:22" x14ac:dyDescent="0.25">
      <c r="A127" s="42" t="str">
        <f>IF(R127="OK",IFERROR(B127&amp;" - "&amp;VLOOKUP(C127,supply!$B$8:$C$507,2,FALSE)&amp;" - "&amp;E127&amp;" - "&amp;G127&amp;" - "&amp;H127&amp;" - "&amp;I127&amp;" - "&amp;J127&amp;" - "&amp;K127&amp;" - "&amp;L127&amp;" - "&amp;M127&amp;" - "&amp;N127&amp;" - "&amp;O127&amp;" - с ддс: "&amp;Q127,""),"1001 - Няма данни за разход")</f>
        <v>1001 - Няма данни за разход</v>
      </c>
      <c r="B127" s="58">
        <v>120</v>
      </c>
      <c r="C127" s="58" t="str">
        <f>IF(AND(D127&lt;&gt;"",D127&lt;&gt;" -  -  -  -  - "),VLOOKUP(D127,supply!$A$8:$B$507,2,FALSE),"")</f>
        <v/>
      </c>
      <c r="D127" s="60"/>
      <c r="E127" s="60"/>
      <c r="F127" s="67"/>
      <c r="G127" s="59"/>
      <c r="H127" s="68"/>
      <c r="I127" s="60"/>
      <c r="J127" s="59"/>
      <c r="K127" s="59"/>
      <c r="L127" s="59"/>
      <c r="M127" s="59"/>
      <c r="N127" s="59"/>
      <c r="O127" s="59"/>
      <c r="P127" s="68"/>
      <c r="Q127" s="68"/>
      <c r="R127" s="77" t="str">
        <f t="shared" si="3"/>
        <v>Няма избран доставчик</v>
      </c>
      <c r="S127" s="63" t="str">
        <f t="shared" si="5"/>
        <v/>
      </c>
      <c r="U127" s="94" t="str">
        <f>IF(R127="OK",IF(IFERROR(VLOOKUP(B127,total!$B$8:$B$1007,1,FALSE),"")="",B127&amp;", ",""),"")</f>
        <v/>
      </c>
      <c r="V127" s="94" t="str">
        <f t="shared" si="4"/>
        <v/>
      </c>
    </row>
    <row r="128" spans="1:22" x14ac:dyDescent="0.25">
      <c r="A128" s="42" t="str">
        <f>IF(R128="OK",IFERROR(B128&amp;" - "&amp;VLOOKUP(C128,supply!$B$8:$C$507,2,FALSE)&amp;" - "&amp;E128&amp;" - "&amp;G128&amp;" - "&amp;H128&amp;" - "&amp;I128&amp;" - "&amp;J128&amp;" - "&amp;K128&amp;" - "&amp;L128&amp;" - "&amp;M128&amp;" - "&amp;N128&amp;" - "&amp;O128&amp;" - с ддс: "&amp;Q128,""),"1001 - Няма данни за разход")</f>
        <v>1001 - Няма данни за разход</v>
      </c>
      <c r="B128" s="58">
        <v>121</v>
      </c>
      <c r="C128" s="58" t="str">
        <f>IF(AND(D128&lt;&gt;"",D128&lt;&gt;" -  -  -  -  - "),VLOOKUP(D128,supply!$A$8:$B$507,2,FALSE),"")</f>
        <v/>
      </c>
      <c r="D128" s="60"/>
      <c r="E128" s="60"/>
      <c r="F128" s="67"/>
      <c r="G128" s="59"/>
      <c r="H128" s="68"/>
      <c r="I128" s="60"/>
      <c r="J128" s="59"/>
      <c r="K128" s="59"/>
      <c r="L128" s="59"/>
      <c r="M128" s="59"/>
      <c r="N128" s="59"/>
      <c r="O128" s="59"/>
      <c r="P128" s="68"/>
      <c r="Q128" s="68"/>
      <c r="R128" s="77" t="str">
        <f t="shared" si="3"/>
        <v>Няма избран доставчик</v>
      </c>
      <c r="S128" s="63" t="str">
        <f t="shared" si="5"/>
        <v/>
      </c>
      <c r="U128" s="94" t="str">
        <f>IF(R128="OK",IF(IFERROR(VLOOKUP(B128,total!$B$8:$B$1007,1,FALSE),"")="",B128&amp;", ",""),"")</f>
        <v/>
      </c>
      <c r="V128" s="94" t="str">
        <f t="shared" si="4"/>
        <v/>
      </c>
    </row>
    <row r="129" spans="1:22" x14ac:dyDescent="0.25">
      <c r="A129" s="42" t="str">
        <f>IF(R129="OK",IFERROR(B129&amp;" - "&amp;VLOOKUP(C129,supply!$B$8:$C$507,2,FALSE)&amp;" - "&amp;E129&amp;" - "&amp;G129&amp;" - "&amp;H129&amp;" - "&amp;I129&amp;" - "&amp;J129&amp;" - "&amp;K129&amp;" - "&amp;L129&amp;" - "&amp;M129&amp;" - "&amp;N129&amp;" - "&amp;O129&amp;" - с ддс: "&amp;Q129,""),"1001 - Няма данни за разход")</f>
        <v>1001 - Няма данни за разход</v>
      </c>
      <c r="B129" s="58">
        <v>122</v>
      </c>
      <c r="C129" s="58" t="str">
        <f>IF(AND(D129&lt;&gt;"",D129&lt;&gt;" -  -  -  -  - "),VLOOKUP(D129,supply!$A$8:$B$507,2,FALSE),"")</f>
        <v/>
      </c>
      <c r="D129" s="60"/>
      <c r="E129" s="60"/>
      <c r="F129" s="67"/>
      <c r="G129" s="59"/>
      <c r="H129" s="68"/>
      <c r="I129" s="60"/>
      <c r="J129" s="59"/>
      <c r="K129" s="59"/>
      <c r="L129" s="59"/>
      <c r="M129" s="59"/>
      <c r="N129" s="59"/>
      <c r="O129" s="59"/>
      <c r="P129" s="68"/>
      <c r="Q129" s="68"/>
      <c r="R129" s="77" t="str">
        <f t="shared" si="3"/>
        <v>Няма избран доставчик</v>
      </c>
      <c r="S129" s="63" t="str">
        <f t="shared" si="5"/>
        <v/>
      </c>
      <c r="U129" s="94" t="str">
        <f>IF(R129="OK",IF(IFERROR(VLOOKUP(B129,total!$B$8:$B$1007,1,FALSE),"")="",B129&amp;", ",""),"")</f>
        <v/>
      </c>
      <c r="V129" s="94" t="str">
        <f t="shared" si="4"/>
        <v/>
      </c>
    </row>
    <row r="130" spans="1:22" x14ac:dyDescent="0.25">
      <c r="A130" s="42" t="str">
        <f>IF(R130="OK",IFERROR(B130&amp;" - "&amp;VLOOKUP(C130,supply!$B$8:$C$507,2,FALSE)&amp;" - "&amp;E130&amp;" - "&amp;G130&amp;" - "&amp;H130&amp;" - "&amp;I130&amp;" - "&amp;J130&amp;" - "&amp;K130&amp;" - "&amp;L130&amp;" - "&amp;M130&amp;" - "&amp;N130&amp;" - "&amp;O130&amp;" - с ддс: "&amp;Q130,""),"1001 - Няма данни за разход")</f>
        <v>1001 - Няма данни за разход</v>
      </c>
      <c r="B130" s="58">
        <v>123</v>
      </c>
      <c r="C130" s="58" t="str">
        <f>IF(AND(D130&lt;&gt;"",D130&lt;&gt;" -  -  -  -  - "),VLOOKUP(D130,supply!$A$8:$B$507,2,FALSE),"")</f>
        <v/>
      </c>
      <c r="D130" s="60"/>
      <c r="E130" s="60"/>
      <c r="F130" s="67"/>
      <c r="G130" s="59"/>
      <c r="H130" s="68"/>
      <c r="I130" s="60"/>
      <c r="J130" s="59"/>
      <c r="K130" s="59"/>
      <c r="L130" s="59"/>
      <c r="M130" s="59"/>
      <c r="N130" s="59"/>
      <c r="O130" s="59"/>
      <c r="P130" s="68"/>
      <c r="Q130" s="68"/>
      <c r="R130" s="77" t="str">
        <f t="shared" si="3"/>
        <v>Няма избран доставчик</v>
      </c>
      <c r="S130" s="63" t="str">
        <f t="shared" si="5"/>
        <v/>
      </c>
      <c r="U130" s="94" t="str">
        <f>IF(R130="OK",IF(IFERROR(VLOOKUP(B130,total!$B$8:$B$1007,1,FALSE),"")="",B130&amp;", ",""),"")</f>
        <v/>
      </c>
      <c r="V130" s="94" t="str">
        <f t="shared" si="4"/>
        <v/>
      </c>
    </row>
    <row r="131" spans="1:22" x14ac:dyDescent="0.25">
      <c r="A131" s="42" t="str">
        <f>IF(R131="OK",IFERROR(B131&amp;" - "&amp;VLOOKUP(C131,supply!$B$8:$C$507,2,FALSE)&amp;" - "&amp;E131&amp;" - "&amp;G131&amp;" - "&amp;H131&amp;" - "&amp;I131&amp;" - "&amp;J131&amp;" - "&amp;K131&amp;" - "&amp;L131&amp;" - "&amp;M131&amp;" - "&amp;N131&amp;" - "&amp;O131&amp;" - с ддс: "&amp;Q131,""),"1001 - Няма данни за разход")</f>
        <v>1001 - Няма данни за разход</v>
      </c>
      <c r="B131" s="58">
        <v>124</v>
      </c>
      <c r="C131" s="58" t="str">
        <f>IF(AND(D131&lt;&gt;"",D131&lt;&gt;" -  -  -  -  - "),VLOOKUP(D131,supply!$A$8:$B$507,2,FALSE),"")</f>
        <v/>
      </c>
      <c r="D131" s="60"/>
      <c r="E131" s="60"/>
      <c r="F131" s="67"/>
      <c r="G131" s="59"/>
      <c r="H131" s="68"/>
      <c r="I131" s="60"/>
      <c r="J131" s="59"/>
      <c r="K131" s="59"/>
      <c r="L131" s="59"/>
      <c r="M131" s="59"/>
      <c r="N131" s="59"/>
      <c r="O131" s="59"/>
      <c r="P131" s="68"/>
      <c r="Q131" s="68"/>
      <c r="R131" s="77" t="str">
        <f t="shared" si="3"/>
        <v>Няма избран доставчик</v>
      </c>
      <c r="S131" s="63" t="str">
        <f t="shared" si="5"/>
        <v/>
      </c>
      <c r="U131" s="94" t="str">
        <f>IF(R131="OK",IF(IFERROR(VLOOKUP(B131,total!$B$8:$B$1007,1,FALSE),"")="",B131&amp;", ",""),"")</f>
        <v/>
      </c>
      <c r="V131" s="94" t="str">
        <f t="shared" si="4"/>
        <v/>
      </c>
    </row>
    <row r="132" spans="1:22" x14ac:dyDescent="0.25">
      <c r="A132" s="42" t="str">
        <f>IF(R132="OK",IFERROR(B132&amp;" - "&amp;VLOOKUP(C132,supply!$B$8:$C$507,2,FALSE)&amp;" - "&amp;E132&amp;" - "&amp;G132&amp;" - "&amp;H132&amp;" - "&amp;I132&amp;" - "&amp;J132&amp;" - "&amp;K132&amp;" - "&amp;L132&amp;" - "&amp;M132&amp;" - "&amp;N132&amp;" - "&amp;O132&amp;" - с ддс: "&amp;Q132,""),"1001 - Няма данни за разход")</f>
        <v>1001 - Няма данни за разход</v>
      </c>
      <c r="B132" s="58">
        <v>125</v>
      </c>
      <c r="C132" s="58" t="str">
        <f>IF(AND(D132&lt;&gt;"",D132&lt;&gt;" -  -  -  -  - "),VLOOKUP(D132,supply!$A$8:$B$507,2,FALSE),"")</f>
        <v/>
      </c>
      <c r="D132" s="60"/>
      <c r="E132" s="60"/>
      <c r="F132" s="67"/>
      <c r="G132" s="59"/>
      <c r="H132" s="68"/>
      <c r="I132" s="60"/>
      <c r="J132" s="59"/>
      <c r="K132" s="59"/>
      <c r="L132" s="59"/>
      <c r="M132" s="59"/>
      <c r="N132" s="59"/>
      <c r="O132" s="59"/>
      <c r="P132" s="68"/>
      <c r="Q132" s="68"/>
      <c r="R132" s="77" t="str">
        <f t="shared" si="3"/>
        <v>Няма избран доставчик</v>
      </c>
      <c r="S132" s="63" t="str">
        <f t="shared" si="5"/>
        <v/>
      </c>
      <c r="U132" s="94" t="str">
        <f>IF(R132="OK",IF(IFERROR(VLOOKUP(B132,total!$B$8:$B$1007,1,FALSE),"")="",B132&amp;", ",""),"")</f>
        <v/>
      </c>
      <c r="V132" s="94" t="str">
        <f t="shared" si="4"/>
        <v/>
      </c>
    </row>
    <row r="133" spans="1:22" x14ac:dyDescent="0.25">
      <c r="A133" s="42" t="str">
        <f>IF(R133="OK",IFERROR(B133&amp;" - "&amp;VLOOKUP(C133,supply!$B$8:$C$507,2,FALSE)&amp;" - "&amp;E133&amp;" - "&amp;G133&amp;" - "&amp;H133&amp;" - "&amp;I133&amp;" - "&amp;J133&amp;" - "&amp;K133&amp;" - "&amp;L133&amp;" - "&amp;M133&amp;" - "&amp;N133&amp;" - "&amp;O133&amp;" - с ддс: "&amp;Q133,""),"1001 - Няма данни за разход")</f>
        <v>1001 - Няма данни за разход</v>
      </c>
      <c r="B133" s="58">
        <v>126</v>
      </c>
      <c r="C133" s="58" t="str">
        <f>IF(AND(D133&lt;&gt;"",D133&lt;&gt;" -  -  -  -  - "),VLOOKUP(D133,supply!$A$8:$B$507,2,FALSE),"")</f>
        <v/>
      </c>
      <c r="D133" s="60"/>
      <c r="E133" s="60"/>
      <c r="F133" s="67"/>
      <c r="G133" s="59"/>
      <c r="H133" s="68"/>
      <c r="I133" s="60"/>
      <c r="J133" s="59"/>
      <c r="K133" s="59"/>
      <c r="L133" s="59"/>
      <c r="M133" s="59"/>
      <c r="N133" s="59"/>
      <c r="O133" s="59"/>
      <c r="P133" s="68"/>
      <c r="Q133" s="68"/>
      <c r="R133" s="77" t="str">
        <f t="shared" si="3"/>
        <v>Няма избран доставчик</v>
      </c>
      <c r="S133" s="63" t="str">
        <f t="shared" si="5"/>
        <v/>
      </c>
      <c r="U133" s="94" t="str">
        <f>IF(R133="OK",IF(IFERROR(VLOOKUP(B133,total!$B$8:$B$1007,1,FALSE),"")="",B133&amp;", ",""),"")</f>
        <v/>
      </c>
      <c r="V133" s="94" t="str">
        <f t="shared" si="4"/>
        <v/>
      </c>
    </row>
    <row r="134" spans="1:22" x14ac:dyDescent="0.25">
      <c r="A134" s="42" t="str">
        <f>IF(R134="OK",IFERROR(B134&amp;" - "&amp;VLOOKUP(C134,supply!$B$8:$C$507,2,FALSE)&amp;" - "&amp;E134&amp;" - "&amp;G134&amp;" - "&amp;H134&amp;" - "&amp;I134&amp;" - "&amp;J134&amp;" - "&amp;K134&amp;" - "&amp;L134&amp;" - "&amp;M134&amp;" - "&amp;N134&amp;" - "&amp;O134&amp;" - с ддс: "&amp;Q134,""),"1001 - Няма данни за разход")</f>
        <v>1001 - Няма данни за разход</v>
      </c>
      <c r="B134" s="58">
        <v>127</v>
      </c>
      <c r="C134" s="58" t="str">
        <f>IF(AND(D134&lt;&gt;"",D134&lt;&gt;" -  -  -  -  - "),VLOOKUP(D134,supply!$A$8:$B$507,2,FALSE),"")</f>
        <v/>
      </c>
      <c r="D134" s="60"/>
      <c r="E134" s="60"/>
      <c r="F134" s="67"/>
      <c r="G134" s="59"/>
      <c r="H134" s="68"/>
      <c r="I134" s="60"/>
      <c r="J134" s="59"/>
      <c r="K134" s="59"/>
      <c r="L134" s="59"/>
      <c r="M134" s="59"/>
      <c r="N134" s="59"/>
      <c r="O134" s="59"/>
      <c r="P134" s="68"/>
      <c r="Q134" s="68"/>
      <c r="R134" s="77" t="str">
        <f t="shared" si="3"/>
        <v>Няма избран доставчик</v>
      </c>
      <c r="S134" s="63" t="str">
        <f t="shared" si="5"/>
        <v/>
      </c>
      <c r="U134" s="94" t="str">
        <f>IF(R134="OK",IF(IFERROR(VLOOKUP(B134,total!$B$8:$B$1007,1,FALSE),"")="",B134&amp;", ",""),"")</f>
        <v/>
      </c>
      <c r="V134" s="94" t="str">
        <f t="shared" si="4"/>
        <v/>
      </c>
    </row>
    <row r="135" spans="1:22" x14ac:dyDescent="0.25">
      <c r="A135" s="42" t="str">
        <f>IF(R135="OK",IFERROR(B135&amp;" - "&amp;VLOOKUP(C135,supply!$B$8:$C$507,2,FALSE)&amp;" - "&amp;E135&amp;" - "&amp;G135&amp;" - "&amp;H135&amp;" - "&amp;I135&amp;" - "&amp;J135&amp;" - "&amp;K135&amp;" - "&amp;L135&amp;" - "&amp;M135&amp;" - "&amp;N135&amp;" - "&amp;O135&amp;" - с ддс: "&amp;Q135,""),"1001 - Няма данни за разход")</f>
        <v>1001 - Няма данни за разход</v>
      </c>
      <c r="B135" s="58">
        <v>128</v>
      </c>
      <c r="C135" s="58" t="str">
        <f>IF(AND(D135&lt;&gt;"",D135&lt;&gt;" -  -  -  -  - "),VLOOKUP(D135,supply!$A$8:$B$507,2,FALSE),"")</f>
        <v/>
      </c>
      <c r="D135" s="60"/>
      <c r="E135" s="60"/>
      <c r="F135" s="67"/>
      <c r="G135" s="59"/>
      <c r="H135" s="68"/>
      <c r="I135" s="60"/>
      <c r="J135" s="59"/>
      <c r="K135" s="59"/>
      <c r="L135" s="59"/>
      <c r="M135" s="59"/>
      <c r="N135" s="59"/>
      <c r="O135" s="59"/>
      <c r="P135" s="68"/>
      <c r="Q135" s="68"/>
      <c r="R135" s="77" t="str">
        <f t="shared" si="3"/>
        <v>Няма избран доставчик</v>
      </c>
      <c r="S135" s="63" t="str">
        <f t="shared" si="5"/>
        <v/>
      </c>
      <c r="U135" s="94" t="str">
        <f>IF(R135="OK",IF(IFERROR(VLOOKUP(B135,total!$B$8:$B$1007,1,FALSE),"")="",B135&amp;", ",""),"")</f>
        <v/>
      </c>
      <c r="V135" s="94" t="str">
        <f t="shared" si="4"/>
        <v/>
      </c>
    </row>
    <row r="136" spans="1:22" x14ac:dyDescent="0.25">
      <c r="A136" s="42" t="str">
        <f>IF(R136="OK",IFERROR(B136&amp;" - "&amp;VLOOKUP(C136,supply!$B$8:$C$507,2,FALSE)&amp;" - "&amp;E136&amp;" - "&amp;G136&amp;" - "&amp;H136&amp;" - "&amp;I136&amp;" - "&amp;J136&amp;" - "&amp;K136&amp;" - "&amp;L136&amp;" - "&amp;M136&amp;" - "&amp;N136&amp;" - "&amp;O136&amp;" - с ддс: "&amp;Q136,""),"1001 - Няма данни за разход")</f>
        <v>1001 - Няма данни за разход</v>
      </c>
      <c r="B136" s="58">
        <v>129</v>
      </c>
      <c r="C136" s="58" t="str">
        <f>IF(AND(D136&lt;&gt;"",D136&lt;&gt;" -  -  -  -  - "),VLOOKUP(D136,supply!$A$8:$B$507,2,FALSE),"")</f>
        <v/>
      </c>
      <c r="D136" s="60"/>
      <c r="E136" s="60"/>
      <c r="F136" s="67"/>
      <c r="G136" s="59"/>
      <c r="H136" s="68"/>
      <c r="I136" s="60"/>
      <c r="J136" s="59"/>
      <c r="K136" s="59"/>
      <c r="L136" s="59"/>
      <c r="M136" s="59"/>
      <c r="N136" s="59"/>
      <c r="O136" s="59"/>
      <c r="P136" s="68"/>
      <c r="Q136" s="68"/>
      <c r="R136" s="77" t="str">
        <f t="shared" si="3"/>
        <v>Няма избран доставчик</v>
      </c>
      <c r="S136" s="63" t="str">
        <f t="shared" si="5"/>
        <v/>
      </c>
      <c r="U136" s="94" t="str">
        <f>IF(R136="OK",IF(IFERROR(VLOOKUP(B136,total!$B$8:$B$1007,1,FALSE),"")="",B136&amp;", ",""),"")</f>
        <v/>
      </c>
      <c r="V136" s="94" t="str">
        <f t="shared" si="4"/>
        <v/>
      </c>
    </row>
    <row r="137" spans="1:22" x14ac:dyDescent="0.25">
      <c r="A137" s="42" t="str">
        <f>IF(R137="OK",IFERROR(B137&amp;" - "&amp;VLOOKUP(C137,supply!$B$8:$C$507,2,FALSE)&amp;" - "&amp;E137&amp;" - "&amp;G137&amp;" - "&amp;H137&amp;" - "&amp;I137&amp;" - "&amp;J137&amp;" - "&amp;K137&amp;" - "&amp;L137&amp;" - "&amp;M137&amp;" - "&amp;N137&amp;" - "&amp;O137&amp;" - с ддс: "&amp;Q137,""),"1001 - Няма данни за разход")</f>
        <v>1001 - Няма данни за разход</v>
      </c>
      <c r="B137" s="58">
        <v>130</v>
      </c>
      <c r="C137" s="58" t="str">
        <f>IF(AND(D137&lt;&gt;"",D137&lt;&gt;" -  -  -  -  - "),VLOOKUP(D137,supply!$A$8:$B$507,2,FALSE),"")</f>
        <v/>
      </c>
      <c r="D137" s="60"/>
      <c r="E137" s="60"/>
      <c r="F137" s="67"/>
      <c r="G137" s="59"/>
      <c r="H137" s="68"/>
      <c r="I137" s="60"/>
      <c r="J137" s="59"/>
      <c r="K137" s="59"/>
      <c r="L137" s="59"/>
      <c r="M137" s="59"/>
      <c r="N137" s="59"/>
      <c r="O137" s="59"/>
      <c r="P137" s="68"/>
      <c r="Q137" s="68"/>
      <c r="R137" s="77" t="str">
        <f t="shared" ref="R137:R200" si="6">IFERROR(IF(C137&lt;&gt;"",IF(AND(G137&lt;&gt;"",H137&lt;&gt;"",I137&lt;&gt;"",P137&lt;&gt;"",Q137&lt;&gt;""),"OK","Задължителни полета - Наименование/Количество/Мердна единица/стойност"),"Няма избран доставчик"),"Преизберете доставчик")</f>
        <v>Няма избран доставчик</v>
      </c>
      <c r="S137" s="63" t="str">
        <f t="shared" si="5"/>
        <v/>
      </c>
      <c r="U137" s="94" t="str">
        <f>IF(R137="OK",IF(IFERROR(VLOOKUP(B137,total!$B$8:$B$1007,1,FALSE),"")="",B137&amp;", ",""),"")</f>
        <v/>
      </c>
      <c r="V137" s="94" t="str">
        <f t="shared" ref="V137:V200" si="7">IF(R137="OK",CONCATENATE(V136,U137),V136)</f>
        <v/>
      </c>
    </row>
    <row r="138" spans="1:22" x14ac:dyDescent="0.25">
      <c r="A138" s="42" t="str">
        <f>IF(R138="OK",IFERROR(B138&amp;" - "&amp;VLOOKUP(C138,supply!$B$8:$C$507,2,FALSE)&amp;" - "&amp;E138&amp;" - "&amp;G138&amp;" - "&amp;H138&amp;" - "&amp;I138&amp;" - "&amp;J138&amp;" - "&amp;K138&amp;" - "&amp;L138&amp;" - "&amp;M138&amp;" - "&amp;N138&amp;" - "&amp;O138&amp;" - с ддс: "&amp;Q138,""),"1001 - Няма данни за разход")</f>
        <v>1001 - Няма данни за разход</v>
      </c>
      <c r="B138" s="58">
        <v>131</v>
      </c>
      <c r="C138" s="58" t="str">
        <f>IF(AND(D138&lt;&gt;"",D138&lt;&gt;" -  -  -  -  - "),VLOOKUP(D138,supply!$A$8:$B$507,2,FALSE),"")</f>
        <v/>
      </c>
      <c r="D138" s="60"/>
      <c r="E138" s="60"/>
      <c r="F138" s="67"/>
      <c r="G138" s="59"/>
      <c r="H138" s="68"/>
      <c r="I138" s="60"/>
      <c r="J138" s="59"/>
      <c r="K138" s="59"/>
      <c r="L138" s="59"/>
      <c r="M138" s="59"/>
      <c r="N138" s="59"/>
      <c r="O138" s="59"/>
      <c r="P138" s="68"/>
      <c r="Q138" s="68"/>
      <c r="R138" s="77" t="str">
        <f t="shared" si="6"/>
        <v>Няма избран доставчик</v>
      </c>
      <c r="S138" s="63" t="str">
        <f t="shared" ref="S138:S201" si="8">IF(OR(ABS(P138)*100&gt;TRUNC(ABS(P138)*100),ABS(Q138)*100&gt;TRUNC(ABS(Q138)*100)),"Въведена е сума с повече от два знака след десетичната запетая","")</f>
        <v/>
      </c>
      <c r="U138" s="94" t="str">
        <f>IF(R138="OK",IF(IFERROR(VLOOKUP(B138,total!$B$8:$B$1007,1,FALSE),"")="",B138&amp;", ",""),"")</f>
        <v/>
      </c>
      <c r="V138" s="94" t="str">
        <f t="shared" si="7"/>
        <v/>
      </c>
    </row>
    <row r="139" spans="1:22" x14ac:dyDescent="0.25">
      <c r="A139" s="42" t="str">
        <f>IF(R139="OK",IFERROR(B139&amp;" - "&amp;VLOOKUP(C139,supply!$B$8:$C$507,2,FALSE)&amp;" - "&amp;E139&amp;" - "&amp;G139&amp;" - "&amp;H139&amp;" - "&amp;I139&amp;" - "&amp;J139&amp;" - "&amp;K139&amp;" - "&amp;L139&amp;" - "&amp;M139&amp;" - "&amp;N139&amp;" - "&amp;O139&amp;" - с ддс: "&amp;Q139,""),"1001 - Няма данни за разход")</f>
        <v>1001 - Няма данни за разход</v>
      </c>
      <c r="B139" s="58">
        <v>132</v>
      </c>
      <c r="C139" s="58" t="str">
        <f>IF(AND(D139&lt;&gt;"",D139&lt;&gt;" -  -  -  -  - "),VLOOKUP(D139,supply!$A$8:$B$507,2,FALSE),"")</f>
        <v/>
      </c>
      <c r="D139" s="60"/>
      <c r="E139" s="60"/>
      <c r="F139" s="67"/>
      <c r="G139" s="59"/>
      <c r="H139" s="68"/>
      <c r="I139" s="60"/>
      <c r="J139" s="59"/>
      <c r="K139" s="59"/>
      <c r="L139" s="59"/>
      <c r="M139" s="59"/>
      <c r="N139" s="59"/>
      <c r="O139" s="59"/>
      <c r="P139" s="68"/>
      <c r="Q139" s="68"/>
      <c r="R139" s="77" t="str">
        <f t="shared" si="6"/>
        <v>Няма избран доставчик</v>
      </c>
      <c r="S139" s="63" t="str">
        <f t="shared" si="8"/>
        <v/>
      </c>
      <c r="U139" s="94" t="str">
        <f>IF(R139="OK",IF(IFERROR(VLOOKUP(B139,total!$B$8:$B$1007,1,FALSE),"")="",B139&amp;", ",""),"")</f>
        <v/>
      </c>
      <c r="V139" s="94" t="str">
        <f t="shared" si="7"/>
        <v/>
      </c>
    </row>
    <row r="140" spans="1:22" x14ac:dyDescent="0.25">
      <c r="A140" s="42" t="str">
        <f>IF(R140="OK",IFERROR(B140&amp;" - "&amp;VLOOKUP(C140,supply!$B$8:$C$507,2,FALSE)&amp;" - "&amp;E140&amp;" - "&amp;G140&amp;" - "&amp;H140&amp;" - "&amp;I140&amp;" - "&amp;J140&amp;" - "&amp;K140&amp;" - "&amp;L140&amp;" - "&amp;M140&amp;" - "&amp;N140&amp;" - "&amp;O140&amp;" - с ддс: "&amp;Q140,""),"1001 - Няма данни за разход")</f>
        <v>1001 - Няма данни за разход</v>
      </c>
      <c r="B140" s="58">
        <v>133</v>
      </c>
      <c r="C140" s="58" t="str">
        <f>IF(AND(D140&lt;&gt;"",D140&lt;&gt;" -  -  -  -  - "),VLOOKUP(D140,supply!$A$8:$B$507,2,FALSE),"")</f>
        <v/>
      </c>
      <c r="D140" s="60"/>
      <c r="E140" s="60"/>
      <c r="F140" s="67"/>
      <c r="G140" s="59"/>
      <c r="H140" s="68"/>
      <c r="I140" s="60"/>
      <c r="J140" s="59"/>
      <c r="K140" s="59"/>
      <c r="L140" s="59"/>
      <c r="M140" s="59"/>
      <c r="N140" s="59"/>
      <c r="O140" s="59"/>
      <c r="P140" s="68"/>
      <c r="Q140" s="68"/>
      <c r="R140" s="77" t="str">
        <f t="shared" si="6"/>
        <v>Няма избран доставчик</v>
      </c>
      <c r="S140" s="63" t="str">
        <f t="shared" si="8"/>
        <v/>
      </c>
      <c r="U140" s="94" t="str">
        <f>IF(R140="OK",IF(IFERROR(VLOOKUP(B140,total!$B$8:$B$1007,1,FALSE),"")="",B140&amp;", ",""),"")</f>
        <v/>
      </c>
      <c r="V140" s="94" t="str">
        <f t="shared" si="7"/>
        <v/>
      </c>
    </row>
    <row r="141" spans="1:22" x14ac:dyDescent="0.25">
      <c r="A141" s="42" t="str">
        <f>IF(R141="OK",IFERROR(B141&amp;" - "&amp;VLOOKUP(C141,supply!$B$8:$C$507,2,FALSE)&amp;" - "&amp;E141&amp;" - "&amp;G141&amp;" - "&amp;H141&amp;" - "&amp;I141&amp;" - "&amp;J141&amp;" - "&amp;K141&amp;" - "&amp;L141&amp;" - "&amp;M141&amp;" - "&amp;N141&amp;" - "&amp;O141&amp;" - с ддс: "&amp;Q141,""),"1001 - Няма данни за разход")</f>
        <v>1001 - Няма данни за разход</v>
      </c>
      <c r="B141" s="58">
        <v>134</v>
      </c>
      <c r="C141" s="58" t="str">
        <f>IF(AND(D141&lt;&gt;"",D141&lt;&gt;" -  -  -  -  - "),VLOOKUP(D141,supply!$A$8:$B$507,2,FALSE),"")</f>
        <v/>
      </c>
      <c r="D141" s="60"/>
      <c r="E141" s="60"/>
      <c r="F141" s="67"/>
      <c r="G141" s="59"/>
      <c r="H141" s="68"/>
      <c r="I141" s="60"/>
      <c r="J141" s="59"/>
      <c r="K141" s="59"/>
      <c r="L141" s="59"/>
      <c r="M141" s="59"/>
      <c r="N141" s="59"/>
      <c r="O141" s="59"/>
      <c r="P141" s="68"/>
      <c r="Q141" s="68"/>
      <c r="R141" s="77" t="str">
        <f t="shared" si="6"/>
        <v>Няма избран доставчик</v>
      </c>
      <c r="S141" s="63" t="str">
        <f t="shared" si="8"/>
        <v/>
      </c>
      <c r="U141" s="94" t="str">
        <f>IF(R141="OK",IF(IFERROR(VLOOKUP(B141,total!$B$8:$B$1007,1,FALSE),"")="",B141&amp;", ",""),"")</f>
        <v/>
      </c>
      <c r="V141" s="94" t="str">
        <f t="shared" si="7"/>
        <v/>
      </c>
    </row>
    <row r="142" spans="1:22" x14ac:dyDescent="0.25">
      <c r="A142" s="42" t="str">
        <f>IF(R142="OK",IFERROR(B142&amp;" - "&amp;VLOOKUP(C142,supply!$B$8:$C$507,2,FALSE)&amp;" - "&amp;E142&amp;" - "&amp;G142&amp;" - "&amp;H142&amp;" - "&amp;I142&amp;" - "&amp;J142&amp;" - "&amp;K142&amp;" - "&amp;L142&amp;" - "&amp;M142&amp;" - "&amp;N142&amp;" - "&amp;O142&amp;" - с ддс: "&amp;Q142,""),"1001 - Няма данни за разход")</f>
        <v>1001 - Няма данни за разход</v>
      </c>
      <c r="B142" s="58">
        <v>135</v>
      </c>
      <c r="C142" s="58" t="str">
        <f>IF(AND(D142&lt;&gt;"",D142&lt;&gt;" -  -  -  -  - "),VLOOKUP(D142,supply!$A$8:$B$507,2,FALSE),"")</f>
        <v/>
      </c>
      <c r="D142" s="60"/>
      <c r="E142" s="60"/>
      <c r="F142" s="67"/>
      <c r="G142" s="59"/>
      <c r="H142" s="68"/>
      <c r="I142" s="60"/>
      <c r="J142" s="59"/>
      <c r="K142" s="59"/>
      <c r="L142" s="59"/>
      <c r="M142" s="59"/>
      <c r="N142" s="59"/>
      <c r="O142" s="59"/>
      <c r="P142" s="68"/>
      <c r="Q142" s="68"/>
      <c r="R142" s="77" t="str">
        <f t="shared" si="6"/>
        <v>Няма избран доставчик</v>
      </c>
      <c r="S142" s="63" t="str">
        <f t="shared" si="8"/>
        <v/>
      </c>
      <c r="U142" s="94" t="str">
        <f>IF(R142="OK",IF(IFERROR(VLOOKUP(B142,total!$B$8:$B$1007,1,FALSE),"")="",B142&amp;", ",""),"")</f>
        <v/>
      </c>
      <c r="V142" s="94" t="str">
        <f t="shared" si="7"/>
        <v/>
      </c>
    </row>
    <row r="143" spans="1:22" x14ac:dyDescent="0.25">
      <c r="A143" s="42" t="str">
        <f>IF(R143="OK",IFERROR(B143&amp;" - "&amp;VLOOKUP(C143,supply!$B$8:$C$507,2,FALSE)&amp;" - "&amp;E143&amp;" - "&amp;G143&amp;" - "&amp;H143&amp;" - "&amp;I143&amp;" - "&amp;J143&amp;" - "&amp;K143&amp;" - "&amp;L143&amp;" - "&amp;M143&amp;" - "&amp;N143&amp;" - "&amp;O143&amp;" - с ддс: "&amp;Q143,""),"1001 - Няма данни за разход")</f>
        <v>1001 - Няма данни за разход</v>
      </c>
      <c r="B143" s="58">
        <v>136</v>
      </c>
      <c r="C143" s="58" t="str">
        <f>IF(AND(D143&lt;&gt;"",D143&lt;&gt;" -  -  -  -  - "),VLOOKUP(D143,supply!$A$8:$B$507,2,FALSE),"")</f>
        <v/>
      </c>
      <c r="D143" s="60"/>
      <c r="E143" s="60"/>
      <c r="F143" s="67"/>
      <c r="G143" s="59"/>
      <c r="H143" s="68"/>
      <c r="I143" s="60"/>
      <c r="J143" s="59"/>
      <c r="K143" s="59"/>
      <c r="L143" s="59"/>
      <c r="M143" s="59"/>
      <c r="N143" s="59"/>
      <c r="O143" s="59"/>
      <c r="P143" s="68"/>
      <c r="Q143" s="68"/>
      <c r="R143" s="77" t="str">
        <f t="shared" si="6"/>
        <v>Няма избран доставчик</v>
      </c>
      <c r="S143" s="63" t="str">
        <f t="shared" si="8"/>
        <v/>
      </c>
      <c r="U143" s="94" t="str">
        <f>IF(R143="OK",IF(IFERROR(VLOOKUP(B143,total!$B$8:$B$1007,1,FALSE),"")="",B143&amp;", ",""),"")</f>
        <v/>
      </c>
      <c r="V143" s="94" t="str">
        <f t="shared" si="7"/>
        <v/>
      </c>
    </row>
    <row r="144" spans="1:22" x14ac:dyDescent="0.25">
      <c r="A144" s="42" t="str">
        <f>IF(R144="OK",IFERROR(B144&amp;" - "&amp;VLOOKUP(C144,supply!$B$8:$C$507,2,FALSE)&amp;" - "&amp;E144&amp;" - "&amp;G144&amp;" - "&amp;H144&amp;" - "&amp;I144&amp;" - "&amp;J144&amp;" - "&amp;K144&amp;" - "&amp;L144&amp;" - "&amp;M144&amp;" - "&amp;N144&amp;" - "&amp;O144&amp;" - с ддс: "&amp;Q144,""),"1001 - Няма данни за разход")</f>
        <v>1001 - Няма данни за разход</v>
      </c>
      <c r="B144" s="58">
        <v>137</v>
      </c>
      <c r="C144" s="58" t="str">
        <f>IF(AND(D144&lt;&gt;"",D144&lt;&gt;" -  -  -  -  - "),VLOOKUP(D144,supply!$A$8:$B$507,2,FALSE),"")</f>
        <v/>
      </c>
      <c r="D144" s="60"/>
      <c r="E144" s="60"/>
      <c r="F144" s="67"/>
      <c r="G144" s="59"/>
      <c r="H144" s="68"/>
      <c r="I144" s="60"/>
      <c r="J144" s="59"/>
      <c r="K144" s="59"/>
      <c r="L144" s="59"/>
      <c r="M144" s="59"/>
      <c r="N144" s="59"/>
      <c r="O144" s="59"/>
      <c r="P144" s="68"/>
      <c r="Q144" s="68"/>
      <c r="R144" s="77" t="str">
        <f t="shared" si="6"/>
        <v>Няма избран доставчик</v>
      </c>
      <c r="S144" s="63" t="str">
        <f t="shared" si="8"/>
        <v/>
      </c>
      <c r="U144" s="94" t="str">
        <f>IF(R144="OK",IF(IFERROR(VLOOKUP(B144,total!$B$8:$B$1007,1,FALSE),"")="",B144&amp;", ",""),"")</f>
        <v/>
      </c>
      <c r="V144" s="94" t="str">
        <f t="shared" si="7"/>
        <v/>
      </c>
    </row>
    <row r="145" spans="1:22" x14ac:dyDescent="0.25">
      <c r="A145" s="42" t="str">
        <f>IF(R145="OK",IFERROR(B145&amp;" - "&amp;VLOOKUP(C145,supply!$B$8:$C$507,2,FALSE)&amp;" - "&amp;E145&amp;" - "&amp;G145&amp;" - "&amp;H145&amp;" - "&amp;I145&amp;" - "&amp;J145&amp;" - "&amp;K145&amp;" - "&amp;L145&amp;" - "&amp;M145&amp;" - "&amp;N145&amp;" - "&amp;O145&amp;" - с ддс: "&amp;Q145,""),"1001 - Няма данни за разход")</f>
        <v>1001 - Няма данни за разход</v>
      </c>
      <c r="B145" s="58">
        <v>138</v>
      </c>
      <c r="C145" s="58" t="str">
        <f>IF(AND(D145&lt;&gt;"",D145&lt;&gt;" -  -  -  -  - "),VLOOKUP(D145,supply!$A$8:$B$507,2,FALSE),"")</f>
        <v/>
      </c>
      <c r="D145" s="60"/>
      <c r="E145" s="60"/>
      <c r="F145" s="67"/>
      <c r="G145" s="59"/>
      <c r="H145" s="68"/>
      <c r="I145" s="60"/>
      <c r="J145" s="59"/>
      <c r="K145" s="59"/>
      <c r="L145" s="59"/>
      <c r="M145" s="59"/>
      <c r="N145" s="59"/>
      <c r="O145" s="59"/>
      <c r="P145" s="68"/>
      <c r="Q145" s="68"/>
      <c r="R145" s="77" t="str">
        <f t="shared" si="6"/>
        <v>Няма избран доставчик</v>
      </c>
      <c r="S145" s="63" t="str">
        <f t="shared" si="8"/>
        <v/>
      </c>
      <c r="U145" s="94" t="str">
        <f>IF(R145="OK",IF(IFERROR(VLOOKUP(B145,total!$B$8:$B$1007,1,FALSE),"")="",B145&amp;", ",""),"")</f>
        <v/>
      </c>
      <c r="V145" s="94" t="str">
        <f t="shared" si="7"/>
        <v/>
      </c>
    </row>
    <row r="146" spans="1:22" x14ac:dyDescent="0.25">
      <c r="A146" s="42" t="str">
        <f>IF(R146="OK",IFERROR(B146&amp;" - "&amp;VLOOKUP(C146,supply!$B$8:$C$507,2,FALSE)&amp;" - "&amp;E146&amp;" - "&amp;G146&amp;" - "&amp;H146&amp;" - "&amp;I146&amp;" - "&amp;J146&amp;" - "&amp;K146&amp;" - "&amp;L146&amp;" - "&amp;M146&amp;" - "&amp;N146&amp;" - "&amp;O146&amp;" - с ддс: "&amp;Q146,""),"1001 - Няма данни за разход")</f>
        <v>1001 - Няма данни за разход</v>
      </c>
      <c r="B146" s="58">
        <v>139</v>
      </c>
      <c r="C146" s="58" t="str">
        <f>IF(AND(D146&lt;&gt;"",D146&lt;&gt;" -  -  -  -  - "),VLOOKUP(D146,supply!$A$8:$B$507,2,FALSE),"")</f>
        <v/>
      </c>
      <c r="D146" s="60"/>
      <c r="E146" s="60"/>
      <c r="F146" s="67"/>
      <c r="G146" s="59"/>
      <c r="H146" s="68"/>
      <c r="I146" s="60"/>
      <c r="J146" s="59"/>
      <c r="K146" s="59"/>
      <c r="L146" s="59"/>
      <c r="M146" s="59"/>
      <c r="N146" s="59"/>
      <c r="O146" s="59"/>
      <c r="P146" s="68"/>
      <c r="Q146" s="68"/>
      <c r="R146" s="77" t="str">
        <f t="shared" si="6"/>
        <v>Няма избран доставчик</v>
      </c>
      <c r="S146" s="63" t="str">
        <f t="shared" si="8"/>
        <v/>
      </c>
      <c r="U146" s="94" t="str">
        <f>IF(R146="OK",IF(IFERROR(VLOOKUP(B146,total!$B$8:$B$1007,1,FALSE),"")="",B146&amp;", ",""),"")</f>
        <v/>
      </c>
      <c r="V146" s="94" t="str">
        <f t="shared" si="7"/>
        <v/>
      </c>
    </row>
    <row r="147" spans="1:22" x14ac:dyDescent="0.25">
      <c r="A147" s="42" t="str">
        <f>IF(R147="OK",IFERROR(B147&amp;" - "&amp;VLOOKUP(C147,supply!$B$8:$C$507,2,FALSE)&amp;" - "&amp;E147&amp;" - "&amp;G147&amp;" - "&amp;H147&amp;" - "&amp;I147&amp;" - "&amp;J147&amp;" - "&amp;K147&amp;" - "&amp;L147&amp;" - "&amp;M147&amp;" - "&amp;N147&amp;" - "&amp;O147&amp;" - с ддс: "&amp;Q147,""),"1001 - Няма данни за разход")</f>
        <v>1001 - Няма данни за разход</v>
      </c>
      <c r="B147" s="58">
        <v>140</v>
      </c>
      <c r="C147" s="58" t="str">
        <f>IF(AND(D147&lt;&gt;"",D147&lt;&gt;" -  -  -  -  - "),VLOOKUP(D147,supply!$A$8:$B$507,2,FALSE),"")</f>
        <v/>
      </c>
      <c r="D147" s="60"/>
      <c r="E147" s="60"/>
      <c r="F147" s="67"/>
      <c r="G147" s="59"/>
      <c r="H147" s="68"/>
      <c r="I147" s="60"/>
      <c r="J147" s="59"/>
      <c r="K147" s="59"/>
      <c r="L147" s="59"/>
      <c r="M147" s="59"/>
      <c r="N147" s="59"/>
      <c r="O147" s="59"/>
      <c r="P147" s="68"/>
      <c r="Q147" s="68"/>
      <c r="R147" s="77" t="str">
        <f t="shared" si="6"/>
        <v>Няма избран доставчик</v>
      </c>
      <c r="S147" s="63" t="str">
        <f t="shared" si="8"/>
        <v/>
      </c>
      <c r="U147" s="94" t="str">
        <f>IF(R147="OK",IF(IFERROR(VLOOKUP(B147,total!$B$8:$B$1007,1,FALSE),"")="",B147&amp;", ",""),"")</f>
        <v/>
      </c>
      <c r="V147" s="94" t="str">
        <f t="shared" si="7"/>
        <v/>
      </c>
    </row>
    <row r="148" spans="1:22" x14ac:dyDescent="0.25">
      <c r="A148" s="42" t="str">
        <f>IF(R148="OK",IFERROR(B148&amp;" - "&amp;VLOOKUP(C148,supply!$B$8:$C$507,2,FALSE)&amp;" - "&amp;E148&amp;" - "&amp;G148&amp;" - "&amp;H148&amp;" - "&amp;I148&amp;" - "&amp;J148&amp;" - "&amp;K148&amp;" - "&amp;L148&amp;" - "&amp;M148&amp;" - "&amp;N148&amp;" - "&amp;O148&amp;" - с ддс: "&amp;Q148,""),"1001 - Няма данни за разход")</f>
        <v>1001 - Няма данни за разход</v>
      </c>
      <c r="B148" s="58">
        <v>141</v>
      </c>
      <c r="C148" s="58" t="str">
        <f>IF(AND(D148&lt;&gt;"",D148&lt;&gt;" -  -  -  -  - "),VLOOKUP(D148,supply!$A$8:$B$507,2,FALSE),"")</f>
        <v/>
      </c>
      <c r="D148" s="60"/>
      <c r="E148" s="60"/>
      <c r="F148" s="67"/>
      <c r="G148" s="59"/>
      <c r="H148" s="68"/>
      <c r="I148" s="60"/>
      <c r="J148" s="59"/>
      <c r="K148" s="59"/>
      <c r="L148" s="59"/>
      <c r="M148" s="59"/>
      <c r="N148" s="59"/>
      <c r="O148" s="59"/>
      <c r="P148" s="68"/>
      <c r="Q148" s="68"/>
      <c r="R148" s="77" t="str">
        <f t="shared" si="6"/>
        <v>Няма избран доставчик</v>
      </c>
      <c r="S148" s="63" t="str">
        <f t="shared" si="8"/>
        <v/>
      </c>
      <c r="U148" s="94" t="str">
        <f>IF(R148="OK",IF(IFERROR(VLOOKUP(B148,total!$B$8:$B$1007,1,FALSE),"")="",B148&amp;", ",""),"")</f>
        <v/>
      </c>
      <c r="V148" s="94" t="str">
        <f t="shared" si="7"/>
        <v/>
      </c>
    </row>
    <row r="149" spans="1:22" x14ac:dyDescent="0.25">
      <c r="A149" s="42" t="str">
        <f>IF(R149="OK",IFERROR(B149&amp;" - "&amp;VLOOKUP(C149,supply!$B$8:$C$507,2,FALSE)&amp;" - "&amp;E149&amp;" - "&amp;G149&amp;" - "&amp;H149&amp;" - "&amp;I149&amp;" - "&amp;J149&amp;" - "&amp;K149&amp;" - "&amp;L149&amp;" - "&amp;M149&amp;" - "&amp;N149&amp;" - "&amp;O149&amp;" - с ддс: "&amp;Q149,""),"1001 - Няма данни за разход")</f>
        <v>1001 - Няма данни за разход</v>
      </c>
      <c r="B149" s="58">
        <v>142</v>
      </c>
      <c r="C149" s="58" t="str">
        <f>IF(AND(D149&lt;&gt;"",D149&lt;&gt;" -  -  -  -  - "),VLOOKUP(D149,supply!$A$8:$B$507,2,FALSE),"")</f>
        <v/>
      </c>
      <c r="D149" s="60"/>
      <c r="E149" s="60"/>
      <c r="F149" s="67"/>
      <c r="G149" s="59"/>
      <c r="H149" s="68"/>
      <c r="I149" s="60"/>
      <c r="J149" s="59"/>
      <c r="K149" s="59"/>
      <c r="L149" s="59"/>
      <c r="M149" s="59"/>
      <c r="N149" s="59"/>
      <c r="O149" s="59"/>
      <c r="P149" s="68"/>
      <c r="Q149" s="68"/>
      <c r="R149" s="77" t="str">
        <f t="shared" si="6"/>
        <v>Няма избран доставчик</v>
      </c>
      <c r="S149" s="63" t="str">
        <f t="shared" si="8"/>
        <v/>
      </c>
      <c r="U149" s="94" t="str">
        <f>IF(R149="OK",IF(IFERROR(VLOOKUP(B149,total!$B$8:$B$1007,1,FALSE),"")="",B149&amp;", ",""),"")</f>
        <v/>
      </c>
      <c r="V149" s="94" t="str">
        <f t="shared" si="7"/>
        <v/>
      </c>
    </row>
    <row r="150" spans="1:22" x14ac:dyDescent="0.25">
      <c r="A150" s="42" t="str">
        <f>IF(R150="OK",IFERROR(B150&amp;" - "&amp;VLOOKUP(C150,supply!$B$8:$C$507,2,FALSE)&amp;" - "&amp;E150&amp;" - "&amp;G150&amp;" - "&amp;H150&amp;" - "&amp;I150&amp;" - "&amp;J150&amp;" - "&amp;K150&amp;" - "&amp;L150&amp;" - "&amp;M150&amp;" - "&amp;N150&amp;" - "&amp;O150&amp;" - с ддс: "&amp;Q150,""),"1001 - Няма данни за разход")</f>
        <v>1001 - Няма данни за разход</v>
      </c>
      <c r="B150" s="58">
        <v>143</v>
      </c>
      <c r="C150" s="58" t="str">
        <f>IF(AND(D150&lt;&gt;"",D150&lt;&gt;" -  -  -  -  - "),VLOOKUP(D150,supply!$A$8:$B$507,2,FALSE),"")</f>
        <v/>
      </c>
      <c r="D150" s="60"/>
      <c r="E150" s="60"/>
      <c r="F150" s="67"/>
      <c r="G150" s="59"/>
      <c r="H150" s="68"/>
      <c r="I150" s="60"/>
      <c r="J150" s="59"/>
      <c r="K150" s="59"/>
      <c r="L150" s="59"/>
      <c r="M150" s="59"/>
      <c r="N150" s="59"/>
      <c r="O150" s="59"/>
      <c r="P150" s="68"/>
      <c r="Q150" s="68"/>
      <c r="R150" s="77" t="str">
        <f t="shared" si="6"/>
        <v>Няма избран доставчик</v>
      </c>
      <c r="S150" s="63" t="str">
        <f t="shared" si="8"/>
        <v/>
      </c>
      <c r="U150" s="94" t="str">
        <f>IF(R150="OK",IF(IFERROR(VLOOKUP(B150,total!$B$8:$B$1007,1,FALSE),"")="",B150&amp;", ",""),"")</f>
        <v/>
      </c>
      <c r="V150" s="94" t="str">
        <f t="shared" si="7"/>
        <v/>
      </c>
    </row>
    <row r="151" spans="1:22" x14ac:dyDescent="0.25">
      <c r="A151" s="42" t="str">
        <f>IF(R151="OK",IFERROR(B151&amp;" - "&amp;VLOOKUP(C151,supply!$B$8:$C$507,2,FALSE)&amp;" - "&amp;E151&amp;" - "&amp;G151&amp;" - "&amp;H151&amp;" - "&amp;I151&amp;" - "&amp;J151&amp;" - "&amp;K151&amp;" - "&amp;L151&amp;" - "&amp;M151&amp;" - "&amp;N151&amp;" - "&amp;O151&amp;" - с ддс: "&amp;Q151,""),"1001 - Няма данни за разход")</f>
        <v>1001 - Няма данни за разход</v>
      </c>
      <c r="B151" s="58">
        <v>144</v>
      </c>
      <c r="C151" s="58" t="str">
        <f>IF(AND(D151&lt;&gt;"",D151&lt;&gt;" -  -  -  -  - "),VLOOKUP(D151,supply!$A$8:$B$507,2,FALSE),"")</f>
        <v/>
      </c>
      <c r="D151" s="60"/>
      <c r="E151" s="60"/>
      <c r="F151" s="67"/>
      <c r="G151" s="59"/>
      <c r="H151" s="68"/>
      <c r="I151" s="60"/>
      <c r="J151" s="59"/>
      <c r="K151" s="59"/>
      <c r="L151" s="59"/>
      <c r="M151" s="59"/>
      <c r="N151" s="59"/>
      <c r="O151" s="59"/>
      <c r="P151" s="68"/>
      <c r="Q151" s="68"/>
      <c r="R151" s="77" t="str">
        <f t="shared" si="6"/>
        <v>Няма избран доставчик</v>
      </c>
      <c r="S151" s="63" t="str">
        <f t="shared" si="8"/>
        <v/>
      </c>
      <c r="U151" s="94" t="str">
        <f>IF(R151="OK",IF(IFERROR(VLOOKUP(B151,total!$B$8:$B$1007,1,FALSE),"")="",B151&amp;", ",""),"")</f>
        <v/>
      </c>
      <c r="V151" s="94" t="str">
        <f t="shared" si="7"/>
        <v/>
      </c>
    </row>
    <row r="152" spans="1:22" x14ac:dyDescent="0.25">
      <c r="A152" s="42" t="str">
        <f>IF(R152="OK",IFERROR(B152&amp;" - "&amp;VLOOKUP(C152,supply!$B$8:$C$507,2,FALSE)&amp;" - "&amp;E152&amp;" - "&amp;G152&amp;" - "&amp;H152&amp;" - "&amp;I152&amp;" - "&amp;J152&amp;" - "&amp;K152&amp;" - "&amp;L152&amp;" - "&amp;M152&amp;" - "&amp;N152&amp;" - "&amp;O152&amp;" - с ддс: "&amp;Q152,""),"1001 - Няма данни за разход")</f>
        <v>1001 - Няма данни за разход</v>
      </c>
      <c r="B152" s="58">
        <v>145</v>
      </c>
      <c r="C152" s="58" t="str">
        <f>IF(AND(D152&lt;&gt;"",D152&lt;&gt;" -  -  -  -  - "),VLOOKUP(D152,supply!$A$8:$B$507,2,FALSE),"")</f>
        <v/>
      </c>
      <c r="D152" s="60"/>
      <c r="E152" s="60"/>
      <c r="F152" s="67"/>
      <c r="G152" s="59"/>
      <c r="H152" s="68"/>
      <c r="I152" s="60"/>
      <c r="J152" s="59"/>
      <c r="K152" s="59"/>
      <c r="L152" s="59"/>
      <c r="M152" s="59"/>
      <c r="N152" s="59"/>
      <c r="O152" s="59"/>
      <c r="P152" s="68"/>
      <c r="Q152" s="68"/>
      <c r="R152" s="77" t="str">
        <f t="shared" si="6"/>
        <v>Няма избран доставчик</v>
      </c>
      <c r="S152" s="63" t="str">
        <f t="shared" si="8"/>
        <v/>
      </c>
      <c r="U152" s="94" t="str">
        <f>IF(R152="OK",IF(IFERROR(VLOOKUP(B152,total!$B$8:$B$1007,1,FALSE),"")="",B152&amp;", ",""),"")</f>
        <v/>
      </c>
      <c r="V152" s="94" t="str">
        <f t="shared" si="7"/>
        <v/>
      </c>
    </row>
    <row r="153" spans="1:22" x14ac:dyDescent="0.25">
      <c r="A153" s="42" t="str">
        <f>IF(R153="OK",IFERROR(B153&amp;" - "&amp;VLOOKUP(C153,supply!$B$8:$C$507,2,FALSE)&amp;" - "&amp;E153&amp;" - "&amp;G153&amp;" - "&amp;H153&amp;" - "&amp;I153&amp;" - "&amp;J153&amp;" - "&amp;K153&amp;" - "&amp;L153&amp;" - "&amp;M153&amp;" - "&amp;N153&amp;" - "&amp;O153&amp;" - с ддс: "&amp;Q153,""),"1001 - Няма данни за разход")</f>
        <v>1001 - Няма данни за разход</v>
      </c>
      <c r="B153" s="58">
        <v>146</v>
      </c>
      <c r="C153" s="58" t="str">
        <f>IF(AND(D153&lt;&gt;"",D153&lt;&gt;" -  -  -  -  - "),VLOOKUP(D153,supply!$A$8:$B$507,2,FALSE),"")</f>
        <v/>
      </c>
      <c r="D153" s="60"/>
      <c r="E153" s="60"/>
      <c r="F153" s="67"/>
      <c r="G153" s="59"/>
      <c r="H153" s="68"/>
      <c r="I153" s="60"/>
      <c r="J153" s="59"/>
      <c r="K153" s="59"/>
      <c r="L153" s="59"/>
      <c r="M153" s="59"/>
      <c r="N153" s="59"/>
      <c r="O153" s="59"/>
      <c r="P153" s="68"/>
      <c r="Q153" s="68"/>
      <c r="R153" s="77" t="str">
        <f t="shared" si="6"/>
        <v>Няма избран доставчик</v>
      </c>
      <c r="S153" s="63" t="str">
        <f t="shared" si="8"/>
        <v/>
      </c>
      <c r="U153" s="94" t="str">
        <f>IF(R153="OK",IF(IFERROR(VLOOKUP(B153,total!$B$8:$B$1007,1,FALSE),"")="",B153&amp;", ",""),"")</f>
        <v/>
      </c>
      <c r="V153" s="94" t="str">
        <f t="shared" si="7"/>
        <v/>
      </c>
    </row>
    <row r="154" spans="1:22" x14ac:dyDescent="0.25">
      <c r="A154" s="42" t="str">
        <f>IF(R154="OK",IFERROR(B154&amp;" - "&amp;VLOOKUP(C154,supply!$B$8:$C$507,2,FALSE)&amp;" - "&amp;E154&amp;" - "&amp;G154&amp;" - "&amp;H154&amp;" - "&amp;I154&amp;" - "&amp;J154&amp;" - "&amp;K154&amp;" - "&amp;L154&amp;" - "&amp;M154&amp;" - "&amp;N154&amp;" - "&amp;O154&amp;" - с ддс: "&amp;Q154,""),"1001 - Няма данни за разход")</f>
        <v>1001 - Няма данни за разход</v>
      </c>
      <c r="B154" s="58">
        <v>147</v>
      </c>
      <c r="C154" s="58" t="str">
        <f>IF(AND(D154&lt;&gt;"",D154&lt;&gt;" -  -  -  -  - "),VLOOKUP(D154,supply!$A$8:$B$507,2,FALSE),"")</f>
        <v/>
      </c>
      <c r="D154" s="60"/>
      <c r="E154" s="60"/>
      <c r="F154" s="67"/>
      <c r="G154" s="59"/>
      <c r="H154" s="68"/>
      <c r="I154" s="60"/>
      <c r="J154" s="59"/>
      <c r="K154" s="59"/>
      <c r="L154" s="59"/>
      <c r="M154" s="59"/>
      <c r="N154" s="59"/>
      <c r="O154" s="59"/>
      <c r="P154" s="68"/>
      <c r="Q154" s="68"/>
      <c r="R154" s="77" t="str">
        <f t="shared" si="6"/>
        <v>Няма избран доставчик</v>
      </c>
      <c r="S154" s="63" t="str">
        <f t="shared" si="8"/>
        <v/>
      </c>
      <c r="U154" s="94" t="str">
        <f>IF(R154="OK",IF(IFERROR(VLOOKUP(B154,total!$B$8:$B$1007,1,FALSE),"")="",B154&amp;", ",""),"")</f>
        <v/>
      </c>
      <c r="V154" s="94" t="str">
        <f t="shared" si="7"/>
        <v/>
      </c>
    </row>
    <row r="155" spans="1:22" x14ac:dyDescent="0.25">
      <c r="A155" s="42" t="str">
        <f>IF(R155="OK",IFERROR(B155&amp;" - "&amp;VLOOKUP(C155,supply!$B$8:$C$507,2,FALSE)&amp;" - "&amp;E155&amp;" - "&amp;G155&amp;" - "&amp;H155&amp;" - "&amp;I155&amp;" - "&amp;J155&amp;" - "&amp;K155&amp;" - "&amp;L155&amp;" - "&amp;M155&amp;" - "&amp;N155&amp;" - "&amp;O155&amp;" - с ддс: "&amp;Q155,""),"1001 - Няма данни за разход")</f>
        <v>1001 - Няма данни за разход</v>
      </c>
      <c r="B155" s="58">
        <v>148</v>
      </c>
      <c r="C155" s="58" t="str">
        <f>IF(AND(D155&lt;&gt;"",D155&lt;&gt;" -  -  -  -  - "),VLOOKUP(D155,supply!$A$8:$B$507,2,FALSE),"")</f>
        <v/>
      </c>
      <c r="D155" s="60"/>
      <c r="E155" s="60"/>
      <c r="F155" s="67"/>
      <c r="G155" s="59"/>
      <c r="H155" s="68"/>
      <c r="I155" s="60"/>
      <c r="J155" s="59"/>
      <c r="K155" s="59"/>
      <c r="L155" s="59"/>
      <c r="M155" s="59"/>
      <c r="N155" s="59"/>
      <c r="O155" s="59"/>
      <c r="P155" s="68"/>
      <c r="Q155" s="68"/>
      <c r="R155" s="77" t="str">
        <f t="shared" si="6"/>
        <v>Няма избран доставчик</v>
      </c>
      <c r="S155" s="63" t="str">
        <f t="shared" si="8"/>
        <v/>
      </c>
      <c r="U155" s="94" t="str">
        <f>IF(R155="OK",IF(IFERROR(VLOOKUP(B155,total!$B$8:$B$1007,1,FALSE),"")="",B155&amp;", ",""),"")</f>
        <v/>
      </c>
      <c r="V155" s="94" t="str">
        <f t="shared" si="7"/>
        <v/>
      </c>
    </row>
    <row r="156" spans="1:22" x14ac:dyDescent="0.25">
      <c r="A156" s="42" t="str">
        <f>IF(R156="OK",IFERROR(B156&amp;" - "&amp;VLOOKUP(C156,supply!$B$8:$C$507,2,FALSE)&amp;" - "&amp;E156&amp;" - "&amp;G156&amp;" - "&amp;H156&amp;" - "&amp;I156&amp;" - "&amp;J156&amp;" - "&amp;K156&amp;" - "&amp;L156&amp;" - "&amp;M156&amp;" - "&amp;N156&amp;" - "&amp;O156&amp;" - с ддс: "&amp;Q156,""),"1001 - Няма данни за разход")</f>
        <v>1001 - Няма данни за разход</v>
      </c>
      <c r="B156" s="58">
        <v>149</v>
      </c>
      <c r="C156" s="58" t="str">
        <f>IF(AND(D156&lt;&gt;"",D156&lt;&gt;" -  -  -  -  - "),VLOOKUP(D156,supply!$A$8:$B$507,2,FALSE),"")</f>
        <v/>
      </c>
      <c r="D156" s="60"/>
      <c r="E156" s="60"/>
      <c r="F156" s="67"/>
      <c r="G156" s="59"/>
      <c r="H156" s="68"/>
      <c r="I156" s="60"/>
      <c r="J156" s="59"/>
      <c r="K156" s="59"/>
      <c r="L156" s="59"/>
      <c r="M156" s="59"/>
      <c r="N156" s="59"/>
      <c r="O156" s="59"/>
      <c r="P156" s="68"/>
      <c r="Q156" s="68"/>
      <c r="R156" s="77" t="str">
        <f t="shared" si="6"/>
        <v>Няма избран доставчик</v>
      </c>
      <c r="S156" s="63" t="str">
        <f t="shared" si="8"/>
        <v/>
      </c>
      <c r="U156" s="94" t="str">
        <f>IF(R156="OK",IF(IFERROR(VLOOKUP(B156,total!$B$8:$B$1007,1,FALSE),"")="",B156&amp;", ",""),"")</f>
        <v/>
      </c>
      <c r="V156" s="94" t="str">
        <f t="shared" si="7"/>
        <v/>
      </c>
    </row>
    <row r="157" spans="1:22" x14ac:dyDescent="0.25">
      <c r="A157" s="42" t="str">
        <f>IF(R157="OK",IFERROR(B157&amp;" - "&amp;VLOOKUP(C157,supply!$B$8:$C$507,2,FALSE)&amp;" - "&amp;E157&amp;" - "&amp;G157&amp;" - "&amp;H157&amp;" - "&amp;I157&amp;" - "&amp;J157&amp;" - "&amp;K157&amp;" - "&amp;L157&amp;" - "&amp;M157&amp;" - "&amp;N157&amp;" - "&amp;O157&amp;" - с ддс: "&amp;Q157,""),"1001 - Няма данни за разход")</f>
        <v>1001 - Няма данни за разход</v>
      </c>
      <c r="B157" s="58">
        <v>150</v>
      </c>
      <c r="C157" s="58" t="str">
        <f>IF(AND(D157&lt;&gt;"",D157&lt;&gt;" -  -  -  -  - "),VLOOKUP(D157,supply!$A$8:$B$507,2,FALSE),"")</f>
        <v/>
      </c>
      <c r="D157" s="60"/>
      <c r="E157" s="60"/>
      <c r="F157" s="67"/>
      <c r="G157" s="59"/>
      <c r="H157" s="68"/>
      <c r="I157" s="60"/>
      <c r="J157" s="59"/>
      <c r="K157" s="59"/>
      <c r="L157" s="59"/>
      <c r="M157" s="59"/>
      <c r="N157" s="59"/>
      <c r="O157" s="59"/>
      <c r="P157" s="68"/>
      <c r="Q157" s="68"/>
      <c r="R157" s="77" t="str">
        <f t="shared" si="6"/>
        <v>Няма избран доставчик</v>
      </c>
      <c r="S157" s="63" t="str">
        <f t="shared" si="8"/>
        <v/>
      </c>
      <c r="U157" s="94" t="str">
        <f>IF(R157="OK",IF(IFERROR(VLOOKUP(B157,total!$B$8:$B$1007,1,FALSE),"")="",B157&amp;", ",""),"")</f>
        <v/>
      </c>
      <c r="V157" s="94" t="str">
        <f t="shared" si="7"/>
        <v/>
      </c>
    </row>
    <row r="158" spans="1:22" x14ac:dyDescent="0.25">
      <c r="A158" s="42" t="str">
        <f>IF(R158="OK",IFERROR(B158&amp;" - "&amp;VLOOKUP(C158,supply!$B$8:$C$507,2,FALSE)&amp;" - "&amp;E158&amp;" - "&amp;G158&amp;" - "&amp;H158&amp;" - "&amp;I158&amp;" - "&amp;J158&amp;" - "&amp;K158&amp;" - "&amp;L158&amp;" - "&amp;M158&amp;" - "&amp;N158&amp;" - "&amp;O158&amp;" - с ддс: "&amp;Q158,""),"1001 - Няма данни за разход")</f>
        <v>1001 - Няма данни за разход</v>
      </c>
      <c r="B158" s="58">
        <v>151</v>
      </c>
      <c r="C158" s="58" t="str">
        <f>IF(AND(D158&lt;&gt;"",D158&lt;&gt;" -  -  -  -  - "),VLOOKUP(D158,supply!$A$8:$B$507,2,FALSE),"")</f>
        <v/>
      </c>
      <c r="D158" s="60"/>
      <c r="E158" s="60"/>
      <c r="F158" s="67"/>
      <c r="G158" s="59"/>
      <c r="H158" s="68"/>
      <c r="I158" s="60"/>
      <c r="J158" s="59"/>
      <c r="K158" s="59"/>
      <c r="L158" s="59"/>
      <c r="M158" s="59"/>
      <c r="N158" s="59"/>
      <c r="O158" s="59"/>
      <c r="P158" s="68"/>
      <c r="Q158" s="68"/>
      <c r="R158" s="77" t="str">
        <f t="shared" si="6"/>
        <v>Няма избран доставчик</v>
      </c>
      <c r="S158" s="63" t="str">
        <f t="shared" si="8"/>
        <v/>
      </c>
      <c r="U158" s="94" t="str">
        <f>IF(R158="OK",IF(IFERROR(VLOOKUP(B158,total!$B$8:$B$1007,1,FALSE),"")="",B158&amp;", ",""),"")</f>
        <v/>
      </c>
      <c r="V158" s="94" t="str">
        <f t="shared" si="7"/>
        <v/>
      </c>
    </row>
    <row r="159" spans="1:22" x14ac:dyDescent="0.25">
      <c r="A159" s="42" t="str">
        <f>IF(R159="OK",IFERROR(B159&amp;" - "&amp;VLOOKUP(C159,supply!$B$8:$C$507,2,FALSE)&amp;" - "&amp;E159&amp;" - "&amp;G159&amp;" - "&amp;H159&amp;" - "&amp;I159&amp;" - "&amp;J159&amp;" - "&amp;K159&amp;" - "&amp;L159&amp;" - "&amp;M159&amp;" - "&amp;N159&amp;" - "&amp;O159&amp;" - с ддс: "&amp;Q159,""),"1001 - Няма данни за разход")</f>
        <v>1001 - Няма данни за разход</v>
      </c>
      <c r="B159" s="58">
        <v>152</v>
      </c>
      <c r="C159" s="58" t="str">
        <f>IF(AND(D159&lt;&gt;"",D159&lt;&gt;" -  -  -  -  - "),VLOOKUP(D159,supply!$A$8:$B$507,2,FALSE),"")</f>
        <v/>
      </c>
      <c r="D159" s="60"/>
      <c r="E159" s="60"/>
      <c r="F159" s="67"/>
      <c r="G159" s="59"/>
      <c r="H159" s="68"/>
      <c r="I159" s="60"/>
      <c r="J159" s="59"/>
      <c r="K159" s="59"/>
      <c r="L159" s="59"/>
      <c r="M159" s="59"/>
      <c r="N159" s="59"/>
      <c r="O159" s="59"/>
      <c r="P159" s="68"/>
      <c r="Q159" s="68"/>
      <c r="R159" s="77" t="str">
        <f t="shared" si="6"/>
        <v>Няма избран доставчик</v>
      </c>
      <c r="S159" s="63" t="str">
        <f t="shared" si="8"/>
        <v/>
      </c>
      <c r="U159" s="94" t="str">
        <f>IF(R159="OK",IF(IFERROR(VLOOKUP(B159,total!$B$8:$B$1007,1,FALSE),"")="",B159&amp;", ",""),"")</f>
        <v/>
      </c>
      <c r="V159" s="94" t="str">
        <f t="shared" si="7"/>
        <v/>
      </c>
    </row>
    <row r="160" spans="1:22" x14ac:dyDescent="0.25">
      <c r="A160" s="42" t="str">
        <f>IF(R160="OK",IFERROR(B160&amp;" - "&amp;VLOOKUP(C160,supply!$B$8:$C$507,2,FALSE)&amp;" - "&amp;E160&amp;" - "&amp;G160&amp;" - "&amp;H160&amp;" - "&amp;I160&amp;" - "&amp;J160&amp;" - "&amp;K160&amp;" - "&amp;L160&amp;" - "&amp;M160&amp;" - "&amp;N160&amp;" - "&amp;O160&amp;" - с ддс: "&amp;Q160,""),"1001 - Няма данни за разход")</f>
        <v>1001 - Няма данни за разход</v>
      </c>
      <c r="B160" s="58">
        <v>153</v>
      </c>
      <c r="C160" s="58" t="str">
        <f>IF(AND(D160&lt;&gt;"",D160&lt;&gt;" -  -  -  -  - "),VLOOKUP(D160,supply!$A$8:$B$507,2,FALSE),"")</f>
        <v/>
      </c>
      <c r="D160" s="60"/>
      <c r="E160" s="60"/>
      <c r="F160" s="67"/>
      <c r="G160" s="59"/>
      <c r="H160" s="68"/>
      <c r="I160" s="60"/>
      <c r="J160" s="59"/>
      <c r="K160" s="59"/>
      <c r="L160" s="59"/>
      <c r="M160" s="59"/>
      <c r="N160" s="59"/>
      <c r="O160" s="59"/>
      <c r="P160" s="68"/>
      <c r="Q160" s="68"/>
      <c r="R160" s="77" t="str">
        <f t="shared" si="6"/>
        <v>Няма избран доставчик</v>
      </c>
      <c r="S160" s="63" t="str">
        <f t="shared" si="8"/>
        <v/>
      </c>
      <c r="U160" s="94" t="str">
        <f>IF(R160="OK",IF(IFERROR(VLOOKUP(B160,total!$B$8:$B$1007,1,FALSE),"")="",B160&amp;", ",""),"")</f>
        <v/>
      </c>
      <c r="V160" s="94" t="str">
        <f t="shared" si="7"/>
        <v/>
      </c>
    </row>
    <row r="161" spans="1:22" x14ac:dyDescent="0.25">
      <c r="A161" s="42" t="str">
        <f>IF(R161="OK",IFERROR(B161&amp;" - "&amp;VLOOKUP(C161,supply!$B$8:$C$507,2,FALSE)&amp;" - "&amp;E161&amp;" - "&amp;G161&amp;" - "&amp;H161&amp;" - "&amp;I161&amp;" - "&amp;J161&amp;" - "&amp;K161&amp;" - "&amp;L161&amp;" - "&amp;M161&amp;" - "&amp;N161&amp;" - "&amp;O161&amp;" - с ддс: "&amp;Q161,""),"1001 - Няма данни за разход")</f>
        <v>1001 - Няма данни за разход</v>
      </c>
      <c r="B161" s="58">
        <v>154</v>
      </c>
      <c r="C161" s="58" t="str">
        <f>IF(AND(D161&lt;&gt;"",D161&lt;&gt;" -  -  -  -  - "),VLOOKUP(D161,supply!$A$8:$B$507,2,FALSE),"")</f>
        <v/>
      </c>
      <c r="D161" s="60"/>
      <c r="E161" s="60"/>
      <c r="F161" s="67"/>
      <c r="G161" s="59"/>
      <c r="H161" s="68"/>
      <c r="I161" s="60"/>
      <c r="J161" s="59"/>
      <c r="K161" s="59"/>
      <c r="L161" s="59"/>
      <c r="M161" s="59"/>
      <c r="N161" s="59"/>
      <c r="O161" s="59"/>
      <c r="P161" s="68"/>
      <c r="Q161" s="68"/>
      <c r="R161" s="77" t="str">
        <f t="shared" si="6"/>
        <v>Няма избран доставчик</v>
      </c>
      <c r="S161" s="63" t="str">
        <f t="shared" si="8"/>
        <v/>
      </c>
      <c r="U161" s="94" t="str">
        <f>IF(R161="OK",IF(IFERROR(VLOOKUP(B161,total!$B$8:$B$1007,1,FALSE),"")="",B161&amp;", ",""),"")</f>
        <v/>
      </c>
      <c r="V161" s="94" t="str">
        <f t="shared" si="7"/>
        <v/>
      </c>
    </row>
    <row r="162" spans="1:22" x14ac:dyDescent="0.25">
      <c r="A162" s="42" t="str">
        <f>IF(R162="OK",IFERROR(B162&amp;" - "&amp;VLOOKUP(C162,supply!$B$8:$C$507,2,FALSE)&amp;" - "&amp;E162&amp;" - "&amp;G162&amp;" - "&amp;H162&amp;" - "&amp;I162&amp;" - "&amp;J162&amp;" - "&amp;K162&amp;" - "&amp;L162&amp;" - "&amp;M162&amp;" - "&amp;N162&amp;" - "&amp;O162&amp;" - с ддс: "&amp;Q162,""),"1001 - Няма данни за разход")</f>
        <v>1001 - Няма данни за разход</v>
      </c>
      <c r="B162" s="58">
        <v>155</v>
      </c>
      <c r="C162" s="58" t="str">
        <f>IF(AND(D162&lt;&gt;"",D162&lt;&gt;" -  -  -  -  - "),VLOOKUP(D162,supply!$A$8:$B$507,2,FALSE),"")</f>
        <v/>
      </c>
      <c r="D162" s="60"/>
      <c r="E162" s="60"/>
      <c r="F162" s="67"/>
      <c r="G162" s="59"/>
      <c r="H162" s="68"/>
      <c r="I162" s="60"/>
      <c r="J162" s="59"/>
      <c r="K162" s="59"/>
      <c r="L162" s="59"/>
      <c r="M162" s="59"/>
      <c r="N162" s="59"/>
      <c r="O162" s="59"/>
      <c r="P162" s="68"/>
      <c r="Q162" s="68"/>
      <c r="R162" s="77" t="str">
        <f t="shared" si="6"/>
        <v>Няма избран доставчик</v>
      </c>
      <c r="S162" s="63" t="str">
        <f t="shared" si="8"/>
        <v/>
      </c>
      <c r="U162" s="94" t="str">
        <f>IF(R162="OK",IF(IFERROR(VLOOKUP(B162,total!$B$8:$B$1007,1,FALSE),"")="",B162&amp;", ",""),"")</f>
        <v/>
      </c>
      <c r="V162" s="94" t="str">
        <f t="shared" si="7"/>
        <v/>
      </c>
    </row>
    <row r="163" spans="1:22" x14ac:dyDescent="0.25">
      <c r="A163" s="42" t="str">
        <f>IF(R163="OK",IFERROR(B163&amp;" - "&amp;VLOOKUP(C163,supply!$B$8:$C$507,2,FALSE)&amp;" - "&amp;E163&amp;" - "&amp;G163&amp;" - "&amp;H163&amp;" - "&amp;I163&amp;" - "&amp;J163&amp;" - "&amp;K163&amp;" - "&amp;L163&amp;" - "&amp;M163&amp;" - "&amp;N163&amp;" - "&amp;O163&amp;" - с ддс: "&amp;Q163,""),"1001 - Няма данни за разход")</f>
        <v>1001 - Няма данни за разход</v>
      </c>
      <c r="B163" s="58">
        <v>156</v>
      </c>
      <c r="C163" s="58" t="str">
        <f>IF(AND(D163&lt;&gt;"",D163&lt;&gt;" -  -  -  -  - "),VLOOKUP(D163,supply!$A$8:$B$507,2,FALSE),"")</f>
        <v/>
      </c>
      <c r="D163" s="60"/>
      <c r="E163" s="60"/>
      <c r="F163" s="67"/>
      <c r="G163" s="59"/>
      <c r="H163" s="68"/>
      <c r="I163" s="60"/>
      <c r="J163" s="59"/>
      <c r="K163" s="59"/>
      <c r="L163" s="59"/>
      <c r="M163" s="59"/>
      <c r="N163" s="59"/>
      <c r="O163" s="59"/>
      <c r="P163" s="68"/>
      <c r="Q163" s="68"/>
      <c r="R163" s="77" t="str">
        <f t="shared" si="6"/>
        <v>Няма избран доставчик</v>
      </c>
      <c r="S163" s="63" t="str">
        <f t="shared" si="8"/>
        <v/>
      </c>
      <c r="U163" s="94" t="str">
        <f>IF(R163="OK",IF(IFERROR(VLOOKUP(B163,total!$B$8:$B$1007,1,FALSE),"")="",B163&amp;", ",""),"")</f>
        <v/>
      </c>
      <c r="V163" s="94" t="str">
        <f t="shared" si="7"/>
        <v/>
      </c>
    </row>
    <row r="164" spans="1:22" x14ac:dyDescent="0.25">
      <c r="A164" s="42" t="str">
        <f>IF(R164="OK",IFERROR(B164&amp;" - "&amp;VLOOKUP(C164,supply!$B$8:$C$507,2,FALSE)&amp;" - "&amp;E164&amp;" - "&amp;G164&amp;" - "&amp;H164&amp;" - "&amp;I164&amp;" - "&amp;J164&amp;" - "&amp;K164&amp;" - "&amp;L164&amp;" - "&amp;M164&amp;" - "&amp;N164&amp;" - "&amp;O164&amp;" - с ддс: "&amp;Q164,""),"1001 - Няма данни за разход")</f>
        <v>1001 - Няма данни за разход</v>
      </c>
      <c r="B164" s="58">
        <v>157</v>
      </c>
      <c r="C164" s="58" t="str">
        <f>IF(AND(D164&lt;&gt;"",D164&lt;&gt;" -  -  -  -  - "),VLOOKUP(D164,supply!$A$8:$B$507,2,FALSE),"")</f>
        <v/>
      </c>
      <c r="D164" s="60"/>
      <c r="E164" s="60"/>
      <c r="F164" s="67"/>
      <c r="G164" s="59"/>
      <c r="H164" s="68"/>
      <c r="I164" s="60"/>
      <c r="J164" s="59"/>
      <c r="K164" s="59"/>
      <c r="L164" s="59"/>
      <c r="M164" s="59"/>
      <c r="N164" s="59"/>
      <c r="O164" s="59"/>
      <c r="P164" s="68"/>
      <c r="Q164" s="68"/>
      <c r="R164" s="77" t="str">
        <f t="shared" si="6"/>
        <v>Няма избран доставчик</v>
      </c>
      <c r="S164" s="63" t="str">
        <f t="shared" si="8"/>
        <v/>
      </c>
      <c r="U164" s="94" t="str">
        <f>IF(R164="OK",IF(IFERROR(VLOOKUP(B164,total!$B$8:$B$1007,1,FALSE),"")="",B164&amp;", ",""),"")</f>
        <v/>
      </c>
      <c r="V164" s="94" t="str">
        <f t="shared" si="7"/>
        <v/>
      </c>
    </row>
    <row r="165" spans="1:22" x14ac:dyDescent="0.25">
      <c r="A165" s="42" t="str">
        <f>IF(R165="OK",IFERROR(B165&amp;" - "&amp;VLOOKUP(C165,supply!$B$8:$C$507,2,FALSE)&amp;" - "&amp;E165&amp;" - "&amp;G165&amp;" - "&amp;H165&amp;" - "&amp;I165&amp;" - "&amp;J165&amp;" - "&amp;K165&amp;" - "&amp;L165&amp;" - "&amp;M165&amp;" - "&amp;N165&amp;" - "&amp;O165&amp;" - с ддс: "&amp;Q165,""),"1001 - Няма данни за разход")</f>
        <v>1001 - Няма данни за разход</v>
      </c>
      <c r="B165" s="58">
        <v>158</v>
      </c>
      <c r="C165" s="58" t="str">
        <f>IF(AND(D165&lt;&gt;"",D165&lt;&gt;" -  -  -  -  - "),VLOOKUP(D165,supply!$A$8:$B$507,2,FALSE),"")</f>
        <v/>
      </c>
      <c r="D165" s="60"/>
      <c r="E165" s="60"/>
      <c r="F165" s="67"/>
      <c r="G165" s="59"/>
      <c r="H165" s="68"/>
      <c r="I165" s="60"/>
      <c r="J165" s="59"/>
      <c r="K165" s="59"/>
      <c r="L165" s="59"/>
      <c r="M165" s="59"/>
      <c r="N165" s="59"/>
      <c r="O165" s="59"/>
      <c r="P165" s="68"/>
      <c r="Q165" s="68"/>
      <c r="R165" s="77" t="str">
        <f t="shared" si="6"/>
        <v>Няма избран доставчик</v>
      </c>
      <c r="S165" s="63" t="str">
        <f t="shared" si="8"/>
        <v/>
      </c>
      <c r="U165" s="94" t="str">
        <f>IF(R165="OK",IF(IFERROR(VLOOKUP(B165,total!$B$8:$B$1007,1,FALSE),"")="",B165&amp;", ",""),"")</f>
        <v/>
      </c>
      <c r="V165" s="94" t="str">
        <f t="shared" si="7"/>
        <v/>
      </c>
    </row>
    <row r="166" spans="1:22" x14ac:dyDescent="0.25">
      <c r="A166" s="42" t="str">
        <f>IF(R166="OK",IFERROR(B166&amp;" - "&amp;VLOOKUP(C166,supply!$B$8:$C$507,2,FALSE)&amp;" - "&amp;E166&amp;" - "&amp;G166&amp;" - "&amp;H166&amp;" - "&amp;I166&amp;" - "&amp;J166&amp;" - "&amp;K166&amp;" - "&amp;L166&amp;" - "&amp;M166&amp;" - "&amp;N166&amp;" - "&amp;O166&amp;" - с ддс: "&amp;Q166,""),"1001 - Няма данни за разход")</f>
        <v>1001 - Няма данни за разход</v>
      </c>
      <c r="B166" s="58">
        <v>159</v>
      </c>
      <c r="C166" s="58" t="str">
        <f>IF(AND(D166&lt;&gt;"",D166&lt;&gt;" -  -  -  -  - "),VLOOKUP(D166,supply!$A$8:$B$507,2,FALSE),"")</f>
        <v/>
      </c>
      <c r="D166" s="60"/>
      <c r="E166" s="60"/>
      <c r="F166" s="67"/>
      <c r="G166" s="59"/>
      <c r="H166" s="68"/>
      <c r="I166" s="60"/>
      <c r="J166" s="59"/>
      <c r="K166" s="59"/>
      <c r="L166" s="59"/>
      <c r="M166" s="59"/>
      <c r="N166" s="59"/>
      <c r="O166" s="59"/>
      <c r="P166" s="68"/>
      <c r="Q166" s="68"/>
      <c r="R166" s="77" t="str">
        <f t="shared" si="6"/>
        <v>Няма избран доставчик</v>
      </c>
      <c r="S166" s="63" t="str">
        <f t="shared" si="8"/>
        <v/>
      </c>
      <c r="U166" s="94" t="str">
        <f>IF(R166="OK",IF(IFERROR(VLOOKUP(B166,total!$B$8:$B$1007,1,FALSE),"")="",B166&amp;", ",""),"")</f>
        <v/>
      </c>
      <c r="V166" s="94" t="str">
        <f t="shared" si="7"/>
        <v/>
      </c>
    </row>
    <row r="167" spans="1:22" x14ac:dyDescent="0.25">
      <c r="A167" s="42" t="str">
        <f>IF(R167="OK",IFERROR(B167&amp;" - "&amp;VLOOKUP(C167,supply!$B$8:$C$507,2,FALSE)&amp;" - "&amp;E167&amp;" - "&amp;G167&amp;" - "&amp;H167&amp;" - "&amp;I167&amp;" - "&amp;J167&amp;" - "&amp;K167&amp;" - "&amp;L167&amp;" - "&amp;M167&amp;" - "&amp;N167&amp;" - "&amp;O167&amp;" - с ддс: "&amp;Q167,""),"1001 - Няма данни за разход")</f>
        <v>1001 - Няма данни за разход</v>
      </c>
      <c r="B167" s="58">
        <v>160</v>
      </c>
      <c r="C167" s="58" t="str">
        <f>IF(AND(D167&lt;&gt;"",D167&lt;&gt;" -  -  -  -  - "),VLOOKUP(D167,supply!$A$8:$B$507,2,FALSE),"")</f>
        <v/>
      </c>
      <c r="D167" s="60"/>
      <c r="E167" s="60"/>
      <c r="F167" s="67"/>
      <c r="G167" s="59"/>
      <c r="H167" s="68"/>
      <c r="I167" s="60"/>
      <c r="J167" s="59"/>
      <c r="K167" s="59"/>
      <c r="L167" s="59"/>
      <c r="M167" s="59"/>
      <c r="N167" s="59"/>
      <c r="O167" s="59"/>
      <c r="P167" s="68"/>
      <c r="Q167" s="68"/>
      <c r="R167" s="77" t="str">
        <f t="shared" si="6"/>
        <v>Няма избран доставчик</v>
      </c>
      <c r="S167" s="63" t="str">
        <f t="shared" si="8"/>
        <v/>
      </c>
      <c r="U167" s="94" t="str">
        <f>IF(R167="OK",IF(IFERROR(VLOOKUP(B167,total!$B$8:$B$1007,1,FALSE),"")="",B167&amp;", ",""),"")</f>
        <v/>
      </c>
      <c r="V167" s="94" t="str">
        <f t="shared" si="7"/>
        <v/>
      </c>
    </row>
    <row r="168" spans="1:22" x14ac:dyDescent="0.25">
      <c r="A168" s="42" t="str">
        <f>IF(R168="OK",IFERROR(B168&amp;" - "&amp;VLOOKUP(C168,supply!$B$8:$C$507,2,FALSE)&amp;" - "&amp;E168&amp;" - "&amp;G168&amp;" - "&amp;H168&amp;" - "&amp;I168&amp;" - "&amp;J168&amp;" - "&amp;K168&amp;" - "&amp;L168&amp;" - "&amp;M168&amp;" - "&amp;N168&amp;" - "&amp;O168&amp;" - с ддс: "&amp;Q168,""),"1001 - Няма данни за разход")</f>
        <v>1001 - Няма данни за разход</v>
      </c>
      <c r="B168" s="58">
        <v>161</v>
      </c>
      <c r="C168" s="58" t="str">
        <f>IF(AND(D168&lt;&gt;"",D168&lt;&gt;" -  -  -  -  - "),VLOOKUP(D168,supply!$A$8:$B$507,2,FALSE),"")</f>
        <v/>
      </c>
      <c r="D168" s="60"/>
      <c r="E168" s="60"/>
      <c r="F168" s="67"/>
      <c r="G168" s="59"/>
      <c r="H168" s="68"/>
      <c r="I168" s="60"/>
      <c r="J168" s="59"/>
      <c r="K168" s="59"/>
      <c r="L168" s="59"/>
      <c r="M168" s="59"/>
      <c r="N168" s="59"/>
      <c r="O168" s="59"/>
      <c r="P168" s="68"/>
      <c r="Q168" s="68"/>
      <c r="R168" s="77" t="str">
        <f t="shared" si="6"/>
        <v>Няма избран доставчик</v>
      </c>
      <c r="S168" s="63" t="str">
        <f t="shared" si="8"/>
        <v/>
      </c>
      <c r="U168" s="94" t="str">
        <f>IF(R168="OK",IF(IFERROR(VLOOKUP(B168,total!$B$8:$B$1007,1,FALSE),"")="",B168&amp;", ",""),"")</f>
        <v/>
      </c>
      <c r="V168" s="94" t="str">
        <f t="shared" si="7"/>
        <v/>
      </c>
    </row>
    <row r="169" spans="1:22" x14ac:dyDescent="0.25">
      <c r="A169" s="42" t="str">
        <f>IF(R169="OK",IFERROR(B169&amp;" - "&amp;VLOOKUP(C169,supply!$B$8:$C$507,2,FALSE)&amp;" - "&amp;E169&amp;" - "&amp;G169&amp;" - "&amp;H169&amp;" - "&amp;I169&amp;" - "&amp;J169&amp;" - "&amp;K169&amp;" - "&amp;L169&amp;" - "&amp;M169&amp;" - "&amp;N169&amp;" - "&amp;O169&amp;" - с ддс: "&amp;Q169,""),"1001 - Няма данни за разход")</f>
        <v>1001 - Няма данни за разход</v>
      </c>
      <c r="B169" s="58">
        <v>162</v>
      </c>
      <c r="C169" s="58" t="str">
        <f>IF(AND(D169&lt;&gt;"",D169&lt;&gt;" -  -  -  -  - "),VLOOKUP(D169,supply!$A$8:$B$507,2,FALSE),"")</f>
        <v/>
      </c>
      <c r="D169" s="60"/>
      <c r="E169" s="60"/>
      <c r="F169" s="67"/>
      <c r="G169" s="59"/>
      <c r="H169" s="68"/>
      <c r="I169" s="60"/>
      <c r="J169" s="59"/>
      <c r="K169" s="59"/>
      <c r="L169" s="59"/>
      <c r="M169" s="59"/>
      <c r="N169" s="59"/>
      <c r="O169" s="59"/>
      <c r="P169" s="68"/>
      <c r="Q169" s="68"/>
      <c r="R169" s="77" t="str">
        <f t="shared" si="6"/>
        <v>Няма избран доставчик</v>
      </c>
      <c r="S169" s="63" t="str">
        <f t="shared" si="8"/>
        <v/>
      </c>
      <c r="U169" s="94" t="str">
        <f>IF(R169="OK",IF(IFERROR(VLOOKUP(B169,total!$B$8:$B$1007,1,FALSE),"")="",B169&amp;", ",""),"")</f>
        <v/>
      </c>
      <c r="V169" s="94" t="str">
        <f t="shared" si="7"/>
        <v/>
      </c>
    </row>
    <row r="170" spans="1:22" x14ac:dyDescent="0.25">
      <c r="A170" s="42" t="str">
        <f>IF(R170="OK",IFERROR(B170&amp;" - "&amp;VLOOKUP(C170,supply!$B$8:$C$507,2,FALSE)&amp;" - "&amp;E170&amp;" - "&amp;G170&amp;" - "&amp;H170&amp;" - "&amp;I170&amp;" - "&amp;J170&amp;" - "&amp;K170&amp;" - "&amp;L170&amp;" - "&amp;M170&amp;" - "&amp;N170&amp;" - "&amp;O170&amp;" - с ддс: "&amp;Q170,""),"1001 - Няма данни за разход")</f>
        <v>1001 - Няма данни за разход</v>
      </c>
      <c r="B170" s="58">
        <v>163</v>
      </c>
      <c r="C170" s="58" t="str">
        <f>IF(AND(D170&lt;&gt;"",D170&lt;&gt;" -  -  -  -  - "),VLOOKUP(D170,supply!$A$8:$B$507,2,FALSE),"")</f>
        <v/>
      </c>
      <c r="D170" s="60"/>
      <c r="E170" s="60"/>
      <c r="F170" s="67"/>
      <c r="G170" s="59"/>
      <c r="H170" s="68"/>
      <c r="I170" s="60"/>
      <c r="J170" s="59"/>
      <c r="K170" s="59"/>
      <c r="L170" s="59"/>
      <c r="M170" s="59"/>
      <c r="N170" s="59"/>
      <c r="O170" s="59"/>
      <c r="P170" s="68"/>
      <c r="Q170" s="68"/>
      <c r="R170" s="77" t="str">
        <f t="shared" si="6"/>
        <v>Няма избран доставчик</v>
      </c>
      <c r="S170" s="63" t="str">
        <f t="shared" si="8"/>
        <v/>
      </c>
      <c r="U170" s="94" t="str">
        <f>IF(R170="OK",IF(IFERROR(VLOOKUP(B170,total!$B$8:$B$1007,1,FALSE),"")="",B170&amp;", ",""),"")</f>
        <v/>
      </c>
      <c r="V170" s="94" t="str">
        <f t="shared" si="7"/>
        <v/>
      </c>
    </row>
    <row r="171" spans="1:22" x14ac:dyDescent="0.25">
      <c r="A171" s="42" t="str">
        <f>IF(R171="OK",IFERROR(B171&amp;" - "&amp;VLOOKUP(C171,supply!$B$8:$C$507,2,FALSE)&amp;" - "&amp;E171&amp;" - "&amp;G171&amp;" - "&amp;H171&amp;" - "&amp;I171&amp;" - "&amp;J171&amp;" - "&amp;K171&amp;" - "&amp;L171&amp;" - "&amp;M171&amp;" - "&amp;N171&amp;" - "&amp;O171&amp;" - с ддс: "&amp;Q171,""),"1001 - Няма данни за разход")</f>
        <v>1001 - Няма данни за разход</v>
      </c>
      <c r="B171" s="58">
        <v>164</v>
      </c>
      <c r="C171" s="58" t="str">
        <f>IF(AND(D171&lt;&gt;"",D171&lt;&gt;" -  -  -  -  - "),VLOOKUP(D171,supply!$A$8:$B$507,2,FALSE),"")</f>
        <v/>
      </c>
      <c r="D171" s="60"/>
      <c r="E171" s="60"/>
      <c r="F171" s="67"/>
      <c r="G171" s="59"/>
      <c r="H171" s="68"/>
      <c r="I171" s="60"/>
      <c r="J171" s="59"/>
      <c r="K171" s="59"/>
      <c r="L171" s="59"/>
      <c r="M171" s="59"/>
      <c r="N171" s="59"/>
      <c r="O171" s="59"/>
      <c r="P171" s="68"/>
      <c r="Q171" s="68"/>
      <c r="R171" s="77" t="str">
        <f t="shared" si="6"/>
        <v>Няма избран доставчик</v>
      </c>
      <c r="S171" s="63" t="str">
        <f t="shared" si="8"/>
        <v/>
      </c>
      <c r="U171" s="94" t="str">
        <f>IF(R171="OK",IF(IFERROR(VLOOKUP(B171,total!$B$8:$B$1007,1,FALSE),"")="",B171&amp;", ",""),"")</f>
        <v/>
      </c>
      <c r="V171" s="94" t="str">
        <f t="shared" si="7"/>
        <v/>
      </c>
    </row>
    <row r="172" spans="1:22" x14ac:dyDescent="0.25">
      <c r="A172" s="42" t="str">
        <f>IF(R172="OK",IFERROR(B172&amp;" - "&amp;VLOOKUP(C172,supply!$B$8:$C$507,2,FALSE)&amp;" - "&amp;E172&amp;" - "&amp;G172&amp;" - "&amp;H172&amp;" - "&amp;I172&amp;" - "&amp;J172&amp;" - "&amp;K172&amp;" - "&amp;L172&amp;" - "&amp;M172&amp;" - "&amp;N172&amp;" - "&amp;O172&amp;" - с ддс: "&amp;Q172,""),"1001 - Няма данни за разход")</f>
        <v>1001 - Няма данни за разход</v>
      </c>
      <c r="B172" s="58">
        <v>165</v>
      </c>
      <c r="C172" s="58" t="str">
        <f>IF(AND(D172&lt;&gt;"",D172&lt;&gt;" -  -  -  -  - "),VLOOKUP(D172,supply!$A$8:$B$507,2,FALSE),"")</f>
        <v/>
      </c>
      <c r="D172" s="60"/>
      <c r="E172" s="60"/>
      <c r="F172" s="67"/>
      <c r="G172" s="59"/>
      <c r="H172" s="68"/>
      <c r="I172" s="60"/>
      <c r="J172" s="59"/>
      <c r="K172" s="59"/>
      <c r="L172" s="59"/>
      <c r="M172" s="59"/>
      <c r="N172" s="59"/>
      <c r="O172" s="59"/>
      <c r="P172" s="68"/>
      <c r="Q172" s="68"/>
      <c r="R172" s="77" t="str">
        <f t="shared" si="6"/>
        <v>Няма избран доставчик</v>
      </c>
      <c r="S172" s="63" t="str">
        <f t="shared" si="8"/>
        <v/>
      </c>
      <c r="U172" s="94" t="str">
        <f>IF(R172="OK",IF(IFERROR(VLOOKUP(B172,total!$B$8:$B$1007,1,FALSE),"")="",B172&amp;", ",""),"")</f>
        <v/>
      </c>
      <c r="V172" s="94" t="str">
        <f t="shared" si="7"/>
        <v/>
      </c>
    </row>
    <row r="173" spans="1:22" x14ac:dyDescent="0.25">
      <c r="A173" s="42" t="str">
        <f>IF(R173="OK",IFERROR(B173&amp;" - "&amp;VLOOKUP(C173,supply!$B$8:$C$507,2,FALSE)&amp;" - "&amp;E173&amp;" - "&amp;G173&amp;" - "&amp;H173&amp;" - "&amp;I173&amp;" - "&amp;J173&amp;" - "&amp;K173&amp;" - "&amp;L173&amp;" - "&amp;M173&amp;" - "&amp;N173&amp;" - "&amp;O173&amp;" - с ддс: "&amp;Q173,""),"1001 - Няма данни за разход")</f>
        <v>1001 - Няма данни за разход</v>
      </c>
      <c r="B173" s="58">
        <v>166</v>
      </c>
      <c r="C173" s="58" t="str">
        <f>IF(AND(D173&lt;&gt;"",D173&lt;&gt;" -  -  -  -  - "),VLOOKUP(D173,supply!$A$8:$B$507,2,FALSE),"")</f>
        <v/>
      </c>
      <c r="D173" s="60"/>
      <c r="E173" s="60"/>
      <c r="F173" s="67"/>
      <c r="G173" s="59"/>
      <c r="H173" s="68"/>
      <c r="I173" s="60"/>
      <c r="J173" s="59"/>
      <c r="K173" s="59"/>
      <c r="L173" s="59"/>
      <c r="M173" s="59"/>
      <c r="N173" s="59"/>
      <c r="O173" s="59"/>
      <c r="P173" s="68"/>
      <c r="Q173" s="68"/>
      <c r="R173" s="77" t="str">
        <f t="shared" si="6"/>
        <v>Няма избран доставчик</v>
      </c>
      <c r="S173" s="63" t="str">
        <f t="shared" si="8"/>
        <v/>
      </c>
      <c r="U173" s="94" t="str">
        <f>IF(R173="OK",IF(IFERROR(VLOOKUP(B173,total!$B$8:$B$1007,1,FALSE),"")="",B173&amp;", ",""),"")</f>
        <v/>
      </c>
      <c r="V173" s="94" t="str">
        <f t="shared" si="7"/>
        <v/>
      </c>
    </row>
    <row r="174" spans="1:22" x14ac:dyDescent="0.25">
      <c r="A174" s="42" t="str">
        <f>IF(R174="OK",IFERROR(B174&amp;" - "&amp;VLOOKUP(C174,supply!$B$8:$C$507,2,FALSE)&amp;" - "&amp;E174&amp;" - "&amp;G174&amp;" - "&amp;H174&amp;" - "&amp;I174&amp;" - "&amp;J174&amp;" - "&amp;K174&amp;" - "&amp;L174&amp;" - "&amp;M174&amp;" - "&amp;N174&amp;" - "&amp;O174&amp;" - с ддс: "&amp;Q174,""),"1001 - Няма данни за разход")</f>
        <v>1001 - Няма данни за разход</v>
      </c>
      <c r="B174" s="58">
        <v>167</v>
      </c>
      <c r="C174" s="58" t="str">
        <f>IF(AND(D174&lt;&gt;"",D174&lt;&gt;" -  -  -  -  - "),VLOOKUP(D174,supply!$A$8:$B$507,2,FALSE),"")</f>
        <v/>
      </c>
      <c r="D174" s="60"/>
      <c r="E174" s="60"/>
      <c r="F174" s="67"/>
      <c r="G174" s="59"/>
      <c r="H174" s="68"/>
      <c r="I174" s="60"/>
      <c r="J174" s="59"/>
      <c r="K174" s="59"/>
      <c r="L174" s="59"/>
      <c r="M174" s="59"/>
      <c r="N174" s="59"/>
      <c r="O174" s="59"/>
      <c r="P174" s="68"/>
      <c r="Q174" s="68"/>
      <c r="R174" s="77" t="str">
        <f t="shared" si="6"/>
        <v>Няма избран доставчик</v>
      </c>
      <c r="S174" s="63" t="str">
        <f t="shared" si="8"/>
        <v/>
      </c>
      <c r="U174" s="94" t="str">
        <f>IF(R174="OK",IF(IFERROR(VLOOKUP(B174,total!$B$8:$B$1007,1,FALSE),"")="",B174&amp;", ",""),"")</f>
        <v/>
      </c>
      <c r="V174" s="94" t="str">
        <f t="shared" si="7"/>
        <v/>
      </c>
    </row>
    <row r="175" spans="1:22" x14ac:dyDescent="0.25">
      <c r="A175" s="42" t="str">
        <f>IF(R175="OK",IFERROR(B175&amp;" - "&amp;VLOOKUP(C175,supply!$B$8:$C$507,2,FALSE)&amp;" - "&amp;E175&amp;" - "&amp;G175&amp;" - "&amp;H175&amp;" - "&amp;I175&amp;" - "&amp;J175&amp;" - "&amp;K175&amp;" - "&amp;L175&amp;" - "&amp;M175&amp;" - "&amp;N175&amp;" - "&amp;O175&amp;" - с ддс: "&amp;Q175,""),"1001 - Няма данни за разход")</f>
        <v>1001 - Няма данни за разход</v>
      </c>
      <c r="B175" s="58">
        <v>168</v>
      </c>
      <c r="C175" s="58" t="str">
        <f>IF(AND(D175&lt;&gt;"",D175&lt;&gt;" -  -  -  -  - "),VLOOKUP(D175,supply!$A$8:$B$507,2,FALSE),"")</f>
        <v/>
      </c>
      <c r="D175" s="60"/>
      <c r="E175" s="60"/>
      <c r="F175" s="67"/>
      <c r="G175" s="59"/>
      <c r="H175" s="68"/>
      <c r="I175" s="60"/>
      <c r="J175" s="59"/>
      <c r="K175" s="59"/>
      <c r="L175" s="59"/>
      <c r="M175" s="59"/>
      <c r="N175" s="59"/>
      <c r="O175" s="59"/>
      <c r="P175" s="68"/>
      <c r="Q175" s="68"/>
      <c r="R175" s="77" t="str">
        <f t="shared" si="6"/>
        <v>Няма избран доставчик</v>
      </c>
      <c r="S175" s="63" t="str">
        <f t="shared" si="8"/>
        <v/>
      </c>
      <c r="U175" s="94" t="str">
        <f>IF(R175="OK",IF(IFERROR(VLOOKUP(B175,total!$B$8:$B$1007,1,FALSE),"")="",B175&amp;", ",""),"")</f>
        <v/>
      </c>
      <c r="V175" s="94" t="str">
        <f t="shared" si="7"/>
        <v/>
      </c>
    </row>
    <row r="176" spans="1:22" x14ac:dyDescent="0.25">
      <c r="A176" s="42" t="str">
        <f>IF(R176="OK",IFERROR(B176&amp;" - "&amp;VLOOKUP(C176,supply!$B$8:$C$507,2,FALSE)&amp;" - "&amp;E176&amp;" - "&amp;G176&amp;" - "&amp;H176&amp;" - "&amp;I176&amp;" - "&amp;J176&amp;" - "&amp;K176&amp;" - "&amp;L176&amp;" - "&amp;M176&amp;" - "&amp;N176&amp;" - "&amp;O176&amp;" - с ддс: "&amp;Q176,""),"1001 - Няма данни за разход")</f>
        <v>1001 - Няма данни за разход</v>
      </c>
      <c r="B176" s="58">
        <v>169</v>
      </c>
      <c r="C176" s="58" t="str">
        <f>IF(AND(D176&lt;&gt;"",D176&lt;&gt;" -  -  -  -  - "),VLOOKUP(D176,supply!$A$8:$B$507,2,FALSE),"")</f>
        <v/>
      </c>
      <c r="D176" s="60"/>
      <c r="E176" s="60"/>
      <c r="F176" s="67"/>
      <c r="G176" s="59"/>
      <c r="H176" s="68"/>
      <c r="I176" s="60"/>
      <c r="J176" s="59"/>
      <c r="K176" s="59"/>
      <c r="L176" s="59"/>
      <c r="M176" s="59"/>
      <c r="N176" s="59"/>
      <c r="O176" s="59"/>
      <c r="P176" s="68"/>
      <c r="Q176" s="68"/>
      <c r="R176" s="77" t="str">
        <f t="shared" si="6"/>
        <v>Няма избран доставчик</v>
      </c>
      <c r="S176" s="63" t="str">
        <f t="shared" si="8"/>
        <v/>
      </c>
      <c r="U176" s="94" t="str">
        <f>IF(R176="OK",IF(IFERROR(VLOOKUP(B176,total!$B$8:$B$1007,1,FALSE),"")="",B176&amp;", ",""),"")</f>
        <v/>
      </c>
      <c r="V176" s="94" t="str">
        <f t="shared" si="7"/>
        <v/>
      </c>
    </row>
    <row r="177" spans="1:22" x14ac:dyDescent="0.25">
      <c r="A177" s="42" t="str">
        <f>IF(R177="OK",IFERROR(B177&amp;" - "&amp;VLOOKUP(C177,supply!$B$8:$C$507,2,FALSE)&amp;" - "&amp;E177&amp;" - "&amp;G177&amp;" - "&amp;H177&amp;" - "&amp;I177&amp;" - "&amp;J177&amp;" - "&amp;K177&amp;" - "&amp;L177&amp;" - "&amp;M177&amp;" - "&amp;N177&amp;" - "&amp;O177&amp;" - с ддс: "&amp;Q177,""),"1001 - Няма данни за разход")</f>
        <v>1001 - Няма данни за разход</v>
      </c>
      <c r="B177" s="58">
        <v>170</v>
      </c>
      <c r="C177" s="58" t="str">
        <f>IF(AND(D177&lt;&gt;"",D177&lt;&gt;" -  -  -  -  - "),VLOOKUP(D177,supply!$A$8:$B$507,2,FALSE),"")</f>
        <v/>
      </c>
      <c r="D177" s="60"/>
      <c r="E177" s="60"/>
      <c r="F177" s="67"/>
      <c r="G177" s="59"/>
      <c r="H177" s="68"/>
      <c r="I177" s="60"/>
      <c r="J177" s="59"/>
      <c r="K177" s="59"/>
      <c r="L177" s="59"/>
      <c r="M177" s="59"/>
      <c r="N177" s="59"/>
      <c r="O177" s="59"/>
      <c r="P177" s="68"/>
      <c r="Q177" s="68"/>
      <c r="R177" s="77" t="str">
        <f t="shared" si="6"/>
        <v>Няма избран доставчик</v>
      </c>
      <c r="S177" s="63" t="str">
        <f t="shared" si="8"/>
        <v/>
      </c>
      <c r="U177" s="94" t="str">
        <f>IF(R177="OK",IF(IFERROR(VLOOKUP(B177,total!$B$8:$B$1007,1,FALSE),"")="",B177&amp;", ",""),"")</f>
        <v/>
      </c>
      <c r="V177" s="94" t="str">
        <f t="shared" si="7"/>
        <v/>
      </c>
    </row>
    <row r="178" spans="1:22" x14ac:dyDescent="0.25">
      <c r="A178" s="42" t="str">
        <f>IF(R178="OK",IFERROR(B178&amp;" - "&amp;VLOOKUP(C178,supply!$B$8:$C$507,2,FALSE)&amp;" - "&amp;E178&amp;" - "&amp;G178&amp;" - "&amp;H178&amp;" - "&amp;I178&amp;" - "&amp;J178&amp;" - "&amp;K178&amp;" - "&amp;L178&amp;" - "&amp;M178&amp;" - "&amp;N178&amp;" - "&amp;O178&amp;" - с ддс: "&amp;Q178,""),"1001 - Няма данни за разход")</f>
        <v>1001 - Няма данни за разход</v>
      </c>
      <c r="B178" s="58">
        <v>171</v>
      </c>
      <c r="C178" s="58" t="str">
        <f>IF(AND(D178&lt;&gt;"",D178&lt;&gt;" -  -  -  -  - "),VLOOKUP(D178,supply!$A$8:$B$507,2,FALSE),"")</f>
        <v/>
      </c>
      <c r="D178" s="60"/>
      <c r="E178" s="60"/>
      <c r="F178" s="67"/>
      <c r="G178" s="59"/>
      <c r="H178" s="68"/>
      <c r="I178" s="60"/>
      <c r="J178" s="59"/>
      <c r="K178" s="59"/>
      <c r="L178" s="59"/>
      <c r="M178" s="59"/>
      <c r="N178" s="59"/>
      <c r="O178" s="59"/>
      <c r="P178" s="68"/>
      <c r="Q178" s="68"/>
      <c r="R178" s="77" t="str">
        <f t="shared" si="6"/>
        <v>Няма избран доставчик</v>
      </c>
      <c r="S178" s="63" t="str">
        <f t="shared" si="8"/>
        <v/>
      </c>
      <c r="U178" s="94" t="str">
        <f>IF(R178="OK",IF(IFERROR(VLOOKUP(B178,total!$B$8:$B$1007,1,FALSE),"")="",B178&amp;", ",""),"")</f>
        <v/>
      </c>
      <c r="V178" s="94" t="str">
        <f t="shared" si="7"/>
        <v/>
      </c>
    </row>
    <row r="179" spans="1:22" x14ac:dyDescent="0.25">
      <c r="A179" s="42" t="str">
        <f>IF(R179="OK",IFERROR(B179&amp;" - "&amp;VLOOKUP(C179,supply!$B$8:$C$507,2,FALSE)&amp;" - "&amp;E179&amp;" - "&amp;G179&amp;" - "&amp;H179&amp;" - "&amp;I179&amp;" - "&amp;J179&amp;" - "&amp;K179&amp;" - "&amp;L179&amp;" - "&amp;M179&amp;" - "&amp;N179&amp;" - "&amp;O179&amp;" - с ддс: "&amp;Q179,""),"1001 - Няма данни за разход")</f>
        <v>1001 - Няма данни за разход</v>
      </c>
      <c r="B179" s="58">
        <v>172</v>
      </c>
      <c r="C179" s="58" t="str">
        <f>IF(AND(D179&lt;&gt;"",D179&lt;&gt;" -  -  -  -  - "),VLOOKUP(D179,supply!$A$8:$B$507,2,FALSE),"")</f>
        <v/>
      </c>
      <c r="D179" s="60"/>
      <c r="E179" s="60"/>
      <c r="F179" s="67"/>
      <c r="G179" s="59"/>
      <c r="H179" s="68"/>
      <c r="I179" s="60"/>
      <c r="J179" s="59"/>
      <c r="K179" s="59"/>
      <c r="L179" s="59"/>
      <c r="M179" s="59"/>
      <c r="N179" s="59"/>
      <c r="O179" s="59"/>
      <c r="P179" s="68"/>
      <c r="Q179" s="68"/>
      <c r="R179" s="77" t="str">
        <f t="shared" si="6"/>
        <v>Няма избран доставчик</v>
      </c>
      <c r="S179" s="63" t="str">
        <f t="shared" si="8"/>
        <v/>
      </c>
      <c r="U179" s="94" t="str">
        <f>IF(R179="OK",IF(IFERROR(VLOOKUP(B179,total!$B$8:$B$1007,1,FALSE),"")="",B179&amp;", ",""),"")</f>
        <v/>
      </c>
      <c r="V179" s="94" t="str">
        <f t="shared" si="7"/>
        <v/>
      </c>
    </row>
    <row r="180" spans="1:22" x14ac:dyDescent="0.25">
      <c r="A180" s="42" t="str">
        <f>IF(R180="OK",IFERROR(B180&amp;" - "&amp;VLOOKUP(C180,supply!$B$8:$C$507,2,FALSE)&amp;" - "&amp;E180&amp;" - "&amp;G180&amp;" - "&amp;H180&amp;" - "&amp;I180&amp;" - "&amp;J180&amp;" - "&amp;K180&amp;" - "&amp;L180&amp;" - "&amp;M180&amp;" - "&amp;N180&amp;" - "&amp;O180&amp;" - с ддс: "&amp;Q180,""),"1001 - Няма данни за разход")</f>
        <v>1001 - Няма данни за разход</v>
      </c>
      <c r="B180" s="58">
        <v>173</v>
      </c>
      <c r="C180" s="58" t="str">
        <f>IF(AND(D180&lt;&gt;"",D180&lt;&gt;" -  -  -  -  - "),VLOOKUP(D180,supply!$A$8:$B$507,2,FALSE),"")</f>
        <v/>
      </c>
      <c r="D180" s="60"/>
      <c r="E180" s="60"/>
      <c r="F180" s="67"/>
      <c r="G180" s="59"/>
      <c r="H180" s="68"/>
      <c r="I180" s="60"/>
      <c r="J180" s="59"/>
      <c r="K180" s="59"/>
      <c r="L180" s="59"/>
      <c r="M180" s="59"/>
      <c r="N180" s="59"/>
      <c r="O180" s="59"/>
      <c r="P180" s="68"/>
      <c r="Q180" s="68"/>
      <c r="R180" s="77" t="str">
        <f t="shared" si="6"/>
        <v>Няма избран доставчик</v>
      </c>
      <c r="S180" s="63" t="str">
        <f t="shared" si="8"/>
        <v/>
      </c>
      <c r="U180" s="94" t="str">
        <f>IF(R180="OK",IF(IFERROR(VLOOKUP(B180,total!$B$8:$B$1007,1,FALSE),"")="",B180&amp;", ",""),"")</f>
        <v/>
      </c>
      <c r="V180" s="94" t="str">
        <f t="shared" si="7"/>
        <v/>
      </c>
    </row>
    <row r="181" spans="1:22" x14ac:dyDescent="0.25">
      <c r="A181" s="42" t="str">
        <f>IF(R181="OK",IFERROR(B181&amp;" - "&amp;VLOOKUP(C181,supply!$B$8:$C$507,2,FALSE)&amp;" - "&amp;E181&amp;" - "&amp;G181&amp;" - "&amp;H181&amp;" - "&amp;I181&amp;" - "&amp;J181&amp;" - "&amp;K181&amp;" - "&amp;L181&amp;" - "&amp;M181&amp;" - "&amp;N181&amp;" - "&amp;O181&amp;" - с ддс: "&amp;Q181,""),"1001 - Няма данни за разход")</f>
        <v>1001 - Няма данни за разход</v>
      </c>
      <c r="B181" s="58">
        <v>174</v>
      </c>
      <c r="C181" s="58" t="str">
        <f>IF(AND(D181&lt;&gt;"",D181&lt;&gt;" -  -  -  -  - "),VLOOKUP(D181,supply!$A$8:$B$507,2,FALSE),"")</f>
        <v/>
      </c>
      <c r="D181" s="60"/>
      <c r="E181" s="60"/>
      <c r="F181" s="67"/>
      <c r="G181" s="59"/>
      <c r="H181" s="68"/>
      <c r="I181" s="60"/>
      <c r="J181" s="59"/>
      <c r="K181" s="59"/>
      <c r="L181" s="59"/>
      <c r="M181" s="59"/>
      <c r="N181" s="59"/>
      <c r="O181" s="59"/>
      <c r="P181" s="68"/>
      <c r="Q181" s="68"/>
      <c r="R181" s="77" t="str">
        <f t="shared" si="6"/>
        <v>Няма избран доставчик</v>
      </c>
      <c r="S181" s="63" t="str">
        <f t="shared" si="8"/>
        <v/>
      </c>
      <c r="U181" s="94" t="str">
        <f>IF(R181="OK",IF(IFERROR(VLOOKUP(B181,total!$B$8:$B$1007,1,FALSE),"")="",B181&amp;", ",""),"")</f>
        <v/>
      </c>
      <c r="V181" s="94" t="str">
        <f t="shared" si="7"/>
        <v/>
      </c>
    </row>
    <row r="182" spans="1:22" x14ac:dyDescent="0.25">
      <c r="A182" s="42" t="str">
        <f>IF(R182="OK",IFERROR(B182&amp;" - "&amp;VLOOKUP(C182,supply!$B$8:$C$507,2,FALSE)&amp;" - "&amp;E182&amp;" - "&amp;G182&amp;" - "&amp;H182&amp;" - "&amp;I182&amp;" - "&amp;J182&amp;" - "&amp;K182&amp;" - "&amp;L182&amp;" - "&amp;M182&amp;" - "&amp;N182&amp;" - "&amp;O182&amp;" - с ддс: "&amp;Q182,""),"1001 - Няма данни за разход")</f>
        <v>1001 - Няма данни за разход</v>
      </c>
      <c r="B182" s="58">
        <v>175</v>
      </c>
      <c r="C182" s="58" t="str">
        <f>IF(AND(D182&lt;&gt;"",D182&lt;&gt;" -  -  -  -  - "),VLOOKUP(D182,supply!$A$8:$B$507,2,FALSE),"")</f>
        <v/>
      </c>
      <c r="D182" s="60"/>
      <c r="E182" s="60"/>
      <c r="F182" s="67"/>
      <c r="G182" s="59"/>
      <c r="H182" s="68"/>
      <c r="I182" s="60"/>
      <c r="J182" s="59"/>
      <c r="K182" s="59"/>
      <c r="L182" s="59"/>
      <c r="M182" s="59"/>
      <c r="N182" s="59"/>
      <c r="O182" s="59"/>
      <c r="P182" s="68"/>
      <c r="Q182" s="68"/>
      <c r="R182" s="77" t="str">
        <f t="shared" si="6"/>
        <v>Няма избран доставчик</v>
      </c>
      <c r="S182" s="63" t="str">
        <f t="shared" si="8"/>
        <v/>
      </c>
      <c r="U182" s="94" t="str">
        <f>IF(R182="OK",IF(IFERROR(VLOOKUP(B182,total!$B$8:$B$1007,1,FALSE),"")="",B182&amp;", ",""),"")</f>
        <v/>
      </c>
      <c r="V182" s="94" t="str">
        <f t="shared" si="7"/>
        <v/>
      </c>
    </row>
    <row r="183" spans="1:22" x14ac:dyDescent="0.25">
      <c r="A183" s="42" t="str">
        <f>IF(R183="OK",IFERROR(B183&amp;" - "&amp;VLOOKUP(C183,supply!$B$8:$C$507,2,FALSE)&amp;" - "&amp;E183&amp;" - "&amp;G183&amp;" - "&amp;H183&amp;" - "&amp;I183&amp;" - "&amp;J183&amp;" - "&amp;K183&amp;" - "&amp;L183&amp;" - "&amp;M183&amp;" - "&amp;N183&amp;" - "&amp;O183&amp;" - с ддс: "&amp;Q183,""),"1001 - Няма данни за разход")</f>
        <v>1001 - Няма данни за разход</v>
      </c>
      <c r="B183" s="58">
        <v>176</v>
      </c>
      <c r="C183" s="58" t="str">
        <f>IF(AND(D183&lt;&gt;"",D183&lt;&gt;" -  -  -  -  - "),VLOOKUP(D183,supply!$A$8:$B$507,2,FALSE),"")</f>
        <v/>
      </c>
      <c r="D183" s="60"/>
      <c r="E183" s="60"/>
      <c r="F183" s="67"/>
      <c r="G183" s="59"/>
      <c r="H183" s="68"/>
      <c r="I183" s="60"/>
      <c r="J183" s="59"/>
      <c r="K183" s="59"/>
      <c r="L183" s="59"/>
      <c r="M183" s="59"/>
      <c r="N183" s="59"/>
      <c r="O183" s="59"/>
      <c r="P183" s="68"/>
      <c r="Q183" s="68"/>
      <c r="R183" s="77" t="str">
        <f t="shared" si="6"/>
        <v>Няма избран доставчик</v>
      </c>
      <c r="S183" s="63" t="str">
        <f t="shared" si="8"/>
        <v/>
      </c>
      <c r="U183" s="94" t="str">
        <f>IF(R183="OK",IF(IFERROR(VLOOKUP(B183,total!$B$8:$B$1007,1,FALSE),"")="",B183&amp;", ",""),"")</f>
        <v/>
      </c>
      <c r="V183" s="94" t="str">
        <f t="shared" si="7"/>
        <v/>
      </c>
    </row>
    <row r="184" spans="1:22" x14ac:dyDescent="0.25">
      <c r="A184" s="42" t="str">
        <f>IF(R184="OK",IFERROR(B184&amp;" - "&amp;VLOOKUP(C184,supply!$B$8:$C$507,2,FALSE)&amp;" - "&amp;E184&amp;" - "&amp;G184&amp;" - "&amp;H184&amp;" - "&amp;I184&amp;" - "&amp;J184&amp;" - "&amp;K184&amp;" - "&amp;L184&amp;" - "&amp;M184&amp;" - "&amp;N184&amp;" - "&amp;O184&amp;" - с ддс: "&amp;Q184,""),"1001 - Няма данни за разход")</f>
        <v>1001 - Няма данни за разход</v>
      </c>
      <c r="B184" s="58">
        <v>177</v>
      </c>
      <c r="C184" s="58" t="str">
        <f>IF(AND(D184&lt;&gt;"",D184&lt;&gt;" -  -  -  -  - "),VLOOKUP(D184,supply!$A$8:$B$507,2,FALSE),"")</f>
        <v/>
      </c>
      <c r="D184" s="60"/>
      <c r="E184" s="60"/>
      <c r="F184" s="67"/>
      <c r="G184" s="59"/>
      <c r="H184" s="68"/>
      <c r="I184" s="60"/>
      <c r="J184" s="59"/>
      <c r="K184" s="59"/>
      <c r="L184" s="59"/>
      <c r="M184" s="59"/>
      <c r="N184" s="59"/>
      <c r="O184" s="59"/>
      <c r="P184" s="68"/>
      <c r="Q184" s="68"/>
      <c r="R184" s="77" t="str">
        <f t="shared" si="6"/>
        <v>Няма избран доставчик</v>
      </c>
      <c r="S184" s="63" t="str">
        <f t="shared" si="8"/>
        <v/>
      </c>
      <c r="U184" s="94" t="str">
        <f>IF(R184="OK",IF(IFERROR(VLOOKUP(B184,total!$B$8:$B$1007,1,FALSE),"")="",B184&amp;", ",""),"")</f>
        <v/>
      </c>
      <c r="V184" s="94" t="str">
        <f t="shared" si="7"/>
        <v/>
      </c>
    </row>
    <row r="185" spans="1:22" x14ac:dyDescent="0.25">
      <c r="A185" s="42" t="str">
        <f>IF(R185="OK",IFERROR(B185&amp;" - "&amp;VLOOKUP(C185,supply!$B$8:$C$507,2,FALSE)&amp;" - "&amp;E185&amp;" - "&amp;G185&amp;" - "&amp;H185&amp;" - "&amp;I185&amp;" - "&amp;J185&amp;" - "&amp;K185&amp;" - "&amp;L185&amp;" - "&amp;M185&amp;" - "&amp;N185&amp;" - "&amp;O185&amp;" - с ддс: "&amp;Q185,""),"1001 - Няма данни за разход")</f>
        <v>1001 - Няма данни за разход</v>
      </c>
      <c r="B185" s="58">
        <v>178</v>
      </c>
      <c r="C185" s="58" t="str">
        <f>IF(AND(D185&lt;&gt;"",D185&lt;&gt;" -  -  -  -  - "),VLOOKUP(D185,supply!$A$8:$B$507,2,FALSE),"")</f>
        <v/>
      </c>
      <c r="D185" s="60"/>
      <c r="E185" s="60"/>
      <c r="F185" s="67"/>
      <c r="G185" s="59"/>
      <c r="H185" s="68"/>
      <c r="I185" s="60"/>
      <c r="J185" s="59"/>
      <c r="K185" s="59"/>
      <c r="L185" s="59"/>
      <c r="M185" s="59"/>
      <c r="N185" s="59"/>
      <c r="O185" s="59"/>
      <c r="P185" s="68"/>
      <c r="Q185" s="68"/>
      <c r="R185" s="77" t="str">
        <f t="shared" si="6"/>
        <v>Няма избран доставчик</v>
      </c>
      <c r="S185" s="63" t="str">
        <f t="shared" si="8"/>
        <v/>
      </c>
      <c r="U185" s="94" t="str">
        <f>IF(R185="OK",IF(IFERROR(VLOOKUP(B185,total!$B$8:$B$1007,1,FALSE),"")="",B185&amp;", ",""),"")</f>
        <v/>
      </c>
      <c r="V185" s="94" t="str">
        <f t="shared" si="7"/>
        <v/>
      </c>
    </row>
    <row r="186" spans="1:22" x14ac:dyDescent="0.25">
      <c r="A186" s="42" t="str">
        <f>IF(R186="OK",IFERROR(B186&amp;" - "&amp;VLOOKUP(C186,supply!$B$8:$C$507,2,FALSE)&amp;" - "&amp;E186&amp;" - "&amp;G186&amp;" - "&amp;H186&amp;" - "&amp;I186&amp;" - "&amp;J186&amp;" - "&amp;K186&amp;" - "&amp;L186&amp;" - "&amp;M186&amp;" - "&amp;N186&amp;" - "&amp;O186&amp;" - с ддс: "&amp;Q186,""),"1001 - Няма данни за разход")</f>
        <v>1001 - Няма данни за разход</v>
      </c>
      <c r="B186" s="58">
        <v>179</v>
      </c>
      <c r="C186" s="58" t="str">
        <f>IF(AND(D186&lt;&gt;"",D186&lt;&gt;" -  -  -  -  - "),VLOOKUP(D186,supply!$A$8:$B$507,2,FALSE),"")</f>
        <v/>
      </c>
      <c r="D186" s="60"/>
      <c r="E186" s="60"/>
      <c r="F186" s="67"/>
      <c r="G186" s="59"/>
      <c r="H186" s="68"/>
      <c r="I186" s="60"/>
      <c r="J186" s="59"/>
      <c r="K186" s="59"/>
      <c r="L186" s="59"/>
      <c r="M186" s="59"/>
      <c r="N186" s="59"/>
      <c r="O186" s="59"/>
      <c r="P186" s="68"/>
      <c r="Q186" s="68"/>
      <c r="R186" s="77" t="str">
        <f t="shared" si="6"/>
        <v>Няма избран доставчик</v>
      </c>
      <c r="S186" s="63" t="str">
        <f t="shared" si="8"/>
        <v/>
      </c>
      <c r="U186" s="94" t="str">
        <f>IF(R186="OK",IF(IFERROR(VLOOKUP(B186,total!$B$8:$B$1007,1,FALSE),"")="",B186&amp;", ",""),"")</f>
        <v/>
      </c>
      <c r="V186" s="94" t="str">
        <f t="shared" si="7"/>
        <v/>
      </c>
    </row>
    <row r="187" spans="1:22" x14ac:dyDescent="0.25">
      <c r="A187" s="42" t="str">
        <f>IF(R187="OK",IFERROR(B187&amp;" - "&amp;VLOOKUP(C187,supply!$B$8:$C$507,2,FALSE)&amp;" - "&amp;E187&amp;" - "&amp;G187&amp;" - "&amp;H187&amp;" - "&amp;I187&amp;" - "&amp;J187&amp;" - "&amp;K187&amp;" - "&amp;L187&amp;" - "&amp;M187&amp;" - "&amp;N187&amp;" - "&amp;O187&amp;" - с ддс: "&amp;Q187,""),"1001 - Няма данни за разход")</f>
        <v>1001 - Няма данни за разход</v>
      </c>
      <c r="B187" s="58">
        <v>180</v>
      </c>
      <c r="C187" s="58" t="str">
        <f>IF(AND(D187&lt;&gt;"",D187&lt;&gt;" -  -  -  -  - "),VLOOKUP(D187,supply!$A$8:$B$507,2,FALSE),"")</f>
        <v/>
      </c>
      <c r="D187" s="60"/>
      <c r="E187" s="60"/>
      <c r="F187" s="67"/>
      <c r="G187" s="59"/>
      <c r="H187" s="68"/>
      <c r="I187" s="60"/>
      <c r="J187" s="59"/>
      <c r="K187" s="59"/>
      <c r="L187" s="59"/>
      <c r="M187" s="59"/>
      <c r="N187" s="59"/>
      <c r="O187" s="59"/>
      <c r="P187" s="68"/>
      <c r="Q187" s="68"/>
      <c r="R187" s="77" t="str">
        <f t="shared" si="6"/>
        <v>Няма избран доставчик</v>
      </c>
      <c r="S187" s="63" t="str">
        <f t="shared" si="8"/>
        <v/>
      </c>
      <c r="U187" s="94" t="str">
        <f>IF(R187="OK",IF(IFERROR(VLOOKUP(B187,total!$B$8:$B$1007,1,FALSE),"")="",B187&amp;", ",""),"")</f>
        <v/>
      </c>
      <c r="V187" s="94" t="str">
        <f t="shared" si="7"/>
        <v/>
      </c>
    </row>
    <row r="188" spans="1:22" x14ac:dyDescent="0.25">
      <c r="A188" s="42" t="str">
        <f>IF(R188="OK",IFERROR(B188&amp;" - "&amp;VLOOKUP(C188,supply!$B$8:$C$507,2,FALSE)&amp;" - "&amp;E188&amp;" - "&amp;G188&amp;" - "&amp;H188&amp;" - "&amp;I188&amp;" - "&amp;J188&amp;" - "&amp;K188&amp;" - "&amp;L188&amp;" - "&amp;M188&amp;" - "&amp;N188&amp;" - "&amp;O188&amp;" - с ддс: "&amp;Q188,""),"1001 - Няма данни за разход")</f>
        <v>1001 - Няма данни за разход</v>
      </c>
      <c r="B188" s="58">
        <v>181</v>
      </c>
      <c r="C188" s="58" t="str">
        <f>IF(AND(D188&lt;&gt;"",D188&lt;&gt;" -  -  -  -  - "),VLOOKUP(D188,supply!$A$8:$B$507,2,FALSE),"")</f>
        <v/>
      </c>
      <c r="D188" s="60"/>
      <c r="E188" s="60"/>
      <c r="F188" s="67"/>
      <c r="G188" s="59"/>
      <c r="H188" s="68"/>
      <c r="I188" s="60"/>
      <c r="J188" s="59"/>
      <c r="K188" s="59"/>
      <c r="L188" s="59"/>
      <c r="M188" s="59"/>
      <c r="N188" s="59"/>
      <c r="O188" s="59"/>
      <c r="P188" s="68"/>
      <c r="Q188" s="68"/>
      <c r="R188" s="77" t="str">
        <f t="shared" si="6"/>
        <v>Няма избран доставчик</v>
      </c>
      <c r="S188" s="63" t="str">
        <f t="shared" si="8"/>
        <v/>
      </c>
      <c r="U188" s="94" t="str">
        <f>IF(R188="OK",IF(IFERROR(VLOOKUP(B188,total!$B$8:$B$1007,1,FALSE),"")="",B188&amp;", ",""),"")</f>
        <v/>
      </c>
      <c r="V188" s="94" t="str">
        <f t="shared" si="7"/>
        <v/>
      </c>
    </row>
    <row r="189" spans="1:22" x14ac:dyDescent="0.25">
      <c r="A189" s="42" t="str">
        <f>IF(R189="OK",IFERROR(B189&amp;" - "&amp;VLOOKUP(C189,supply!$B$8:$C$507,2,FALSE)&amp;" - "&amp;E189&amp;" - "&amp;G189&amp;" - "&amp;H189&amp;" - "&amp;I189&amp;" - "&amp;J189&amp;" - "&amp;K189&amp;" - "&amp;L189&amp;" - "&amp;M189&amp;" - "&amp;N189&amp;" - "&amp;O189&amp;" - с ддс: "&amp;Q189,""),"1001 - Няма данни за разход")</f>
        <v>1001 - Няма данни за разход</v>
      </c>
      <c r="B189" s="58">
        <v>182</v>
      </c>
      <c r="C189" s="58" t="str">
        <f>IF(AND(D189&lt;&gt;"",D189&lt;&gt;" -  -  -  -  - "),VLOOKUP(D189,supply!$A$8:$B$507,2,FALSE),"")</f>
        <v/>
      </c>
      <c r="D189" s="60"/>
      <c r="E189" s="60"/>
      <c r="F189" s="67"/>
      <c r="G189" s="59"/>
      <c r="H189" s="68"/>
      <c r="I189" s="60"/>
      <c r="J189" s="59"/>
      <c r="K189" s="59"/>
      <c r="L189" s="59"/>
      <c r="M189" s="59"/>
      <c r="N189" s="59"/>
      <c r="O189" s="59"/>
      <c r="P189" s="68"/>
      <c r="Q189" s="68"/>
      <c r="R189" s="77" t="str">
        <f t="shared" si="6"/>
        <v>Няма избран доставчик</v>
      </c>
      <c r="S189" s="63" t="str">
        <f t="shared" si="8"/>
        <v/>
      </c>
      <c r="U189" s="94" t="str">
        <f>IF(R189="OK",IF(IFERROR(VLOOKUP(B189,total!$B$8:$B$1007,1,FALSE),"")="",B189&amp;", ",""),"")</f>
        <v/>
      </c>
      <c r="V189" s="94" t="str">
        <f t="shared" si="7"/>
        <v/>
      </c>
    </row>
    <row r="190" spans="1:22" x14ac:dyDescent="0.25">
      <c r="A190" s="42" t="str">
        <f>IF(R190="OK",IFERROR(B190&amp;" - "&amp;VLOOKUP(C190,supply!$B$8:$C$507,2,FALSE)&amp;" - "&amp;E190&amp;" - "&amp;G190&amp;" - "&amp;H190&amp;" - "&amp;I190&amp;" - "&amp;J190&amp;" - "&amp;K190&amp;" - "&amp;L190&amp;" - "&amp;M190&amp;" - "&amp;N190&amp;" - "&amp;O190&amp;" - с ддс: "&amp;Q190,""),"1001 - Няма данни за разход")</f>
        <v>1001 - Няма данни за разход</v>
      </c>
      <c r="B190" s="58">
        <v>183</v>
      </c>
      <c r="C190" s="58" t="str">
        <f>IF(AND(D190&lt;&gt;"",D190&lt;&gt;" -  -  -  -  - "),VLOOKUP(D190,supply!$A$8:$B$507,2,FALSE),"")</f>
        <v/>
      </c>
      <c r="D190" s="60"/>
      <c r="E190" s="60"/>
      <c r="F190" s="67"/>
      <c r="G190" s="59"/>
      <c r="H190" s="68"/>
      <c r="I190" s="60"/>
      <c r="J190" s="59"/>
      <c r="K190" s="59"/>
      <c r="L190" s="59"/>
      <c r="M190" s="59"/>
      <c r="N190" s="59"/>
      <c r="O190" s="59"/>
      <c r="P190" s="68"/>
      <c r="Q190" s="68"/>
      <c r="R190" s="77" t="str">
        <f t="shared" si="6"/>
        <v>Няма избран доставчик</v>
      </c>
      <c r="S190" s="63" t="str">
        <f t="shared" si="8"/>
        <v/>
      </c>
      <c r="U190" s="94" t="str">
        <f>IF(R190="OK",IF(IFERROR(VLOOKUP(B190,total!$B$8:$B$1007,1,FALSE),"")="",B190&amp;", ",""),"")</f>
        <v/>
      </c>
      <c r="V190" s="94" t="str">
        <f t="shared" si="7"/>
        <v/>
      </c>
    </row>
    <row r="191" spans="1:22" x14ac:dyDescent="0.25">
      <c r="A191" s="42" t="str">
        <f>IF(R191="OK",IFERROR(B191&amp;" - "&amp;VLOOKUP(C191,supply!$B$8:$C$507,2,FALSE)&amp;" - "&amp;E191&amp;" - "&amp;G191&amp;" - "&amp;H191&amp;" - "&amp;I191&amp;" - "&amp;J191&amp;" - "&amp;K191&amp;" - "&amp;L191&amp;" - "&amp;M191&amp;" - "&amp;N191&amp;" - "&amp;O191&amp;" - с ддс: "&amp;Q191,""),"1001 - Няма данни за разход")</f>
        <v>1001 - Няма данни за разход</v>
      </c>
      <c r="B191" s="58">
        <v>184</v>
      </c>
      <c r="C191" s="58" t="str">
        <f>IF(AND(D191&lt;&gt;"",D191&lt;&gt;" -  -  -  -  - "),VLOOKUP(D191,supply!$A$8:$B$507,2,FALSE),"")</f>
        <v/>
      </c>
      <c r="D191" s="60"/>
      <c r="E191" s="60"/>
      <c r="F191" s="67"/>
      <c r="G191" s="59"/>
      <c r="H191" s="68"/>
      <c r="I191" s="60"/>
      <c r="J191" s="59"/>
      <c r="K191" s="59"/>
      <c r="L191" s="59"/>
      <c r="M191" s="59"/>
      <c r="N191" s="59"/>
      <c r="O191" s="59"/>
      <c r="P191" s="68"/>
      <c r="Q191" s="68"/>
      <c r="R191" s="77" t="str">
        <f t="shared" si="6"/>
        <v>Няма избран доставчик</v>
      </c>
      <c r="S191" s="63" t="str">
        <f t="shared" si="8"/>
        <v/>
      </c>
      <c r="U191" s="94" t="str">
        <f>IF(R191="OK",IF(IFERROR(VLOOKUP(B191,total!$B$8:$B$1007,1,FALSE),"")="",B191&amp;", ",""),"")</f>
        <v/>
      </c>
      <c r="V191" s="94" t="str">
        <f t="shared" si="7"/>
        <v/>
      </c>
    </row>
    <row r="192" spans="1:22" x14ac:dyDescent="0.25">
      <c r="A192" s="42" t="str">
        <f>IF(R192="OK",IFERROR(B192&amp;" - "&amp;VLOOKUP(C192,supply!$B$8:$C$507,2,FALSE)&amp;" - "&amp;E192&amp;" - "&amp;G192&amp;" - "&amp;H192&amp;" - "&amp;I192&amp;" - "&amp;J192&amp;" - "&amp;K192&amp;" - "&amp;L192&amp;" - "&amp;M192&amp;" - "&amp;N192&amp;" - "&amp;O192&amp;" - с ддс: "&amp;Q192,""),"1001 - Няма данни за разход")</f>
        <v>1001 - Няма данни за разход</v>
      </c>
      <c r="B192" s="58">
        <v>185</v>
      </c>
      <c r="C192" s="58" t="str">
        <f>IF(AND(D192&lt;&gt;"",D192&lt;&gt;" -  -  -  -  - "),VLOOKUP(D192,supply!$A$8:$B$507,2,FALSE),"")</f>
        <v/>
      </c>
      <c r="D192" s="60"/>
      <c r="E192" s="60"/>
      <c r="F192" s="67"/>
      <c r="G192" s="59"/>
      <c r="H192" s="68"/>
      <c r="I192" s="60"/>
      <c r="J192" s="59"/>
      <c r="K192" s="59"/>
      <c r="L192" s="59"/>
      <c r="M192" s="59"/>
      <c r="N192" s="59"/>
      <c r="O192" s="59"/>
      <c r="P192" s="68"/>
      <c r="Q192" s="68"/>
      <c r="R192" s="77" t="str">
        <f t="shared" si="6"/>
        <v>Няма избран доставчик</v>
      </c>
      <c r="S192" s="63" t="str">
        <f t="shared" si="8"/>
        <v/>
      </c>
      <c r="U192" s="94" t="str">
        <f>IF(R192="OK",IF(IFERROR(VLOOKUP(B192,total!$B$8:$B$1007,1,FALSE),"")="",B192&amp;", ",""),"")</f>
        <v/>
      </c>
      <c r="V192" s="94" t="str">
        <f t="shared" si="7"/>
        <v/>
      </c>
    </row>
    <row r="193" spans="1:22" x14ac:dyDescent="0.25">
      <c r="A193" s="42" t="str">
        <f>IF(R193="OK",IFERROR(B193&amp;" - "&amp;VLOOKUP(C193,supply!$B$8:$C$507,2,FALSE)&amp;" - "&amp;E193&amp;" - "&amp;G193&amp;" - "&amp;H193&amp;" - "&amp;I193&amp;" - "&amp;J193&amp;" - "&amp;K193&amp;" - "&amp;L193&amp;" - "&amp;M193&amp;" - "&amp;N193&amp;" - "&amp;O193&amp;" - с ддс: "&amp;Q193,""),"1001 - Няма данни за разход")</f>
        <v>1001 - Няма данни за разход</v>
      </c>
      <c r="B193" s="58">
        <v>186</v>
      </c>
      <c r="C193" s="58" t="str">
        <f>IF(AND(D193&lt;&gt;"",D193&lt;&gt;" -  -  -  -  - "),VLOOKUP(D193,supply!$A$8:$B$507,2,FALSE),"")</f>
        <v/>
      </c>
      <c r="D193" s="60"/>
      <c r="E193" s="60"/>
      <c r="F193" s="67"/>
      <c r="G193" s="59"/>
      <c r="H193" s="68"/>
      <c r="I193" s="60"/>
      <c r="J193" s="59"/>
      <c r="K193" s="59"/>
      <c r="L193" s="59"/>
      <c r="M193" s="59"/>
      <c r="N193" s="59"/>
      <c r="O193" s="59"/>
      <c r="P193" s="68"/>
      <c r="Q193" s="68"/>
      <c r="R193" s="77" t="str">
        <f t="shared" si="6"/>
        <v>Няма избран доставчик</v>
      </c>
      <c r="S193" s="63" t="str">
        <f t="shared" si="8"/>
        <v/>
      </c>
      <c r="U193" s="94" t="str">
        <f>IF(R193="OK",IF(IFERROR(VLOOKUP(B193,total!$B$8:$B$1007,1,FALSE),"")="",B193&amp;", ",""),"")</f>
        <v/>
      </c>
      <c r="V193" s="94" t="str">
        <f t="shared" si="7"/>
        <v/>
      </c>
    </row>
    <row r="194" spans="1:22" x14ac:dyDescent="0.25">
      <c r="A194" s="42" t="str">
        <f>IF(R194="OK",IFERROR(B194&amp;" - "&amp;VLOOKUP(C194,supply!$B$8:$C$507,2,FALSE)&amp;" - "&amp;E194&amp;" - "&amp;G194&amp;" - "&amp;H194&amp;" - "&amp;I194&amp;" - "&amp;J194&amp;" - "&amp;K194&amp;" - "&amp;L194&amp;" - "&amp;M194&amp;" - "&amp;N194&amp;" - "&amp;O194&amp;" - с ддс: "&amp;Q194,""),"1001 - Няма данни за разход")</f>
        <v>1001 - Няма данни за разход</v>
      </c>
      <c r="B194" s="58">
        <v>187</v>
      </c>
      <c r="C194" s="58" t="str">
        <f>IF(AND(D194&lt;&gt;"",D194&lt;&gt;" -  -  -  -  - "),VLOOKUP(D194,supply!$A$8:$B$507,2,FALSE),"")</f>
        <v/>
      </c>
      <c r="D194" s="60"/>
      <c r="E194" s="60"/>
      <c r="F194" s="67"/>
      <c r="G194" s="59"/>
      <c r="H194" s="68"/>
      <c r="I194" s="60"/>
      <c r="J194" s="59"/>
      <c r="K194" s="59"/>
      <c r="L194" s="59"/>
      <c r="M194" s="59"/>
      <c r="N194" s="59"/>
      <c r="O194" s="59"/>
      <c r="P194" s="68"/>
      <c r="Q194" s="68"/>
      <c r="R194" s="77" t="str">
        <f t="shared" si="6"/>
        <v>Няма избран доставчик</v>
      </c>
      <c r="S194" s="63" t="str">
        <f t="shared" si="8"/>
        <v/>
      </c>
      <c r="U194" s="94" t="str">
        <f>IF(R194="OK",IF(IFERROR(VLOOKUP(B194,total!$B$8:$B$1007,1,FALSE),"")="",B194&amp;", ",""),"")</f>
        <v/>
      </c>
      <c r="V194" s="94" t="str">
        <f t="shared" si="7"/>
        <v/>
      </c>
    </row>
    <row r="195" spans="1:22" x14ac:dyDescent="0.25">
      <c r="A195" s="42" t="str">
        <f>IF(R195="OK",IFERROR(B195&amp;" - "&amp;VLOOKUP(C195,supply!$B$8:$C$507,2,FALSE)&amp;" - "&amp;E195&amp;" - "&amp;G195&amp;" - "&amp;H195&amp;" - "&amp;I195&amp;" - "&amp;J195&amp;" - "&amp;K195&amp;" - "&amp;L195&amp;" - "&amp;M195&amp;" - "&amp;N195&amp;" - "&amp;O195&amp;" - с ддс: "&amp;Q195,""),"1001 - Няма данни за разход")</f>
        <v>1001 - Няма данни за разход</v>
      </c>
      <c r="B195" s="58">
        <v>188</v>
      </c>
      <c r="C195" s="58" t="str">
        <f>IF(AND(D195&lt;&gt;"",D195&lt;&gt;" -  -  -  -  - "),VLOOKUP(D195,supply!$A$8:$B$507,2,FALSE),"")</f>
        <v/>
      </c>
      <c r="D195" s="60"/>
      <c r="E195" s="60"/>
      <c r="F195" s="67"/>
      <c r="G195" s="59"/>
      <c r="H195" s="68"/>
      <c r="I195" s="60"/>
      <c r="J195" s="59"/>
      <c r="K195" s="59"/>
      <c r="L195" s="59"/>
      <c r="M195" s="59"/>
      <c r="N195" s="59"/>
      <c r="O195" s="59"/>
      <c r="P195" s="68"/>
      <c r="Q195" s="68"/>
      <c r="R195" s="77" t="str">
        <f t="shared" si="6"/>
        <v>Няма избран доставчик</v>
      </c>
      <c r="S195" s="63" t="str">
        <f t="shared" si="8"/>
        <v/>
      </c>
      <c r="U195" s="94" t="str">
        <f>IF(R195="OK",IF(IFERROR(VLOOKUP(B195,total!$B$8:$B$1007,1,FALSE),"")="",B195&amp;", ",""),"")</f>
        <v/>
      </c>
      <c r="V195" s="94" t="str">
        <f t="shared" si="7"/>
        <v/>
      </c>
    </row>
    <row r="196" spans="1:22" x14ac:dyDescent="0.25">
      <c r="A196" s="42" t="str">
        <f>IF(R196="OK",IFERROR(B196&amp;" - "&amp;VLOOKUP(C196,supply!$B$8:$C$507,2,FALSE)&amp;" - "&amp;E196&amp;" - "&amp;G196&amp;" - "&amp;H196&amp;" - "&amp;I196&amp;" - "&amp;J196&amp;" - "&amp;K196&amp;" - "&amp;L196&amp;" - "&amp;M196&amp;" - "&amp;N196&amp;" - "&amp;O196&amp;" - с ддс: "&amp;Q196,""),"1001 - Няма данни за разход")</f>
        <v>1001 - Няма данни за разход</v>
      </c>
      <c r="B196" s="58">
        <v>189</v>
      </c>
      <c r="C196" s="58" t="str">
        <f>IF(AND(D196&lt;&gt;"",D196&lt;&gt;" -  -  -  -  - "),VLOOKUP(D196,supply!$A$8:$B$507,2,FALSE),"")</f>
        <v/>
      </c>
      <c r="D196" s="60"/>
      <c r="E196" s="60"/>
      <c r="F196" s="67"/>
      <c r="G196" s="59"/>
      <c r="H196" s="68"/>
      <c r="I196" s="60"/>
      <c r="J196" s="59"/>
      <c r="K196" s="59"/>
      <c r="L196" s="59"/>
      <c r="M196" s="59"/>
      <c r="N196" s="59"/>
      <c r="O196" s="59"/>
      <c r="P196" s="68"/>
      <c r="Q196" s="68"/>
      <c r="R196" s="77" t="str">
        <f t="shared" si="6"/>
        <v>Няма избран доставчик</v>
      </c>
      <c r="S196" s="63" t="str">
        <f t="shared" si="8"/>
        <v/>
      </c>
      <c r="U196" s="94" t="str">
        <f>IF(R196="OK",IF(IFERROR(VLOOKUP(B196,total!$B$8:$B$1007,1,FALSE),"")="",B196&amp;", ",""),"")</f>
        <v/>
      </c>
      <c r="V196" s="94" t="str">
        <f t="shared" si="7"/>
        <v/>
      </c>
    </row>
    <row r="197" spans="1:22" x14ac:dyDescent="0.25">
      <c r="A197" s="42" t="str">
        <f>IF(R197="OK",IFERROR(B197&amp;" - "&amp;VLOOKUP(C197,supply!$B$8:$C$507,2,FALSE)&amp;" - "&amp;E197&amp;" - "&amp;G197&amp;" - "&amp;H197&amp;" - "&amp;I197&amp;" - "&amp;J197&amp;" - "&amp;K197&amp;" - "&amp;L197&amp;" - "&amp;M197&amp;" - "&amp;N197&amp;" - "&amp;O197&amp;" - с ддс: "&amp;Q197,""),"1001 - Няма данни за разход")</f>
        <v>1001 - Няма данни за разход</v>
      </c>
      <c r="B197" s="58">
        <v>190</v>
      </c>
      <c r="C197" s="58" t="str">
        <f>IF(AND(D197&lt;&gt;"",D197&lt;&gt;" -  -  -  -  - "),VLOOKUP(D197,supply!$A$8:$B$507,2,FALSE),"")</f>
        <v/>
      </c>
      <c r="D197" s="60"/>
      <c r="E197" s="60"/>
      <c r="F197" s="67"/>
      <c r="G197" s="59"/>
      <c r="H197" s="68"/>
      <c r="I197" s="60"/>
      <c r="J197" s="59"/>
      <c r="K197" s="59"/>
      <c r="L197" s="59"/>
      <c r="M197" s="59"/>
      <c r="N197" s="59"/>
      <c r="O197" s="59"/>
      <c r="P197" s="68"/>
      <c r="Q197" s="68"/>
      <c r="R197" s="77" t="str">
        <f t="shared" si="6"/>
        <v>Няма избран доставчик</v>
      </c>
      <c r="S197" s="63" t="str">
        <f t="shared" si="8"/>
        <v/>
      </c>
      <c r="U197" s="94" t="str">
        <f>IF(R197="OK",IF(IFERROR(VLOOKUP(B197,total!$B$8:$B$1007,1,FALSE),"")="",B197&amp;", ",""),"")</f>
        <v/>
      </c>
      <c r="V197" s="94" t="str">
        <f t="shared" si="7"/>
        <v/>
      </c>
    </row>
    <row r="198" spans="1:22" x14ac:dyDescent="0.25">
      <c r="A198" s="42" t="str">
        <f>IF(R198="OK",IFERROR(B198&amp;" - "&amp;VLOOKUP(C198,supply!$B$8:$C$507,2,FALSE)&amp;" - "&amp;E198&amp;" - "&amp;G198&amp;" - "&amp;H198&amp;" - "&amp;I198&amp;" - "&amp;J198&amp;" - "&amp;K198&amp;" - "&amp;L198&amp;" - "&amp;M198&amp;" - "&amp;N198&amp;" - "&amp;O198&amp;" - с ддс: "&amp;Q198,""),"1001 - Няма данни за разход")</f>
        <v>1001 - Няма данни за разход</v>
      </c>
      <c r="B198" s="58">
        <v>191</v>
      </c>
      <c r="C198" s="58" t="str">
        <f>IF(AND(D198&lt;&gt;"",D198&lt;&gt;" -  -  -  -  - "),VLOOKUP(D198,supply!$A$8:$B$507,2,FALSE),"")</f>
        <v/>
      </c>
      <c r="D198" s="60"/>
      <c r="E198" s="60"/>
      <c r="F198" s="67"/>
      <c r="G198" s="59"/>
      <c r="H198" s="68"/>
      <c r="I198" s="60"/>
      <c r="J198" s="59"/>
      <c r="K198" s="59"/>
      <c r="L198" s="59"/>
      <c r="M198" s="59"/>
      <c r="N198" s="59"/>
      <c r="O198" s="59"/>
      <c r="P198" s="68"/>
      <c r="Q198" s="68"/>
      <c r="R198" s="77" t="str">
        <f t="shared" si="6"/>
        <v>Няма избран доставчик</v>
      </c>
      <c r="S198" s="63" t="str">
        <f t="shared" si="8"/>
        <v/>
      </c>
      <c r="U198" s="94" t="str">
        <f>IF(R198="OK",IF(IFERROR(VLOOKUP(B198,total!$B$8:$B$1007,1,FALSE),"")="",B198&amp;", ",""),"")</f>
        <v/>
      </c>
      <c r="V198" s="94" t="str">
        <f t="shared" si="7"/>
        <v/>
      </c>
    </row>
    <row r="199" spans="1:22" x14ac:dyDescent="0.25">
      <c r="A199" s="42" t="str">
        <f>IF(R199="OK",IFERROR(B199&amp;" - "&amp;VLOOKUP(C199,supply!$B$8:$C$507,2,FALSE)&amp;" - "&amp;E199&amp;" - "&amp;G199&amp;" - "&amp;H199&amp;" - "&amp;I199&amp;" - "&amp;J199&amp;" - "&amp;K199&amp;" - "&amp;L199&amp;" - "&amp;M199&amp;" - "&amp;N199&amp;" - "&amp;O199&amp;" - с ддс: "&amp;Q199,""),"1001 - Няма данни за разход")</f>
        <v>1001 - Няма данни за разход</v>
      </c>
      <c r="B199" s="58">
        <v>192</v>
      </c>
      <c r="C199" s="58" t="str">
        <f>IF(AND(D199&lt;&gt;"",D199&lt;&gt;" -  -  -  -  - "),VLOOKUP(D199,supply!$A$8:$B$507,2,FALSE),"")</f>
        <v/>
      </c>
      <c r="D199" s="60"/>
      <c r="E199" s="60"/>
      <c r="F199" s="67"/>
      <c r="G199" s="59"/>
      <c r="H199" s="68"/>
      <c r="I199" s="60"/>
      <c r="J199" s="59"/>
      <c r="K199" s="59"/>
      <c r="L199" s="59"/>
      <c r="M199" s="59"/>
      <c r="N199" s="59"/>
      <c r="O199" s="59"/>
      <c r="P199" s="68"/>
      <c r="Q199" s="68"/>
      <c r="R199" s="77" t="str">
        <f t="shared" si="6"/>
        <v>Няма избран доставчик</v>
      </c>
      <c r="S199" s="63" t="str">
        <f t="shared" si="8"/>
        <v/>
      </c>
      <c r="U199" s="94" t="str">
        <f>IF(R199="OK",IF(IFERROR(VLOOKUP(B199,total!$B$8:$B$1007,1,FALSE),"")="",B199&amp;", ",""),"")</f>
        <v/>
      </c>
      <c r="V199" s="94" t="str">
        <f t="shared" si="7"/>
        <v/>
      </c>
    </row>
    <row r="200" spans="1:22" x14ac:dyDescent="0.25">
      <c r="A200" s="42" t="str">
        <f>IF(R200="OK",IFERROR(B200&amp;" - "&amp;VLOOKUP(C200,supply!$B$8:$C$507,2,FALSE)&amp;" - "&amp;E200&amp;" - "&amp;G200&amp;" - "&amp;H200&amp;" - "&amp;I200&amp;" - "&amp;J200&amp;" - "&amp;K200&amp;" - "&amp;L200&amp;" - "&amp;M200&amp;" - "&amp;N200&amp;" - "&amp;O200&amp;" - с ддс: "&amp;Q200,""),"1001 - Няма данни за разход")</f>
        <v>1001 - Няма данни за разход</v>
      </c>
      <c r="B200" s="58">
        <v>193</v>
      </c>
      <c r="C200" s="58" t="str">
        <f>IF(AND(D200&lt;&gt;"",D200&lt;&gt;" -  -  -  -  - "),VLOOKUP(D200,supply!$A$8:$B$507,2,FALSE),"")</f>
        <v/>
      </c>
      <c r="D200" s="60"/>
      <c r="E200" s="60"/>
      <c r="F200" s="67"/>
      <c r="G200" s="59"/>
      <c r="H200" s="68"/>
      <c r="I200" s="60"/>
      <c r="J200" s="59"/>
      <c r="K200" s="59"/>
      <c r="L200" s="59"/>
      <c r="M200" s="59"/>
      <c r="N200" s="59"/>
      <c r="O200" s="59"/>
      <c r="P200" s="68"/>
      <c r="Q200" s="68"/>
      <c r="R200" s="77" t="str">
        <f t="shared" si="6"/>
        <v>Няма избран доставчик</v>
      </c>
      <c r="S200" s="63" t="str">
        <f t="shared" si="8"/>
        <v/>
      </c>
      <c r="U200" s="94" t="str">
        <f>IF(R200="OK",IF(IFERROR(VLOOKUP(B200,total!$B$8:$B$1007,1,FALSE),"")="",B200&amp;", ",""),"")</f>
        <v/>
      </c>
      <c r="V200" s="94" t="str">
        <f t="shared" si="7"/>
        <v/>
      </c>
    </row>
    <row r="201" spans="1:22" x14ac:dyDescent="0.25">
      <c r="A201" s="42" t="str">
        <f>IF(R201="OK",IFERROR(B201&amp;" - "&amp;VLOOKUP(C201,supply!$B$8:$C$507,2,FALSE)&amp;" - "&amp;E201&amp;" - "&amp;G201&amp;" - "&amp;H201&amp;" - "&amp;I201&amp;" - "&amp;J201&amp;" - "&amp;K201&amp;" - "&amp;L201&amp;" - "&amp;M201&amp;" - "&amp;N201&amp;" - "&amp;O201&amp;" - с ддс: "&amp;Q201,""),"1001 - Няма данни за разход")</f>
        <v>1001 - Няма данни за разход</v>
      </c>
      <c r="B201" s="58">
        <v>194</v>
      </c>
      <c r="C201" s="58" t="str">
        <f>IF(AND(D201&lt;&gt;"",D201&lt;&gt;" -  -  -  -  - "),VLOOKUP(D201,supply!$A$8:$B$507,2,FALSE),"")</f>
        <v/>
      </c>
      <c r="D201" s="60"/>
      <c r="E201" s="60"/>
      <c r="F201" s="67"/>
      <c r="G201" s="59"/>
      <c r="H201" s="68"/>
      <c r="I201" s="60"/>
      <c r="J201" s="59"/>
      <c r="K201" s="59"/>
      <c r="L201" s="59"/>
      <c r="M201" s="59"/>
      <c r="N201" s="59"/>
      <c r="O201" s="59"/>
      <c r="P201" s="68"/>
      <c r="Q201" s="68"/>
      <c r="R201" s="77" t="str">
        <f t="shared" ref="R201:R264" si="9">IFERROR(IF(C201&lt;&gt;"",IF(AND(G201&lt;&gt;"",H201&lt;&gt;"",I201&lt;&gt;"",P201&lt;&gt;"",Q201&lt;&gt;""),"OK","Задължителни полета - Наименование/Количество/Мердна единица/стойност"),"Няма избран доставчик"),"Преизберете доставчик")</f>
        <v>Няма избран доставчик</v>
      </c>
      <c r="S201" s="63" t="str">
        <f t="shared" si="8"/>
        <v/>
      </c>
      <c r="U201" s="94" t="str">
        <f>IF(R201="OK",IF(IFERROR(VLOOKUP(B201,total!$B$8:$B$1007,1,FALSE),"")="",B201&amp;", ",""),"")</f>
        <v/>
      </c>
      <c r="V201" s="94" t="str">
        <f t="shared" ref="V201:V264" si="10">IF(R201="OK",CONCATENATE(V200,U201),V200)</f>
        <v/>
      </c>
    </row>
    <row r="202" spans="1:22" x14ac:dyDescent="0.25">
      <c r="A202" s="42" t="str">
        <f>IF(R202="OK",IFERROR(B202&amp;" - "&amp;VLOOKUP(C202,supply!$B$8:$C$507,2,FALSE)&amp;" - "&amp;E202&amp;" - "&amp;G202&amp;" - "&amp;H202&amp;" - "&amp;I202&amp;" - "&amp;J202&amp;" - "&amp;K202&amp;" - "&amp;L202&amp;" - "&amp;M202&amp;" - "&amp;N202&amp;" - "&amp;O202&amp;" - с ддс: "&amp;Q202,""),"1001 - Няма данни за разход")</f>
        <v>1001 - Няма данни за разход</v>
      </c>
      <c r="B202" s="58">
        <v>195</v>
      </c>
      <c r="C202" s="58" t="str">
        <f>IF(AND(D202&lt;&gt;"",D202&lt;&gt;" -  -  -  -  - "),VLOOKUP(D202,supply!$A$8:$B$507,2,FALSE),"")</f>
        <v/>
      </c>
      <c r="D202" s="60"/>
      <c r="E202" s="60"/>
      <c r="F202" s="67"/>
      <c r="G202" s="59"/>
      <c r="H202" s="68"/>
      <c r="I202" s="60"/>
      <c r="J202" s="59"/>
      <c r="K202" s="59"/>
      <c r="L202" s="59"/>
      <c r="M202" s="59"/>
      <c r="N202" s="59"/>
      <c r="O202" s="59"/>
      <c r="P202" s="68"/>
      <c r="Q202" s="68"/>
      <c r="R202" s="77" t="str">
        <f t="shared" si="9"/>
        <v>Няма избран доставчик</v>
      </c>
      <c r="S202" s="63" t="str">
        <f t="shared" ref="S202:S265" si="11">IF(OR(ABS(P202)*100&gt;TRUNC(ABS(P202)*100),ABS(Q202)*100&gt;TRUNC(ABS(Q202)*100)),"Въведена е сума с повече от два знака след десетичната запетая","")</f>
        <v/>
      </c>
      <c r="U202" s="94" t="str">
        <f>IF(R202="OK",IF(IFERROR(VLOOKUP(B202,total!$B$8:$B$1007,1,FALSE),"")="",B202&amp;", ",""),"")</f>
        <v/>
      </c>
      <c r="V202" s="94" t="str">
        <f t="shared" si="10"/>
        <v/>
      </c>
    </row>
    <row r="203" spans="1:22" x14ac:dyDescent="0.25">
      <c r="A203" s="42" t="str">
        <f>IF(R203="OK",IFERROR(B203&amp;" - "&amp;VLOOKUP(C203,supply!$B$8:$C$507,2,FALSE)&amp;" - "&amp;E203&amp;" - "&amp;G203&amp;" - "&amp;H203&amp;" - "&amp;I203&amp;" - "&amp;J203&amp;" - "&amp;K203&amp;" - "&amp;L203&amp;" - "&amp;M203&amp;" - "&amp;N203&amp;" - "&amp;O203&amp;" - с ддс: "&amp;Q203,""),"1001 - Няма данни за разход")</f>
        <v>1001 - Няма данни за разход</v>
      </c>
      <c r="B203" s="58">
        <v>196</v>
      </c>
      <c r="C203" s="58" t="str">
        <f>IF(AND(D203&lt;&gt;"",D203&lt;&gt;" -  -  -  -  - "),VLOOKUP(D203,supply!$A$8:$B$507,2,FALSE),"")</f>
        <v/>
      </c>
      <c r="D203" s="60"/>
      <c r="E203" s="60"/>
      <c r="F203" s="67"/>
      <c r="G203" s="59"/>
      <c r="H203" s="68"/>
      <c r="I203" s="60"/>
      <c r="J203" s="59"/>
      <c r="K203" s="59"/>
      <c r="L203" s="59"/>
      <c r="M203" s="59"/>
      <c r="N203" s="59"/>
      <c r="O203" s="59"/>
      <c r="P203" s="68"/>
      <c r="Q203" s="68"/>
      <c r="R203" s="77" t="str">
        <f t="shared" si="9"/>
        <v>Няма избран доставчик</v>
      </c>
      <c r="S203" s="63" t="str">
        <f t="shared" si="11"/>
        <v/>
      </c>
      <c r="U203" s="94" t="str">
        <f>IF(R203="OK",IF(IFERROR(VLOOKUP(B203,total!$B$8:$B$1007,1,FALSE),"")="",B203&amp;", ",""),"")</f>
        <v/>
      </c>
      <c r="V203" s="94" t="str">
        <f t="shared" si="10"/>
        <v/>
      </c>
    </row>
    <row r="204" spans="1:22" x14ac:dyDescent="0.25">
      <c r="A204" s="42" t="str">
        <f>IF(R204="OK",IFERROR(B204&amp;" - "&amp;VLOOKUP(C204,supply!$B$8:$C$507,2,FALSE)&amp;" - "&amp;E204&amp;" - "&amp;G204&amp;" - "&amp;H204&amp;" - "&amp;I204&amp;" - "&amp;J204&amp;" - "&amp;K204&amp;" - "&amp;L204&amp;" - "&amp;M204&amp;" - "&amp;N204&amp;" - "&amp;O204&amp;" - с ддс: "&amp;Q204,""),"1001 - Няма данни за разход")</f>
        <v>1001 - Няма данни за разход</v>
      </c>
      <c r="B204" s="58">
        <v>197</v>
      </c>
      <c r="C204" s="58" t="str">
        <f>IF(AND(D204&lt;&gt;"",D204&lt;&gt;" -  -  -  -  - "),VLOOKUP(D204,supply!$A$8:$B$507,2,FALSE),"")</f>
        <v/>
      </c>
      <c r="D204" s="60"/>
      <c r="E204" s="60"/>
      <c r="F204" s="67"/>
      <c r="G204" s="59"/>
      <c r="H204" s="68"/>
      <c r="I204" s="60"/>
      <c r="J204" s="59"/>
      <c r="K204" s="59"/>
      <c r="L204" s="59"/>
      <c r="M204" s="59"/>
      <c r="N204" s="59"/>
      <c r="O204" s="59"/>
      <c r="P204" s="68"/>
      <c r="Q204" s="68"/>
      <c r="R204" s="77" t="str">
        <f t="shared" si="9"/>
        <v>Няма избран доставчик</v>
      </c>
      <c r="S204" s="63" t="str">
        <f t="shared" si="11"/>
        <v/>
      </c>
      <c r="U204" s="94" t="str">
        <f>IF(R204="OK",IF(IFERROR(VLOOKUP(B204,total!$B$8:$B$1007,1,FALSE),"")="",B204&amp;", ",""),"")</f>
        <v/>
      </c>
      <c r="V204" s="94" t="str">
        <f t="shared" si="10"/>
        <v/>
      </c>
    </row>
    <row r="205" spans="1:22" x14ac:dyDescent="0.25">
      <c r="A205" s="42" t="str">
        <f>IF(R205="OK",IFERROR(B205&amp;" - "&amp;VLOOKUP(C205,supply!$B$8:$C$507,2,FALSE)&amp;" - "&amp;E205&amp;" - "&amp;G205&amp;" - "&amp;H205&amp;" - "&amp;I205&amp;" - "&amp;J205&amp;" - "&amp;K205&amp;" - "&amp;L205&amp;" - "&amp;M205&amp;" - "&amp;N205&amp;" - "&amp;O205&amp;" - с ддс: "&amp;Q205,""),"1001 - Няма данни за разход")</f>
        <v>1001 - Няма данни за разход</v>
      </c>
      <c r="B205" s="58">
        <v>198</v>
      </c>
      <c r="C205" s="58" t="str">
        <f>IF(AND(D205&lt;&gt;"",D205&lt;&gt;" -  -  -  -  - "),VLOOKUP(D205,supply!$A$8:$B$507,2,FALSE),"")</f>
        <v/>
      </c>
      <c r="D205" s="60"/>
      <c r="E205" s="60"/>
      <c r="F205" s="67"/>
      <c r="G205" s="59"/>
      <c r="H205" s="68"/>
      <c r="I205" s="60"/>
      <c r="J205" s="59"/>
      <c r="K205" s="59"/>
      <c r="L205" s="59"/>
      <c r="M205" s="59"/>
      <c r="N205" s="59"/>
      <c r="O205" s="59"/>
      <c r="P205" s="68"/>
      <c r="Q205" s="68"/>
      <c r="R205" s="77" t="str">
        <f t="shared" si="9"/>
        <v>Няма избран доставчик</v>
      </c>
      <c r="S205" s="63" t="str">
        <f t="shared" si="11"/>
        <v/>
      </c>
      <c r="U205" s="94" t="str">
        <f>IF(R205="OK",IF(IFERROR(VLOOKUP(B205,total!$B$8:$B$1007,1,FALSE),"")="",B205&amp;", ",""),"")</f>
        <v/>
      </c>
      <c r="V205" s="94" t="str">
        <f t="shared" si="10"/>
        <v/>
      </c>
    </row>
    <row r="206" spans="1:22" x14ac:dyDescent="0.25">
      <c r="A206" s="42" t="str">
        <f>IF(R206="OK",IFERROR(B206&amp;" - "&amp;VLOOKUP(C206,supply!$B$8:$C$507,2,FALSE)&amp;" - "&amp;E206&amp;" - "&amp;G206&amp;" - "&amp;H206&amp;" - "&amp;I206&amp;" - "&amp;J206&amp;" - "&amp;K206&amp;" - "&amp;L206&amp;" - "&amp;M206&amp;" - "&amp;N206&amp;" - "&amp;O206&amp;" - с ддс: "&amp;Q206,""),"1001 - Няма данни за разход")</f>
        <v>1001 - Няма данни за разход</v>
      </c>
      <c r="B206" s="58">
        <v>199</v>
      </c>
      <c r="C206" s="58" t="str">
        <f>IF(AND(D206&lt;&gt;"",D206&lt;&gt;" -  -  -  -  - "),VLOOKUP(D206,supply!$A$8:$B$507,2,FALSE),"")</f>
        <v/>
      </c>
      <c r="D206" s="60"/>
      <c r="E206" s="60"/>
      <c r="F206" s="67"/>
      <c r="G206" s="59"/>
      <c r="H206" s="68"/>
      <c r="I206" s="60"/>
      <c r="J206" s="59"/>
      <c r="K206" s="59"/>
      <c r="L206" s="59"/>
      <c r="M206" s="59"/>
      <c r="N206" s="59"/>
      <c r="O206" s="59"/>
      <c r="P206" s="68"/>
      <c r="Q206" s="68"/>
      <c r="R206" s="77" t="str">
        <f t="shared" si="9"/>
        <v>Няма избран доставчик</v>
      </c>
      <c r="S206" s="63" t="str">
        <f t="shared" si="11"/>
        <v/>
      </c>
      <c r="U206" s="94" t="str">
        <f>IF(R206="OK",IF(IFERROR(VLOOKUP(B206,total!$B$8:$B$1007,1,FALSE),"")="",B206&amp;", ",""),"")</f>
        <v/>
      </c>
      <c r="V206" s="94" t="str">
        <f t="shared" si="10"/>
        <v/>
      </c>
    </row>
    <row r="207" spans="1:22" x14ac:dyDescent="0.25">
      <c r="A207" s="42" t="str">
        <f>IF(R207="OK",IFERROR(B207&amp;" - "&amp;VLOOKUP(C207,supply!$B$8:$C$507,2,FALSE)&amp;" - "&amp;E207&amp;" - "&amp;G207&amp;" - "&amp;H207&amp;" - "&amp;I207&amp;" - "&amp;J207&amp;" - "&amp;K207&amp;" - "&amp;L207&amp;" - "&amp;M207&amp;" - "&amp;N207&amp;" - "&amp;O207&amp;" - с ддс: "&amp;Q207,""),"1001 - Няма данни за разход")</f>
        <v>1001 - Няма данни за разход</v>
      </c>
      <c r="B207" s="58">
        <v>200</v>
      </c>
      <c r="C207" s="58" t="str">
        <f>IF(AND(D207&lt;&gt;"",D207&lt;&gt;" -  -  -  -  - "),VLOOKUP(D207,supply!$A$8:$B$507,2,FALSE),"")</f>
        <v/>
      </c>
      <c r="D207" s="60"/>
      <c r="E207" s="60"/>
      <c r="F207" s="67"/>
      <c r="G207" s="59"/>
      <c r="H207" s="68"/>
      <c r="I207" s="60"/>
      <c r="J207" s="59"/>
      <c r="K207" s="59"/>
      <c r="L207" s="59"/>
      <c r="M207" s="59"/>
      <c r="N207" s="59"/>
      <c r="O207" s="59"/>
      <c r="P207" s="68"/>
      <c r="Q207" s="68"/>
      <c r="R207" s="77" t="str">
        <f t="shared" si="9"/>
        <v>Няма избран доставчик</v>
      </c>
      <c r="S207" s="63" t="str">
        <f t="shared" si="11"/>
        <v/>
      </c>
      <c r="U207" s="94" t="str">
        <f>IF(R207="OK",IF(IFERROR(VLOOKUP(B207,total!$B$8:$B$1007,1,FALSE),"")="",B207&amp;", ",""),"")</f>
        <v/>
      </c>
      <c r="V207" s="94" t="str">
        <f t="shared" si="10"/>
        <v/>
      </c>
    </row>
    <row r="208" spans="1:22" x14ac:dyDescent="0.25">
      <c r="A208" s="42" t="str">
        <f>IF(R208="OK",IFERROR(B208&amp;" - "&amp;VLOOKUP(C208,supply!$B$8:$C$507,2,FALSE)&amp;" - "&amp;E208&amp;" - "&amp;G208&amp;" - "&amp;H208&amp;" - "&amp;I208&amp;" - "&amp;J208&amp;" - "&amp;K208&amp;" - "&amp;L208&amp;" - "&amp;M208&amp;" - "&amp;N208&amp;" - "&amp;O208&amp;" - с ддс: "&amp;Q208,""),"1001 - Няма данни за разход")</f>
        <v>1001 - Няма данни за разход</v>
      </c>
      <c r="B208" s="58">
        <v>201</v>
      </c>
      <c r="C208" s="58" t="str">
        <f>IF(AND(D208&lt;&gt;"",D208&lt;&gt;" -  -  -  -  - "),VLOOKUP(D208,supply!$A$8:$B$507,2,FALSE),"")</f>
        <v/>
      </c>
      <c r="D208" s="60"/>
      <c r="E208" s="60"/>
      <c r="F208" s="67"/>
      <c r="G208" s="59"/>
      <c r="H208" s="68"/>
      <c r="I208" s="60"/>
      <c r="J208" s="59"/>
      <c r="K208" s="59"/>
      <c r="L208" s="59"/>
      <c r="M208" s="59"/>
      <c r="N208" s="59"/>
      <c r="O208" s="59"/>
      <c r="P208" s="68"/>
      <c r="Q208" s="68"/>
      <c r="R208" s="77" t="str">
        <f t="shared" si="9"/>
        <v>Няма избран доставчик</v>
      </c>
      <c r="S208" s="63" t="str">
        <f t="shared" si="11"/>
        <v/>
      </c>
      <c r="U208" s="94" t="str">
        <f>IF(R208="OK",IF(IFERROR(VLOOKUP(B208,total!$B$8:$B$1007,1,FALSE),"")="",B208&amp;", ",""),"")</f>
        <v/>
      </c>
      <c r="V208" s="94" t="str">
        <f t="shared" si="10"/>
        <v/>
      </c>
    </row>
    <row r="209" spans="1:22" x14ac:dyDescent="0.25">
      <c r="A209" s="42" t="str">
        <f>IF(R209="OK",IFERROR(B209&amp;" - "&amp;VLOOKUP(C209,supply!$B$8:$C$507,2,FALSE)&amp;" - "&amp;E209&amp;" - "&amp;G209&amp;" - "&amp;H209&amp;" - "&amp;I209&amp;" - "&amp;J209&amp;" - "&amp;K209&amp;" - "&amp;L209&amp;" - "&amp;M209&amp;" - "&amp;N209&amp;" - "&amp;O209&amp;" - с ддс: "&amp;Q209,""),"1001 - Няма данни за разход")</f>
        <v>1001 - Няма данни за разход</v>
      </c>
      <c r="B209" s="58">
        <v>202</v>
      </c>
      <c r="C209" s="58" t="str">
        <f>IF(AND(D209&lt;&gt;"",D209&lt;&gt;" -  -  -  -  - "),VLOOKUP(D209,supply!$A$8:$B$507,2,FALSE),"")</f>
        <v/>
      </c>
      <c r="D209" s="60"/>
      <c r="E209" s="60"/>
      <c r="F209" s="67"/>
      <c r="G209" s="59"/>
      <c r="H209" s="68"/>
      <c r="I209" s="60"/>
      <c r="J209" s="59"/>
      <c r="K209" s="59"/>
      <c r="L209" s="59"/>
      <c r="M209" s="59"/>
      <c r="N209" s="59"/>
      <c r="O209" s="59"/>
      <c r="P209" s="68"/>
      <c r="Q209" s="68"/>
      <c r="R209" s="77" t="str">
        <f t="shared" si="9"/>
        <v>Няма избран доставчик</v>
      </c>
      <c r="S209" s="63" t="str">
        <f t="shared" si="11"/>
        <v/>
      </c>
      <c r="U209" s="94" t="str">
        <f>IF(R209="OK",IF(IFERROR(VLOOKUP(B209,total!$B$8:$B$1007,1,FALSE),"")="",B209&amp;", ",""),"")</f>
        <v/>
      </c>
      <c r="V209" s="94" t="str">
        <f t="shared" si="10"/>
        <v/>
      </c>
    </row>
    <row r="210" spans="1:22" x14ac:dyDescent="0.25">
      <c r="A210" s="42" t="str">
        <f>IF(R210="OK",IFERROR(B210&amp;" - "&amp;VLOOKUP(C210,supply!$B$8:$C$507,2,FALSE)&amp;" - "&amp;E210&amp;" - "&amp;G210&amp;" - "&amp;H210&amp;" - "&amp;I210&amp;" - "&amp;J210&amp;" - "&amp;K210&amp;" - "&amp;L210&amp;" - "&amp;M210&amp;" - "&amp;N210&amp;" - "&amp;O210&amp;" - с ддс: "&amp;Q210,""),"1001 - Няма данни за разход")</f>
        <v>1001 - Няма данни за разход</v>
      </c>
      <c r="B210" s="58">
        <v>203</v>
      </c>
      <c r="C210" s="58" t="str">
        <f>IF(AND(D210&lt;&gt;"",D210&lt;&gt;" -  -  -  -  - "),VLOOKUP(D210,supply!$A$8:$B$507,2,FALSE),"")</f>
        <v/>
      </c>
      <c r="D210" s="60"/>
      <c r="E210" s="60"/>
      <c r="F210" s="67"/>
      <c r="G210" s="59"/>
      <c r="H210" s="68"/>
      <c r="I210" s="60"/>
      <c r="J210" s="59"/>
      <c r="K210" s="59"/>
      <c r="L210" s="59"/>
      <c r="M210" s="59"/>
      <c r="N210" s="59"/>
      <c r="O210" s="59"/>
      <c r="P210" s="68"/>
      <c r="Q210" s="68"/>
      <c r="R210" s="77" t="str">
        <f t="shared" si="9"/>
        <v>Няма избран доставчик</v>
      </c>
      <c r="S210" s="63" t="str">
        <f t="shared" si="11"/>
        <v/>
      </c>
      <c r="U210" s="94" t="str">
        <f>IF(R210="OK",IF(IFERROR(VLOOKUP(B210,total!$B$8:$B$1007,1,FALSE),"")="",B210&amp;", ",""),"")</f>
        <v/>
      </c>
      <c r="V210" s="94" t="str">
        <f t="shared" si="10"/>
        <v/>
      </c>
    </row>
    <row r="211" spans="1:22" x14ac:dyDescent="0.25">
      <c r="A211" s="42" t="str">
        <f>IF(R211="OK",IFERROR(B211&amp;" - "&amp;VLOOKUP(C211,supply!$B$8:$C$507,2,FALSE)&amp;" - "&amp;E211&amp;" - "&amp;G211&amp;" - "&amp;H211&amp;" - "&amp;I211&amp;" - "&amp;J211&amp;" - "&amp;K211&amp;" - "&amp;L211&amp;" - "&amp;M211&amp;" - "&amp;N211&amp;" - "&amp;O211&amp;" - с ддс: "&amp;Q211,""),"1001 - Няма данни за разход")</f>
        <v>1001 - Няма данни за разход</v>
      </c>
      <c r="B211" s="58">
        <v>204</v>
      </c>
      <c r="C211" s="58" t="str">
        <f>IF(AND(D211&lt;&gt;"",D211&lt;&gt;" -  -  -  -  - "),VLOOKUP(D211,supply!$A$8:$B$507,2,FALSE),"")</f>
        <v/>
      </c>
      <c r="D211" s="60"/>
      <c r="E211" s="60"/>
      <c r="F211" s="67"/>
      <c r="G211" s="59"/>
      <c r="H211" s="68"/>
      <c r="I211" s="60"/>
      <c r="J211" s="59"/>
      <c r="K211" s="59"/>
      <c r="L211" s="59"/>
      <c r="M211" s="59"/>
      <c r="N211" s="59"/>
      <c r="O211" s="59"/>
      <c r="P211" s="68"/>
      <c r="Q211" s="68"/>
      <c r="R211" s="77" t="str">
        <f t="shared" si="9"/>
        <v>Няма избран доставчик</v>
      </c>
      <c r="S211" s="63" t="str">
        <f t="shared" si="11"/>
        <v/>
      </c>
      <c r="U211" s="94" t="str">
        <f>IF(R211="OK",IF(IFERROR(VLOOKUP(B211,total!$B$8:$B$1007,1,FALSE),"")="",B211&amp;", ",""),"")</f>
        <v/>
      </c>
      <c r="V211" s="94" t="str">
        <f t="shared" si="10"/>
        <v/>
      </c>
    </row>
    <row r="212" spans="1:22" x14ac:dyDescent="0.25">
      <c r="A212" s="42" t="str">
        <f>IF(R212="OK",IFERROR(B212&amp;" - "&amp;VLOOKUP(C212,supply!$B$8:$C$507,2,FALSE)&amp;" - "&amp;E212&amp;" - "&amp;G212&amp;" - "&amp;H212&amp;" - "&amp;I212&amp;" - "&amp;J212&amp;" - "&amp;K212&amp;" - "&amp;L212&amp;" - "&amp;M212&amp;" - "&amp;N212&amp;" - "&amp;O212&amp;" - с ддс: "&amp;Q212,""),"1001 - Няма данни за разход")</f>
        <v>1001 - Няма данни за разход</v>
      </c>
      <c r="B212" s="58">
        <v>205</v>
      </c>
      <c r="C212" s="58" t="str">
        <f>IF(AND(D212&lt;&gt;"",D212&lt;&gt;" -  -  -  -  - "),VLOOKUP(D212,supply!$A$8:$B$507,2,FALSE),"")</f>
        <v/>
      </c>
      <c r="D212" s="60"/>
      <c r="E212" s="60"/>
      <c r="F212" s="67"/>
      <c r="G212" s="59"/>
      <c r="H212" s="68"/>
      <c r="I212" s="60"/>
      <c r="J212" s="59"/>
      <c r="K212" s="59"/>
      <c r="L212" s="59"/>
      <c r="M212" s="59"/>
      <c r="N212" s="59"/>
      <c r="O212" s="59"/>
      <c r="P212" s="68"/>
      <c r="Q212" s="68"/>
      <c r="R212" s="77" t="str">
        <f t="shared" si="9"/>
        <v>Няма избран доставчик</v>
      </c>
      <c r="S212" s="63" t="str">
        <f t="shared" si="11"/>
        <v/>
      </c>
      <c r="U212" s="94" t="str">
        <f>IF(R212="OK",IF(IFERROR(VLOOKUP(B212,total!$B$8:$B$1007,1,FALSE),"")="",B212&amp;", ",""),"")</f>
        <v/>
      </c>
      <c r="V212" s="94" t="str">
        <f t="shared" si="10"/>
        <v/>
      </c>
    </row>
    <row r="213" spans="1:22" x14ac:dyDescent="0.25">
      <c r="A213" s="42" t="str">
        <f>IF(R213="OK",IFERROR(B213&amp;" - "&amp;VLOOKUP(C213,supply!$B$8:$C$507,2,FALSE)&amp;" - "&amp;E213&amp;" - "&amp;G213&amp;" - "&amp;H213&amp;" - "&amp;I213&amp;" - "&amp;J213&amp;" - "&amp;K213&amp;" - "&amp;L213&amp;" - "&amp;M213&amp;" - "&amp;N213&amp;" - "&amp;O213&amp;" - с ддс: "&amp;Q213,""),"1001 - Няма данни за разход")</f>
        <v>1001 - Няма данни за разход</v>
      </c>
      <c r="B213" s="58">
        <v>206</v>
      </c>
      <c r="C213" s="58" t="str">
        <f>IF(AND(D213&lt;&gt;"",D213&lt;&gt;" -  -  -  -  - "),VLOOKUP(D213,supply!$A$8:$B$507,2,FALSE),"")</f>
        <v/>
      </c>
      <c r="D213" s="60"/>
      <c r="E213" s="60"/>
      <c r="F213" s="67"/>
      <c r="G213" s="59"/>
      <c r="H213" s="68"/>
      <c r="I213" s="60"/>
      <c r="J213" s="59"/>
      <c r="K213" s="59"/>
      <c r="L213" s="59"/>
      <c r="M213" s="59"/>
      <c r="N213" s="59"/>
      <c r="O213" s="59"/>
      <c r="P213" s="68"/>
      <c r="Q213" s="68"/>
      <c r="R213" s="77" t="str">
        <f t="shared" si="9"/>
        <v>Няма избран доставчик</v>
      </c>
      <c r="S213" s="63" t="str">
        <f t="shared" si="11"/>
        <v/>
      </c>
      <c r="U213" s="94" t="str">
        <f>IF(R213="OK",IF(IFERROR(VLOOKUP(B213,total!$B$8:$B$1007,1,FALSE),"")="",B213&amp;", ",""),"")</f>
        <v/>
      </c>
      <c r="V213" s="94" t="str">
        <f t="shared" si="10"/>
        <v/>
      </c>
    </row>
    <row r="214" spans="1:22" x14ac:dyDescent="0.25">
      <c r="A214" s="42" t="str">
        <f>IF(R214="OK",IFERROR(B214&amp;" - "&amp;VLOOKUP(C214,supply!$B$8:$C$507,2,FALSE)&amp;" - "&amp;E214&amp;" - "&amp;G214&amp;" - "&amp;H214&amp;" - "&amp;I214&amp;" - "&amp;J214&amp;" - "&amp;K214&amp;" - "&amp;L214&amp;" - "&amp;M214&amp;" - "&amp;N214&amp;" - "&amp;O214&amp;" - с ддс: "&amp;Q214,""),"1001 - Няма данни за разход")</f>
        <v>1001 - Няма данни за разход</v>
      </c>
      <c r="B214" s="58">
        <v>207</v>
      </c>
      <c r="C214" s="58" t="str">
        <f>IF(AND(D214&lt;&gt;"",D214&lt;&gt;" -  -  -  -  - "),VLOOKUP(D214,supply!$A$8:$B$507,2,FALSE),"")</f>
        <v/>
      </c>
      <c r="D214" s="60"/>
      <c r="E214" s="60"/>
      <c r="F214" s="67"/>
      <c r="G214" s="59"/>
      <c r="H214" s="68"/>
      <c r="I214" s="60"/>
      <c r="J214" s="59"/>
      <c r="K214" s="59"/>
      <c r="L214" s="59"/>
      <c r="M214" s="59"/>
      <c r="N214" s="59"/>
      <c r="O214" s="59"/>
      <c r="P214" s="68"/>
      <c r="Q214" s="68"/>
      <c r="R214" s="77" t="str">
        <f t="shared" si="9"/>
        <v>Няма избран доставчик</v>
      </c>
      <c r="S214" s="63" t="str">
        <f t="shared" si="11"/>
        <v/>
      </c>
      <c r="U214" s="94" t="str">
        <f>IF(R214="OK",IF(IFERROR(VLOOKUP(B214,total!$B$8:$B$1007,1,FALSE),"")="",B214&amp;", ",""),"")</f>
        <v/>
      </c>
      <c r="V214" s="94" t="str">
        <f t="shared" si="10"/>
        <v/>
      </c>
    </row>
    <row r="215" spans="1:22" x14ac:dyDescent="0.25">
      <c r="A215" s="42" t="str">
        <f>IF(R215="OK",IFERROR(B215&amp;" - "&amp;VLOOKUP(C215,supply!$B$8:$C$507,2,FALSE)&amp;" - "&amp;E215&amp;" - "&amp;G215&amp;" - "&amp;H215&amp;" - "&amp;I215&amp;" - "&amp;J215&amp;" - "&amp;K215&amp;" - "&amp;L215&amp;" - "&amp;M215&amp;" - "&amp;N215&amp;" - "&amp;O215&amp;" - с ддс: "&amp;Q215,""),"1001 - Няма данни за разход")</f>
        <v>1001 - Няма данни за разход</v>
      </c>
      <c r="B215" s="58">
        <v>208</v>
      </c>
      <c r="C215" s="58" t="str">
        <f>IF(AND(D215&lt;&gt;"",D215&lt;&gt;" -  -  -  -  - "),VLOOKUP(D215,supply!$A$8:$B$507,2,FALSE),"")</f>
        <v/>
      </c>
      <c r="D215" s="60"/>
      <c r="E215" s="60"/>
      <c r="F215" s="67"/>
      <c r="G215" s="59"/>
      <c r="H215" s="68"/>
      <c r="I215" s="60"/>
      <c r="J215" s="59"/>
      <c r="K215" s="59"/>
      <c r="L215" s="59"/>
      <c r="M215" s="59"/>
      <c r="N215" s="59"/>
      <c r="O215" s="59"/>
      <c r="P215" s="68"/>
      <c r="Q215" s="68"/>
      <c r="R215" s="77" t="str">
        <f t="shared" si="9"/>
        <v>Няма избран доставчик</v>
      </c>
      <c r="S215" s="63" t="str">
        <f t="shared" si="11"/>
        <v/>
      </c>
      <c r="U215" s="94" t="str">
        <f>IF(R215="OK",IF(IFERROR(VLOOKUP(B215,total!$B$8:$B$1007,1,FALSE),"")="",B215&amp;", ",""),"")</f>
        <v/>
      </c>
      <c r="V215" s="94" t="str">
        <f t="shared" si="10"/>
        <v/>
      </c>
    </row>
    <row r="216" spans="1:22" x14ac:dyDescent="0.25">
      <c r="A216" s="42" t="str">
        <f>IF(R216="OK",IFERROR(B216&amp;" - "&amp;VLOOKUP(C216,supply!$B$8:$C$507,2,FALSE)&amp;" - "&amp;E216&amp;" - "&amp;G216&amp;" - "&amp;H216&amp;" - "&amp;I216&amp;" - "&amp;J216&amp;" - "&amp;K216&amp;" - "&amp;L216&amp;" - "&amp;M216&amp;" - "&amp;N216&amp;" - "&amp;O216&amp;" - с ддс: "&amp;Q216,""),"1001 - Няма данни за разход")</f>
        <v>1001 - Няма данни за разход</v>
      </c>
      <c r="B216" s="58">
        <v>209</v>
      </c>
      <c r="C216" s="58" t="str">
        <f>IF(AND(D216&lt;&gt;"",D216&lt;&gt;" -  -  -  -  - "),VLOOKUP(D216,supply!$A$8:$B$507,2,FALSE),"")</f>
        <v/>
      </c>
      <c r="D216" s="60"/>
      <c r="E216" s="60"/>
      <c r="F216" s="67"/>
      <c r="G216" s="59"/>
      <c r="H216" s="68"/>
      <c r="I216" s="60"/>
      <c r="J216" s="59"/>
      <c r="K216" s="59"/>
      <c r="L216" s="59"/>
      <c r="M216" s="59"/>
      <c r="N216" s="59"/>
      <c r="O216" s="59"/>
      <c r="P216" s="68"/>
      <c r="Q216" s="68"/>
      <c r="R216" s="77" t="str">
        <f t="shared" si="9"/>
        <v>Няма избран доставчик</v>
      </c>
      <c r="S216" s="63" t="str">
        <f t="shared" si="11"/>
        <v/>
      </c>
      <c r="U216" s="94" t="str">
        <f>IF(R216="OK",IF(IFERROR(VLOOKUP(B216,total!$B$8:$B$1007,1,FALSE),"")="",B216&amp;", ",""),"")</f>
        <v/>
      </c>
      <c r="V216" s="94" t="str">
        <f t="shared" si="10"/>
        <v/>
      </c>
    </row>
    <row r="217" spans="1:22" x14ac:dyDescent="0.25">
      <c r="A217" s="42" t="str">
        <f>IF(R217="OK",IFERROR(B217&amp;" - "&amp;VLOOKUP(C217,supply!$B$8:$C$507,2,FALSE)&amp;" - "&amp;E217&amp;" - "&amp;G217&amp;" - "&amp;H217&amp;" - "&amp;I217&amp;" - "&amp;J217&amp;" - "&amp;K217&amp;" - "&amp;L217&amp;" - "&amp;M217&amp;" - "&amp;N217&amp;" - "&amp;O217&amp;" - с ддс: "&amp;Q217,""),"1001 - Няма данни за разход")</f>
        <v>1001 - Няма данни за разход</v>
      </c>
      <c r="B217" s="58">
        <v>210</v>
      </c>
      <c r="C217" s="58" t="str">
        <f>IF(AND(D217&lt;&gt;"",D217&lt;&gt;" -  -  -  -  - "),VLOOKUP(D217,supply!$A$8:$B$507,2,FALSE),"")</f>
        <v/>
      </c>
      <c r="D217" s="60"/>
      <c r="E217" s="60"/>
      <c r="F217" s="67"/>
      <c r="G217" s="59"/>
      <c r="H217" s="68"/>
      <c r="I217" s="60"/>
      <c r="J217" s="59"/>
      <c r="K217" s="59"/>
      <c r="L217" s="59"/>
      <c r="M217" s="59"/>
      <c r="N217" s="59"/>
      <c r="O217" s="59"/>
      <c r="P217" s="68"/>
      <c r="Q217" s="68"/>
      <c r="R217" s="77" t="str">
        <f t="shared" si="9"/>
        <v>Няма избран доставчик</v>
      </c>
      <c r="S217" s="63" t="str">
        <f t="shared" si="11"/>
        <v/>
      </c>
      <c r="U217" s="94" t="str">
        <f>IF(R217="OK",IF(IFERROR(VLOOKUP(B217,total!$B$8:$B$1007,1,FALSE),"")="",B217&amp;", ",""),"")</f>
        <v/>
      </c>
      <c r="V217" s="94" t="str">
        <f t="shared" si="10"/>
        <v/>
      </c>
    </row>
    <row r="218" spans="1:22" x14ac:dyDescent="0.25">
      <c r="A218" s="42" t="str">
        <f>IF(R218="OK",IFERROR(B218&amp;" - "&amp;VLOOKUP(C218,supply!$B$8:$C$507,2,FALSE)&amp;" - "&amp;E218&amp;" - "&amp;G218&amp;" - "&amp;H218&amp;" - "&amp;I218&amp;" - "&amp;J218&amp;" - "&amp;K218&amp;" - "&amp;L218&amp;" - "&amp;M218&amp;" - "&amp;N218&amp;" - "&amp;O218&amp;" - с ддс: "&amp;Q218,""),"1001 - Няма данни за разход")</f>
        <v>1001 - Няма данни за разход</v>
      </c>
      <c r="B218" s="58">
        <v>211</v>
      </c>
      <c r="C218" s="58" t="str">
        <f>IF(AND(D218&lt;&gt;"",D218&lt;&gt;" -  -  -  -  - "),VLOOKUP(D218,supply!$A$8:$B$507,2,FALSE),"")</f>
        <v/>
      </c>
      <c r="D218" s="60"/>
      <c r="E218" s="60"/>
      <c r="F218" s="67"/>
      <c r="G218" s="59"/>
      <c r="H218" s="68"/>
      <c r="I218" s="60"/>
      <c r="J218" s="59"/>
      <c r="K218" s="59"/>
      <c r="L218" s="59"/>
      <c r="M218" s="59"/>
      <c r="N218" s="59"/>
      <c r="O218" s="59"/>
      <c r="P218" s="68"/>
      <c r="Q218" s="68"/>
      <c r="R218" s="77" t="str">
        <f t="shared" si="9"/>
        <v>Няма избран доставчик</v>
      </c>
      <c r="S218" s="63" t="str">
        <f t="shared" si="11"/>
        <v/>
      </c>
      <c r="U218" s="94" t="str">
        <f>IF(R218="OK",IF(IFERROR(VLOOKUP(B218,total!$B$8:$B$1007,1,FALSE),"")="",B218&amp;", ",""),"")</f>
        <v/>
      </c>
      <c r="V218" s="94" t="str">
        <f t="shared" si="10"/>
        <v/>
      </c>
    </row>
    <row r="219" spans="1:22" x14ac:dyDescent="0.25">
      <c r="A219" s="42" t="str">
        <f>IF(R219="OK",IFERROR(B219&amp;" - "&amp;VLOOKUP(C219,supply!$B$8:$C$507,2,FALSE)&amp;" - "&amp;E219&amp;" - "&amp;G219&amp;" - "&amp;H219&amp;" - "&amp;I219&amp;" - "&amp;J219&amp;" - "&amp;K219&amp;" - "&amp;L219&amp;" - "&amp;M219&amp;" - "&amp;N219&amp;" - "&amp;O219&amp;" - с ддс: "&amp;Q219,""),"1001 - Няма данни за разход")</f>
        <v>1001 - Няма данни за разход</v>
      </c>
      <c r="B219" s="58">
        <v>212</v>
      </c>
      <c r="C219" s="58" t="str">
        <f>IF(AND(D219&lt;&gt;"",D219&lt;&gt;" -  -  -  -  - "),VLOOKUP(D219,supply!$A$8:$B$507,2,FALSE),"")</f>
        <v/>
      </c>
      <c r="D219" s="60"/>
      <c r="E219" s="60"/>
      <c r="F219" s="67"/>
      <c r="G219" s="59"/>
      <c r="H219" s="68"/>
      <c r="I219" s="60"/>
      <c r="J219" s="59"/>
      <c r="K219" s="59"/>
      <c r="L219" s="59"/>
      <c r="M219" s="59"/>
      <c r="N219" s="59"/>
      <c r="O219" s="59"/>
      <c r="P219" s="68"/>
      <c r="Q219" s="68"/>
      <c r="R219" s="77" t="str">
        <f t="shared" si="9"/>
        <v>Няма избран доставчик</v>
      </c>
      <c r="S219" s="63" t="str">
        <f t="shared" si="11"/>
        <v/>
      </c>
      <c r="U219" s="94" t="str">
        <f>IF(R219="OK",IF(IFERROR(VLOOKUP(B219,total!$B$8:$B$1007,1,FALSE),"")="",B219&amp;", ",""),"")</f>
        <v/>
      </c>
      <c r="V219" s="94" t="str">
        <f t="shared" si="10"/>
        <v/>
      </c>
    </row>
    <row r="220" spans="1:22" x14ac:dyDescent="0.25">
      <c r="A220" s="42" t="str">
        <f>IF(R220="OK",IFERROR(B220&amp;" - "&amp;VLOOKUP(C220,supply!$B$8:$C$507,2,FALSE)&amp;" - "&amp;E220&amp;" - "&amp;G220&amp;" - "&amp;H220&amp;" - "&amp;I220&amp;" - "&amp;J220&amp;" - "&amp;K220&amp;" - "&amp;L220&amp;" - "&amp;M220&amp;" - "&amp;N220&amp;" - "&amp;O220&amp;" - с ддс: "&amp;Q220,""),"1001 - Няма данни за разход")</f>
        <v>1001 - Няма данни за разход</v>
      </c>
      <c r="B220" s="58">
        <v>213</v>
      </c>
      <c r="C220" s="58" t="str">
        <f>IF(AND(D220&lt;&gt;"",D220&lt;&gt;" -  -  -  -  - "),VLOOKUP(D220,supply!$A$8:$B$507,2,FALSE),"")</f>
        <v/>
      </c>
      <c r="D220" s="60"/>
      <c r="E220" s="60"/>
      <c r="F220" s="67"/>
      <c r="G220" s="59"/>
      <c r="H220" s="68"/>
      <c r="I220" s="60"/>
      <c r="J220" s="59"/>
      <c r="K220" s="59"/>
      <c r="L220" s="59"/>
      <c r="M220" s="59"/>
      <c r="N220" s="59"/>
      <c r="O220" s="59"/>
      <c r="P220" s="68"/>
      <c r="Q220" s="68"/>
      <c r="R220" s="77" t="str">
        <f t="shared" si="9"/>
        <v>Няма избран доставчик</v>
      </c>
      <c r="S220" s="63" t="str">
        <f t="shared" si="11"/>
        <v/>
      </c>
      <c r="U220" s="94" t="str">
        <f>IF(R220="OK",IF(IFERROR(VLOOKUP(B220,total!$B$8:$B$1007,1,FALSE),"")="",B220&amp;", ",""),"")</f>
        <v/>
      </c>
      <c r="V220" s="94" t="str">
        <f t="shared" si="10"/>
        <v/>
      </c>
    </row>
    <row r="221" spans="1:22" x14ac:dyDescent="0.25">
      <c r="A221" s="42" t="str">
        <f>IF(R221="OK",IFERROR(B221&amp;" - "&amp;VLOOKUP(C221,supply!$B$8:$C$507,2,FALSE)&amp;" - "&amp;E221&amp;" - "&amp;G221&amp;" - "&amp;H221&amp;" - "&amp;I221&amp;" - "&amp;J221&amp;" - "&amp;K221&amp;" - "&amp;L221&amp;" - "&amp;M221&amp;" - "&amp;N221&amp;" - "&amp;O221&amp;" - с ддс: "&amp;Q221,""),"1001 - Няма данни за разход")</f>
        <v>1001 - Няма данни за разход</v>
      </c>
      <c r="B221" s="58">
        <v>214</v>
      </c>
      <c r="C221" s="58" t="str">
        <f>IF(AND(D221&lt;&gt;"",D221&lt;&gt;" -  -  -  -  - "),VLOOKUP(D221,supply!$A$8:$B$507,2,FALSE),"")</f>
        <v/>
      </c>
      <c r="D221" s="60"/>
      <c r="E221" s="60"/>
      <c r="F221" s="67"/>
      <c r="G221" s="59"/>
      <c r="H221" s="68"/>
      <c r="I221" s="60"/>
      <c r="J221" s="59"/>
      <c r="K221" s="59"/>
      <c r="L221" s="59"/>
      <c r="M221" s="59"/>
      <c r="N221" s="59"/>
      <c r="O221" s="59"/>
      <c r="P221" s="68"/>
      <c r="Q221" s="68"/>
      <c r="R221" s="77" t="str">
        <f t="shared" si="9"/>
        <v>Няма избран доставчик</v>
      </c>
      <c r="S221" s="63" t="str">
        <f t="shared" si="11"/>
        <v/>
      </c>
      <c r="U221" s="94" t="str">
        <f>IF(R221="OK",IF(IFERROR(VLOOKUP(B221,total!$B$8:$B$1007,1,FALSE),"")="",B221&amp;", ",""),"")</f>
        <v/>
      </c>
      <c r="V221" s="94" t="str">
        <f t="shared" si="10"/>
        <v/>
      </c>
    </row>
    <row r="222" spans="1:22" x14ac:dyDescent="0.25">
      <c r="A222" s="42" t="str">
        <f>IF(R222="OK",IFERROR(B222&amp;" - "&amp;VLOOKUP(C222,supply!$B$8:$C$507,2,FALSE)&amp;" - "&amp;E222&amp;" - "&amp;G222&amp;" - "&amp;H222&amp;" - "&amp;I222&amp;" - "&amp;J222&amp;" - "&amp;K222&amp;" - "&amp;L222&amp;" - "&amp;M222&amp;" - "&amp;N222&amp;" - "&amp;O222&amp;" - с ддс: "&amp;Q222,""),"1001 - Няма данни за разход")</f>
        <v>1001 - Няма данни за разход</v>
      </c>
      <c r="B222" s="58">
        <v>215</v>
      </c>
      <c r="C222" s="58" t="str">
        <f>IF(AND(D222&lt;&gt;"",D222&lt;&gt;" -  -  -  -  - "),VLOOKUP(D222,supply!$A$8:$B$507,2,FALSE),"")</f>
        <v/>
      </c>
      <c r="D222" s="60"/>
      <c r="E222" s="60"/>
      <c r="F222" s="67"/>
      <c r="G222" s="59"/>
      <c r="H222" s="68"/>
      <c r="I222" s="60"/>
      <c r="J222" s="59"/>
      <c r="K222" s="59"/>
      <c r="L222" s="59"/>
      <c r="M222" s="59"/>
      <c r="N222" s="59"/>
      <c r="O222" s="59"/>
      <c r="P222" s="68"/>
      <c r="Q222" s="68"/>
      <c r="R222" s="77" t="str">
        <f t="shared" si="9"/>
        <v>Няма избран доставчик</v>
      </c>
      <c r="S222" s="63" t="str">
        <f t="shared" si="11"/>
        <v/>
      </c>
      <c r="U222" s="94" t="str">
        <f>IF(R222="OK",IF(IFERROR(VLOOKUP(B222,total!$B$8:$B$1007,1,FALSE),"")="",B222&amp;", ",""),"")</f>
        <v/>
      </c>
      <c r="V222" s="94" t="str">
        <f t="shared" si="10"/>
        <v/>
      </c>
    </row>
    <row r="223" spans="1:22" x14ac:dyDescent="0.25">
      <c r="A223" s="42" t="str">
        <f>IF(R223="OK",IFERROR(B223&amp;" - "&amp;VLOOKUP(C223,supply!$B$8:$C$507,2,FALSE)&amp;" - "&amp;E223&amp;" - "&amp;G223&amp;" - "&amp;H223&amp;" - "&amp;I223&amp;" - "&amp;J223&amp;" - "&amp;K223&amp;" - "&amp;L223&amp;" - "&amp;M223&amp;" - "&amp;N223&amp;" - "&amp;O223&amp;" - с ддс: "&amp;Q223,""),"1001 - Няма данни за разход")</f>
        <v>1001 - Няма данни за разход</v>
      </c>
      <c r="B223" s="58">
        <v>216</v>
      </c>
      <c r="C223" s="58" t="str">
        <f>IF(AND(D223&lt;&gt;"",D223&lt;&gt;" -  -  -  -  - "),VLOOKUP(D223,supply!$A$8:$B$507,2,FALSE),"")</f>
        <v/>
      </c>
      <c r="D223" s="60"/>
      <c r="E223" s="60"/>
      <c r="F223" s="67"/>
      <c r="G223" s="59"/>
      <c r="H223" s="68"/>
      <c r="I223" s="60"/>
      <c r="J223" s="59"/>
      <c r="K223" s="59"/>
      <c r="L223" s="59"/>
      <c r="M223" s="59"/>
      <c r="N223" s="59"/>
      <c r="O223" s="59"/>
      <c r="P223" s="68"/>
      <c r="Q223" s="68"/>
      <c r="R223" s="77" t="str">
        <f t="shared" si="9"/>
        <v>Няма избран доставчик</v>
      </c>
      <c r="S223" s="63" t="str">
        <f t="shared" si="11"/>
        <v/>
      </c>
      <c r="U223" s="94" t="str">
        <f>IF(R223="OK",IF(IFERROR(VLOOKUP(B223,total!$B$8:$B$1007,1,FALSE),"")="",B223&amp;", ",""),"")</f>
        <v/>
      </c>
      <c r="V223" s="94" t="str">
        <f t="shared" si="10"/>
        <v/>
      </c>
    </row>
    <row r="224" spans="1:22" x14ac:dyDescent="0.25">
      <c r="A224" s="42" t="str">
        <f>IF(R224="OK",IFERROR(B224&amp;" - "&amp;VLOOKUP(C224,supply!$B$8:$C$507,2,FALSE)&amp;" - "&amp;E224&amp;" - "&amp;G224&amp;" - "&amp;H224&amp;" - "&amp;I224&amp;" - "&amp;J224&amp;" - "&amp;K224&amp;" - "&amp;L224&amp;" - "&amp;M224&amp;" - "&amp;N224&amp;" - "&amp;O224&amp;" - с ддс: "&amp;Q224,""),"1001 - Няма данни за разход")</f>
        <v>1001 - Няма данни за разход</v>
      </c>
      <c r="B224" s="58">
        <v>217</v>
      </c>
      <c r="C224" s="58" t="str">
        <f>IF(AND(D224&lt;&gt;"",D224&lt;&gt;" -  -  -  -  - "),VLOOKUP(D224,supply!$A$8:$B$507,2,FALSE),"")</f>
        <v/>
      </c>
      <c r="D224" s="60"/>
      <c r="E224" s="60"/>
      <c r="F224" s="67"/>
      <c r="G224" s="59"/>
      <c r="H224" s="68"/>
      <c r="I224" s="60"/>
      <c r="J224" s="59"/>
      <c r="K224" s="59"/>
      <c r="L224" s="59"/>
      <c r="M224" s="59"/>
      <c r="N224" s="59"/>
      <c r="O224" s="59"/>
      <c r="P224" s="68"/>
      <c r="Q224" s="68"/>
      <c r="R224" s="77" t="str">
        <f t="shared" si="9"/>
        <v>Няма избран доставчик</v>
      </c>
      <c r="S224" s="63" t="str">
        <f t="shared" si="11"/>
        <v/>
      </c>
      <c r="U224" s="94" t="str">
        <f>IF(R224="OK",IF(IFERROR(VLOOKUP(B224,total!$B$8:$B$1007,1,FALSE),"")="",B224&amp;", ",""),"")</f>
        <v/>
      </c>
      <c r="V224" s="94" t="str">
        <f t="shared" si="10"/>
        <v/>
      </c>
    </row>
    <row r="225" spans="1:22" x14ac:dyDescent="0.25">
      <c r="A225" s="42" t="str">
        <f>IF(R225="OK",IFERROR(B225&amp;" - "&amp;VLOOKUP(C225,supply!$B$8:$C$507,2,FALSE)&amp;" - "&amp;E225&amp;" - "&amp;G225&amp;" - "&amp;H225&amp;" - "&amp;I225&amp;" - "&amp;J225&amp;" - "&amp;K225&amp;" - "&amp;L225&amp;" - "&amp;M225&amp;" - "&amp;N225&amp;" - "&amp;O225&amp;" - с ддс: "&amp;Q225,""),"1001 - Няма данни за разход")</f>
        <v>1001 - Няма данни за разход</v>
      </c>
      <c r="B225" s="58">
        <v>218</v>
      </c>
      <c r="C225" s="58" t="str">
        <f>IF(AND(D225&lt;&gt;"",D225&lt;&gt;" -  -  -  -  - "),VLOOKUP(D225,supply!$A$8:$B$507,2,FALSE),"")</f>
        <v/>
      </c>
      <c r="D225" s="60"/>
      <c r="E225" s="60"/>
      <c r="F225" s="67"/>
      <c r="G225" s="59"/>
      <c r="H225" s="68"/>
      <c r="I225" s="60"/>
      <c r="J225" s="59"/>
      <c r="K225" s="59"/>
      <c r="L225" s="59"/>
      <c r="M225" s="59"/>
      <c r="N225" s="59"/>
      <c r="O225" s="59"/>
      <c r="P225" s="68"/>
      <c r="Q225" s="68"/>
      <c r="R225" s="77" t="str">
        <f t="shared" si="9"/>
        <v>Няма избран доставчик</v>
      </c>
      <c r="S225" s="63" t="str">
        <f t="shared" si="11"/>
        <v/>
      </c>
      <c r="U225" s="94" t="str">
        <f>IF(R225="OK",IF(IFERROR(VLOOKUP(B225,total!$B$8:$B$1007,1,FALSE),"")="",B225&amp;", ",""),"")</f>
        <v/>
      </c>
      <c r="V225" s="94" t="str">
        <f t="shared" si="10"/>
        <v/>
      </c>
    </row>
    <row r="226" spans="1:22" x14ac:dyDescent="0.25">
      <c r="A226" s="42" t="str">
        <f>IF(R226="OK",IFERROR(B226&amp;" - "&amp;VLOOKUP(C226,supply!$B$8:$C$507,2,FALSE)&amp;" - "&amp;E226&amp;" - "&amp;G226&amp;" - "&amp;H226&amp;" - "&amp;I226&amp;" - "&amp;J226&amp;" - "&amp;K226&amp;" - "&amp;L226&amp;" - "&amp;M226&amp;" - "&amp;N226&amp;" - "&amp;O226&amp;" - с ддс: "&amp;Q226,""),"1001 - Няма данни за разход")</f>
        <v>1001 - Няма данни за разход</v>
      </c>
      <c r="B226" s="58">
        <v>219</v>
      </c>
      <c r="C226" s="58" t="str">
        <f>IF(AND(D226&lt;&gt;"",D226&lt;&gt;" -  -  -  -  - "),VLOOKUP(D226,supply!$A$8:$B$507,2,FALSE),"")</f>
        <v/>
      </c>
      <c r="D226" s="60"/>
      <c r="E226" s="60"/>
      <c r="F226" s="67"/>
      <c r="G226" s="59"/>
      <c r="H226" s="68"/>
      <c r="I226" s="60"/>
      <c r="J226" s="59"/>
      <c r="K226" s="59"/>
      <c r="L226" s="59"/>
      <c r="M226" s="59"/>
      <c r="N226" s="59"/>
      <c r="O226" s="59"/>
      <c r="P226" s="68"/>
      <c r="Q226" s="68"/>
      <c r="R226" s="77" t="str">
        <f t="shared" si="9"/>
        <v>Няма избран доставчик</v>
      </c>
      <c r="S226" s="63" t="str">
        <f t="shared" si="11"/>
        <v/>
      </c>
      <c r="U226" s="94" t="str">
        <f>IF(R226="OK",IF(IFERROR(VLOOKUP(B226,total!$B$8:$B$1007,1,FALSE),"")="",B226&amp;", ",""),"")</f>
        <v/>
      </c>
      <c r="V226" s="94" t="str">
        <f t="shared" si="10"/>
        <v/>
      </c>
    </row>
    <row r="227" spans="1:22" x14ac:dyDescent="0.25">
      <c r="A227" s="42" t="str">
        <f>IF(R227="OK",IFERROR(B227&amp;" - "&amp;VLOOKUP(C227,supply!$B$8:$C$507,2,FALSE)&amp;" - "&amp;E227&amp;" - "&amp;G227&amp;" - "&amp;H227&amp;" - "&amp;I227&amp;" - "&amp;J227&amp;" - "&amp;K227&amp;" - "&amp;L227&amp;" - "&amp;M227&amp;" - "&amp;N227&amp;" - "&amp;O227&amp;" - с ддс: "&amp;Q227,""),"1001 - Няма данни за разход")</f>
        <v>1001 - Няма данни за разход</v>
      </c>
      <c r="B227" s="58">
        <v>220</v>
      </c>
      <c r="C227" s="58" t="str">
        <f>IF(AND(D227&lt;&gt;"",D227&lt;&gt;" -  -  -  -  - "),VLOOKUP(D227,supply!$A$8:$B$507,2,FALSE),"")</f>
        <v/>
      </c>
      <c r="D227" s="60"/>
      <c r="E227" s="60"/>
      <c r="F227" s="67"/>
      <c r="G227" s="59"/>
      <c r="H227" s="68"/>
      <c r="I227" s="60"/>
      <c r="J227" s="59"/>
      <c r="K227" s="59"/>
      <c r="L227" s="59"/>
      <c r="M227" s="59"/>
      <c r="N227" s="59"/>
      <c r="O227" s="59"/>
      <c r="P227" s="68"/>
      <c r="Q227" s="68"/>
      <c r="R227" s="77" t="str">
        <f t="shared" si="9"/>
        <v>Няма избран доставчик</v>
      </c>
      <c r="S227" s="63" t="str">
        <f t="shared" si="11"/>
        <v/>
      </c>
      <c r="U227" s="94" t="str">
        <f>IF(R227="OK",IF(IFERROR(VLOOKUP(B227,total!$B$8:$B$1007,1,FALSE),"")="",B227&amp;", ",""),"")</f>
        <v/>
      </c>
      <c r="V227" s="94" t="str">
        <f t="shared" si="10"/>
        <v/>
      </c>
    </row>
    <row r="228" spans="1:22" x14ac:dyDescent="0.25">
      <c r="A228" s="42" t="str">
        <f>IF(R228="OK",IFERROR(B228&amp;" - "&amp;VLOOKUP(C228,supply!$B$8:$C$507,2,FALSE)&amp;" - "&amp;E228&amp;" - "&amp;G228&amp;" - "&amp;H228&amp;" - "&amp;I228&amp;" - "&amp;J228&amp;" - "&amp;K228&amp;" - "&amp;L228&amp;" - "&amp;M228&amp;" - "&amp;N228&amp;" - "&amp;O228&amp;" - с ддс: "&amp;Q228,""),"1001 - Няма данни за разход")</f>
        <v>1001 - Няма данни за разход</v>
      </c>
      <c r="B228" s="58">
        <v>221</v>
      </c>
      <c r="C228" s="58" t="str">
        <f>IF(AND(D228&lt;&gt;"",D228&lt;&gt;" -  -  -  -  - "),VLOOKUP(D228,supply!$A$8:$B$507,2,FALSE),"")</f>
        <v/>
      </c>
      <c r="D228" s="60"/>
      <c r="E228" s="60"/>
      <c r="F228" s="67"/>
      <c r="G228" s="59"/>
      <c r="H228" s="68"/>
      <c r="I228" s="60"/>
      <c r="J228" s="59"/>
      <c r="K228" s="59"/>
      <c r="L228" s="59"/>
      <c r="M228" s="59"/>
      <c r="N228" s="59"/>
      <c r="O228" s="59"/>
      <c r="P228" s="68"/>
      <c r="Q228" s="68"/>
      <c r="R228" s="77" t="str">
        <f t="shared" si="9"/>
        <v>Няма избран доставчик</v>
      </c>
      <c r="S228" s="63" t="str">
        <f t="shared" si="11"/>
        <v/>
      </c>
      <c r="U228" s="94" t="str">
        <f>IF(R228="OK",IF(IFERROR(VLOOKUP(B228,total!$B$8:$B$1007,1,FALSE),"")="",B228&amp;", ",""),"")</f>
        <v/>
      </c>
      <c r="V228" s="94" t="str">
        <f t="shared" si="10"/>
        <v/>
      </c>
    </row>
    <row r="229" spans="1:22" x14ac:dyDescent="0.25">
      <c r="A229" s="42" t="str">
        <f>IF(R229="OK",IFERROR(B229&amp;" - "&amp;VLOOKUP(C229,supply!$B$8:$C$507,2,FALSE)&amp;" - "&amp;E229&amp;" - "&amp;G229&amp;" - "&amp;H229&amp;" - "&amp;I229&amp;" - "&amp;J229&amp;" - "&amp;K229&amp;" - "&amp;L229&amp;" - "&amp;M229&amp;" - "&amp;N229&amp;" - "&amp;O229&amp;" - с ддс: "&amp;Q229,""),"1001 - Няма данни за разход")</f>
        <v>1001 - Няма данни за разход</v>
      </c>
      <c r="B229" s="58">
        <v>222</v>
      </c>
      <c r="C229" s="58" t="str">
        <f>IF(AND(D229&lt;&gt;"",D229&lt;&gt;" -  -  -  -  - "),VLOOKUP(D229,supply!$A$8:$B$507,2,FALSE),"")</f>
        <v/>
      </c>
      <c r="D229" s="60"/>
      <c r="E229" s="60"/>
      <c r="F229" s="67"/>
      <c r="G229" s="59"/>
      <c r="H229" s="68"/>
      <c r="I229" s="60"/>
      <c r="J229" s="59"/>
      <c r="K229" s="59"/>
      <c r="L229" s="59"/>
      <c r="M229" s="59"/>
      <c r="N229" s="59"/>
      <c r="O229" s="59"/>
      <c r="P229" s="68"/>
      <c r="Q229" s="68"/>
      <c r="R229" s="77" t="str">
        <f t="shared" si="9"/>
        <v>Няма избран доставчик</v>
      </c>
      <c r="S229" s="63" t="str">
        <f t="shared" si="11"/>
        <v/>
      </c>
      <c r="U229" s="94" t="str">
        <f>IF(R229="OK",IF(IFERROR(VLOOKUP(B229,total!$B$8:$B$1007,1,FALSE),"")="",B229&amp;", ",""),"")</f>
        <v/>
      </c>
      <c r="V229" s="94" t="str">
        <f t="shared" si="10"/>
        <v/>
      </c>
    </row>
    <row r="230" spans="1:22" x14ac:dyDescent="0.25">
      <c r="A230" s="42" t="str">
        <f>IF(R230="OK",IFERROR(B230&amp;" - "&amp;VLOOKUP(C230,supply!$B$8:$C$507,2,FALSE)&amp;" - "&amp;E230&amp;" - "&amp;G230&amp;" - "&amp;H230&amp;" - "&amp;I230&amp;" - "&amp;J230&amp;" - "&amp;K230&amp;" - "&amp;L230&amp;" - "&amp;M230&amp;" - "&amp;N230&amp;" - "&amp;O230&amp;" - с ддс: "&amp;Q230,""),"1001 - Няма данни за разход")</f>
        <v>1001 - Няма данни за разход</v>
      </c>
      <c r="B230" s="58">
        <v>223</v>
      </c>
      <c r="C230" s="58" t="str">
        <f>IF(AND(D230&lt;&gt;"",D230&lt;&gt;" -  -  -  -  - "),VLOOKUP(D230,supply!$A$8:$B$507,2,FALSE),"")</f>
        <v/>
      </c>
      <c r="D230" s="60"/>
      <c r="E230" s="60"/>
      <c r="F230" s="67"/>
      <c r="G230" s="59"/>
      <c r="H230" s="68"/>
      <c r="I230" s="60"/>
      <c r="J230" s="59"/>
      <c r="K230" s="59"/>
      <c r="L230" s="59"/>
      <c r="M230" s="59"/>
      <c r="N230" s="59"/>
      <c r="O230" s="59"/>
      <c r="P230" s="68"/>
      <c r="Q230" s="68"/>
      <c r="R230" s="77" t="str">
        <f t="shared" si="9"/>
        <v>Няма избран доставчик</v>
      </c>
      <c r="S230" s="63" t="str">
        <f t="shared" si="11"/>
        <v/>
      </c>
      <c r="U230" s="94" t="str">
        <f>IF(R230="OK",IF(IFERROR(VLOOKUP(B230,total!$B$8:$B$1007,1,FALSE),"")="",B230&amp;", ",""),"")</f>
        <v/>
      </c>
      <c r="V230" s="94" t="str">
        <f t="shared" si="10"/>
        <v/>
      </c>
    </row>
    <row r="231" spans="1:22" x14ac:dyDescent="0.25">
      <c r="A231" s="42" t="str">
        <f>IF(R231="OK",IFERROR(B231&amp;" - "&amp;VLOOKUP(C231,supply!$B$8:$C$507,2,FALSE)&amp;" - "&amp;E231&amp;" - "&amp;G231&amp;" - "&amp;H231&amp;" - "&amp;I231&amp;" - "&amp;J231&amp;" - "&amp;K231&amp;" - "&amp;L231&amp;" - "&amp;M231&amp;" - "&amp;N231&amp;" - "&amp;O231&amp;" - с ддс: "&amp;Q231,""),"1001 - Няма данни за разход")</f>
        <v>1001 - Няма данни за разход</v>
      </c>
      <c r="B231" s="58">
        <v>224</v>
      </c>
      <c r="C231" s="58" t="str">
        <f>IF(AND(D231&lt;&gt;"",D231&lt;&gt;" -  -  -  -  - "),VLOOKUP(D231,supply!$A$8:$B$507,2,FALSE),"")</f>
        <v/>
      </c>
      <c r="D231" s="60"/>
      <c r="E231" s="60"/>
      <c r="F231" s="67"/>
      <c r="G231" s="59"/>
      <c r="H231" s="68"/>
      <c r="I231" s="60"/>
      <c r="J231" s="59"/>
      <c r="K231" s="59"/>
      <c r="L231" s="59"/>
      <c r="M231" s="59"/>
      <c r="N231" s="59"/>
      <c r="O231" s="59"/>
      <c r="P231" s="68"/>
      <c r="Q231" s="68"/>
      <c r="R231" s="77" t="str">
        <f t="shared" si="9"/>
        <v>Няма избран доставчик</v>
      </c>
      <c r="S231" s="63" t="str">
        <f t="shared" si="11"/>
        <v/>
      </c>
      <c r="U231" s="94" t="str">
        <f>IF(R231="OK",IF(IFERROR(VLOOKUP(B231,total!$B$8:$B$1007,1,FALSE),"")="",B231&amp;", ",""),"")</f>
        <v/>
      </c>
      <c r="V231" s="94" t="str">
        <f t="shared" si="10"/>
        <v/>
      </c>
    </row>
    <row r="232" spans="1:22" x14ac:dyDescent="0.25">
      <c r="A232" s="42" t="str">
        <f>IF(R232="OK",IFERROR(B232&amp;" - "&amp;VLOOKUP(C232,supply!$B$8:$C$507,2,FALSE)&amp;" - "&amp;E232&amp;" - "&amp;G232&amp;" - "&amp;H232&amp;" - "&amp;I232&amp;" - "&amp;J232&amp;" - "&amp;K232&amp;" - "&amp;L232&amp;" - "&amp;M232&amp;" - "&amp;N232&amp;" - "&amp;O232&amp;" - с ддс: "&amp;Q232,""),"1001 - Няма данни за разход")</f>
        <v>1001 - Няма данни за разход</v>
      </c>
      <c r="B232" s="58">
        <v>225</v>
      </c>
      <c r="C232" s="58" t="str">
        <f>IF(AND(D232&lt;&gt;"",D232&lt;&gt;" -  -  -  -  - "),VLOOKUP(D232,supply!$A$8:$B$507,2,FALSE),"")</f>
        <v/>
      </c>
      <c r="D232" s="60"/>
      <c r="E232" s="60"/>
      <c r="F232" s="67"/>
      <c r="G232" s="59"/>
      <c r="H232" s="68"/>
      <c r="I232" s="60"/>
      <c r="J232" s="59"/>
      <c r="K232" s="59"/>
      <c r="L232" s="59"/>
      <c r="M232" s="59"/>
      <c r="N232" s="59"/>
      <c r="O232" s="59"/>
      <c r="P232" s="68"/>
      <c r="Q232" s="68"/>
      <c r="R232" s="77" t="str">
        <f t="shared" si="9"/>
        <v>Няма избран доставчик</v>
      </c>
      <c r="S232" s="63" t="str">
        <f t="shared" si="11"/>
        <v/>
      </c>
      <c r="U232" s="94" t="str">
        <f>IF(R232="OK",IF(IFERROR(VLOOKUP(B232,total!$B$8:$B$1007,1,FALSE),"")="",B232&amp;", ",""),"")</f>
        <v/>
      </c>
      <c r="V232" s="94" t="str">
        <f t="shared" si="10"/>
        <v/>
      </c>
    </row>
    <row r="233" spans="1:22" x14ac:dyDescent="0.25">
      <c r="A233" s="42" t="str">
        <f>IF(R233="OK",IFERROR(B233&amp;" - "&amp;VLOOKUP(C233,supply!$B$8:$C$507,2,FALSE)&amp;" - "&amp;E233&amp;" - "&amp;G233&amp;" - "&amp;H233&amp;" - "&amp;I233&amp;" - "&amp;J233&amp;" - "&amp;K233&amp;" - "&amp;L233&amp;" - "&amp;M233&amp;" - "&amp;N233&amp;" - "&amp;O233&amp;" - с ддс: "&amp;Q233,""),"1001 - Няма данни за разход")</f>
        <v>1001 - Няма данни за разход</v>
      </c>
      <c r="B233" s="58">
        <v>226</v>
      </c>
      <c r="C233" s="58" t="str">
        <f>IF(AND(D233&lt;&gt;"",D233&lt;&gt;" -  -  -  -  - "),VLOOKUP(D233,supply!$A$8:$B$507,2,FALSE),"")</f>
        <v/>
      </c>
      <c r="D233" s="60"/>
      <c r="E233" s="60"/>
      <c r="F233" s="67"/>
      <c r="G233" s="59"/>
      <c r="H233" s="68"/>
      <c r="I233" s="60"/>
      <c r="J233" s="59"/>
      <c r="K233" s="59"/>
      <c r="L233" s="59"/>
      <c r="M233" s="59"/>
      <c r="N233" s="59"/>
      <c r="O233" s="59"/>
      <c r="P233" s="68"/>
      <c r="Q233" s="68"/>
      <c r="R233" s="77" t="str">
        <f t="shared" si="9"/>
        <v>Няма избран доставчик</v>
      </c>
      <c r="S233" s="63" t="str">
        <f t="shared" si="11"/>
        <v/>
      </c>
      <c r="U233" s="94" t="str">
        <f>IF(R233="OK",IF(IFERROR(VLOOKUP(B233,total!$B$8:$B$1007,1,FALSE),"")="",B233&amp;", ",""),"")</f>
        <v/>
      </c>
      <c r="V233" s="94" t="str">
        <f t="shared" si="10"/>
        <v/>
      </c>
    </row>
    <row r="234" spans="1:22" x14ac:dyDescent="0.25">
      <c r="A234" s="42" t="str">
        <f>IF(R234="OK",IFERROR(B234&amp;" - "&amp;VLOOKUP(C234,supply!$B$8:$C$507,2,FALSE)&amp;" - "&amp;E234&amp;" - "&amp;G234&amp;" - "&amp;H234&amp;" - "&amp;I234&amp;" - "&amp;J234&amp;" - "&amp;K234&amp;" - "&amp;L234&amp;" - "&amp;M234&amp;" - "&amp;N234&amp;" - "&amp;O234&amp;" - с ддс: "&amp;Q234,""),"1001 - Няма данни за разход")</f>
        <v>1001 - Няма данни за разход</v>
      </c>
      <c r="B234" s="58">
        <v>227</v>
      </c>
      <c r="C234" s="58" t="str">
        <f>IF(AND(D234&lt;&gt;"",D234&lt;&gt;" -  -  -  -  - "),VLOOKUP(D234,supply!$A$8:$B$507,2,FALSE),"")</f>
        <v/>
      </c>
      <c r="D234" s="60"/>
      <c r="E234" s="60"/>
      <c r="F234" s="67"/>
      <c r="G234" s="59"/>
      <c r="H234" s="68"/>
      <c r="I234" s="60"/>
      <c r="J234" s="59"/>
      <c r="K234" s="59"/>
      <c r="L234" s="59"/>
      <c r="M234" s="59"/>
      <c r="N234" s="59"/>
      <c r="O234" s="59"/>
      <c r="P234" s="68"/>
      <c r="Q234" s="68"/>
      <c r="R234" s="77" t="str">
        <f t="shared" si="9"/>
        <v>Няма избран доставчик</v>
      </c>
      <c r="S234" s="63" t="str">
        <f t="shared" si="11"/>
        <v/>
      </c>
      <c r="U234" s="94" t="str">
        <f>IF(R234="OK",IF(IFERROR(VLOOKUP(B234,total!$B$8:$B$1007,1,FALSE),"")="",B234&amp;", ",""),"")</f>
        <v/>
      </c>
      <c r="V234" s="94" t="str">
        <f t="shared" si="10"/>
        <v/>
      </c>
    </row>
    <row r="235" spans="1:22" x14ac:dyDescent="0.25">
      <c r="A235" s="42" t="str">
        <f>IF(R235="OK",IFERROR(B235&amp;" - "&amp;VLOOKUP(C235,supply!$B$8:$C$507,2,FALSE)&amp;" - "&amp;E235&amp;" - "&amp;G235&amp;" - "&amp;H235&amp;" - "&amp;I235&amp;" - "&amp;J235&amp;" - "&amp;K235&amp;" - "&amp;L235&amp;" - "&amp;M235&amp;" - "&amp;N235&amp;" - "&amp;O235&amp;" - с ддс: "&amp;Q235,""),"1001 - Няма данни за разход")</f>
        <v>1001 - Няма данни за разход</v>
      </c>
      <c r="B235" s="58">
        <v>228</v>
      </c>
      <c r="C235" s="58" t="str">
        <f>IF(AND(D235&lt;&gt;"",D235&lt;&gt;" -  -  -  -  - "),VLOOKUP(D235,supply!$A$8:$B$507,2,FALSE),"")</f>
        <v/>
      </c>
      <c r="D235" s="60"/>
      <c r="E235" s="60"/>
      <c r="F235" s="67"/>
      <c r="G235" s="59"/>
      <c r="H235" s="68"/>
      <c r="I235" s="60"/>
      <c r="J235" s="59"/>
      <c r="K235" s="59"/>
      <c r="L235" s="59"/>
      <c r="M235" s="59"/>
      <c r="N235" s="59"/>
      <c r="O235" s="59"/>
      <c r="P235" s="68"/>
      <c r="Q235" s="68"/>
      <c r="R235" s="77" t="str">
        <f t="shared" si="9"/>
        <v>Няма избран доставчик</v>
      </c>
      <c r="S235" s="63" t="str">
        <f t="shared" si="11"/>
        <v/>
      </c>
      <c r="U235" s="94" t="str">
        <f>IF(R235="OK",IF(IFERROR(VLOOKUP(B235,total!$B$8:$B$1007,1,FALSE),"")="",B235&amp;", ",""),"")</f>
        <v/>
      </c>
      <c r="V235" s="94" t="str">
        <f t="shared" si="10"/>
        <v/>
      </c>
    </row>
    <row r="236" spans="1:22" x14ac:dyDescent="0.25">
      <c r="A236" s="42" t="str">
        <f>IF(R236="OK",IFERROR(B236&amp;" - "&amp;VLOOKUP(C236,supply!$B$8:$C$507,2,FALSE)&amp;" - "&amp;E236&amp;" - "&amp;G236&amp;" - "&amp;H236&amp;" - "&amp;I236&amp;" - "&amp;J236&amp;" - "&amp;K236&amp;" - "&amp;L236&amp;" - "&amp;M236&amp;" - "&amp;N236&amp;" - "&amp;O236&amp;" - с ддс: "&amp;Q236,""),"1001 - Няма данни за разход")</f>
        <v>1001 - Няма данни за разход</v>
      </c>
      <c r="B236" s="58">
        <v>229</v>
      </c>
      <c r="C236" s="58" t="str">
        <f>IF(AND(D236&lt;&gt;"",D236&lt;&gt;" -  -  -  -  - "),VLOOKUP(D236,supply!$A$8:$B$507,2,FALSE),"")</f>
        <v/>
      </c>
      <c r="D236" s="60"/>
      <c r="E236" s="60"/>
      <c r="F236" s="67"/>
      <c r="G236" s="59"/>
      <c r="H236" s="68"/>
      <c r="I236" s="60"/>
      <c r="J236" s="59"/>
      <c r="K236" s="59"/>
      <c r="L236" s="59"/>
      <c r="M236" s="59"/>
      <c r="N236" s="59"/>
      <c r="O236" s="59"/>
      <c r="P236" s="68"/>
      <c r="Q236" s="68"/>
      <c r="R236" s="77" t="str">
        <f t="shared" si="9"/>
        <v>Няма избран доставчик</v>
      </c>
      <c r="S236" s="63" t="str">
        <f t="shared" si="11"/>
        <v/>
      </c>
      <c r="U236" s="94" t="str">
        <f>IF(R236="OK",IF(IFERROR(VLOOKUP(B236,total!$B$8:$B$1007,1,FALSE),"")="",B236&amp;", ",""),"")</f>
        <v/>
      </c>
      <c r="V236" s="94" t="str">
        <f t="shared" si="10"/>
        <v/>
      </c>
    </row>
    <row r="237" spans="1:22" x14ac:dyDescent="0.25">
      <c r="A237" s="42" t="str">
        <f>IF(R237="OK",IFERROR(B237&amp;" - "&amp;VLOOKUP(C237,supply!$B$8:$C$507,2,FALSE)&amp;" - "&amp;E237&amp;" - "&amp;G237&amp;" - "&amp;H237&amp;" - "&amp;I237&amp;" - "&amp;J237&amp;" - "&amp;K237&amp;" - "&amp;L237&amp;" - "&amp;M237&amp;" - "&amp;N237&amp;" - "&amp;O237&amp;" - с ддс: "&amp;Q237,""),"1001 - Няма данни за разход")</f>
        <v>1001 - Няма данни за разход</v>
      </c>
      <c r="B237" s="58">
        <v>230</v>
      </c>
      <c r="C237" s="58" t="str">
        <f>IF(AND(D237&lt;&gt;"",D237&lt;&gt;" -  -  -  -  - "),VLOOKUP(D237,supply!$A$8:$B$507,2,FALSE),"")</f>
        <v/>
      </c>
      <c r="D237" s="60"/>
      <c r="E237" s="60"/>
      <c r="F237" s="67"/>
      <c r="G237" s="59"/>
      <c r="H237" s="68"/>
      <c r="I237" s="60"/>
      <c r="J237" s="59"/>
      <c r="K237" s="59"/>
      <c r="L237" s="59"/>
      <c r="M237" s="59"/>
      <c r="N237" s="59"/>
      <c r="O237" s="59"/>
      <c r="P237" s="68"/>
      <c r="Q237" s="68"/>
      <c r="R237" s="77" t="str">
        <f t="shared" si="9"/>
        <v>Няма избран доставчик</v>
      </c>
      <c r="S237" s="63" t="str">
        <f t="shared" si="11"/>
        <v/>
      </c>
      <c r="U237" s="94" t="str">
        <f>IF(R237="OK",IF(IFERROR(VLOOKUP(B237,total!$B$8:$B$1007,1,FALSE),"")="",B237&amp;", ",""),"")</f>
        <v/>
      </c>
      <c r="V237" s="94" t="str">
        <f t="shared" si="10"/>
        <v/>
      </c>
    </row>
    <row r="238" spans="1:22" x14ac:dyDescent="0.25">
      <c r="A238" s="42" t="str">
        <f>IF(R238="OK",IFERROR(B238&amp;" - "&amp;VLOOKUP(C238,supply!$B$8:$C$507,2,FALSE)&amp;" - "&amp;E238&amp;" - "&amp;G238&amp;" - "&amp;H238&amp;" - "&amp;I238&amp;" - "&amp;J238&amp;" - "&amp;K238&amp;" - "&amp;L238&amp;" - "&amp;M238&amp;" - "&amp;N238&amp;" - "&amp;O238&amp;" - с ддс: "&amp;Q238,""),"1001 - Няма данни за разход")</f>
        <v>1001 - Няма данни за разход</v>
      </c>
      <c r="B238" s="58">
        <v>231</v>
      </c>
      <c r="C238" s="58" t="str">
        <f>IF(AND(D238&lt;&gt;"",D238&lt;&gt;" -  -  -  -  - "),VLOOKUP(D238,supply!$A$8:$B$507,2,FALSE),"")</f>
        <v/>
      </c>
      <c r="D238" s="60"/>
      <c r="E238" s="60"/>
      <c r="F238" s="67"/>
      <c r="G238" s="59"/>
      <c r="H238" s="68"/>
      <c r="I238" s="60"/>
      <c r="J238" s="59"/>
      <c r="K238" s="59"/>
      <c r="L238" s="59"/>
      <c r="M238" s="59"/>
      <c r="N238" s="59"/>
      <c r="O238" s="59"/>
      <c r="P238" s="68"/>
      <c r="Q238" s="68"/>
      <c r="R238" s="77" t="str">
        <f t="shared" si="9"/>
        <v>Няма избран доставчик</v>
      </c>
      <c r="S238" s="63" t="str">
        <f t="shared" si="11"/>
        <v/>
      </c>
      <c r="U238" s="94" t="str">
        <f>IF(R238="OK",IF(IFERROR(VLOOKUP(B238,total!$B$8:$B$1007,1,FALSE),"")="",B238&amp;", ",""),"")</f>
        <v/>
      </c>
      <c r="V238" s="94" t="str">
        <f t="shared" si="10"/>
        <v/>
      </c>
    </row>
    <row r="239" spans="1:22" x14ac:dyDescent="0.25">
      <c r="A239" s="42" t="str">
        <f>IF(R239="OK",IFERROR(B239&amp;" - "&amp;VLOOKUP(C239,supply!$B$8:$C$507,2,FALSE)&amp;" - "&amp;E239&amp;" - "&amp;G239&amp;" - "&amp;H239&amp;" - "&amp;I239&amp;" - "&amp;J239&amp;" - "&amp;K239&amp;" - "&amp;L239&amp;" - "&amp;M239&amp;" - "&amp;N239&amp;" - "&amp;O239&amp;" - с ддс: "&amp;Q239,""),"1001 - Няма данни за разход")</f>
        <v>1001 - Няма данни за разход</v>
      </c>
      <c r="B239" s="58">
        <v>232</v>
      </c>
      <c r="C239" s="58" t="str">
        <f>IF(AND(D239&lt;&gt;"",D239&lt;&gt;" -  -  -  -  - "),VLOOKUP(D239,supply!$A$8:$B$507,2,FALSE),"")</f>
        <v/>
      </c>
      <c r="D239" s="60"/>
      <c r="E239" s="60"/>
      <c r="F239" s="67"/>
      <c r="G239" s="59"/>
      <c r="H239" s="68"/>
      <c r="I239" s="60"/>
      <c r="J239" s="59"/>
      <c r="K239" s="59"/>
      <c r="L239" s="59"/>
      <c r="M239" s="59"/>
      <c r="N239" s="59"/>
      <c r="O239" s="59"/>
      <c r="P239" s="68"/>
      <c r="Q239" s="68"/>
      <c r="R239" s="77" t="str">
        <f t="shared" si="9"/>
        <v>Няма избран доставчик</v>
      </c>
      <c r="S239" s="63" t="str">
        <f t="shared" si="11"/>
        <v/>
      </c>
      <c r="U239" s="94" t="str">
        <f>IF(R239="OK",IF(IFERROR(VLOOKUP(B239,total!$B$8:$B$1007,1,FALSE),"")="",B239&amp;", ",""),"")</f>
        <v/>
      </c>
      <c r="V239" s="94" t="str">
        <f t="shared" si="10"/>
        <v/>
      </c>
    </row>
    <row r="240" spans="1:22" x14ac:dyDescent="0.25">
      <c r="A240" s="42" t="str">
        <f>IF(R240="OK",IFERROR(B240&amp;" - "&amp;VLOOKUP(C240,supply!$B$8:$C$507,2,FALSE)&amp;" - "&amp;E240&amp;" - "&amp;G240&amp;" - "&amp;H240&amp;" - "&amp;I240&amp;" - "&amp;J240&amp;" - "&amp;K240&amp;" - "&amp;L240&amp;" - "&amp;M240&amp;" - "&amp;N240&amp;" - "&amp;O240&amp;" - с ддс: "&amp;Q240,""),"1001 - Няма данни за разход")</f>
        <v>1001 - Няма данни за разход</v>
      </c>
      <c r="B240" s="58">
        <v>233</v>
      </c>
      <c r="C240" s="58" t="str">
        <f>IF(AND(D240&lt;&gt;"",D240&lt;&gt;" -  -  -  -  - "),VLOOKUP(D240,supply!$A$8:$B$507,2,FALSE),"")</f>
        <v/>
      </c>
      <c r="D240" s="60"/>
      <c r="E240" s="60"/>
      <c r="F240" s="67"/>
      <c r="G240" s="59"/>
      <c r="H240" s="68"/>
      <c r="I240" s="60"/>
      <c r="J240" s="59"/>
      <c r="K240" s="59"/>
      <c r="L240" s="59"/>
      <c r="M240" s="59"/>
      <c r="N240" s="59"/>
      <c r="O240" s="59"/>
      <c r="P240" s="68"/>
      <c r="Q240" s="68"/>
      <c r="R240" s="77" t="str">
        <f t="shared" si="9"/>
        <v>Няма избран доставчик</v>
      </c>
      <c r="S240" s="63" t="str">
        <f t="shared" si="11"/>
        <v/>
      </c>
      <c r="U240" s="94" t="str">
        <f>IF(R240="OK",IF(IFERROR(VLOOKUP(B240,total!$B$8:$B$1007,1,FALSE),"")="",B240&amp;", ",""),"")</f>
        <v/>
      </c>
      <c r="V240" s="94" t="str">
        <f t="shared" si="10"/>
        <v/>
      </c>
    </row>
    <row r="241" spans="1:22" x14ac:dyDescent="0.25">
      <c r="A241" s="42" t="str">
        <f>IF(R241="OK",IFERROR(B241&amp;" - "&amp;VLOOKUP(C241,supply!$B$8:$C$507,2,FALSE)&amp;" - "&amp;E241&amp;" - "&amp;G241&amp;" - "&amp;H241&amp;" - "&amp;I241&amp;" - "&amp;J241&amp;" - "&amp;K241&amp;" - "&amp;L241&amp;" - "&amp;M241&amp;" - "&amp;N241&amp;" - "&amp;O241&amp;" - с ддс: "&amp;Q241,""),"1001 - Няма данни за разход")</f>
        <v>1001 - Няма данни за разход</v>
      </c>
      <c r="B241" s="58">
        <v>234</v>
      </c>
      <c r="C241" s="58" t="str">
        <f>IF(AND(D241&lt;&gt;"",D241&lt;&gt;" -  -  -  -  - "),VLOOKUP(D241,supply!$A$8:$B$507,2,FALSE),"")</f>
        <v/>
      </c>
      <c r="D241" s="60"/>
      <c r="E241" s="60"/>
      <c r="F241" s="67"/>
      <c r="G241" s="59"/>
      <c r="H241" s="68"/>
      <c r="I241" s="60"/>
      <c r="J241" s="59"/>
      <c r="K241" s="59"/>
      <c r="L241" s="59"/>
      <c r="M241" s="59"/>
      <c r="N241" s="59"/>
      <c r="O241" s="59"/>
      <c r="P241" s="68"/>
      <c r="Q241" s="68"/>
      <c r="R241" s="77" t="str">
        <f t="shared" si="9"/>
        <v>Няма избран доставчик</v>
      </c>
      <c r="S241" s="63" t="str">
        <f t="shared" si="11"/>
        <v/>
      </c>
      <c r="U241" s="94" t="str">
        <f>IF(R241="OK",IF(IFERROR(VLOOKUP(B241,total!$B$8:$B$1007,1,FALSE),"")="",B241&amp;", ",""),"")</f>
        <v/>
      </c>
      <c r="V241" s="94" t="str">
        <f t="shared" si="10"/>
        <v/>
      </c>
    </row>
    <row r="242" spans="1:22" x14ac:dyDescent="0.25">
      <c r="A242" s="42" t="str">
        <f>IF(R242="OK",IFERROR(B242&amp;" - "&amp;VLOOKUP(C242,supply!$B$8:$C$507,2,FALSE)&amp;" - "&amp;E242&amp;" - "&amp;G242&amp;" - "&amp;H242&amp;" - "&amp;I242&amp;" - "&amp;J242&amp;" - "&amp;K242&amp;" - "&amp;L242&amp;" - "&amp;M242&amp;" - "&amp;N242&amp;" - "&amp;O242&amp;" - с ддс: "&amp;Q242,""),"1001 - Няма данни за разход")</f>
        <v>1001 - Няма данни за разход</v>
      </c>
      <c r="B242" s="58">
        <v>235</v>
      </c>
      <c r="C242" s="58" t="str">
        <f>IF(AND(D242&lt;&gt;"",D242&lt;&gt;" -  -  -  -  - "),VLOOKUP(D242,supply!$A$8:$B$507,2,FALSE),"")</f>
        <v/>
      </c>
      <c r="D242" s="60"/>
      <c r="E242" s="60"/>
      <c r="F242" s="67"/>
      <c r="G242" s="59"/>
      <c r="H242" s="68"/>
      <c r="I242" s="60"/>
      <c r="J242" s="59"/>
      <c r="K242" s="59"/>
      <c r="L242" s="59"/>
      <c r="M242" s="59"/>
      <c r="N242" s="59"/>
      <c r="O242" s="59"/>
      <c r="P242" s="68"/>
      <c r="Q242" s="68"/>
      <c r="R242" s="77" t="str">
        <f t="shared" si="9"/>
        <v>Няма избран доставчик</v>
      </c>
      <c r="S242" s="63" t="str">
        <f t="shared" si="11"/>
        <v/>
      </c>
      <c r="U242" s="94" t="str">
        <f>IF(R242="OK",IF(IFERROR(VLOOKUP(B242,total!$B$8:$B$1007,1,FALSE),"")="",B242&amp;", ",""),"")</f>
        <v/>
      </c>
      <c r="V242" s="94" t="str">
        <f t="shared" si="10"/>
        <v/>
      </c>
    </row>
    <row r="243" spans="1:22" x14ac:dyDescent="0.25">
      <c r="A243" s="42" t="str">
        <f>IF(R243="OK",IFERROR(B243&amp;" - "&amp;VLOOKUP(C243,supply!$B$8:$C$507,2,FALSE)&amp;" - "&amp;E243&amp;" - "&amp;G243&amp;" - "&amp;H243&amp;" - "&amp;I243&amp;" - "&amp;J243&amp;" - "&amp;K243&amp;" - "&amp;L243&amp;" - "&amp;M243&amp;" - "&amp;N243&amp;" - "&amp;O243&amp;" - с ддс: "&amp;Q243,""),"1001 - Няма данни за разход")</f>
        <v>1001 - Няма данни за разход</v>
      </c>
      <c r="B243" s="58">
        <v>236</v>
      </c>
      <c r="C243" s="58" t="str">
        <f>IF(AND(D243&lt;&gt;"",D243&lt;&gt;" -  -  -  -  - "),VLOOKUP(D243,supply!$A$8:$B$507,2,FALSE),"")</f>
        <v/>
      </c>
      <c r="D243" s="60"/>
      <c r="E243" s="60"/>
      <c r="F243" s="67"/>
      <c r="G243" s="59"/>
      <c r="H243" s="68"/>
      <c r="I243" s="60"/>
      <c r="J243" s="59"/>
      <c r="K243" s="59"/>
      <c r="L243" s="59"/>
      <c r="M243" s="59"/>
      <c r="N243" s="59"/>
      <c r="O243" s="59"/>
      <c r="P243" s="68"/>
      <c r="Q243" s="68"/>
      <c r="R243" s="77" t="str">
        <f t="shared" si="9"/>
        <v>Няма избран доставчик</v>
      </c>
      <c r="S243" s="63" t="str">
        <f t="shared" si="11"/>
        <v/>
      </c>
      <c r="U243" s="94" t="str">
        <f>IF(R243="OK",IF(IFERROR(VLOOKUP(B243,total!$B$8:$B$1007,1,FALSE),"")="",B243&amp;", ",""),"")</f>
        <v/>
      </c>
      <c r="V243" s="94" t="str">
        <f t="shared" si="10"/>
        <v/>
      </c>
    </row>
    <row r="244" spans="1:22" x14ac:dyDescent="0.25">
      <c r="A244" s="42" t="str">
        <f>IF(R244="OK",IFERROR(B244&amp;" - "&amp;VLOOKUP(C244,supply!$B$8:$C$507,2,FALSE)&amp;" - "&amp;E244&amp;" - "&amp;G244&amp;" - "&amp;H244&amp;" - "&amp;I244&amp;" - "&amp;J244&amp;" - "&amp;K244&amp;" - "&amp;L244&amp;" - "&amp;M244&amp;" - "&amp;N244&amp;" - "&amp;O244&amp;" - с ддс: "&amp;Q244,""),"1001 - Няма данни за разход")</f>
        <v>1001 - Няма данни за разход</v>
      </c>
      <c r="B244" s="58">
        <v>237</v>
      </c>
      <c r="C244" s="58" t="str">
        <f>IF(AND(D244&lt;&gt;"",D244&lt;&gt;" -  -  -  -  - "),VLOOKUP(D244,supply!$A$8:$B$507,2,FALSE),"")</f>
        <v/>
      </c>
      <c r="D244" s="60"/>
      <c r="E244" s="60"/>
      <c r="F244" s="67"/>
      <c r="G244" s="59"/>
      <c r="H244" s="68"/>
      <c r="I244" s="60"/>
      <c r="J244" s="59"/>
      <c r="K244" s="59"/>
      <c r="L244" s="59"/>
      <c r="M244" s="59"/>
      <c r="N244" s="59"/>
      <c r="O244" s="59"/>
      <c r="P244" s="68"/>
      <c r="Q244" s="68"/>
      <c r="R244" s="77" t="str">
        <f t="shared" si="9"/>
        <v>Няма избран доставчик</v>
      </c>
      <c r="S244" s="63" t="str">
        <f t="shared" si="11"/>
        <v/>
      </c>
      <c r="U244" s="94" t="str">
        <f>IF(R244="OK",IF(IFERROR(VLOOKUP(B244,total!$B$8:$B$1007,1,FALSE),"")="",B244&amp;", ",""),"")</f>
        <v/>
      </c>
      <c r="V244" s="94" t="str">
        <f t="shared" si="10"/>
        <v/>
      </c>
    </row>
    <row r="245" spans="1:22" x14ac:dyDescent="0.25">
      <c r="A245" s="42" t="str">
        <f>IF(R245="OK",IFERROR(B245&amp;" - "&amp;VLOOKUP(C245,supply!$B$8:$C$507,2,FALSE)&amp;" - "&amp;E245&amp;" - "&amp;G245&amp;" - "&amp;H245&amp;" - "&amp;I245&amp;" - "&amp;J245&amp;" - "&amp;K245&amp;" - "&amp;L245&amp;" - "&amp;M245&amp;" - "&amp;N245&amp;" - "&amp;O245&amp;" - с ддс: "&amp;Q245,""),"1001 - Няма данни за разход")</f>
        <v>1001 - Няма данни за разход</v>
      </c>
      <c r="B245" s="58">
        <v>238</v>
      </c>
      <c r="C245" s="58" t="str">
        <f>IF(AND(D245&lt;&gt;"",D245&lt;&gt;" -  -  -  -  - "),VLOOKUP(D245,supply!$A$8:$B$507,2,FALSE),"")</f>
        <v/>
      </c>
      <c r="D245" s="60"/>
      <c r="E245" s="60"/>
      <c r="F245" s="67"/>
      <c r="G245" s="59"/>
      <c r="H245" s="68"/>
      <c r="I245" s="60"/>
      <c r="J245" s="59"/>
      <c r="K245" s="59"/>
      <c r="L245" s="59"/>
      <c r="M245" s="59"/>
      <c r="N245" s="59"/>
      <c r="O245" s="59"/>
      <c r="P245" s="68"/>
      <c r="Q245" s="68"/>
      <c r="R245" s="77" t="str">
        <f t="shared" si="9"/>
        <v>Няма избран доставчик</v>
      </c>
      <c r="S245" s="63" t="str">
        <f t="shared" si="11"/>
        <v/>
      </c>
      <c r="U245" s="94" t="str">
        <f>IF(R245="OK",IF(IFERROR(VLOOKUP(B245,total!$B$8:$B$1007,1,FALSE),"")="",B245&amp;", ",""),"")</f>
        <v/>
      </c>
      <c r="V245" s="94" t="str">
        <f t="shared" si="10"/>
        <v/>
      </c>
    </row>
    <row r="246" spans="1:22" x14ac:dyDescent="0.25">
      <c r="A246" s="42" t="str">
        <f>IF(R246="OK",IFERROR(B246&amp;" - "&amp;VLOOKUP(C246,supply!$B$8:$C$507,2,FALSE)&amp;" - "&amp;E246&amp;" - "&amp;G246&amp;" - "&amp;H246&amp;" - "&amp;I246&amp;" - "&amp;J246&amp;" - "&amp;K246&amp;" - "&amp;L246&amp;" - "&amp;M246&amp;" - "&amp;N246&amp;" - "&amp;O246&amp;" - с ддс: "&amp;Q246,""),"1001 - Няма данни за разход")</f>
        <v>1001 - Няма данни за разход</v>
      </c>
      <c r="B246" s="58">
        <v>239</v>
      </c>
      <c r="C246" s="58" t="str">
        <f>IF(AND(D246&lt;&gt;"",D246&lt;&gt;" -  -  -  -  - "),VLOOKUP(D246,supply!$A$8:$B$507,2,FALSE),"")</f>
        <v/>
      </c>
      <c r="D246" s="60"/>
      <c r="E246" s="60"/>
      <c r="F246" s="67"/>
      <c r="G246" s="59"/>
      <c r="H246" s="68"/>
      <c r="I246" s="60"/>
      <c r="J246" s="59"/>
      <c r="K246" s="59"/>
      <c r="L246" s="59"/>
      <c r="M246" s="59"/>
      <c r="N246" s="59"/>
      <c r="O246" s="59"/>
      <c r="P246" s="68"/>
      <c r="Q246" s="68"/>
      <c r="R246" s="77" t="str">
        <f t="shared" si="9"/>
        <v>Няма избран доставчик</v>
      </c>
      <c r="S246" s="63" t="str">
        <f t="shared" si="11"/>
        <v/>
      </c>
      <c r="U246" s="94" t="str">
        <f>IF(R246="OK",IF(IFERROR(VLOOKUP(B246,total!$B$8:$B$1007,1,FALSE),"")="",B246&amp;", ",""),"")</f>
        <v/>
      </c>
      <c r="V246" s="94" t="str">
        <f t="shared" si="10"/>
        <v/>
      </c>
    </row>
    <row r="247" spans="1:22" x14ac:dyDescent="0.25">
      <c r="A247" s="42" t="str">
        <f>IF(R247="OK",IFERROR(B247&amp;" - "&amp;VLOOKUP(C247,supply!$B$8:$C$507,2,FALSE)&amp;" - "&amp;E247&amp;" - "&amp;G247&amp;" - "&amp;H247&amp;" - "&amp;I247&amp;" - "&amp;J247&amp;" - "&amp;K247&amp;" - "&amp;L247&amp;" - "&amp;M247&amp;" - "&amp;N247&amp;" - "&amp;O247&amp;" - с ддс: "&amp;Q247,""),"1001 - Няма данни за разход")</f>
        <v>1001 - Няма данни за разход</v>
      </c>
      <c r="B247" s="58">
        <v>240</v>
      </c>
      <c r="C247" s="58" t="str">
        <f>IF(AND(D247&lt;&gt;"",D247&lt;&gt;" -  -  -  -  - "),VLOOKUP(D247,supply!$A$8:$B$507,2,FALSE),"")</f>
        <v/>
      </c>
      <c r="D247" s="60"/>
      <c r="E247" s="60"/>
      <c r="F247" s="67"/>
      <c r="G247" s="59"/>
      <c r="H247" s="68"/>
      <c r="I247" s="60"/>
      <c r="J247" s="59"/>
      <c r="K247" s="59"/>
      <c r="L247" s="59"/>
      <c r="M247" s="59"/>
      <c r="N247" s="59"/>
      <c r="O247" s="59"/>
      <c r="P247" s="68"/>
      <c r="Q247" s="68"/>
      <c r="R247" s="77" t="str">
        <f t="shared" si="9"/>
        <v>Няма избран доставчик</v>
      </c>
      <c r="S247" s="63" t="str">
        <f t="shared" si="11"/>
        <v/>
      </c>
      <c r="U247" s="94" t="str">
        <f>IF(R247="OK",IF(IFERROR(VLOOKUP(B247,total!$B$8:$B$1007,1,FALSE),"")="",B247&amp;", ",""),"")</f>
        <v/>
      </c>
      <c r="V247" s="94" t="str">
        <f t="shared" si="10"/>
        <v/>
      </c>
    </row>
    <row r="248" spans="1:22" x14ac:dyDescent="0.25">
      <c r="A248" s="42" t="str">
        <f>IF(R248="OK",IFERROR(B248&amp;" - "&amp;VLOOKUP(C248,supply!$B$8:$C$507,2,FALSE)&amp;" - "&amp;E248&amp;" - "&amp;G248&amp;" - "&amp;H248&amp;" - "&amp;I248&amp;" - "&amp;J248&amp;" - "&amp;K248&amp;" - "&amp;L248&amp;" - "&amp;M248&amp;" - "&amp;N248&amp;" - "&amp;O248&amp;" - с ддс: "&amp;Q248,""),"1001 - Няма данни за разход")</f>
        <v>1001 - Няма данни за разход</v>
      </c>
      <c r="B248" s="58">
        <v>241</v>
      </c>
      <c r="C248" s="58" t="str">
        <f>IF(AND(D248&lt;&gt;"",D248&lt;&gt;" -  -  -  -  - "),VLOOKUP(D248,supply!$A$8:$B$507,2,FALSE),"")</f>
        <v/>
      </c>
      <c r="D248" s="60"/>
      <c r="E248" s="60"/>
      <c r="F248" s="67"/>
      <c r="G248" s="59"/>
      <c r="H248" s="68"/>
      <c r="I248" s="60"/>
      <c r="J248" s="59"/>
      <c r="K248" s="59"/>
      <c r="L248" s="59"/>
      <c r="M248" s="59"/>
      <c r="N248" s="59"/>
      <c r="O248" s="59"/>
      <c r="P248" s="68"/>
      <c r="Q248" s="68"/>
      <c r="R248" s="77" t="str">
        <f t="shared" si="9"/>
        <v>Няма избран доставчик</v>
      </c>
      <c r="S248" s="63" t="str">
        <f t="shared" si="11"/>
        <v/>
      </c>
      <c r="U248" s="94" t="str">
        <f>IF(R248="OK",IF(IFERROR(VLOOKUP(B248,total!$B$8:$B$1007,1,FALSE),"")="",B248&amp;", ",""),"")</f>
        <v/>
      </c>
      <c r="V248" s="94" t="str">
        <f t="shared" si="10"/>
        <v/>
      </c>
    </row>
    <row r="249" spans="1:22" x14ac:dyDescent="0.25">
      <c r="A249" s="42" t="str">
        <f>IF(R249="OK",IFERROR(B249&amp;" - "&amp;VLOOKUP(C249,supply!$B$8:$C$507,2,FALSE)&amp;" - "&amp;E249&amp;" - "&amp;G249&amp;" - "&amp;H249&amp;" - "&amp;I249&amp;" - "&amp;J249&amp;" - "&amp;K249&amp;" - "&amp;L249&amp;" - "&amp;M249&amp;" - "&amp;N249&amp;" - "&amp;O249&amp;" - с ддс: "&amp;Q249,""),"1001 - Няма данни за разход")</f>
        <v>1001 - Няма данни за разход</v>
      </c>
      <c r="B249" s="58">
        <v>242</v>
      </c>
      <c r="C249" s="58" t="str">
        <f>IF(AND(D249&lt;&gt;"",D249&lt;&gt;" -  -  -  -  - "),VLOOKUP(D249,supply!$A$8:$B$507,2,FALSE),"")</f>
        <v/>
      </c>
      <c r="D249" s="60"/>
      <c r="E249" s="60"/>
      <c r="F249" s="67"/>
      <c r="G249" s="59"/>
      <c r="H249" s="68"/>
      <c r="I249" s="60"/>
      <c r="J249" s="59"/>
      <c r="K249" s="59"/>
      <c r="L249" s="59"/>
      <c r="M249" s="59"/>
      <c r="N249" s="59"/>
      <c r="O249" s="59"/>
      <c r="P249" s="68"/>
      <c r="Q249" s="68"/>
      <c r="R249" s="77" t="str">
        <f t="shared" si="9"/>
        <v>Няма избран доставчик</v>
      </c>
      <c r="S249" s="63" t="str">
        <f t="shared" si="11"/>
        <v/>
      </c>
      <c r="U249" s="94" t="str">
        <f>IF(R249="OK",IF(IFERROR(VLOOKUP(B249,total!$B$8:$B$1007,1,FALSE),"")="",B249&amp;", ",""),"")</f>
        <v/>
      </c>
      <c r="V249" s="94" t="str">
        <f t="shared" si="10"/>
        <v/>
      </c>
    </row>
    <row r="250" spans="1:22" x14ac:dyDescent="0.25">
      <c r="A250" s="42" t="str">
        <f>IF(R250="OK",IFERROR(B250&amp;" - "&amp;VLOOKUP(C250,supply!$B$8:$C$507,2,FALSE)&amp;" - "&amp;E250&amp;" - "&amp;G250&amp;" - "&amp;H250&amp;" - "&amp;I250&amp;" - "&amp;J250&amp;" - "&amp;K250&amp;" - "&amp;L250&amp;" - "&amp;M250&amp;" - "&amp;N250&amp;" - "&amp;O250&amp;" - с ддс: "&amp;Q250,""),"1001 - Няма данни за разход")</f>
        <v>1001 - Няма данни за разход</v>
      </c>
      <c r="B250" s="58">
        <v>243</v>
      </c>
      <c r="C250" s="58" t="str">
        <f>IF(AND(D250&lt;&gt;"",D250&lt;&gt;" -  -  -  -  - "),VLOOKUP(D250,supply!$A$8:$B$507,2,FALSE),"")</f>
        <v/>
      </c>
      <c r="D250" s="60"/>
      <c r="E250" s="60"/>
      <c r="F250" s="67"/>
      <c r="G250" s="59"/>
      <c r="H250" s="68"/>
      <c r="I250" s="60"/>
      <c r="J250" s="59"/>
      <c r="K250" s="59"/>
      <c r="L250" s="59"/>
      <c r="M250" s="59"/>
      <c r="N250" s="59"/>
      <c r="O250" s="59"/>
      <c r="P250" s="68"/>
      <c r="Q250" s="68"/>
      <c r="R250" s="77" t="str">
        <f t="shared" si="9"/>
        <v>Няма избран доставчик</v>
      </c>
      <c r="S250" s="63" t="str">
        <f t="shared" si="11"/>
        <v/>
      </c>
      <c r="U250" s="94" t="str">
        <f>IF(R250="OK",IF(IFERROR(VLOOKUP(B250,total!$B$8:$B$1007,1,FALSE),"")="",B250&amp;", ",""),"")</f>
        <v/>
      </c>
      <c r="V250" s="94" t="str">
        <f t="shared" si="10"/>
        <v/>
      </c>
    </row>
    <row r="251" spans="1:22" x14ac:dyDescent="0.25">
      <c r="A251" s="42" t="str">
        <f>IF(R251="OK",IFERROR(B251&amp;" - "&amp;VLOOKUP(C251,supply!$B$8:$C$507,2,FALSE)&amp;" - "&amp;E251&amp;" - "&amp;G251&amp;" - "&amp;H251&amp;" - "&amp;I251&amp;" - "&amp;J251&amp;" - "&amp;K251&amp;" - "&amp;L251&amp;" - "&amp;M251&amp;" - "&amp;N251&amp;" - "&amp;O251&amp;" - с ддс: "&amp;Q251,""),"1001 - Няма данни за разход")</f>
        <v>1001 - Няма данни за разход</v>
      </c>
      <c r="B251" s="58">
        <v>244</v>
      </c>
      <c r="C251" s="58" t="str">
        <f>IF(AND(D251&lt;&gt;"",D251&lt;&gt;" -  -  -  -  - "),VLOOKUP(D251,supply!$A$8:$B$507,2,FALSE),"")</f>
        <v/>
      </c>
      <c r="D251" s="60"/>
      <c r="E251" s="60"/>
      <c r="F251" s="67"/>
      <c r="G251" s="59"/>
      <c r="H251" s="68"/>
      <c r="I251" s="60"/>
      <c r="J251" s="59"/>
      <c r="K251" s="59"/>
      <c r="L251" s="59"/>
      <c r="M251" s="59"/>
      <c r="N251" s="59"/>
      <c r="O251" s="59"/>
      <c r="P251" s="68"/>
      <c r="Q251" s="68"/>
      <c r="R251" s="77" t="str">
        <f t="shared" si="9"/>
        <v>Няма избран доставчик</v>
      </c>
      <c r="S251" s="63" t="str">
        <f t="shared" si="11"/>
        <v/>
      </c>
      <c r="U251" s="94" t="str">
        <f>IF(R251="OK",IF(IFERROR(VLOOKUP(B251,total!$B$8:$B$1007,1,FALSE),"")="",B251&amp;", ",""),"")</f>
        <v/>
      </c>
      <c r="V251" s="94" t="str">
        <f t="shared" si="10"/>
        <v/>
      </c>
    </row>
    <row r="252" spans="1:22" x14ac:dyDescent="0.25">
      <c r="A252" s="42" t="str">
        <f>IF(R252="OK",IFERROR(B252&amp;" - "&amp;VLOOKUP(C252,supply!$B$8:$C$507,2,FALSE)&amp;" - "&amp;E252&amp;" - "&amp;G252&amp;" - "&amp;H252&amp;" - "&amp;I252&amp;" - "&amp;J252&amp;" - "&amp;K252&amp;" - "&amp;L252&amp;" - "&amp;M252&amp;" - "&amp;N252&amp;" - "&amp;O252&amp;" - с ддс: "&amp;Q252,""),"1001 - Няма данни за разход")</f>
        <v>1001 - Няма данни за разход</v>
      </c>
      <c r="B252" s="58">
        <v>245</v>
      </c>
      <c r="C252" s="58" t="str">
        <f>IF(AND(D252&lt;&gt;"",D252&lt;&gt;" -  -  -  -  - "),VLOOKUP(D252,supply!$A$8:$B$507,2,FALSE),"")</f>
        <v/>
      </c>
      <c r="D252" s="60"/>
      <c r="E252" s="60"/>
      <c r="F252" s="67"/>
      <c r="G252" s="59"/>
      <c r="H252" s="68"/>
      <c r="I252" s="60"/>
      <c r="J252" s="59"/>
      <c r="K252" s="59"/>
      <c r="L252" s="59"/>
      <c r="M252" s="59"/>
      <c r="N252" s="59"/>
      <c r="O252" s="59"/>
      <c r="P252" s="68"/>
      <c r="Q252" s="68"/>
      <c r="R252" s="77" t="str">
        <f t="shared" si="9"/>
        <v>Няма избран доставчик</v>
      </c>
      <c r="S252" s="63" t="str">
        <f t="shared" si="11"/>
        <v/>
      </c>
      <c r="U252" s="94" t="str">
        <f>IF(R252="OK",IF(IFERROR(VLOOKUP(B252,total!$B$8:$B$1007,1,FALSE),"")="",B252&amp;", ",""),"")</f>
        <v/>
      </c>
      <c r="V252" s="94" t="str">
        <f t="shared" si="10"/>
        <v/>
      </c>
    </row>
    <row r="253" spans="1:22" x14ac:dyDescent="0.25">
      <c r="A253" s="42" t="str">
        <f>IF(R253="OK",IFERROR(B253&amp;" - "&amp;VLOOKUP(C253,supply!$B$8:$C$507,2,FALSE)&amp;" - "&amp;E253&amp;" - "&amp;G253&amp;" - "&amp;H253&amp;" - "&amp;I253&amp;" - "&amp;J253&amp;" - "&amp;K253&amp;" - "&amp;L253&amp;" - "&amp;M253&amp;" - "&amp;N253&amp;" - "&amp;O253&amp;" - с ддс: "&amp;Q253,""),"1001 - Няма данни за разход")</f>
        <v>1001 - Няма данни за разход</v>
      </c>
      <c r="B253" s="58">
        <v>246</v>
      </c>
      <c r="C253" s="58" t="str">
        <f>IF(AND(D253&lt;&gt;"",D253&lt;&gt;" -  -  -  -  - "),VLOOKUP(D253,supply!$A$8:$B$507,2,FALSE),"")</f>
        <v/>
      </c>
      <c r="D253" s="60"/>
      <c r="E253" s="60"/>
      <c r="F253" s="67"/>
      <c r="G253" s="59"/>
      <c r="H253" s="68"/>
      <c r="I253" s="60"/>
      <c r="J253" s="59"/>
      <c r="K253" s="59"/>
      <c r="L253" s="59"/>
      <c r="M253" s="59"/>
      <c r="N253" s="59"/>
      <c r="O253" s="59"/>
      <c r="P253" s="68"/>
      <c r="Q253" s="68"/>
      <c r="R253" s="77" t="str">
        <f t="shared" si="9"/>
        <v>Няма избран доставчик</v>
      </c>
      <c r="S253" s="63" t="str">
        <f t="shared" si="11"/>
        <v/>
      </c>
      <c r="U253" s="94" t="str">
        <f>IF(R253="OK",IF(IFERROR(VLOOKUP(B253,total!$B$8:$B$1007,1,FALSE),"")="",B253&amp;", ",""),"")</f>
        <v/>
      </c>
      <c r="V253" s="94" t="str">
        <f t="shared" si="10"/>
        <v/>
      </c>
    </row>
    <row r="254" spans="1:22" x14ac:dyDescent="0.25">
      <c r="A254" s="42" t="str">
        <f>IF(R254="OK",IFERROR(B254&amp;" - "&amp;VLOOKUP(C254,supply!$B$8:$C$507,2,FALSE)&amp;" - "&amp;E254&amp;" - "&amp;G254&amp;" - "&amp;H254&amp;" - "&amp;I254&amp;" - "&amp;J254&amp;" - "&amp;K254&amp;" - "&amp;L254&amp;" - "&amp;M254&amp;" - "&amp;N254&amp;" - "&amp;O254&amp;" - с ддс: "&amp;Q254,""),"1001 - Няма данни за разход")</f>
        <v>1001 - Няма данни за разход</v>
      </c>
      <c r="B254" s="58">
        <v>247</v>
      </c>
      <c r="C254" s="58" t="str">
        <f>IF(AND(D254&lt;&gt;"",D254&lt;&gt;" -  -  -  -  - "),VLOOKUP(D254,supply!$A$8:$B$507,2,FALSE),"")</f>
        <v/>
      </c>
      <c r="D254" s="60"/>
      <c r="E254" s="60"/>
      <c r="F254" s="67"/>
      <c r="G254" s="59"/>
      <c r="H254" s="68"/>
      <c r="I254" s="60"/>
      <c r="J254" s="59"/>
      <c r="K254" s="59"/>
      <c r="L254" s="59"/>
      <c r="M254" s="59"/>
      <c r="N254" s="59"/>
      <c r="O254" s="59"/>
      <c r="P254" s="68"/>
      <c r="Q254" s="68"/>
      <c r="R254" s="77" t="str">
        <f t="shared" si="9"/>
        <v>Няма избран доставчик</v>
      </c>
      <c r="S254" s="63" t="str">
        <f t="shared" si="11"/>
        <v/>
      </c>
      <c r="U254" s="94" t="str">
        <f>IF(R254="OK",IF(IFERROR(VLOOKUP(B254,total!$B$8:$B$1007,1,FALSE),"")="",B254&amp;", ",""),"")</f>
        <v/>
      </c>
      <c r="V254" s="94" t="str">
        <f t="shared" si="10"/>
        <v/>
      </c>
    </row>
    <row r="255" spans="1:22" x14ac:dyDescent="0.25">
      <c r="A255" s="42" t="str">
        <f>IF(R255="OK",IFERROR(B255&amp;" - "&amp;VLOOKUP(C255,supply!$B$8:$C$507,2,FALSE)&amp;" - "&amp;E255&amp;" - "&amp;G255&amp;" - "&amp;H255&amp;" - "&amp;I255&amp;" - "&amp;J255&amp;" - "&amp;K255&amp;" - "&amp;L255&amp;" - "&amp;M255&amp;" - "&amp;N255&amp;" - "&amp;O255&amp;" - с ддс: "&amp;Q255,""),"1001 - Няма данни за разход")</f>
        <v>1001 - Няма данни за разход</v>
      </c>
      <c r="B255" s="58">
        <v>248</v>
      </c>
      <c r="C255" s="58" t="str">
        <f>IF(AND(D255&lt;&gt;"",D255&lt;&gt;" -  -  -  -  - "),VLOOKUP(D255,supply!$A$8:$B$507,2,FALSE),"")</f>
        <v/>
      </c>
      <c r="D255" s="60"/>
      <c r="E255" s="60"/>
      <c r="F255" s="67"/>
      <c r="G255" s="59"/>
      <c r="H255" s="68"/>
      <c r="I255" s="60"/>
      <c r="J255" s="59"/>
      <c r="K255" s="59"/>
      <c r="L255" s="59"/>
      <c r="M255" s="59"/>
      <c r="N255" s="59"/>
      <c r="O255" s="59"/>
      <c r="P255" s="68"/>
      <c r="Q255" s="68"/>
      <c r="R255" s="77" t="str">
        <f t="shared" si="9"/>
        <v>Няма избран доставчик</v>
      </c>
      <c r="S255" s="63" t="str">
        <f t="shared" si="11"/>
        <v/>
      </c>
      <c r="U255" s="94" t="str">
        <f>IF(R255="OK",IF(IFERROR(VLOOKUP(B255,total!$B$8:$B$1007,1,FALSE),"")="",B255&amp;", ",""),"")</f>
        <v/>
      </c>
      <c r="V255" s="94" t="str">
        <f t="shared" si="10"/>
        <v/>
      </c>
    </row>
    <row r="256" spans="1:22" x14ac:dyDescent="0.25">
      <c r="A256" s="42" t="str">
        <f>IF(R256="OK",IFERROR(B256&amp;" - "&amp;VLOOKUP(C256,supply!$B$8:$C$507,2,FALSE)&amp;" - "&amp;E256&amp;" - "&amp;G256&amp;" - "&amp;H256&amp;" - "&amp;I256&amp;" - "&amp;J256&amp;" - "&amp;K256&amp;" - "&amp;L256&amp;" - "&amp;M256&amp;" - "&amp;N256&amp;" - "&amp;O256&amp;" - с ддс: "&amp;Q256,""),"1001 - Няма данни за разход")</f>
        <v>1001 - Няма данни за разход</v>
      </c>
      <c r="B256" s="58">
        <v>249</v>
      </c>
      <c r="C256" s="58" t="str">
        <f>IF(AND(D256&lt;&gt;"",D256&lt;&gt;" -  -  -  -  - "),VLOOKUP(D256,supply!$A$8:$B$507,2,FALSE),"")</f>
        <v/>
      </c>
      <c r="D256" s="60"/>
      <c r="E256" s="60"/>
      <c r="F256" s="67"/>
      <c r="G256" s="59"/>
      <c r="H256" s="68"/>
      <c r="I256" s="60"/>
      <c r="J256" s="59"/>
      <c r="K256" s="59"/>
      <c r="L256" s="59"/>
      <c r="M256" s="59"/>
      <c r="N256" s="59"/>
      <c r="O256" s="59"/>
      <c r="P256" s="68"/>
      <c r="Q256" s="68"/>
      <c r="R256" s="77" t="str">
        <f t="shared" si="9"/>
        <v>Няма избран доставчик</v>
      </c>
      <c r="S256" s="63" t="str">
        <f t="shared" si="11"/>
        <v/>
      </c>
      <c r="U256" s="94" t="str">
        <f>IF(R256="OK",IF(IFERROR(VLOOKUP(B256,total!$B$8:$B$1007,1,FALSE),"")="",B256&amp;", ",""),"")</f>
        <v/>
      </c>
      <c r="V256" s="94" t="str">
        <f t="shared" si="10"/>
        <v/>
      </c>
    </row>
    <row r="257" spans="1:22" x14ac:dyDescent="0.25">
      <c r="A257" s="42" t="str">
        <f>IF(R257="OK",IFERROR(B257&amp;" - "&amp;VLOOKUP(C257,supply!$B$8:$C$507,2,FALSE)&amp;" - "&amp;E257&amp;" - "&amp;G257&amp;" - "&amp;H257&amp;" - "&amp;I257&amp;" - "&amp;J257&amp;" - "&amp;K257&amp;" - "&amp;L257&amp;" - "&amp;M257&amp;" - "&amp;N257&amp;" - "&amp;O257&amp;" - с ддс: "&amp;Q257,""),"1001 - Няма данни за разход")</f>
        <v>1001 - Няма данни за разход</v>
      </c>
      <c r="B257" s="58">
        <v>250</v>
      </c>
      <c r="C257" s="58" t="str">
        <f>IF(AND(D257&lt;&gt;"",D257&lt;&gt;" -  -  -  -  - "),VLOOKUP(D257,supply!$A$8:$B$507,2,FALSE),"")</f>
        <v/>
      </c>
      <c r="D257" s="60"/>
      <c r="E257" s="60"/>
      <c r="F257" s="67"/>
      <c r="G257" s="59"/>
      <c r="H257" s="68"/>
      <c r="I257" s="60"/>
      <c r="J257" s="59"/>
      <c r="K257" s="59"/>
      <c r="L257" s="59"/>
      <c r="M257" s="59"/>
      <c r="N257" s="59"/>
      <c r="O257" s="59"/>
      <c r="P257" s="68"/>
      <c r="Q257" s="68"/>
      <c r="R257" s="77" t="str">
        <f t="shared" si="9"/>
        <v>Няма избран доставчик</v>
      </c>
      <c r="S257" s="63" t="str">
        <f t="shared" si="11"/>
        <v/>
      </c>
      <c r="U257" s="94" t="str">
        <f>IF(R257="OK",IF(IFERROR(VLOOKUP(B257,total!$B$8:$B$1007,1,FALSE),"")="",B257&amp;", ",""),"")</f>
        <v/>
      </c>
      <c r="V257" s="94" t="str">
        <f t="shared" si="10"/>
        <v/>
      </c>
    </row>
    <row r="258" spans="1:22" x14ac:dyDescent="0.25">
      <c r="A258" s="42" t="str">
        <f>IF(R258="OK",IFERROR(B258&amp;" - "&amp;VLOOKUP(C258,supply!$B$8:$C$507,2,FALSE)&amp;" - "&amp;E258&amp;" - "&amp;G258&amp;" - "&amp;H258&amp;" - "&amp;I258&amp;" - "&amp;J258&amp;" - "&amp;K258&amp;" - "&amp;L258&amp;" - "&amp;M258&amp;" - "&amp;N258&amp;" - "&amp;O258&amp;" - с ддс: "&amp;Q258,""),"1001 - Няма данни за разход")</f>
        <v>1001 - Няма данни за разход</v>
      </c>
      <c r="B258" s="58">
        <v>251</v>
      </c>
      <c r="C258" s="58" t="str">
        <f>IF(AND(D258&lt;&gt;"",D258&lt;&gt;" -  -  -  -  - "),VLOOKUP(D258,supply!$A$8:$B$507,2,FALSE),"")</f>
        <v/>
      </c>
      <c r="D258" s="60"/>
      <c r="E258" s="60"/>
      <c r="F258" s="67"/>
      <c r="G258" s="59"/>
      <c r="H258" s="68"/>
      <c r="I258" s="60"/>
      <c r="J258" s="59"/>
      <c r="K258" s="59"/>
      <c r="L258" s="59"/>
      <c r="M258" s="59"/>
      <c r="N258" s="59"/>
      <c r="O258" s="59"/>
      <c r="P258" s="68"/>
      <c r="Q258" s="68"/>
      <c r="R258" s="77" t="str">
        <f t="shared" si="9"/>
        <v>Няма избран доставчик</v>
      </c>
      <c r="S258" s="63" t="str">
        <f t="shared" si="11"/>
        <v/>
      </c>
      <c r="U258" s="94" t="str">
        <f>IF(R258="OK",IF(IFERROR(VLOOKUP(B258,total!$B$8:$B$1007,1,FALSE),"")="",B258&amp;", ",""),"")</f>
        <v/>
      </c>
      <c r="V258" s="94" t="str">
        <f t="shared" si="10"/>
        <v/>
      </c>
    </row>
    <row r="259" spans="1:22" x14ac:dyDescent="0.25">
      <c r="A259" s="42" t="str">
        <f>IF(R259="OK",IFERROR(B259&amp;" - "&amp;VLOOKUP(C259,supply!$B$8:$C$507,2,FALSE)&amp;" - "&amp;E259&amp;" - "&amp;G259&amp;" - "&amp;H259&amp;" - "&amp;I259&amp;" - "&amp;J259&amp;" - "&amp;K259&amp;" - "&amp;L259&amp;" - "&amp;M259&amp;" - "&amp;N259&amp;" - "&amp;O259&amp;" - с ддс: "&amp;Q259,""),"1001 - Няма данни за разход")</f>
        <v>1001 - Няма данни за разход</v>
      </c>
      <c r="B259" s="58">
        <v>252</v>
      </c>
      <c r="C259" s="58" t="str">
        <f>IF(AND(D259&lt;&gt;"",D259&lt;&gt;" -  -  -  -  - "),VLOOKUP(D259,supply!$A$8:$B$507,2,FALSE),"")</f>
        <v/>
      </c>
      <c r="D259" s="60"/>
      <c r="E259" s="60"/>
      <c r="F259" s="67"/>
      <c r="G259" s="59"/>
      <c r="H259" s="68"/>
      <c r="I259" s="60"/>
      <c r="J259" s="59"/>
      <c r="K259" s="59"/>
      <c r="L259" s="59"/>
      <c r="M259" s="59"/>
      <c r="N259" s="59"/>
      <c r="O259" s="59"/>
      <c r="P259" s="68"/>
      <c r="Q259" s="68"/>
      <c r="R259" s="77" t="str">
        <f t="shared" si="9"/>
        <v>Няма избран доставчик</v>
      </c>
      <c r="S259" s="63" t="str">
        <f t="shared" si="11"/>
        <v/>
      </c>
      <c r="U259" s="94" t="str">
        <f>IF(R259="OK",IF(IFERROR(VLOOKUP(B259,total!$B$8:$B$1007,1,FALSE),"")="",B259&amp;", ",""),"")</f>
        <v/>
      </c>
      <c r="V259" s="94" t="str">
        <f t="shared" si="10"/>
        <v/>
      </c>
    </row>
    <row r="260" spans="1:22" x14ac:dyDescent="0.25">
      <c r="A260" s="42" t="str">
        <f>IF(R260="OK",IFERROR(B260&amp;" - "&amp;VLOOKUP(C260,supply!$B$8:$C$507,2,FALSE)&amp;" - "&amp;E260&amp;" - "&amp;G260&amp;" - "&amp;H260&amp;" - "&amp;I260&amp;" - "&amp;J260&amp;" - "&amp;K260&amp;" - "&amp;L260&amp;" - "&amp;M260&amp;" - "&amp;N260&amp;" - "&amp;O260&amp;" - с ддс: "&amp;Q260,""),"1001 - Няма данни за разход")</f>
        <v>1001 - Няма данни за разход</v>
      </c>
      <c r="B260" s="58">
        <v>253</v>
      </c>
      <c r="C260" s="58" t="str">
        <f>IF(AND(D260&lt;&gt;"",D260&lt;&gt;" -  -  -  -  - "),VLOOKUP(D260,supply!$A$8:$B$507,2,FALSE),"")</f>
        <v/>
      </c>
      <c r="D260" s="60"/>
      <c r="E260" s="60"/>
      <c r="F260" s="67"/>
      <c r="G260" s="59"/>
      <c r="H260" s="68"/>
      <c r="I260" s="60"/>
      <c r="J260" s="59"/>
      <c r="K260" s="59"/>
      <c r="L260" s="59"/>
      <c r="M260" s="59"/>
      <c r="N260" s="59"/>
      <c r="O260" s="59"/>
      <c r="P260" s="68"/>
      <c r="Q260" s="68"/>
      <c r="R260" s="77" t="str">
        <f t="shared" si="9"/>
        <v>Няма избран доставчик</v>
      </c>
      <c r="S260" s="63" t="str">
        <f t="shared" si="11"/>
        <v/>
      </c>
      <c r="U260" s="94" t="str">
        <f>IF(R260="OK",IF(IFERROR(VLOOKUP(B260,total!$B$8:$B$1007,1,FALSE),"")="",B260&amp;", ",""),"")</f>
        <v/>
      </c>
      <c r="V260" s="94" t="str">
        <f t="shared" si="10"/>
        <v/>
      </c>
    </row>
    <row r="261" spans="1:22" x14ac:dyDescent="0.25">
      <c r="A261" s="42" t="str">
        <f>IF(R261="OK",IFERROR(B261&amp;" - "&amp;VLOOKUP(C261,supply!$B$8:$C$507,2,FALSE)&amp;" - "&amp;E261&amp;" - "&amp;G261&amp;" - "&amp;H261&amp;" - "&amp;I261&amp;" - "&amp;J261&amp;" - "&amp;K261&amp;" - "&amp;L261&amp;" - "&amp;M261&amp;" - "&amp;N261&amp;" - "&amp;O261&amp;" - с ддс: "&amp;Q261,""),"1001 - Няма данни за разход")</f>
        <v>1001 - Няма данни за разход</v>
      </c>
      <c r="B261" s="58">
        <v>254</v>
      </c>
      <c r="C261" s="58" t="str">
        <f>IF(AND(D261&lt;&gt;"",D261&lt;&gt;" -  -  -  -  - "),VLOOKUP(D261,supply!$A$8:$B$507,2,FALSE),"")</f>
        <v/>
      </c>
      <c r="D261" s="60"/>
      <c r="E261" s="60"/>
      <c r="F261" s="67"/>
      <c r="G261" s="59"/>
      <c r="H261" s="68"/>
      <c r="I261" s="60"/>
      <c r="J261" s="59"/>
      <c r="K261" s="59"/>
      <c r="L261" s="59"/>
      <c r="M261" s="59"/>
      <c r="N261" s="59"/>
      <c r="O261" s="59"/>
      <c r="P261" s="68"/>
      <c r="Q261" s="68"/>
      <c r="R261" s="77" t="str">
        <f t="shared" si="9"/>
        <v>Няма избран доставчик</v>
      </c>
      <c r="S261" s="63" t="str">
        <f t="shared" si="11"/>
        <v/>
      </c>
      <c r="U261" s="94" t="str">
        <f>IF(R261="OK",IF(IFERROR(VLOOKUP(B261,total!$B$8:$B$1007,1,FALSE),"")="",B261&amp;", ",""),"")</f>
        <v/>
      </c>
      <c r="V261" s="94" t="str">
        <f t="shared" si="10"/>
        <v/>
      </c>
    </row>
    <row r="262" spans="1:22" x14ac:dyDescent="0.25">
      <c r="A262" s="42" t="str">
        <f>IF(R262="OK",IFERROR(B262&amp;" - "&amp;VLOOKUP(C262,supply!$B$8:$C$507,2,FALSE)&amp;" - "&amp;E262&amp;" - "&amp;G262&amp;" - "&amp;H262&amp;" - "&amp;I262&amp;" - "&amp;J262&amp;" - "&amp;K262&amp;" - "&amp;L262&amp;" - "&amp;M262&amp;" - "&amp;N262&amp;" - "&amp;O262&amp;" - с ддс: "&amp;Q262,""),"1001 - Няма данни за разход")</f>
        <v>1001 - Няма данни за разход</v>
      </c>
      <c r="B262" s="58">
        <v>255</v>
      </c>
      <c r="C262" s="58" t="str">
        <f>IF(AND(D262&lt;&gt;"",D262&lt;&gt;" -  -  -  -  - "),VLOOKUP(D262,supply!$A$8:$B$507,2,FALSE),"")</f>
        <v/>
      </c>
      <c r="D262" s="60"/>
      <c r="E262" s="60"/>
      <c r="F262" s="67"/>
      <c r="G262" s="59"/>
      <c r="H262" s="68"/>
      <c r="I262" s="60"/>
      <c r="J262" s="59"/>
      <c r="K262" s="59"/>
      <c r="L262" s="59"/>
      <c r="M262" s="59"/>
      <c r="N262" s="59"/>
      <c r="O262" s="59"/>
      <c r="P262" s="68"/>
      <c r="Q262" s="68"/>
      <c r="R262" s="77" t="str">
        <f t="shared" si="9"/>
        <v>Няма избран доставчик</v>
      </c>
      <c r="S262" s="63" t="str">
        <f t="shared" si="11"/>
        <v/>
      </c>
      <c r="U262" s="94" t="str">
        <f>IF(R262="OK",IF(IFERROR(VLOOKUP(B262,total!$B$8:$B$1007,1,FALSE),"")="",B262&amp;", ",""),"")</f>
        <v/>
      </c>
      <c r="V262" s="94" t="str">
        <f t="shared" si="10"/>
        <v/>
      </c>
    </row>
    <row r="263" spans="1:22" x14ac:dyDescent="0.25">
      <c r="A263" s="42" t="str">
        <f>IF(R263="OK",IFERROR(B263&amp;" - "&amp;VLOOKUP(C263,supply!$B$8:$C$507,2,FALSE)&amp;" - "&amp;E263&amp;" - "&amp;G263&amp;" - "&amp;H263&amp;" - "&amp;I263&amp;" - "&amp;J263&amp;" - "&amp;K263&amp;" - "&amp;L263&amp;" - "&amp;M263&amp;" - "&amp;N263&amp;" - "&amp;O263&amp;" - с ддс: "&amp;Q263,""),"1001 - Няма данни за разход")</f>
        <v>1001 - Няма данни за разход</v>
      </c>
      <c r="B263" s="58">
        <v>256</v>
      </c>
      <c r="C263" s="58" t="str">
        <f>IF(AND(D263&lt;&gt;"",D263&lt;&gt;" -  -  -  -  - "),VLOOKUP(D263,supply!$A$8:$B$507,2,FALSE),"")</f>
        <v/>
      </c>
      <c r="D263" s="60"/>
      <c r="E263" s="60"/>
      <c r="F263" s="67"/>
      <c r="G263" s="59"/>
      <c r="H263" s="68"/>
      <c r="I263" s="60"/>
      <c r="J263" s="59"/>
      <c r="K263" s="59"/>
      <c r="L263" s="59"/>
      <c r="M263" s="59"/>
      <c r="N263" s="59"/>
      <c r="O263" s="59"/>
      <c r="P263" s="68"/>
      <c r="Q263" s="68"/>
      <c r="R263" s="77" t="str">
        <f t="shared" si="9"/>
        <v>Няма избран доставчик</v>
      </c>
      <c r="S263" s="63" t="str">
        <f t="shared" si="11"/>
        <v/>
      </c>
      <c r="U263" s="94" t="str">
        <f>IF(R263="OK",IF(IFERROR(VLOOKUP(B263,total!$B$8:$B$1007,1,FALSE),"")="",B263&amp;", ",""),"")</f>
        <v/>
      </c>
      <c r="V263" s="94" t="str">
        <f t="shared" si="10"/>
        <v/>
      </c>
    </row>
    <row r="264" spans="1:22" x14ac:dyDescent="0.25">
      <c r="A264" s="42" t="str">
        <f>IF(R264="OK",IFERROR(B264&amp;" - "&amp;VLOOKUP(C264,supply!$B$8:$C$507,2,FALSE)&amp;" - "&amp;E264&amp;" - "&amp;G264&amp;" - "&amp;H264&amp;" - "&amp;I264&amp;" - "&amp;J264&amp;" - "&amp;K264&amp;" - "&amp;L264&amp;" - "&amp;M264&amp;" - "&amp;N264&amp;" - "&amp;O264&amp;" - с ддс: "&amp;Q264,""),"1001 - Няма данни за разход")</f>
        <v>1001 - Няма данни за разход</v>
      </c>
      <c r="B264" s="58">
        <v>257</v>
      </c>
      <c r="C264" s="58" t="str">
        <f>IF(AND(D264&lt;&gt;"",D264&lt;&gt;" -  -  -  -  - "),VLOOKUP(D264,supply!$A$8:$B$507,2,FALSE),"")</f>
        <v/>
      </c>
      <c r="D264" s="60"/>
      <c r="E264" s="60"/>
      <c r="F264" s="67"/>
      <c r="G264" s="59"/>
      <c r="H264" s="68"/>
      <c r="I264" s="60"/>
      <c r="J264" s="59"/>
      <c r="K264" s="59"/>
      <c r="L264" s="59"/>
      <c r="M264" s="59"/>
      <c r="N264" s="59"/>
      <c r="O264" s="59"/>
      <c r="P264" s="68"/>
      <c r="Q264" s="68"/>
      <c r="R264" s="77" t="str">
        <f t="shared" si="9"/>
        <v>Няма избран доставчик</v>
      </c>
      <c r="S264" s="63" t="str">
        <f t="shared" si="11"/>
        <v/>
      </c>
      <c r="U264" s="94" t="str">
        <f>IF(R264="OK",IF(IFERROR(VLOOKUP(B264,total!$B$8:$B$1007,1,FALSE),"")="",B264&amp;", ",""),"")</f>
        <v/>
      </c>
      <c r="V264" s="94" t="str">
        <f t="shared" si="10"/>
        <v/>
      </c>
    </row>
    <row r="265" spans="1:22" x14ac:dyDescent="0.25">
      <c r="A265" s="42" t="str">
        <f>IF(R265="OK",IFERROR(B265&amp;" - "&amp;VLOOKUP(C265,supply!$B$8:$C$507,2,FALSE)&amp;" - "&amp;E265&amp;" - "&amp;G265&amp;" - "&amp;H265&amp;" - "&amp;I265&amp;" - "&amp;J265&amp;" - "&amp;K265&amp;" - "&amp;L265&amp;" - "&amp;M265&amp;" - "&amp;N265&amp;" - "&amp;O265&amp;" - с ддс: "&amp;Q265,""),"1001 - Няма данни за разход")</f>
        <v>1001 - Няма данни за разход</v>
      </c>
      <c r="B265" s="58">
        <v>258</v>
      </c>
      <c r="C265" s="58" t="str">
        <f>IF(AND(D265&lt;&gt;"",D265&lt;&gt;" -  -  -  -  - "),VLOOKUP(D265,supply!$A$8:$B$507,2,FALSE),"")</f>
        <v/>
      </c>
      <c r="D265" s="60"/>
      <c r="E265" s="60"/>
      <c r="F265" s="67"/>
      <c r="G265" s="59"/>
      <c r="H265" s="68"/>
      <c r="I265" s="60"/>
      <c r="J265" s="59"/>
      <c r="K265" s="59"/>
      <c r="L265" s="59"/>
      <c r="M265" s="59"/>
      <c r="N265" s="59"/>
      <c r="O265" s="59"/>
      <c r="P265" s="68"/>
      <c r="Q265" s="68"/>
      <c r="R265" s="77" t="str">
        <f t="shared" ref="R265:R328" si="12">IFERROR(IF(C265&lt;&gt;"",IF(AND(G265&lt;&gt;"",H265&lt;&gt;"",I265&lt;&gt;"",P265&lt;&gt;"",Q265&lt;&gt;""),"OK","Задължителни полета - Наименование/Количество/Мердна единица/стойност"),"Няма избран доставчик"),"Преизберете доставчик")</f>
        <v>Няма избран доставчик</v>
      </c>
      <c r="S265" s="63" t="str">
        <f t="shared" si="11"/>
        <v/>
      </c>
      <c r="U265" s="94" t="str">
        <f>IF(R265="OK",IF(IFERROR(VLOOKUP(B265,total!$B$8:$B$1007,1,FALSE),"")="",B265&amp;", ",""),"")</f>
        <v/>
      </c>
      <c r="V265" s="94" t="str">
        <f t="shared" ref="V265:V328" si="13">IF(R265="OK",CONCATENATE(V264,U265),V264)</f>
        <v/>
      </c>
    </row>
    <row r="266" spans="1:22" x14ac:dyDescent="0.25">
      <c r="A266" s="42" t="str">
        <f>IF(R266="OK",IFERROR(B266&amp;" - "&amp;VLOOKUP(C266,supply!$B$8:$C$507,2,FALSE)&amp;" - "&amp;E266&amp;" - "&amp;G266&amp;" - "&amp;H266&amp;" - "&amp;I266&amp;" - "&amp;J266&amp;" - "&amp;K266&amp;" - "&amp;L266&amp;" - "&amp;M266&amp;" - "&amp;N266&amp;" - "&amp;O266&amp;" - с ддс: "&amp;Q266,""),"1001 - Няма данни за разход")</f>
        <v>1001 - Няма данни за разход</v>
      </c>
      <c r="B266" s="58">
        <v>259</v>
      </c>
      <c r="C266" s="58" t="str">
        <f>IF(AND(D266&lt;&gt;"",D266&lt;&gt;" -  -  -  -  - "),VLOOKUP(D266,supply!$A$8:$B$507,2,FALSE),"")</f>
        <v/>
      </c>
      <c r="D266" s="60"/>
      <c r="E266" s="60"/>
      <c r="F266" s="67"/>
      <c r="G266" s="59"/>
      <c r="H266" s="68"/>
      <c r="I266" s="60"/>
      <c r="J266" s="59"/>
      <c r="K266" s="59"/>
      <c r="L266" s="59"/>
      <c r="M266" s="59"/>
      <c r="N266" s="59"/>
      <c r="O266" s="59"/>
      <c r="P266" s="68"/>
      <c r="Q266" s="68"/>
      <c r="R266" s="77" t="str">
        <f t="shared" si="12"/>
        <v>Няма избран доставчик</v>
      </c>
      <c r="S266" s="63" t="str">
        <f t="shared" ref="S266:S329" si="14">IF(OR(ABS(P266)*100&gt;TRUNC(ABS(P266)*100),ABS(Q266)*100&gt;TRUNC(ABS(Q266)*100)),"Въведена е сума с повече от два знака след десетичната запетая","")</f>
        <v/>
      </c>
      <c r="U266" s="94" t="str">
        <f>IF(R266="OK",IF(IFERROR(VLOOKUP(B266,total!$B$8:$B$1007,1,FALSE),"")="",B266&amp;", ",""),"")</f>
        <v/>
      </c>
      <c r="V266" s="94" t="str">
        <f t="shared" si="13"/>
        <v/>
      </c>
    </row>
    <row r="267" spans="1:22" x14ac:dyDescent="0.25">
      <c r="A267" s="42" t="str">
        <f>IF(R267="OK",IFERROR(B267&amp;" - "&amp;VLOOKUP(C267,supply!$B$8:$C$507,2,FALSE)&amp;" - "&amp;E267&amp;" - "&amp;G267&amp;" - "&amp;H267&amp;" - "&amp;I267&amp;" - "&amp;J267&amp;" - "&amp;K267&amp;" - "&amp;L267&amp;" - "&amp;M267&amp;" - "&amp;N267&amp;" - "&amp;O267&amp;" - с ддс: "&amp;Q267,""),"1001 - Няма данни за разход")</f>
        <v>1001 - Няма данни за разход</v>
      </c>
      <c r="B267" s="58">
        <v>260</v>
      </c>
      <c r="C267" s="58" t="str">
        <f>IF(AND(D267&lt;&gt;"",D267&lt;&gt;" -  -  -  -  - "),VLOOKUP(D267,supply!$A$8:$B$507,2,FALSE),"")</f>
        <v/>
      </c>
      <c r="D267" s="60"/>
      <c r="E267" s="60"/>
      <c r="F267" s="67"/>
      <c r="G267" s="59"/>
      <c r="H267" s="68"/>
      <c r="I267" s="60"/>
      <c r="J267" s="59"/>
      <c r="K267" s="59"/>
      <c r="L267" s="59"/>
      <c r="M267" s="59"/>
      <c r="N267" s="59"/>
      <c r="O267" s="59"/>
      <c r="P267" s="68"/>
      <c r="Q267" s="68"/>
      <c r="R267" s="77" t="str">
        <f t="shared" si="12"/>
        <v>Няма избран доставчик</v>
      </c>
      <c r="S267" s="63" t="str">
        <f t="shared" si="14"/>
        <v/>
      </c>
      <c r="U267" s="94" t="str">
        <f>IF(R267="OK",IF(IFERROR(VLOOKUP(B267,total!$B$8:$B$1007,1,FALSE),"")="",B267&amp;", ",""),"")</f>
        <v/>
      </c>
      <c r="V267" s="94" t="str">
        <f t="shared" si="13"/>
        <v/>
      </c>
    </row>
    <row r="268" spans="1:22" x14ac:dyDescent="0.25">
      <c r="A268" s="42" t="str">
        <f>IF(R268="OK",IFERROR(B268&amp;" - "&amp;VLOOKUP(C268,supply!$B$8:$C$507,2,FALSE)&amp;" - "&amp;E268&amp;" - "&amp;G268&amp;" - "&amp;H268&amp;" - "&amp;I268&amp;" - "&amp;J268&amp;" - "&amp;K268&amp;" - "&amp;L268&amp;" - "&amp;M268&amp;" - "&amp;N268&amp;" - "&amp;O268&amp;" - с ддс: "&amp;Q268,""),"1001 - Няма данни за разход")</f>
        <v>1001 - Няма данни за разход</v>
      </c>
      <c r="B268" s="58">
        <v>261</v>
      </c>
      <c r="C268" s="58" t="str">
        <f>IF(AND(D268&lt;&gt;"",D268&lt;&gt;" -  -  -  -  - "),VLOOKUP(D268,supply!$A$8:$B$507,2,FALSE),"")</f>
        <v/>
      </c>
      <c r="D268" s="60"/>
      <c r="E268" s="60"/>
      <c r="F268" s="67"/>
      <c r="G268" s="59"/>
      <c r="H268" s="68"/>
      <c r="I268" s="60"/>
      <c r="J268" s="59"/>
      <c r="K268" s="59"/>
      <c r="L268" s="59"/>
      <c r="M268" s="59"/>
      <c r="N268" s="59"/>
      <c r="O268" s="59"/>
      <c r="P268" s="68"/>
      <c r="Q268" s="68"/>
      <c r="R268" s="77" t="str">
        <f t="shared" si="12"/>
        <v>Няма избран доставчик</v>
      </c>
      <c r="S268" s="63" t="str">
        <f t="shared" si="14"/>
        <v/>
      </c>
      <c r="U268" s="94" t="str">
        <f>IF(R268="OK",IF(IFERROR(VLOOKUP(B268,total!$B$8:$B$1007,1,FALSE),"")="",B268&amp;", ",""),"")</f>
        <v/>
      </c>
      <c r="V268" s="94" t="str">
        <f t="shared" si="13"/>
        <v/>
      </c>
    </row>
    <row r="269" spans="1:22" x14ac:dyDescent="0.25">
      <c r="A269" s="42" t="str">
        <f>IF(R269="OK",IFERROR(B269&amp;" - "&amp;VLOOKUP(C269,supply!$B$8:$C$507,2,FALSE)&amp;" - "&amp;E269&amp;" - "&amp;G269&amp;" - "&amp;H269&amp;" - "&amp;I269&amp;" - "&amp;J269&amp;" - "&amp;K269&amp;" - "&amp;L269&amp;" - "&amp;M269&amp;" - "&amp;N269&amp;" - "&amp;O269&amp;" - с ддс: "&amp;Q269,""),"1001 - Няма данни за разход")</f>
        <v>1001 - Няма данни за разход</v>
      </c>
      <c r="B269" s="58">
        <v>262</v>
      </c>
      <c r="C269" s="58" t="str">
        <f>IF(AND(D269&lt;&gt;"",D269&lt;&gt;" -  -  -  -  - "),VLOOKUP(D269,supply!$A$8:$B$507,2,FALSE),"")</f>
        <v/>
      </c>
      <c r="D269" s="60"/>
      <c r="E269" s="60"/>
      <c r="F269" s="67"/>
      <c r="G269" s="59"/>
      <c r="H269" s="68"/>
      <c r="I269" s="60"/>
      <c r="J269" s="59"/>
      <c r="K269" s="59"/>
      <c r="L269" s="59"/>
      <c r="M269" s="59"/>
      <c r="N269" s="59"/>
      <c r="O269" s="59"/>
      <c r="P269" s="68"/>
      <c r="Q269" s="68"/>
      <c r="R269" s="77" t="str">
        <f t="shared" si="12"/>
        <v>Няма избран доставчик</v>
      </c>
      <c r="S269" s="63" t="str">
        <f t="shared" si="14"/>
        <v/>
      </c>
      <c r="U269" s="94" t="str">
        <f>IF(R269="OK",IF(IFERROR(VLOOKUP(B269,total!$B$8:$B$1007,1,FALSE),"")="",B269&amp;", ",""),"")</f>
        <v/>
      </c>
      <c r="V269" s="94" t="str">
        <f t="shared" si="13"/>
        <v/>
      </c>
    </row>
    <row r="270" spans="1:22" x14ac:dyDescent="0.25">
      <c r="A270" s="42" t="str">
        <f>IF(R270="OK",IFERROR(B270&amp;" - "&amp;VLOOKUP(C270,supply!$B$8:$C$507,2,FALSE)&amp;" - "&amp;E270&amp;" - "&amp;G270&amp;" - "&amp;H270&amp;" - "&amp;I270&amp;" - "&amp;J270&amp;" - "&amp;K270&amp;" - "&amp;L270&amp;" - "&amp;M270&amp;" - "&amp;N270&amp;" - "&amp;O270&amp;" - с ддс: "&amp;Q270,""),"1001 - Няма данни за разход")</f>
        <v>1001 - Няма данни за разход</v>
      </c>
      <c r="B270" s="58">
        <v>263</v>
      </c>
      <c r="C270" s="58" t="str">
        <f>IF(AND(D270&lt;&gt;"",D270&lt;&gt;" -  -  -  -  - "),VLOOKUP(D270,supply!$A$8:$B$507,2,FALSE),"")</f>
        <v/>
      </c>
      <c r="D270" s="60"/>
      <c r="E270" s="60"/>
      <c r="F270" s="67"/>
      <c r="G270" s="59"/>
      <c r="H270" s="68"/>
      <c r="I270" s="60"/>
      <c r="J270" s="59"/>
      <c r="K270" s="59"/>
      <c r="L270" s="59"/>
      <c r="M270" s="59"/>
      <c r="N270" s="59"/>
      <c r="O270" s="59"/>
      <c r="P270" s="68"/>
      <c r="Q270" s="68"/>
      <c r="R270" s="77" t="str">
        <f t="shared" si="12"/>
        <v>Няма избран доставчик</v>
      </c>
      <c r="S270" s="63" t="str">
        <f t="shared" si="14"/>
        <v/>
      </c>
      <c r="U270" s="94" t="str">
        <f>IF(R270="OK",IF(IFERROR(VLOOKUP(B270,total!$B$8:$B$1007,1,FALSE),"")="",B270&amp;", ",""),"")</f>
        <v/>
      </c>
      <c r="V270" s="94" t="str">
        <f t="shared" si="13"/>
        <v/>
      </c>
    </row>
    <row r="271" spans="1:22" x14ac:dyDescent="0.25">
      <c r="A271" s="42" t="str">
        <f>IF(R271="OK",IFERROR(B271&amp;" - "&amp;VLOOKUP(C271,supply!$B$8:$C$507,2,FALSE)&amp;" - "&amp;E271&amp;" - "&amp;G271&amp;" - "&amp;H271&amp;" - "&amp;I271&amp;" - "&amp;J271&amp;" - "&amp;K271&amp;" - "&amp;L271&amp;" - "&amp;M271&amp;" - "&amp;N271&amp;" - "&amp;O271&amp;" - с ддс: "&amp;Q271,""),"1001 - Няма данни за разход")</f>
        <v>1001 - Няма данни за разход</v>
      </c>
      <c r="B271" s="58">
        <v>264</v>
      </c>
      <c r="C271" s="58" t="str">
        <f>IF(AND(D271&lt;&gt;"",D271&lt;&gt;" -  -  -  -  - "),VLOOKUP(D271,supply!$A$8:$B$507,2,FALSE),"")</f>
        <v/>
      </c>
      <c r="D271" s="60"/>
      <c r="E271" s="60"/>
      <c r="F271" s="67"/>
      <c r="G271" s="59"/>
      <c r="H271" s="68"/>
      <c r="I271" s="60"/>
      <c r="J271" s="59"/>
      <c r="K271" s="59"/>
      <c r="L271" s="59"/>
      <c r="M271" s="59"/>
      <c r="N271" s="59"/>
      <c r="O271" s="59"/>
      <c r="P271" s="68"/>
      <c r="Q271" s="68"/>
      <c r="R271" s="77" t="str">
        <f t="shared" si="12"/>
        <v>Няма избран доставчик</v>
      </c>
      <c r="S271" s="63" t="str">
        <f t="shared" si="14"/>
        <v/>
      </c>
      <c r="U271" s="94" t="str">
        <f>IF(R271="OK",IF(IFERROR(VLOOKUP(B271,total!$B$8:$B$1007,1,FALSE),"")="",B271&amp;", ",""),"")</f>
        <v/>
      </c>
      <c r="V271" s="94" t="str">
        <f t="shared" si="13"/>
        <v/>
      </c>
    </row>
    <row r="272" spans="1:22" x14ac:dyDescent="0.25">
      <c r="A272" s="42" t="str">
        <f>IF(R272="OK",IFERROR(B272&amp;" - "&amp;VLOOKUP(C272,supply!$B$8:$C$507,2,FALSE)&amp;" - "&amp;E272&amp;" - "&amp;G272&amp;" - "&amp;H272&amp;" - "&amp;I272&amp;" - "&amp;J272&amp;" - "&amp;K272&amp;" - "&amp;L272&amp;" - "&amp;M272&amp;" - "&amp;N272&amp;" - "&amp;O272&amp;" - с ддс: "&amp;Q272,""),"1001 - Няма данни за разход")</f>
        <v>1001 - Няма данни за разход</v>
      </c>
      <c r="B272" s="58">
        <v>265</v>
      </c>
      <c r="C272" s="58" t="str">
        <f>IF(AND(D272&lt;&gt;"",D272&lt;&gt;" -  -  -  -  - "),VLOOKUP(D272,supply!$A$8:$B$507,2,FALSE),"")</f>
        <v/>
      </c>
      <c r="D272" s="60"/>
      <c r="E272" s="60"/>
      <c r="F272" s="67"/>
      <c r="G272" s="59"/>
      <c r="H272" s="68"/>
      <c r="I272" s="60"/>
      <c r="J272" s="59"/>
      <c r="K272" s="59"/>
      <c r="L272" s="59"/>
      <c r="M272" s="59"/>
      <c r="N272" s="59"/>
      <c r="O272" s="59"/>
      <c r="P272" s="68"/>
      <c r="Q272" s="68"/>
      <c r="R272" s="77" t="str">
        <f t="shared" si="12"/>
        <v>Няма избран доставчик</v>
      </c>
      <c r="S272" s="63" t="str">
        <f t="shared" si="14"/>
        <v/>
      </c>
      <c r="U272" s="94" t="str">
        <f>IF(R272="OK",IF(IFERROR(VLOOKUP(B272,total!$B$8:$B$1007,1,FALSE),"")="",B272&amp;", ",""),"")</f>
        <v/>
      </c>
      <c r="V272" s="94" t="str">
        <f t="shared" si="13"/>
        <v/>
      </c>
    </row>
    <row r="273" spans="1:22" x14ac:dyDescent="0.25">
      <c r="A273" s="42" t="str">
        <f>IF(R273="OK",IFERROR(B273&amp;" - "&amp;VLOOKUP(C273,supply!$B$8:$C$507,2,FALSE)&amp;" - "&amp;E273&amp;" - "&amp;G273&amp;" - "&amp;H273&amp;" - "&amp;I273&amp;" - "&amp;J273&amp;" - "&amp;K273&amp;" - "&amp;L273&amp;" - "&amp;M273&amp;" - "&amp;N273&amp;" - "&amp;O273&amp;" - с ддс: "&amp;Q273,""),"1001 - Няма данни за разход")</f>
        <v>1001 - Няма данни за разход</v>
      </c>
      <c r="B273" s="58">
        <v>266</v>
      </c>
      <c r="C273" s="58" t="str">
        <f>IF(AND(D273&lt;&gt;"",D273&lt;&gt;" -  -  -  -  - "),VLOOKUP(D273,supply!$A$8:$B$507,2,FALSE),"")</f>
        <v/>
      </c>
      <c r="D273" s="60"/>
      <c r="E273" s="60"/>
      <c r="F273" s="67"/>
      <c r="G273" s="59"/>
      <c r="H273" s="68"/>
      <c r="I273" s="60"/>
      <c r="J273" s="59"/>
      <c r="K273" s="59"/>
      <c r="L273" s="59"/>
      <c r="M273" s="59"/>
      <c r="N273" s="59"/>
      <c r="O273" s="59"/>
      <c r="P273" s="68"/>
      <c r="Q273" s="68"/>
      <c r="R273" s="77" t="str">
        <f t="shared" si="12"/>
        <v>Няма избран доставчик</v>
      </c>
      <c r="S273" s="63" t="str">
        <f t="shared" si="14"/>
        <v/>
      </c>
      <c r="U273" s="94" t="str">
        <f>IF(R273="OK",IF(IFERROR(VLOOKUP(B273,total!$B$8:$B$1007,1,FALSE),"")="",B273&amp;", ",""),"")</f>
        <v/>
      </c>
      <c r="V273" s="94" t="str">
        <f t="shared" si="13"/>
        <v/>
      </c>
    </row>
    <row r="274" spans="1:22" x14ac:dyDescent="0.25">
      <c r="A274" s="42" t="str">
        <f>IF(R274="OK",IFERROR(B274&amp;" - "&amp;VLOOKUP(C274,supply!$B$8:$C$507,2,FALSE)&amp;" - "&amp;E274&amp;" - "&amp;G274&amp;" - "&amp;H274&amp;" - "&amp;I274&amp;" - "&amp;J274&amp;" - "&amp;K274&amp;" - "&amp;L274&amp;" - "&amp;M274&amp;" - "&amp;N274&amp;" - "&amp;O274&amp;" - с ддс: "&amp;Q274,""),"1001 - Няма данни за разход")</f>
        <v>1001 - Няма данни за разход</v>
      </c>
      <c r="B274" s="58">
        <v>267</v>
      </c>
      <c r="C274" s="58" t="str">
        <f>IF(AND(D274&lt;&gt;"",D274&lt;&gt;" -  -  -  -  - "),VLOOKUP(D274,supply!$A$8:$B$507,2,FALSE),"")</f>
        <v/>
      </c>
      <c r="D274" s="60"/>
      <c r="E274" s="60"/>
      <c r="F274" s="67"/>
      <c r="G274" s="59"/>
      <c r="H274" s="68"/>
      <c r="I274" s="60"/>
      <c r="J274" s="59"/>
      <c r="K274" s="59"/>
      <c r="L274" s="59"/>
      <c r="M274" s="59"/>
      <c r="N274" s="59"/>
      <c r="O274" s="59"/>
      <c r="P274" s="68"/>
      <c r="Q274" s="68"/>
      <c r="R274" s="77" t="str">
        <f t="shared" si="12"/>
        <v>Няма избран доставчик</v>
      </c>
      <c r="S274" s="63" t="str">
        <f t="shared" si="14"/>
        <v/>
      </c>
      <c r="U274" s="94" t="str">
        <f>IF(R274="OK",IF(IFERROR(VLOOKUP(B274,total!$B$8:$B$1007,1,FALSE),"")="",B274&amp;", ",""),"")</f>
        <v/>
      </c>
      <c r="V274" s="94" t="str">
        <f t="shared" si="13"/>
        <v/>
      </c>
    </row>
    <row r="275" spans="1:22" x14ac:dyDescent="0.25">
      <c r="A275" s="42" t="str">
        <f>IF(R275="OK",IFERROR(B275&amp;" - "&amp;VLOOKUP(C275,supply!$B$8:$C$507,2,FALSE)&amp;" - "&amp;E275&amp;" - "&amp;G275&amp;" - "&amp;H275&amp;" - "&amp;I275&amp;" - "&amp;J275&amp;" - "&amp;K275&amp;" - "&amp;L275&amp;" - "&amp;M275&amp;" - "&amp;N275&amp;" - "&amp;O275&amp;" - с ддс: "&amp;Q275,""),"1001 - Няма данни за разход")</f>
        <v>1001 - Няма данни за разход</v>
      </c>
      <c r="B275" s="58">
        <v>268</v>
      </c>
      <c r="C275" s="58" t="str">
        <f>IF(AND(D275&lt;&gt;"",D275&lt;&gt;" -  -  -  -  - "),VLOOKUP(D275,supply!$A$8:$B$507,2,FALSE),"")</f>
        <v/>
      </c>
      <c r="D275" s="60"/>
      <c r="E275" s="60"/>
      <c r="F275" s="67"/>
      <c r="G275" s="59"/>
      <c r="H275" s="68"/>
      <c r="I275" s="60"/>
      <c r="J275" s="59"/>
      <c r="K275" s="59"/>
      <c r="L275" s="59"/>
      <c r="M275" s="59"/>
      <c r="N275" s="59"/>
      <c r="O275" s="59"/>
      <c r="P275" s="68"/>
      <c r="Q275" s="68"/>
      <c r="R275" s="77" t="str">
        <f t="shared" si="12"/>
        <v>Няма избран доставчик</v>
      </c>
      <c r="S275" s="63" t="str">
        <f t="shared" si="14"/>
        <v/>
      </c>
      <c r="U275" s="94" t="str">
        <f>IF(R275="OK",IF(IFERROR(VLOOKUP(B275,total!$B$8:$B$1007,1,FALSE),"")="",B275&amp;", ",""),"")</f>
        <v/>
      </c>
      <c r="V275" s="94" t="str">
        <f t="shared" si="13"/>
        <v/>
      </c>
    </row>
    <row r="276" spans="1:22" x14ac:dyDescent="0.25">
      <c r="A276" s="42" t="str">
        <f>IF(R276="OK",IFERROR(B276&amp;" - "&amp;VLOOKUP(C276,supply!$B$8:$C$507,2,FALSE)&amp;" - "&amp;E276&amp;" - "&amp;G276&amp;" - "&amp;H276&amp;" - "&amp;I276&amp;" - "&amp;J276&amp;" - "&amp;K276&amp;" - "&amp;L276&amp;" - "&amp;M276&amp;" - "&amp;N276&amp;" - "&amp;O276&amp;" - с ддс: "&amp;Q276,""),"1001 - Няма данни за разход")</f>
        <v>1001 - Няма данни за разход</v>
      </c>
      <c r="B276" s="58">
        <v>269</v>
      </c>
      <c r="C276" s="58" t="str">
        <f>IF(AND(D276&lt;&gt;"",D276&lt;&gt;" -  -  -  -  - "),VLOOKUP(D276,supply!$A$8:$B$507,2,FALSE),"")</f>
        <v/>
      </c>
      <c r="D276" s="60"/>
      <c r="E276" s="60"/>
      <c r="F276" s="67"/>
      <c r="G276" s="59"/>
      <c r="H276" s="68"/>
      <c r="I276" s="60"/>
      <c r="J276" s="59"/>
      <c r="K276" s="59"/>
      <c r="L276" s="59"/>
      <c r="M276" s="59"/>
      <c r="N276" s="59"/>
      <c r="O276" s="59"/>
      <c r="P276" s="68"/>
      <c r="Q276" s="68"/>
      <c r="R276" s="77" t="str">
        <f t="shared" si="12"/>
        <v>Няма избран доставчик</v>
      </c>
      <c r="S276" s="63" t="str">
        <f t="shared" si="14"/>
        <v/>
      </c>
      <c r="U276" s="94" t="str">
        <f>IF(R276="OK",IF(IFERROR(VLOOKUP(B276,total!$B$8:$B$1007,1,FALSE),"")="",B276&amp;", ",""),"")</f>
        <v/>
      </c>
      <c r="V276" s="94" t="str">
        <f t="shared" si="13"/>
        <v/>
      </c>
    </row>
    <row r="277" spans="1:22" x14ac:dyDescent="0.25">
      <c r="A277" s="42" t="str">
        <f>IF(R277="OK",IFERROR(B277&amp;" - "&amp;VLOOKUP(C277,supply!$B$8:$C$507,2,FALSE)&amp;" - "&amp;E277&amp;" - "&amp;G277&amp;" - "&amp;H277&amp;" - "&amp;I277&amp;" - "&amp;J277&amp;" - "&amp;K277&amp;" - "&amp;L277&amp;" - "&amp;M277&amp;" - "&amp;N277&amp;" - "&amp;O277&amp;" - с ддс: "&amp;Q277,""),"1001 - Няма данни за разход")</f>
        <v>1001 - Няма данни за разход</v>
      </c>
      <c r="B277" s="58">
        <v>270</v>
      </c>
      <c r="C277" s="58" t="str">
        <f>IF(AND(D277&lt;&gt;"",D277&lt;&gt;" -  -  -  -  - "),VLOOKUP(D277,supply!$A$8:$B$507,2,FALSE),"")</f>
        <v/>
      </c>
      <c r="D277" s="60"/>
      <c r="E277" s="60"/>
      <c r="F277" s="67"/>
      <c r="G277" s="59"/>
      <c r="H277" s="68"/>
      <c r="I277" s="60"/>
      <c r="J277" s="59"/>
      <c r="K277" s="59"/>
      <c r="L277" s="59"/>
      <c r="M277" s="59"/>
      <c r="N277" s="59"/>
      <c r="O277" s="59"/>
      <c r="P277" s="68"/>
      <c r="Q277" s="68"/>
      <c r="R277" s="77" t="str">
        <f t="shared" si="12"/>
        <v>Няма избран доставчик</v>
      </c>
      <c r="S277" s="63" t="str">
        <f t="shared" si="14"/>
        <v/>
      </c>
      <c r="U277" s="94" t="str">
        <f>IF(R277="OK",IF(IFERROR(VLOOKUP(B277,total!$B$8:$B$1007,1,FALSE),"")="",B277&amp;", ",""),"")</f>
        <v/>
      </c>
      <c r="V277" s="94" t="str">
        <f t="shared" si="13"/>
        <v/>
      </c>
    </row>
    <row r="278" spans="1:22" x14ac:dyDescent="0.25">
      <c r="A278" s="42" t="str">
        <f>IF(R278="OK",IFERROR(B278&amp;" - "&amp;VLOOKUP(C278,supply!$B$8:$C$507,2,FALSE)&amp;" - "&amp;E278&amp;" - "&amp;G278&amp;" - "&amp;H278&amp;" - "&amp;I278&amp;" - "&amp;J278&amp;" - "&amp;K278&amp;" - "&amp;L278&amp;" - "&amp;M278&amp;" - "&amp;N278&amp;" - "&amp;O278&amp;" - с ддс: "&amp;Q278,""),"1001 - Няма данни за разход")</f>
        <v>1001 - Няма данни за разход</v>
      </c>
      <c r="B278" s="58">
        <v>271</v>
      </c>
      <c r="C278" s="58" t="str">
        <f>IF(AND(D278&lt;&gt;"",D278&lt;&gt;" -  -  -  -  - "),VLOOKUP(D278,supply!$A$8:$B$507,2,FALSE),"")</f>
        <v/>
      </c>
      <c r="D278" s="60"/>
      <c r="E278" s="60"/>
      <c r="F278" s="67"/>
      <c r="G278" s="59"/>
      <c r="H278" s="68"/>
      <c r="I278" s="60"/>
      <c r="J278" s="59"/>
      <c r="K278" s="59"/>
      <c r="L278" s="59"/>
      <c r="M278" s="59"/>
      <c r="N278" s="59"/>
      <c r="O278" s="59"/>
      <c r="P278" s="68"/>
      <c r="Q278" s="68"/>
      <c r="R278" s="77" t="str">
        <f t="shared" si="12"/>
        <v>Няма избран доставчик</v>
      </c>
      <c r="S278" s="63" t="str">
        <f t="shared" si="14"/>
        <v/>
      </c>
      <c r="U278" s="94" t="str">
        <f>IF(R278="OK",IF(IFERROR(VLOOKUP(B278,total!$B$8:$B$1007,1,FALSE),"")="",B278&amp;", ",""),"")</f>
        <v/>
      </c>
      <c r="V278" s="94" t="str">
        <f t="shared" si="13"/>
        <v/>
      </c>
    </row>
    <row r="279" spans="1:22" x14ac:dyDescent="0.25">
      <c r="A279" s="42" t="str">
        <f>IF(R279="OK",IFERROR(B279&amp;" - "&amp;VLOOKUP(C279,supply!$B$8:$C$507,2,FALSE)&amp;" - "&amp;E279&amp;" - "&amp;G279&amp;" - "&amp;H279&amp;" - "&amp;I279&amp;" - "&amp;J279&amp;" - "&amp;K279&amp;" - "&amp;L279&amp;" - "&amp;M279&amp;" - "&amp;N279&amp;" - "&amp;O279&amp;" - с ддс: "&amp;Q279,""),"1001 - Няма данни за разход")</f>
        <v>1001 - Няма данни за разход</v>
      </c>
      <c r="B279" s="58">
        <v>272</v>
      </c>
      <c r="C279" s="58" t="str">
        <f>IF(AND(D279&lt;&gt;"",D279&lt;&gt;" -  -  -  -  - "),VLOOKUP(D279,supply!$A$8:$B$507,2,FALSE),"")</f>
        <v/>
      </c>
      <c r="D279" s="60"/>
      <c r="E279" s="60"/>
      <c r="F279" s="67"/>
      <c r="G279" s="59"/>
      <c r="H279" s="68"/>
      <c r="I279" s="60"/>
      <c r="J279" s="59"/>
      <c r="K279" s="59"/>
      <c r="L279" s="59"/>
      <c r="M279" s="59"/>
      <c r="N279" s="59"/>
      <c r="O279" s="59"/>
      <c r="P279" s="68"/>
      <c r="Q279" s="68"/>
      <c r="R279" s="77" t="str">
        <f t="shared" si="12"/>
        <v>Няма избран доставчик</v>
      </c>
      <c r="S279" s="63" t="str">
        <f t="shared" si="14"/>
        <v/>
      </c>
      <c r="U279" s="94" t="str">
        <f>IF(R279="OK",IF(IFERROR(VLOOKUP(B279,total!$B$8:$B$1007,1,FALSE),"")="",B279&amp;", ",""),"")</f>
        <v/>
      </c>
      <c r="V279" s="94" t="str">
        <f t="shared" si="13"/>
        <v/>
      </c>
    </row>
    <row r="280" spans="1:22" x14ac:dyDescent="0.25">
      <c r="A280" s="42" t="str">
        <f>IF(R280="OK",IFERROR(B280&amp;" - "&amp;VLOOKUP(C280,supply!$B$8:$C$507,2,FALSE)&amp;" - "&amp;E280&amp;" - "&amp;G280&amp;" - "&amp;H280&amp;" - "&amp;I280&amp;" - "&amp;J280&amp;" - "&amp;K280&amp;" - "&amp;L280&amp;" - "&amp;M280&amp;" - "&amp;N280&amp;" - "&amp;O280&amp;" - с ддс: "&amp;Q280,""),"1001 - Няма данни за разход")</f>
        <v>1001 - Няма данни за разход</v>
      </c>
      <c r="B280" s="58">
        <v>273</v>
      </c>
      <c r="C280" s="58" t="str">
        <f>IF(AND(D280&lt;&gt;"",D280&lt;&gt;" -  -  -  -  - "),VLOOKUP(D280,supply!$A$8:$B$507,2,FALSE),"")</f>
        <v/>
      </c>
      <c r="D280" s="60"/>
      <c r="E280" s="60"/>
      <c r="F280" s="67"/>
      <c r="G280" s="59"/>
      <c r="H280" s="68"/>
      <c r="I280" s="60"/>
      <c r="J280" s="59"/>
      <c r="K280" s="59"/>
      <c r="L280" s="59"/>
      <c r="M280" s="59"/>
      <c r="N280" s="59"/>
      <c r="O280" s="59"/>
      <c r="P280" s="68"/>
      <c r="Q280" s="68"/>
      <c r="R280" s="77" t="str">
        <f t="shared" si="12"/>
        <v>Няма избран доставчик</v>
      </c>
      <c r="S280" s="63" t="str">
        <f t="shared" si="14"/>
        <v/>
      </c>
      <c r="U280" s="94" t="str">
        <f>IF(R280="OK",IF(IFERROR(VLOOKUP(B280,total!$B$8:$B$1007,1,FALSE),"")="",B280&amp;", ",""),"")</f>
        <v/>
      </c>
      <c r="V280" s="94" t="str">
        <f t="shared" si="13"/>
        <v/>
      </c>
    </row>
    <row r="281" spans="1:22" x14ac:dyDescent="0.25">
      <c r="A281" s="42" t="str">
        <f>IF(R281="OK",IFERROR(B281&amp;" - "&amp;VLOOKUP(C281,supply!$B$8:$C$507,2,FALSE)&amp;" - "&amp;E281&amp;" - "&amp;G281&amp;" - "&amp;H281&amp;" - "&amp;I281&amp;" - "&amp;J281&amp;" - "&amp;K281&amp;" - "&amp;L281&amp;" - "&amp;M281&amp;" - "&amp;N281&amp;" - "&amp;O281&amp;" - с ддс: "&amp;Q281,""),"1001 - Няма данни за разход")</f>
        <v>1001 - Няма данни за разход</v>
      </c>
      <c r="B281" s="58">
        <v>274</v>
      </c>
      <c r="C281" s="58" t="str">
        <f>IF(AND(D281&lt;&gt;"",D281&lt;&gt;" -  -  -  -  - "),VLOOKUP(D281,supply!$A$8:$B$507,2,FALSE),"")</f>
        <v/>
      </c>
      <c r="D281" s="60"/>
      <c r="E281" s="60"/>
      <c r="F281" s="67"/>
      <c r="G281" s="59"/>
      <c r="H281" s="68"/>
      <c r="I281" s="60"/>
      <c r="J281" s="59"/>
      <c r="K281" s="59"/>
      <c r="L281" s="59"/>
      <c r="M281" s="59"/>
      <c r="N281" s="59"/>
      <c r="O281" s="59"/>
      <c r="P281" s="68"/>
      <c r="Q281" s="68"/>
      <c r="R281" s="77" t="str">
        <f t="shared" si="12"/>
        <v>Няма избран доставчик</v>
      </c>
      <c r="S281" s="63" t="str">
        <f t="shared" si="14"/>
        <v/>
      </c>
      <c r="U281" s="94" t="str">
        <f>IF(R281="OK",IF(IFERROR(VLOOKUP(B281,total!$B$8:$B$1007,1,FALSE),"")="",B281&amp;", ",""),"")</f>
        <v/>
      </c>
      <c r="V281" s="94" t="str">
        <f t="shared" si="13"/>
        <v/>
      </c>
    </row>
    <row r="282" spans="1:22" x14ac:dyDescent="0.25">
      <c r="A282" s="42" t="str">
        <f>IF(R282="OK",IFERROR(B282&amp;" - "&amp;VLOOKUP(C282,supply!$B$8:$C$507,2,FALSE)&amp;" - "&amp;E282&amp;" - "&amp;G282&amp;" - "&amp;H282&amp;" - "&amp;I282&amp;" - "&amp;J282&amp;" - "&amp;K282&amp;" - "&amp;L282&amp;" - "&amp;M282&amp;" - "&amp;N282&amp;" - "&amp;O282&amp;" - с ддс: "&amp;Q282,""),"1001 - Няма данни за разход")</f>
        <v>1001 - Няма данни за разход</v>
      </c>
      <c r="B282" s="58">
        <v>275</v>
      </c>
      <c r="C282" s="58" t="str">
        <f>IF(AND(D282&lt;&gt;"",D282&lt;&gt;" -  -  -  -  - "),VLOOKUP(D282,supply!$A$8:$B$507,2,FALSE),"")</f>
        <v/>
      </c>
      <c r="D282" s="60"/>
      <c r="E282" s="60"/>
      <c r="F282" s="67"/>
      <c r="G282" s="59"/>
      <c r="H282" s="68"/>
      <c r="I282" s="60"/>
      <c r="J282" s="59"/>
      <c r="K282" s="59"/>
      <c r="L282" s="59"/>
      <c r="M282" s="59"/>
      <c r="N282" s="59"/>
      <c r="O282" s="59"/>
      <c r="P282" s="68"/>
      <c r="Q282" s="68"/>
      <c r="R282" s="77" t="str">
        <f t="shared" si="12"/>
        <v>Няма избран доставчик</v>
      </c>
      <c r="S282" s="63" t="str">
        <f t="shared" si="14"/>
        <v/>
      </c>
      <c r="U282" s="94" t="str">
        <f>IF(R282="OK",IF(IFERROR(VLOOKUP(B282,total!$B$8:$B$1007,1,FALSE),"")="",B282&amp;", ",""),"")</f>
        <v/>
      </c>
      <c r="V282" s="94" t="str">
        <f t="shared" si="13"/>
        <v/>
      </c>
    </row>
    <row r="283" spans="1:22" x14ac:dyDescent="0.25">
      <c r="A283" s="42" t="str">
        <f>IF(R283="OK",IFERROR(B283&amp;" - "&amp;VLOOKUP(C283,supply!$B$8:$C$507,2,FALSE)&amp;" - "&amp;E283&amp;" - "&amp;G283&amp;" - "&amp;H283&amp;" - "&amp;I283&amp;" - "&amp;J283&amp;" - "&amp;K283&amp;" - "&amp;L283&amp;" - "&amp;M283&amp;" - "&amp;N283&amp;" - "&amp;O283&amp;" - с ддс: "&amp;Q283,""),"1001 - Няма данни за разход")</f>
        <v>1001 - Няма данни за разход</v>
      </c>
      <c r="B283" s="58">
        <v>276</v>
      </c>
      <c r="C283" s="58" t="str">
        <f>IF(AND(D283&lt;&gt;"",D283&lt;&gt;" -  -  -  -  - "),VLOOKUP(D283,supply!$A$8:$B$507,2,FALSE),"")</f>
        <v/>
      </c>
      <c r="D283" s="60"/>
      <c r="E283" s="60"/>
      <c r="F283" s="67"/>
      <c r="G283" s="59"/>
      <c r="H283" s="68"/>
      <c r="I283" s="60"/>
      <c r="J283" s="59"/>
      <c r="K283" s="59"/>
      <c r="L283" s="59"/>
      <c r="M283" s="59"/>
      <c r="N283" s="59"/>
      <c r="O283" s="59"/>
      <c r="P283" s="68"/>
      <c r="Q283" s="68"/>
      <c r="R283" s="77" t="str">
        <f t="shared" si="12"/>
        <v>Няма избран доставчик</v>
      </c>
      <c r="S283" s="63" t="str">
        <f t="shared" si="14"/>
        <v/>
      </c>
      <c r="U283" s="94" t="str">
        <f>IF(R283="OK",IF(IFERROR(VLOOKUP(B283,total!$B$8:$B$1007,1,FALSE),"")="",B283&amp;", ",""),"")</f>
        <v/>
      </c>
      <c r="V283" s="94" t="str">
        <f t="shared" si="13"/>
        <v/>
      </c>
    </row>
    <row r="284" spans="1:22" x14ac:dyDescent="0.25">
      <c r="A284" s="42" t="str">
        <f>IF(R284="OK",IFERROR(B284&amp;" - "&amp;VLOOKUP(C284,supply!$B$8:$C$507,2,FALSE)&amp;" - "&amp;E284&amp;" - "&amp;G284&amp;" - "&amp;H284&amp;" - "&amp;I284&amp;" - "&amp;J284&amp;" - "&amp;K284&amp;" - "&amp;L284&amp;" - "&amp;M284&amp;" - "&amp;N284&amp;" - "&amp;O284&amp;" - с ддс: "&amp;Q284,""),"1001 - Няма данни за разход")</f>
        <v>1001 - Няма данни за разход</v>
      </c>
      <c r="B284" s="58">
        <v>277</v>
      </c>
      <c r="C284" s="58" t="str">
        <f>IF(AND(D284&lt;&gt;"",D284&lt;&gt;" -  -  -  -  - "),VLOOKUP(D284,supply!$A$8:$B$507,2,FALSE),"")</f>
        <v/>
      </c>
      <c r="D284" s="60"/>
      <c r="E284" s="60"/>
      <c r="F284" s="67"/>
      <c r="G284" s="59"/>
      <c r="H284" s="68"/>
      <c r="I284" s="60"/>
      <c r="J284" s="59"/>
      <c r="K284" s="59"/>
      <c r="L284" s="59"/>
      <c r="M284" s="59"/>
      <c r="N284" s="59"/>
      <c r="O284" s="59"/>
      <c r="P284" s="68"/>
      <c r="Q284" s="68"/>
      <c r="R284" s="77" t="str">
        <f t="shared" si="12"/>
        <v>Няма избран доставчик</v>
      </c>
      <c r="S284" s="63" t="str">
        <f t="shared" si="14"/>
        <v/>
      </c>
      <c r="U284" s="94" t="str">
        <f>IF(R284="OK",IF(IFERROR(VLOOKUP(B284,total!$B$8:$B$1007,1,FALSE),"")="",B284&amp;", ",""),"")</f>
        <v/>
      </c>
      <c r="V284" s="94" t="str">
        <f t="shared" si="13"/>
        <v/>
      </c>
    </row>
    <row r="285" spans="1:22" x14ac:dyDescent="0.25">
      <c r="A285" s="42" t="str">
        <f>IF(R285="OK",IFERROR(B285&amp;" - "&amp;VLOOKUP(C285,supply!$B$8:$C$507,2,FALSE)&amp;" - "&amp;E285&amp;" - "&amp;G285&amp;" - "&amp;H285&amp;" - "&amp;I285&amp;" - "&amp;J285&amp;" - "&amp;K285&amp;" - "&amp;L285&amp;" - "&amp;M285&amp;" - "&amp;N285&amp;" - "&amp;O285&amp;" - с ддс: "&amp;Q285,""),"1001 - Няма данни за разход")</f>
        <v>1001 - Няма данни за разход</v>
      </c>
      <c r="B285" s="58">
        <v>278</v>
      </c>
      <c r="C285" s="58" t="str">
        <f>IF(AND(D285&lt;&gt;"",D285&lt;&gt;" -  -  -  -  - "),VLOOKUP(D285,supply!$A$8:$B$507,2,FALSE),"")</f>
        <v/>
      </c>
      <c r="D285" s="60"/>
      <c r="E285" s="60"/>
      <c r="F285" s="67"/>
      <c r="G285" s="59"/>
      <c r="H285" s="68"/>
      <c r="I285" s="60"/>
      <c r="J285" s="59"/>
      <c r="K285" s="59"/>
      <c r="L285" s="59"/>
      <c r="M285" s="59"/>
      <c r="N285" s="59"/>
      <c r="O285" s="59"/>
      <c r="P285" s="68"/>
      <c r="Q285" s="68"/>
      <c r="R285" s="77" t="str">
        <f t="shared" si="12"/>
        <v>Няма избран доставчик</v>
      </c>
      <c r="S285" s="63" t="str">
        <f t="shared" si="14"/>
        <v/>
      </c>
      <c r="U285" s="94" t="str">
        <f>IF(R285="OK",IF(IFERROR(VLOOKUP(B285,total!$B$8:$B$1007,1,FALSE),"")="",B285&amp;", ",""),"")</f>
        <v/>
      </c>
      <c r="V285" s="94" t="str">
        <f t="shared" si="13"/>
        <v/>
      </c>
    </row>
    <row r="286" spans="1:22" x14ac:dyDescent="0.25">
      <c r="A286" s="42" t="str">
        <f>IF(R286="OK",IFERROR(B286&amp;" - "&amp;VLOOKUP(C286,supply!$B$8:$C$507,2,FALSE)&amp;" - "&amp;E286&amp;" - "&amp;G286&amp;" - "&amp;H286&amp;" - "&amp;I286&amp;" - "&amp;J286&amp;" - "&amp;K286&amp;" - "&amp;L286&amp;" - "&amp;M286&amp;" - "&amp;N286&amp;" - "&amp;O286&amp;" - с ддс: "&amp;Q286,""),"1001 - Няма данни за разход")</f>
        <v>1001 - Няма данни за разход</v>
      </c>
      <c r="B286" s="58">
        <v>279</v>
      </c>
      <c r="C286" s="58" t="str">
        <f>IF(AND(D286&lt;&gt;"",D286&lt;&gt;" -  -  -  -  - "),VLOOKUP(D286,supply!$A$8:$B$507,2,FALSE),"")</f>
        <v/>
      </c>
      <c r="D286" s="60"/>
      <c r="E286" s="60"/>
      <c r="F286" s="67"/>
      <c r="G286" s="59"/>
      <c r="H286" s="68"/>
      <c r="I286" s="60"/>
      <c r="J286" s="59"/>
      <c r="K286" s="59"/>
      <c r="L286" s="59"/>
      <c r="M286" s="59"/>
      <c r="N286" s="59"/>
      <c r="O286" s="59"/>
      <c r="P286" s="68"/>
      <c r="Q286" s="68"/>
      <c r="R286" s="77" t="str">
        <f t="shared" si="12"/>
        <v>Няма избран доставчик</v>
      </c>
      <c r="S286" s="63" t="str">
        <f t="shared" si="14"/>
        <v/>
      </c>
      <c r="U286" s="94" t="str">
        <f>IF(R286="OK",IF(IFERROR(VLOOKUP(B286,total!$B$8:$B$1007,1,FALSE),"")="",B286&amp;", ",""),"")</f>
        <v/>
      </c>
      <c r="V286" s="94" t="str">
        <f t="shared" si="13"/>
        <v/>
      </c>
    </row>
    <row r="287" spans="1:22" x14ac:dyDescent="0.25">
      <c r="A287" s="42" t="str">
        <f>IF(R287="OK",IFERROR(B287&amp;" - "&amp;VLOOKUP(C287,supply!$B$8:$C$507,2,FALSE)&amp;" - "&amp;E287&amp;" - "&amp;G287&amp;" - "&amp;H287&amp;" - "&amp;I287&amp;" - "&amp;J287&amp;" - "&amp;K287&amp;" - "&amp;L287&amp;" - "&amp;M287&amp;" - "&amp;N287&amp;" - "&amp;O287&amp;" - с ддс: "&amp;Q287,""),"1001 - Няма данни за разход")</f>
        <v>1001 - Няма данни за разход</v>
      </c>
      <c r="B287" s="58">
        <v>280</v>
      </c>
      <c r="C287" s="58" t="str">
        <f>IF(AND(D287&lt;&gt;"",D287&lt;&gt;" -  -  -  -  - "),VLOOKUP(D287,supply!$A$8:$B$507,2,FALSE),"")</f>
        <v/>
      </c>
      <c r="D287" s="60"/>
      <c r="E287" s="60"/>
      <c r="F287" s="67"/>
      <c r="G287" s="59"/>
      <c r="H287" s="68"/>
      <c r="I287" s="60"/>
      <c r="J287" s="59"/>
      <c r="K287" s="59"/>
      <c r="L287" s="59"/>
      <c r="M287" s="59"/>
      <c r="N287" s="59"/>
      <c r="O287" s="59"/>
      <c r="P287" s="68"/>
      <c r="Q287" s="68"/>
      <c r="R287" s="77" t="str">
        <f t="shared" si="12"/>
        <v>Няма избран доставчик</v>
      </c>
      <c r="S287" s="63" t="str">
        <f t="shared" si="14"/>
        <v/>
      </c>
      <c r="U287" s="94" t="str">
        <f>IF(R287="OK",IF(IFERROR(VLOOKUP(B287,total!$B$8:$B$1007,1,FALSE),"")="",B287&amp;", ",""),"")</f>
        <v/>
      </c>
      <c r="V287" s="94" t="str">
        <f t="shared" si="13"/>
        <v/>
      </c>
    </row>
    <row r="288" spans="1:22" x14ac:dyDescent="0.25">
      <c r="A288" s="42" t="str">
        <f>IF(R288="OK",IFERROR(B288&amp;" - "&amp;VLOOKUP(C288,supply!$B$8:$C$507,2,FALSE)&amp;" - "&amp;E288&amp;" - "&amp;G288&amp;" - "&amp;H288&amp;" - "&amp;I288&amp;" - "&amp;J288&amp;" - "&amp;K288&amp;" - "&amp;L288&amp;" - "&amp;M288&amp;" - "&amp;N288&amp;" - "&amp;O288&amp;" - с ддс: "&amp;Q288,""),"1001 - Няма данни за разход")</f>
        <v>1001 - Няма данни за разход</v>
      </c>
      <c r="B288" s="58">
        <v>281</v>
      </c>
      <c r="C288" s="58" t="str">
        <f>IF(AND(D288&lt;&gt;"",D288&lt;&gt;" -  -  -  -  - "),VLOOKUP(D288,supply!$A$8:$B$507,2,FALSE),"")</f>
        <v/>
      </c>
      <c r="D288" s="60"/>
      <c r="E288" s="60"/>
      <c r="F288" s="67"/>
      <c r="G288" s="59"/>
      <c r="H288" s="68"/>
      <c r="I288" s="60"/>
      <c r="J288" s="59"/>
      <c r="K288" s="59"/>
      <c r="L288" s="59"/>
      <c r="M288" s="59"/>
      <c r="N288" s="59"/>
      <c r="O288" s="59"/>
      <c r="P288" s="68"/>
      <c r="Q288" s="68"/>
      <c r="R288" s="77" t="str">
        <f t="shared" si="12"/>
        <v>Няма избран доставчик</v>
      </c>
      <c r="S288" s="63" t="str">
        <f t="shared" si="14"/>
        <v/>
      </c>
      <c r="U288" s="94" t="str">
        <f>IF(R288="OK",IF(IFERROR(VLOOKUP(B288,total!$B$8:$B$1007,1,FALSE),"")="",B288&amp;", ",""),"")</f>
        <v/>
      </c>
      <c r="V288" s="94" t="str">
        <f t="shared" si="13"/>
        <v/>
      </c>
    </row>
    <row r="289" spans="1:22" x14ac:dyDescent="0.25">
      <c r="A289" s="42" t="str">
        <f>IF(R289="OK",IFERROR(B289&amp;" - "&amp;VLOOKUP(C289,supply!$B$8:$C$507,2,FALSE)&amp;" - "&amp;E289&amp;" - "&amp;G289&amp;" - "&amp;H289&amp;" - "&amp;I289&amp;" - "&amp;J289&amp;" - "&amp;K289&amp;" - "&amp;L289&amp;" - "&amp;M289&amp;" - "&amp;N289&amp;" - "&amp;O289&amp;" - с ддс: "&amp;Q289,""),"1001 - Няма данни за разход")</f>
        <v>1001 - Няма данни за разход</v>
      </c>
      <c r="B289" s="58">
        <v>282</v>
      </c>
      <c r="C289" s="58" t="str">
        <f>IF(AND(D289&lt;&gt;"",D289&lt;&gt;" -  -  -  -  - "),VLOOKUP(D289,supply!$A$8:$B$507,2,FALSE),"")</f>
        <v/>
      </c>
      <c r="D289" s="60"/>
      <c r="E289" s="60"/>
      <c r="F289" s="67"/>
      <c r="G289" s="59"/>
      <c r="H289" s="68"/>
      <c r="I289" s="60"/>
      <c r="J289" s="59"/>
      <c r="K289" s="59"/>
      <c r="L289" s="59"/>
      <c r="M289" s="59"/>
      <c r="N289" s="59"/>
      <c r="O289" s="59"/>
      <c r="P289" s="68"/>
      <c r="Q289" s="68"/>
      <c r="R289" s="77" t="str">
        <f t="shared" si="12"/>
        <v>Няма избран доставчик</v>
      </c>
      <c r="S289" s="63" t="str">
        <f t="shared" si="14"/>
        <v/>
      </c>
      <c r="U289" s="94" t="str">
        <f>IF(R289="OK",IF(IFERROR(VLOOKUP(B289,total!$B$8:$B$1007,1,FALSE),"")="",B289&amp;", ",""),"")</f>
        <v/>
      </c>
      <c r="V289" s="94" t="str">
        <f t="shared" si="13"/>
        <v/>
      </c>
    </row>
    <row r="290" spans="1:22" x14ac:dyDescent="0.25">
      <c r="A290" s="42" t="str">
        <f>IF(R290="OK",IFERROR(B290&amp;" - "&amp;VLOOKUP(C290,supply!$B$8:$C$507,2,FALSE)&amp;" - "&amp;E290&amp;" - "&amp;G290&amp;" - "&amp;H290&amp;" - "&amp;I290&amp;" - "&amp;J290&amp;" - "&amp;K290&amp;" - "&amp;L290&amp;" - "&amp;M290&amp;" - "&amp;N290&amp;" - "&amp;O290&amp;" - с ддс: "&amp;Q290,""),"1001 - Няма данни за разход")</f>
        <v>1001 - Няма данни за разход</v>
      </c>
      <c r="B290" s="58">
        <v>283</v>
      </c>
      <c r="C290" s="58" t="str">
        <f>IF(AND(D290&lt;&gt;"",D290&lt;&gt;" -  -  -  -  - "),VLOOKUP(D290,supply!$A$8:$B$507,2,FALSE),"")</f>
        <v/>
      </c>
      <c r="D290" s="60"/>
      <c r="E290" s="60"/>
      <c r="F290" s="67"/>
      <c r="G290" s="59"/>
      <c r="H290" s="68"/>
      <c r="I290" s="60"/>
      <c r="J290" s="59"/>
      <c r="K290" s="59"/>
      <c r="L290" s="59"/>
      <c r="M290" s="59"/>
      <c r="N290" s="59"/>
      <c r="O290" s="59"/>
      <c r="P290" s="68"/>
      <c r="Q290" s="68"/>
      <c r="R290" s="77" t="str">
        <f t="shared" si="12"/>
        <v>Няма избран доставчик</v>
      </c>
      <c r="S290" s="63" t="str">
        <f t="shared" si="14"/>
        <v/>
      </c>
      <c r="U290" s="94" t="str">
        <f>IF(R290="OK",IF(IFERROR(VLOOKUP(B290,total!$B$8:$B$1007,1,FALSE),"")="",B290&amp;", ",""),"")</f>
        <v/>
      </c>
      <c r="V290" s="94" t="str">
        <f t="shared" si="13"/>
        <v/>
      </c>
    </row>
    <row r="291" spans="1:22" x14ac:dyDescent="0.25">
      <c r="A291" s="42" t="str">
        <f>IF(R291="OK",IFERROR(B291&amp;" - "&amp;VLOOKUP(C291,supply!$B$8:$C$507,2,FALSE)&amp;" - "&amp;E291&amp;" - "&amp;G291&amp;" - "&amp;H291&amp;" - "&amp;I291&amp;" - "&amp;J291&amp;" - "&amp;K291&amp;" - "&amp;L291&amp;" - "&amp;M291&amp;" - "&amp;N291&amp;" - "&amp;O291&amp;" - с ддс: "&amp;Q291,""),"1001 - Няма данни за разход")</f>
        <v>1001 - Няма данни за разход</v>
      </c>
      <c r="B291" s="58">
        <v>284</v>
      </c>
      <c r="C291" s="58" t="str">
        <f>IF(AND(D291&lt;&gt;"",D291&lt;&gt;" -  -  -  -  - "),VLOOKUP(D291,supply!$A$8:$B$507,2,FALSE),"")</f>
        <v/>
      </c>
      <c r="D291" s="60"/>
      <c r="E291" s="60"/>
      <c r="F291" s="67"/>
      <c r="G291" s="59"/>
      <c r="H291" s="68"/>
      <c r="I291" s="60"/>
      <c r="J291" s="59"/>
      <c r="K291" s="59"/>
      <c r="L291" s="59"/>
      <c r="M291" s="59"/>
      <c r="N291" s="59"/>
      <c r="O291" s="59"/>
      <c r="P291" s="68"/>
      <c r="Q291" s="68"/>
      <c r="R291" s="77" t="str">
        <f t="shared" si="12"/>
        <v>Няма избран доставчик</v>
      </c>
      <c r="S291" s="63" t="str">
        <f t="shared" si="14"/>
        <v/>
      </c>
      <c r="U291" s="94" t="str">
        <f>IF(R291="OK",IF(IFERROR(VLOOKUP(B291,total!$B$8:$B$1007,1,FALSE),"")="",B291&amp;", ",""),"")</f>
        <v/>
      </c>
      <c r="V291" s="94" t="str">
        <f t="shared" si="13"/>
        <v/>
      </c>
    </row>
    <row r="292" spans="1:22" x14ac:dyDescent="0.25">
      <c r="A292" s="42" t="str">
        <f>IF(R292="OK",IFERROR(B292&amp;" - "&amp;VLOOKUP(C292,supply!$B$8:$C$507,2,FALSE)&amp;" - "&amp;E292&amp;" - "&amp;G292&amp;" - "&amp;H292&amp;" - "&amp;I292&amp;" - "&amp;J292&amp;" - "&amp;K292&amp;" - "&amp;L292&amp;" - "&amp;M292&amp;" - "&amp;N292&amp;" - "&amp;O292&amp;" - с ддс: "&amp;Q292,""),"1001 - Няма данни за разход")</f>
        <v>1001 - Няма данни за разход</v>
      </c>
      <c r="B292" s="58">
        <v>285</v>
      </c>
      <c r="C292" s="58" t="str">
        <f>IF(AND(D292&lt;&gt;"",D292&lt;&gt;" -  -  -  -  - "),VLOOKUP(D292,supply!$A$8:$B$507,2,FALSE),"")</f>
        <v/>
      </c>
      <c r="D292" s="60"/>
      <c r="E292" s="60"/>
      <c r="F292" s="67"/>
      <c r="G292" s="59"/>
      <c r="H292" s="68"/>
      <c r="I292" s="60"/>
      <c r="J292" s="59"/>
      <c r="K292" s="59"/>
      <c r="L292" s="59"/>
      <c r="M292" s="59"/>
      <c r="N292" s="59"/>
      <c r="O292" s="59"/>
      <c r="P292" s="68"/>
      <c r="Q292" s="68"/>
      <c r="R292" s="77" t="str">
        <f t="shared" si="12"/>
        <v>Няма избран доставчик</v>
      </c>
      <c r="S292" s="63" t="str">
        <f t="shared" si="14"/>
        <v/>
      </c>
      <c r="U292" s="94" t="str">
        <f>IF(R292="OK",IF(IFERROR(VLOOKUP(B292,total!$B$8:$B$1007,1,FALSE),"")="",B292&amp;", ",""),"")</f>
        <v/>
      </c>
      <c r="V292" s="94" t="str">
        <f t="shared" si="13"/>
        <v/>
      </c>
    </row>
    <row r="293" spans="1:22" x14ac:dyDescent="0.25">
      <c r="A293" s="42" t="str">
        <f>IF(R293="OK",IFERROR(B293&amp;" - "&amp;VLOOKUP(C293,supply!$B$8:$C$507,2,FALSE)&amp;" - "&amp;E293&amp;" - "&amp;G293&amp;" - "&amp;H293&amp;" - "&amp;I293&amp;" - "&amp;J293&amp;" - "&amp;K293&amp;" - "&amp;L293&amp;" - "&amp;M293&amp;" - "&amp;N293&amp;" - "&amp;O293&amp;" - с ддс: "&amp;Q293,""),"1001 - Няма данни за разход")</f>
        <v>1001 - Няма данни за разход</v>
      </c>
      <c r="B293" s="58">
        <v>286</v>
      </c>
      <c r="C293" s="58" t="str">
        <f>IF(AND(D293&lt;&gt;"",D293&lt;&gt;" -  -  -  -  - "),VLOOKUP(D293,supply!$A$8:$B$507,2,FALSE),"")</f>
        <v/>
      </c>
      <c r="D293" s="60"/>
      <c r="E293" s="60"/>
      <c r="F293" s="67"/>
      <c r="G293" s="59"/>
      <c r="H293" s="68"/>
      <c r="I293" s="60"/>
      <c r="J293" s="59"/>
      <c r="K293" s="59"/>
      <c r="L293" s="59"/>
      <c r="M293" s="59"/>
      <c r="N293" s="59"/>
      <c r="O293" s="59"/>
      <c r="P293" s="68"/>
      <c r="Q293" s="68"/>
      <c r="R293" s="77" t="str">
        <f t="shared" si="12"/>
        <v>Няма избран доставчик</v>
      </c>
      <c r="S293" s="63" t="str">
        <f t="shared" si="14"/>
        <v/>
      </c>
      <c r="U293" s="94" t="str">
        <f>IF(R293="OK",IF(IFERROR(VLOOKUP(B293,total!$B$8:$B$1007,1,FALSE),"")="",B293&amp;", ",""),"")</f>
        <v/>
      </c>
      <c r="V293" s="94" t="str">
        <f t="shared" si="13"/>
        <v/>
      </c>
    </row>
    <row r="294" spans="1:22" x14ac:dyDescent="0.25">
      <c r="A294" s="42" t="str">
        <f>IF(R294="OK",IFERROR(B294&amp;" - "&amp;VLOOKUP(C294,supply!$B$8:$C$507,2,FALSE)&amp;" - "&amp;E294&amp;" - "&amp;G294&amp;" - "&amp;H294&amp;" - "&amp;I294&amp;" - "&amp;J294&amp;" - "&amp;K294&amp;" - "&amp;L294&amp;" - "&amp;M294&amp;" - "&amp;N294&amp;" - "&amp;O294&amp;" - с ддс: "&amp;Q294,""),"1001 - Няма данни за разход")</f>
        <v>1001 - Няма данни за разход</v>
      </c>
      <c r="B294" s="58">
        <v>287</v>
      </c>
      <c r="C294" s="58" t="str">
        <f>IF(AND(D294&lt;&gt;"",D294&lt;&gt;" -  -  -  -  - "),VLOOKUP(D294,supply!$A$8:$B$507,2,FALSE),"")</f>
        <v/>
      </c>
      <c r="D294" s="60"/>
      <c r="E294" s="60"/>
      <c r="F294" s="67"/>
      <c r="G294" s="59"/>
      <c r="H294" s="68"/>
      <c r="I294" s="60"/>
      <c r="J294" s="59"/>
      <c r="K294" s="59"/>
      <c r="L294" s="59"/>
      <c r="M294" s="59"/>
      <c r="N294" s="59"/>
      <c r="O294" s="59"/>
      <c r="P294" s="68"/>
      <c r="Q294" s="68"/>
      <c r="R294" s="77" t="str">
        <f t="shared" si="12"/>
        <v>Няма избран доставчик</v>
      </c>
      <c r="S294" s="63" t="str">
        <f t="shared" si="14"/>
        <v/>
      </c>
      <c r="U294" s="94" t="str">
        <f>IF(R294="OK",IF(IFERROR(VLOOKUP(B294,total!$B$8:$B$1007,1,FALSE),"")="",B294&amp;", ",""),"")</f>
        <v/>
      </c>
      <c r="V294" s="94" t="str">
        <f t="shared" si="13"/>
        <v/>
      </c>
    </row>
    <row r="295" spans="1:22" x14ac:dyDescent="0.25">
      <c r="A295" s="42" t="str">
        <f>IF(R295="OK",IFERROR(B295&amp;" - "&amp;VLOOKUP(C295,supply!$B$8:$C$507,2,FALSE)&amp;" - "&amp;E295&amp;" - "&amp;G295&amp;" - "&amp;H295&amp;" - "&amp;I295&amp;" - "&amp;J295&amp;" - "&amp;K295&amp;" - "&amp;L295&amp;" - "&amp;M295&amp;" - "&amp;N295&amp;" - "&amp;O295&amp;" - с ддс: "&amp;Q295,""),"1001 - Няма данни за разход")</f>
        <v>1001 - Няма данни за разход</v>
      </c>
      <c r="B295" s="58">
        <v>288</v>
      </c>
      <c r="C295" s="58" t="str">
        <f>IF(AND(D295&lt;&gt;"",D295&lt;&gt;" -  -  -  -  - "),VLOOKUP(D295,supply!$A$8:$B$507,2,FALSE),"")</f>
        <v/>
      </c>
      <c r="D295" s="60"/>
      <c r="E295" s="60"/>
      <c r="F295" s="67"/>
      <c r="G295" s="59"/>
      <c r="H295" s="68"/>
      <c r="I295" s="60"/>
      <c r="J295" s="59"/>
      <c r="K295" s="59"/>
      <c r="L295" s="59"/>
      <c r="M295" s="59"/>
      <c r="N295" s="59"/>
      <c r="O295" s="59"/>
      <c r="P295" s="68"/>
      <c r="Q295" s="68"/>
      <c r="R295" s="77" t="str">
        <f t="shared" si="12"/>
        <v>Няма избран доставчик</v>
      </c>
      <c r="S295" s="63" t="str">
        <f t="shared" si="14"/>
        <v/>
      </c>
      <c r="U295" s="94" t="str">
        <f>IF(R295="OK",IF(IFERROR(VLOOKUP(B295,total!$B$8:$B$1007,1,FALSE),"")="",B295&amp;", ",""),"")</f>
        <v/>
      </c>
      <c r="V295" s="94" t="str">
        <f t="shared" si="13"/>
        <v/>
      </c>
    </row>
    <row r="296" spans="1:22" x14ac:dyDescent="0.25">
      <c r="A296" s="42" t="str">
        <f>IF(R296="OK",IFERROR(B296&amp;" - "&amp;VLOOKUP(C296,supply!$B$8:$C$507,2,FALSE)&amp;" - "&amp;E296&amp;" - "&amp;G296&amp;" - "&amp;H296&amp;" - "&amp;I296&amp;" - "&amp;J296&amp;" - "&amp;K296&amp;" - "&amp;L296&amp;" - "&amp;M296&amp;" - "&amp;N296&amp;" - "&amp;O296&amp;" - с ддс: "&amp;Q296,""),"1001 - Няма данни за разход")</f>
        <v>1001 - Няма данни за разход</v>
      </c>
      <c r="B296" s="58">
        <v>289</v>
      </c>
      <c r="C296" s="58" t="str">
        <f>IF(AND(D296&lt;&gt;"",D296&lt;&gt;" -  -  -  -  - "),VLOOKUP(D296,supply!$A$8:$B$507,2,FALSE),"")</f>
        <v/>
      </c>
      <c r="D296" s="60"/>
      <c r="E296" s="60"/>
      <c r="F296" s="67"/>
      <c r="G296" s="59"/>
      <c r="H296" s="68"/>
      <c r="I296" s="60"/>
      <c r="J296" s="59"/>
      <c r="K296" s="59"/>
      <c r="L296" s="59"/>
      <c r="M296" s="59"/>
      <c r="N296" s="59"/>
      <c r="O296" s="59"/>
      <c r="P296" s="68"/>
      <c r="Q296" s="68"/>
      <c r="R296" s="77" t="str">
        <f t="shared" si="12"/>
        <v>Няма избран доставчик</v>
      </c>
      <c r="S296" s="63" t="str">
        <f t="shared" si="14"/>
        <v/>
      </c>
      <c r="U296" s="94" t="str">
        <f>IF(R296="OK",IF(IFERROR(VLOOKUP(B296,total!$B$8:$B$1007,1,FALSE),"")="",B296&amp;", ",""),"")</f>
        <v/>
      </c>
      <c r="V296" s="94" t="str">
        <f t="shared" si="13"/>
        <v/>
      </c>
    </row>
    <row r="297" spans="1:22" x14ac:dyDescent="0.25">
      <c r="A297" s="42" t="str">
        <f>IF(R297="OK",IFERROR(B297&amp;" - "&amp;VLOOKUP(C297,supply!$B$8:$C$507,2,FALSE)&amp;" - "&amp;E297&amp;" - "&amp;G297&amp;" - "&amp;H297&amp;" - "&amp;I297&amp;" - "&amp;J297&amp;" - "&amp;K297&amp;" - "&amp;L297&amp;" - "&amp;M297&amp;" - "&amp;N297&amp;" - "&amp;O297&amp;" - с ддс: "&amp;Q297,""),"1001 - Няма данни за разход")</f>
        <v>1001 - Няма данни за разход</v>
      </c>
      <c r="B297" s="58">
        <v>290</v>
      </c>
      <c r="C297" s="58" t="str">
        <f>IF(AND(D297&lt;&gt;"",D297&lt;&gt;" -  -  -  -  - "),VLOOKUP(D297,supply!$A$8:$B$507,2,FALSE),"")</f>
        <v/>
      </c>
      <c r="D297" s="60"/>
      <c r="E297" s="60"/>
      <c r="F297" s="67"/>
      <c r="G297" s="59"/>
      <c r="H297" s="68"/>
      <c r="I297" s="60"/>
      <c r="J297" s="59"/>
      <c r="K297" s="59"/>
      <c r="L297" s="59"/>
      <c r="M297" s="59"/>
      <c r="N297" s="59"/>
      <c r="O297" s="59"/>
      <c r="P297" s="68"/>
      <c r="Q297" s="68"/>
      <c r="R297" s="77" t="str">
        <f t="shared" si="12"/>
        <v>Няма избран доставчик</v>
      </c>
      <c r="S297" s="63" t="str">
        <f t="shared" si="14"/>
        <v/>
      </c>
      <c r="U297" s="94" t="str">
        <f>IF(R297="OK",IF(IFERROR(VLOOKUP(B297,total!$B$8:$B$1007,1,FALSE),"")="",B297&amp;", ",""),"")</f>
        <v/>
      </c>
      <c r="V297" s="94" t="str">
        <f t="shared" si="13"/>
        <v/>
      </c>
    </row>
    <row r="298" spans="1:22" x14ac:dyDescent="0.25">
      <c r="A298" s="42" t="str">
        <f>IF(R298="OK",IFERROR(B298&amp;" - "&amp;VLOOKUP(C298,supply!$B$8:$C$507,2,FALSE)&amp;" - "&amp;E298&amp;" - "&amp;G298&amp;" - "&amp;H298&amp;" - "&amp;I298&amp;" - "&amp;J298&amp;" - "&amp;K298&amp;" - "&amp;L298&amp;" - "&amp;M298&amp;" - "&amp;N298&amp;" - "&amp;O298&amp;" - с ддс: "&amp;Q298,""),"1001 - Няма данни за разход")</f>
        <v>1001 - Няма данни за разход</v>
      </c>
      <c r="B298" s="58">
        <v>291</v>
      </c>
      <c r="C298" s="58" t="str">
        <f>IF(AND(D298&lt;&gt;"",D298&lt;&gt;" -  -  -  -  - "),VLOOKUP(D298,supply!$A$8:$B$507,2,FALSE),"")</f>
        <v/>
      </c>
      <c r="D298" s="60"/>
      <c r="E298" s="60"/>
      <c r="F298" s="67"/>
      <c r="G298" s="59"/>
      <c r="H298" s="68"/>
      <c r="I298" s="60"/>
      <c r="J298" s="59"/>
      <c r="K298" s="59"/>
      <c r="L298" s="59"/>
      <c r="M298" s="59"/>
      <c r="N298" s="59"/>
      <c r="O298" s="59"/>
      <c r="P298" s="68"/>
      <c r="Q298" s="68"/>
      <c r="R298" s="77" t="str">
        <f t="shared" si="12"/>
        <v>Няма избран доставчик</v>
      </c>
      <c r="S298" s="63" t="str">
        <f t="shared" si="14"/>
        <v/>
      </c>
      <c r="U298" s="94" t="str">
        <f>IF(R298="OK",IF(IFERROR(VLOOKUP(B298,total!$B$8:$B$1007,1,FALSE),"")="",B298&amp;", ",""),"")</f>
        <v/>
      </c>
      <c r="V298" s="94" t="str">
        <f t="shared" si="13"/>
        <v/>
      </c>
    </row>
    <row r="299" spans="1:22" x14ac:dyDescent="0.25">
      <c r="A299" s="42" t="str">
        <f>IF(R299="OK",IFERROR(B299&amp;" - "&amp;VLOOKUP(C299,supply!$B$8:$C$507,2,FALSE)&amp;" - "&amp;E299&amp;" - "&amp;G299&amp;" - "&amp;H299&amp;" - "&amp;I299&amp;" - "&amp;J299&amp;" - "&amp;K299&amp;" - "&amp;L299&amp;" - "&amp;M299&amp;" - "&amp;N299&amp;" - "&amp;O299&amp;" - с ддс: "&amp;Q299,""),"1001 - Няма данни за разход")</f>
        <v>1001 - Няма данни за разход</v>
      </c>
      <c r="B299" s="58">
        <v>292</v>
      </c>
      <c r="C299" s="58" t="str">
        <f>IF(AND(D299&lt;&gt;"",D299&lt;&gt;" -  -  -  -  - "),VLOOKUP(D299,supply!$A$8:$B$507,2,FALSE),"")</f>
        <v/>
      </c>
      <c r="D299" s="60"/>
      <c r="E299" s="60"/>
      <c r="F299" s="67"/>
      <c r="G299" s="59"/>
      <c r="H299" s="68"/>
      <c r="I299" s="60"/>
      <c r="J299" s="59"/>
      <c r="K299" s="59"/>
      <c r="L299" s="59"/>
      <c r="M299" s="59"/>
      <c r="N299" s="59"/>
      <c r="O299" s="59"/>
      <c r="P299" s="68"/>
      <c r="Q299" s="68"/>
      <c r="R299" s="77" t="str">
        <f t="shared" si="12"/>
        <v>Няма избран доставчик</v>
      </c>
      <c r="S299" s="63" t="str">
        <f t="shared" si="14"/>
        <v/>
      </c>
      <c r="U299" s="94" t="str">
        <f>IF(R299="OK",IF(IFERROR(VLOOKUP(B299,total!$B$8:$B$1007,1,FALSE),"")="",B299&amp;", ",""),"")</f>
        <v/>
      </c>
      <c r="V299" s="94" t="str">
        <f t="shared" si="13"/>
        <v/>
      </c>
    </row>
    <row r="300" spans="1:22" x14ac:dyDescent="0.25">
      <c r="A300" s="42" t="str">
        <f>IF(R300="OK",IFERROR(B300&amp;" - "&amp;VLOOKUP(C300,supply!$B$8:$C$507,2,FALSE)&amp;" - "&amp;E300&amp;" - "&amp;G300&amp;" - "&amp;H300&amp;" - "&amp;I300&amp;" - "&amp;J300&amp;" - "&amp;K300&amp;" - "&amp;L300&amp;" - "&amp;M300&amp;" - "&amp;N300&amp;" - "&amp;O300&amp;" - с ддс: "&amp;Q300,""),"1001 - Няма данни за разход")</f>
        <v>1001 - Няма данни за разход</v>
      </c>
      <c r="B300" s="58">
        <v>293</v>
      </c>
      <c r="C300" s="58" t="str">
        <f>IF(AND(D300&lt;&gt;"",D300&lt;&gt;" -  -  -  -  - "),VLOOKUP(D300,supply!$A$8:$B$507,2,FALSE),"")</f>
        <v/>
      </c>
      <c r="D300" s="60"/>
      <c r="E300" s="60"/>
      <c r="F300" s="67"/>
      <c r="G300" s="59"/>
      <c r="H300" s="68"/>
      <c r="I300" s="60"/>
      <c r="J300" s="59"/>
      <c r="K300" s="59"/>
      <c r="L300" s="59"/>
      <c r="M300" s="59"/>
      <c r="N300" s="59"/>
      <c r="O300" s="59"/>
      <c r="P300" s="68"/>
      <c r="Q300" s="68"/>
      <c r="R300" s="77" t="str">
        <f t="shared" si="12"/>
        <v>Няма избран доставчик</v>
      </c>
      <c r="S300" s="63" t="str">
        <f t="shared" si="14"/>
        <v/>
      </c>
      <c r="U300" s="94" t="str">
        <f>IF(R300="OK",IF(IFERROR(VLOOKUP(B300,total!$B$8:$B$1007,1,FALSE),"")="",B300&amp;", ",""),"")</f>
        <v/>
      </c>
      <c r="V300" s="94" t="str">
        <f t="shared" si="13"/>
        <v/>
      </c>
    </row>
    <row r="301" spans="1:22" x14ac:dyDescent="0.25">
      <c r="A301" s="42" t="str">
        <f>IF(R301="OK",IFERROR(B301&amp;" - "&amp;VLOOKUP(C301,supply!$B$8:$C$507,2,FALSE)&amp;" - "&amp;E301&amp;" - "&amp;G301&amp;" - "&amp;H301&amp;" - "&amp;I301&amp;" - "&amp;J301&amp;" - "&amp;K301&amp;" - "&amp;L301&amp;" - "&amp;M301&amp;" - "&amp;N301&amp;" - "&amp;O301&amp;" - с ддс: "&amp;Q301,""),"1001 - Няма данни за разход")</f>
        <v>1001 - Няма данни за разход</v>
      </c>
      <c r="B301" s="58">
        <v>294</v>
      </c>
      <c r="C301" s="58" t="str">
        <f>IF(AND(D301&lt;&gt;"",D301&lt;&gt;" -  -  -  -  - "),VLOOKUP(D301,supply!$A$8:$B$507,2,FALSE),"")</f>
        <v/>
      </c>
      <c r="D301" s="60"/>
      <c r="E301" s="60"/>
      <c r="F301" s="67"/>
      <c r="G301" s="59"/>
      <c r="H301" s="68"/>
      <c r="I301" s="60"/>
      <c r="J301" s="59"/>
      <c r="K301" s="59"/>
      <c r="L301" s="59"/>
      <c r="M301" s="59"/>
      <c r="N301" s="59"/>
      <c r="O301" s="59"/>
      <c r="P301" s="68"/>
      <c r="Q301" s="68"/>
      <c r="R301" s="77" t="str">
        <f t="shared" si="12"/>
        <v>Няма избран доставчик</v>
      </c>
      <c r="S301" s="63" t="str">
        <f t="shared" si="14"/>
        <v/>
      </c>
      <c r="U301" s="94" t="str">
        <f>IF(R301="OK",IF(IFERROR(VLOOKUP(B301,total!$B$8:$B$1007,1,FALSE),"")="",B301&amp;", ",""),"")</f>
        <v/>
      </c>
      <c r="V301" s="94" t="str">
        <f t="shared" si="13"/>
        <v/>
      </c>
    </row>
    <row r="302" spans="1:22" x14ac:dyDescent="0.25">
      <c r="A302" s="42" t="str">
        <f>IF(R302="OK",IFERROR(B302&amp;" - "&amp;VLOOKUP(C302,supply!$B$8:$C$507,2,FALSE)&amp;" - "&amp;E302&amp;" - "&amp;G302&amp;" - "&amp;H302&amp;" - "&amp;I302&amp;" - "&amp;J302&amp;" - "&amp;K302&amp;" - "&amp;L302&amp;" - "&amp;M302&amp;" - "&amp;N302&amp;" - "&amp;O302&amp;" - с ддс: "&amp;Q302,""),"1001 - Няма данни за разход")</f>
        <v>1001 - Няма данни за разход</v>
      </c>
      <c r="B302" s="58">
        <v>295</v>
      </c>
      <c r="C302" s="58" t="str">
        <f>IF(AND(D302&lt;&gt;"",D302&lt;&gt;" -  -  -  -  - "),VLOOKUP(D302,supply!$A$8:$B$507,2,FALSE),"")</f>
        <v/>
      </c>
      <c r="D302" s="60"/>
      <c r="E302" s="60"/>
      <c r="F302" s="67"/>
      <c r="G302" s="59"/>
      <c r="H302" s="68"/>
      <c r="I302" s="60"/>
      <c r="J302" s="59"/>
      <c r="K302" s="59"/>
      <c r="L302" s="59"/>
      <c r="M302" s="59"/>
      <c r="N302" s="59"/>
      <c r="O302" s="59"/>
      <c r="P302" s="68"/>
      <c r="Q302" s="68"/>
      <c r="R302" s="77" t="str">
        <f t="shared" si="12"/>
        <v>Няма избран доставчик</v>
      </c>
      <c r="S302" s="63" t="str">
        <f t="shared" si="14"/>
        <v/>
      </c>
      <c r="U302" s="94" t="str">
        <f>IF(R302="OK",IF(IFERROR(VLOOKUP(B302,total!$B$8:$B$1007,1,FALSE),"")="",B302&amp;", ",""),"")</f>
        <v/>
      </c>
      <c r="V302" s="94" t="str">
        <f t="shared" si="13"/>
        <v/>
      </c>
    </row>
    <row r="303" spans="1:22" x14ac:dyDescent="0.25">
      <c r="A303" s="42" t="str">
        <f>IF(R303="OK",IFERROR(B303&amp;" - "&amp;VLOOKUP(C303,supply!$B$8:$C$507,2,FALSE)&amp;" - "&amp;E303&amp;" - "&amp;G303&amp;" - "&amp;H303&amp;" - "&amp;I303&amp;" - "&amp;J303&amp;" - "&amp;K303&amp;" - "&amp;L303&amp;" - "&amp;M303&amp;" - "&amp;N303&amp;" - "&amp;O303&amp;" - с ддс: "&amp;Q303,""),"1001 - Няма данни за разход")</f>
        <v>1001 - Няма данни за разход</v>
      </c>
      <c r="B303" s="58">
        <v>296</v>
      </c>
      <c r="C303" s="58" t="str">
        <f>IF(AND(D303&lt;&gt;"",D303&lt;&gt;" -  -  -  -  - "),VLOOKUP(D303,supply!$A$8:$B$507,2,FALSE),"")</f>
        <v/>
      </c>
      <c r="D303" s="60"/>
      <c r="E303" s="60"/>
      <c r="F303" s="67"/>
      <c r="G303" s="59"/>
      <c r="H303" s="68"/>
      <c r="I303" s="60"/>
      <c r="J303" s="59"/>
      <c r="K303" s="59"/>
      <c r="L303" s="59"/>
      <c r="M303" s="59"/>
      <c r="N303" s="59"/>
      <c r="O303" s="59"/>
      <c r="P303" s="68"/>
      <c r="Q303" s="68"/>
      <c r="R303" s="77" t="str">
        <f t="shared" si="12"/>
        <v>Няма избран доставчик</v>
      </c>
      <c r="S303" s="63" t="str">
        <f t="shared" si="14"/>
        <v/>
      </c>
      <c r="U303" s="94" t="str">
        <f>IF(R303="OK",IF(IFERROR(VLOOKUP(B303,total!$B$8:$B$1007,1,FALSE),"")="",B303&amp;", ",""),"")</f>
        <v/>
      </c>
      <c r="V303" s="94" t="str">
        <f t="shared" si="13"/>
        <v/>
      </c>
    </row>
    <row r="304" spans="1:22" x14ac:dyDescent="0.25">
      <c r="A304" s="42" t="str">
        <f>IF(R304="OK",IFERROR(B304&amp;" - "&amp;VLOOKUP(C304,supply!$B$8:$C$507,2,FALSE)&amp;" - "&amp;E304&amp;" - "&amp;G304&amp;" - "&amp;H304&amp;" - "&amp;I304&amp;" - "&amp;J304&amp;" - "&amp;K304&amp;" - "&amp;L304&amp;" - "&amp;M304&amp;" - "&amp;N304&amp;" - "&amp;O304&amp;" - с ддс: "&amp;Q304,""),"1001 - Няма данни за разход")</f>
        <v>1001 - Няма данни за разход</v>
      </c>
      <c r="B304" s="58">
        <v>297</v>
      </c>
      <c r="C304" s="58" t="str">
        <f>IF(AND(D304&lt;&gt;"",D304&lt;&gt;" -  -  -  -  - "),VLOOKUP(D304,supply!$A$8:$B$507,2,FALSE),"")</f>
        <v/>
      </c>
      <c r="D304" s="60"/>
      <c r="E304" s="60"/>
      <c r="F304" s="67"/>
      <c r="G304" s="59"/>
      <c r="H304" s="68"/>
      <c r="I304" s="60"/>
      <c r="J304" s="59"/>
      <c r="K304" s="59"/>
      <c r="L304" s="59"/>
      <c r="M304" s="59"/>
      <c r="N304" s="59"/>
      <c r="O304" s="59"/>
      <c r="P304" s="68"/>
      <c r="Q304" s="68"/>
      <c r="R304" s="77" t="str">
        <f t="shared" si="12"/>
        <v>Няма избран доставчик</v>
      </c>
      <c r="S304" s="63" t="str">
        <f t="shared" si="14"/>
        <v/>
      </c>
      <c r="U304" s="94" t="str">
        <f>IF(R304="OK",IF(IFERROR(VLOOKUP(B304,total!$B$8:$B$1007,1,FALSE),"")="",B304&amp;", ",""),"")</f>
        <v/>
      </c>
      <c r="V304" s="94" t="str">
        <f t="shared" si="13"/>
        <v/>
      </c>
    </row>
    <row r="305" spans="1:22" x14ac:dyDescent="0.25">
      <c r="A305" s="42" t="str">
        <f>IF(R305="OK",IFERROR(B305&amp;" - "&amp;VLOOKUP(C305,supply!$B$8:$C$507,2,FALSE)&amp;" - "&amp;E305&amp;" - "&amp;G305&amp;" - "&amp;H305&amp;" - "&amp;I305&amp;" - "&amp;J305&amp;" - "&amp;K305&amp;" - "&amp;L305&amp;" - "&amp;M305&amp;" - "&amp;N305&amp;" - "&amp;O305&amp;" - с ддс: "&amp;Q305,""),"1001 - Няма данни за разход")</f>
        <v>1001 - Няма данни за разход</v>
      </c>
      <c r="B305" s="58">
        <v>298</v>
      </c>
      <c r="C305" s="58" t="str">
        <f>IF(AND(D305&lt;&gt;"",D305&lt;&gt;" -  -  -  -  - "),VLOOKUP(D305,supply!$A$8:$B$507,2,FALSE),"")</f>
        <v/>
      </c>
      <c r="D305" s="60"/>
      <c r="E305" s="60"/>
      <c r="F305" s="67"/>
      <c r="G305" s="59"/>
      <c r="H305" s="68"/>
      <c r="I305" s="60"/>
      <c r="J305" s="59"/>
      <c r="K305" s="59"/>
      <c r="L305" s="59"/>
      <c r="M305" s="59"/>
      <c r="N305" s="59"/>
      <c r="O305" s="59"/>
      <c r="P305" s="68"/>
      <c r="Q305" s="68"/>
      <c r="R305" s="77" t="str">
        <f t="shared" si="12"/>
        <v>Няма избран доставчик</v>
      </c>
      <c r="S305" s="63" t="str">
        <f t="shared" si="14"/>
        <v/>
      </c>
      <c r="U305" s="94" t="str">
        <f>IF(R305="OK",IF(IFERROR(VLOOKUP(B305,total!$B$8:$B$1007,1,FALSE),"")="",B305&amp;", ",""),"")</f>
        <v/>
      </c>
      <c r="V305" s="94" t="str">
        <f t="shared" si="13"/>
        <v/>
      </c>
    </row>
    <row r="306" spans="1:22" x14ac:dyDescent="0.25">
      <c r="A306" s="42" t="str">
        <f>IF(R306="OK",IFERROR(B306&amp;" - "&amp;VLOOKUP(C306,supply!$B$8:$C$507,2,FALSE)&amp;" - "&amp;E306&amp;" - "&amp;G306&amp;" - "&amp;H306&amp;" - "&amp;I306&amp;" - "&amp;J306&amp;" - "&amp;K306&amp;" - "&amp;L306&amp;" - "&amp;M306&amp;" - "&amp;N306&amp;" - "&amp;O306&amp;" - с ддс: "&amp;Q306,""),"1001 - Няма данни за разход")</f>
        <v>1001 - Няма данни за разход</v>
      </c>
      <c r="B306" s="58">
        <v>299</v>
      </c>
      <c r="C306" s="58" t="str">
        <f>IF(AND(D306&lt;&gt;"",D306&lt;&gt;" -  -  -  -  - "),VLOOKUP(D306,supply!$A$8:$B$507,2,FALSE),"")</f>
        <v/>
      </c>
      <c r="D306" s="60"/>
      <c r="E306" s="60"/>
      <c r="F306" s="67"/>
      <c r="G306" s="59"/>
      <c r="H306" s="68"/>
      <c r="I306" s="60"/>
      <c r="J306" s="59"/>
      <c r="K306" s="59"/>
      <c r="L306" s="59"/>
      <c r="M306" s="59"/>
      <c r="N306" s="59"/>
      <c r="O306" s="59"/>
      <c r="P306" s="68"/>
      <c r="Q306" s="68"/>
      <c r="R306" s="77" t="str">
        <f t="shared" si="12"/>
        <v>Няма избран доставчик</v>
      </c>
      <c r="S306" s="63" t="str">
        <f t="shared" si="14"/>
        <v/>
      </c>
      <c r="U306" s="94" t="str">
        <f>IF(R306="OK",IF(IFERROR(VLOOKUP(B306,total!$B$8:$B$1007,1,FALSE),"")="",B306&amp;", ",""),"")</f>
        <v/>
      </c>
      <c r="V306" s="94" t="str">
        <f t="shared" si="13"/>
        <v/>
      </c>
    </row>
    <row r="307" spans="1:22" x14ac:dyDescent="0.25">
      <c r="A307" s="42" t="str">
        <f>IF(R307="OK",IFERROR(B307&amp;" - "&amp;VLOOKUP(C307,supply!$B$8:$C$507,2,FALSE)&amp;" - "&amp;E307&amp;" - "&amp;G307&amp;" - "&amp;H307&amp;" - "&amp;I307&amp;" - "&amp;J307&amp;" - "&amp;K307&amp;" - "&amp;L307&amp;" - "&amp;M307&amp;" - "&amp;N307&amp;" - "&amp;O307&amp;" - с ддс: "&amp;Q307,""),"1001 - Няма данни за разход")</f>
        <v>1001 - Няма данни за разход</v>
      </c>
      <c r="B307" s="58">
        <v>300</v>
      </c>
      <c r="C307" s="58" t="str">
        <f>IF(AND(D307&lt;&gt;"",D307&lt;&gt;" -  -  -  -  - "),VLOOKUP(D307,supply!$A$8:$B$507,2,FALSE),"")</f>
        <v/>
      </c>
      <c r="D307" s="60"/>
      <c r="E307" s="60"/>
      <c r="F307" s="67"/>
      <c r="G307" s="59"/>
      <c r="H307" s="68"/>
      <c r="I307" s="60"/>
      <c r="J307" s="59"/>
      <c r="K307" s="59"/>
      <c r="L307" s="59"/>
      <c r="M307" s="59"/>
      <c r="N307" s="59"/>
      <c r="O307" s="59"/>
      <c r="P307" s="68"/>
      <c r="Q307" s="68"/>
      <c r="R307" s="77" t="str">
        <f t="shared" si="12"/>
        <v>Няма избран доставчик</v>
      </c>
      <c r="S307" s="63" t="str">
        <f t="shared" si="14"/>
        <v/>
      </c>
      <c r="U307" s="94" t="str">
        <f>IF(R307="OK",IF(IFERROR(VLOOKUP(B307,total!$B$8:$B$1007,1,FALSE),"")="",B307&amp;", ",""),"")</f>
        <v/>
      </c>
      <c r="V307" s="94" t="str">
        <f t="shared" si="13"/>
        <v/>
      </c>
    </row>
    <row r="308" spans="1:22" x14ac:dyDescent="0.25">
      <c r="A308" s="42" t="str">
        <f>IF(R308="OK",IFERROR(B308&amp;" - "&amp;VLOOKUP(C308,supply!$B$8:$C$507,2,FALSE)&amp;" - "&amp;E308&amp;" - "&amp;G308&amp;" - "&amp;H308&amp;" - "&amp;I308&amp;" - "&amp;J308&amp;" - "&amp;K308&amp;" - "&amp;L308&amp;" - "&amp;M308&amp;" - "&amp;N308&amp;" - "&amp;O308&amp;" - с ддс: "&amp;Q308,""),"1001 - Няма данни за разход")</f>
        <v>1001 - Няма данни за разход</v>
      </c>
      <c r="B308" s="58">
        <v>301</v>
      </c>
      <c r="C308" s="58" t="str">
        <f>IF(AND(D308&lt;&gt;"",D308&lt;&gt;" -  -  -  -  - "),VLOOKUP(D308,supply!$A$8:$B$507,2,FALSE),"")</f>
        <v/>
      </c>
      <c r="D308" s="60"/>
      <c r="E308" s="60"/>
      <c r="F308" s="67"/>
      <c r="G308" s="59"/>
      <c r="H308" s="68"/>
      <c r="I308" s="60"/>
      <c r="J308" s="59"/>
      <c r="K308" s="59"/>
      <c r="L308" s="59"/>
      <c r="M308" s="59"/>
      <c r="N308" s="59"/>
      <c r="O308" s="59"/>
      <c r="P308" s="68"/>
      <c r="Q308" s="68"/>
      <c r="R308" s="77" t="str">
        <f t="shared" si="12"/>
        <v>Няма избран доставчик</v>
      </c>
      <c r="S308" s="63" t="str">
        <f t="shared" si="14"/>
        <v/>
      </c>
      <c r="U308" s="94" t="str">
        <f>IF(R308="OK",IF(IFERROR(VLOOKUP(B308,total!$B$8:$B$1007,1,FALSE),"")="",B308&amp;", ",""),"")</f>
        <v/>
      </c>
      <c r="V308" s="94" t="str">
        <f t="shared" si="13"/>
        <v/>
      </c>
    </row>
    <row r="309" spans="1:22" x14ac:dyDescent="0.25">
      <c r="A309" s="42" t="str">
        <f>IF(R309="OK",IFERROR(B309&amp;" - "&amp;VLOOKUP(C309,supply!$B$8:$C$507,2,FALSE)&amp;" - "&amp;E309&amp;" - "&amp;G309&amp;" - "&amp;H309&amp;" - "&amp;I309&amp;" - "&amp;J309&amp;" - "&amp;K309&amp;" - "&amp;L309&amp;" - "&amp;M309&amp;" - "&amp;N309&amp;" - "&amp;O309&amp;" - с ддс: "&amp;Q309,""),"1001 - Няма данни за разход")</f>
        <v>1001 - Няма данни за разход</v>
      </c>
      <c r="B309" s="58">
        <v>302</v>
      </c>
      <c r="C309" s="58" t="str">
        <f>IF(AND(D309&lt;&gt;"",D309&lt;&gt;" -  -  -  -  - "),VLOOKUP(D309,supply!$A$8:$B$507,2,FALSE),"")</f>
        <v/>
      </c>
      <c r="D309" s="60"/>
      <c r="E309" s="60"/>
      <c r="F309" s="67"/>
      <c r="G309" s="59"/>
      <c r="H309" s="68"/>
      <c r="I309" s="60"/>
      <c r="J309" s="59"/>
      <c r="K309" s="59"/>
      <c r="L309" s="59"/>
      <c r="M309" s="59"/>
      <c r="N309" s="59"/>
      <c r="O309" s="59"/>
      <c r="P309" s="68"/>
      <c r="Q309" s="68"/>
      <c r="R309" s="77" t="str">
        <f t="shared" si="12"/>
        <v>Няма избран доставчик</v>
      </c>
      <c r="S309" s="63" t="str">
        <f t="shared" si="14"/>
        <v/>
      </c>
      <c r="U309" s="94" t="str">
        <f>IF(R309="OK",IF(IFERROR(VLOOKUP(B309,total!$B$8:$B$1007,1,FALSE),"")="",B309&amp;", ",""),"")</f>
        <v/>
      </c>
      <c r="V309" s="94" t="str">
        <f t="shared" si="13"/>
        <v/>
      </c>
    </row>
    <row r="310" spans="1:22" x14ac:dyDescent="0.25">
      <c r="A310" s="42" t="str">
        <f>IF(R310="OK",IFERROR(B310&amp;" - "&amp;VLOOKUP(C310,supply!$B$8:$C$507,2,FALSE)&amp;" - "&amp;E310&amp;" - "&amp;G310&amp;" - "&amp;H310&amp;" - "&amp;I310&amp;" - "&amp;J310&amp;" - "&amp;K310&amp;" - "&amp;L310&amp;" - "&amp;M310&amp;" - "&amp;N310&amp;" - "&amp;O310&amp;" - с ддс: "&amp;Q310,""),"1001 - Няма данни за разход")</f>
        <v>1001 - Няма данни за разход</v>
      </c>
      <c r="B310" s="58">
        <v>303</v>
      </c>
      <c r="C310" s="58" t="str">
        <f>IF(AND(D310&lt;&gt;"",D310&lt;&gt;" -  -  -  -  - "),VLOOKUP(D310,supply!$A$8:$B$507,2,FALSE),"")</f>
        <v/>
      </c>
      <c r="D310" s="60"/>
      <c r="E310" s="60"/>
      <c r="F310" s="67"/>
      <c r="G310" s="59"/>
      <c r="H310" s="68"/>
      <c r="I310" s="60"/>
      <c r="J310" s="59"/>
      <c r="K310" s="59"/>
      <c r="L310" s="59"/>
      <c r="M310" s="59"/>
      <c r="N310" s="59"/>
      <c r="O310" s="59"/>
      <c r="P310" s="68"/>
      <c r="Q310" s="68"/>
      <c r="R310" s="77" t="str">
        <f t="shared" si="12"/>
        <v>Няма избран доставчик</v>
      </c>
      <c r="S310" s="63" t="str">
        <f t="shared" si="14"/>
        <v/>
      </c>
      <c r="U310" s="94" t="str">
        <f>IF(R310="OK",IF(IFERROR(VLOOKUP(B310,total!$B$8:$B$1007,1,FALSE),"")="",B310&amp;", ",""),"")</f>
        <v/>
      </c>
      <c r="V310" s="94" t="str">
        <f t="shared" si="13"/>
        <v/>
      </c>
    </row>
    <row r="311" spans="1:22" x14ac:dyDescent="0.25">
      <c r="A311" s="42" t="str">
        <f>IF(R311="OK",IFERROR(B311&amp;" - "&amp;VLOOKUP(C311,supply!$B$8:$C$507,2,FALSE)&amp;" - "&amp;E311&amp;" - "&amp;G311&amp;" - "&amp;H311&amp;" - "&amp;I311&amp;" - "&amp;J311&amp;" - "&amp;K311&amp;" - "&amp;L311&amp;" - "&amp;M311&amp;" - "&amp;N311&amp;" - "&amp;O311&amp;" - с ддс: "&amp;Q311,""),"1001 - Няма данни за разход")</f>
        <v>1001 - Няма данни за разход</v>
      </c>
      <c r="B311" s="58">
        <v>304</v>
      </c>
      <c r="C311" s="58" t="str">
        <f>IF(AND(D311&lt;&gt;"",D311&lt;&gt;" -  -  -  -  - "),VLOOKUP(D311,supply!$A$8:$B$507,2,FALSE),"")</f>
        <v/>
      </c>
      <c r="D311" s="60"/>
      <c r="E311" s="60"/>
      <c r="F311" s="67"/>
      <c r="G311" s="59"/>
      <c r="H311" s="68"/>
      <c r="I311" s="60"/>
      <c r="J311" s="59"/>
      <c r="K311" s="59"/>
      <c r="L311" s="59"/>
      <c r="M311" s="59"/>
      <c r="N311" s="59"/>
      <c r="O311" s="59"/>
      <c r="P311" s="68"/>
      <c r="Q311" s="68"/>
      <c r="R311" s="77" t="str">
        <f t="shared" si="12"/>
        <v>Няма избран доставчик</v>
      </c>
      <c r="S311" s="63" t="str">
        <f t="shared" si="14"/>
        <v/>
      </c>
      <c r="U311" s="94" t="str">
        <f>IF(R311="OK",IF(IFERROR(VLOOKUP(B311,total!$B$8:$B$1007,1,FALSE),"")="",B311&amp;", ",""),"")</f>
        <v/>
      </c>
      <c r="V311" s="94" t="str">
        <f t="shared" si="13"/>
        <v/>
      </c>
    </row>
    <row r="312" spans="1:22" x14ac:dyDescent="0.25">
      <c r="A312" s="42" t="str">
        <f>IF(R312="OK",IFERROR(B312&amp;" - "&amp;VLOOKUP(C312,supply!$B$8:$C$507,2,FALSE)&amp;" - "&amp;E312&amp;" - "&amp;G312&amp;" - "&amp;H312&amp;" - "&amp;I312&amp;" - "&amp;J312&amp;" - "&amp;K312&amp;" - "&amp;L312&amp;" - "&amp;M312&amp;" - "&amp;N312&amp;" - "&amp;O312&amp;" - с ддс: "&amp;Q312,""),"1001 - Няма данни за разход")</f>
        <v>1001 - Няма данни за разход</v>
      </c>
      <c r="B312" s="58">
        <v>305</v>
      </c>
      <c r="C312" s="58" t="str">
        <f>IF(AND(D312&lt;&gt;"",D312&lt;&gt;" -  -  -  -  - "),VLOOKUP(D312,supply!$A$8:$B$507,2,FALSE),"")</f>
        <v/>
      </c>
      <c r="D312" s="60"/>
      <c r="E312" s="60"/>
      <c r="F312" s="67"/>
      <c r="G312" s="59"/>
      <c r="H312" s="68"/>
      <c r="I312" s="60"/>
      <c r="J312" s="59"/>
      <c r="K312" s="59"/>
      <c r="L312" s="59"/>
      <c r="M312" s="59"/>
      <c r="N312" s="59"/>
      <c r="O312" s="59"/>
      <c r="P312" s="68"/>
      <c r="Q312" s="68"/>
      <c r="R312" s="77" t="str">
        <f t="shared" si="12"/>
        <v>Няма избран доставчик</v>
      </c>
      <c r="S312" s="63" t="str">
        <f t="shared" si="14"/>
        <v/>
      </c>
      <c r="U312" s="94" t="str">
        <f>IF(R312="OK",IF(IFERROR(VLOOKUP(B312,total!$B$8:$B$1007,1,FALSE),"")="",B312&amp;", ",""),"")</f>
        <v/>
      </c>
      <c r="V312" s="94" t="str">
        <f t="shared" si="13"/>
        <v/>
      </c>
    </row>
    <row r="313" spans="1:22" x14ac:dyDescent="0.25">
      <c r="A313" s="42" t="str">
        <f>IF(R313="OK",IFERROR(B313&amp;" - "&amp;VLOOKUP(C313,supply!$B$8:$C$507,2,FALSE)&amp;" - "&amp;E313&amp;" - "&amp;G313&amp;" - "&amp;H313&amp;" - "&amp;I313&amp;" - "&amp;J313&amp;" - "&amp;K313&amp;" - "&amp;L313&amp;" - "&amp;M313&amp;" - "&amp;N313&amp;" - "&amp;O313&amp;" - с ддс: "&amp;Q313,""),"1001 - Няма данни за разход")</f>
        <v>1001 - Няма данни за разход</v>
      </c>
      <c r="B313" s="58">
        <v>306</v>
      </c>
      <c r="C313" s="58" t="str">
        <f>IF(AND(D313&lt;&gt;"",D313&lt;&gt;" -  -  -  -  - "),VLOOKUP(D313,supply!$A$8:$B$507,2,FALSE),"")</f>
        <v/>
      </c>
      <c r="D313" s="60"/>
      <c r="E313" s="60"/>
      <c r="F313" s="67"/>
      <c r="G313" s="59"/>
      <c r="H313" s="68"/>
      <c r="I313" s="60"/>
      <c r="J313" s="59"/>
      <c r="K313" s="59"/>
      <c r="L313" s="59"/>
      <c r="M313" s="59"/>
      <c r="N313" s="59"/>
      <c r="O313" s="59"/>
      <c r="P313" s="68"/>
      <c r="Q313" s="68"/>
      <c r="R313" s="77" t="str">
        <f t="shared" si="12"/>
        <v>Няма избран доставчик</v>
      </c>
      <c r="S313" s="63" t="str">
        <f t="shared" si="14"/>
        <v/>
      </c>
      <c r="U313" s="94" t="str">
        <f>IF(R313="OK",IF(IFERROR(VLOOKUP(B313,total!$B$8:$B$1007,1,FALSE),"")="",B313&amp;", ",""),"")</f>
        <v/>
      </c>
      <c r="V313" s="94" t="str">
        <f t="shared" si="13"/>
        <v/>
      </c>
    </row>
    <row r="314" spans="1:22" x14ac:dyDescent="0.25">
      <c r="A314" s="42" t="str">
        <f>IF(R314="OK",IFERROR(B314&amp;" - "&amp;VLOOKUP(C314,supply!$B$8:$C$507,2,FALSE)&amp;" - "&amp;E314&amp;" - "&amp;G314&amp;" - "&amp;H314&amp;" - "&amp;I314&amp;" - "&amp;J314&amp;" - "&amp;K314&amp;" - "&amp;L314&amp;" - "&amp;M314&amp;" - "&amp;N314&amp;" - "&amp;O314&amp;" - с ддс: "&amp;Q314,""),"1001 - Няма данни за разход")</f>
        <v>1001 - Няма данни за разход</v>
      </c>
      <c r="B314" s="58">
        <v>307</v>
      </c>
      <c r="C314" s="58" t="str">
        <f>IF(AND(D314&lt;&gt;"",D314&lt;&gt;" -  -  -  -  - "),VLOOKUP(D314,supply!$A$8:$B$507,2,FALSE),"")</f>
        <v/>
      </c>
      <c r="D314" s="60"/>
      <c r="E314" s="60"/>
      <c r="F314" s="67"/>
      <c r="G314" s="59"/>
      <c r="H314" s="68"/>
      <c r="I314" s="60"/>
      <c r="J314" s="59"/>
      <c r="K314" s="59"/>
      <c r="L314" s="59"/>
      <c r="M314" s="59"/>
      <c r="N314" s="59"/>
      <c r="O314" s="59"/>
      <c r="P314" s="68"/>
      <c r="Q314" s="68"/>
      <c r="R314" s="77" t="str">
        <f t="shared" si="12"/>
        <v>Няма избран доставчик</v>
      </c>
      <c r="S314" s="63" t="str">
        <f t="shared" si="14"/>
        <v/>
      </c>
      <c r="U314" s="94" t="str">
        <f>IF(R314="OK",IF(IFERROR(VLOOKUP(B314,total!$B$8:$B$1007,1,FALSE),"")="",B314&amp;", ",""),"")</f>
        <v/>
      </c>
      <c r="V314" s="94" t="str">
        <f t="shared" si="13"/>
        <v/>
      </c>
    </row>
    <row r="315" spans="1:22" x14ac:dyDescent="0.25">
      <c r="A315" s="42" t="str">
        <f>IF(R315="OK",IFERROR(B315&amp;" - "&amp;VLOOKUP(C315,supply!$B$8:$C$507,2,FALSE)&amp;" - "&amp;E315&amp;" - "&amp;G315&amp;" - "&amp;H315&amp;" - "&amp;I315&amp;" - "&amp;J315&amp;" - "&amp;K315&amp;" - "&amp;L315&amp;" - "&amp;M315&amp;" - "&amp;N315&amp;" - "&amp;O315&amp;" - с ддс: "&amp;Q315,""),"1001 - Няма данни за разход")</f>
        <v>1001 - Няма данни за разход</v>
      </c>
      <c r="B315" s="58">
        <v>308</v>
      </c>
      <c r="C315" s="58" t="str">
        <f>IF(AND(D315&lt;&gt;"",D315&lt;&gt;" -  -  -  -  - "),VLOOKUP(D315,supply!$A$8:$B$507,2,FALSE),"")</f>
        <v/>
      </c>
      <c r="D315" s="60"/>
      <c r="E315" s="60"/>
      <c r="F315" s="67"/>
      <c r="G315" s="59"/>
      <c r="H315" s="68"/>
      <c r="I315" s="60"/>
      <c r="J315" s="59"/>
      <c r="K315" s="59"/>
      <c r="L315" s="59"/>
      <c r="M315" s="59"/>
      <c r="N315" s="59"/>
      <c r="O315" s="59"/>
      <c r="P315" s="68"/>
      <c r="Q315" s="68"/>
      <c r="R315" s="77" t="str">
        <f t="shared" si="12"/>
        <v>Няма избран доставчик</v>
      </c>
      <c r="S315" s="63" t="str">
        <f t="shared" si="14"/>
        <v/>
      </c>
      <c r="U315" s="94" t="str">
        <f>IF(R315="OK",IF(IFERROR(VLOOKUP(B315,total!$B$8:$B$1007,1,FALSE),"")="",B315&amp;", ",""),"")</f>
        <v/>
      </c>
      <c r="V315" s="94" t="str">
        <f t="shared" si="13"/>
        <v/>
      </c>
    </row>
    <row r="316" spans="1:22" x14ac:dyDescent="0.25">
      <c r="A316" s="42" t="str">
        <f>IF(R316="OK",IFERROR(B316&amp;" - "&amp;VLOOKUP(C316,supply!$B$8:$C$507,2,FALSE)&amp;" - "&amp;E316&amp;" - "&amp;G316&amp;" - "&amp;H316&amp;" - "&amp;I316&amp;" - "&amp;J316&amp;" - "&amp;K316&amp;" - "&amp;L316&amp;" - "&amp;M316&amp;" - "&amp;N316&amp;" - "&amp;O316&amp;" - с ддс: "&amp;Q316,""),"1001 - Няма данни за разход")</f>
        <v>1001 - Няма данни за разход</v>
      </c>
      <c r="B316" s="58">
        <v>309</v>
      </c>
      <c r="C316" s="58" t="str">
        <f>IF(AND(D316&lt;&gt;"",D316&lt;&gt;" -  -  -  -  - "),VLOOKUP(D316,supply!$A$8:$B$507,2,FALSE),"")</f>
        <v/>
      </c>
      <c r="D316" s="60"/>
      <c r="E316" s="60"/>
      <c r="F316" s="67"/>
      <c r="G316" s="59"/>
      <c r="H316" s="68"/>
      <c r="I316" s="60"/>
      <c r="J316" s="59"/>
      <c r="K316" s="59"/>
      <c r="L316" s="59"/>
      <c r="M316" s="59"/>
      <c r="N316" s="59"/>
      <c r="O316" s="59"/>
      <c r="P316" s="68"/>
      <c r="Q316" s="68"/>
      <c r="R316" s="77" t="str">
        <f t="shared" si="12"/>
        <v>Няма избран доставчик</v>
      </c>
      <c r="S316" s="63" t="str">
        <f t="shared" si="14"/>
        <v/>
      </c>
      <c r="U316" s="94" t="str">
        <f>IF(R316="OK",IF(IFERROR(VLOOKUP(B316,total!$B$8:$B$1007,1,FALSE),"")="",B316&amp;", ",""),"")</f>
        <v/>
      </c>
      <c r="V316" s="94" t="str">
        <f t="shared" si="13"/>
        <v/>
      </c>
    </row>
    <row r="317" spans="1:22" x14ac:dyDescent="0.25">
      <c r="A317" s="42" t="str">
        <f>IF(R317="OK",IFERROR(B317&amp;" - "&amp;VLOOKUP(C317,supply!$B$8:$C$507,2,FALSE)&amp;" - "&amp;E317&amp;" - "&amp;G317&amp;" - "&amp;H317&amp;" - "&amp;I317&amp;" - "&amp;J317&amp;" - "&amp;K317&amp;" - "&amp;L317&amp;" - "&amp;M317&amp;" - "&amp;N317&amp;" - "&amp;O317&amp;" - с ддс: "&amp;Q317,""),"1001 - Няма данни за разход")</f>
        <v>1001 - Няма данни за разход</v>
      </c>
      <c r="B317" s="58">
        <v>310</v>
      </c>
      <c r="C317" s="58" t="str">
        <f>IF(AND(D317&lt;&gt;"",D317&lt;&gt;" -  -  -  -  - "),VLOOKUP(D317,supply!$A$8:$B$507,2,FALSE),"")</f>
        <v/>
      </c>
      <c r="D317" s="60"/>
      <c r="E317" s="60"/>
      <c r="F317" s="67"/>
      <c r="G317" s="59"/>
      <c r="H317" s="68"/>
      <c r="I317" s="60"/>
      <c r="J317" s="59"/>
      <c r="K317" s="59"/>
      <c r="L317" s="59"/>
      <c r="M317" s="59"/>
      <c r="N317" s="59"/>
      <c r="O317" s="59"/>
      <c r="P317" s="68"/>
      <c r="Q317" s="68"/>
      <c r="R317" s="77" t="str">
        <f t="shared" si="12"/>
        <v>Няма избран доставчик</v>
      </c>
      <c r="S317" s="63" t="str">
        <f t="shared" si="14"/>
        <v/>
      </c>
      <c r="U317" s="94" t="str">
        <f>IF(R317="OK",IF(IFERROR(VLOOKUP(B317,total!$B$8:$B$1007,1,FALSE),"")="",B317&amp;", ",""),"")</f>
        <v/>
      </c>
      <c r="V317" s="94" t="str">
        <f t="shared" si="13"/>
        <v/>
      </c>
    </row>
    <row r="318" spans="1:22" x14ac:dyDescent="0.25">
      <c r="A318" s="42" t="str">
        <f>IF(R318="OK",IFERROR(B318&amp;" - "&amp;VLOOKUP(C318,supply!$B$8:$C$507,2,FALSE)&amp;" - "&amp;E318&amp;" - "&amp;G318&amp;" - "&amp;H318&amp;" - "&amp;I318&amp;" - "&amp;J318&amp;" - "&amp;K318&amp;" - "&amp;L318&amp;" - "&amp;M318&amp;" - "&amp;N318&amp;" - "&amp;O318&amp;" - с ддс: "&amp;Q318,""),"1001 - Няма данни за разход")</f>
        <v>1001 - Няма данни за разход</v>
      </c>
      <c r="B318" s="58">
        <v>311</v>
      </c>
      <c r="C318" s="58" t="str">
        <f>IF(AND(D318&lt;&gt;"",D318&lt;&gt;" -  -  -  -  - "),VLOOKUP(D318,supply!$A$8:$B$507,2,FALSE),"")</f>
        <v/>
      </c>
      <c r="D318" s="60"/>
      <c r="E318" s="60"/>
      <c r="F318" s="67"/>
      <c r="G318" s="59"/>
      <c r="H318" s="68"/>
      <c r="I318" s="60"/>
      <c r="J318" s="59"/>
      <c r="K318" s="59"/>
      <c r="L318" s="59"/>
      <c r="M318" s="59"/>
      <c r="N318" s="59"/>
      <c r="O318" s="59"/>
      <c r="P318" s="68"/>
      <c r="Q318" s="68"/>
      <c r="R318" s="77" t="str">
        <f t="shared" si="12"/>
        <v>Няма избран доставчик</v>
      </c>
      <c r="S318" s="63" t="str">
        <f t="shared" si="14"/>
        <v/>
      </c>
      <c r="U318" s="94" t="str">
        <f>IF(R318="OK",IF(IFERROR(VLOOKUP(B318,total!$B$8:$B$1007,1,FALSE),"")="",B318&amp;", ",""),"")</f>
        <v/>
      </c>
      <c r="V318" s="94" t="str">
        <f t="shared" si="13"/>
        <v/>
      </c>
    </row>
    <row r="319" spans="1:22" x14ac:dyDescent="0.25">
      <c r="A319" s="42" t="str">
        <f>IF(R319="OK",IFERROR(B319&amp;" - "&amp;VLOOKUP(C319,supply!$B$8:$C$507,2,FALSE)&amp;" - "&amp;E319&amp;" - "&amp;G319&amp;" - "&amp;H319&amp;" - "&amp;I319&amp;" - "&amp;J319&amp;" - "&amp;K319&amp;" - "&amp;L319&amp;" - "&amp;M319&amp;" - "&amp;N319&amp;" - "&amp;O319&amp;" - с ддс: "&amp;Q319,""),"1001 - Няма данни за разход")</f>
        <v>1001 - Няма данни за разход</v>
      </c>
      <c r="B319" s="58">
        <v>312</v>
      </c>
      <c r="C319" s="58" t="str">
        <f>IF(AND(D319&lt;&gt;"",D319&lt;&gt;" -  -  -  -  - "),VLOOKUP(D319,supply!$A$8:$B$507,2,FALSE),"")</f>
        <v/>
      </c>
      <c r="D319" s="60"/>
      <c r="E319" s="60"/>
      <c r="F319" s="67"/>
      <c r="G319" s="59"/>
      <c r="H319" s="68"/>
      <c r="I319" s="60"/>
      <c r="J319" s="59"/>
      <c r="K319" s="59"/>
      <c r="L319" s="59"/>
      <c r="M319" s="59"/>
      <c r="N319" s="59"/>
      <c r="O319" s="59"/>
      <c r="P319" s="68"/>
      <c r="Q319" s="68"/>
      <c r="R319" s="77" t="str">
        <f t="shared" si="12"/>
        <v>Няма избран доставчик</v>
      </c>
      <c r="S319" s="63" t="str">
        <f t="shared" si="14"/>
        <v/>
      </c>
      <c r="U319" s="94" t="str">
        <f>IF(R319="OK",IF(IFERROR(VLOOKUP(B319,total!$B$8:$B$1007,1,FALSE),"")="",B319&amp;", ",""),"")</f>
        <v/>
      </c>
      <c r="V319" s="94" t="str">
        <f t="shared" si="13"/>
        <v/>
      </c>
    </row>
    <row r="320" spans="1:22" x14ac:dyDescent="0.25">
      <c r="A320" s="42" t="str">
        <f>IF(R320="OK",IFERROR(B320&amp;" - "&amp;VLOOKUP(C320,supply!$B$8:$C$507,2,FALSE)&amp;" - "&amp;E320&amp;" - "&amp;G320&amp;" - "&amp;H320&amp;" - "&amp;I320&amp;" - "&amp;J320&amp;" - "&amp;K320&amp;" - "&amp;L320&amp;" - "&amp;M320&amp;" - "&amp;N320&amp;" - "&amp;O320&amp;" - с ддс: "&amp;Q320,""),"1001 - Няма данни за разход")</f>
        <v>1001 - Няма данни за разход</v>
      </c>
      <c r="B320" s="58">
        <v>313</v>
      </c>
      <c r="C320" s="58" t="str">
        <f>IF(AND(D320&lt;&gt;"",D320&lt;&gt;" -  -  -  -  - "),VLOOKUP(D320,supply!$A$8:$B$507,2,FALSE),"")</f>
        <v/>
      </c>
      <c r="D320" s="60"/>
      <c r="E320" s="60"/>
      <c r="F320" s="67"/>
      <c r="G320" s="59"/>
      <c r="H320" s="68"/>
      <c r="I320" s="60"/>
      <c r="J320" s="59"/>
      <c r="K320" s="59"/>
      <c r="L320" s="59"/>
      <c r="M320" s="59"/>
      <c r="N320" s="59"/>
      <c r="O320" s="59"/>
      <c r="P320" s="68"/>
      <c r="Q320" s="68"/>
      <c r="R320" s="77" t="str">
        <f t="shared" si="12"/>
        <v>Няма избран доставчик</v>
      </c>
      <c r="S320" s="63" t="str">
        <f t="shared" si="14"/>
        <v/>
      </c>
      <c r="U320" s="94" t="str">
        <f>IF(R320="OK",IF(IFERROR(VLOOKUP(B320,total!$B$8:$B$1007,1,FALSE),"")="",B320&amp;", ",""),"")</f>
        <v/>
      </c>
      <c r="V320" s="94" t="str">
        <f t="shared" si="13"/>
        <v/>
      </c>
    </row>
    <row r="321" spans="1:22" x14ac:dyDescent="0.25">
      <c r="A321" s="42" t="str">
        <f>IF(R321="OK",IFERROR(B321&amp;" - "&amp;VLOOKUP(C321,supply!$B$8:$C$507,2,FALSE)&amp;" - "&amp;E321&amp;" - "&amp;G321&amp;" - "&amp;H321&amp;" - "&amp;I321&amp;" - "&amp;J321&amp;" - "&amp;K321&amp;" - "&amp;L321&amp;" - "&amp;M321&amp;" - "&amp;N321&amp;" - "&amp;O321&amp;" - с ддс: "&amp;Q321,""),"1001 - Няма данни за разход")</f>
        <v>1001 - Няма данни за разход</v>
      </c>
      <c r="B321" s="58">
        <v>314</v>
      </c>
      <c r="C321" s="58" t="str">
        <f>IF(AND(D321&lt;&gt;"",D321&lt;&gt;" -  -  -  -  - "),VLOOKUP(D321,supply!$A$8:$B$507,2,FALSE),"")</f>
        <v/>
      </c>
      <c r="D321" s="60"/>
      <c r="E321" s="60"/>
      <c r="F321" s="67"/>
      <c r="G321" s="59"/>
      <c r="H321" s="68"/>
      <c r="I321" s="60"/>
      <c r="J321" s="59"/>
      <c r="K321" s="59"/>
      <c r="L321" s="59"/>
      <c r="M321" s="59"/>
      <c r="N321" s="59"/>
      <c r="O321" s="59"/>
      <c r="P321" s="68"/>
      <c r="Q321" s="68"/>
      <c r="R321" s="77" t="str">
        <f t="shared" si="12"/>
        <v>Няма избран доставчик</v>
      </c>
      <c r="S321" s="63" t="str">
        <f t="shared" si="14"/>
        <v/>
      </c>
      <c r="U321" s="94" t="str">
        <f>IF(R321="OK",IF(IFERROR(VLOOKUP(B321,total!$B$8:$B$1007,1,FALSE),"")="",B321&amp;", ",""),"")</f>
        <v/>
      </c>
      <c r="V321" s="94" t="str">
        <f t="shared" si="13"/>
        <v/>
      </c>
    </row>
    <row r="322" spans="1:22" x14ac:dyDescent="0.25">
      <c r="A322" s="42" t="str">
        <f>IF(R322="OK",IFERROR(B322&amp;" - "&amp;VLOOKUP(C322,supply!$B$8:$C$507,2,FALSE)&amp;" - "&amp;E322&amp;" - "&amp;G322&amp;" - "&amp;H322&amp;" - "&amp;I322&amp;" - "&amp;J322&amp;" - "&amp;K322&amp;" - "&amp;L322&amp;" - "&amp;M322&amp;" - "&amp;N322&amp;" - "&amp;O322&amp;" - с ддс: "&amp;Q322,""),"1001 - Няма данни за разход")</f>
        <v>1001 - Няма данни за разход</v>
      </c>
      <c r="B322" s="58">
        <v>315</v>
      </c>
      <c r="C322" s="58" t="str">
        <f>IF(AND(D322&lt;&gt;"",D322&lt;&gt;" -  -  -  -  - "),VLOOKUP(D322,supply!$A$8:$B$507,2,FALSE),"")</f>
        <v/>
      </c>
      <c r="D322" s="60"/>
      <c r="E322" s="60"/>
      <c r="F322" s="67"/>
      <c r="G322" s="59"/>
      <c r="H322" s="68"/>
      <c r="I322" s="60"/>
      <c r="J322" s="59"/>
      <c r="K322" s="59"/>
      <c r="L322" s="59"/>
      <c r="M322" s="59"/>
      <c r="N322" s="59"/>
      <c r="O322" s="59"/>
      <c r="P322" s="68"/>
      <c r="Q322" s="68"/>
      <c r="R322" s="77" t="str">
        <f t="shared" si="12"/>
        <v>Няма избран доставчик</v>
      </c>
      <c r="S322" s="63" t="str">
        <f t="shared" si="14"/>
        <v/>
      </c>
      <c r="U322" s="94" t="str">
        <f>IF(R322="OK",IF(IFERROR(VLOOKUP(B322,total!$B$8:$B$1007,1,FALSE),"")="",B322&amp;", ",""),"")</f>
        <v/>
      </c>
      <c r="V322" s="94" t="str">
        <f t="shared" si="13"/>
        <v/>
      </c>
    </row>
    <row r="323" spans="1:22" x14ac:dyDescent="0.25">
      <c r="A323" s="42" t="str">
        <f>IF(R323="OK",IFERROR(B323&amp;" - "&amp;VLOOKUP(C323,supply!$B$8:$C$507,2,FALSE)&amp;" - "&amp;E323&amp;" - "&amp;G323&amp;" - "&amp;H323&amp;" - "&amp;I323&amp;" - "&amp;J323&amp;" - "&amp;K323&amp;" - "&amp;L323&amp;" - "&amp;M323&amp;" - "&amp;N323&amp;" - "&amp;O323&amp;" - с ддс: "&amp;Q323,""),"1001 - Няма данни за разход")</f>
        <v>1001 - Няма данни за разход</v>
      </c>
      <c r="B323" s="58">
        <v>316</v>
      </c>
      <c r="C323" s="58" t="str">
        <f>IF(AND(D323&lt;&gt;"",D323&lt;&gt;" -  -  -  -  - "),VLOOKUP(D323,supply!$A$8:$B$507,2,FALSE),"")</f>
        <v/>
      </c>
      <c r="D323" s="60"/>
      <c r="E323" s="60"/>
      <c r="F323" s="67"/>
      <c r="G323" s="59"/>
      <c r="H323" s="68"/>
      <c r="I323" s="60"/>
      <c r="J323" s="59"/>
      <c r="K323" s="59"/>
      <c r="L323" s="59"/>
      <c r="M323" s="59"/>
      <c r="N323" s="59"/>
      <c r="O323" s="59"/>
      <c r="P323" s="68"/>
      <c r="Q323" s="68"/>
      <c r="R323" s="77" t="str">
        <f t="shared" si="12"/>
        <v>Няма избран доставчик</v>
      </c>
      <c r="S323" s="63" t="str">
        <f t="shared" si="14"/>
        <v/>
      </c>
      <c r="U323" s="94" t="str">
        <f>IF(R323="OK",IF(IFERROR(VLOOKUP(B323,total!$B$8:$B$1007,1,FALSE),"")="",B323&amp;", ",""),"")</f>
        <v/>
      </c>
      <c r="V323" s="94" t="str">
        <f t="shared" si="13"/>
        <v/>
      </c>
    </row>
    <row r="324" spans="1:22" x14ac:dyDescent="0.25">
      <c r="A324" s="42" t="str">
        <f>IF(R324="OK",IFERROR(B324&amp;" - "&amp;VLOOKUP(C324,supply!$B$8:$C$507,2,FALSE)&amp;" - "&amp;E324&amp;" - "&amp;G324&amp;" - "&amp;H324&amp;" - "&amp;I324&amp;" - "&amp;J324&amp;" - "&amp;K324&amp;" - "&amp;L324&amp;" - "&amp;M324&amp;" - "&amp;N324&amp;" - "&amp;O324&amp;" - с ддс: "&amp;Q324,""),"1001 - Няма данни за разход")</f>
        <v>1001 - Няма данни за разход</v>
      </c>
      <c r="B324" s="58">
        <v>317</v>
      </c>
      <c r="C324" s="58" t="str">
        <f>IF(AND(D324&lt;&gt;"",D324&lt;&gt;" -  -  -  -  - "),VLOOKUP(D324,supply!$A$8:$B$507,2,FALSE),"")</f>
        <v/>
      </c>
      <c r="D324" s="60"/>
      <c r="E324" s="60"/>
      <c r="F324" s="67"/>
      <c r="G324" s="59"/>
      <c r="H324" s="68"/>
      <c r="I324" s="60"/>
      <c r="J324" s="59"/>
      <c r="K324" s="59"/>
      <c r="L324" s="59"/>
      <c r="M324" s="59"/>
      <c r="N324" s="59"/>
      <c r="O324" s="59"/>
      <c r="P324" s="68"/>
      <c r="Q324" s="68"/>
      <c r="R324" s="77" t="str">
        <f t="shared" si="12"/>
        <v>Няма избран доставчик</v>
      </c>
      <c r="S324" s="63" t="str">
        <f t="shared" si="14"/>
        <v/>
      </c>
      <c r="U324" s="94" t="str">
        <f>IF(R324="OK",IF(IFERROR(VLOOKUP(B324,total!$B$8:$B$1007,1,FALSE),"")="",B324&amp;", ",""),"")</f>
        <v/>
      </c>
      <c r="V324" s="94" t="str">
        <f t="shared" si="13"/>
        <v/>
      </c>
    </row>
    <row r="325" spans="1:22" x14ac:dyDescent="0.25">
      <c r="A325" s="42" t="str">
        <f>IF(R325="OK",IFERROR(B325&amp;" - "&amp;VLOOKUP(C325,supply!$B$8:$C$507,2,FALSE)&amp;" - "&amp;E325&amp;" - "&amp;G325&amp;" - "&amp;H325&amp;" - "&amp;I325&amp;" - "&amp;J325&amp;" - "&amp;K325&amp;" - "&amp;L325&amp;" - "&amp;M325&amp;" - "&amp;N325&amp;" - "&amp;O325&amp;" - с ддс: "&amp;Q325,""),"1001 - Няма данни за разход")</f>
        <v>1001 - Няма данни за разход</v>
      </c>
      <c r="B325" s="58">
        <v>318</v>
      </c>
      <c r="C325" s="58" t="str">
        <f>IF(AND(D325&lt;&gt;"",D325&lt;&gt;" -  -  -  -  - "),VLOOKUP(D325,supply!$A$8:$B$507,2,FALSE),"")</f>
        <v/>
      </c>
      <c r="D325" s="60"/>
      <c r="E325" s="60"/>
      <c r="F325" s="67"/>
      <c r="G325" s="59"/>
      <c r="H325" s="68"/>
      <c r="I325" s="60"/>
      <c r="J325" s="59"/>
      <c r="K325" s="59"/>
      <c r="L325" s="59"/>
      <c r="M325" s="59"/>
      <c r="N325" s="59"/>
      <c r="O325" s="59"/>
      <c r="P325" s="68"/>
      <c r="Q325" s="68"/>
      <c r="R325" s="77" t="str">
        <f t="shared" si="12"/>
        <v>Няма избран доставчик</v>
      </c>
      <c r="S325" s="63" t="str">
        <f t="shared" si="14"/>
        <v/>
      </c>
      <c r="U325" s="94" t="str">
        <f>IF(R325="OK",IF(IFERROR(VLOOKUP(B325,total!$B$8:$B$1007,1,FALSE),"")="",B325&amp;", ",""),"")</f>
        <v/>
      </c>
      <c r="V325" s="94" t="str">
        <f t="shared" si="13"/>
        <v/>
      </c>
    </row>
    <row r="326" spans="1:22" x14ac:dyDescent="0.25">
      <c r="A326" s="42" t="str">
        <f>IF(R326="OK",IFERROR(B326&amp;" - "&amp;VLOOKUP(C326,supply!$B$8:$C$507,2,FALSE)&amp;" - "&amp;E326&amp;" - "&amp;G326&amp;" - "&amp;H326&amp;" - "&amp;I326&amp;" - "&amp;J326&amp;" - "&amp;K326&amp;" - "&amp;L326&amp;" - "&amp;M326&amp;" - "&amp;N326&amp;" - "&amp;O326&amp;" - с ддс: "&amp;Q326,""),"1001 - Няма данни за разход")</f>
        <v>1001 - Няма данни за разход</v>
      </c>
      <c r="B326" s="58">
        <v>319</v>
      </c>
      <c r="C326" s="58" t="str">
        <f>IF(AND(D326&lt;&gt;"",D326&lt;&gt;" -  -  -  -  - "),VLOOKUP(D326,supply!$A$8:$B$507,2,FALSE),"")</f>
        <v/>
      </c>
      <c r="D326" s="60"/>
      <c r="E326" s="60"/>
      <c r="F326" s="67"/>
      <c r="G326" s="59"/>
      <c r="H326" s="68"/>
      <c r="I326" s="60"/>
      <c r="J326" s="59"/>
      <c r="K326" s="59"/>
      <c r="L326" s="59"/>
      <c r="M326" s="59"/>
      <c r="N326" s="59"/>
      <c r="O326" s="59"/>
      <c r="P326" s="68"/>
      <c r="Q326" s="68"/>
      <c r="R326" s="77" t="str">
        <f t="shared" si="12"/>
        <v>Няма избран доставчик</v>
      </c>
      <c r="S326" s="63" t="str">
        <f t="shared" si="14"/>
        <v/>
      </c>
      <c r="U326" s="94" t="str">
        <f>IF(R326="OK",IF(IFERROR(VLOOKUP(B326,total!$B$8:$B$1007,1,FALSE),"")="",B326&amp;", ",""),"")</f>
        <v/>
      </c>
      <c r="V326" s="94" t="str">
        <f t="shared" si="13"/>
        <v/>
      </c>
    </row>
    <row r="327" spans="1:22" x14ac:dyDescent="0.25">
      <c r="A327" s="42" t="str">
        <f>IF(R327="OK",IFERROR(B327&amp;" - "&amp;VLOOKUP(C327,supply!$B$8:$C$507,2,FALSE)&amp;" - "&amp;E327&amp;" - "&amp;G327&amp;" - "&amp;H327&amp;" - "&amp;I327&amp;" - "&amp;J327&amp;" - "&amp;K327&amp;" - "&amp;L327&amp;" - "&amp;M327&amp;" - "&amp;N327&amp;" - "&amp;O327&amp;" - с ддс: "&amp;Q327,""),"1001 - Няма данни за разход")</f>
        <v>1001 - Няма данни за разход</v>
      </c>
      <c r="B327" s="58">
        <v>320</v>
      </c>
      <c r="C327" s="58" t="str">
        <f>IF(AND(D327&lt;&gt;"",D327&lt;&gt;" -  -  -  -  - "),VLOOKUP(D327,supply!$A$8:$B$507,2,FALSE),"")</f>
        <v/>
      </c>
      <c r="D327" s="60"/>
      <c r="E327" s="60"/>
      <c r="F327" s="67"/>
      <c r="G327" s="59"/>
      <c r="H327" s="68"/>
      <c r="I327" s="60"/>
      <c r="J327" s="59"/>
      <c r="K327" s="59"/>
      <c r="L327" s="59"/>
      <c r="M327" s="59"/>
      <c r="N327" s="59"/>
      <c r="O327" s="59"/>
      <c r="P327" s="68"/>
      <c r="Q327" s="68"/>
      <c r="R327" s="77" t="str">
        <f t="shared" si="12"/>
        <v>Няма избран доставчик</v>
      </c>
      <c r="S327" s="63" t="str">
        <f t="shared" si="14"/>
        <v/>
      </c>
      <c r="U327" s="94" t="str">
        <f>IF(R327="OK",IF(IFERROR(VLOOKUP(B327,total!$B$8:$B$1007,1,FALSE),"")="",B327&amp;", ",""),"")</f>
        <v/>
      </c>
      <c r="V327" s="94" t="str">
        <f t="shared" si="13"/>
        <v/>
      </c>
    </row>
    <row r="328" spans="1:22" x14ac:dyDescent="0.25">
      <c r="A328" s="42" t="str">
        <f>IF(R328="OK",IFERROR(B328&amp;" - "&amp;VLOOKUP(C328,supply!$B$8:$C$507,2,FALSE)&amp;" - "&amp;E328&amp;" - "&amp;G328&amp;" - "&amp;H328&amp;" - "&amp;I328&amp;" - "&amp;J328&amp;" - "&amp;K328&amp;" - "&amp;L328&amp;" - "&amp;M328&amp;" - "&amp;N328&amp;" - "&amp;O328&amp;" - с ддс: "&amp;Q328,""),"1001 - Няма данни за разход")</f>
        <v>1001 - Няма данни за разход</v>
      </c>
      <c r="B328" s="58">
        <v>321</v>
      </c>
      <c r="C328" s="58" t="str">
        <f>IF(AND(D328&lt;&gt;"",D328&lt;&gt;" -  -  -  -  - "),VLOOKUP(D328,supply!$A$8:$B$507,2,FALSE),"")</f>
        <v/>
      </c>
      <c r="D328" s="60"/>
      <c r="E328" s="60"/>
      <c r="F328" s="67"/>
      <c r="G328" s="59"/>
      <c r="H328" s="68"/>
      <c r="I328" s="60"/>
      <c r="J328" s="59"/>
      <c r="K328" s="59"/>
      <c r="L328" s="59"/>
      <c r="M328" s="59"/>
      <c r="N328" s="59"/>
      <c r="O328" s="59"/>
      <c r="P328" s="68"/>
      <c r="Q328" s="68"/>
      <c r="R328" s="77" t="str">
        <f t="shared" si="12"/>
        <v>Няма избран доставчик</v>
      </c>
      <c r="S328" s="63" t="str">
        <f t="shared" si="14"/>
        <v/>
      </c>
      <c r="U328" s="94" t="str">
        <f>IF(R328="OK",IF(IFERROR(VLOOKUP(B328,total!$B$8:$B$1007,1,FALSE),"")="",B328&amp;", ",""),"")</f>
        <v/>
      </c>
      <c r="V328" s="94" t="str">
        <f t="shared" si="13"/>
        <v/>
      </c>
    </row>
    <row r="329" spans="1:22" x14ac:dyDescent="0.25">
      <c r="A329" s="42" t="str">
        <f>IF(R329="OK",IFERROR(B329&amp;" - "&amp;VLOOKUP(C329,supply!$B$8:$C$507,2,FALSE)&amp;" - "&amp;E329&amp;" - "&amp;G329&amp;" - "&amp;H329&amp;" - "&amp;I329&amp;" - "&amp;J329&amp;" - "&amp;K329&amp;" - "&amp;L329&amp;" - "&amp;M329&amp;" - "&amp;N329&amp;" - "&amp;O329&amp;" - с ддс: "&amp;Q329,""),"1001 - Няма данни за разход")</f>
        <v>1001 - Няма данни за разход</v>
      </c>
      <c r="B329" s="58">
        <v>322</v>
      </c>
      <c r="C329" s="58" t="str">
        <f>IF(AND(D329&lt;&gt;"",D329&lt;&gt;" -  -  -  -  - "),VLOOKUP(D329,supply!$A$8:$B$507,2,FALSE),"")</f>
        <v/>
      </c>
      <c r="D329" s="60"/>
      <c r="E329" s="60"/>
      <c r="F329" s="67"/>
      <c r="G329" s="59"/>
      <c r="H329" s="68"/>
      <c r="I329" s="60"/>
      <c r="J329" s="59"/>
      <c r="K329" s="59"/>
      <c r="L329" s="59"/>
      <c r="M329" s="59"/>
      <c r="N329" s="59"/>
      <c r="O329" s="59"/>
      <c r="P329" s="68"/>
      <c r="Q329" s="68"/>
      <c r="R329" s="77" t="str">
        <f t="shared" ref="R329:R392" si="15">IFERROR(IF(C329&lt;&gt;"",IF(AND(G329&lt;&gt;"",H329&lt;&gt;"",I329&lt;&gt;"",P329&lt;&gt;"",Q329&lt;&gt;""),"OK","Задължителни полета - Наименование/Количество/Мердна единица/стойност"),"Няма избран доставчик"),"Преизберете доставчик")</f>
        <v>Няма избран доставчик</v>
      </c>
      <c r="S329" s="63" t="str">
        <f t="shared" si="14"/>
        <v/>
      </c>
      <c r="U329" s="94" t="str">
        <f>IF(R329="OK",IF(IFERROR(VLOOKUP(B329,total!$B$8:$B$1007,1,FALSE),"")="",B329&amp;", ",""),"")</f>
        <v/>
      </c>
      <c r="V329" s="94" t="str">
        <f t="shared" ref="V329:V392" si="16">IF(R329="OK",CONCATENATE(V328,U329),V328)</f>
        <v/>
      </c>
    </row>
    <row r="330" spans="1:22" x14ac:dyDescent="0.25">
      <c r="A330" s="42" t="str">
        <f>IF(R330="OK",IFERROR(B330&amp;" - "&amp;VLOOKUP(C330,supply!$B$8:$C$507,2,FALSE)&amp;" - "&amp;E330&amp;" - "&amp;G330&amp;" - "&amp;H330&amp;" - "&amp;I330&amp;" - "&amp;J330&amp;" - "&amp;K330&amp;" - "&amp;L330&amp;" - "&amp;M330&amp;" - "&amp;N330&amp;" - "&amp;O330&amp;" - с ддс: "&amp;Q330,""),"1001 - Няма данни за разход")</f>
        <v>1001 - Няма данни за разход</v>
      </c>
      <c r="B330" s="58">
        <v>323</v>
      </c>
      <c r="C330" s="58" t="str">
        <f>IF(AND(D330&lt;&gt;"",D330&lt;&gt;" -  -  -  -  - "),VLOOKUP(D330,supply!$A$8:$B$507,2,FALSE),"")</f>
        <v/>
      </c>
      <c r="D330" s="60"/>
      <c r="E330" s="60"/>
      <c r="F330" s="67"/>
      <c r="G330" s="59"/>
      <c r="H330" s="68"/>
      <c r="I330" s="60"/>
      <c r="J330" s="59"/>
      <c r="K330" s="59"/>
      <c r="L330" s="59"/>
      <c r="M330" s="59"/>
      <c r="N330" s="59"/>
      <c r="O330" s="59"/>
      <c r="P330" s="68"/>
      <c r="Q330" s="68"/>
      <c r="R330" s="77" t="str">
        <f t="shared" si="15"/>
        <v>Няма избран доставчик</v>
      </c>
      <c r="S330" s="63" t="str">
        <f t="shared" ref="S330:S393" si="17">IF(OR(ABS(P330)*100&gt;TRUNC(ABS(P330)*100),ABS(Q330)*100&gt;TRUNC(ABS(Q330)*100)),"Въведена е сума с повече от два знака след десетичната запетая","")</f>
        <v/>
      </c>
      <c r="U330" s="94" t="str">
        <f>IF(R330="OK",IF(IFERROR(VLOOKUP(B330,total!$B$8:$B$1007,1,FALSE),"")="",B330&amp;", ",""),"")</f>
        <v/>
      </c>
      <c r="V330" s="94" t="str">
        <f t="shared" si="16"/>
        <v/>
      </c>
    </row>
    <row r="331" spans="1:22" x14ac:dyDescent="0.25">
      <c r="A331" s="42" t="str">
        <f>IF(R331="OK",IFERROR(B331&amp;" - "&amp;VLOOKUP(C331,supply!$B$8:$C$507,2,FALSE)&amp;" - "&amp;E331&amp;" - "&amp;G331&amp;" - "&amp;H331&amp;" - "&amp;I331&amp;" - "&amp;J331&amp;" - "&amp;K331&amp;" - "&amp;L331&amp;" - "&amp;M331&amp;" - "&amp;N331&amp;" - "&amp;O331&amp;" - с ддс: "&amp;Q331,""),"1001 - Няма данни за разход")</f>
        <v>1001 - Няма данни за разход</v>
      </c>
      <c r="B331" s="58">
        <v>324</v>
      </c>
      <c r="C331" s="58" t="str">
        <f>IF(AND(D331&lt;&gt;"",D331&lt;&gt;" -  -  -  -  - "),VLOOKUP(D331,supply!$A$8:$B$507,2,FALSE),"")</f>
        <v/>
      </c>
      <c r="D331" s="60"/>
      <c r="E331" s="60"/>
      <c r="F331" s="67"/>
      <c r="G331" s="59"/>
      <c r="H331" s="68"/>
      <c r="I331" s="60"/>
      <c r="J331" s="59"/>
      <c r="K331" s="59"/>
      <c r="L331" s="59"/>
      <c r="M331" s="59"/>
      <c r="N331" s="59"/>
      <c r="O331" s="59"/>
      <c r="P331" s="68"/>
      <c r="Q331" s="68"/>
      <c r="R331" s="77" t="str">
        <f t="shared" si="15"/>
        <v>Няма избран доставчик</v>
      </c>
      <c r="S331" s="63" t="str">
        <f t="shared" si="17"/>
        <v/>
      </c>
      <c r="U331" s="94" t="str">
        <f>IF(R331="OK",IF(IFERROR(VLOOKUP(B331,total!$B$8:$B$1007,1,FALSE),"")="",B331&amp;", ",""),"")</f>
        <v/>
      </c>
      <c r="V331" s="94" t="str">
        <f t="shared" si="16"/>
        <v/>
      </c>
    </row>
    <row r="332" spans="1:22" x14ac:dyDescent="0.25">
      <c r="A332" s="42" t="str">
        <f>IF(R332="OK",IFERROR(B332&amp;" - "&amp;VLOOKUP(C332,supply!$B$8:$C$507,2,FALSE)&amp;" - "&amp;E332&amp;" - "&amp;G332&amp;" - "&amp;H332&amp;" - "&amp;I332&amp;" - "&amp;J332&amp;" - "&amp;K332&amp;" - "&amp;L332&amp;" - "&amp;M332&amp;" - "&amp;N332&amp;" - "&amp;O332&amp;" - с ддс: "&amp;Q332,""),"1001 - Няма данни за разход")</f>
        <v>1001 - Няма данни за разход</v>
      </c>
      <c r="B332" s="58">
        <v>325</v>
      </c>
      <c r="C332" s="58" t="str">
        <f>IF(AND(D332&lt;&gt;"",D332&lt;&gt;" -  -  -  -  - "),VLOOKUP(D332,supply!$A$8:$B$507,2,FALSE),"")</f>
        <v/>
      </c>
      <c r="D332" s="60"/>
      <c r="E332" s="60"/>
      <c r="F332" s="67"/>
      <c r="G332" s="59"/>
      <c r="H332" s="68"/>
      <c r="I332" s="60"/>
      <c r="J332" s="59"/>
      <c r="K332" s="59"/>
      <c r="L332" s="59"/>
      <c r="M332" s="59"/>
      <c r="N332" s="59"/>
      <c r="O332" s="59"/>
      <c r="P332" s="68"/>
      <c r="Q332" s="68"/>
      <c r="R332" s="77" t="str">
        <f t="shared" si="15"/>
        <v>Няма избран доставчик</v>
      </c>
      <c r="S332" s="63" t="str">
        <f t="shared" si="17"/>
        <v/>
      </c>
      <c r="U332" s="94" t="str">
        <f>IF(R332="OK",IF(IFERROR(VLOOKUP(B332,total!$B$8:$B$1007,1,FALSE),"")="",B332&amp;", ",""),"")</f>
        <v/>
      </c>
      <c r="V332" s="94" t="str">
        <f t="shared" si="16"/>
        <v/>
      </c>
    </row>
    <row r="333" spans="1:22" x14ac:dyDescent="0.25">
      <c r="A333" s="42" t="str">
        <f>IF(R333="OK",IFERROR(B333&amp;" - "&amp;VLOOKUP(C333,supply!$B$8:$C$507,2,FALSE)&amp;" - "&amp;E333&amp;" - "&amp;G333&amp;" - "&amp;H333&amp;" - "&amp;I333&amp;" - "&amp;J333&amp;" - "&amp;K333&amp;" - "&amp;L333&amp;" - "&amp;M333&amp;" - "&amp;N333&amp;" - "&amp;O333&amp;" - с ддс: "&amp;Q333,""),"1001 - Няма данни за разход")</f>
        <v>1001 - Няма данни за разход</v>
      </c>
      <c r="B333" s="58">
        <v>326</v>
      </c>
      <c r="C333" s="58" t="str">
        <f>IF(AND(D333&lt;&gt;"",D333&lt;&gt;" -  -  -  -  - "),VLOOKUP(D333,supply!$A$8:$B$507,2,FALSE),"")</f>
        <v/>
      </c>
      <c r="D333" s="60"/>
      <c r="E333" s="60"/>
      <c r="F333" s="67"/>
      <c r="G333" s="59"/>
      <c r="H333" s="68"/>
      <c r="I333" s="60"/>
      <c r="J333" s="59"/>
      <c r="K333" s="59"/>
      <c r="L333" s="59"/>
      <c r="M333" s="59"/>
      <c r="N333" s="59"/>
      <c r="O333" s="59"/>
      <c r="P333" s="68"/>
      <c r="Q333" s="68"/>
      <c r="R333" s="77" t="str">
        <f t="shared" si="15"/>
        <v>Няма избран доставчик</v>
      </c>
      <c r="S333" s="63" t="str">
        <f t="shared" si="17"/>
        <v/>
      </c>
      <c r="U333" s="94" t="str">
        <f>IF(R333="OK",IF(IFERROR(VLOOKUP(B333,total!$B$8:$B$1007,1,FALSE),"")="",B333&amp;", ",""),"")</f>
        <v/>
      </c>
      <c r="V333" s="94" t="str">
        <f t="shared" si="16"/>
        <v/>
      </c>
    </row>
    <row r="334" spans="1:22" x14ac:dyDescent="0.25">
      <c r="A334" s="42" t="str">
        <f>IF(R334="OK",IFERROR(B334&amp;" - "&amp;VLOOKUP(C334,supply!$B$8:$C$507,2,FALSE)&amp;" - "&amp;E334&amp;" - "&amp;G334&amp;" - "&amp;H334&amp;" - "&amp;I334&amp;" - "&amp;J334&amp;" - "&amp;K334&amp;" - "&amp;L334&amp;" - "&amp;M334&amp;" - "&amp;N334&amp;" - "&amp;O334&amp;" - с ддс: "&amp;Q334,""),"1001 - Няма данни за разход")</f>
        <v>1001 - Няма данни за разход</v>
      </c>
      <c r="B334" s="58">
        <v>327</v>
      </c>
      <c r="C334" s="58" t="str">
        <f>IF(AND(D334&lt;&gt;"",D334&lt;&gt;" -  -  -  -  - "),VLOOKUP(D334,supply!$A$8:$B$507,2,FALSE),"")</f>
        <v/>
      </c>
      <c r="D334" s="60"/>
      <c r="E334" s="60"/>
      <c r="F334" s="67"/>
      <c r="G334" s="59"/>
      <c r="H334" s="68"/>
      <c r="I334" s="60"/>
      <c r="J334" s="59"/>
      <c r="K334" s="59"/>
      <c r="L334" s="59"/>
      <c r="M334" s="59"/>
      <c r="N334" s="59"/>
      <c r="O334" s="59"/>
      <c r="P334" s="68"/>
      <c r="Q334" s="68"/>
      <c r="R334" s="77" t="str">
        <f t="shared" si="15"/>
        <v>Няма избран доставчик</v>
      </c>
      <c r="S334" s="63" t="str">
        <f t="shared" si="17"/>
        <v/>
      </c>
      <c r="U334" s="94" t="str">
        <f>IF(R334="OK",IF(IFERROR(VLOOKUP(B334,total!$B$8:$B$1007,1,FALSE),"")="",B334&amp;", ",""),"")</f>
        <v/>
      </c>
      <c r="V334" s="94" t="str">
        <f t="shared" si="16"/>
        <v/>
      </c>
    </row>
    <row r="335" spans="1:22" x14ac:dyDescent="0.25">
      <c r="A335" s="42" t="str">
        <f>IF(R335="OK",IFERROR(B335&amp;" - "&amp;VLOOKUP(C335,supply!$B$8:$C$507,2,FALSE)&amp;" - "&amp;E335&amp;" - "&amp;G335&amp;" - "&amp;H335&amp;" - "&amp;I335&amp;" - "&amp;J335&amp;" - "&amp;K335&amp;" - "&amp;L335&amp;" - "&amp;M335&amp;" - "&amp;N335&amp;" - "&amp;O335&amp;" - с ддс: "&amp;Q335,""),"1001 - Няма данни за разход")</f>
        <v>1001 - Няма данни за разход</v>
      </c>
      <c r="B335" s="58">
        <v>328</v>
      </c>
      <c r="C335" s="58" t="str">
        <f>IF(AND(D335&lt;&gt;"",D335&lt;&gt;" -  -  -  -  - "),VLOOKUP(D335,supply!$A$8:$B$507,2,FALSE),"")</f>
        <v/>
      </c>
      <c r="D335" s="60"/>
      <c r="E335" s="60"/>
      <c r="F335" s="67"/>
      <c r="G335" s="59"/>
      <c r="H335" s="68"/>
      <c r="I335" s="60"/>
      <c r="J335" s="59"/>
      <c r="K335" s="59"/>
      <c r="L335" s="59"/>
      <c r="M335" s="59"/>
      <c r="N335" s="59"/>
      <c r="O335" s="59"/>
      <c r="P335" s="68"/>
      <c r="Q335" s="68"/>
      <c r="R335" s="77" t="str">
        <f t="shared" si="15"/>
        <v>Няма избран доставчик</v>
      </c>
      <c r="S335" s="63" t="str">
        <f t="shared" si="17"/>
        <v/>
      </c>
      <c r="U335" s="94" t="str">
        <f>IF(R335="OK",IF(IFERROR(VLOOKUP(B335,total!$B$8:$B$1007,1,FALSE),"")="",B335&amp;", ",""),"")</f>
        <v/>
      </c>
      <c r="V335" s="94" t="str">
        <f t="shared" si="16"/>
        <v/>
      </c>
    </row>
    <row r="336" spans="1:22" x14ac:dyDescent="0.25">
      <c r="A336" s="42" t="str">
        <f>IF(R336="OK",IFERROR(B336&amp;" - "&amp;VLOOKUP(C336,supply!$B$8:$C$507,2,FALSE)&amp;" - "&amp;E336&amp;" - "&amp;G336&amp;" - "&amp;H336&amp;" - "&amp;I336&amp;" - "&amp;J336&amp;" - "&amp;K336&amp;" - "&amp;L336&amp;" - "&amp;M336&amp;" - "&amp;N336&amp;" - "&amp;O336&amp;" - с ддс: "&amp;Q336,""),"1001 - Няма данни за разход")</f>
        <v>1001 - Няма данни за разход</v>
      </c>
      <c r="B336" s="58">
        <v>329</v>
      </c>
      <c r="C336" s="58" t="str">
        <f>IF(AND(D336&lt;&gt;"",D336&lt;&gt;" -  -  -  -  - "),VLOOKUP(D336,supply!$A$8:$B$507,2,FALSE),"")</f>
        <v/>
      </c>
      <c r="D336" s="60"/>
      <c r="E336" s="60"/>
      <c r="F336" s="67"/>
      <c r="G336" s="59"/>
      <c r="H336" s="68"/>
      <c r="I336" s="60"/>
      <c r="J336" s="59"/>
      <c r="K336" s="59"/>
      <c r="L336" s="59"/>
      <c r="M336" s="59"/>
      <c r="N336" s="59"/>
      <c r="O336" s="59"/>
      <c r="P336" s="68"/>
      <c r="Q336" s="68"/>
      <c r="R336" s="77" t="str">
        <f t="shared" si="15"/>
        <v>Няма избран доставчик</v>
      </c>
      <c r="S336" s="63" t="str">
        <f t="shared" si="17"/>
        <v/>
      </c>
      <c r="U336" s="94" t="str">
        <f>IF(R336="OK",IF(IFERROR(VLOOKUP(B336,total!$B$8:$B$1007,1,FALSE),"")="",B336&amp;", ",""),"")</f>
        <v/>
      </c>
      <c r="V336" s="94" t="str">
        <f t="shared" si="16"/>
        <v/>
      </c>
    </row>
    <row r="337" spans="1:22" x14ac:dyDescent="0.25">
      <c r="A337" s="42" t="str">
        <f>IF(R337="OK",IFERROR(B337&amp;" - "&amp;VLOOKUP(C337,supply!$B$8:$C$507,2,FALSE)&amp;" - "&amp;E337&amp;" - "&amp;G337&amp;" - "&amp;H337&amp;" - "&amp;I337&amp;" - "&amp;J337&amp;" - "&amp;K337&amp;" - "&amp;L337&amp;" - "&amp;M337&amp;" - "&amp;N337&amp;" - "&amp;O337&amp;" - с ддс: "&amp;Q337,""),"1001 - Няма данни за разход")</f>
        <v>1001 - Няма данни за разход</v>
      </c>
      <c r="B337" s="58">
        <v>330</v>
      </c>
      <c r="C337" s="58" t="str">
        <f>IF(AND(D337&lt;&gt;"",D337&lt;&gt;" -  -  -  -  - "),VLOOKUP(D337,supply!$A$8:$B$507,2,FALSE),"")</f>
        <v/>
      </c>
      <c r="D337" s="60"/>
      <c r="E337" s="60"/>
      <c r="F337" s="67"/>
      <c r="G337" s="59"/>
      <c r="H337" s="68"/>
      <c r="I337" s="60"/>
      <c r="J337" s="59"/>
      <c r="K337" s="59"/>
      <c r="L337" s="59"/>
      <c r="M337" s="59"/>
      <c r="N337" s="59"/>
      <c r="O337" s="59"/>
      <c r="P337" s="68"/>
      <c r="Q337" s="68"/>
      <c r="R337" s="77" t="str">
        <f t="shared" si="15"/>
        <v>Няма избран доставчик</v>
      </c>
      <c r="S337" s="63" t="str">
        <f t="shared" si="17"/>
        <v/>
      </c>
      <c r="U337" s="94" t="str">
        <f>IF(R337="OK",IF(IFERROR(VLOOKUP(B337,total!$B$8:$B$1007,1,FALSE),"")="",B337&amp;", ",""),"")</f>
        <v/>
      </c>
      <c r="V337" s="94" t="str">
        <f t="shared" si="16"/>
        <v/>
      </c>
    </row>
    <row r="338" spans="1:22" x14ac:dyDescent="0.25">
      <c r="A338" s="42" t="str">
        <f>IF(R338="OK",IFERROR(B338&amp;" - "&amp;VLOOKUP(C338,supply!$B$8:$C$507,2,FALSE)&amp;" - "&amp;E338&amp;" - "&amp;G338&amp;" - "&amp;H338&amp;" - "&amp;I338&amp;" - "&amp;J338&amp;" - "&amp;K338&amp;" - "&amp;L338&amp;" - "&amp;M338&amp;" - "&amp;N338&amp;" - "&amp;O338&amp;" - с ддс: "&amp;Q338,""),"1001 - Няма данни за разход")</f>
        <v>1001 - Няма данни за разход</v>
      </c>
      <c r="B338" s="58">
        <v>331</v>
      </c>
      <c r="C338" s="58" t="str">
        <f>IF(AND(D338&lt;&gt;"",D338&lt;&gt;" -  -  -  -  - "),VLOOKUP(D338,supply!$A$8:$B$507,2,FALSE),"")</f>
        <v/>
      </c>
      <c r="D338" s="60"/>
      <c r="E338" s="60"/>
      <c r="F338" s="67"/>
      <c r="G338" s="59"/>
      <c r="H338" s="68"/>
      <c r="I338" s="60"/>
      <c r="J338" s="59"/>
      <c r="K338" s="59"/>
      <c r="L338" s="59"/>
      <c r="M338" s="59"/>
      <c r="N338" s="59"/>
      <c r="O338" s="59"/>
      <c r="P338" s="68"/>
      <c r="Q338" s="68"/>
      <c r="R338" s="77" t="str">
        <f t="shared" si="15"/>
        <v>Няма избран доставчик</v>
      </c>
      <c r="S338" s="63" t="str">
        <f t="shared" si="17"/>
        <v/>
      </c>
      <c r="U338" s="94" t="str">
        <f>IF(R338="OK",IF(IFERROR(VLOOKUP(B338,total!$B$8:$B$1007,1,FALSE),"")="",B338&amp;", ",""),"")</f>
        <v/>
      </c>
      <c r="V338" s="94" t="str">
        <f t="shared" si="16"/>
        <v/>
      </c>
    </row>
    <row r="339" spans="1:22" x14ac:dyDescent="0.25">
      <c r="A339" s="42" t="str">
        <f>IF(R339="OK",IFERROR(B339&amp;" - "&amp;VLOOKUP(C339,supply!$B$8:$C$507,2,FALSE)&amp;" - "&amp;E339&amp;" - "&amp;G339&amp;" - "&amp;H339&amp;" - "&amp;I339&amp;" - "&amp;J339&amp;" - "&amp;K339&amp;" - "&amp;L339&amp;" - "&amp;M339&amp;" - "&amp;N339&amp;" - "&amp;O339&amp;" - с ддс: "&amp;Q339,""),"1001 - Няма данни за разход")</f>
        <v>1001 - Няма данни за разход</v>
      </c>
      <c r="B339" s="58">
        <v>332</v>
      </c>
      <c r="C339" s="58" t="str">
        <f>IF(AND(D339&lt;&gt;"",D339&lt;&gt;" -  -  -  -  - "),VLOOKUP(D339,supply!$A$8:$B$507,2,FALSE),"")</f>
        <v/>
      </c>
      <c r="D339" s="60"/>
      <c r="E339" s="60"/>
      <c r="F339" s="67"/>
      <c r="G339" s="59"/>
      <c r="H339" s="68"/>
      <c r="I339" s="60"/>
      <c r="J339" s="59"/>
      <c r="K339" s="59"/>
      <c r="L339" s="59"/>
      <c r="M339" s="59"/>
      <c r="N339" s="59"/>
      <c r="O339" s="59"/>
      <c r="P339" s="68"/>
      <c r="Q339" s="68"/>
      <c r="R339" s="77" t="str">
        <f t="shared" si="15"/>
        <v>Няма избран доставчик</v>
      </c>
      <c r="S339" s="63" t="str">
        <f t="shared" si="17"/>
        <v/>
      </c>
      <c r="U339" s="94" t="str">
        <f>IF(R339="OK",IF(IFERROR(VLOOKUP(B339,total!$B$8:$B$1007,1,FALSE),"")="",B339&amp;", ",""),"")</f>
        <v/>
      </c>
      <c r="V339" s="94" t="str">
        <f t="shared" si="16"/>
        <v/>
      </c>
    </row>
    <row r="340" spans="1:22" x14ac:dyDescent="0.25">
      <c r="A340" s="42" t="str">
        <f>IF(R340="OK",IFERROR(B340&amp;" - "&amp;VLOOKUP(C340,supply!$B$8:$C$507,2,FALSE)&amp;" - "&amp;E340&amp;" - "&amp;G340&amp;" - "&amp;H340&amp;" - "&amp;I340&amp;" - "&amp;J340&amp;" - "&amp;K340&amp;" - "&amp;L340&amp;" - "&amp;M340&amp;" - "&amp;N340&amp;" - "&amp;O340&amp;" - с ддс: "&amp;Q340,""),"1001 - Няма данни за разход")</f>
        <v>1001 - Няма данни за разход</v>
      </c>
      <c r="B340" s="58">
        <v>333</v>
      </c>
      <c r="C340" s="58" t="str">
        <f>IF(AND(D340&lt;&gt;"",D340&lt;&gt;" -  -  -  -  - "),VLOOKUP(D340,supply!$A$8:$B$507,2,FALSE),"")</f>
        <v/>
      </c>
      <c r="D340" s="60"/>
      <c r="E340" s="60"/>
      <c r="F340" s="67"/>
      <c r="G340" s="59"/>
      <c r="H340" s="68"/>
      <c r="I340" s="60"/>
      <c r="J340" s="59"/>
      <c r="K340" s="59"/>
      <c r="L340" s="59"/>
      <c r="M340" s="59"/>
      <c r="N340" s="59"/>
      <c r="O340" s="59"/>
      <c r="P340" s="68"/>
      <c r="Q340" s="68"/>
      <c r="R340" s="77" t="str">
        <f t="shared" si="15"/>
        <v>Няма избран доставчик</v>
      </c>
      <c r="S340" s="63" t="str">
        <f t="shared" si="17"/>
        <v/>
      </c>
      <c r="U340" s="94" t="str">
        <f>IF(R340="OK",IF(IFERROR(VLOOKUP(B340,total!$B$8:$B$1007,1,FALSE),"")="",B340&amp;", ",""),"")</f>
        <v/>
      </c>
      <c r="V340" s="94" t="str">
        <f t="shared" si="16"/>
        <v/>
      </c>
    </row>
    <row r="341" spans="1:22" x14ac:dyDescent="0.25">
      <c r="A341" s="42" t="str">
        <f>IF(R341="OK",IFERROR(B341&amp;" - "&amp;VLOOKUP(C341,supply!$B$8:$C$507,2,FALSE)&amp;" - "&amp;E341&amp;" - "&amp;G341&amp;" - "&amp;H341&amp;" - "&amp;I341&amp;" - "&amp;J341&amp;" - "&amp;K341&amp;" - "&amp;L341&amp;" - "&amp;M341&amp;" - "&amp;N341&amp;" - "&amp;O341&amp;" - с ддс: "&amp;Q341,""),"1001 - Няма данни за разход")</f>
        <v>1001 - Няма данни за разход</v>
      </c>
      <c r="B341" s="58">
        <v>334</v>
      </c>
      <c r="C341" s="58" t="str">
        <f>IF(AND(D341&lt;&gt;"",D341&lt;&gt;" -  -  -  -  - "),VLOOKUP(D341,supply!$A$8:$B$507,2,FALSE),"")</f>
        <v/>
      </c>
      <c r="D341" s="60"/>
      <c r="E341" s="60"/>
      <c r="F341" s="67"/>
      <c r="G341" s="59"/>
      <c r="H341" s="68"/>
      <c r="I341" s="60"/>
      <c r="J341" s="59"/>
      <c r="K341" s="59"/>
      <c r="L341" s="59"/>
      <c r="M341" s="59"/>
      <c r="N341" s="59"/>
      <c r="O341" s="59"/>
      <c r="P341" s="68"/>
      <c r="Q341" s="68"/>
      <c r="R341" s="77" t="str">
        <f t="shared" si="15"/>
        <v>Няма избран доставчик</v>
      </c>
      <c r="S341" s="63" t="str">
        <f t="shared" si="17"/>
        <v/>
      </c>
      <c r="U341" s="94" t="str">
        <f>IF(R341="OK",IF(IFERROR(VLOOKUP(B341,total!$B$8:$B$1007,1,FALSE),"")="",B341&amp;", ",""),"")</f>
        <v/>
      </c>
      <c r="V341" s="94" t="str">
        <f t="shared" si="16"/>
        <v/>
      </c>
    </row>
    <row r="342" spans="1:22" x14ac:dyDescent="0.25">
      <c r="A342" s="42" t="str">
        <f>IF(R342="OK",IFERROR(B342&amp;" - "&amp;VLOOKUP(C342,supply!$B$8:$C$507,2,FALSE)&amp;" - "&amp;E342&amp;" - "&amp;G342&amp;" - "&amp;H342&amp;" - "&amp;I342&amp;" - "&amp;J342&amp;" - "&amp;K342&amp;" - "&amp;L342&amp;" - "&amp;M342&amp;" - "&amp;N342&amp;" - "&amp;O342&amp;" - с ддс: "&amp;Q342,""),"1001 - Няма данни за разход")</f>
        <v>1001 - Няма данни за разход</v>
      </c>
      <c r="B342" s="58">
        <v>335</v>
      </c>
      <c r="C342" s="58" t="str">
        <f>IF(AND(D342&lt;&gt;"",D342&lt;&gt;" -  -  -  -  - "),VLOOKUP(D342,supply!$A$8:$B$507,2,FALSE),"")</f>
        <v/>
      </c>
      <c r="D342" s="60"/>
      <c r="E342" s="60"/>
      <c r="F342" s="67"/>
      <c r="G342" s="59"/>
      <c r="H342" s="68"/>
      <c r="I342" s="60"/>
      <c r="J342" s="59"/>
      <c r="K342" s="59"/>
      <c r="L342" s="59"/>
      <c r="M342" s="59"/>
      <c r="N342" s="59"/>
      <c r="O342" s="59"/>
      <c r="P342" s="68"/>
      <c r="Q342" s="68"/>
      <c r="R342" s="77" t="str">
        <f t="shared" si="15"/>
        <v>Няма избран доставчик</v>
      </c>
      <c r="S342" s="63" t="str">
        <f t="shared" si="17"/>
        <v/>
      </c>
      <c r="U342" s="94" t="str">
        <f>IF(R342="OK",IF(IFERROR(VLOOKUP(B342,total!$B$8:$B$1007,1,FALSE),"")="",B342&amp;", ",""),"")</f>
        <v/>
      </c>
      <c r="V342" s="94" t="str">
        <f t="shared" si="16"/>
        <v/>
      </c>
    </row>
    <row r="343" spans="1:22" x14ac:dyDescent="0.25">
      <c r="A343" s="42" t="str">
        <f>IF(R343="OK",IFERROR(B343&amp;" - "&amp;VLOOKUP(C343,supply!$B$8:$C$507,2,FALSE)&amp;" - "&amp;E343&amp;" - "&amp;G343&amp;" - "&amp;H343&amp;" - "&amp;I343&amp;" - "&amp;J343&amp;" - "&amp;K343&amp;" - "&amp;L343&amp;" - "&amp;M343&amp;" - "&amp;N343&amp;" - "&amp;O343&amp;" - с ддс: "&amp;Q343,""),"1001 - Няма данни за разход")</f>
        <v>1001 - Няма данни за разход</v>
      </c>
      <c r="B343" s="58">
        <v>336</v>
      </c>
      <c r="C343" s="58" t="str">
        <f>IF(AND(D343&lt;&gt;"",D343&lt;&gt;" -  -  -  -  - "),VLOOKUP(D343,supply!$A$8:$B$507,2,FALSE),"")</f>
        <v/>
      </c>
      <c r="D343" s="60"/>
      <c r="E343" s="60"/>
      <c r="F343" s="67"/>
      <c r="G343" s="59"/>
      <c r="H343" s="68"/>
      <c r="I343" s="60"/>
      <c r="J343" s="59"/>
      <c r="K343" s="59"/>
      <c r="L343" s="59"/>
      <c r="M343" s="59"/>
      <c r="N343" s="59"/>
      <c r="O343" s="59"/>
      <c r="P343" s="68"/>
      <c r="Q343" s="68"/>
      <c r="R343" s="77" t="str">
        <f t="shared" si="15"/>
        <v>Няма избран доставчик</v>
      </c>
      <c r="S343" s="63" t="str">
        <f t="shared" si="17"/>
        <v/>
      </c>
      <c r="U343" s="94" t="str">
        <f>IF(R343="OK",IF(IFERROR(VLOOKUP(B343,total!$B$8:$B$1007,1,FALSE),"")="",B343&amp;", ",""),"")</f>
        <v/>
      </c>
      <c r="V343" s="94" t="str">
        <f t="shared" si="16"/>
        <v/>
      </c>
    </row>
    <row r="344" spans="1:22" x14ac:dyDescent="0.25">
      <c r="A344" s="42" t="str">
        <f>IF(R344="OK",IFERROR(B344&amp;" - "&amp;VLOOKUP(C344,supply!$B$8:$C$507,2,FALSE)&amp;" - "&amp;E344&amp;" - "&amp;G344&amp;" - "&amp;H344&amp;" - "&amp;I344&amp;" - "&amp;J344&amp;" - "&amp;K344&amp;" - "&amp;L344&amp;" - "&amp;M344&amp;" - "&amp;N344&amp;" - "&amp;O344&amp;" - с ддс: "&amp;Q344,""),"1001 - Няма данни за разход")</f>
        <v>1001 - Няма данни за разход</v>
      </c>
      <c r="B344" s="58">
        <v>337</v>
      </c>
      <c r="C344" s="58" t="str">
        <f>IF(AND(D344&lt;&gt;"",D344&lt;&gt;" -  -  -  -  - "),VLOOKUP(D344,supply!$A$8:$B$507,2,FALSE),"")</f>
        <v/>
      </c>
      <c r="D344" s="60"/>
      <c r="E344" s="60"/>
      <c r="F344" s="67"/>
      <c r="G344" s="59"/>
      <c r="H344" s="68"/>
      <c r="I344" s="60"/>
      <c r="J344" s="59"/>
      <c r="K344" s="59"/>
      <c r="L344" s="59"/>
      <c r="M344" s="59"/>
      <c r="N344" s="59"/>
      <c r="O344" s="59"/>
      <c r="P344" s="68"/>
      <c r="Q344" s="68"/>
      <c r="R344" s="77" t="str">
        <f t="shared" si="15"/>
        <v>Няма избран доставчик</v>
      </c>
      <c r="S344" s="63" t="str">
        <f t="shared" si="17"/>
        <v/>
      </c>
      <c r="U344" s="94" t="str">
        <f>IF(R344="OK",IF(IFERROR(VLOOKUP(B344,total!$B$8:$B$1007,1,FALSE),"")="",B344&amp;", ",""),"")</f>
        <v/>
      </c>
      <c r="V344" s="94" t="str">
        <f t="shared" si="16"/>
        <v/>
      </c>
    </row>
    <row r="345" spans="1:22" x14ac:dyDescent="0.25">
      <c r="A345" s="42" t="str">
        <f>IF(R345="OK",IFERROR(B345&amp;" - "&amp;VLOOKUP(C345,supply!$B$8:$C$507,2,FALSE)&amp;" - "&amp;E345&amp;" - "&amp;G345&amp;" - "&amp;H345&amp;" - "&amp;I345&amp;" - "&amp;J345&amp;" - "&amp;K345&amp;" - "&amp;L345&amp;" - "&amp;M345&amp;" - "&amp;N345&amp;" - "&amp;O345&amp;" - с ддс: "&amp;Q345,""),"1001 - Няма данни за разход")</f>
        <v>1001 - Няма данни за разход</v>
      </c>
      <c r="B345" s="58">
        <v>338</v>
      </c>
      <c r="C345" s="58" t="str">
        <f>IF(AND(D345&lt;&gt;"",D345&lt;&gt;" -  -  -  -  - "),VLOOKUP(D345,supply!$A$8:$B$507,2,FALSE),"")</f>
        <v/>
      </c>
      <c r="D345" s="60"/>
      <c r="E345" s="60"/>
      <c r="F345" s="67"/>
      <c r="G345" s="59"/>
      <c r="H345" s="68"/>
      <c r="I345" s="60"/>
      <c r="J345" s="59"/>
      <c r="K345" s="59"/>
      <c r="L345" s="59"/>
      <c r="M345" s="59"/>
      <c r="N345" s="59"/>
      <c r="O345" s="59"/>
      <c r="P345" s="68"/>
      <c r="Q345" s="68"/>
      <c r="R345" s="77" t="str">
        <f t="shared" si="15"/>
        <v>Няма избран доставчик</v>
      </c>
      <c r="S345" s="63" t="str">
        <f t="shared" si="17"/>
        <v/>
      </c>
      <c r="U345" s="94" t="str">
        <f>IF(R345="OK",IF(IFERROR(VLOOKUP(B345,total!$B$8:$B$1007,1,FALSE),"")="",B345&amp;", ",""),"")</f>
        <v/>
      </c>
      <c r="V345" s="94" t="str">
        <f t="shared" si="16"/>
        <v/>
      </c>
    </row>
    <row r="346" spans="1:22" x14ac:dyDescent="0.25">
      <c r="A346" s="42" t="str">
        <f>IF(R346="OK",IFERROR(B346&amp;" - "&amp;VLOOKUP(C346,supply!$B$8:$C$507,2,FALSE)&amp;" - "&amp;E346&amp;" - "&amp;G346&amp;" - "&amp;H346&amp;" - "&amp;I346&amp;" - "&amp;J346&amp;" - "&amp;K346&amp;" - "&amp;L346&amp;" - "&amp;M346&amp;" - "&amp;N346&amp;" - "&amp;O346&amp;" - с ддс: "&amp;Q346,""),"1001 - Няма данни за разход")</f>
        <v>1001 - Няма данни за разход</v>
      </c>
      <c r="B346" s="58">
        <v>339</v>
      </c>
      <c r="C346" s="58" t="str">
        <f>IF(AND(D346&lt;&gt;"",D346&lt;&gt;" -  -  -  -  - "),VLOOKUP(D346,supply!$A$8:$B$507,2,FALSE),"")</f>
        <v/>
      </c>
      <c r="D346" s="60"/>
      <c r="E346" s="60"/>
      <c r="F346" s="67"/>
      <c r="G346" s="59"/>
      <c r="H346" s="68"/>
      <c r="I346" s="60"/>
      <c r="J346" s="59"/>
      <c r="K346" s="59"/>
      <c r="L346" s="59"/>
      <c r="M346" s="59"/>
      <c r="N346" s="59"/>
      <c r="O346" s="59"/>
      <c r="P346" s="68"/>
      <c r="Q346" s="68"/>
      <c r="R346" s="77" t="str">
        <f t="shared" si="15"/>
        <v>Няма избран доставчик</v>
      </c>
      <c r="S346" s="63" t="str">
        <f t="shared" si="17"/>
        <v/>
      </c>
      <c r="U346" s="94" t="str">
        <f>IF(R346="OK",IF(IFERROR(VLOOKUP(B346,total!$B$8:$B$1007,1,FALSE),"")="",B346&amp;", ",""),"")</f>
        <v/>
      </c>
      <c r="V346" s="94" t="str">
        <f t="shared" si="16"/>
        <v/>
      </c>
    </row>
    <row r="347" spans="1:22" x14ac:dyDescent="0.25">
      <c r="A347" s="42" t="str">
        <f>IF(R347="OK",IFERROR(B347&amp;" - "&amp;VLOOKUP(C347,supply!$B$8:$C$507,2,FALSE)&amp;" - "&amp;E347&amp;" - "&amp;G347&amp;" - "&amp;H347&amp;" - "&amp;I347&amp;" - "&amp;J347&amp;" - "&amp;K347&amp;" - "&amp;L347&amp;" - "&amp;M347&amp;" - "&amp;N347&amp;" - "&amp;O347&amp;" - с ддс: "&amp;Q347,""),"1001 - Няма данни за разход")</f>
        <v>1001 - Няма данни за разход</v>
      </c>
      <c r="B347" s="58">
        <v>340</v>
      </c>
      <c r="C347" s="58" t="str">
        <f>IF(AND(D347&lt;&gt;"",D347&lt;&gt;" -  -  -  -  - "),VLOOKUP(D347,supply!$A$8:$B$507,2,FALSE),"")</f>
        <v/>
      </c>
      <c r="D347" s="60"/>
      <c r="E347" s="60"/>
      <c r="F347" s="67"/>
      <c r="G347" s="59"/>
      <c r="H347" s="68"/>
      <c r="I347" s="60"/>
      <c r="J347" s="59"/>
      <c r="K347" s="59"/>
      <c r="L347" s="59"/>
      <c r="M347" s="59"/>
      <c r="N347" s="59"/>
      <c r="O347" s="59"/>
      <c r="P347" s="68"/>
      <c r="Q347" s="68"/>
      <c r="R347" s="77" t="str">
        <f t="shared" si="15"/>
        <v>Няма избран доставчик</v>
      </c>
      <c r="S347" s="63" t="str">
        <f t="shared" si="17"/>
        <v/>
      </c>
      <c r="U347" s="94" t="str">
        <f>IF(R347="OK",IF(IFERROR(VLOOKUP(B347,total!$B$8:$B$1007,1,FALSE),"")="",B347&amp;", ",""),"")</f>
        <v/>
      </c>
      <c r="V347" s="94" t="str">
        <f t="shared" si="16"/>
        <v/>
      </c>
    </row>
    <row r="348" spans="1:22" x14ac:dyDescent="0.25">
      <c r="A348" s="42" t="str">
        <f>IF(R348="OK",IFERROR(B348&amp;" - "&amp;VLOOKUP(C348,supply!$B$8:$C$507,2,FALSE)&amp;" - "&amp;E348&amp;" - "&amp;G348&amp;" - "&amp;H348&amp;" - "&amp;I348&amp;" - "&amp;J348&amp;" - "&amp;K348&amp;" - "&amp;L348&amp;" - "&amp;M348&amp;" - "&amp;N348&amp;" - "&amp;O348&amp;" - с ддс: "&amp;Q348,""),"1001 - Няма данни за разход")</f>
        <v>1001 - Няма данни за разход</v>
      </c>
      <c r="B348" s="58">
        <v>341</v>
      </c>
      <c r="C348" s="58" t="str">
        <f>IF(AND(D348&lt;&gt;"",D348&lt;&gt;" -  -  -  -  - "),VLOOKUP(D348,supply!$A$8:$B$507,2,FALSE),"")</f>
        <v/>
      </c>
      <c r="D348" s="60"/>
      <c r="E348" s="60"/>
      <c r="F348" s="67"/>
      <c r="G348" s="59"/>
      <c r="H348" s="68"/>
      <c r="I348" s="60"/>
      <c r="J348" s="59"/>
      <c r="K348" s="59"/>
      <c r="L348" s="59"/>
      <c r="M348" s="59"/>
      <c r="N348" s="59"/>
      <c r="O348" s="59"/>
      <c r="P348" s="68"/>
      <c r="Q348" s="68"/>
      <c r="R348" s="77" t="str">
        <f t="shared" si="15"/>
        <v>Няма избран доставчик</v>
      </c>
      <c r="S348" s="63" t="str">
        <f t="shared" si="17"/>
        <v/>
      </c>
      <c r="U348" s="94" t="str">
        <f>IF(R348="OK",IF(IFERROR(VLOOKUP(B348,total!$B$8:$B$1007,1,FALSE),"")="",B348&amp;", ",""),"")</f>
        <v/>
      </c>
      <c r="V348" s="94" t="str">
        <f t="shared" si="16"/>
        <v/>
      </c>
    </row>
    <row r="349" spans="1:22" x14ac:dyDescent="0.25">
      <c r="A349" s="42" t="str">
        <f>IF(R349="OK",IFERROR(B349&amp;" - "&amp;VLOOKUP(C349,supply!$B$8:$C$507,2,FALSE)&amp;" - "&amp;E349&amp;" - "&amp;G349&amp;" - "&amp;H349&amp;" - "&amp;I349&amp;" - "&amp;J349&amp;" - "&amp;K349&amp;" - "&amp;L349&amp;" - "&amp;M349&amp;" - "&amp;N349&amp;" - "&amp;O349&amp;" - с ддс: "&amp;Q349,""),"1001 - Няма данни за разход")</f>
        <v>1001 - Няма данни за разход</v>
      </c>
      <c r="B349" s="58">
        <v>342</v>
      </c>
      <c r="C349" s="58" t="str">
        <f>IF(AND(D349&lt;&gt;"",D349&lt;&gt;" -  -  -  -  - "),VLOOKUP(D349,supply!$A$8:$B$507,2,FALSE),"")</f>
        <v/>
      </c>
      <c r="D349" s="60"/>
      <c r="E349" s="60"/>
      <c r="F349" s="67"/>
      <c r="G349" s="59"/>
      <c r="H349" s="68"/>
      <c r="I349" s="60"/>
      <c r="J349" s="59"/>
      <c r="K349" s="59"/>
      <c r="L349" s="59"/>
      <c r="M349" s="59"/>
      <c r="N349" s="59"/>
      <c r="O349" s="59"/>
      <c r="P349" s="68"/>
      <c r="Q349" s="68"/>
      <c r="R349" s="77" t="str">
        <f t="shared" si="15"/>
        <v>Няма избран доставчик</v>
      </c>
      <c r="S349" s="63" t="str">
        <f t="shared" si="17"/>
        <v/>
      </c>
      <c r="U349" s="94" t="str">
        <f>IF(R349="OK",IF(IFERROR(VLOOKUP(B349,total!$B$8:$B$1007,1,FALSE),"")="",B349&amp;", ",""),"")</f>
        <v/>
      </c>
      <c r="V349" s="94" t="str">
        <f t="shared" si="16"/>
        <v/>
      </c>
    </row>
    <row r="350" spans="1:22" x14ac:dyDescent="0.25">
      <c r="A350" s="42" t="str">
        <f>IF(R350="OK",IFERROR(B350&amp;" - "&amp;VLOOKUP(C350,supply!$B$8:$C$507,2,FALSE)&amp;" - "&amp;E350&amp;" - "&amp;G350&amp;" - "&amp;H350&amp;" - "&amp;I350&amp;" - "&amp;J350&amp;" - "&amp;K350&amp;" - "&amp;L350&amp;" - "&amp;M350&amp;" - "&amp;N350&amp;" - "&amp;O350&amp;" - с ддс: "&amp;Q350,""),"1001 - Няма данни за разход")</f>
        <v>1001 - Няма данни за разход</v>
      </c>
      <c r="B350" s="58">
        <v>343</v>
      </c>
      <c r="C350" s="58" t="str">
        <f>IF(AND(D350&lt;&gt;"",D350&lt;&gt;" -  -  -  -  - "),VLOOKUP(D350,supply!$A$8:$B$507,2,FALSE),"")</f>
        <v/>
      </c>
      <c r="D350" s="60"/>
      <c r="E350" s="60"/>
      <c r="F350" s="67"/>
      <c r="G350" s="59"/>
      <c r="H350" s="68"/>
      <c r="I350" s="60"/>
      <c r="J350" s="59"/>
      <c r="K350" s="59"/>
      <c r="L350" s="59"/>
      <c r="M350" s="59"/>
      <c r="N350" s="59"/>
      <c r="O350" s="59"/>
      <c r="P350" s="68"/>
      <c r="Q350" s="68"/>
      <c r="R350" s="77" t="str">
        <f t="shared" si="15"/>
        <v>Няма избран доставчик</v>
      </c>
      <c r="S350" s="63" t="str">
        <f t="shared" si="17"/>
        <v/>
      </c>
      <c r="U350" s="94" t="str">
        <f>IF(R350="OK",IF(IFERROR(VLOOKUP(B350,total!$B$8:$B$1007,1,FALSE),"")="",B350&amp;", ",""),"")</f>
        <v/>
      </c>
      <c r="V350" s="94" t="str">
        <f t="shared" si="16"/>
        <v/>
      </c>
    </row>
    <row r="351" spans="1:22" x14ac:dyDescent="0.25">
      <c r="A351" s="42" t="str">
        <f>IF(R351="OK",IFERROR(B351&amp;" - "&amp;VLOOKUP(C351,supply!$B$8:$C$507,2,FALSE)&amp;" - "&amp;E351&amp;" - "&amp;G351&amp;" - "&amp;H351&amp;" - "&amp;I351&amp;" - "&amp;J351&amp;" - "&amp;K351&amp;" - "&amp;L351&amp;" - "&amp;M351&amp;" - "&amp;N351&amp;" - "&amp;O351&amp;" - с ддс: "&amp;Q351,""),"1001 - Няма данни за разход")</f>
        <v>1001 - Няма данни за разход</v>
      </c>
      <c r="B351" s="58">
        <v>344</v>
      </c>
      <c r="C351" s="58" t="str">
        <f>IF(AND(D351&lt;&gt;"",D351&lt;&gt;" -  -  -  -  - "),VLOOKUP(D351,supply!$A$8:$B$507,2,FALSE),"")</f>
        <v/>
      </c>
      <c r="D351" s="60"/>
      <c r="E351" s="60"/>
      <c r="F351" s="67"/>
      <c r="G351" s="59"/>
      <c r="H351" s="68"/>
      <c r="I351" s="60"/>
      <c r="J351" s="59"/>
      <c r="K351" s="59"/>
      <c r="L351" s="59"/>
      <c r="M351" s="59"/>
      <c r="N351" s="59"/>
      <c r="O351" s="59"/>
      <c r="P351" s="68"/>
      <c r="Q351" s="68"/>
      <c r="R351" s="77" t="str">
        <f t="shared" si="15"/>
        <v>Няма избран доставчик</v>
      </c>
      <c r="S351" s="63" t="str">
        <f t="shared" si="17"/>
        <v/>
      </c>
      <c r="U351" s="94" t="str">
        <f>IF(R351="OK",IF(IFERROR(VLOOKUP(B351,total!$B$8:$B$1007,1,FALSE),"")="",B351&amp;", ",""),"")</f>
        <v/>
      </c>
      <c r="V351" s="94" t="str">
        <f t="shared" si="16"/>
        <v/>
      </c>
    </row>
    <row r="352" spans="1:22" x14ac:dyDescent="0.25">
      <c r="A352" s="42" t="str">
        <f>IF(R352="OK",IFERROR(B352&amp;" - "&amp;VLOOKUP(C352,supply!$B$8:$C$507,2,FALSE)&amp;" - "&amp;E352&amp;" - "&amp;G352&amp;" - "&amp;H352&amp;" - "&amp;I352&amp;" - "&amp;J352&amp;" - "&amp;K352&amp;" - "&amp;L352&amp;" - "&amp;M352&amp;" - "&amp;N352&amp;" - "&amp;O352&amp;" - с ддс: "&amp;Q352,""),"1001 - Няма данни за разход")</f>
        <v>1001 - Няма данни за разход</v>
      </c>
      <c r="B352" s="58">
        <v>345</v>
      </c>
      <c r="C352" s="58" t="str">
        <f>IF(AND(D352&lt;&gt;"",D352&lt;&gt;" -  -  -  -  - "),VLOOKUP(D352,supply!$A$8:$B$507,2,FALSE),"")</f>
        <v/>
      </c>
      <c r="D352" s="60"/>
      <c r="E352" s="60"/>
      <c r="F352" s="67"/>
      <c r="G352" s="59"/>
      <c r="H352" s="68"/>
      <c r="I352" s="60"/>
      <c r="J352" s="59"/>
      <c r="K352" s="59"/>
      <c r="L352" s="59"/>
      <c r="M352" s="59"/>
      <c r="N352" s="59"/>
      <c r="O352" s="59"/>
      <c r="P352" s="68"/>
      <c r="Q352" s="68"/>
      <c r="R352" s="77" t="str">
        <f t="shared" si="15"/>
        <v>Няма избран доставчик</v>
      </c>
      <c r="S352" s="63" t="str">
        <f t="shared" si="17"/>
        <v/>
      </c>
      <c r="U352" s="94" t="str">
        <f>IF(R352="OK",IF(IFERROR(VLOOKUP(B352,total!$B$8:$B$1007,1,FALSE),"")="",B352&amp;", ",""),"")</f>
        <v/>
      </c>
      <c r="V352" s="94" t="str">
        <f t="shared" si="16"/>
        <v/>
      </c>
    </row>
    <row r="353" spans="1:22" x14ac:dyDescent="0.25">
      <c r="A353" s="42" t="str">
        <f>IF(R353="OK",IFERROR(B353&amp;" - "&amp;VLOOKUP(C353,supply!$B$8:$C$507,2,FALSE)&amp;" - "&amp;E353&amp;" - "&amp;G353&amp;" - "&amp;H353&amp;" - "&amp;I353&amp;" - "&amp;J353&amp;" - "&amp;K353&amp;" - "&amp;L353&amp;" - "&amp;M353&amp;" - "&amp;N353&amp;" - "&amp;O353&amp;" - с ддс: "&amp;Q353,""),"1001 - Няма данни за разход")</f>
        <v>1001 - Няма данни за разход</v>
      </c>
      <c r="B353" s="58">
        <v>346</v>
      </c>
      <c r="C353" s="58" t="str">
        <f>IF(AND(D353&lt;&gt;"",D353&lt;&gt;" -  -  -  -  - "),VLOOKUP(D353,supply!$A$8:$B$507,2,FALSE),"")</f>
        <v/>
      </c>
      <c r="D353" s="60"/>
      <c r="E353" s="60"/>
      <c r="F353" s="67"/>
      <c r="G353" s="59"/>
      <c r="H353" s="68"/>
      <c r="I353" s="60"/>
      <c r="J353" s="59"/>
      <c r="K353" s="59"/>
      <c r="L353" s="59"/>
      <c r="M353" s="59"/>
      <c r="N353" s="59"/>
      <c r="O353" s="59"/>
      <c r="P353" s="68"/>
      <c r="Q353" s="68"/>
      <c r="R353" s="77" t="str">
        <f t="shared" si="15"/>
        <v>Няма избран доставчик</v>
      </c>
      <c r="S353" s="63" t="str">
        <f t="shared" si="17"/>
        <v/>
      </c>
      <c r="U353" s="94" t="str">
        <f>IF(R353="OK",IF(IFERROR(VLOOKUP(B353,total!$B$8:$B$1007,1,FALSE),"")="",B353&amp;", ",""),"")</f>
        <v/>
      </c>
      <c r="V353" s="94" t="str">
        <f t="shared" si="16"/>
        <v/>
      </c>
    </row>
    <row r="354" spans="1:22" x14ac:dyDescent="0.25">
      <c r="A354" s="42" t="str">
        <f>IF(R354="OK",IFERROR(B354&amp;" - "&amp;VLOOKUP(C354,supply!$B$8:$C$507,2,FALSE)&amp;" - "&amp;E354&amp;" - "&amp;G354&amp;" - "&amp;H354&amp;" - "&amp;I354&amp;" - "&amp;J354&amp;" - "&amp;K354&amp;" - "&amp;L354&amp;" - "&amp;M354&amp;" - "&amp;N354&amp;" - "&amp;O354&amp;" - с ддс: "&amp;Q354,""),"1001 - Няма данни за разход")</f>
        <v>1001 - Няма данни за разход</v>
      </c>
      <c r="B354" s="58">
        <v>347</v>
      </c>
      <c r="C354" s="58" t="str">
        <f>IF(AND(D354&lt;&gt;"",D354&lt;&gt;" -  -  -  -  - "),VLOOKUP(D354,supply!$A$8:$B$507,2,FALSE),"")</f>
        <v/>
      </c>
      <c r="D354" s="60"/>
      <c r="E354" s="60"/>
      <c r="F354" s="67"/>
      <c r="G354" s="59"/>
      <c r="H354" s="68"/>
      <c r="I354" s="60"/>
      <c r="J354" s="59"/>
      <c r="K354" s="59"/>
      <c r="L354" s="59"/>
      <c r="M354" s="59"/>
      <c r="N354" s="59"/>
      <c r="O354" s="59"/>
      <c r="P354" s="68"/>
      <c r="Q354" s="68"/>
      <c r="R354" s="77" t="str">
        <f t="shared" si="15"/>
        <v>Няма избран доставчик</v>
      </c>
      <c r="S354" s="63" t="str">
        <f t="shared" si="17"/>
        <v/>
      </c>
      <c r="U354" s="94" t="str">
        <f>IF(R354="OK",IF(IFERROR(VLOOKUP(B354,total!$B$8:$B$1007,1,FALSE),"")="",B354&amp;", ",""),"")</f>
        <v/>
      </c>
      <c r="V354" s="94" t="str">
        <f t="shared" si="16"/>
        <v/>
      </c>
    </row>
    <row r="355" spans="1:22" x14ac:dyDescent="0.25">
      <c r="A355" s="42" t="str">
        <f>IF(R355="OK",IFERROR(B355&amp;" - "&amp;VLOOKUP(C355,supply!$B$8:$C$507,2,FALSE)&amp;" - "&amp;E355&amp;" - "&amp;G355&amp;" - "&amp;H355&amp;" - "&amp;I355&amp;" - "&amp;J355&amp;" - "&amp;K355&amp;" - "&amp;L355&amp;" - "&amp;M355&amp;" - "&amp;N355&amp;" - "&amp;O355&amp;" - с ддс: "&amp;Q355,""),"1001 - Няма данни за разход")</f>
        <v>1001 - Няма данни за разход</v>
      </c>
      <c r="B355" s="58">
        <v>348</v>
      </c>
      <c r="C355" s="58" t="str">
        <f>IF(AND(D355&lt;&gt;"",D355&lt;&gt;" -  -  -  -  - "),VLOOKUP(D355,supply!$A$8:$B$507,2,FALSE),"")</f>
        <v/>
      </c>
      <c r="D355" s="60"/>
      <c r="E355" s="60"/>
      <c r="F355" s="67"/>
      <c r="G355" s="59"/>
      <c r="H355" s="68"/>
      <c r="I355" s="60"/>
      <c r="J355" s="59"/>
      <c r="K355" s="59"/>
      <c r="L355" s="59"/>
      <c r="M355" s="59"/>
      <c r="N355" s="59"/>
      <c r="O355" s="59"/>
      <c r="P355" s="68"/>
      <c r="Q355" s="68"/>
      <c r="R355" s="77" t="str">
        <f t="shared" si="15"/>
        <v>Няма избран доставчик</v>
      </c>
      <c r="S355" s="63" t="str">
        <f t="shared" si="17"/>
        <v/>
      </c>
      <c r="U355" s="94" t="str">
        <f>IF(R355="OK",IF(IFERROR(VLOOKUP(B355,total!$B$8:$B$1007,1,FALSE),"")="",B355&amp;", ",""),"")</f>
        <v/>
      </c>
      <c r="V355" s="94" t="str">
        <f t="shared" si="16"/>
        <v/>
      </c>
    </row>
    <row r="356" spans="1:22" x14ac:dyDescent="0.25">
      <c r="A356" s="42" t="str">
        <f>IF(R356="OK",IFERROR(B356&amp;" - "&amp;VLOOKUP(C356,supply!$B$8:$C$507,2,FALSE)&amp;" - "&amp;E356&amp;" - "&amp;G356&amp;" - "&amp;H356&amp;" - "&amp;I356&amp;" - "&amp;J356&amp;" - "&amp;K356&amp;" - "&amp;L356&amp;" - "&amp;M356&amp;" - "&amp;N356&amp;" - "&amp;O356&amp;" - с ддс: "&amp;Q356,""),"1001 - Няма данни за разход")</f>
        <v>1001 - Няма данни за разход</v>
      </c>
      <c r="B356" s="58">
        <v>349</v>
      </c>
      <c r="C356" s="58" t="str">
        <f>IF(AND(D356&lt;&gt;"",D356&lt;&gt;" -  -  -  -  - "),VLOOKUP(D356,supply!$A$8:$B$507,2,FALSE),"")</f>
        <v/>
      </c>
      <c r="D356" s="60"/>
      <c r="E356" s="60"/>
      <c r="F356" s="67"/>
      <c r="G356" s="59"/>
      <c r="H356" s="68"/>
      <c r="I356" s="60"/>
      <c r="J356" s="59"/>
      <c r="K356" s="59"/>
      <c r="L356" s="59"/>
      <c r="M356" s="59"/>
      <c r="N356" s="59"/>
      <c r="O356" s="59"/>
      <c r="P356" s="68"/>
      <c r="Q356" s="68"/>
      <c r="R356" s="77" t="str">
        <f t="shared" si="15"/>
        <v>Няма избран доставчик</v>
      </c>
      <c r="S356" s="63" t="str">
        <f t="shared" si="17"/>
        <v/>
      </c>
      <c r="U356" s="94" t="str">
        <f>IF(R356="OK",IF(IFERROR(VLOOKUP(B356,total!$B$8:$B$1007,1,FALSE),"")="",B356&amp;", ",""),"")</f>
        <v/>
      </c>
      <c r="V356" s="94" t="str">
        <f t="shared" si="16"/>
        <v/>
      </c>
    </row>
    <row r="357" spans="1:22" x14ac:dyDescent="0.25">
      <c r="A357" s="42" t="str">
        <f>IF(R357="OK",IFERROR(B357&amp;" - "&amp;VLOOKUP(C357,supply!$B$8:$C$507,2,FALSE)&amp;" - "&amp;E357&amp;" - "&amp;G357&amp;" - "&amp;H357&amp;" - "&amp;I357&amp;" - "&amp;J357&amp;" - "&amp;K357&amp;" - "&amp;L357&amp;" - "&amp;M357&amp;" - "&amp;N357&amp;" - "&amp;O357&amp;" - с ддс: "&amp;Q357,""),"1001 - Няма данни за разход")</f>
        <v>1001 - Няма данни за разход</v>
      </c>
      <c r="B357" s="58">
        <v>350</v>
      </c>
      <c r="C357" s="58" t="str">
        <f>IF(AND(D357&lt;&gt;"",D357&lt;&gt;" -  -  -  -  - "),VLOOKUP(D357,supply!$A$8:$B$507,2,FALSE),"")</f>
        <v/>
      </c>
      <c r="D357" s="60"/>
      <c r="E357" s="60"/>
      <c r="F357" s="67"/>
      <c r="G357" s="59"/>
      <c r="H357" s="68"/>
      <c r="I357" s="60"/>
      <c r="J357" s="59"/>
      <c r="K357" s="59"/>
      <c r="L357" s="59"/>
      <c r="M357" s="59"/>
      <c r="N357" s="59"/>
      <c r="O357" s="59"/>
      <c r="P357" s="68"/>
      <c r="Q357" s="68"/>
      <c r="R357" s="77" t="str">
        <f t="shared" si="15"/>
        <v>Няма избран доставчик</v>
      </c>
      <c r="S357" s="63" t="str">
        <f t="shared" si="17"/>
        <v/>
      </c>
      <c r="U357" s="94" t="str">
        <f>IF(R357="OK",IF(IFERROR(VLOOKUP(B357,total!$B$8:$B$1007,1,FALSE),"")="",B357&amp;", ",""),"")</f>
        <v/>
      </c>
      <c r="V357" s="94" t="str">
        <f t="shared" si="16"/>
        <v/>
      </c>
    </row>
    <row r="358" spans="1:22" x14ac:dyDescent="0.25">
      <c r="A358" s="42" t="str">
        <f>IF(R358="OK",IFERROR(B358&amp;" - "&amp;VLOOKUP(C358,supply!$B$8:$C$507,2,FALSE)&amp;" - "&amp;E358&amp;" - "&amp;G358&amp;" - "&amp;H358&amp;" - "&amp;I358&amp;" - "&amp;J358&amp;" - "&amp;K358&amp;" - "&amp;L358&amp;" - "&amp;M358&amp;" - "&amp;N358&amp;" - "&amp;O358&amp;" - с ддс: "&amp;Q358,""),"1001 - Няма данни за разход")</f>
        <v>1001 - Няма данни за разход</v>
      </c>
      <c r="B358" s="58">
        <v>351</v>
      </c>
      <c r="C358" s="58" t="str">
        <f>IF(AND(D358&lt;&gt;"",D358&lt;&gt;" -  -  -  -  - "),VLOOKUP(D358,supply!$A$8:$B$507,2,FALSE),"")</f>
        <v/>
      </c>
      <c r="D358" s="60"/>
      <c r="E358" s="60"/>
      <c r="F358" s="67"/>
      <c r="G358" s="59"/>
      <c r="H358" s="68"/>
      <c r="I358" s="60"/>
      <c r="J358" s="59"/>
      <c r="K358" s="59"/>
      <c r="L358" s="59"/>
      <c r="M358" s="59"/>
      <c r="N358" s="59"/>
      <c r="O358" s="59"/>
      <c r="P358" s="68"/>
      <c r="Q358" s="68"/>
      <c r="R358" s="77" t="str">
        <f t="shared" si="15"/>
        <v>Няма избран доставчик</v>
      </c>
      <c r="S358" s="63" t="str">
        <f t="shared" si="17"/>
        <v/>
      </c>
      <c r="U358" s="94" t="str">
        <f>IF(R358="OK",IF(IFERROR(VLOOKUP(B358,total!$B$8:$B$1007,1,FALSE),"")="",B358&amp;", ",""),"")</f>
        <v/>
      </c>
      <c r="V358" s="94" t="str">
        <f t="shared" si="16"/>
        <v/>
      </c>
    </row>
    <row r="359" spans="1:22" x14ac:dyDescent="0.25">
      <c r="A359" s="42" t="str">
        <f>IF(R359="OK",IFERROR(B359&amp;" - "&amp;VLOOKUP(C359,supply!$B$8:$C$507,2,FALSE)&amp;" - "&amp;E359&amp;" - "&amp;G359&amp;" - "&amp;H359&amp;" - "&amp;I359&amp;" - "&amp;J359&amp;" - "&amp;K359&amp;" - "&amp;L359&amp;" - "&amp;M359&amp;" - "&amp;N359&amp;" - "&amp;O359&amp;" - с ддс: "&amp;Q359,""),"1001 - Няма данни за разход")</f>
        <v>1001 - Няма данни за разход</v>
      </c>
      <c r="B359" s="58">
        <v>352</v>
      </c>
      <c r="C359" s="58" t="str">
        <f>IF(AND(D359&lt;&gt;"",D359&lt;&gt;" -  -  -  -  - "),VLOOKUP(D359,supply!$A$8:$B$507,2,FALSE),"")</f>
        <v/>
      </c>
      <c r="D359" s="60"/>
      <c r="E359" s="60"/>
      <c r="F359" s="67"/>
      <c r="G359" s="59"/>
      <c r="H359" s="68"/>
      <c r="I359" s="60"/>
      <c r="J359" s="59"/>
      <c r="K359" s="59"/>
      <c r="L359" s="59"/>
      <c r="M359" s="59"/>
      <c r="N359" s="59"/>
      <c r="O359" s="59"/>
      <c r="P359" s="68"/>
      <c r="Q359" s="68"/>
      <c r="R359" s="77" t="str">
        <f t="shared" si="15"/>
        <v>Няма избран доставчик</v>
      </c>
      <c r="S359" s="63" t="str">
        <f t="shared" si="17"/>
        <v/>
      </c>
      <c r="U359" s="94" t="str">
        <f>IF(R359="OK",IF(IFERROR(VLOOKUP(B359,total!$B$8:$B$1007,1,FALSE),"")="",B359&amp;", ",""),"")</f>
        <v/>
      </c>
      <c r="V359" s="94" t="str">
        <f t="shared" si="16"/>
        <v/>
      </c>
    </row>
    <row r="360" spans="1:22" x14ac:dyDescent="0.25">
      <c r="A360" s="42" t="str">
        <f>IF(R360="OK",IFERROR(B360&amp;" - "&amp;VLOOKUP(C360,supply!$B$8:$C$507,2,FALSE)&amp;" - "&amp;E360&amp;" - "&amp;G360&amp;" - "&amp;H360&amp;" - "&amp;I360&amp;" - "&amp;J360&amp;" - "&amp;K360&amp;" - "&amp;L360&amp;" - "&amp;M360&amp;" - "&amp;N360&amp;" - "&amp;O360&amp;" - с ддс: "&amp;Q360,""),"1001 - Няма данни за разход")</f>
        <v>1001 - Няма данни за разход</v>
      </c>
      <c r="B360" s="58">
        <v>353</v>
      </c>
      <c r="C360" s="58" t="str">
        <f>IF(AND(D360&lt;&gt;"",D360&lt;&gt;" -  -  -  -  - "),VLOOKUP(D360,supply!$A$8:$B$507,2,FALSE),"")</f>
        <v/>
      </c>
      <c r="D360" s="60"/>
      <c r="E360" s="60"/>
      <c r="F360" s="67"/>
      <c r="G360" s="59"/>
      <c r="H360" s="68"/>
      <c r="I360" s="60"/>
      <c r="J360" s="59"/>
      <c r="K360" s="59"/>
      <c r="L360" s="59"/>
      <c r="M360" s="59"/>
      <c r="N360" s="59"/>
      <c r="O360" s="59"/>
      <c r="P360" s="68"/>
      <c r="Q360" s="68"/>
      <c r="R360" s="77" t="str">
        <f t="shared" si="15"/>
        <v>Няма избран доставчик</v>
      </c>
      <c r="S360" s="63" t="str">
        <f t="shared" si="17"/>
        <v/>
      </c>
      <c r="U360" s="94" t="str">
        <f>IF(R360="OK",IF(IFERROR(VLOOKUP(B360,total!$B$8:$B$1007,1,FALSE),"")="",B360&amp;", ",""),"")</f>
        <v/>
      </c>
      <c r="V360" s="94" t="str">
        <f t="shared" si="16"/>
        <v/>
      </c>
    </row>
    <row r="361" spans="1:22" x14ac:dyDescent="0.25">
      <c r="A361" s="42" t="str">
        <f>IF(R361="OK",IFERROR(B361&amp;" - "&amp;VLOOKUP(C361,supply!$B$8:$C$507,2,FALSE)&amp;" - "&amp;E361&amp;" - "&amp;G361&amp;" - "&amp;H361&amp;" - "&amp;I361&amp;" - "&amp;J361&amp;" - "&amp;K361&amp;" - "&amp;L361&amp;" - "&amp;M361&amp;" - "&amp;N361&amp;" - "&amp;O361&amp;" - с ддс: "&amp;Q361,""),"1001 - Няма данни за разход")</f>
        <v>1001 - Няма данни за разход</v>
      </c>
      <c r="B361" s="58">
        <v>354</v>
      </c>
      <c r="C361" s="58" t="str">
        <f>IF(AND(D361&lt;&gt;"",D361&lt;&gt;" -  -  -  -  - "),VLOOKUP(D361,supply!$A$8:$B$507,2,FALSE),"")</f>
        <v/>
      </c>
      <c r="D361" s="60"/>
      <c r="E361" s="60"/>
      <c r="F361" s="67"/>
      <c r="G361" s="59"/>
      <c r="H361" s="68"/>
      <c r="I361" s="60"/>
      <c r="J361" s="59"/>
      <c r="K361" s="59"/>
      <c r="L361" s="59"/>
      <c r="M361" s="59"/>
      <c r="N361" s="59"/>
      <c r="O361" s="59"/>
      <c r="P361" s="68"/>
      <c r="Q361" s="68"/>
      <c r="R361" s="77" t="str">
        <f t="shared" si="15"/>
        <v>Няма избран доставчик</v>
      </c>
      <c r="S361" s="63" t="str">
        <f t="shared" si="17"/>
        <v/>
      </c>
      <c r="U361" s="94" t="str">
        <f>IF(R361="OK",IF(IFERROR(VLOOKUP(B361,total!$B$8:$B$1007,1,FALSE),"")="",B361&amp;", ",""),"")</f>
        <v/>
      </c>
      <c r="V361" s="94" t="str">
        <f t="shared" si="16"/>
        <v/>
      </c>
    </row>
    <row r="362" spans="1:22" x14ac:dyDescent="0.25">
      <c r="A362" s="42" t="str">
        <f>IF(R362="OK",IFERROR(B362&amp;" - "&amp;VLOOKUP(C362,supply!$B$8:$C$507,2,FALSE)&amp;" - "&amp;E362&amp;" - "&amp;G362&amp;" - "&amp;H362&amp;" - "&amp;I362&amp;" - "&amp;J362&amp;" - "&amp;K362&amp;" - "&amp;L362&amp;" - "&amp;M362&amp;" - "&amp;N362&amp;" - "&amp;O362&amp;" - с ддс: "&amp;Q362,""),"1001 - Няма данни за разход")</f>
        <v>1001 - Няма данни за разход</v>
      </c>
      <c r="B362" s="58">
        <v>355</v>
      </c>
      <c r="C362" s="58" t="str">
        <f>IF(AND(D362&lt;&gt;"",D362&lt;&gt;" -  -  -  -  - "),VLOOKUP(D362,supply!$A$8:$B$507,2,FALSE),"")</f>
        <v/>
      </c>
      <c r="D362" s="60"/>
      <c r="E362" s="60"/>
      <c r="F362" s="67"/>
      <c r="G362" s="59"/>
      <c r="H362" s="68"/>
      <c r="I362" s="60"/>
      <c r="J362" s="59"/>
      <c r="K362" s="59"/>
      <c r="L362" s="59"/>
      <c r="M362" s="59"/>
      <c r="N362" s="59"/>
      <c r="O362" s="59"/>
      <c r="P362" s="68"/>
      <c r="Q362" s="68"/>
      <c r="R362" s="77" t="str">
        <f t="shared" si="15"/>
        <v>Няма избран доставчик</v>
      </c>
      <c r="S362" s="63" t="str">
        <f t="shared" si="17"/>
        <v/>
      </c>
      <c r="U362" s="94" t="str">
        <f>IF(R362="OK",IF(IFERROR(VLOOKUP(B362,total!$B$8:$B$1007,1,FALSE),"")="",B362&amp;", ",""),"")</f>
        <v/>
      </c>
      <c r="V362" s="94" t="str">
        <f t="shared" si="16"/>
        <v/>
      </c>
    </row>
    <row r="363" spans="1:22" x14ac:dyDescent="0.25">
      <c r="A363" s="42" t="str">
        <f>IF(R363="OK",IFERROR(B363&amp;" - "&amp;VLOOKUP(C363,supply!$B$8:$C$507,2,FALSE)&amp;" - "&amp;E363&amp;" - "&amp;G363&amp;" - "&amp;H363&amp;" - "&amp;I363&amp;" - "&amp;J363&amp;" - "&amp;K363&amp;" - "&amp;L363&amp;" - "&amp;M363&amp;" - "&amp;N363&amp;" - "&amp;O363&amp;" - с ддс: "&amp;Q363,""),"1001 - Няма данни за разход")</f>
        <v>1001 - Няма данни за разход</v>
      </c>
      <c r="B363" s="58">
        <v>356</v>
      </c>
      <c r="C363" s="58" t="str">
        <f>IF(AND(D363&lt;&gt;"",D363&lt;&gt;" -  -  -  -  - "),VLOOKUP(D363,supply!$A$8:$B$507,2,FALSE),"")</f>
        <v/>
      </c>
      <c r="D363" s="60"/>
      <c r="E363" s="60"/>
      <c r="F363" s="67"/>
      <c r="G363" s="59"/>
      <c r="H363" s="68"/>
      <c r="I363" s="60"/>
      <c r="J363" s="59"/>
      <c r="K363" s="59"/>
      <c r="L363" s="59"/>
      <c r="M363" s="59"/>
      <c r="N363" s="59"/>
      <c r="O363" s="59"/>
      <c r="P363" s="68"/>
      <c r="Q363" s="68"/>
      <c r="R363" s="77" t="str">
        <f t="shared" si="15"/>
        <v>Няма избран доставчик</v>
      </c>
      <c r="S363" s="63" t="str">
        <f t="shared" si="17"/>
        <v/>
      </c>
      <c r="U363" s="94" t="str">
        <f>IF(R363="OK",IF(IFERROR(VLOOKUP(B363,total!$B$8:$B$1007,1,FALSE),"")="",B363&amp;", ",""),"")</f>
        <v/>
      </c>
      <c r="V363" s="94" t="str">
        <f t="shared" si="16"/>
        <v/>
      </c>
    </row>
    <row r="364" spans="1:22" x14ac:dyDescent="0.25">
      <c r="A364" s="42" t="str">
        <f>IF(R364="OK",IFERROR(B364&amp;" - "&amp;VLOOKUP(C364,supply!$B$8:$C$507,2,FALSE)&amp;" - "&amp;E364&amp;" - "&amp;G364&amp;" - "&amp;H364&amp;" - "&amp;I364&amp;" - "&amp;J364&amp;" - "&amp;K364&amp;" - "&amp;L364&amp;" - "&amp;M364&amp;" - "&amp;N364&amp;" - "&amp;O364&amp;" - с ддс: "&amp;Q364,""),"1001 - Няма данни за разход")</f>
        <v>1001 - Няма данни за разход</v>
      </c>
      <c r="B364" s="58">
        <v>357</v>
      </c>
      <c r="C364" s="58" t="str">
        <f>IF(AND(D364&lt;&gt;"",D364&lt;&gt;" -  -  -  -  - "),VLOOKUP(D364,supply!$A$8:$B$507,2,FALSE),"")</f>
        <v/>
      </c>
      <c r="D364" s="60"/>
      <c r="E364" s="60"/>
      <c r="F364" s="67"/>
      <c r="G364" s="59"/>
      <c r="H364" s="68"/>
      <c r="I364" s="60"/>
      <c r="J364" s="59"/>
      <c r="K364" s="59"/>
      <c r="L364" s="59"/>
      <c r="M364" s="59"/>
      <c r="N364" s="59"/>
      <c r="O364" s="59"/>
      <c r="P364" s="68"/>
      <c r="Q364" s="68"/>
      <c r="R364" s="77" t="str">
        <f t="shared" si="15"/>
        <v>Няма избран доставчик</v>
      </c>
      <c r="S364" s="63" t="str">
        <f t="shared" si="17"/>
        <v/>
      </c>
      <c r="U364" s="94" t="str">
        <f>IF(R364="OK",IF(IFERROR(VLOOKUP(B364,total!$B$8:$B$1007,1,FALSE),"")="",B364&amp;", ",""),"")</f>
        <v/>
      </c>
      <c r="V364" s="94" t="str">
        <f t="shared" si="16"/>
        <v/>
      </c>
    </row>
    <row r="365" spans="1:22" x14ac:dyDescent="0.25">
      <c r="A365" s="42" t="str">
        <f>IF(R365="OK",IFERROR(B365&amp;" - "&amp;VLOOKUP(C365,supply!$B$8:$C$507,2,FALSE)&amp;" - "&amp;E365&amp;" - "&amp;G365&amp;" - "&amp;H365&amp;" - "&amp;I365&amp;" - "&amp;J365&amp;" - "&amp;K365&amp;" - "&amp;L365&amp;" - "&amp;M365&amp;" - "&amp;N365&amp;" - "&amp;O365&amp;" - с ддс: "&amp;Q365,""),"1001 - Няма данни за разход")</f>
        <v>1001 - Няма данни за разход</v>
      </c>
      <c r="B365" s="58">
        <v>358</v>
      </c>
      <c r="C365" s="58" t="str">
        <f>IF(AND(D365&lt;&gt;"",D365&lt;&gt;" -  -  -  -  - "),VLOOKUP(D365,supply!$A$8:$B$507,2,FALSE),"")</f>
        <v/>
      </c>
      <c r="D365" s="60"/>
      <c r="E365" s="60"/>
      <c r="F365" s="67"/>
      <c r="G365" s="59"/>
      <c r="H365" s="68"/>
      <c r="I365" s="60"/>
      <c r="J365" s="59"/>
      <c r="K365" s="59"/>
      <c r="L365" s="59"/>
      <c r="M365" s="59"/>
      <c r="N365" s="59"/>
      <c r="O365" s="59"/>
      <c r="P365" s="68"/>
      <c r="Q365" s="68"/>
      <c r="R365" s="77" t="str">
        <f t="shared" si="15"/>
        <v>Няма избран доставчик</v>
      </c>
      <c r="S365" s="63" t="str">
        <f t="shared" si="17"/>
        <v/>
      </c>
      <c r="U365" s="94" t="str">
        <f>IF(R365="OK",IF(IFERROR(VLOOKUP(B365,total!$B$8:$B$1007,1,FALSE),"")="",B365&amp;", ",""),"")</f>
        <v/>
      </c>
      <c r="V365" s="94" t="str">
        <f t="shared" si="16"/>
        <v/>
      </c>
    </row>
    <row r="366" spans="1:22" x14ac:dyDescent="0.25">
      <c r="A366" s="42" t="str">
        <f>IF(R366="OK",IFERROR(B366&amp;" - "&amp;VLOOKUP(C366,supply!$B$8:$C$507,2,FALSE)&amp;" - "&amp;E366&amp;" - "&amp;G366&amp;" - "&amp;H366&amp;" - "&amp;I366&amp;" - "&amp;J366&amp;" - "&amp;K366&amp;" - "&amp;L366&amp;" - "&amp;M366&amp;" - "&amp;N366&amp;" - "&amp;O366&amp;" - с ддс: "&amp;Q366,""),"1001 - Няма данни за разход")</f>
        <v>1001 - Няма данни за разход</v>
      </c>
      <c r="B366" s="58">
        <v>359</v>
      </c>
      <c r="C366" s="58" t="str">
        <f>IF(AND(D366&lt;&gt;"",D366&lt;&gt;" -  -  -  -  - "),VLOOKUP(D366,supply!$A$8:$B$507,2,FALSE),"")</f>
        <v/>
      </c>
      <c r="D366" s="60"/>
      <c r="E366" s="60"/>
      <c r="F366" s="67"/>
      <c r="G366" s="59"/>
      <c r="H366" s="68"/>
      <c r="I366" s="60"/>
      <c r="J366" s="59"/>
      <c r="K366" s="59"/>
      <c r="L366" s="59"/>
      <c r="M366" s="59"/>
      <c r="N366" s="59"/>
      <c r="O366" s="59"/>
      <c r="P366" s="68"/>
      <c r="Q366" s="68"/>
      <c r="R366" s="77" t="str">
        <f t="shared" si="15"/>
        <v>Няма избран доставчик</v>
      </c>
      <c r="S366" s="63" t="str">
        <f t="shared" si="17"/>
        <v/>
      </c>
      <c r="U366" s="94" t="str">
        <f>IF(R366="OK",IF(IFERROR(VLOOKUP(B366,total!$B$8:$B$1007,1,FALSE),"")="",B366&amp;", ",""),"")</f>
        <v/>
      </c>
      <c r="V366" s="94" t="str">
        <f t="shared" si="16"/>
        <v/>
      </c>
    </row>
    <row r="367" spans="1:22" x14ac:dyDescent="0.25">
      <c r="A367" s="42" t="str">
        <f>IF(R367="OK",IFERROR(B367&amp;" - "&amp;VLOOKUP(C367,supply!$B$8:$C$507,2,FALSE)&amp;" - "&amp;E367&amp;" - "&amp;G367&amp;" - "&amp;H367&amp;" - "&amp;I367&amp;" - "&amp;J367&amp;" - "&amp;K367&amp;" - "&amp;L367&amp;" - "&amp;M367&amp;" - "&amp;N367&amp;" - "&amp;O367&amp;" - с ддс: "&amp;Q367,""),"1001 - Няма данни за разход")</f>
        <v>1001 - Няма данни за разход</v>
      </c>
      <c r="B367" s="58">
        <v>360</v>
      </c>
      <c r="C367" s="58" t="str">
        <f>IF(AND(D367&lt;&gt;"",D367&lt;&gt;" -  -  -  -  - "),VLOOKUP(D367,supply!$A$8:$B$507,2,FALSE),"")</f>
        <v/>
      </c>
      <c r="D367" s="60"/>
      <c r="E367" s="60"/>
      <c r="F367" s="67"/>
      <c r="G367" s="59"/>
      <c r="H367" s="68"/>
      <c r="I367" s="60"/>
      <c r="J367" s="59"/>
      <c r="K367" s="59"/>
      <c r="L367" s="59"/>
      <c r="M367" s="59"/>
      <c r="N367" s="59"/>
      <c r="O367" s="59"/>
      <c r="P367" s="68"/>
      <c r="Q367" s="68"/>
      <c r="R367" s="77" t="str">
        <f t="shared" si="15"/>
        <v>Няма избран доставчик</v>
      </c>
      <c r="S367" s="63" t="str">
        <f t="shared" si="17"/>
        <v/>
      </c>
      <c r="U367" s="94" t="str">
        <f>IF(R367="OK",IF(IFERROR(VLOOKUP(B367,total!$B$8:$B$1007,1,FALSE),"")="",B367&amp;", ",""),"")</f>
        <v/>
      </c>
      <c r="V367" s="94" t="str">
        <f t="shared" si="16"/>
        <v/>
      </c>
    </row>
    <row r="368" spans="1:22" x14ac:dyDescent="0.25">
      <c r="A368" s="42" t="str">
        <f>IF(R368="OK",IFERROR(B368&amp;" - "&amp;VLOOKUP(C368,supply!$B$8:$C$507,2,FALSE)&amp;" - "&amp;E368&amp;" - "&amp;G368&amp;" - "&amp;H368&amp;" - "&amp;I368&amp;" - "&amp;J368&amp;" - "&amp;K368&amp;" - "&amp;L368&amp;" - "&amp;M368&amp;" - "&amp;N368&amp;" - "&amp;O368&amp;" - с ддс: "&amp;Q368,""),"1001 - Няма данни за разход")</f>
        <v>1001 - Няма данни за разход</v>
      </c>
      <c r="B368" s="58">
        <v>361</v>
      </c>
      <c r="C368" s="58" t="str">
        <f>IF(AND(D368&lt;&gt;"",D368&lt;&gt;" -  -  -  -  - "),VLOOKUP(D368,supply!$A$8:$B$507,2,FALSE),"")</f>
        <v/>
      </c>
      <c r="D368" s="60"/>
      <c r="E368" s="60"/>
      <c r="F368" s="67"/>
      <c r="G368" s="59"/>
      <c r="H368" s="68"/>
      <c r="I368" s="60"/>
      <c r="J368" s="59"/>
      <c r="K368" s="59"/>
      <c r="L368" s="59"/>
      <c r="M368" s="59"/>
      <c r="N368" s="59"/>
      <c r="O368" s="59"/>
      <c r="P368" s="68"/>
      <c r="Q368" s="68"/>
      <c r="R368" s="77" t="str">
        <f t="shared" si="15"/>
        <v>Няма избран доставчик</v>
      </c>
      <c r="S368" s="63" t="str">
        <f t="shared" si="17"/>
        <v/>
      </c>
      <c r="U368" s="94" t="str">
        <f>IF(R368="OK",IF(IFERROR(VLOOKUP(B368,total!$B$8:$B$1007,1,FALSE),"")="",B368&amp;", ",""),"")</f>
        <v/>
      </c>
      <c r="V368" s="94" t="str">
        <f t="shared" si="16"/>
        <v/>
      </c>
    </row>
    <row r="369" spans="1:22" x14ac:dyDescent="0.25">
      <c r="A369" s="42" t="str">
        <f>IF(R369="OK",IFERROR(B369&amp;" - "&amp;VLOOKUP(C369,supply!$B$8:$C$507,2,FALSE)&amp;" - "&amp;E369&amp;" - "&amp;G369&amp;" - "&amp;H369&amp;" - "&amp;I369&amp;" - "&amp;J369&amp;" - "&amp;K369&amp;" - "&amp;L369&amp;" - "&amp;M369&amp;" - "&amp;N369&amp;" - "&amp;O369&amp;" - с ддс: "&amp;Q369,""),"1001 - Няма данни за разход")</f>
        <v>1001 - Няма данни за разход</v>
      </c>
      <c r="B369" s="58">
        <v>362</v>
      </c>
      <c r="C369" s="58" t="str">
        <f>IF(AND(D369&lt;&gt;"",D369&lt;&gt;" -  -  -  -  - "),VLOOKUP(D369,supply!$A$8:$B$507,2,FALSE),"")</f>
        <v/>
      </c>
      <c r="D369" s="60"/>
      <c r="E369" s="60"/>
      <c r="F369" s="67"/>
      <c r="G369" s="59"/>
      <c r="H369" s="68"/>
      <c r="I369" s="60"/>
      <c r="J369" s="59"/>
      <c r="K369" s="59"/>
      <c r="L369" s="59"/>
      <c r="M369" s="59"/>
      <c r="N369" s="59"/>
      <c r="O369" s="59"/>
      <c r="P369" s="68"/>
      <c r="Q369" s="68"/>
      <c r="R369" s="77" t="str">
        <f t="shared" si="15"/>
        <v>Няма избран доставчик</v>
      </c>
      <c r="S369" s="63" t="str">
        <f t="shared" si="17"/>
        <v/>
      </c>
      <c r="U369" s="94" t="str">
        <f>IF(R369="OK",IF(IFERROR(VLOOKUP(B369,total!$B$8:$B$1007,1,FALSE),"")="",B369&amp;", ",""),"")</f>
        <v/>
      </c>
      <c r="V369" s="94" t="str">
        <f t="shared" si="16"/>
        <v/>
      </c>
    </row>
    <row r="370" spans="1:22" x14ac:dyDescent="0.25">
      <c r="A370" s="42" t="str">
        <f>IF(R370="OK",IFERROR(B370&amp;" - "&amp;VLOOKUP(C370,supply!$B$8:$C$507,2,FALSE)&amp;" - "&amp;E370&amp;" - "&amp;G370&amp;" - "&amp;H370&amp;" - "&amp;I370&amp;" - "&amp;J370&amp;" - "&amp;K370&amp;" - "&amp;L370&amp;" - "&amp;M370&amp;" - "&amp;N370&amp;" - "&amp;O370&amp;" - с ддс: "&amp;Q370,""),"1001 - Няма данни за разход")</f>
        <v>1001 - Няма данни за разход</v>
      </c>
      <c r="B370" s="58">
        <v>363</v>
      </c>
      <c r="C370" s="58" t="str">
        <f>IF(AND(D370&lt;&gt;"",D370&lt;&gt;" -  -  -  -  - "),VLOOKUP(D370,supply!$A$8:$B$507,2,FALSE),"")</f>
        <v/>
      </c>
      <c r="D370" s="60"/>
      <c r="E370" s="60"/>
      <c r="F370" s="67"/>
      <c r="G370" s="59"/>
      <c r="H370" s="68"/>
      <c r="I370" s="60"/>
      <c r="J370" s="59"/>
      <c r="K370" s="59"/>
      <c r="L370" s="59"/>
      <c r="M370" s="59"/>
      <c r="N370" s="59"/>
      <c r="O370" s="59"/>
      <c r="P370" s="68"/>
      <c r="Q370" s="68"/>
      <c r="R370" s="77" t="str">
        <f t="shared" si="15"/>
        <v>Няма избран доставчик</v>
      </c>
      <c r="S370" s="63" t="str">
        <f t="shared" si="17"/>
        <v/>
      </c>
      <c r="U370" s="94" t="str">
        <f>IF(R370="OK",IF(IFERROR(VLOOKUP(B370,total!$B$8:$B$1007,1,FALSE),"")="",B370&amp;", ",""),"")</f>
        <v/>
      </c>
      <c r="V370" s="94" t="str">
        <f t="shared" si="16"/>
        <v/>
      </c>
    </row>
    <row r="371" spans="1:22" x14ac:dyDescent="0.25">
      <c r="A371" s="42" t="str">
        <f>IF(R371="OK",IFERROR(B371&amp;" - "&amp;VLOOKUP(C371,supply!$B$8:$C$507,2,FALSE)&amp;" - "&amp;E371&amp;" - "&amp;G371&amp;" - "&amp;H371&amp;" - "&amp;I371&amp;" - "&amp;J371&amp;" - "&amp;K371&amp;" - "&amp;L371&amp;" - "&amp;M371&amp;" - "&amp;N371&amp;" - "&amp;O371&amp;" - с ддс: "&amp;Q371,""),"1001 - Няма данни за разход")</f>
        <v>1001 - Няма данни за разход</v>
      </c>
      <c r="B371" s="58">
        <v>364</v>
      </c>
      <c r="C371" s="58" t="str">
        <f>IF(AND(D371&lt;&gt;"",D371&lt;&gt;" -  -  -  -  - "),VLOOKUP(D371,supply!$A$8:$B$507,2,FALSE),"")</f>
        <v/>
      </c>
      <c r="D371" s="60"/>
      <c r="E371" s="60"/>
      <c r="F371" s="67"/>
      <c r="G371" s="59"/>
      <c r="H371" s="68"/>
      <c r="I371" s="60"/>
      <c r="J371" s="59"/>
      <c r="K371" s="59"/>
      <c r="L371" s="59"/>
      <c r="M371" s="59"/>
      <c r="N371" s="59"/>
      <c r="O371" s="59"/>
      <c r="P371" s="68"/>
      <c r="Q371" s="68"/>
      <c r="R371" s="77" t="str">
        <f t="shared" si="15"/>
        <v>Няма избран доставчик</v>
      </c>
      <c r="S371" s="63" t="str">
        <f t="shared" si="17"/>
        <v/>
      </c>
      <c r="U371" s="94" t="str">
        <f>IF(R371="OK",IF(IFERROR(VLOOKUP(B371,total!$B$8:$B$1007,1,FALSE),"")="",B371&amp;", ",""),"")</f>
        <v/>
      </c>
      <c r="V371" s="94" t="str">
        <f t="shared" si="16"/>
        <v/>
      </c>
    </row>
    <row r="372" spans="1:22" x14ac:dyDescent="0.25">
      <c r="A372" s="42" t="str">
        <f>IF(R372="OK",IFERROR(B372&amp;" - "&amp;VLOOKUP(C372,supply!$B$8:$C$507,2,FALSE)&amp;" - "&amp;E372&amp;" - "&amp;G372&amp;" - "&amp;H372&amp;" - "&amp;I372&amp;" - "&amp;J372&amp;" - "&amp;K372&amp;" - "&amp;L372&amp;" - "&amp;M372&amp;" - "&amp;N372&amp;" - "&amp;O372&amp;" - с ддс: "&amp;Q372,""),"1001 - Няма данни за разход")</f>
        <v>1001 - Няма данни за разход</v>
      </c>
      <c r="B372" s="58">
        <v>365</v>
      </c>
      <c r="C372" s="58" t="str">
        <f>IF(AND(D372&lt;&gt;"",D372&lt;&gt;" -  -  -  -  - "),VLOOKUP(D372,supply!$A$8:$B$507,2,FALSE),"")</f>
        <v/>
      </c>
      <c r="D372" s="60"/>
      <c r="E372" s="60"/>
      <c r="F372" s="67"/>
      <c r="G372" s="59"/>
      <c r="H372" s="68"/>
      <c r="I372" s="60"/>
      <c r="J372" s="59"/>
      <c r="K372" s="59"/>
      <c r="L372" s="59"/>
      <c r="M372" s="59"/>
      <c r="N372" s="59"/>
      <c r="O372" s="59"/>
      <c r="P372" s="68"/>
      <c r="Q372" s="68"/>
      <c r="R372" s="77" t="str">
        <f t="shared" si="15"/>
        <v>Няма избран доставчик</v>
      </c>
      <c r="S372" s="63" t="str">
        <f t="shared" si="17"/>
        <v/>
      </c>
      <c r="U372" s="94" t="str">
        <f>IF(R372="OK",IF(IFERROR(VLOOKUP(B372,total!$B$8:$B$1007,1,FALSE),"")="",B372&amp;", ",""),"")</f>
        <v/>
      </c>
      <c r="V372" s="94" t="str">
        <f t="shared" si="16"/>
        <v/>
      </c>
    </row>
    <row r="373" spans="1:22" x14ac:dyDescent="0.25">
      <c r="A373" s="42" t="str">
        <f>IF(R373="OK",IFERROR(B373&amp;" - "&amp;VLOOKUP(C373,supply!$B$8:$C$507,2,FALSE)&amp;" - "&amp;E373&amp;" - "&amp;G373&amp;" - "&amp;H373&amp;" - "&amp;I373&amp;" - "&amp;J373&amp;" - "&amp;K373&amp;" - "&amp;L373&amp;" - "&amp;M373&amp;" - "&amp;N373&amp;" - "&amp;O373&amp;" - с ддс: "&amp;Q373,""),"1001 - Няма данни за разход")</f>
        <v>1001 - Няма данни за разход</v>
      </c>
      <c r="B373" s="58">
        <v>366</v>
      </c>
      <c r="C373" s="58" t="str">
        <f>IF(AND(D373&lt;&gt;"",D373&lt;&gt;" -  -  -  -  - "),VLOOKUP(D373,supply!$A$8:$B$507,2,FALSE),"")</f>
        <v/>
      </c>
      <c r="D373" s="60"/>
      <c r="E373" s="60"/>
      <c r="F373" s="67"/>
      <c r="G373" s="59"/>
      <c r="H373" s="68"/>
      <c r="I373" s="60"/>
      <c r="J373" s="59"/>
      <c r="K373" s="59"/>
      <c r="L373" s="59"/>
      <c r="M373" s="59"/>
      <c r="N373" s="59"/>
      <c r="O373" s="59"/>
      <c r="P373" s="68"/>
      <c r="Q373" s="68"/>
      <c r="R373" s="77" t="str">
        <f t="shared" si="15"/>
        <v>Няма избран доставчик</v>
      </c>
      <c r="S373" s="63" t="str">
        <f t="shared" si="17"/>
        <v/>
      </c>
      <c r="U373" s="94" t="str">
        <f>IF(R373="OK",IF(IFERROR(VLOOKUP(B373,total!$B$8:$B$1007,1,FALSE),"")="",B373&amp;", ",""),"")</f>
        <v/>
      </c>
      <c r="V373" s="94" t="str">
        <f t="shared" si="16"/>
        <v/>
      </c>
    </row>
    <row r="374" spans="1:22" x14ac:dyDescent="0.25">
      <c r="A374" s="42" t="str">
        <f>IF(R374="OK",IFERROR(B374&amp;" - "&amp;VLOOKUP(C374,supply!$B$8:$C$507,2,FALSE)&amp;" - "&amp;E374&amp;" - "&amp;G374&amp;" - "&amp;H374&amp;" - "&amp;I374&amp;" - "&amp;J374&amp;" - "&amp;K374&amp;" - "&amp;L374&amp;" - "&amp;M374&amp;" - "&amp;N374&amp;" - "&amp;O374&amp;" - с ддс: "&amp;Q374,""),"1001 - Няма данни за разход")</f>
        <v>1001 - Няма данни за разход</v>
      </c>
      <c r="B374" s="58">
        <v>367</v>
      </c>
      <c r="C374" s="58" t="str">
        <f>IF(AND(D374&lt;&gt;"",D374&lt;&gt;" -  -  -  -  - "),VLOOKUP(D374,supply!$A$8:$B$507,2,FALSE),"")</f>
        <v/>
      </c>
      <c r="D374" s="60"/>
      <c r="E374" s="60"/>
      <c r="F374" s="67"/>
      <c r="G374" s="59"/>
      <c r="H374" s="68"/>
      <c r="I374" s="60"/>
      <c r="J374" s="59"/>
      <c r="K374" s="59"/>
      <c r="L374" s="59"/>
      <c r="M374" s="59"/>
      <c r="N374" s="59"/>
      <c r="O374" s="59"/>
      <c r="P374" s="68"/>
      <c r="Q374" s="68"/>
      <c r="R374" s="77" t="str">
        <f t="shared" si="15"/>
        <v>Няма избран доставчик</v>
      </c>
      <c r="S374" s="63" t="str">
        <f t="shared" si="17"/>
        <v/>
      </c>
      <c r="U374" s="94" t="str">
        <f>IF(R374="OK",IF(IFERROR(VLOOKUP(B374,total!$B$8:$B$1007,1,FALSE),"")="",B374&amp;", ",""),"")</f>
        <v/>
      </c>
      <c r="V374" s="94" t="str">
        <f t="shared" si="16"/>
        <v/>
      </c>
    </row>
    <row r="375" spans="1:22" x14ac:dyDescent="0.25">
      <c r="A375" s="42" t="str">
        <f>IF(R375="OK",IFERROR(B375&amp;" - "&amp;VLOOKUP(C375,supply!$B$8:$C$507,2,FALSE)&amp;" - "&amp;E375&amp;" - "&amp;G375&amp;" - "&amp;H375&amp;" - "&amp;I375&amp;" - "&amp;J375&amp;" - "&amp;K375&amp;" - "&amp;L375&amp;" - "&amp;M375&amp;" - "&amp;N375&amp;" - "&amp;O375&amp;" - с ддс: "&amp;Q375,""),"1001 - Няма данни за разход")</f>
        <v>1001 - Няма данни за разход</v>
      </c>
      <c r="B375" s="58">
        <v>368</v>
      </c>
      <c r="C375" s="58" t="str">
        <f>IF(AND(D375&lt;&gt;"",D375&lt;&gt;" -  -  -  -  - "),VLOOKUP(D375,supply!$A$8:$B$507,2,FALSE),"")</f>
        <v/>
      </c>
      <c r="D375" s="60"/>
      <c r="E375" s="60"/>
      <c r="F375" s="67"/>
      <c r="G375" s="59"/>
      <c r="H375" s="68"/>
      <c r="I375" s="60"/>
      <c r="J375" s="59"/>
      <c r="K375" s="59"/>
      <c r="L375" s="59"/>
      <c r="M375" s="59"/>
      <c r="N375" s="59"/>
      <c r="O375" s="59"/>
      <c r="P375" s="68"/>
      <c r="Q375" s="68"/>
      <c r="R375" s="77" t="str">
        <f t="shared" si="15"/>
        <v>Няма избран доставчик</v>
      </c>
      <c r="S375" s="63" t="str">
        <f t="shared" si="17"/>
        <v/>
      </c>
      <c r="U375" s="94" t="str">
        <f>IF(R375="OK",IF(IFERROR(VLOOKUP(B375,total!$B$8:$B$1007,1,FALSE),"")="",B375&amp;", ",""),"")</f>
        <v/>
      </c>
      <c r="V375" s="94" t="str">
        <f t="shared" si="16"/>
        <v/>
      </c>
    </row>
    <row r="376" spans="1:22" x14ac:dyDescent="0.25">
      <c r="A376" s="42" t="str">
        <f>IF(R376="OK",IFERROR(B376&amp;" - "&amp;VLOOKUP(C376,supply!$B$8:$C$507,2,FALSE)&amp;" - "&amp;E376&amp;" - "&amp;G376&amp;" - "&amp;H376&amp;" - "&amp;I376&amp;" - "&amp;J376&amp;" - "&amp;K376&amp;" - "&amp;L376&amp;" - "&amp;M376&amp;" - "&amp;N376&amp;" - "&amp;O376&amp;" - с ддс: "&amp;Q376,""),"1001 - Няма данни за разход")</f>
        <v>1001 - Няма данни за разход</v>
      </c>
      <c r="B376" s="58">
        <v>369</v>
      </c>
      <c r="C376" s="58" t="str">
        <f>IF(AND(D376&lt;&gt;"",D376&lt;&gt;" -  -  -  -  - "),VLOOKUP(D376,supply!$A$8:$B$507,2,FALSE),"")</f>
        <v/>
      </c>
      <c r="D376" s="60"/>
      <c r="E376" s="60"/>
      <c r="F376" s="67"/>
      <c r="G376" s="59"/>
      <c r="H376" s="68"/>
      <c r="I376" s="60"/>
      <c r="J376" s="59"/>
      <c r="K376" s="59"/>
      <c r="L376" s="59"/>
      <c r="M376" s="59"/>
      <c r="N376" s="59"/>
      <c r="O376" s="59"/>
      <c r="P376" s="68"/>
      <c r="Q376" s="68"/>
      <c r="R376" s="77" t="str">
        <f t="shared" si="15"/>
        <v>Няма избран доставчик</v>
      </c>
      <c r="S376" s="63" t="str">
        <f t="shared" si="17"/>
        <v/>
      </c>
      <c r="U376" s="94" t="str">
        <f>IF(R376="OK",IF(IFERROR(VLOOKUP(B376,total!$B$8:$B$1007,1,FALSE),"")="",B376&amp;", ",""),"")</f>
        <v/>
      </c>
      <c r="V376" s="94" t="str">
        <f t="shared" si="16"/>
        <v/>
      </c>
    </row>
    <row r="377" spans="1:22" x14ac:dyDescent="0.25">
      <c r="A377" s="42" t="str">
        <f>IF(R377="OK",IFERROR(B377&amp;" - "&amp;VLOOKUP(C377,supply!$B$8:$C$507,2,FALSE)&amp;" - "&amp;E377&amp;" - "&amp;G377&amp;" - "&amp;H377&amp;" - "&amp;I377&amp;" - "&amp;J377&amp;" - "&amp;K377&amp;" - "&amp;L377&amp;" - "&amp;M377&amp;" - "&amp;N377&amp;" - "&amp;O377&amp;" - с ддс: "&amp;Q377,""),"1001 - Няма данни за разход")</f>
        <v>1001 - Няма данни за разход</v>
      </c>
      <c r="B377" s="58">
        <v>370</v>
      </c>
      <c r="C377" s="58" t="str">
        <f>IF(AND(D377&lt;&gt;"",D377&lt;&gt;" -  -  -  -  - "),VLOOKUP(D377,supply!$A$8:$B$507,2,FALSE),"")</f>
        <v/>
      </c>
      <c r="D377" s="60"/>
      <c r="E377" s="60"/>
      <c r="F377" s="67"/>
      <c r="G377" s="59"/>
      <c r="H377" s="68"/>
      <c r="I377" s="60"/>
      <c r="J377" s="59"/>
      <c r="K377" s="59"/>
      <c r="L377" s="59"/>
      <c r="M377" s="59"/>
      <c r="N377" s="59"/>
      <c r="O377" s="59"/>
      <c r="P377" s="68"/>
      <c r="Q377" s="68"/>
      <c r="R377" s="77" t="str">
        <f t="shared" si="15"/>
        <v>Няма избран доставчик</v>
      </c>
      <c r="S377" s="63" t="str">
        <f t="shared" si="17"/>
        <v/>
      </c>
      <c r="U377" s="94" t="str">
        <f>IF(R377="OK",IF(IFERROR(VLOOKUP(B377,total!$B$8:$B$1007,1,FALSE),"")="",B377&amp;", ",""),"")</f>
        <v/>
      </c>
      <c r="V377" s="94" t="str">
        <f t="shared" si="16"/>
        <v/>
      </c>
    </row>
    <row r="378" spans="1:22" x14ac:dyDescent="0.25">
      <c r="A378" s="42" t="str">
        <f>IF(R378="OK",IFERROR(B378&amp;" - "&amp;VLOOKUP(C378,supply!$B$8:$C$507,2,FALSE)&amp;" - "&amp;E378&amp;" - "&amp;G378&amp;" - "&amp;H378&amp;" - "&amp;I378&amp;" - "&amp;J378&amp;" - "&amp;K378&amp;" - "&amp;L378&amp;" - "&amp;M378&amp;" - "&amp;N378&amp;" - "&amp;O378&amp;" - с ддс: "&amp;Q378,""),"1001 - Няма данни за разход")</f>
        <v>1001 - Няма данни за разход</v>
      </c>
      <c r="B378" s="58">
        <v>371</v>
      </c>
      <c r="C378" s="58" t="str">
        <f>IF(AND(D378&lt;&gt;"",D378&lt;&gt;" -  -  -  -  - "),VLOOKUP(D378,supply!$A$8:$B$507,2,FALSE),"")</f>
        <v/>
      </c>
      <c r="D378" s="60"/>
      <c r="E378" s="60"/>
      <c r="F378" s="67"/>
      <c r="G378" s="59"/>
      <c r="H378" s="68"/>
      <c r="I378" s="60"/>
      <c r="J378" s="59"/>
      <c r="K378" s="59"/>
      <c r="L378" s="59"/>
      <c r="M378" s="59"/>
      <c r="N378" s="59"/>
      <c r="O378" s="59"/>
      <c r="P378" s="68"/>
      <c r="Q378" s="68"/>
      <c r="R378" s="77" t="str">
        <f t="shared" si="15"/>
        <v>Няма избран доставчик</v>
      </c>
      <c r="S378" s="63" t="str">
        <f t="shared" si="17"/>
        <v/>
      </c>
      <c r="U378" s="94" t="str">
        <f>IF(R378="OK",IF(IFERROR(VLOOKUP(B378,total!$B$8:$B$1007,1,FALSE),"")="",B378&amp;", ",""),"")</f>
        <v/>
      </c>
      <c r="V378" s="94" t="str">
        <f t="shared" si="16"/>
        <v/>
      </c>
    </row>
    <row r="379" spans="1:22" x14ac:dyDescent="0.25">
      <c r="A379" s="42" t="str">
        <f>IF(R379="OK",IFERROR(B379&amp;" - "&amp;VLOOKUP(C379,supply!$B$8:$C$507,2,FALSE)&amp;" - "&amp;E379&amp;" - "&amp;G379&amp;" - "&amp;H379&amp;" - "&amp;I379&amp;" - "&amp;J379&amp;" - "&amp;K379&amp;" - "&amp;L379&amp;" - "&amp;M379&amp;" - "&amp;N379&amp;" - "&amp;O379&amp;" - с ддс: "&amp;Q379,""),"1001 - Няма данни за разход")</f>
        <v>1001 - Няма данни за разход</v>
      </c>
      <c r="B379" s="58">
        <v>372</v>
      </c>
      <c r="C379" s="58" t="str">
        <f>IF(AND(D379&lt;&gt;"",D379&lt;&gt;" -  -  -  -  - "),VLOOKUP(D379,supply!$A$8:$B$507,2,FALSE),"")</f>
        <v/>
      </c>
      <c r="D379" s="60"/>
      <c r="E379" s="60"/>
      <c r="F379" s="67"/>
      <c r="G379" s="59"/>
      <c r="H379" s="68"/>
      <c r="I379" s="60"/>
      <c r="J379" s="59"/>
      <c r="K379" s="59"/>
      <c r="L379" s="59"/>
      <c r="M379" s="59"/>
      <c r="N379" s="59"/>
      <c r="O379" s="59"/>
      <c r="P379" s="68"/>
      <c r="Q379" s="68"/>
      <c r="R379" s="77" t="str">
        <f t="shared" si="15"/>
        <v>Няма избран доставчик</v>
      </c>
      <c r="S379" s="63" t="str">
        <f t="shared" si="17"/>
        <v/>
      </c>
      <c r="U379" s="94" t="str">
        <f>IF(R379="OK",IF(IFERROR(VLOOKUP(B379,total!$B$8:$B$1007,1,FALSE),"")="",B379&amp;", ",""),"")</f>
        <v/>
      </c>
      <c r="V379" s="94" t="str">
        <f t="shared" si="16"/>
        <v/>
      </c>
    </row>
    <row r="380" spans="1:22" x14ac:dyDescent="0.25">
      <c r="A380" s="42" t="str">
        <f>IF(R380="OK",IFERROR(B380&amp;" - "&amp;VLOOKUP(C380,supply!$B$8:$C$507,2,FALSE)&amp;" - "&amp;E380&amp;" - "&amp;G380&amp;" - "&amp;H380&amp;" - "&amp;I380&amp;" - "&amp;J380&amp;" - "&amp;K380&amp;" - "&amp;L380&amp;" - "&amp;M380&amp;" - "&amp;N380&amp;" - "&amp;O380&amp;" - с ддс: "&amp;Q380,""),"1001 - Няма данни за разход")</f>
        <v>1001 - Няма данни за разход</v>
      </c>
      <c r="B380" s="58">
        <v>373</v>
      </c>
      <c r="C380" s="58" t="str">
        <f>IF(AND(D380&lt;&gt;"",D380&lt;&gt;" -  -  -  -  - "),VLOOKUP(D380,supply!$A$8:$B$507,2,FALSE),"")</f>
        <v/>
      </c>
      <c r="D380" s="60"/>
      <c r="E380" s="60"/>
      <c r="F380" s="67"/>
      <c r="G380" s="59"/>
      <c r="H380" s="68"/>
      <c r="I380" s="60"/>
      <c r="J380" s="59"/>
      <c r="K380" s="59"/>
      <c r="L380" s="59"/>
      <c r="M380" s="59"/>
      <c r="N380" s="59"/>
      <c r="O380" s="59"/>
      <c r="P380" s="68"/>
      <c r="Q380" s="68"/>
      <c r="R380" s="77" t="str">
        <f t="shared" si="15"/>
        <v>Няма избран доставчик</v>
      </c>
      <c r="S380" s="63" t="str">
        <f t="shared" si="17"/>
        <v/>
      </c>
      <c r="U380" s="94" t="str">
        <f>IF(R380="OK",IF(IFERROR(VLOOKUP(B380,total!$B$8:$B$1007,1,FALSE),"")="",B380&amp;", ",""),"")</f>
        <v/>
      </c>
      <c r="V380" s="94" t="str">
        <f t="shared" si="16"/>
        <v/>
      </c>
    </row>
    <row r="381" spans="1:22" x14ac:dyDescent="0.25">
      <c r="A381" s="42" t="str">
        <f>IF(R381="OK",IFERROR(B381&amp;" - "&amp;VLOOKUP(C381,supply!$B$8:$C$507,2,FALSE)&amp;" - "&amp;E381&amp;" - "&amp;G381&amp;" - "&amp;H381&amp;" - "&amp;I381&amp;" - "&amp;J381&amp;" - "&amp;K381&amp;" - "&amp;L381&amp;" - "&amp;M381&amp;" - "&amp;N381&amp;" - "&amp;O381&amp;" - с ддс: "&amp;Q381,""),"1001 - Няма данни за разход")</f>
        <v>1001 - Няма данни за разход</v>
      </c>
      <c r="B381" s="58">
        <v>374</v>
      </c>
      <c r="C381" s="58" t="str">
        <f>IF(AND(D381&lt;&gt;"",D381&lt;&gt;" -  -  -  -  - "),VLOOKUP(D381,supply!$A$8:$B$507,2,FALSE),"")</f>
        <v/>
      </c>
      <c r="D381" s="60"/>
      <c r="E381" s="60"/>
      <c r="F381" s="67"/>
      <c r="G381" s="59"/>
      <c r="H381" s="68"/>
      <c r="I381" s="60"/>
      <c r="J381" s="59"/>
      <c r="K381" s="59"/>
      <c r="L381" s="59"/>
      <c r="M381" s="59"/>
      <c r="N381" s="59"/>
      <c r="O381" s="59"/>
      <c r="P381" s="68"/>
      <c r="Q381" s="68"/>
      <c r="R381" s="77" t="str">
        <f t="shared" si="15"/>
        <v>Няма избран доставчик</v>
      </c>
      <c r="S381" s="63" t="str">
        <f t="shared" si="17"/>
        <v/>
      </c>
      <c r="U381" s="94" t="str">
        <f>IF(R381="OK",IF(IFERROR(VLOOKUP(B381,total!$B$8:$B$1007,1,FALSE),"")="",B381&amp;", ",""),"")</f>
        <v/>
      </c>
      <c r="V381" s="94" t="str">
        <f t="shared" si="16"/>
        <v/>
      </c>
    </row>
    <row r="382" spans="1:22" x14ac:dyDescent="0.25">
      <c r="A382" s="42" t="str">
        <f>IF(R382="OK",IFERROR(B382&amp;" - "&amp;VLOOKUP(C382,supply!$B$8:$C$507,2,FALSE)&amp;" - "&amp;E382&amp;" - "&amp;G382&amp;" - "&amp;H382&amp;" - "&amp;I382&amp;" - "&amp;J382&amp;" - "&amp;K382&amp;" - "&amp;L382&amp;" - "&amp;M382&amp;" - "&amp;N382&amp;" - "&amp;O382&amp;" - с ддс: "&amp;Q382,""),"1001 - Няма данни за разход")</f>
        <v>1001 - Няма данни за разход</v>
      </c>
      <c r="B382" s="58">
        <v>375</v>
      </c>
      <c r="C382" s="58" t="str">
        <f>IF(AND(D382&lt;&gt;"",D382&lt;&gt;" -  -  -  -  - "),VLOOKUP(D382,supply!$A$8:$B$507,2,FALSE),"")</f>
        <v/>
      </c>
      <c r="D382" s="60"/>
      <c r="E382" s="60"/>
      <c r="F382" s="67"/>
      <c r="G382" s="59"/>
      <c r="H382" s="68"/>
      <c r="I382" s="60"/>
      <c r="J382" s="59"/>
      <c r="K382" s="59"/>
      <c r="L382" s="59"/>
      <c r="M382" s="59"/>
      <c r="N382" s="59"/>
      <c r="O382" s="59"/>
      <c r="P382" s="68"/>
      <c r="Q382" s="68"/>
      <c r="R382" s="77" t="str">
        <f t="shared" si="15"/>
        <v>Няма избран доставчик</v>
      </c>
      <c r="S382" s="63" t="str">
        <f t="shared" si="17"/>
        <v/>
      </c>
      <c r="U382" s="94" t="str">
        <f>IF(R382="OK",IF(IFERROR(VLOOKUP(B382,total!$B$8:$B$1007,1,FALSE),"")="",B382&amp;", ",""),"")</f>
        <v/>
      </c>
      <c r="V382" s="94" t="str">
        <f t="shared" si="16"/>
        <v/>
      </c>
    </row>
    <row r="383" spans="1:22" x14ac:dyDescent="0.25">
      <c r="A383" s="42" t="str">
        <f>IF(R383="OK",IFERROR(B383&amp;" - "&amp;VLOOKUP(C383,supply!$B$8:$C$507,2,FALSE)&amp;" - "&amp;E383&amp;" - "&amp;G383&amp;" - "&amp;H383&amp;" - "&amp;I383&amp;" - "&amp;J383&amp;" - "&amp;K383&amp;" - "&amp;L383&amp;" - "&amp;M383&amp;" - "&amp;N383&amp;" - "&amp;O383&amp;" - с ддс: "&amp;Q383,""),"1001 - Няма данни за разход")</f>
        <v>1001 - Няма данни за разход</v>
      </c>
      <c r="B383" s="58">
        <v>376</v>
      </c>
      <c r="C383" s="58" t="str">
        <f>IF(AND(D383&lt;&gt;"",D383&lt;&gt;" -  -  -  -  - "),VLOOKUP(D383,supply!$A$8:$B$507,2,FALSE),"")</f>
        <v/>
      </c>
      <c r="D383" s="60"/>
      <c r="E383" s="60"/>
      <c r="F383" s="67"/>
      <c r="G383" s="59"/>
      <c r="H383" s="68"/>
      <c r="I383" s="60"/>
      <c r="J383" s="59"/>
      <c r="K383" s="59"/>
      <c r="L383" s="59"/>
      <c r="M383" s="59"/>
      <c r="N383" s="59"/>
      <c r="O383" s="59"/>
      <c r="P383" s="68"/>
      <c r="Q383" s="68"/>
      <c r="R383" s="77" t="str">
        <f t="shared" si="15"/>
        <v>Няма избран доставчик</v>
      </c>
      <c r="S383" s="63" t="str">
        <f t="shared" si="17"/>
        <v/>
      </c>
      <c r="U383" s="94" t="str">
        <f>IF(R383="OK",IF(IFERROR(VLOOKUP(B383,total!$B$8:$B$1007,1,FALSE),"")="",B383&amp;", ",""),"")</f>
        <v/>
      </c>
      <c r="V383" s="94" t="str">
        <f t="shared" si="16"/>
        <v/>
      </c>
    </row>
    <row r="384" spans="1:22" x14ac:dyDescent="0.25">
      <c r="A384" s="42" t="str">
        <f>IF(R384="OK",IFERROR(B384&amp;" - "&amp;VLOOKUP(C384,supply!$B$8:$C$507,2,FALSE)&amp;" - "&amp;E384&amp;" - "&amp;G384&amp;" - "&amp;H384&amp;" - "&amp;I384&amp;" - "&amp;J384&amp;" - "&amp;K384&amp;" - "&amp;L384&amp;" - "&amp;M384&amp;" - "&amp;N384&amp;" - "&amp;O384&amp;" - с ддс: "&amp;Q384,""),"1001 - Няма данни за разход")</f>
        <v>1001 - Няма данни за разход</v>
      </c>
      <c r="B384" s="58">
        <v>377</v>
      </c>
      <c r="C384" s="58" t="str">
        <f>IF(AND(D384&lt;&gt;"",D384&lt;&gt;" -  -  -  -  - "),VLOOKUP(D384,supply!$A$8:$B$507,2,FALSE),"")</f>
        <v/>
      </c>
      <c r="D384" s="60"/>
      <c r="E384" s="60"/>
      <c r="F384" s="67"/>
      <c r="G384" s="59"/>
      <c r="H384" s="68"/>
      <c r="I384" s="60"/>
      <c r="J384" s="59"/>
      <c r="K384" s="59"/>
      <c r="L384" s="59"/>
      <c r="M384" s="59"/>
      <c r="N384" s="59"/>
      <c r="O384" s="59"/>
      <c r="P384" s="68"/>
      <c r="Q384" s="68"/>
      <c r="R384" s="77" t="str">
        <f t="shared" si="15"/>
        <v>Няма избран доставчик</v>
      </c>
      <c r="S384" s="63" t="str">
        <f t="shared" si="17"/>
        <v/>
      </c>
      <c r="U384" s="94" t="str">
        <f>IF(R384="OK",IF(IFERROR(VLOOKUP(B384,total!$B$8:$B$1007,1,FALSE),"")="",B384&amp;", ",""),"")</f>
        <v/>
      </c>
      <c r="V384" s="94" t="str">
        <f t="shared" si="16"/>
        <v/>
      </c>
    </row>
    <row r="385" spans="1:22" x14ac:dyDescent="0.25">
      <c r="A385" s="42" t="str">
        <f>IF(R385="OK",IFERROR(B385&amp;" - "&amp;VLOOKUP(C385,supply!$B$8:$C$507,2,FALSE)&amp;" - "&amp;E385&amp;" - "&amp;G385&amp;" - "&amp;H385&amp;" - "&amp;I385&amp;" - "&amp;J385&amp;" - "&amp;K385&amp;" - "&amp;L385&amp;" - "&amp;M385&amp;" - "&amp;N385&amp;" - "&amp;O385&amp;" - с ддс: "&amp;Q385,""),"1001 - Няма данни за разход")</f>
        <v>1001 - Няма данни за разход</v>
      </c>
      <c r="B385" s="58">
        <v>378</v>
      </c>
      <c r="C385" s="58" t="str">
        <f>IF(AND(D385&lt;&gt;"",D385&lt;&gt;" -  -  -  -  - "),VLOOKUP(D385,supply!$A$8:$B$507,2,FALSE),"")</f>
        <v/>
      </c>
      <c r="D385" s="60"/>
      <c r="E385" s="60"/>
      <c r="F385" s="67"/>
      <c r="G385" s="59"/>
      <c r="H385" s="68"/>
      <c r="I385" s="60"/>
      <c r="J385" s="59"/>
      <c r="K385" s="59"/>
      <c r="L385" s="59"/>
      <c r="M385" s="59"/>
      <c r="N385" s="59"/>
      <c r="O385" s="59"/>
      <c r="P385" s="68"/>
      <c r="Q385" s="68"/>
      <c r="R385" s="77" t="str">
        <f t="shared" si="15"/>
        <v>Няма избран доставчик</v>
      </c>
      <c r="S385" s="63" t="str">
        <f t="shared" si="17"/>
        <v/>
      </c>
      <c r="U385" s="94" t="str">
        <f>IF(R385="OK",IF(IFERROR(VLOOKUP(B385,total!$B$8:$B$1007,1,FALSE),"")="",B385&amp;", ",""),"")</f>
        <v/>
      </c>
      <c r="V385" s="94" t="str">
        <f t="shared" si="16"/>
        <v/>
      </c>
    </row>
    <row r="386" spans="1:22" x14ac:dyDescent="0.25">
      <c r="A386" s="42" t="str">
        <f>IF(R386="OK",IFERROR(B386&amp;" - "&amp;VLOOKUP(C386,supply!$B$8:$C$507,2,FALSE)&amp;" - "&amp;E386&amp;" - "&amp;G386&amp;" - "&amp;H386&amp;" - "&amp;I386&amp;" - "&amp;J386&amp;" - "&amp;K386&amp;" - "&amp;L386&amp;" - "&amp;M386&amp;" - "&amp;N386&amp;" - "&amp;O386&amp;" - с ддс: "&amp;Q386,""),"1001 - Няма данни за разход")</f>
        <v>1001 - Няма данни за разход</v>
      </c>
      <c r="B386" s="58">
        <v>379</v>
      </c>
      <c r="C386" s="58" t="str">
        <f>IF(AND(D386&lt;&gt;"",D386&lt;&gt;" -  -  -  -  - "),VLOOKUP(D386,supply!$A$8:$B$507,2,FALSE),"")</f>
        <v/>
      </c>
      <c r="D386" s="60"/>
      <c r="E386" s="60"/>
      <c r="F386" s="67"/>
      <c r="G386" s="59"/>
      <c r="H386" s="68"/>
      <c r="I386" s="60"/>
      <c r="J386" s="59"/>
      <c r="K386" s="59"/>
      <c r="L386" s="59"/>
      <c r="M386" s="59"/>
      <c r="N386" s="59"/>
      <c r="O386" s="59"/>
      <c r="P386" s="68"/>
      <c r="Q386" s="68"/>
      <c r="R386" s="77" t="str">
        <f t="shared" si="15"/>
        <v>Няма избран доставчик</v>
      </c>
      <c r="S386" s="63" t="str">
        <f t="shared" si="17"/>
        <v/>
      </c>
      <c r="U386" s="94" t="str">
        <f>IF(R386="OK",IF(IFERROR(VLOOKUP(B386,total!$B$8:$B$1007,1,FALSE),"")="",B386&amp;", ",""),"")</f>
        <v/>
      </c>
      <c r="V386" s="94" t="str">
        <f t="shared" si="16"/>
        <v/>
      </c>
    </row>
    <row r="387" spans="1:22" x14ac:dyDescent="0.25">
      <c r="A387" s="42" t="str">
        <f>IF(R387="OK",IFERROR(B387&amp;" - "&amp;VLOOKUP(C387,supply!$B$8:$C$507,2,FALSE)&amp;" - "&amp;E387&amp;" - "&amp;G387&amp;" - "&amp;H387&amp;" - "&amp;I387&amp;" - "&amp;J387&amp;" - "&amp;K387&amp;" - "&amp;L387&amp;" - "&amp;M387&amp;" - "&amp;N387&amp;" - "&amp;O387&amp;" - с ддс: "&amp;Q387,""),"1001 - Няма данни за разход")</f>
        <v>1001 - Няма данни за разход</v>
      </c>
      <c r="B387" s="58">
        <v>380</v>
      </c>
      <c r="C387" s="58" t="str">
        <f>IF(AND(D387&lt;&gt;"",D387&lt;&gt;" -  -  -  -  - "),VLOOKUP(D387,supply!$A$8:$B$507,2,FALSE),"")</f>
        <v/>
      </c>
      <c r="D387" s="60"/>
      <c r="E387" s="60"/>
      <c r="F387" s="67"/>
      <c r="G387" s="59"/>
      <c r="H387" s="68"/>
      <c r="I387" s="60"/>
      <c r="J387" s="59"/>
      <c r="K387" s="59"/>
      <c r="L387" s="59"/>
      <c r="M387" s="59"/>
      <c r="N387" s="59"/>
      <c r="O387" s="59"/>
      <c r="P387" s="68"/>
      <c r="Q387" s="68"/>
      <c r="R387" s="77" t="str">
        <f t="shared" si="15"/>
        <v>Няма избран доставчик</v>
      </c>
      <c r="S387" s="63" t="str">
        <f t="shared" si="17"/>
        <v/>
      </c>
      <c r="U387" s="94" t="str">
        <f>IF(R387="OK",IF(IFERROR(VLOOKUP(B387,total!$B$8:$B$1007,1,FALSE),"")="",B387&amp;", ",""),"")</f>
        <v/>
      </c>
      <c r="V387" s="94" t="str">
        <f t="shared" si="16"/>
        <v/>
      </c>
    </row>
    <row r="388" spans="1:22" x14ac:dyDescent="0.25">
      <c r="A388" s="42" t="str">
        <f>IF(R388="OK",IFERROR(B388&amp;" - "&amp;VLOOKUP(C388,supply!$B$8:$C$507,2,FALSE)&amp;" - "&amp;E388&amp;" - "&amp;G388&amp;" - "&amp;H388&amp;" - "&amp;I388&amp;" - "&amp;J388&amp;" - "&amp;K388&amp;" - "&amp;L388&amp;" - "&amp;M388&amp;" - "&amp;N388&amp;" - "&amp;O388&amp;" - с ддс: "&amp;Q388,""),"1001 - Няма данни за разход")</f>
        <v>1001 - Няма данни за разход</v>
      </c>
      <c r="B388" s="58">
        <v>381</v>
      </c>
      <c r="C388" s="58" t="str">
        <f>IF(AND(D388&lt;&gt;"",D388&lt;&gt;" -  -  -  -  - "),VLOOKUP(D388,supply!$A$8:$B$507,2,FALSE),"")</f>
        <v/>
      </c>
      <c r="D388" s="60"/>
      <c r="E388" s="60"/>
      <c r="F388" s="67"/>
      <c r="G388" s="59"/>
      <c r="H388" s="68"/>
      <c r="I388" s="60"/>
      <c r="J388" s="59"/>
      <c r="K388" s="59"/>
      <c r="L388" s="59"/>
      <c r="M388" s="59"/>
      <c r="N388" s="59"/>
      <c r="O388" s="59"/>
      <c r="P388" s="68"/>
      <c r="Q388" s="68"/>
      <c r="R388" s="77" t="str">
        <f t="shared" si="15"/>
        <v>Няма избран доставчик</v>
      </c>
      <c r="S388" s="63" t="str">
        <f t="shared" si="17"/>
        <v/>
      </c>
      <c r="U388" s="94" t="str">
        <f>IF(R388="OK",IF(IFERROR(VLOOKUP(B388,total!$B$8:$B$1007,1,FALSE),"")="",B388&amp;", ",""),"")</f>
        <v/>
      </c>
      <c r="V388" s="94" t="str">
        <f t="shared" si="16"/>
        <v/>
      </c>
    </row>
    <row r="389" spans="1:22" x14ac:dyDescent="0.25">
      <c r="A389" s="42" t="str">
        <f>IF(R389="OK",IFERROR(B389&amp;" - "&amp;VLOOKUP(C389,supply!$B$8:$C$507,2,FALSE)&amp;" - "&amp;E389&amp;" - "&amp;G389&amp;" - "&amp;H389&amp;" - "&amp;I389&amp;" - "&amp;J389&amp;" - "&amp;K389&amp;" - "&amp;L389&amp;" - "&amp;M389&amp;" - "&amp;N389&amp;" - "&amp;O389&amp;" - с ддс: "&amp;Q389,""),"1001 - Няма данни за разход")</f>
        <v>1001 - Няма данни за разход</v>
      </c>
      <c r="B389" s="58">
        <v>382</v>
      </c>
      <c r="C389" s="58" t="str">
        <f>IF(AND(D389&lt;&gt;"",D389&lt;&gt;" -  -  -  -  - "),VLOOKUP(D389,supply!$A$8:$B$507,2,FALSE),"")</f>
        <v/>
      </c>
      <c r="D389" s="60"/>
      <c r="E389" s="60"/>
      <c r="F389" s="67"/>
      <c r="G389" s="59"/>
      <c r="H389" s="68"/>
      <c r="I389" s="60"/>
      <c r="J389" s="59"/>
      <c r="K389" s="59"/>
      <c r="L389" s="59"/>
      <c r="M389" s="59"/>
      <c r="N389" s="59"/>
      <c r="O389" s="59"/>
      <c r="P389" s="68"/>
      <c r="Q389" s="68"/>
      <c r="R389" s="77" t="str">
        <f t="shared" si="15"/>
        <v>Няма избран доставчик</v>
      </c>
      <c r="S389" s="63" t="str">
        <f t="shared" si="17"/>
        <v/>
      </c>
      <c r="U389" s="94" t="str">
        <f>IF(R389="OK",IF(IFERROR(VLOOKUP(B389,total!$B$8:$B$1007,1,FALSE),"")="",B389&amp;", ",""),"")</f>
        <v/>
      </c>
      <c r="V389" s="94" t="str">
        <f t="shared" si="16"/>
        <v/>
      </c>
    </row>
    <row r="390" spans="1:22" x14ac:dyDescent="0.25">
      <c r="A390" s="42" t="str">
        <f>IF(R390="OK",IFERROR(B390&amp;" - "&amp;VLOOKUP(C390,supply!$B$8:$C$507,2,FALSE)&amp;" - "&amp;E390&amp;" - "&amp;G390&amp;" - "&amp;H390&amp;" - "&amp;I390&amp;" - "&amp;J390&amp;" - "&amp;K390&amp;" - "&amp;L390&amp;" - "&amp;M390&amp;" - "&amp;N390&amp;" - "&amp;O390&amp;" - с ддс: "&amp;Q390,""),"1001 - Няма данни за разход")</f>
        <v>1001 - Няма данни за разход</v>
      </c>
      <c r="B390" s="58">
        <v>383</v>
      </c>
      <c r="C390" s="58" t="str">
        <f>IF(AND(D390&lt;&gt;"",D390&lt;&gt;" -  -  -  -  - "),VLOOKUP(D390,supply!$A$8:$B$507,2,FALSE),"")</f>
        <v/>
      </c>
      <c r="D390" s="60"/>
      <c r="E390" s="60"/>
      <c r="F390" s="67"/>
      <c r="G390" s="59"/>
      <c r="H390" s="68"/>
      <c r="I390" s="60"/>
      <c r="J390" s="59"/>
      <c r="K390" s="59"/>
      <c r="L390" s="59"/>
      <c r="M390" s="59"/>
      <c r="N390" s="59"/>
      <c r="O390" s="59"/>
      <c r="P390" s="68"/>
      <c r="Q390" s="68"/>
      <c r="R390" s="77" t="str">
        <f t="shared" si="15"/>
        <v>Няма избран доставчик</v>
      </c>
      <c r="S390" s="63" t="str">
        <f t="shared" si="17"/>
        <v/>
      </c>
      <c r="U390" s="94" t="str">
        <f>IF(R390="OK",IF(IFERROR(VLOOKUP(B390,total!$B$8:$B$1007,1,FALSE),"")="",B390&amp;", ",""),"")</f>
        <v/>
      </c>
      <c r="V390" s="94" t="str">
        <f t="shared" si="16"/>
        <v/>
      </c>
    </row>
    <row r="391" spans="1:22" x14ac:dyDescent="0.25">
      <c r="A391" s="42" t="str">
        <f>IF(R391="OK",IFERROR(B391&amp;" - "&amp;VLOOKUP(C391,supply!$B$8:$C$507,2,FALSE)&amp;" - "&amp;E391&amp;" - "&amp;G391&amp;" - "&amp;H391&amp;" - "&amp;I391&amp;" - "&amp;J391&amp;" - "&amp;K391&amp;" - "&amp;L391&amp;" - "&amp;M391&amp;" - "&amp;N391&amp;" - "&amp;O391&amp;" - с ддс: "&amp;Q391,""),"1001 - Няма данни за разход")</f>
        <v>1001 - Няма данни за разход</v>
      </c>
      <c r="B391" s="58">
        <v>384</v>
      </c>
      <c r="C391" s="58" t="str">
        <f>IF(AND(D391&lt;&gt;"",D391&lt;&gt;" -  -  -  -  - "),VLOOKUP(D391,supply!$A$8:$B$507,2,FALSE),"")</f>
        <v/>
      </c>
      <c r="D391" s="60"/>
      <c r="E391" s="60"/>
      <c r="F391" s="67"/>
      <c r="G391" s="59"/>
      <c r="H391" s="68"/>
      <c r="I391" s="60"/>
      <c r="J391" s="59"/>
      <c r="K391" s="59"/>
      <c r="L391" s="59"/>
      <c r="M391" s="59"/>
      <c r="N391" s="59"/>
      <c r="O391" s="59"/>
      <c r="P391" s="68"/>
      <c r="Q391" s="68"/>
      <c r="R391" s="77" t="str">
        <f t="shared" si="15"/>
        <v>Няма избран доставчик</v>
      </c>
      <c r="S391" s="63" t="str">
        <f t="shared" si="17"/>
        <v/>
      </c>
      <c r="U391" s="94" t="str">
        <f>IF(R391="OK",IF(IFERROR(VLOOKUP(B391,total!$B$8:$B$1007,1,FALSE),"")="",B391&amp;", ",""),"")</f>
        <v/>
      </c>
      <c r="V391" s="94" t="str">
        <f t="shared" si="16"/>
        <v/>
      </c>
    </row>
    <row r="392" spans="1:22" x14ac:dyDescent="0.25">
      <c r="A392" s="42" t="str">
        <f>IF(R392="OK",IFERROR(B392&amp;" - "&amp;VLOOKUP(C392,supply!$B$8:$C$507,2,FALSE)&amp;" - "&amp;E392&amp;" - "&amp;G392&amp;" - "&amp;H392&amp;" - "&amp;I392&amp;" - "&amp;J392&amp;" - "&amp;K392&amp;" - "&amp;L392&amp;" - "&amp;M392&amp;" - "&amp;N392&amp;" - "&amp;O392&amp;" - с ддс: "&amp;Q392,""),"1001 - Няма данни за разход")</f>
        <v>1001 - Няма данни за разход</v>
      </c>
      <c r="B392" s="58">
        <v>385</v>
      </c>
      <c r="C392" s="58" t="str">
        <f>IF(AND(D392&lt;&gt;"",D392&lt;&gt;" -  -  -  -  - "),VLOOKUP(D392,supply!$A$8:$B$507,2,FALSE),"")</f>
        <v/>
      </c>
      <c r="D392" s="60"/>
      <c r="E392" s="60"/>
      <c r="F392" s="67"/>
      <c r="G392" s="59"/>
      <c r="H392" s="68"/>
      <c r="I392" s="60"/>
      <c r="J392" s="59"/>
      <c r="K392" s="59"/>
      <c r="L392" s="59"/>
      <c r="M392" s="59"/>
      <c r="N392" s="59"/>
      <c r="O392" s="59"/>
      <c r="P392" s="68"/>
      <c r="Q392" s="68"/>
      <c r="R392" s="77" t="str">
        <f t="shared" si="15"/>
        <v>Няма избран доставчик</v>
      </c>
      <c r="S392" s="63" t="str">
        <f t="shared" si="17"/>
        <v/>
      </c>
      <c r="U392" s="94" t="str">
        <f>IF(R392="OK",IF(IFERROR(VLOOKUP(B392,total!$B$8:$B$1007,1,FALSE),"")="",B392&amp;", ",""),"")</f>
        <v/>
      </c>
      <c r="V392" s="94" t="str">
        <f t="shared" si="16"/>
        <v/>
      </c>
    </row>
    <row r="393" spans="1:22" x14ac:dyDescent="0.25">
      <c r="A393" s="42" t="str">
        <f>IF(R393="OK",IFERROR(B393&amp;" - "&amp;VLOOKUP(C393,supply!$B$8:$C$507,2,FALSE)&amp;" - "&amp;E393&amp;" - "&amp;G393&amp;" - "&amp;H393&amp;" - "&amp;I393&amp;" - "&amp;J393&amp;" - "&amp;K393&amp;" - "&amp;L393&amp;" - "&amp;M393&amp;" - "&amp;N393&amp;" - "&amp;O393&amp;" - с ддс: "&amp;Q393,""),"1001 - Няма данни за разход")</f>
        <v>1001 - Няма данни за разход</v>
      </c>
      <c r="B393" s="58">
        <v>386</v>
      </c>
      <c r="C393" s="58" t="str">
        <f>IF(AND(D393&lt;&gt;"",D393&lt;&gt;" -  -  -  -  - "),VLOOKUP(D393,supply!$A$8:$B$507,2,FALSE),"")</f>
        <v/>
      </c>
      <c r="D393" s="60"/>
      <c r="E393" s="60"/>
      <c r="F393" s="67"/>
      <c r="G393" s="59"/>
      <c r="H393" s="68"/>
      <c r="I393" s="60"/>
      <c r="J393" s="59"/>
      <c r="K393" s="59"/>
      <c r="L393" s="59"/>
      <c r="M393" s="59"/>
      <c r="N393" s="59"/>
      <c r="O393" s="59"/>
      <c r="P393" s="68"/>
      <c r="Q393" s="68"/>
      <c r="R393" s="77" t="str">
        <f t="shared" ref="R393:R456" si="18">IFERROR(IF(C393&lt;&gt;"",IF(AND(G393&lt;&gt;"",H393&lt;&gt;"",I393&lt;&gt;"",P393&lt;&gt;"",Q393&lt;&gt;""),"OK","Задължителни полета - Наименование/Количество/Мердна единица/стойност"),"Няма избран доставчик"),"Преизберете доставчик")</f>
        <v>Няма избран доставчик</v>
      </c>
      <c r="S393" s="63" t="str">
        <f t="shared" si="17"/>
        <v/>
      </c>
      <c r="U393" s="94" t="str">
        <f>IF(R393="OK",IF(IFERROR(VLOOKUP(B393,total!$B$8:$B$1007,1,FALSE),"")="",B393&amp;", ",""),"")</f>
        <v/>
      </c>
      <c r="V393" s="94" t="str">
        <f t="shared" ref="V393:V456" si="19">IF(R393="OK",CONCATENATE(V392,U393),V392)</f>
        <v/>
      </c>
    </row>
    <row r="394" spans="1:22" x14ac:dyDescent="0.25">
      <c r="A394" s="42" t="str">
        <f>IF(R394="OK",IFERROR(B394&amp;" - "&amp;VLOOKUP(C394,supply!$B$8:$C$507,2,FALSE)&amp;" - "&amp;E394&amp;" - "&amp;G394&amp;" - "&amp;H394&amp;" - "&amp;I394&amp;" - "&amp;J394&amp;" - "&amp;K394&amp;" - "&amp;L394&amp;" - "&amp;M394&amp;" - "&amp;N394&amp;" - "&amp;O394&amp;" - с ддс: "&amp;Q394,""),"1001 - Няма данни за разход")</f>
        <v>1001 - Няма данни за разход</v>
      </c>
      <c r="B394" s="58">
        <v>387</v>
      </c>
      <c r="C394" s="58" t="str">
        <f>IF(AND(D394&lt;&gt;"",D394&lt;&gt;" -  -  -  -  - "),VLOOKUP(D394,supply!$A$8:$B$507,2,FALSE),"")</f>
        <v/>
      </c>
      <c r="D394" s="60"/>
      <c r="E394" s="60"/>
      <c r="F394" s="67"/>
      <c r="G394" s="59"/>
      <c r="H394" s="68"/>
      <c r="I394" s="60"/>
      <c r="J394" s="59"/>
      <c r="K394" s="59"/>
      <c r="L394" s="59"/>
      <c r="M394" s="59"/>
      <c r="N394" s="59"/>
      <c r="O394" s="59"/>
      <c r="P394" s="68"/>
      <c r="Q394" s="68"/>
      <c r="R394" s="77" t="str">
        <f t="shared" si="18"/>
        <v>Няма избран доставчик</v>
      </c>
      <c r="S394" s="63" t="str">
        <f t="shared" ref="S394:S457" si="20">IF(OR(ABS(P394)*100&gt;TRUNC(ABS(P394)*100),ABS(Q394)*100&gt;TRUNC(ABS(Q394)*100)),"Въведена е сума с повече от два знака след десетичната запетая","")</f>
        <v/>
      </c>
      <c r="U394" s="94" t="str">
        <f>IF(R394="OK",IF(IFERROR(VLOOKUP(B394,total!$B$8:$B$1007,1,FALSE),"")="",B394&amp;", ",""),"")</f>
        <v/>
      </c>
      <c r="V394" s="94" t="str">
        <f t="shared" si="19"/>
        <v/>
      </c>
    </row>
    <row r="395" spans="1:22" x14ac:dyDescent="0.25">
      <c r="A395" s="42" t="str">
        <f>IF(R395="OK",IFERROR(B395&amp;" - "&amp;VLOOKUP(C395,supply!$B$8:$C$507,2,FALSE)&amp;" - "&amp;E395&amp;" - "&amp;G395&amp;" - "&amp;H395&amp;" - "&amp;I395&amp;" - "&amp;J395&amp;" - "&amp;K395&amp;" - "&amp;L395&amp;" - "&amp;M395&amp;" - "&amp;N395&amp;" - "&amp;O395&amp;" - с ддс: "&amp;Q395,""),"1001 - Няма данни за разход")</f>
        <v>1001 - Няма данни за разход</v>
      </c>
      <c r="B395" s="58">
        <v>388</v>
      </c>
      <c r="C395" s="58" t="str">
        <f>IF(AND(D395&lt;&gt;"",D395&lt;&gt;" -  -  -  -  - "),VLOOKUP(D395,supply!$A$8:$B$507,2,FALSE),"")</f>
        <v/>
      </c>
      <c r="D395" s="60"/>
      <c r="E395" s="60"/>
      <c r="F395" s="67"/>
      <c r="G395" s="59"/>
      <c r="H395" s="68"/>
      <c r="I395" s="60"/>
      <c r="J395" s="59"/>
      <c r="K395" s="59"/>
      <c r="L395" s="59"/>
      <c r="M395" s="59"/>
      <c r="N395" s="59"/>
      <c r="O395" s="59"/>
      <c r="P395" s="68"/>
      <c r="Q395" s="68"/>
      <c r="R395" s="77" t="str">
        <f t="shared" si="18"/>
        <v>Няма избран доставчик</v>
      </c>
      <c r="S395" s="63" t="str">
        <f t="shared" si="20"/>
        <v/>
      </c>
      <c r="U395" s="94" t="str">
        <f>IF(R395="OK",IF(IFERROR(VLOOKUP(B395,total!$B$8:$B$1007,1,FALSE),"")="",B395&amp;", ",""),"")</f>
        <v/>
      </c>
      <c r="V395" s="94" t="str">
        <f t="shared" si="19"/>
        <v/>
      </c>
    </row>
    <row r="396" spans="1:22" x14ac:dyDescent="0.25">
      <c r="A396" s="42" t="str">
        <f>IF(R396="OK",IFERROR(B396&amp;" - "&amp;VLOOKUP(C396,supply!$B$8:$C$507,2,FALSE)&amp;" - "&amp;E396&amp;" - "&amp;G396&amp;" - "&amp;H396&amp;" - "&amp;I396&amp;" - "&amp;J396&amp;" - "&amp;K396&amp;" - "&amp;L396&amp;" - "&amp;M396&amp;" - "&amp;N396&amp;" - "&amp;O396&amp;" - с ддс: "&amp;Q396,""),"1001 - Няма данни за разход")</f>
        <v>1001 - Няма данни за разход</v>
      </c>
      <c r="B396" s="58">
        <v>389</v>
      </c>
      <c r="C396" s="58" t="str">
        <f>IF(AND(D396&lt;&gt;"",D396&lt;&gt;" -  -  -  -  - "),VLOOKUP(D396,supply!$A$8:$B$507,2,FALSE),"")</f>
        <v/>
      </c>
      <c r="D396" s="60"/>
      <c r="E396" s="60"/>
      <c r="F396" s="67"/>
      <c r="G396" s="59"/>
      <c r="H396" s="68"/>
      <c r="I396" s="60"/>
      <c r="J396" s="59"/>
      <c r="K396" s="59"/>
      <c r="L396" s="59"/>
      <c r="M396" s="59"/>
      <c r="N396" s="59"/>
      <c r="O396" s="59"/>
      <c r="P396" s="68"/>
      <c r="Q396" s="68"/>
      <c r="R396" s="77" t="str">
        <f t="shared" si="18"/>
        <v>Няма избран доставчик</v>
      </c>
      <c r="S396" s="63" t="str">
        <f t="shared" si="20"/>
        <v/>
      </c>
      <c r="U396" s="94" t="str">
        <f>IF(R396="OK",IF(IFERROR(VLOOKUP(B396,total!$B$8:$B$1007,1,FALSE),"")="",B396&amp;", ",""),"")</f>
        <v/>
      </c>
      <c r="V396" s="94" t="str">
        <f t="shared" si="19"/>
        <v/>
      </c>
    </row>
    <row r="397" spans="1:22" x14ac:dyDescent="0.25">
      <c r="A397" s="42" t="str">
        <f>IF(R397="OK",IFERROR(B397&amp;" - "&amp;VLOOKUP(C397,supply!$B$8:$C$507,2,FALSE)&amp;" - "&amp;E397&amp;" - "&amp;G397&amp;" - "&amp;H397&amp;" - "&amp;I397&amp;" - "&amp;J397&amp;" - "&amp;K397&amp;" - "&amp;L397&amp;" - "&amp;M397&amp;" - "&amp;N397&amp;" - "&amp;O397&amp;" - с ддс: "&amp;Q397,""),"1001 - Няма данни за разход")</f>
        <v>1001 - Няма данни за разход</v>
      </c>
      <c r="B397" s="58">
        <v>390</v>
      </c>
      <c r="C397" s="58" t="str">
        <f>IF(AND(D397&lt;&gt;"",D397&lt;&gt;" -  -  -  -  - "),VLOOKUP(D397,supply!$A$8:$B$507,2,FALSE),"")</f>
        <v/>
      </c>
      <c r="D397" s="60"/>
      <c r="E397" s="60"/>
      <c r="F397" s="67"/>
      <c r="G397" s="59"/>
      <c r="H397" s="68"/>
      <c r="I397" s="60"/>
      <c r="J397" s="59"/>
      <c r="K397" s="59"/>
      <c r="L397" s="59"/>
      <c r="M397" s="59"/>
      <c r="N397" s="59"/>
      <c r="O397" s="59"/>
      <c r="P397" s="68"/>
      <c r="Q397" s="68"/>
      <c r="R397" s="77" t="str">
        <f t="shared" si="18"/>
        <v>Няма избран доставчик</v>
      </c>
      <c r="S397" s="63" t="str">
        <f t="shared" si="20"/>
        <v/>
      </c>
      <c r="U397" s="94" t="str">
        <f>IF(R397="OK",IF(IFERROR(VLOOKUP(B397,total!$B$8:$B$1007,1,FALSE),"")="",B397&amp;", ",""),"")</f>
        <v/>
      </c>
      <c r="V397" s="94" t="str">
        <f t="shared" si="19"/>
        <v/>
      </c>
    </row>
    <row r="398" spans="1:22" x14ac:dyDescent="0.25">
      <c r="A398" s="42" t="str">
        <f>IF(R398="OK",IFERROR(B398&amp;" - "&amp;VLOOKUP(C398,supply!$B$8:$C$507,2,FALSE)&amp;" - "&amp;E398&amp;" - "&amp;G398&amp;" - "&amp;H398&amp;" - "&amp;I398&amp;" - "&amp;J398&amp;" - "&amp;K398&amp;" - "&amp;L398&amp;" - "&amp;M398&amp;" - "&amp;N398&amp;" - "&amp;O398&amp;" - с ддс: "&amp;Q398,""),"1001 - Няма данни за разход")</f>
        <v>1001 - Няма данни за разход</v>
      </c>
      <c r="B398" s="58">
        <v>391</v>
      </c>
      <c r="C398" s="58" t="str">
        <f>IF(AND(D398&lt;&gt;"",D398&lt;&gt;" -  -  -  -  - "),VLOOKUP(D398,supply!$A$8:$B$507,2,FALSE),"")</f>
        <v/>
      </c>
      <c r="D398" s="60"/>
      <c r="E398" s="60"/>
      <c r="F398" s="67"/>
      <c r="G398" s="59"/>
      <c r="H398" s="68"/>
      <c r="I398" s="60"/>
      <c r="J398" s="59"/>
      <c r="K398" s="59"/>
      <c r="L398" s="59"/>
      <c r="M398" s="59"/>
      <c r="N398" s="59"/>
      <c r="O398" s="59"/>
      <c r="P398" s="68"/>
      <c r="Q398" s="68"/>
      <c r="R398" s="77" t="str">
        <f t="shared" si="18"/>
        <v>Няма избран доставчик</v>
      </c>
      <c r="S398" s="63" t="str">
        <f t="shared" si="20"/>
        <v/>
      </c>
      <c r="U398" s="94" t="str">
        <f>IF(R398="OK",IF(IFERROR(VLOOKUP(B398,total!$B$8:$B$1007,1,FALSE),"")="",B398&amp;", ",""),"")</f>
        <v/>
      </c>
      <c r="V398" s="94" t="str">
        <f t="shared" si="19"/>
        <v/>
      </c>
    </row>
    <row r="399" spans="1:22" x14ac:dyDescent="0.25">
      <c r="A399" s="42" t="str">
        <f>IF(R399="OK",IFERROR(B399&amp;" - "&amp;VLOOKUP(C399,supply!$B$8:$C$507,2,FALSE)&amp;" - "&amp;E399&amp;" - "&amp;G399&amp;" - "&amp;H399&amp;" - "&amp;I399&amp;" - "&amp;J399&amp;" - "&amp;K399&amp;" - "&amp;L399&amp;" - "&amp;M399&amp;" - "&amp;N399&amp;" - "&amp;O399&amp;" - с ддс: "&amp;Q399,""),"1001 - Няма данни за разход")</f>
        <v>1001 - Няма данни за разход</v>
      </c>
      <c r="B399" s="58">
        <v>392</v>
      </c>
      <c r="C399" s="58" t="str">
        <f>IF(AND(D399&lt;&gt;"",D399&lt;&gt;" -  -  -  -  - "),VLOOKUP(D399,supply!$A$8:$B$507,2,FALSE),"")</f>
        <v/>
      </c>
      <c r="D399" s="60"/>
      <c r="E399" s="60"/>
      <c r="F399" s="67"/>
      <c r="G399" s="59"/>
      <c r="H399" s="68"/>
      <c r="I399" s="60"/>
      <c r="J399" s="59"/>
      <c r="K399" s="59"/>
      <c r="L399" s="59"/>
      <c r="M399" s="59"/>
      <c r="N399" s="59"/>
      <c r="O399" s="59"/>
      <c r="P399" s="68"/>
      <c r="Q399" s="68"/>
      <c r="R399" s="77" t="str">
        <f t="shared" si="18"/>
        <v>Няма избран доставчик</v>
      </c>
      <c r="S399" s="63" t="str">
        <f t="shared" si="20"/>
        <v/>
      </c>
      <c r="U399" s="94" t="str">
        <f>IF(R399="OK",IF(IFERROR(VLOOKUP(B399,total!$B$8:$B$1007,1,FALSE),"")="",B399&amp;", ",""),"")</f>
        <v/>
      </c>
      <c r="V399" s="94" t="str">
        <f t="shared" si="19"/>
        <v/>
      </c>
    </row>
    <row r="400" spans="1:22" x14ac:dyDescent="0.25">
      <c r="A400" s="42" t="str">
        <f>IF(R400="OK",IFERROR(B400&amp;" - "&amp;VLOOKUP(C400,supply!$B$8:$C$507,2,FALSE)&amp;" - "&amp;E400&amp;" - "&amp;G400&amp;" - "&amp;H400&amp;" - "&amp;I400&amp;" - "&amp;J400&amp;" - "&amp;K400&amp;" - "&amp;L400&amp;" - "&amp;M400&amp;" - "&amp;N400&amp;" - "&amp;O400&amp;" - с ддс: "&amp;Q400,""),"1001 - Няма данни за разход")</f>
        <v>1001 - Няма данни за разход</v>
      </c>
      <c r="B400" s="58">
        <v>393</v>
      </c>
      <c r="C400" s="58" t="str">
        <f>IF(AND(D400&lt;&gt;"",D400&lt;&gt;" -  -  -  -  - "),VLOOKUP(D400,supply!$A$8:$B$507,2,FALSE),"")</f>
        <v/>
      </c>
      <c r="D400" s="60"/>
      <c r="E400" s="60"/>
      <c r="F400" s="67"/>
      <c r="G400" s="59"/>
      <c r="H400" s="68"/>
      <c r="I400" s="60"/>
      <c r="J400" s="59"/>
      <c r="K400" s="59"/>
      <c r="L400" s="59"/>
      <c r="M400" s="59"/>
      <c r="N400" s="59"/>
      <c r="O400" s="59"/>
      <c r="P400" s="68"/>
      <c r="Q400" s="68"/>
      <c r="R400" s="77" t="str">
        <f t="shared" si="18"/>
        <v>Няма избран доставчик</v>
      </c>
      <c r="S400" s="63" t="str">
        <f t="shared" si="20"/>
        <v/>
      </c>
      <c r="U400" s="94" t="str">
        <f>IF(R400="OK",IF(IFERROR(VLOOKUP(B400,total!$B$8:$B$1007,1,FALSE),"")="",B400&amp;", ",""),"")</f>
        <v/>
      </c>
      <c r="V400" s="94" t="str">
        <f t="shared" si="19"/>
        <v/>
      </c>
    </row>
    <row r="401" spans="1:22" x14ac:dyDescent="0.25">
      <c r="A401" s="42" t="str">
        <f>IF(R401="OK",IFERROR(B401&amp;" - "&amp;VLOOKUP(C401,supply!$B$8:$C$507,2,FALSE)&amp;" - "&amp;E401&amp;" - "&amp;G401&amp;" - "&amp;H401&amp;" - "&amp;I401&amp;" - "&amp;J401&amp;" - "&amp;K401&amp;" - "&amp;L401&amp;" - "&amp;M401&amp;" - "&amp;N401&amp;" - "&amp;O401&amp;" - с ддс: "&amp;Q401,""),"1001 - Няма данни за разход")</f>
        <v>1001 - Няма данни за разход</v>
      </c>
      <c r="B401" s="58">
        <v>394</v>
      </c>
      <c r="C401" s="58" t="str">
        <f>IF(AND(D401&lt;&gt;"",D401&lt;&gt;" -  -  -  -  - "),VLOOKUP(D401,supply!$A$8:$B$507,2,FALSE),"")</f>
        <v/>
      </c>
      <c r="D401" s="60"/>
      <c r="E401" s="60"/>
      <c r="F401" s="67"/>
      <c r="G401" s="59"/>
      <c r="H401" s="68"/>
      <c r="I401" s="60"/>
      <c r="J401" s="59"/>
      <c r="K401" s="59"/>
      <c r="L401" s="59"/>
      <c r="M401" s="59"/>
      <c r="N401" s="59"/>
      <c r="O401" s="59"/>
      <c r="P401" s="68"/>
      <c r="Q401" s="68"/>
      <c r="R401" s="77" t="str">
        <f t="shared" si="18"/>
        <v>Няма избран доставчик</v>
      </c>
      <c r="S401" s="63" t="str">
        <f t="shared" si="20"/>
        <v/>
      </c>
      <c r="U401" s="94" t="str">
        <f>IF(R401="OK",IF(IFERROR(VLOOKUP(B401,total!$B$8:$B$1007,1,FALSE),"")="",B401&amp;", ",""),"")</f>
        <v/>
      </c>
      <c r="V401" s="94" t="str">
        <f t="shared" si="19"/>
        <v/>
      </c>
    </row>
    <row r="402" spans="1:22" x14ac:dyDescent="0.25">
      <c r="A402" s="42" t="str">
        <f>IF(R402="OK",IFERROR(B402&amp;" - "&amp;VLOOKUP(C402,supply!$B$8:$C$507,2,FALSE)&amp;" - "&amp;E402&amp;" - "&amp;G402&amp;" - "&amp;H402&amp;" - "&amp;I402&amp;" - "&amp;J402&amp;" - "&amp;K402&amp;" - "&amp;L402&amp;" - "&amp;M402&amp;" - "&amp;N402&amp;" - "&amp;O402&amp;" - с ддс: "&amp;Q402,""),"1001 - Няма данни за разход")</f>
        <v>1001 - Няма данни за разход</v>
      </c>
      <c r="B402" s="58">
        <v>395</v>
      </c>
      <c r="C402" s="58" t="str">
        <f>IF(AND(D402&lt;&gt;"",D402&lt;&gt;" -  -  -  -  - "),VLOOKUP(D402,supply!$A$8:$B$507,2,FALSE),"")</f>
        <v/>
      </c>
      <c r="D402" s="60"/>
      <c r="E402" s="60"/>
      <c r="F402" s="67"/>
      <c r="G402" s="59"/>
      <c r="H402" s="68"/>
      <c r="I402" s="60"/>
      <c r="J402" s="59"/>
      <c r="K402" s="59"/>
      <c r="L402" s="59"/>
      <c r="M402" s="59"/>
      <c r="N402" s="59"/>
      <c r="O402" s="59"/>
      <c r="P402" s="68"/>
      <c r="Q402" s="68"/>
      <c r="R402" s="77" t="str">
        <f t="shared" si="18"/>
        <v>Няма избран доставчик</v>
      </c>
      <c r="S402" s="63" t="str">
        <f t="shared" si="20"/>
        <v/>
      </c>
      <c r="U402" s="94" t="str">
        <f>IF(R402="OK",IF(IFERROR(VLOOKUP(B402,total!$B$8:$B$1007,1,FALSE),"")="",B402&amp;", ",""),"")</f>
        <v/>
      </c>
      <c r="V402" s="94" t="str">
        <f t="shared" si="19"/>
        <v/>
      </c>
    </row>
    <row r="403" spans="1:22" x14ac:dyDescent="0.25">
      <c r="A403" s="42" t="str">
        <f>IF(R403="OK",IFERROR(B403&amp;" - "&amp;VLOOKUP(C403,supply!$B$8:$C$507,2,FALSE)&amp;" - "&amp;E403&amp;" - "&amp;G403&amp;" - "&amp;H403&amp;" - "&amp;I403&amp;" - "&amp;J403&amp;" - "&amp;K403&amp;" - "&amp;L403&amp;" - "&amp;M403&amp;" - "&amp;N403&amp;" - "&amp;O403&amp;" - с ддс: "&amp;Q403,""),"1001 - Няма данни за разход")</f>
        <v>1001 - Няма данни за разход</v>
      </c>
      <c r="B403" s="58">
        <v>396</v>
      </c>
      <c r="C403" s="58" t="str">
        <f>IF(AND(D403&lt;&gt;"",D403&lt;&gt;" -  -  -  -  - "),VLOOKUP(D403,supply!$A$8:$B$507,2,FALSE),"")</f>
        <v/>
      </c>
      <c r="D403" s="60"/>
      <c r="E403" s="60"/>
      <c r="F403" s="67"/>
      <c r="G403" s="59"/>
      <c r="H403" s="68"/>
      <c r="I403" s="60"/>
      <c r="J403" s="59"/>
      <c r="K403" s="59"/>
      <c r="L403" s="59"/>
      <c r="M403" s="59"/>
      <c r="N403" s="59"/>
      <c r="O403" s="59"/>
      <c r="P403" s="68"/>
      <c r="Q403" s="68"/>
      <c r="R403" s="77" t="str">
        <f t="shared" si="18"/>
        <v>Няма избран доставчик</v>
      </c>
      <c r="S403" s="63" t="str">
        <f t="shared" si="20"/>
        <v/>
      </c>
      <c r="U403" s="94" t="str">
        <f>IF(R403="OK",IF(IFERROR(VLOOKUP(B403,total!$B$8:$B$1007,1,FALSE),"")="",B403&amp;", ",""),"")</f>
        <v/>
      </c>
      <c r="V403" s="94" t="str">
        <f t="shared" si="19"/>
        <v/>
      </c>
    </row>
    <row r="404" spans="1:22" x14ac:dyDescent="0.25">
      <c r="A404" s="42" t="str">
        <f>IF(R404="OK",IFERROR(B404&amp;" - "&amp;VLOOKUP(C404,supply!$B$8:$C$507,2,FALSE)&amp;" - "&amp;E404&amp;" - "&amp;G404&amp;" - "&amp;H404&amp;" - "&amp;I404&amp;" - "&amp;J404&amp;" - "&amp;K404&amp;" - "&amp;L404&amp;" - "&amp;M404&amp;" - "&amp;N404&amp;" - "&amp;O404&amp;" - с ддс: "&amp;Q404,""),"1001 - Няма данни за разход")</f>
        <v>1001 - Няма данни за разход</v>
      </c>
      <c r="B404" s="58">
        <v>397</v>
      </c>
      <c r="C404" s="58" t="str">
        <f>IF(AND(D404&lt;&gt;"",D404&lt;&gt;" -  -  -  -  - "),VLOOKUP(D404,supply!$A$8:$B$507,2,FALSE),"")</f>
        <v/>
      </c>
      <c r="D404" s="60"/>
      <c r="E404" s="60"/>
      <c r="F404" s="67"/>
      <c r="G404" s="59"/>
      <c r="H404" s="68"/>
      <c r="I404" s="60"/>
      <c r="J404" s="59"/>
      <c r="K404" s="59"/>
      <c r="L404" s="59"/>
      <c r="M404" s="59"/>
      <c r="N404" s="59"/>
      <c r="O404" s="59"/>
      <c r="P404" s="68"/>
      <c r="Q404" s="68"/>
      <c r="R404" s="77" t="str">
        <f t="shared" si="18"/>
        <v>Няма избран доставчик</v>
      </c>
      <c r="S404" s="63" t="str">
        <f t="shared" si="20"/>
        <v/>
      </c>
      <c r="U404" s="94" t="str">
        <f>IF(R404="OK",IF(IFERROR(VLOOKUP(B404,total!$B$8:$B$1007,1,FALSE),"")="",B404&amp;", ",""),"")</f>
        <v/>
      </c>
      <c r="V404" s="94" t="str">
        <f t="shared" si="19"/>
        <v/>
      </c>
    </row>
    <row r="405" spans="1:22" x14ac:dyDescent="0.25">
      <c r="A405" s="42" t="str">
        <f>IF(R405="OK",IFERROR(B405&amp;" - "&amp;VLOOKUP(C405,supply!$B$8:$C$507,2,FALSE)&amp;" - "&amp;E405&amp;" - "&amp;G405&amp;" - "&amp;H405&amp;" - "&amp;I405&amp;" - "&amp;J405&amp;" - "&amp;K405&amp;" - "&amp;L405&amp;" - "&amp;M405&amp;" - "&amp;N405&amp;" - "&amp;O405&amp;" - с ддс: "&amp;Q405,""),"1001 - Няма данни за разход")</f>
        <v>1001 - Няма данни за разход</v>
      </c>
      <c r="B405" s="58">
        <v>398</v>
      </c>
      <c r="C405" s="58" t="str">
        <f>IF(AND(D405&lt;&gt;"",D405&lt;&gt;" -  -  -  -  - "),VLOOKUP(D405,supply!$A$8:$B$507,2,FALSE),"")</f>
        <v/>
      </c>
      <c r="D405" s="60"/>
      <c r="E405" s="60"/>
      <c r="F405" s="67"/>
      <c r="G405" s="59"/>
      <c r="H405" s="68"/>
      <c r="I405" s="60"/>
      <c r="J405" s="59"/>
      <c r="K405" s="59"/>
      <c r="L405" s="59"/>
      <c r="M405" s="59"/>
      <c r="N405" s="59"/>
      <c r="O405" s="59"/>
      <c r="P405" s="68"/>
      <c r="Q405" s="68"/>
      <c r="R405" s="77" t="str">
        <f t="shared" si="18"/>
        <v>Няма избран доставчик</v>
      </c>
      <c r="S405" s="63" t="str">
        <f t="shared" si="20"/>
        <v/>
      </c>
      <c r="U405" s="94" t="str">
        <f>IF(R405="OK",IF(IFERROR(VLOOKUP(B405,total!$B$8:$B$1007,1,FALSE),"")="",B405&amp;", ",""),"")</f>
        <v/>
      </c>
      <c r="V405" s="94" t="str">
        <f t="shared" si="19"/>
        <v/>
      </c>
    </row>
    <row r="406" spans="1:22" x14ac:dyDescent="0.25">
      <c r="A406" s="42" t="str">
        <f>IF(R406="OK",IFERROR(B406&amp;" - "&amp;VLOOKUP(C406,supply!$B$8:$C$507,2,FALSE)&amp;" - "&amp;E406&amp;" - "&amp;G406&amp;" - "&amp;H406&amp;" - "&amp;I406&amp;" - "&amp;J406&amp;" - "&amp;K406&amp;" - "&amp;L406&amp;" - "&amp;M406&amp;" - "&amp;N406&amp;" - "&amp;O406&amp;" - с ддс: "&amp;Q406,""),"1001 - Няма данни за разход")</f>
        <v>1001 - Няма данни за разход</v>
      </c>
      <c r="B406" s="58">
        <v>399</v>
      </c>
      <c r="C406" s="58" t="str">
        <f>IF(AND(D406&lt;&gt;"",D406&lt;&gt;" -  -  -  -  - "),VLOOKUP(D406,supply!$A$8:$B$507,2,FALSE),"")</f>
        <v/>
      </c>
      <c r="D406" s="60"/>
      <c r="E406" s="60"/>
      <c r="F406" s="67"/>
      <c r="G406" s="59"/>
      <c r="H406" s="68"/>
      <c r="I406" s="60"/>
      <c r="J406" s="59"/>
      <c r="K406" s="59"/>
      <c r="L406" s="59"/>
      <c r="M406" s="59"/>
      <c r="N406" s="59"/>
      <c r="O406" s="59"/>
      <c r="P406" s="68"/>
      <c r="Q406" s="68"/>
      <c r="R406" s="77" t="str">
        <f t="shared" si="18"/>
        <v>Няма избран доставчик</v>
      </c>
      <c r="S406" s="63" t="str">
        <f t="shared" si="20"/>
        <v/>
      </c>
      <c r="U406" s="94" t="str">
        <f>IF(R406="OK",IF(IFERROR(VLOOKUP(B406,total!$B$8:$B$1007,1,FALSE),"")="",B406&amp;", ",""),"")</f>
        <v/>
      </c>
      <c r="V406" s="94" t="str">
        <f t="shared" si="19"/>
        <v/>
      </c>
    </row>
    <row r="407" spans="1:22" x14ac:dyDescent="0.25">
      <c r="A407" s="42" t="str">
        <f>IF(R407="OK",IFERROR(B407&amp;" - "&amp;VLOOKUP(C407,supply!$B$8:$C$507,2,FALSE)&amp;" - "&amp;E407&amp;" - "&amp;G407&amp;" - "&amp;H407&amp;" - "&amp;I407&amp;" - "&amp;J407&amp;" - "&amp;K407&amp;" - "&amp;L407&amp;" - "&amp;M407&amp;" - "&amp;N407&amp;" - "&amp;O407&amp;" - с ддс: "&amp;Q407,""),"1001 - Няма данни за разход")</f>
        <v>1001 - Няма данни за разход</v>
      </c>
      <c r="B407" s="58">
        <v>400</v>
      </c>
      <c r="C407" s="58" t="str">
        <f>IF(AND(D407&lt;&gt;"",D407&lt;&gt;" -  -  -  -  - "),VLOOKUP(D407,supply!$A$8:$B$507,2,FALSE),"")</f>
        <v/>
      </c>
      <c r="D407" s="60"/>
      <c r="E407" s="60"/>
      <c r="F407" s="67"/>
      <c r="G407" s="59"/>
      <c r="H407" s="68"/>
      <c r="I407" s="60"/>
      <c r="J407" s="59"/>
      <c r="K407" s="59"/>
      <c r="L407" s="59"/>
      <c r="M407" s="59"/>
      <c r="N407" s="59"/>
      <c r="O407" s="59"/>
      <c r="P407" s="68"/>
      <c r="Q407" s="68"/>
      <c r="R407" s="77" t="str">
        <f t="shared" si="18"/>
        <v>Няма избран доставчик</v>
      </c>
      <c r="S407" s="63" t="str">
        <f t="shared" si="20"/>
        <v/>
      </c>
      <c r="U407" s="94" t="str">
        <f>IF(R407="OK",IF(IFERROR(VLOOKUP(B407,total!$B$8:$B$1007,1,FALSE),"")="",B407&amp;", ",""),"")</f>
        <v/>
      </c>
      <c r="V407" s="94" t="str">
        <f t="shared" si="19"/>
        <v/>
      </c>
    </row>
    <row r="408" spans="1:22" x14ac:dyDescent="0.25">
      <c r="A408" s="42" t="str">
        <f>IF(R408="OK",IFERROR(B408&amp;" - "&amp;VLOOKUP(C408,supply!$B$8:$C$507,2,FALSE)&amp;" - "&amp;E408&amp;" - "&amp;G408&amp;" - "&amp;H408&amp;" - "&amp;I408&amp;" - "&amp;J408&amp;" - "&amp;K408&amp;" - "&amp;L408&amp;" - "&amp;M408&amp;" - "&amp;N408&amp;" - "&amp;O408&amp;" - с ддс: "&amp;Q408,""),"1001 - Няма данни за разход")</f>
        <v>1001 - Няма данни за разход</v>
      </c>
      <c r="B408" s="58">
        <v>401</v>
      </c>
      <c r="C408" s="58" t="str">
        <f>IF(AND(D408&lt;&gt;"",D408&lt;&gt;" -  -  -  -  - "),VLOOKUP(D408,supply!$A$8:$B$507,2,FALSE),"")</f>
        <v/>
      </c>
      <c r="D408" s="60"/>
      <c r="E408" s="60"/>
      <c r="F408" s="67"/>
      <c r="G408" s="59"/>
      <c r="H408" s="68"/>
      <c r="I408" s="60"/>
      <c r="J408" s="59"/>
      <c r="K408" s="59"/>
      <c r="L408" s="59"/>
      <c r="M408" s="59"/>
      <c r="N408" s="59"/>
      <c r="O408" s="59"/>
      <c r="P408" s="68"/>
      <c r="Q408" s="68"/>
      <c r="R408" s="77" t="str">
        <f t="shared" si="18"/>
        <v>Няма избран доставчик</v>
      </c>
      <c r="S408" s="63" t="str">
        <f t="shared" si="20"/>
        <v/>
      </c>
      <c r="U408" s="94" t="str">
        <f>IF(R408="OK",IF(IFERROR(VLOOKUP(B408,total!$B$8:$B$1007,1,FALSE),"")="",B408&amp;", ",""),"")</f>
        <v/>
      </c>
      <c r="V408" s="94" t="str">
        <f t="shared" si="19"/>
        <v/>
      </c>
    </row>
    <row r="409" spans="1:22" x14ac:dyDescent="0.25">
      <c r="A409" s="42" t="str">
        <f>IF(R409="OK",IFERROR(B409&amp;" - "&amp;VLOOKUP(C409,supply!$B$8:$C$507,2,FALSE)&amp;" - "&amp;E409&amp;" - "&amp;G409&amp;" - "&amp;H409&amp;" - "&amp;I409&amp;" - "&amp;J409&amp;" - "&amp;K409&amp;" - "&amp;L409&amp;" - "&amp;M409&amp;" - "&amp;N409&amp;" - "&amp;O409&amp;" - с ддс: "&amp;Q409,""),"1001 - Няма данни за разход")</f>
        <v>1001 - Няма данни за разход</v>
      </c>
      <c r="B409" s="58">
        <v>402</v>
      </c>
      <c r="C409" s="58" t="str">
        <f>IF(AND(D409&lt;&gt;"",D409&lt;&gt;" -  -  -  -  - "),VLOOKUP(D409,supply!$A$8:$B$507,2,FALSE),"")</f>
        <v/>
      </c>
      <c r="D409" s="60"/>
      <c r="E409" s="60"/>
      <c r="F409" s="67"/>
      <c r="G409" s="59"/>
      <c r="H409" s="68"/>
      <c r="I409" s="60"/>
      <c r="J409" s="59"/>
      <c r="K409" s="59"/>
      <c r="L409" s="59"/>
      <c r="M409" s="59"/>
      <c r="N409" s="59"/>
      <c r="O409" s="59"/>
      <c r="P409" s="68"/>
      <c r="Q409" s="68"/>
      <c r="R409" s="77" t="str">
        <f t="shared" si="18"/>
        <v>Няма избран доставчик</v>
      </c>
      <c r="S409" s="63" t="str">
        <f t="shared" si="20"/>
        <v/>
      </c>
      <c r="U409" s="94" t="str">
        <f>IF(R409="OK",IF(IFERROR(VLOOKUP(B409,total!$B$8:$B$1007,1,FALSE),"")="",B409&amp;", ",""),"")</f>
        <v/>
      </c>
      <c r="V409" s="94" t="str">
        <f t="shared" si="19"/>
        <v/>
      </c>
    </row>
    <row r="410" spans="1:22" x14ac:dyDescent="0.25">
      <c r="A410" s="42" t="str">
        <f>IF(R410="OK",IFERROR(B410&amp;" - "&amp;VLOOKUP(C410,supply!$B$8:$C$507,2,FALSE)&amp;" - "&amp;E410&amp;" - "&amp;G410&amp;" - "&amp;H410&amp;" - "&amp;I410&amp;" - "&amp;J410&amp;" - "&amp;K410&amp;" - "&amp;L410&amp;" - "&amp;M410&amp;" - "&amp;N410&amp;" - "&amp;O410&amp;" - с ддс: "&amp;Q410,""),"1001 - Няма данни за разход")</f>
        <v>1001 - Няма данни за разход</v>
      </c>
      <c r="B410" s="58">
        <v>403</v>
      </c>
      <c r="C410" s="58" t="str">
        <f>IF(AND(D410&lt;&gt;"",D410&lt;&gt;" -  -  -  -  - "),VLOOKUP(D410,supply!$A$8:$B$507,2,FALSE),"")</f>
        <v/>
      </c>
      <c r="D410" s="60"/>
      <c r="E410" s="60"/>
      <c r="F410" s="67"/>
      <c r="G410" s="59"/>
      <c r="H410" s="68"/>
      <c r="I410" s="60"/>
      <c r="J410" s="59"/>
      <c r="K410" s="59"/>
      <c r="L410" s="59"/>
      <c r="M410" s="59"/>
      <c r="N410" s="59"/>
      <c r="O410" s="59"/>
      <c r="P410" s="68"/>
      <c r="Q410" s="68"/>
      <c r="R410" s="77" t="str">
        <f t="shared" si="18"/>
        <v>Няма избран доставчик</v>
      </c>
      <c r="S410" s="63" t="str">
        <f t="shared" si="20"/>
        <v/>
      </c>
      <c r="U410" s="94" t="str">
        <f>IF(R410="OK",IF(IFERROR(VLOOKUP(B410,total!$B$8:$B$1007,1,FALSE),"")="",B410&amp;", ",""),"")</f>
        <v/>
      </c>
      <c r="V410" s="94" t="str">
        <f t="shared" si="19"/>
        <v/>
      </c>
    </row>
    <row r="411" spans="1:22" x14ac:dyDescent="0.25">
      <c r="A411" s="42" t="str">
        <f>IF(R411="OK",IFERROR(B411&amp;" - "&amp;VLOOKUP(C411,supply!$B$8:$C$507,2,FALSE)&amp;" - "&amp;E411&amp;" - "&amp;G411&amp;" - "&amp;H411&amp;" - "&amp;I411&amp;" - "&amp;J411&amp;" - "&amp;K411&amp;" - "&amp;L411&amp;" - "&amp;M411&amp;" - "&amp;N411&amp;" - "&amp;O411&amp;" - с ддс: "&amp;Q411,""),"1001 - Няма данни за разход")</f>
        <v>1001 - Няма данни за разход</v>
      </c>
      <c r="B411" s="58">
        <v>404</v>
      </c>
      <c r="C411" s="58" t="str">
        <f>IF(AND(D411&lt;&gt;"",D411&lt;&gt;" -  -  -  -  - "),VLOOKUP(D411,supply!$A$8:$B$507,2,FALSE),"")</f>
        <v/>
      </c>
      <c r="D411" s="60"/>
      <c r="E411" s="60"/>
      <c r="F411" s="67"/>
      <c r="G411" s="59"/>
      <c r="H411" s="68"/>
      <c r="I411" s="60"/>
      <c r="J411" s="59"/>
      <c r="K411" s="59"/>
      <c r="L411" s="59"/>
      <c r="M411" s="59"/>
      <c r="N411" s="59"/>
      <c r="O411" s="59"/>
      <c r="P411" s="68"/>
      <c r="Q411" s="68"/>
      <c r="R411" s="77" t="str">
        <f t="shared" si="18"/>
        <v>Няма избран доставчик</v>
      </c>
      <c r="S411" s="63" t="str">
        <f t="shared" si="20"/>
        <v/>
      </c>
      <c r="U411" s="94" t="str">
        <f>IF(R411="OK",IF(IFERROR(VLOOKUP(B411,total!$B$8:$B$1007,1,FALSE),"")="",B411&amp;", ",""),"")</f>
        <v/>
      </c>
      <c r="V411" s="94" t="str">
        <f t="shared" si="19"/>
        <v/>
      </c>
    </row>
    <row r="412" spans="1:22" x14ac:dyDescent="0.25">
      <c r="A412" s="42" t="str">
        <f>IF(R412="OK",IFERROR(B412&amp;" - "&amp;VLOOKUP(C412,supply!$B$8:$C$507,2,FALSE)&amp;" - "&amp;E412&amp;" - "&amp;G412&amp;" - "&amp;H412&amp;" - "&amp;I412&amp;" - "&amp;J412&amp;" - "&amp;K412&amp;" - "&amp;L412&amp;" - "&amp;M412&amp;" - "&amp;N412&amp;" - "&amp;O412&amp;" - с ддс: "&amp;Q412,""),"1001 - Няма данни за разход")</f>
        <v>1001 - Няма данни за разход</v>
      </c>
      <c r="B412" s="58">
        <v>405</v>
      </c>
      <c r="C412" s="58" t="str">
        <f>IF(AND(D412&lt;&gt;"",D412&lt;&gt;" -  -  -  -  - "),VLOOKUP(D412,supply!$A$8:$B$507,2,FALSE),"")</f>
        <v/>
      </c>
      <c r="D412" s="60"/>
      <c r="E412" s="60"/>
      <c r="F412" s="67"/>
      <c r="G412" s="59"/>
      <c r="H412" s="68"/>
      <c r="I412" s="60"/>
      <c r="J412" s="59"/>
      <c r="K412" s="59"/>
      <c r="L412" s="59"/>
      <c r="M412" s="59"/>
      <c r="N412" s="59"/>
      <c r="O412" s="59"/>
      <c r="P412" s="68"/>
      <c r="Q412" s="68"/>
      <c r="R412" s="77" t="str">
        <f t="shared" si="18"/>
        <v>Няма избран доставчик</v>
      </c>
      <c r="S412" s="63" t="str">
        <f t="shared" si="20"/>
        <v/>
      </c>
      <c r="U412" s="94" t="str">
        <f>IF(R412="OK",IF(IFERROR(VLOOKUP(B412,total!$B$8:$B$1007,1,FALSE),"")="",B412&amp;", ",""),"")</f>
        <v/>
      </c>
      <c r="V412" s="94" t="str">
        <f t="shared" si="19"/>
        <v/>
      </c>
    </row>
    <row r="413" spans="1:22" x14ac:dyDescent="0.25">
      <c r="A413" s="42" t="str">
        <f>IF(R413="OK",IFERROR(B413&amp;" - "&amp;VLOOKUP(C413,supply!$B$8:$C$507,2,FALSE)&amp;" - "&amp;E413&amp;" - "&amp;G413&amp;" - "&amp;H413&amp;" - "&amp;I413&amp;" - "&amp;J413&amp;" - "&amp;K413&amp;" - "&amp;L413&amp;" - "&amp;M413&amp;" - "&amp;N413&amp;" - "&amp;O413&amp;" - с ддс: "&amp;Q413,""),"1001 - Няма данни за разход")</f>
        <v>1001 - Няма данни за разход</v>
      </c>
      <c r="B413" s="58">
        <v>406</v>
      </c>
      <c r="C413" s="58" t="str">
        <f>IF(AND(D413&lt;&gt;"",D413&lt;&gt;" -  -  -  -  - "),VLOOKUP(D413,supply!$A$8:$B$507,2,FALSE),"")</f>
        <v/>
      </c>
      <c r="D413" s="60"/>
      <c r="E413" s="60"/>
      <c r="F413" s="67"/>
      <c r="G413" s="59"/>
      <c r="H413" s="68"/>
      <c r="I413" s="60"/>
      <c r="J413" s="59"/>
      <c r="K413" s="59"/>
      <c r="L413" s="59"/>
      <c r="M413" s="59"/>
      <c r="N413" s="59"/>
      <c r="O413" s="59"/>
      <c r="P413" s="68"/>
      <c r="Q413" s="68"/>
      <c r="R413" s="77" t="str">
        <f t="shared" si="18"/>
        <v>Няма избран доставчик</v>
      </c>
      <c r="S413" s="63" t="str">
        <f t="shared" si="20"/>
        <v/>
      </c>
      <c r="U413" s="94" t="str">
        <f>IF(R413="OK",IF(IFERROR(VLOOKUP(B413,total!$B$8:$B$1007,1,FALSE),"")="",B413&amp;", ",""),"")</f>
        <v/>
      </c>
      <c r="V413" s="94" t="str">
        <f t="shared" si="19"/>
        <v/>
      </c>
    </row>
    <row r="414" spans="1:22" x14ac:dyDescent="0.25">
      <c r="A414" s="42" t="str">
        <f>IF(R414="OK",IFERROR(B414&amp;" - "&amp;VLOOKUP(C414,supply!$B$8:$C$507,2,FALSE)&amp;" - "&amp;E414&amp;" - "&amp;G414&amp;" - "&amp;H414&amp;" - "&amp;I414&amp;" - "&amp;J414&amp;" - "&amp;K414&amp;" - "&amp;L414&amp;" - "&amp;M414&amp;" - "&amp;N414&amp;" - "&amp;O414&amp;" - с ддс: "&amp;Q414,""),"1001 - Няма данни за разход")</f>
        <v>1001 - Няма данни за разход</v>
      </c>
      <c r="B414" s="58">
        <v>407</v>
      </c>
      <c r="C414" s="58" t="str">
        <f>IF(AND(D414&lt;&gt;"",D414&lt;&gt;" -  -  -  -  - "),VLOOKUP(D414,supply!$A$8:$B$507,2,FALSE),"")</f>
        <v/>
      </c>
      <c r="D414" s="60"/>
      <c r="E414" s="60"/>
      <c r="F414" s="67"/>
      <c r="G414" s="59"/>
      <c r="H414" s="68"/>
      <c r="I414" s="60"/>
      <c r="J414" s="59"/>
      <c r="K414" s="59"/>
      <c r="L414" s="59"/>
      <c r="M414" s="59"/>
      <c r="N414" s="59"/>
      <c r="O414" s="59"/>
      <c r="P414" s="68"/>
      <c r="Q414" s="68"/>
      <c r="R414" s="77" t="str">
        <f t="shared" si="18"/>
        <v>Няма избран доставчик</v>
      </c>
      <c r="S414" s="63" t="str">
        <f t="shared" si="20"/>
        <v/>
      </c>
      <c r="U414" s="94" t="str">
        <f>IF(R414="OK",IF(IFERROR(VLOOKUP(B414,total!$B$8:$B$1007,1,FALSE),"")="",B414&amp;", ",""),"")</f>
        <v/>
      </c>
      <c r="V414" s="94" t="str">
        <f t="shared" si="19"/>
        <v/>
      </c>
    </row>
    <row r="415" spans="1:22" x14ac:dyDescent="0.25">
      <c r="A415" s="42" t="str">
        <f>IF(R415="OK",IFERROR(B415&amp;" - "&amp;VLOOKUP(C415,supply!$B$8:$C$507,2,FALSE)&amp;" - "&amp;E415&amp;" - "&amp;G415&amp;" - "&amp;H415&amp;" - "&amp;I415&amp;" - "&amp;J415&amp;" - "&amp;K415&amp;" - "&amp;L415&amp;" - "&amp;M415&amp;" - "&amp;N415&amp;" - "&amp;O415&amp;" - с ддс: "&amp;Q415,""),"1001 - Няма данни за разход")</f>
        <v>1001 - Няма данни за разход</v>
      </c>
      <c r="B415" s="58">
        <v>408</v>
      </c>
      <c r="C415" s="58" t="str">
        <f>IF(AND(D415&lt;&gt;"",D415&lt;&gt;" -  -  -  -  - "),VLOOKUP(D415,supply!$A$8:$B$507,2,FALSE),"")</f>
        <v/>
      </c>
      <c r="D415" s="60"/>
      <c r="E415" s="60"/>
      <c r="F415" s="67"/>
      <c r="G415" s="59"/>
      <c r="H415" s="68"/>
      <c r="I415" s="60"/>
      <c r="J415" s="59"/>
      <c r="K415" s="59"/>
      <c r="L415" s="59"/>
      <c r="M415" s="59"/>
      <c r="N415" s="59"/>
      <c r="O415" s="59"/>
      <c r="P415" s="68"/>
      <c r="Q415" s="68"/>
      <c r="R415" s="77" t="str">
        <f t="shared" si="18"/>
        <v>Няма избран доставчик</v>
      </c>
      <c r="S415" s="63" t="str">
        <f t="shared" si="20"/>
        <v/>
      </c>
      <c r="U415" s="94" t="str">
        <f>IF(R415="OK",IF(IFERROR(VLOOKUP(B415,total!$B$8:$B$1007,1,FALSE),"")="",B415&amp;", ",""),"")</f>
        <v/>
      </c>
      <c r="V415" s="94" t="str">
        <f t="shared" si="19"/>
        <v/>
      </c>
    </row>
    <row r="416" spans="1:22" x14ac:dyDescent="0.25">
      <c r="A416" s="42" t="str">
        <f>IF(R416="OK",IFERROR(B416&amp;" - "&amp;VLOOKUP(C416,supply!$B$8:$C$507,2,FALSE)&amp;" - "&amp;E416&amp;" - "&amp;G416&amp;" - "&amp;H416&amp;" - "&amp;I416&amp;" - "&amp;J416&amp;" - "&amp;K416&amp;" - "&amp;L416&amp;" - "&amp;M416&amp;" - "&amp;N416&amp;" - "&amp;O416&amp;" - с ддс: "&amp;Q416,""),"1001 - Няма данни за разход")</f>
        <v>1001 - Няма данни за разход</v>
      </c>
      <c r="B416" s="58">
        <v>409</v>
      </c>
      <c r="C416" s="58" t="str">
        <f>IF(AND(D416&lt;&gt;"",D416&lt;&gt;" -  -  -  -  - "),VLOOKUP(D416,supply!$A$8:$B$507,2,FALSE),"")</f>
        <v/>
      </c>
      <c r="D416" s="60"/>
      <c r="E416" s="60"/>
      <c r="F416" s="67"/>
      <c r="G416" s="59"/>
      <c r="H416" s="68"/>
      <c r="I416" s="60"/>
      <c r="J416" s="59"/>
      <c r="K416" s="59"/>
      <c r="L416" s="59"/>
      <c r="M416" s="59"/>
      <c r="N416" s="59"/>
      <c r="O416" s="59"/>
      <c r="P416" s="68"/>
      <c r="Q416" s="68"/>
      <c r="R416" s="77" t="str">
        <f t="shared" si="18"/>
        <v>Няма избран доставчик</v>
      </c>
      <c r="S416" s="63" t="str">
        <f t="shared" si="20"/>
        <v/>
      </c>
      <c r="U416" s="94" t="str">
        <f>IF(R416="OK",IF(IFERROR(VLOOKUP(B416,total!$B$8:$B$1007,1,FALSE),"")="",B416&amp;", ",""),"")</f>
        <v/>
      </c>
      <c r="V416" s="94" t="str">
        <f t="shared" si="19"/>
        <v/>
      </c>
    </row>
    <row r="417" spans="1:22" x14ac:dyDescent="0.25">
      <c r="A417" s="42" t="str">
        <f>IF(R417="OK",IFERROR(B417&amp;" - "&amp;VLOOKUP(C417,supply!$B$8:$C$507,2,FALSE)&amp;" - "&amp;E417&amp;" - "&amp;G417&amp;" - "&amp;H417&amp;" - "&amp;I417&amp;" - "&amp;J417&amp;" - "&amp;K417&amp;" - "&amp;L417&amp;" - "&amp;M417&amp;" - "&amp;N417&amp;" - "&amp;O417&amp;" - с ддс: "&amp;Q417,""),"1001 - Няма данни за разход")</f>
        <v>1001 - Няма данни за разход</v>
      </c>
      <c r="B417" s="58">
        <v>410</v>
      </c>
      <c r="C417" s="58" t="str">
        <f>IF(AND(D417&lt;&gt;"",D417&lt;&gt;" -  -  -  -  - "),VLOOKUP(D417,supply!$A$8:$B$507,2,FALSE),"")</f>
        <v/>
      </c>
      <c r="D417" s="60"/>
      <c r="E417" s="60"/>
      <c r="F417" s="67"/>
      <c r="G417" s="59"/>
      <c r="H417" s="68"/>
      <c r="I417" s="60"/>
      <c r="J417" s="59"/>
      <c r="K417" s="59"/>
      <c r="L417" s="59"/>
      <c r="M417" s="59"/>
      <c r="N417" s="59"/>
      <c r="O417" s="59"/>
      <c r="P417" s="68"/>
      <c r="Q417" s="68"/>
      <c r="R417" s="77" t="str">
        <f t="shared" si="18"/>
        <v>Няма избран доставчик</v>
      </c>
      <c r="S417" s="63" t="str">
        <f t="shared" si="20"/>
        <v/>
      </c>
      <c r="U417" s="94" t="str">
        <f>IF(R417="OK",IF(IFERROR(VLOOKUP(B417,total!$B$8:$B$1007,1,FALSE),"")="",B417&amp;", ",""),"")</f>
        <v/>
      </c>
      <c r="V417" s="94" t="str">
        <f t="shared" si="19"/>
        <v/>
      </c>
    </row>
    <row r="418" spans="1:22" x14ac:dyDescent="0.25">
      <c r="A418" s="42" t="str">
        <f>IF(R418="OK",IFERROR(B418&amp;" - "&amp;VLOOKUP(C418,supply!$B$8:$C$507,2,FALSE)&amp;" - "&amp;E418&amp;" - "&amp;G418&amp;" - "&amp;H418&amp;" - "&amp;I418&amp;" - "&amp;J418&amp;" - "&amp;K418&amp;" - "&amp;L418&amp;" - "&amp;M418&amp;" - "&amp;N418&amp;" - "&amp;O418&amp;" - с ддс: "&amp;Q418,""),"1001 - Няма данни за разход")</f>
        <v>1001 - Няма данни за разход</v>
      </c>
      <c r="B418" s="58">
        <v>411</v>
      </c>
      <c r="C418" s="58" t="str">
        <f>IF(AND(D418&lt;&gt;"",D418&lt;&gt;" -  -  -  -  - "),VLOOKUP(D418,supply!$A$8:$B$507,2,FALSE),"")</f>
        <v/>
      </c>
      <c r="D418" s="60"/>
      <c r="E418" s="60"/>
      <c r="F418" s="67"/>
      <c r="G418" s="59"/>
      <c r="H418" s="68"/>
      <c r="I418" s="60"/>
      <c r="J418" s="59"/>
      <c r="K418" s="59"/>
      <c r="L418" s="59"/>
      <c r="M418" s="59"/>
      <c r="N418" s="59"/>
      <c r="O418" s="59"/>
      <c r="P418" s="68"/>
      <c r="Q418" s="68"/>
      <c r="R418" s="77" t="str">
        <f t="shared" si="18"/>
        <v>Няма избран доставчик</v>
      </c>
      <c r="S418" s="63" t="str">
        <f t="shared" si="20"/>
        <v/>
      </c>
      <c r="U418" s="94" t="str">
        <f>IF(R418="OK",IF(IFERROR(VLOOKUP(B418,total!$B$8:$B$1007,1,FALSE),"")="",B418&amp;", ",""),"")</f>
        <v/>
      </c>
      <c r="V418" s="94" t="str">
        <f t="shared" si="19"/>
        <v/>
      </c>
    </row>
    <row r="419" spans="1:22" x14ac:dyDescent="0.25">
      <c r="A419" s="42" t="str">
        <f>IF(R419="OK",IFERROR(B419&amp;" - "&amp;VLOOKUP(C419,supply!$B$8:$C$507,2,FALSE)&amp;" - "&amp;E419&amp;" - "&amp;G419&amp;" - "&amp;H419&amp;" - "&amp;I419&amp;" - "&amp;J419&amp;" - "&amp;K419&amp;" - "&amp;L419&amp;" - "&amp;M419&amp;" - "&amp;N419&amp;" - "&amp;O419&amp;" - с ддс: "&amp;Q419,""),"1001 - Няма данни за разход")</f>
        <v>1001 - Няма данни за разход</v>
      </c>
      <c r="B419" s="58">
        <v>412</v>
      </c>
      <c r="C419" s="58" t="str">
        <f>IF(AND(D419&lt;&gt;"",D419&lt;&gt;" -  -  -  -  - "),VLOOKUP(D419,supply!$A$8:$B$507,2,FALSE),"")</f>
        <v/>
      </c>
      <c r="D419" s="60"/>
      <c r="E419" s="60"/>
      <c r="F419" s="67"/>
      <c r="G419" s="59"/>
      <c r="H419" s="68"/>
      <c r="I419" s="60"/>
      <c r="J419" s="59"/>
      <c r="K419" s="59"/>
      <c r="L419" s="59"/>
      <c r="M419" s="59"/>
      <c r="N419" s="59"/>
      <c r="O419" s="59"/>
      <c r="P419" s="68"/>
      <c r="Q419" s="68"/>
      <c r="R419" s="77" t="str">
        <f t="shared" si="18"/>
        <v>Няма избран доставчик</v>
      </c>
      <c r="S419" s="63" t="str">
        <f t="shared" si="20"/>
        <v/>
      </c>
      <c r="U419" s="94" t="str">
        <f>IF(R419="OK",IF(IFERROR(VLOOKUP(B419,total!$B$8:$B$1007,1,FALSE),"")="",B419&amp;", ",""),"")</f>
        <v/>
      </c>
      <c r="V419" s="94" t="str">
        <f t="shared" si="19"/>
        <v/>
      </c>
    </row>
    <row r="420" spans="1:22" x14ac:dyDescent="0.25">
      <c r="A420" s="42" t="str">
        <f>IF(R420="OK",IFERROR(B420&amp;" - "&amp;VLOOKUP(C420,supply!$B$8:$C$507,2,FALSE)&amp;" - "&amp;E420&amp;" - "&amp;G420&amp;" - "&amp;H420&amp;" - "&amp;I420&amp;" - "&amp;J420&amp;" - "&amp;K420&amp;" - "&amp;L420&amp;" - "&amp;M420&amp;" - "&amp;N420&amp;" - "&amp;O420&amp;" - с ддс: "&amp;Q420,""),"1001 - Няма данни за разход")</f>
        <v>1001 - Няма данни за разход</v>
      </c>
      <c r="B420" s="58">
        <v>413</v>
      </c>
      <c r="C420" s="58" t="str">
        <f>IF(AND(D420&lt;&gt;"",D420&lt;&gt;" -  -  -  -  - "),VLOOKUP(D420,supply!$A$8:$B$507,2,FALSE),"")</f>
        <v/>
      </c>
      <c r="D420" s="60"/>
      <c r="E420" s="60"/>
      <c r="F420" s="67"/>
      <c r="G420" s="59"/>
      <c r="H420" s="68"/>
      <c r="I420" s="60"/>
      <c r="J420" s="59"/>
      <c r="K420" s="59"/>
      <c r="L420" s="59"/>
      <c r="M420" s="59"/>
      <c r="N420" s="59"/>
      <c r="O420" s="59"/>
      <c r="P420" s="68"/>
      <c r="Q420" s="68"/>
      <c r="R420" s="77" t="str">
        <f t="shared" si="18"/>
        <v>Няма избран доставчик</v>
      </c>
      <c r="S420" s="63" t="str">
        <f t="shared" si="20"/>
        <v/>
      </c>
      <c r="U420" s="94" t="str">
        <f>IF(R420="OK",IF(IFERROR(VLOOKUP(B420,total!$B$8:$B$1007,1,FALSE),"")="",B420&amp;", ",""),"")</f>
        <v/>
      </c>
      <c r="V420" s="94" t="str">
        <f t="shared" si="19"/>
        <v/>
      </c>
    </row>
    <row r="421" spans="1:22" x14ac:dyDescent="0.25">
      <c r="A421" s="42" t="str">
        <f>IF(R421="OK",IFERROR(B421&amp;" - "&amp;VLOOKUP(C421,supply!$B$8:$C$507,2,FALSE)&amp;" - "&amp;E421&amp;" - "&amp;G421&amp;" - "&amp;H421&amp;" - "&amp;I421&amp;" - "&amp;J421&amp;" - "&amp;K421&amp;" - "&amp;L421&amp;" - "&amp;M421&amp;" - "&amp;N421&amp;" - "&amp;O421&amp;" - с ддс: "&amp;Q421,""),"1001 - Няма данни за разход")</f>
        <v>1001 - Няма данни за разход</v>
      </c>
      <c r="B421" s="58">
        <v>414</v>
      </c>
      <c r="C421" s="58" t="str">
        <f>IF(AND(D421&lt;&gt;"",D421&lt;&gt;" -  -  -  -  - "),VLOOKUP(D421,supply!$A$8:$B$507,2,FALSE),"")</f>
        <v/>
      </c>
      <c r="D421" s="60"/>
      <c r="E421" s="60"/>
      <c r="F421" s="67"/>
      <c r="G421" s="59"/>
      <c r="H421" s="68"/>
      <c r="I421" s="60"/>
      <c r="J421" s="59"/>
      <c r="K421" s="59"/>
      <c r="L421" s="59"/>
      <c r="M421" s="59"/>
      <c r="N421" s="59"/>
      <c r="O421" s="59"/>
      <c r="P421" s="68"/>
      <c r="Q421" s="68"/>
      <c r="R421" s="77" t="str">
        <f t="shared" si="18"/>
        <v>Няма избран доставчик</v>
      </c>
      <c r="S421" s="63" t="str">
        <f t="shared" si="20"/>
        <v/>
      </c>
      <c r="U421" s="94" t="str">
        <f>IF(R421="OK",IF(IFERROR(VLOOKUP(B421,total!$B$8:$B$1007,1,FALSE),"")="",B421&amp;", ",""),"")</f>
        <v/>
      </c>
      <c r="V421" s="94" t="str">
        <f t="shared" si="19"/>
        <v/>
      </c>
    </row>
    <row r="422" spans="1:22" x14ac:dyDescent="0.25">
      <c r="A422" s="42" t="str">
        <f>IF(R422="OK",IFERROR(B422&amp;" - "&amp;VLOOKUP(C422,supply!$B$8:$C$507,2,FALSE)&amp;" - "&amp;E422&amp;" - "&amp;G422&amp;" - "&amp;H422&amp;" - "&amp;I422&amp;" - "&amp;J422&amp;" - "&amp;K422&amp;" - "&amp;L422&amp;" - "&amp;M422&amp;" - "&amp;N422&amp;" - "&amp;O422&amp;" - с ддс: "&amp;Q422,""),"1001 - Няма данни за разход")</f>
        <v>1001 - Няма данни за разход</v>
      </c>
      <c r="B422" s="58">
        <v>415</v>
      </c>
      <c r="C422" s="58" t="str">
        <f>IF(AND(D422&lt;&gt;"",D422&lt;&gt;" -  -  -  -  - "),VLOOKUP(D422,supply!$A$8:$B$507,2,FALSE),"")</f>
        <v/>
      </c>
      <c r="D422" s="60"/>
      <c r="E422" s="60"/>
      <c r="F422" s="67"/>
      <c r="G422" s="59"/>
      <c r="H422" s="68"/>
      <c r="I422" s="60"/>
      <c r="J422" s="59"/>
      <c r="K422" s="59"/>
      <c r="L422" s="59"/>
      <c r="M422" s="59"/>
      <c r="N422" s="59"/>
      <c r="O422" s="59"/>
      <c r="P422" s="68"/>
      <c r="Q422" s="68"/>
      <c r="R422" s="77" t="str">
        <f t="shared" si="18"/>
        <v>Няма избран доставчик</v>
      </c>
      <c r="S422" s="63" t="str">
        <f t="shared" si="20"/>
        <v/>
      </c>
      <c r="U422" s="94" t="str">
        <f>IF(R422="OK",IF(IFERROR(VLOOKUP(B422,total!$B$8:$B$1007,1,FALSE),"")="",B422&amp;", ",""),"")</f>
        <v/>
      </c>
      <c r="V422" s="94" t="str">
        <f t="shared" si="19"/>
        <v/>
      </c>
    </row>
    <row r="423" spans="1:22" x14ac:dyDescent="0.25">
      <c r="A423" s="42" t="str">
        <f>IF(R423="OK",IFERROR(B423&amp;" - "&amp;VLOOKUP(C423,supply!$B$8:$C$507,2,FALSE)&amp;" - "&amp;E423&amp;" - "&amp;G423&amp;" - "&amp;H423&amp;" - "&amp;I423&amp;" - "&amp;J423&amp;" - "&amp;K423&amp;" - "&amp;L423&amp;" - "&amp;M423&amp;" - "&amp;N423&amp;" - "&amp;O423&amp;" - с ддс: "&amp;Q423,""),"1001 - Няма данни за разход")</f>
        <v>1001 - Няма данни за разход</v>
      </c>
      <c r="B423" s="58">
        <v>416</v>
      </c>
      <c r="C423" s="58" t="str">
        <f>IF(AND(D423&lt;&gt;"",D423&lt;&gt;" -  -  -  -  - "),VLOOKUP(D423,supply!$A$8:$B$507,2,FALSE),"")</f>
        <v/>
      </c>
      <c r="D423" s="60"/>
      <c r="E423" s="60"/>
      <c r="F423" s="67"/>
      <c r="G423" s="59"/>
      <c r="H423" s="68"/>
      <c r="I423" s="60"/>
      <c r="J423" s="59"/>
      <c r="K423" s="59"/>
      <c r="L423" s="59"/>
      <c r="M423" s="59"/>
      <c r="N423" s="59"/>
      <c r="O423" s="59"/>
      <c r="P423" s="68"/>
      <c r="Q423" s="68"/>
      <c r="R423" s="77" t="str">
        <f t="shared" si="18"/>
        <v>Няма избран доставчик</v>
      </c>
      <c r="S423" s="63" t="str">
        <f t="shared" si="20"/>
        <v/>
      </c>
      <c r="U423" s="94" t="str">
        <f>IF(R423="OK",IF(IFERROR(VLOOKUP(B423,total!$B$8:$B$1007,1,FALSE),"")="",B423&amp;", ",""),"")</f>
        <v/>
      </c>
      <c r="V423" s="94" t="str">
        <f t="shared" si="19"/>
        <v/>
      </c>
    </row>
    <row r="424" spans="1:22" x14ac:dyDescent="0.25">
      <c r="A424" s="42" t="str">
        <f>IF(R424="OK",IFERROR(B424&amp;" - "&amp;VLOOKUP(C424,supply!$B$8:$C$507,2,FALSE)&amp;" - "&amp;E424&amp;" - "&amp;G424&amp;" - "&amp;H424&amp;" - "&amp;I424&amp;" - "&amp;J424&amp;" - "&amp;K424&amp;" - "&amp;L424&amp;" - "&amp;M424&amp;" - "&amp;N424&amp;" - "&amp;O424&amp;" - с ддс: "&amp;Q424,""),"1001 - Няма данни за разход")</f>
        <v>1001 - Няма данни за разход</v>
      </c>
      <c r="B424" s="58">
        <v>417</v>
      </c>
      <c r="C424" s="58" t="str">
        <f>IF(AND(D424&lt;&gt;"",D424&lt;&gt;" -  -  -  -  - "),VLOOKUP(D424,supply!$A$8:$B$507,2,FALSE),"")</f>
        <v/>
      </c>
      <c r="D424" s="60"/>
      <c r="E424" s="60"/>
      <c r="F424" s="67"/>
      <c r="G424" s="59"/>
      <c r="H424" s="68"/>
      <c r="I424" s="60"/>
      <c r="J424" s="59"/>
      <c r="K424" s="59"/>
      <c r="L424" s="59"/>
      <c r="M424" s="59"/>
      <c r="N424" s="59"/>
      <c r="O424" s="59"/>
      <c r="P424" s="68"/>
      <c r="Q424" s="68"/>
      <c r="R424" s="77" t="str">
        <f t="shared" si="18"/>
        <v>Няма избран доставчик</v>
      </c>
      <c r="S424" s="63" t="str">
        <f t="shared" si="20"/>
        <v/>
      </c>
      <c r="U424" s="94" t="str">
        <f>IF(R424="OK",IF(IFERROR(VLOOKUP(B424,total!$B$8:$B$1007,1,FALSE),"")="",B424&amp;", ",""),"")</f>
        <v/>
      </c>
      <c r="V424" s="94" t="str">
        <f t="shared" si="19"/>
        <v/>
      </c>
    </row>
    <row r="425" spans="1:22" x14ac:dyDescent="0.25">
      <c r="A425" s="42" t="str">
        <f>IF(R425="OK",IFERROR(B425&amp;" - "&amp;VLOOKUP(C425,supply!$B$8:$C$507,2,FALSE)&amp;" - "&amp;E425&amp;" - "&amp;G425&amp;" - "&amp;H425&amp;" - "&amp;I425&amp;" - "&amp;J425&amp;" - "&amp;K425&amp;" - "&amp;L425&amp;" - "&amp;M425&amp;" - "&amp;N425&amp;" - "&amp;O425&amp;" - с ддс: "&amp;Q425,""),"1001 - Няма данни за разход")</f>
        <v>1001 - Няма данни за разход</v>
      </c>
      <c r="B425" s="58">
        <v>418</v>
      </c>
      <c r="C425" s="58" t="str">
        <f>IF(AND(D425&lt;&gt;"",D425&lt;&gt;" -  -  -  -  - "),VLOOKUP(D425,supply!$A$8:$B$507,2,FALSE),"")</f>
        <v/>
      </c>
      <c r="D425" s="60"/>
      <c r="E425" s="60"/>
      <c r="F425" s="67"/>
      <c r="G425" s="59"/>
      <c r="H425" s="68"/>
      <c r="I425" s="60"/>
      <c r="J425" s="59"/>
      <c r="K425" s="59"/>
      <c r="L425" s="59"/>
      <c r="M425" s="59"/>
      <c r="N425" s="59"/>
      <c r="O425" s="59"/>
      <c r="P425" s="68"/>
      <c r="Q425" s="68"/>
      <c r="R425" s="77" t="str">
        <f t="shared" si="18"/>
        <v>Няма избран доставчик</v>
      </c>
      <c r="S425" s="63" t="str">
        <f t="shared" si="20"/>
        <v/>
      </c>
      <c r="U425" s="94" t="str">
        <f>IF(R425="OK",IF(IFERROR(VLOOKUP(B425,total!$B$8:$B$1007,1,FALSE),"")="",B425&amp;", ",""),"")</f>
        <v/>
      </c>
      <c r="V425" s="94" t="str">
        <f t="shared" si="19"/>
        <v/>
      </c>
    </row>
    <row r="426" spans="1:22" x14ac:dyDescent="0.25">
      <c r="A426" s="42" t="str">
        <f>IF(R426="OK",IFERROR(B426&amp;" - "&amp;VLOOKUP(C426,supply!$B$8:$C$507,2,FALSE)&amp;" - "&amp;E426&amp;" - "&amp;G426&amp;" - "&amp;H426&amp;" - "&amp;I426&amp;" - "&amp;J426&amp;" - "&amp;K426&amp;" - "&amp;L426&amp;" - "&amp;M426&amp;" - "&amp;N426&amp;" - "&amp;O426&amp;" - с ддс: "&amp;Q426,""),"1001 - Няма данни за разход")</f>
        <v>1001 - Няма данни за разход</v>
      </c>
      <c r="B426" s="58">
        <v>419</v>
      </c>
      <c r="C426" s="58" t="str">
        <f>IF(AND(D426&lt;&gt;"",D426&lt;&gt;" -  -  -  -  - "),VLOOKUP(D426,supply!$A$8:$B$507,2,FALSE),"")</f>
        <v/>
      </c>
      <c r="D426" s="60"/>
      <c r="E426" s="60"/>
      <c r="F426" s="67"/>
      <c r="G426" s="59"/>
      <c r="H426" s="68"/>
      <c r="I426" s="60"/>
      <c r="J426" s="59"/>
      <c r="K426" s="59"/>
      <c r="L426" s="59"/>
      <c r="M426" s="59"/>
      <c r="N426" s="59"/>
      <c r="O426" s="59"/>
      <c r="P426" s="68"/>
      <c r="Q426" s="68"/>
      <c r="R426" s="77" t="str">
        <f t="shared" si="18"/>
        <v>Няма избран доставчик</v>
      </c>
      <c r="S426" s="63" t="str">
        <f t="shared" si="20"/>
        <v/>
      </c>
      <c r="U426" s="94" t="str">
        <f>IF(R426="OK",IF(IFERROR(VLOOKUP(B426,total!$B$8:$B$1007,1,FALSE),"")="",B426&amp;", ",""),"")</f>
        <v/>
      </c>
      <c r="V426" s="94" t="str">
        <f t="shared" si="19"/>
        <v/>
      </c>
    </row>
    <row r="427" spans="1:22" x14ac:dyDescent="0.25">
      <c r="A427" s="42" t="str">
        <f>IF(R427="OK",IFERROR(B427&amp;" - "&amp;VLOOKUP(C427,supply!$B$8:$C$507,2,FALSE)&amp;" - "&amp;E427&amp;" - "&amp;G427&amp;" - "&amp;H427&amp;" - "&amp;I427&amp;" - "&amp;J427&amp;" - "&amp;K427&amp;" - "&amp;L427&amp;" - "&amp;M427&amp;" - "&amp;N427&amp;" - "&amp;O427&amp;" - с ддс: "&amp;Q427,""),"1001 - Няма данни за разход")</f>
        <v>1001 - Няма данни за разход</v>
      </c>
      <c r="B427" s="58">
        <v>420</v>
      </c>
      <c r="C427" s="58" t="str">
        <f>IF(AND(D427&lt;&gt;"",D427&lt;&gt;" -  -  -  -  - "),VLOOKUP(D427,supply!$A$8:$B$507,2,FALSE),"")</f>
        <v/>
      </c>
      <c r="D427" s="60"/>
      <c r="E427" s="60"/>
      <c r="F427" s="67"/>
      <c r="G427" s="59"/>
      <c r="H427" s="68"/>
      <c r="I427" s="60"/>
      <c r="J427" s="59"/>
      <c r="K427" s="59"/>
      <c r="L427" s="59"/>
      <c r="M427" s="59"/>
      <c r="N427" s="59"/>
      <c r="O427" s="59"/>
      <c r="P427" s="68"/>
      <c r="Q427" s="68"/>
      <c r="R427" s="77" t="str">
        <f t="shared" si="18"/>
        <v>Няма избран доставчик</v>
      </c>
      <c r="S427" s="63" t="str">
        <f t="shared" si="20"/>
        <v/>
      </c>
      <c r="U427" s="94" t="str">
        <f>IF(R427="OK",IF(IFERROR(VLOOKUP(B427,total!$B$8:$B$1007,1,FALSE),"")="",B427&amp;", ",""),"")</f>
        <v/>
      </c>
      <c r="V427" s="94" t="str">
        <f t="shared" si="19"/>
        <v/>
      </c>
    </row>
    <row r="428" spans="1:22" x14ac:dyDescent="0.25">
      <c r="A428" s="42" t="str">
        <f>IF(R428="OK",IFERROR(B428&amp;" - "&amp;VLOOKUP(C428,supply!$B$8:$C$507,2,FALSE)&amp;" - "&amp;E428&amp;" - "&amp;G428&amp;" - "&amp;H428&amp;" - "&amp;I428&amp;" - "&amp;J428&amp;" - "&amp;K428&amp;" - "&amp;L428&amp;" - "&amp;M428&amp;" - "&amp;N428&amp;" - "&amp;O428&amp;" - с ддс: "&amp;Q428,""),"1001 - Няма данни за разход")</f>
        <v>1001 - Няма данни за разход</v>
      </c>
      <c r="B428" s="58">
        <v>421</v>
      </c>
      <c r="C428" s="58" t="str">
        <f>IF(AND(D428&lt;&gt;"",D428&lt;&gt;" -  -  -  -  - "),VLOOKUP(D428,supply!$A$8:$B$507,2,FALSE),"")</f>
        <v/>
      </c>
      <c r="D428" s="60"/>
      <c r="E428" s="60"/>
      <c r="F428" s="67"/>
      <c r="G428" s="59"/>
      <c r="H428" s="68"/>
      <c r="I428" s="60"/>
      <c r="J428" s="59"/>
      <c r="K428" s="59"/>
      <c r="L428" s="59"/>
      <c r="M428" s="59"/>
      <c r="N428" s="59"/>
      <c r="O428" s="59"/>
      <c r="P428" s="68"/>
      <c r="Q428" s="68"/>
      <c r="R428" s="77" t="str">
        <f t="shared" si="18"/>
        <v>Няма избран доставчик</v>
      </c>
      <c r="S428" s="63" t="str">
        <f t="shared" si="20"/>
        <v/>
      </c>
      <c r="U428" s="94" t="str">
        <f>IF(R428="OK",IF(IFERROR(VLOOKUP(B428,total!$B$8:$B$1007,1,FALSE),"")="",B428&amp;", ",""),"")</f>
        <v/>
      </c>
      <c r="V428" s="94" t="str">
        <f t="shared" si="19"/>
        <v/>
      </c>
    </row>
    <row r="429" spans="1:22" x14ac:dyDescent="0.25">
      <c r="A429" s="42" t="str">
        <f>IF(R429="OK",IFERROR(B429&amp;" - "&amp;VLOOKUP(C429,supply!$B$8:$C$507,2,FALSE)&amp;" - "&amp;E429&amp;" - "&amp;G429&amp;" - "&amp;H429&amp;" - "&amp;I429&amp;" - "&amp;J429&amp;" - "&amp;K429&amp;" - "&amp;L429&amp;" - "&amp;M429&amp;" - "&amp;N429&amp;" - "&amp;O429&amp;" - с ддс: "&amp;Q429,""),"1001 - Няма данни за разход")</f>
        <v>1001 - Няма данни за разход</v>
      </c>
      <c r="B429" s="58">
        <v>422</v>
      </c>
      <c r="C429" s="58" t="str">
        <f>IF(AND(D429&lt;&gt;"",D429&lt;&gt;" -  -  -  -  - "),VLOOKUP(D429,supply!$A$8:$B$507,2,FALSE),"")</f>
        <v/>
      </c>
      <c r="D429" s="60"/>
      <c r="E429" s="60"/>
      <c r="F429" s="67"/>
      <c r="G429" s="59"/>
      <c r="H429" s="68"/>
      <c r="I429" s="60"/>
      <c r="J429" s="59"/>
      <c r="K429" s="59"/>
      <c r="L429" s="59"/>
      <c r="M429" s="59"/>
      <c r="N429" s="59"/>
      <c r="O429" s="59"/>
      <c r="P429" s="68"/>
      <c r="Q429" s="68"/>
      <c r="R429" s="77" t="str">
        <f t="shared" si="18"/>
        <v>Няма избран доставчик</v>
      </c>
      <c r="S429" s="63" t="str">
        <f t="shared" si="20"/>
        <v/>
      </c>
      <c r="U429" s="94" t="str">
        <f>IF(R429="OK",IF(IFERROR(VLOOKUP(B429,total!$B$8:$B$1007,1,FALSE),"")="",B429&amp;", ",""),"")</f>
        <v/>
      </c>
      <c r="V429" s="94" t="str">
        <f t="shared" si="19"/>
        <v/>
      </c>
    </row>
    <row r="430" spans="1:22" x14ac:dyDescent="0.25">
      <c r="A430" s="42" t="str">
        <f>IF(R430="OK",IFERROR(B430&amp;" - "&amp;VLOOKUP(C430,supply!$B$8:$C$507,2,FALSE)&amp;" - "&amp;E430&amp;" - "&amp;G430&amp;" - "&amp;H430&amp;" - "&amp;I430&amp;" - "&amp;J430&amp;" - "&amp;K430&amp;" - "&amp;L430&amp;" - "&amp;M430&amp;" - "&amp;N430&amp;" - "&amp;O430&amp;" - с ддс: "&amp;Q430,""),"1001 - Няма данни за разход")</f>
        <v>1001 - Няма данни за разход</v>
      </c>
      <c r="B430" s="58">
        <v>423</v>
      </c>
      <c r="C430" s="58" t="str">
        <f>IF(AND(D430&lt;&gt;"",D430&lt;&gt;" -  -  -  -  - "),VLOOKUP(D430,supply!$A$8:$B$507,2,FALSE),"")</f>
        <v/>
      </c>
      <c r="D430" s="60"/>
      <c r="E430" s="60"/>
      <c r="F430" s="67"/>
      <c r="G430" s="59"/>
      <c r="H430" s="68"/>
      <c r="I430" s="60"/>
      <c r="J430" s="59"/>
      <c r="K430" s="59"/>
      <c r="L430" s="59"/>
      <c r="M430" s="59"/>
      <c r="N430" s="59"/>
      <c r="O430" s="59"/>
      <c r="P430" s="68"/>
      <c r="Q430" s="68"/>
      <c r="R430" s="77" t="str">
        <f t="shared" si="18"/>
        <v>Няма избран доставчик</v>
      </c>
      <c r="S430" s="63" t="str">
        <f t="shared" si="20"/>
        <v/>
      </c>
      <c r="U430" s="94" t="str">
        <f>IF(R430="OK",IF(IFERROR(VLOOKUP(B430,total!$B$8:$B$1007,1,FALSE),"")="",B430&amp;", ",""),"")</f>
        <v/>
      </c>
      <c r="V430" s="94" t="str">
        <f t="shared" si="19"/>
        <v/>
      </c>
    </row>
    <row r="431" spans="1:22" x14ac:dyDescent="0.25">
      <c r="A431" s="42" t="str">
        <f>IF(R431="OK",IFERROR(B431&amp;" - "&amp;VLOOKUP(C431,supply!$B$8:$C$507,2,FALSE)&amp;" - "&amp;E431&amp;" - "&amp;G431&amp;" - "&amp;H431&amp;" - "&amp;I431&amp;" - "&amp;J431&amp;" - "&amp;K431&amp;" - "&amp;L431&amp;" - "&amp;M431&amp;" - "&amp;N431&amp;" - "&amp;O431&amp;" - с ддс: "&amp;Q431,""),"1001 - Няма данни за разход")</f>
        <v>1001 - Няма данни за разход</v>
      </c>
      <c r="B431" s="58">
        <v>424</v>
      </c>
      <c r="C431" s="58" t="str">
        <f>IF(AND(D431&lt;&gt;"",D431&lt;&gt;" -  -  -  -  - "),VLOOKUP(D431,supply!$A$8:$B$507,2,FALSE),"")</f>
        <v/>
      </c>
      <c r="D431" s="60"/>
      <c r="E431" s="60"/>
      <c r="F431" s="67"/>
      <c r="G431" s="59"/>
      <c r="H431" s="68"/>
      <c r="I431" s="60"/>
      <c r="J431" s="59"/>
      <c r="K431" s="59"/>
      <c r="L431" s="59"/>
      <c r="M431" s="59"/>
      <c r="N431" s="59"/>
      <c r="O431" s="59"/>
      <c r="P431" s="68"/>
      <c r="Q431" s="68"/>
      <c r="R431" s="77" t="str">
        <f t="shared" si="18"/>
        <v>Няма избран доставчик</v>
      </c>
      <c r="S431" s="63" t="str">
        <f t="shared" si="20"/>
        <v/>
      </c>
      <c r="U431" s="94" t="str">
        <f>IF(R431="OK",IF(IFERROR(VLOOKUP(B431,total!$B$8:$B$1007,1,FALSE),"")="",B431&amp;", ",""),"")</f>
        <v/>
      </c>
      <c r="V431" s="94" t="str">
        <f t="shared" si="19"/>
        <v/>
      </c>
    </row>
    <row r="432" spans="1:22" x14ac:dyDescent="0.25">
      <c r="A432" s="42" t="str">
        <f>IF(R432="OK",IFERROR(B432&amp;" - "&amp;VLOOKUP(C432,supply!$B$8:$C$507,2,FALSE)&amp;" - "&amp;E432&amp;" - "&amp;G432&amp;" - "&amp;H432&amp;" - "&amp;I432&amp;" - "&amp;J432&amp;" - "&amp;K432&amp;" - "&amp;L432&amp;" - "&amp;M432&amp;" - "&amp;N432&amp;" - "&amp;O432&amp;" - с ддс: "&amp;Q432,""),"1001 - Няма данни за разход")</f>
        <v>1001 - Няма данни за разход</v>
      </c>
      <c r="B432" s="58">
        <v>425</v>
      </c>
      <c r="C432" s="58" t="str">
        <f>IF(AND(D432&lt;&gt;"",D432&lt;&gt;" -  -  -  -  - "),VLOOKUP(D432,supply!$A$8:$B$507,2,FALSE),"")</f>
        <v/>
      </c>
      <c r="D432" s="60"/>
      <c r="E432" s="60"/>
      <c r="F432" s="67"/>
      <c r="G432" s="59"/>
      <c r="H432" s="68"/>
      <c r="I432" s="60"/>
      <c r="J432" s="59"/>
      <c r="K432" s="59"/>
      <c r="L432" s="59"/>
      <c r="M432" s="59"/>
      <c r="N432" s="59"/>
      <c r="O432" s="59"/>
      <c r="P432" s="68"/>
      <c r="Q432" s="68"/>
      <c r="R432" s="77" t="str">
        <f t="shared" si="18"/>
        <v>Няма избран доставчик</v>
      </c>
      <c r="S432" s="63" t="str">
        <f t="shared" si="20"/>
        <v/>
      </c>
      <c r="U432" s="94" t="str">
        <f>IF(R432="OK",IF(IFERROR(VLOOKUP(B432,total!$B$8:$B$1007,1,FALSE),"")="",B432&amp;", ",""),"")</f>
        <v/>
      </c>
      <c r="V432" s="94" t="str">
        <f t="shared" si="19"/>
        <v/>
      </c>
    </row>
    <row r="433" spans="1:22" x14ac:dyDescent="0.25">
      <c r="A433" s="42" t="str">
        <f>IF(R433="OK",IFERROR(B433&amp;" - "&amp;VLOOKUP(C433,supply!$B$8:$C$507,2,FALSE)&amp;" - "&amp;E433&amp;" - "&amp;G433&amp;" - "&amp;H433&amp;" - "&amp;I433&amp;" - "&amp;J433&amp;" - "&amp;K433&amp;" - "&amp;L433&amp;" - "&amp;M433&amp;" - "&amp;N433&amp;" - "&amp;O433&amp;" - с ддс: "&amp;Q433,""),"1001 - Няма данни за разход")</f>
        <v>1001 - Няма данни за разход</v>
      </c>
      <c r="B433" s="58">
        <v>426</v>
      </c>
      <c r="C433" s="58" t="str">
        <f>IF(AND(D433&lt;&gt;"",D433&lt;&gt;" -  -  -  -  - "),VLOOKUP(D433,supply!$A$8:$B$507,2,FALSE),"")</f>
        <v/>
      </c>
      <c r="D433" s="60"/>
      <c r="E433" s="60"/>
      <c r="F433" s="67"/>
      <c r="G433" s="59"/>
      <c r="H433" s="68"/>
      <c r="I433" s="60"/>
      <c r="J433" s="59"/>
      <c r="K433" s="59"/>
      <c r="L433" s="59"/>
      <c r="M433" s="59"/>
      <c r="N433" s="59"/>
      <c r="O433" s="59"/>
      <c r="P433" s="68"/>
      <c r="Q433" s="68"/>
      <c r="R433" s="77" t="str">
        <f t="shared" si="18"/>
        <v>Няма избран доставчик</v>
      </c>
      <c r="S433" s="63" t="str">
        <f t="shared" si="20"/>
        <v/>
      </c>
      <c r="U433" s="94" t="str">
        <f>IF(R433="OK",IF(IFERROR(VLOOKUP(B433,total!$B$8:$B$1007,1,FALSE),"")="",B433&amp;", ",""),"")</f>
        <v/>
      </c>
      <c r="V433" s="94" t="str">
        <f t="shared" si="19"/>
        <v/>
      </c>
    </row>
    <row r="434" spans="1:22" x14ac:dyDescent="0.25">
      <c r="A434" s="42" t="str">
        <f>IF(R434="OK",IFERROR(B434&amp;" - "&amp;VLOOKUP(C434,supply!$B$8:$C$507,2,FALSE)&amp;" - "&amp;E434&amp;" - "&amp;G434&amp;" - "&amp;H434&amp;" - "&amp;I434&amp;" - "&amp;J434&amp;" - "&amp;K434&amp;" - "&amp;L434&amp;" - "&amp;M434&amp;" - "&amp;N434&amp;" - "&amp;O434&amp;" - с ддс: "&amp;Q434,""),"1001 - Няма данни за разход")</f>
        <v>1001 - Няма данни за разход</v>
      </c>
      <c r="B434" s="58">
        <v>427</v>
      </c>
      <c r="C434" s="58" t="str">
        <f>IF(AND(D434&lt;&gt;"",D434&lt;&gt;" -  -  -  -  - "),VLOOKUP(D434,supply!$A$8:$B$507,2,FALSE),"")</f>
        <v/>
      </c>
      <c r="D434" s="60"/>
      <c r="E434" s="60"/>
      <c r="F434" s="67"/>
      <c r="G434" s="59"/>
      <c r="H434" s="68"/>
      <c r="I434" s="60"/>
      <c r="J434" s="59"/>
      <c r="K434" s="59"/>
      <c r="L434" s="59"/>
      <c r="M434" s="59"/>
      <c r="N434" s="59"/>
      <c r="O434" s="59"/>
      <c r="P434" s="68"/>
      <c r="Q434" s="68"/>
      <c r="R434" s="77" t="str">
        <f t="shared" si="18"/>
        <v>Няма избран доставчик</v>
      </c>
      <c r="S434" s="63" t="str">
        <f t="shared" si="20"/>
        <v/>
      </c>
      <c r="U434" s="94" t="str">
        <f>IF(R434="OK",IF(IFERROR(VLOOKUP(B434,total!$B$8:$B$1007,1,FALSE),"")="",B434&amp;", ",""),"")</f>
        <v/>
      </c>
      <c r="V434" s="94" t="str">
        <f t="shared" si="19"/>
        <v/>
      </c>
    </row>
    <row r="435" spans="1:22" x14ac:dyDescent="0.25">
      <c r="A435" s="42" t="str">
        <f>IF(R435="OK",IFERROR(B435&amp;" - "&amp;VLOOKUP(C435,supply!$B$8:$C$507,2,FALSE)&amp;" - "&amp;E435&amp;" - "&amp;G435&amp;" - "&amp;H435&amp;" - "&amp;I435&amp;" - "&amp;J435&amp;" - "&amp;K435&amp;" - "&amp;L435&amp;" - "&amp;M435&amp;" - "&amp;N435&amp;" - "&amp;O435&amp;" - с ддс: "&amp;Q435,""),"1001 - Няма данни за разход")</f>
        <v>1001 - Няма данни за разход</v>
      </c>
      <c r="B435" s="58">
        <v>428</v>
      </c>
      <c r="C435" s="58" t="str">
        <f>IF(AND(D435&lt;&gt;"",D435&lt;&gt;" -  -  -  -  - "),VLOOKUP(D435,supply!$A$8:$B$507,2,FALSE),"")</f>
        <v/>
      </c>
      <c r="D435" s="60"/>
      <c r="E435" s="60"/>
      <c r="F435" s="67"/>
      <c r="G435" s="59"/>
      <c r="H435" s="68"/>
      <c r="I435" s="60"/>
      <c r="J435" s="59"/>
      <c r="K435" s="59"/>
      <c r="L435" s="59"/>
      <c r="M435" s="59"/>
      <c r="N435" s="59"/>
      <c r="O435" s="59"/>
      <c r="P435" s="68"/>
      <c r="Q435" s="68"/>
      <c r="R435" s="77" t="str">
        <f t="shared" si="18"/>
        <v>Няма избран доставчик</v>
      </c>
      <c r="S435" s="63" t="str">
        <f t="shared" si="20"/>
        <v/>
      </c>
      <c r="U435" s="94" t="str">
        <f>IF(R435="OK",IF(IFERROR(VLOOKUP(B435,total!$B$8:$B$1007,1,FALSE),"")="",B435&amp;", ",""),"")</f>
        <v/>
      </c>
      <c r="V435" s="94" t="str">
        <f t="shared" si="19"/>
        <v/>
      </c>
    </row>
    <row r="436" spans="1:22" x14ac:dyDescent="0.25">
      <c r="A436" s="42" t="str">
        <f>IF(R436="OK",IFERROR(B436&amp;" - "&amp;VLOOKUP(C436,supply!$B$8:$C$507,2,FALSE)&amp;" - "&amp;E436&amp;" - "&amp;G436&amp;" - "&amp;H436&amp;" - "&amp;I436&amp;" - "&amp;J436&amp;" - "&amp;K436&amp;" - "&amp;L436&amp;" - "&amp;M436&amp;" - "&amp;N436&amp;" - "&amp;O436&amp;" - с ддс: "&amp;Q436,""),"1001 - Няма данни за разход")</f>
        <v>1001 - Няма данни за разход</v>
      </c>
      <c r="B436" s="58">
        <v>429</v>
      </c>
      <c r="C436" s="58" t="str">
        <f>IF(AND(D436&lt;&gt;"",D436&lt;&gt;" -  -  -  -  - "),VLOOKUP(D436,supply!$A$8:$B$507,2,FALSE),"")</f>
        <v/>
      </c>
      <c r="D436" s="60"/>
      <c r="E436" s="60"/>
      <c r="F436" s="67"/>
      <c r="G436" s="59"/>
      <c r="H436" s="68"/>
      <c r="I436" s="60"/>
      <c r="J436" s="59"/>
      <c r="K436" s="59"/>
      <c r="L436" s="59"/>
      <c r="M436" s="59"/>
      <c r="N436" s="59"/>
      <c r="O436" s="59"/>
      <c r="P436" s="68"/>
      <c r="Q436" s="68"/>
      <c r="R436" s="77" t="str">
        <f t="shared" si="18"/>
        <v>Няма избран доставчик</v>
      </c>
      <c r="S436" s="63" t="str">
        <f t="shared" si="20"/>
        <v/>
      </c>
      <c r="U436" s="94" t="str">
        <f>IF(R436="OK",IF(IFERROR(VLOOKUP(B436,total!$B$8:$B$1007,1,FALSE),"")="",B436&amp;", ",""),"")</f>
        <v/>
      </c>
      <c r="V436" s="94" t="str">
        <f t="shared" si="19"/>
        <v/>
      </c>
    </row>
    <row r="437" spans="1:22" x14ac:dyDescent="0.25">
      <c r="A437" s="42" t="str">
        <f>IF(R437="OK",IFERROR(B437&amp;" - "&amp;VLOOKUP(C437,supply!$B$8:$C$507,2,FALSE)&amp;" - "&amp;E437&amp;" - "&amp;G437&amp;" - "&amp;H437&amp;" - "&amp;I437&amp;" - "&amp;J437&amp;" - "&amp;K437&amp;" - "&amp;L437&amp;" - "&amp;M437&amp;" - "&amp;N437&amp;" - "&amp;O437&amp;" - с ддс: "&amp;Q437,""),"1001 - Няма данни за разход")</f>
        <v>1001 - Няма данни за разход</v>
      </c>
      <c r="B437" s="58">
        <v>430</v>
      </c>
      <c r="C437" s="58" t="str">
        <f>IF(AND(D437&lt;&gt;"",D437&lt;&gt;" -  -  -  -  - "),VLOOKUP(D437,supply!$A$8:$B$507,2,FALSE),"")</f>
        <v/>
      </c>
      <c r="D437" s="60"/>
      <c r="E437" s="60"/>
      <c r="F437" s="67"/>
      <c r="G437" s="59"/>
      <c r="H437" s="68"/>
      <c r="I437" s="60"/>
      <c r="J437" s="59"/>
      <c r="K437" s="59"/>
      <c r="L437" s="59"/>
      <c r="M437" s="59"/>
      <c r="N437" s="59"/>
      <c r="O437" s="59"/>
      <c r="P437" s="68"/>
      <c r="Q437" s="68"/>
      <c r="R437" s="77" t="str">
        <f t="shared" si="18"/>
        <v>Няма избран доставчик</v>
      </c>
      <c r="S437" s="63" t="str">
        <f t="shared" si="20"/>
        <v/>
      </c>
      <c r="U437" s="94" t="str">
        <f>IF(R437="OK",IF(IFERROR(VLOOKUP(B437,total!$B$8:$B$1007,1,FALSE),"")="",B437&amp;", ",""),"")</f>
        <v/>
      </c>
      <c r="V437" s="94" t="str">
        <f t="shared" si="19"/>
        <v/>
      </c>
    </row>
    <row r="438" spans="1:22" x14ac:dyDescent="0.25">
      <c r="A438" s="42" t="str">
        <f>IF(R438="OK",IFERROR(B438&amp;" - "&amp;VLOOKUP(C438,supply!$B$8:$C$507,2,FALSE)&amp;" - "&amp;E438&amp;" - "&amp;G438&amp;" - "&amp;H438&amp;" - "&amp;I438&amp;" - "&amp;J438&amp;" - "&amp;K438&amp;" - "&amp;L438&amp;" - "&amp;M438&amp;" - "&amp;N438&amp;" - "&amp;O438&amp;" - с ддс: "&amp;Q438,""),"1001 - Няма данни за разход")</f>
        <v>1001 - Няма данни за разход</v>
      </c>
      <c r="B438" s="58">
        <v>431</v>
      </c>
      <c r="C438" s="58" t="str">
        <f>IF(AND(D438&lt;&gt;"",D438&lt;&gt;" -  -  -  -  - "),VLOOKUP(D438,supply!$A$8:$B$507,2,FALSE),"")</f>
        <v/>
      </c>
      <c r="D438" s="60"/>
      <c r="E438" s="60"/>
      <c r="F438" s="67"/>
      <c r="G438" s="59"/>
      <c r="H438" s="68"/>
      <c r="I438" s="60"/>
      <c r="J438" s="59"/>
      <c r="K438" s="59"/>
      <c r="L438" s="59"/>
      <c r="M438" s="59"/>
      <c r="N438" s="59"/>
      <c r="O438" s="59"/>
      <c r="P438" s="68"/>
      <c r="Q438" s="68"/>
      <c r="R438" s="77" t="str">
        <f t="shared" si="18"/>
        <v>Няма избран доставчик</v>
      </c>
      <c r="S438" s="63" t="str">
        <f t="shared" si="20"/>
        <v/>
      </c>
      <c r="U438" s="94" t="str">
        <f>IF(R438="OK",IF(IFERROR(VLOOKUP(B438,total!$B$8:$B$1007,1,FALSE),"")="",B438&amp;", ",""),"")</f>
        <v/>
      </c>
      <c r="V438" s="94" t="str">
        <f t="shared" si="19"/>
        <v/>
      </c>
    </row>
    <row r="439" spans="1:22" x14ac:dyDescent="0.25">
      <c r="A439" s="42" t="str">
        <f>IF(R439="OK",IFERROR(B439&amp;" - "&amp;VLOOKUP(C439,supply!$B$8:$C$507,2,FALSE)&amp;" - "&amp;E439&amp;" - "&amp;G439&amp;" - "&amp;H439&amp;" - "&amp;I439&amp;" - "&amp;J439&amp;" - "&amp;K439&amp;" - "&amp;L439&amp;" - "&amp;M439&amp;" - "&amp;N439&amp;" - "&amp;O439&amp;" - с ддс: "&amp;Q439,""),"1001 - Няма данни за разход")</f>
        <v>1001 - Няма данни за разход</v>
      </c>
      <c r="B439" s="58">
        <v>432</v>
      </c>
      <c r="C439" s="58" t="str">
        <f>IF(AND(D439&lt;&gt;"",D439&lt;&gt;" -  -  -  -  - "),VLOOKUP(D439,supply!$A$8:$B$507,2,FALSE),"")</f>
        <v/>
      </c>
      <c r="D439" s="60"/>
      <c r="E439" s="60"/>
      <c r="F439" s="67"/>
      <c r="G439" s="59"/>
      <c r="H439" s="68"/>
      <c r="I439" s="60"/>
      <c r="J439" s="59"/>
      <c r="K439" s="59"/>
      <c r="L439" s="59"/>
      <c r="M439" s="59"/>
      <c r="N439" s="59"/>
      <c r="O439" s="59"/>
      <c r="P439" s="68"/>
      <c r="Q439" s="68"/>
      <c r="R439" s="77" t="str">
        <f t="shared" si="18"/>
        <v>Няма избран доставчик</v>
      </c>
      <c r="S439" s="63" t="str">
        <f t="shared" si="20"/>
        <v/>
      </c>
      <c r="U439" s="94" t="str">
        <f>IF(R439="OK",IF(IFERROR(VLOOKUP(B439,total!$B$8:$B$1007,1,FALSE),"")="",B439&amp;", ",""),"")</f>
        <v/>
      </c>
      <c r="V439" s="94" t="str">
        <f t="shared" si="19"/>
        <v/>
      </c>
    </row>
    <row r="440" spans="1:22" x14ac:dyDescent="0.25">
      <c r="A440" s="42" t="str">
        <f>IF(R440="OK",IFERROR(B440&amp;" - "&amp;VLOOKUP(C440,supply!$B$8:$C$507,2,FALSE)&amp;" - "&amp;E440&amp;" - "&amp;G440&amp;" - "&amp;H440&amp;" - "&amp;I440&amp;" - "&amp;J440&amp;" - "&amp;K440&amp;" - "&amp;L440&amp;" - "&amp;M440&amp;" - "&amp;N440&amp;" - "&amp;O440&amp;" - с ддс: "&amp;Q440,""),"1001 - Няма данни за разход")</f>
        <v>1001 - Няма данни за разход</v>
      </c>
      <c r="B440" s="58">
        <v>433</v>
      </c>
      <c r="C440" s="58" t="str">
        <f>IF(AND(D440&lt;&gt;"",D440&lt;&gt;" -  -  -  -  - "),VLOOKUP(D440,supply!$A$8:$B$507,2,FALSE),"")</f>
        <v/>
      </c>
      <c r="D440" s="60"/>
      <c r="E440" s="60"/>
      <c r="F440" s="67"/>
      <c r="G440" s="59"/>
      <c r="H440" s="68"/>
      <c r="I440" s="60"/>
      <c r="J440" s="59"/>
      <c r="K440" s="59"/>
      <c r="L440" s="59"/>
      <c r="M440" s="59"/>
      <c r="N440" s="59"/>
      <c r="O440" s="59"/>
      <c r="P440" s="68"/>
      <c r="Q440" s="68"/>
      <c r="R440" s="77" t="str">
        <f t="shared" si="18"/>
        <v>Няма избран доставчик</v>
      </c>
      <c r="S440" s="63" t="str">
        <f t="shared" si="20"/>
        <v/>
      </c>
      <c r="U440" s="94" t="str">
        <f>IF(R440="OK",IF(IFERROR(VLOOKUP(B440,total!$B$8:$B$1007,1,FALSE),"")="",B440&amp;", ",""),"")</f>
        <v/>
      </c>
      <c r="V440" s="94" t="str">
        <f t="shared" si="19"/>
        <v/>
      </c>
    </row>
    <row r="441" spans="1:22" x14ac:dyDescent="0.25">
      <c r="A441" s="42" t="str">
        <f>IF(R441="OK",IFERROR(B441&amp;" - "&amp;VLOOKUP(C441,supply!$B$8:$C$507,2,FALSE)&amp;" - "&amp;E441&amp;" - "&amp;G441&amp;" - "&amp;H441&amp;" - "&amp;I441&amp;" - "&amp;J441&amp;" - "&amp;K441&amp;" - "&amp;L441&amp;" - "&amp;M441&amp;" - "&amp;N441&amp;" - "&amp;O441&amp;" - с ддс: "&amp;Q441,""),"1001 - Няма данни за разход")</f>
        <v>1001 - Няма данни за разход</v>
      </c>
      <c r="B441" s="58">
        <v>434</v>
      </c>
      <c r="C441" s="58" t="str">
        <f>IF(AND(D441&lt;&gt;"",D441&lt;&gt;" -  -  -  -  - "),VLOOKUP(D441,supply!$A$8:$B$507,2,FALSE),"")</f>
        <v/>
      </c>
      <c r="D441" s="60"/>
      <c r="E441" s="60"/>
      <c r="F441" s="67"/>
      <c r="G441" s="59"/>
      <c r="H441" s="68"/>
      <c r="I441" s="60"/>
      <c r="J441" s="59"/>
      <c r="K441" s="59"/>
      <c r="L441" s="59"/>
      <c r="M441" s="59"/>
      <c r="N441" s="59"/>
      <c r="O441" s="59"/>
      <c r="P441" s="68"/>
      <c r="Q441" s="68"/>
      <c r="R441" s="77" t="str">
        <f t="shared" si="18"/>
        <v>Няма избран доставчик</v>
      </c>
      <c r="S441" s="63" t="str">
        <f t="shared" si="20"/>
        <v/>
      </c>
      <c r="U441" s="94" t="str">
        <f>IF(R441="OK",IF(IFERROR(VLOOKUP(B441,total!$B$8:$B$1007,1,FALSE),"")="",B441&amp;", ",""),"")</f>
        <v/>
      </c>
      <c r="V441" s="94" t="str">
        <f t="shared" si="19"/>
        <v/>
      </c>
    </row>
    <row r="442" spans="1:22" x14ac:dyDescent="0.25">
      <c r="A442" s="42" t="str">
        <f>IF(R442="OK",IFERROR(B442&amp;" - "&amp;VLOOKUP(C442,supply!$B$8:$C$507,2,FALSE)&amp;" - "&amp;E442&amp;" - "&amp;G442&amp;" - "&amp;H442&amp;" - "&amp;I442&amp;" - "&amp;J442&amp;" - "&amp;K442&amp;" - "&amp;L442&amp;" - "&amp;M442&amp;" - "&amp;N442&amp;" - "&amp;O442&amp;" - с ддс: "&amp;Q442,""),"1001 - Няма данни за разход")</f>
        <v>1001 - Няма данни за разход</v>
      </c>
      <c r="B442" s="58">
        <v>435</v>
      </c>
      <c r="C442" s="58" t="str">
        <f>IF(AND(D442&lt;&gt;"",D442&lt;&gt;" -  -  -  -  - "),VLOOKUP(D442,supply!$A$8:$B$507,2,FALSE),"")</f>
        <v/>
      </c>
      <c r="D442" s="60"/>
      <c r="E442" s="60"/>
      <c r="F442" s="67"/>
      <c r="G442" s="59"/>
      <c r="H442" s="68"/>
      <c r="I442" s="60"/>
      <c r="J442" s="59"/>
      <c r="K442" s="59"/>
      <c r="L442" s="59"/>
      <c r="M442" s="59"/>
      <c r="N442" s="59"/>
      <c r="O442" s="59"/>
      <c r="P442" s="68"/>
      <c r="Q442" s="68"/>
      <c r="R442" s="77" t="str">
        <f t="shared" si="18"/>
        <v>Няма избран доставчик</v>
      </c>
      <c r="S442" s="63" t="str">
        <f t="shared" si="20"/>
        <v/>
      </c>
      <c r="U442" s="94" t="str">
        <f>IF(R442="OK",IF(IFERROR(VLOOKUP(B442,total!$B$8:$B$1007,1,FALSE),"")="",B442&amp;", ",""),"")</f>
        <v/>
      </c>
      <c r="V442" s="94" t="str">
        <f t="shared" si="19"/>
        <v/>
      </c>
    </row>
    <row r="443" spans="1:22" x14ac:dyDescent="0.25">
      <c r="A443" s="42" t="str">
        <f>IF(R443="OK",IFERROR(B443&amp;" - "&amp;VLOOKUP(C443,supply!$B$8:$C$507,2,FALSE)&amp;" - "&amp;E443&amp;" - "&amp;G443&amp;" - "&amp;H443&amp;" - "&amp;I443&amp;" - "&amp;J443&amp;" - "&amp;K443&amp;" - "&amp;L443&amp;" - "&amp;M443&amp;" - "&amp;N443&amp;" - "&amp;O443&amp;" - с ддс: "&amp;Q443,""),"1001 - Няма данни за разход")</f>
        <v>1001 - Няма данни за разход</v>
      </c>
      <c r="B443" s="58">
        <v>436</v>
      </c>
      <c r="C443" s="58" t="str">
        <f>IF(AND(D443&lt;&gt;"",D443&lt;&gt;" -  -  -  -  - "),VLOOKUP(D443,supply!$A$8:$B$507,2,FALSE),"")</f>
        <v/>
      </c>
      <c r="D443" s="60"/>
      <c r="E443" s="60"/>
      <c r="F443" s="67"/>
      <c r="G443" s="59"/>
      <c r="H443" s="68"/>
      <c r="I443" s="60"/>
      <c r="J443" s="59"/>
      <c r="K443" s="59"/>
      <c r="L443" s="59"/>
      <c r="M443" s="59"/>
      <c r="N443" s="59"/>
      <c r="O443" s="59"/>
      <c r="P443" s="68"/>
      <c r="Q443" s="68"/>
      <c r="R443" s="77" t="str">
        <f t="shared" si="18"/>
        <v>Няма избран доставчик</v>
      </c>
      <c r="S443" s="63" t="str">
        <f t="shared" si="20"/>
        <v/>
      </c>
      <c r="U443" s="94" t="str">
        <f>IF(R443="OK",IF(IFERROR(VLOOKUP(B443,total!$B$8:$B$1007,1,FALSE),"")="",B443&amp;", ",""),"")</f>
        <v/>
      </c>
      <c r="V443" s="94" t="str">
        <f t="shared" si="19"/>
        <v/>
      </c>
    </row>
    <row r="444" spans="1:22" x14ac:dyDescent="0.25">
      <c r="A444" s="42" t="str">
        <f>IF(R444="OK",IFERROR(B444&amp;" - "&amp;VLOOKUP(C444,supply!$B$8:$C$507,2,FALSE)&amp;" - "&amp;E444&amp;" - "&amp;G444&amp;" - "&amp;H444&amp;" - "&amp;I444&amp;" - "&amp;J444&amp;" - "&amp;K444&amp;" - "&amp;L444&amp;" - "&amp;M444&amp;" - "&amp;N444&amp;" - "&amp;O444&amp;" - с ддс: "&amp;Q444,""),"1001 - Няма данни за разход")</f>
        <v>1001 - Няма данни за разход</v>
      </c>
      <c r="B444" s="58">
        <v>437</v>
      </c>
      <c r="C444" s="58" t="str">
        <f>IF(AND(D444&lt;&gt;"",D444&lt;&gt;" -  -  -  -  - "),VLOOKUP(D444,supply!$A$8:$B$507,2,FALSE),"")</f>
        <v/>
      </c>
      <c r="D444" s="60"/>
      <c r="E444" s="60"/>
      <c r="F444" s="67"/>
      <c r="G444" s="59"/>
      <c r="H444" s="68"/>
      <c r="I444" s="60"/>
      <c r="J444" s="59"/>
      <c r="K444" s="59"/>
      <c r="L444" s="59"/>
      <c r="M444" s="59"/>
      <c r="N444" s="59"/>
      <c r="O444" s="59"/>
      <c r="P444" s="68"/>
      <c r="Q444" s="68"/>
      <c r="R444" s="77" t="str">
        <f t="shared" si="18"/>
        <v>Няма избран доставчик</v>
      </c>
      <c r="S444" s="63" t="str">
        <f t="shared" si="20"/>
        <v/>
      </c>
      <c r="U444" s="94" t="str">
        <f>IF(R444="OK",IF(IFERROR(VLOOKUP(B444,total!$B$8:$B$1007,1,FALSE),"")="",B444&amp;", ",""),"")</f>
        <v/>
      </c>
      <c r="V444" s="94" t="str">
        <f t="shared" si="19"/>
        <v/>
      </c>
    </row>
    <row r="445" spans="1:22" x14ac:dyDescent="0.25">
      <c r="A445" s="42" t="str">
        <f>IF(R445="OK",IFERROR(B445&amp;" - "&amp;VLOOKUP(C445,supply!$B$8:$C$507,2,FALSE)&amp;" - "&amp;E445&amp;" - "&amp;G445&amp;" - "&amp;H445&amp;" - "&amp;I445&amp;" - "&amp;J445&amp;" - "&amp;K445&amp;" - "&amp;L445&amp;" - "&amp;M445&amp;" - "&amp;N445&amp;" - "&amp;O445&amp;" - с ддс: "&amp;Q445,""),"1001 - Няма данни за разход")</f>
        <v>1001 - Няма данни за разход</v>
      </c>
      <c r="B445" s="58">
        <v>438</v>
      </c>
      <c r="C445" s="58" t="str">
        <f>IF(AND(D445&lt;&gt;"",D445&lt;&gt;" -  -  -  -  - "),VLOOKUP(D445,supply!$A$8:$B$507,2,FALSE),"")</f>
        <v/>
      </c>
      <c r="D445" s="60"/>
      <c r="E445" s="60"/>
      <c r="F445" s="67"/>
      <c r="G445" s="59"/>
      <c r="H445" s="68"/>
      <c r="I445" s="60"/>
      <c r="J445" s="59"/>
      <c r="K445" s="59"/>
      <c r="L445" s="59"/>
      <c r="M445" s="59"/>
      <c r="N445" s="59"/>
      <c r="O445" s="59"/>
      <c r="P445" s="68"/>
      <c r="Q445" s="68"/>
      <c r="R445" s="77" t="str">
        <f t="shared" si="18"/>
        <v>Няма избран доставчик</v>
      </c>
      <c r="S445" s="63" t="str">
        <f t="shared" si="20"/>
        <v/>
      </c>
      <c r="U445" s="94" t="str">
        <f>IF(R445="OK",IF(IFERROR(VLOOKUP(B445,total!$B$8:$B$1007,1,FALSE),"")="",B445&amp;", ",""),"")</f>
        <v/>
      </c>
      <c r="V445" s="94" t="str">
        <f t="shared" si="19"/>
        <v/>
      </c>
    </row>
    <row r="446" spans="1:22" x14ac:dyDescent="0.25">
      <c r="A446" s="42" t="str">
        <f>IF(R446="OK",IFERROR(B446&amp;" - "&amp;VLOOKUP(C446,supply!$B$8:$C$507,2,FALSE)&amp;" - "&amp;E446&amp;" - "&amp;G446&amp;" - "&amp;H446&amp;" - "&amp;I446&amp;" - "&amp;J446&amp;" - "&amp;K446&amp;" - "&amp;L446&amp;" - "&amp;M446&amp;" - "&amp;N446&amp;" - "&amp;O446&amp;" - с ддс: "&amp;Q446,""),"1001 - Няма данни за разход")</f>
        <v>1001 - Няма данни за разход</v>
      </c>
      <c r="B446" s="58">
        <v>439</v>
      </c>
      <c r="C446" s="58" t="str">
        <f>IF(AND(D446&lt;&gt;"",D446&lt;&gt;" -  -  -  -  - "),VLOOKUP(D446,supply!$A$8:$B$507,2,FALSE),"")</f>
        <v/>
      </c>
      <c r="D446" s="60"/>
      <c r="E446" s="60"/>
      <c r="F446" s="67"/>
      <c r="G446" s="59"/>
      <c r="H446" s="68"/>
      <c r="I446" s="60"/>
      <c r="J446" s="59"/>
      <c r="K446" s="59"/>
      <c r="L446" s="59"/>
      <c r="M446" s="59"/>
      <c r="N446" s="59"/>
      <c r="O446" s="59"/>
      <c r="P446" s="68"/>
      <c r="Q446" s="68"/>
      <c r="R446" s="77" t="str">
        <f t="shared" si="18"/>
        <v>Няма избран доставчик</v>
      </c>
      <c r="S446" s="63" t="str">
        <f t="shared" si="20"/>
        <v/>
      </c>
      <c r="U446" s="94" t="str">
        <f>IF(R446="OK",IF(IFERROR(VLOOKUP(B446,total!$B$8:$B$1007,1,FALSE),"")="",B446&amp;", ",""),"")</f>
        <v/>
      </c>
      <c r="V446" s="94" t="str">
        <f t="shared" si="19"/>
        <v/>
      </c>
    </row>
    <row r="447" spans="1:22" x14ac:dyDescent="0.25">
      <c r="A447" s="42" t="str">
        <f>IF(R447="OK",IFERROR(B447&amp;" - "&amp;VLOOKUP(C447,supply!$B$8:$C$507,2,FALSE)&amp;" - "&amp;E447&amp;" - "&amp;G447&amp;" - "&amp;H447&amp;" - "&amp;I447&amp;" - "&amp;J447&amp;" - "&amp;K447&amp;" - "&amp;L447&amp;" - "&amp;M447&amp;" - "&amp;N447&amp;" - "&amp;O447&amp;" - с ддс: "&amp;Q447,""),"1001 - Няма данни за разход")</f>
        <v>1001 - Няма данни за разход</v>
      </c>
      <c r="B447" s="58">
        <v>440</v>
      </c>
      <c r="C447" s="58" t="str">
        <f>IF(AND(D447&lt;&gt;"",D447&lt;&gt;" -  -  -  -  - "),VLOOKUP(D447,supply!$A$8:$B$507,2,FALSE),"")</f>
        <v/>
      </c>
      <c r="D447" s="60"/>
      <c r="E447" s="60"/>
      <c r="F447" s="67"/>
      <c r="G447" s="59"/>
      <c r="H447" s="68"/>
      <c r="I447" s="60"/>
      <c r="J447" s="59"/>
      <c r="K447" s="59"/>
      <c r="L447" s="59"/>
      <c r="M447" s="59"/>
      <c r="N447" s="59"/>
      <c r="O447" s="59"/>
      <c r="P447" s="68"/>
      <c r="Q447" s="68"/>
      <c r="R447" s="77" t="str">
        <f t="shared" si="18"/>
        <v>Няма избран доставчик</v>
      </c>
      <c r="S447" s="63" t="str">
        <f t="shared" si="20"/>
        <v/>
      </c>
      <c r="U447" s="94" t="str">
        <f>IF(R447="OK",IF(IFERROR(VLOOKUP(B447,total!$B$8:$B$1007,1,FALSE),"")="",B447&amp;", ",""),"")</f>
        <v/>
      </c>
      <c r="V447" s="94" t="str">
        <f t="shared" si="19"/>
        <v/>
      </c>
    </row>
    <row r="448" spans="1:22" x14ac:dyDescent="0.25">
      <c r="A448" s="42" t="str">
        <f>IF(R448="OK",IFERROR(B448&amp;" - "&amp;VLOOKUP(C448,supply!$B$8:$C$507,2,FALSE)&amp;" - "&amp;E448&amp;" - "&amp;G448&amp;" - "&amp;H448&amp;" - "&amp;I448&amp;" - "&amp;J448&amp;" - "&amp;K448&amp;" - "&amp;L448&amp;" - "&amp;M448&amp;" - "&amp;N448&amp;" - "&amp;O448&amp;" - с ддс: "&amp;Q448,""),"1001 - Няма данни за разход")</f>
        <v>1001 - Няма данни за разход</v>
      </c>
      <c r="B448" s="58">
        <v>441</v>
      </c>
      <c r="C448" s="58" t="str">
        <f>IF(AND(D448&lt;&gt;"",D448&lt;&gt;" -  -  -  -  - "),VLOOKUP(D448,supply!$A$8:$B$507,2,FALSE),"")</f>
        <v/>
      </c>
      <c r="D448" s="60"/>
      <c r="E448" s="60"/>
      <c r="F448" s="67"/>
      <c r="G448" s="59"/>
      <c r="H448" s="68"/>
      <c r="I448" s="60"/>
      <c r="J448" s="59"/>
      <c r="K448" s="59"/>
      <c r="L448" s="59"/>
      <c r="M448" s="59"/>
      <c r="N448" s="59"/>
      <c r="O448" s="59"/>
      <c r="P448" s="68"/>
      <c r="Q448" s="68"/>
      <c r="R448" s="77" t="str">
        <f t="shared" si="18"/>
        <v>Няма избран доставчик</v>
      </c>
      <c r="S448" s="63" t="str">
        <f t="shared" si="20"/>
        <v/>
      </c>
      <c r="U448" s="94" t="str">
        <f>IF(R448="OK",IF(IFERROR(VLOOKUP(B448,total!$B$8:$B$1007,1,FALSE),"")="",B448&amp;", ",""),"")</f>
        <v/>
      </c>
      <c r="V448" s="94" t="str">
        <f t="shared" si="19"/>
        <v/>
      </c>
    </row>
    <row r="449" spans="1:22" x14ac:dyDescent="0.25">
      <c r="A449" s="42" t="str">
        <f>IF(R449="OK",IFERROR(B449&amp;" - "&amp;VLOOKUP(C449,supply!$B$8:$C$507,2,FALSE)&amp;" - "&amp;E449&amp;" - "&amp;G449&amp;" - "&amp;H449&amp;" - "&amp;I449&amp;" - "&amp;J449&amp;" - "&amp;K449&amp;" - "&amp;L449&amp;" - "&amp;M449&amp;" - "&amp;N449&amp;" - "&amp;O449&amp;" - с ддс: "&amp;Q449,""),"1001 - Няма данни за разход")</f>
        <v>1001 - Няма данни за разход</v>
      </c>
      <c r="B449" s="58">
        <v>442</v>
      </c>
      <c r="C449" s="58" t="str">
        <f>IF(AND(D449&lt;&gt;"",D449&lt;&gt;" -  -  -  -  - "),VLOOKUP(D449,supply!$A$8:$B$507,2,FALSE),"")</f>
        <v/>
      </c>
      <c r="D449" s="60"/>
      <c r="E449" s="60"/>
      <c r="F449" s="67"/>
      <c r="G449" s="59"/>
      <c r="H449" s="68"/>
      <c r="I449" s="60"/>
      <c r="J449" s="59"/>
      <c r="K449" s="59"/>
      <c r="L449" s="59"/>
      <c r="M449" s="59"/>
      <c r="N449" s="59"/>
      <c r="O449" s="59"/>
      <c r="P449" s="68"/>
      <c r="Q449" s="68"/>
      <c r="R449" s="77" t="str">
        <f t="shared" si="18"/>
        <v>Няма избран доставчик</v>
      </c>
      <c r="S449" s="63" t="str">
        <f t="shared" si="20"/>
        <v/>
      </c>
      <c r="U449" s="94" t="str">
        <f>IF(R449="OK",IF(IFERROR(VLOOKUP(B449,total!$B$8:$B$1007,1,FALSE),"")="",B449&amp;", ",""),"")</f>
        <v/>
      </c>
      <c r="V449" s="94" t="str">
        <f t="shared" si="19"/>
        <v/>
      </c>
    </row>
    <row r="450" spans="1:22" x14ac:dyDescent="0.25">
      <c r="A450" s="42" t="str">
        <f>IF(R450="OK",IFERROR(B450&amp;" - "&amp;VLOOKUP(C450,supply!$B$8:$C$507,2,FALSE)&amp;" - "&amp;E450&amp;" - "&amp;G450&amp;" - "&amp;H450&amp;" - "&amp;I450&amp;" - "&amp;J450&amp;" - "&amp;K450&amp;" - "&amp;L450&amp;" - "&amp;M450&amp;" - "&amp;N450&amp;" - "&amp;O450&amp;" - с ддс: "&amp;Q450,""),"1001 - Няма данни за разход")</f>
        <v>1001 - Няма данни за разход</v>
      </c>
      <c r="B450" s="58">
        <v>443</v>
      </c>
      <c r="C450" s="58" t="str">
        <f>IF(AND(D450&lt;&gt;"",D450&lt;&gt;" -  -  -  -  - "),VLOOKUP(D450,supply!$A$8:$B$507,2,FALSE),"")</f>
        <v/>
      </c>
      <c r="D450" s="60"/>
      <c r="E450" s="60"/>
      <c r="F450" s="67"/>
      <c r="G450" s="59"/>
      <c r="H450" s="68"/>
      <c r="I450" s="60"/>
      <c r="J450" s="59"/>
      <c r="K450" s="59"/>
      <c r="L450" s="59"/>
      <c r="M450" s="59"/>
      <c r="N450" s="59"/>
      <c r="O450" s="59"/>
      <c r="P450" s="68"/>
      <c r="Q450" s="68"/>
      <c r="R450" s="77" t="str">
        <f t="shared" si="18"/>
        <v>Няма избран доставчик</v>
      </c>
      <c r="S450" s="63" t="str">
        <f t="shared" si="20"/>
        <v/>
      </c>
      <c r="U450" s="94" t="str">
        <f>IF(R450="OK",IF(IFERROR(VLOOKUP(B450,total!$B$8:$B$1007,1,FALSE),"")="",B450&amp;", ",""),"")</f>
        <v/>
      </c>
      <c r="V450" s="94" t="str">
        <f t="shared" si="19"/>
        <v/>
      </c>
    </row>
    <row r="451" spans="1:22" x14ac:dyDescent="0.25">
      <c r="A451" s="42" t="str">
        <f>IF(R451="OK",IFERROR(B451&amp;" - "&amp;VLOOKUP(C451,supply!$B$8:$C$507,2,FALSE)&amp;" - "&amp;E451&amp;" - "&amp;G451&amp;" - "&amp;H451&amp;" - "&amp;I451&amp;" - "&amp;J451&amp;" - "&amp;K451&amp;" - "&amp;L451&amp;" - "&amp;M451&amp;" - "&amp;N451&amp;" - "&amp;O451&amp;" - с ддс: "&amp;Q451,""),"1001 - Няма данни за разход")</f>
        <v>1001 - Няма данни за разход</v>
      </c>
      <c r="B451" s="58">
        <v>444</v>
      </c>
      <c r="C451" s="58" t="str">
        <f>IF(AND(D451&lt;&gt;"",D451&lt;&gt;" -  -  -  -  - "),VLOOKUP(D451,supply!$A$8:$B$507,2,FALSE),"")</f>
        <v/>
      </c>
      <c r="D451" s="60"/>
      <c r="E451" s="60"/>
      <c r="F451" s="67"/>
      <c r="G451" s="59"/>
      <c r="H451" s="68"/>
      <c r="I451" s="60"/>
      <c r="J451" s="59"/>
      <c r="K451" s="59"/>
      <c r="L451" s="59"/>
      <c r="M451" s="59"/>
      <c r="N451" s="59"/>
      <c r="O451" s="59"/>
      <c r="P451" s="68"/>
      <c r="Q451" s="68"/>
      <c r="R451" s="77" t="str">
        <f t="shared" si="18"/>
        <v>Няма избран доставчик</v>
      </c>
      <c r="S451" s="63" t="str">
        <f t="shared" si="20"/>
        <v/>
      </c>
      <c r="U451" s="94" t="str">
        <f>IF(R451="OK",IF(IFERROR(VLOOKUP(B451,total!$B$8:$B$1007,1,FALSE),"")="",B451&amp;", ",""),"")</f>
        <v/>
      </c>
      <c r="V451" s="94" t="str">
        <f t="shared" si="19"/>
        <v/>
      </c>
    </row>
    <row r="452" spans="1:22" x14ac:dyDescent="0.25">
      <c r="A452" s="42" t="str">
        <f>IF(R452="OK",IFERROR(B452&amp;" - "&amp;VLOOKUP(C452,supply!$B$8:$C$507,2,FALSE)&amp;" - "&amp;E452&amp;" - "&amp;G452&amp;" - "&amp;H452&amp;" - "&amp;I452&amp;" - "&amp;J452&amp;" - "&amp;K452&amp;" - "&amp;L452&amp;" - "&amp;M452&amp;" - "&amp;N452&amp;" - "&amp;O452&amp;" - с ддс: "&amp;Q452,""),"1001 - Няма данни за разход")</f>
        <v>1001 - Няма данни за разход</v>
      </c>
      <c r="B452" s="58">
        <v>445</v>
      </c>
      <c r="C452" s="58" t="str">
        <f>IF(AND(D452&lt;&gt;"",D452&lt;&gt;" -  -  -  -  - "),VLOOKUP(D452,supply!$A$8:$B$507,2,FALSE),"")</f>
        <v/>
      </c>
      <c r="D452" s="60"/>
      <c r="E452" s="60"/>
      <c r="F452" s="67"/>
      <c r="G452" s="59"/>
      <c r="H452" s="68"/>
      <c r="I452" s="60"/>
      <c r="J452" s="59"/>
      <c r="K452" s="59"/>
      <c r="L452" s="59"/>
      <c r="M452" s="59"/>
      <c r="N452" s="59"/>
      <c r="O452" s="59"/>
      <c r="P452" s="68"/>
      <c r="Q452" s="68"/>
      <c r="R452" s="77" t="str">
        <f t="shared" si="18"/>
        <v>Няма избран доставчик</v>
      </c>
      <c r="S452" s="63" t="str">
        <f t="shared" si="20"/>
        <v/>
      </c>
      <c r="U452" s="94" t="str">
        <f>IF(R452="OK",IF(IFERROR(VLOOKUP(B452,total!$B$8:$B$1007,1,FALSE),"")="",B452&amp;", ",""),"")</f>
        <v/>
      </c>
      <c r="V452" s="94" t="str">
        <f t="shared" si="19"/>
        <v/>
      </c>
    </row>
    <row r="453" spans="1:22" x14ac:dyDescent="0.25">
      <c r="A453" s="42" t="str">
        <f>IF(R453="OK",IFERROR(B453&amp;" - "&amp;VLOOKUP(C453,supply!$B$8:$C$507,2,FALSE)&amp;" - "&amp;E453&amp;" - "&amp;G453&amp;" - "&amp;H453&amp;" - "&amp;I453&amp;" - "&amp;J453&amp;" - "&amp;K453&amp;" - "&amp;L453&amp;" - "&amp;M453&amp;" - "&amp;N453&amp;" - "&amp;O453&amp;" - с ддс: "&amp;Q453,""),"1001 - Няма данни за разход")</f>
        <v>1001 - Няма данни за разход</v>
      </c>
      <c r="B453" s="58">
        <v>446</v>
      </c>
      <c r="C453" s="58" t="str">
        <f>IF(AND(D453&lt;&gt;"",D453&lt;&gt;" -  -  -  -  - "),VLOOKUP(D453,supply!$A$8:$B$507,2,FALSE),"")</f>
        <v/>
      </c>
      <c r="D453" s="60"/>
      <c r="E453" s="60"/>
      <c r="F453" s="67"/>
      <c r="G453" s="59"/>
      <c r="H453" s="68"/>
      <c r="I453" s="60"/>
      <c r="J453" s="59"/>
      <c r="K453" s="59"/>
      <c r="L453" s="59"/>
      <c r="M453" s="59"/>
      <c r="N453" s="59"/>
      <c r="O453" s="59"/>
      <c r="P453" s="68"/>
      <c r="Q453" s="68"/>
      <c r="R453" s="77" t="str">
        <f t="shared" si="18"/>
        <v>Няма избран доставчик</v>
      </c>
      <c r="S453" s="63" t="str">
        <f t="shared" si="20"/>
        <v/>
      </c>
      <c r="U453" s="94" t="str">
        <f>IF(R453="OK",IF(IFERROR(VLOOKUP(B453,total!$B$8:$B$1007,1,FALSE),"")="",B453&amp;", ",""),"")</f>
        <v/>
      </c>
      <c r="V453" s="94" t="str">
        <f t="shared" si="19"/>
        <v/>
      </c>
    </row>
    <row r="454" spans="1:22" x14ac:dyDescent="0.25">
      <c r="A454" s="42" t="str">
        <f>IF(R454="OK",IFERROR(B454&amp;" - "&amp;VLOOKUP(C454,supply!$B$8:$C$507,2,FALSE)&amp;" - "&amp;E454&amp;" - "&amp;G454&amp;" - "&amp;H454&amp;" - "&amp;I454&amp;" - "&amp;J454&amp;" - "&amp;K454&amp;" - "&amp;L454&amp;" - "&amp;M454&amp;" - "&amp;N454&amp;" - "&amp;O454&amp;" - с ддс: "&amp;Q454,""),"1001 - Няма данни за разход")</f>
        <v>1001 - Няма данни за разход</v>
      </c>
      <c r="B454" s="58">
        <v>447</v>
      </c>
      <c r="C454" s="58" t="str">
        <f>IF(AND(D454&lt;&gt;"",D454&lt;&gt;" -  -  -  -  - "),VLOOKUP(D454,supply!$A$8:$B$507,2,FALSE),"")</f>
        <v/>
      </c>
      <c r="D454" s="60"/>
      <c r="E454" s="60"/>
      <c r="F454" s="67"/>
      <c r="G454" s="59"/>
      <c r="H454" s="68"/>
      <c r="I454" s="60"/>
      <c r="J454" s="59"/>
      <c r="K454" s="59"/>
      <c r="L454" s="59"/>
      <c r="M454" s="59"/>
      <c r="N454" s="59"/>
      <c r="O454" s="59"/>
      <c r="P454" s="68"/>
      <c r="Q454" s="68"/>
      <c r="R454" s="77" t="str">
        <f t="shared" si="18"/>
        <v>Няма избран доставчик</v>
      </c>
      <c r="S454" s="63" t="str">
        <f t="shared" si="20"/>
        <v/>
      </c>
      <c r="U454" s="94" t="str">
        <f>IF(R454="OK",IF(IFERROR(VLOOKUP(B454,total!$B$8:$B$1007,1,FALSE),"")="",B454&amp;", ",""),"")</f>
        <v/>
      </c>
      <c r="V454" s="94" t="str">
        <f t="shared" si="19"/>
        <v/>
      </c>
    </row>
    <row r="455" spans="1:22" x14ac:dyDescent="0.25">
      <c r="A455" s="42" t="str">
        <f>IF(R455="OK",IFERROR(B455&amp;" - "&amp;VLOOKUP(C455,supply!$B$8:$C$507,2,FALSE)&amp;" - "&amp;E455&amp;" - "&amp;G455&amp;" - "&amp;H455&amp;" - "&amp;I455&amp;" - "&amp;J455&amp;" - "&amp;K455&amp;" - "&amp;L455&amp;" - "&amp;M455&amp;" - "&amp;N455&amp;" - "&amp;O455&amp;" - с ддс: "&amp;Q455,""),"1001 - Няма данни за разход")</f>
        <v>1001 - Няма данни за разход</v>
      </c>
      <c r="B455" s="58">
        <v>448</v>
      </c>
      <c r="C455" s="58" t="str">
        <f>IF(AND(D455&lt;&gt;"",D455&lt;&gt;" -  -  -  -  - "),VLOOKUP(D455,supply!$A$8:$B$507,2,FALSE),"")</f>
        <v/>
      </c>
      <c r="D455" s="60"/>
      <c r="E455" s="60"/>
      <c r="F455" s="67"/>
      <c r="G455" s="59"/>
      <c r="H455" s="68"/>
      <c r="I455" s="60"/>
      <c r="J455" s="59"/>
      <c r="K455" s="59"/>
      <c r="L455" s="59"/>
      <c r="M455" s="59"/>
      <c r="N455" s="59"/>
      <c r="O455" s="59"/>
      <c r="P455" s="68"/>
      <c r="Q455" s="68"/>
      <c r="R455" s="77" t="str">
        <f t="shared" si="18"/>
        <v>Няма избран доставчик</v>
      </c>
      <c r="S455" s="63" t="str">
        <f t="shared" si="20"/>
        <v/>
      </c>
      <c r="U455" s="94" t="str">
        <f>IF(R455="OK",IF(IFERROR(VLOOKUP(B455,total!$B$8:$B$1007,1,FALSE),"")="",B455&amp;", ",""),"")</f>
        <v/>
      </c>
      <c r="V455" s="94" t="str">
        <f t="shared" si="19"/>
        <v/>
      </c>
    </row>
    <row r="456" spans="1:22" x14ac:dyDescent="0.25">
      <c r="A456" s="42" t="str">
        <f>IF(R456="OK",IFERROR(B456&amp;" - "&amp;VLOOKUP(C456,supply!$B$8:$C$507,2,FALSE)&amp;" - "&amp;E456&amp;" - "&amp;G456&amp;" - "&amp;H456&amp;" - "&amp;I456&amp;" - "&amp;J456&amp;" - "&amp;K456&amp;" - "&amp;L456&amp;" - "&amp;M456&amp;" - "&amp;N456&amp;" - "&amp;O456&amp;" - с ддс: "&amp;Q456,""),"1001 - Няма данни за разход")</f>
        <v>1001 - Няма данни за разход</v>
      </c>
      <c r="B456" s="58">
        <v>449</v>
      </c>
      <c r="C456" s="58" t="str">
        <f>IF(AND(D456&lt;&gt;"",D456&lt;&gt;" -  -  -  -  - "),VLOOKUP(D456,supply!$A$8:$B$507,2,FALSE),"")</f>
        <v/>
      </c>
      <c r="D456" s="60"/>
      <c r="E456" s="60"/>
      <c r="F456" s="67"/>
      <c r="G456" s="59"/>
      <c r="H456" s="68"/>
      <c r="I456" s="60"/>
      <c r="J456" s="59"/>
      <c r="K456" s="59"/>
      <c r="L456" s="59"/>
      <c r="M456" s="59"/>
      <c r="N456" s="59"/>
      <c r="O456" s="59"/>
      <c r="P456" s="68"/>
      <c r="Q456" s="68"/>
      <c r="R456" s="77" t="str">
        <f t="shared" si="18"/>
        <v>Няма избран доставчик</v>
      </c>
      <c r="S456" s="63" t="str">
        <f t="shared" si="20"/>
        <v/>
      </c>
      <c r="U456" s="94" t="str">
        <f>IF(R456="OK",IF(IFERROR(VLOOKUP(B456,total!$B$8:$B$1007,1,FALSE),"")="",B456&amp;", ",""),"")</f>
        <v/>
      </c>
      <c r="V456" s="94" t="str">
        <f t="shared" si="19"/>
        <v/>
      </c>
    </row>
    <row r="457" spans="1:22" x14ac:dyDescent="0.25">
      <c r="A457" s="42" t="str">
        <f>IF(R457="OK",IFERROR(B457&amp;" - "&amp;VLOOKUP(C457,supply!$B$8:$C$507,2,FALSE)&amp;" - "&amp;E457&amp;" - "&amp;G457&amp;" - "&amp;H457&amp;" - "&amp;I457&amp;" - "&amp;J457&amp;" - "&amp;K457&amp;" - "&amp;L457&amp;" - "&amp;M457&amp;" - "&amp;N457&amp;" - "&amp;O457&amp;" - с ддс: "&amp;Q457,""),"1001 - Няма данни за разход")</f>
        <v>1001 - Няма данни за разход</v>
      </c>
      <c r="B457" s="58">
        <v>450</v>
      </c>
      <c r="C457" s="58" t="str">
        <f>IF(AND(D457&lt;&gt;"",D457&lt;&gt;" -  -  -  -  - "),VLOOKUP(D457,supply!$A$8:$B$507,2,FALSE),"")</f>
        <v/>
      </c>
      <c r="D457" s="60"/>
      <c r="E457" s="60"/>
      <c r="F457" s="67"/>
      <c r="G457" s="59"/>
      <c r="H457" s="68"/>
      <c r="I457" s="60"/>
      <c r="J457" s="59"/>
      <c r="K457" s="59"/>
      <c r="L457" s="59"/>
      <c r="M457" s="59"/>
      <c r="N457" s="59"/>
      <c r="O457" s="59"/>
      <c r="P457" s="68"/>
      <c r="Q457" s="68"/>
      <c r="R457" s="77" t="str">
        <f t="shared" ref="R457:R507" si="21">IFERROR(IF(C457&lt;&gt;"",IF(AND(G457&lt;&gt;"",H457&lt;&gt;"",I457&lt;&gt;"",P457&lt;&gt;"",Q457&lt;&gt;""),"OK","Задължителни полета - Наименование/Количество/Мердна единица/стойност"),"Няма избран доставчик"),"Преизберете доставчик")</f>
        <v>Няма избран доставчик</v>
      </c>
      <c r="S457" s="63" t="str">
        <f t="shared" si="20"/>
        <v/>
      </c>
      <c r="U457" s="94" t="str">
        <f>IF(R457="OK",IF(IFERROR(VLOOKUP(B457,total!$B$8:$B$1007,1,FALSE),"")="",B457&amp;", ",""),"")</f>
        <v/>
      </c>
      <c r="V457" s="94" t="str">
        <f t="shared" ref="V457:V507" si="22">IF(R457="OK",CONCATENATE(V456,U457),V456)</f>
        <v/>
      </c>
    </row>
    <row r="458" spans="1:22" x14ac:dyDescent="0.25">
      <c r="A458" s="42" t="str">
        <f>IF(R458="OK",IFERROR(B458&amp;" - "&amp;VLOOKUP(C458,supply!$B$8:$C$507,2,FALSE)&amp;" - "&amp;E458&amp;" - "&amp;G458&amp;" - "&amp;H458&amp;" - "&amp;I458&amp;" - "&amp;J458&amp;" - "&amp;K458&amp;" - "&amp;L458&amp;" - "&amp;M458&amp;" - "&amp;N458&amp;" - "&amp;O458&amp;" - с ддс: "&amp;Q458,""),"1001 - Няма данни за разход")</f>
        <v>1001 - Няма данни за разход</v>
      </c>
      <c r="B458" s="58">
        <v>451</v>
      </c>
      <c r="C458" s="58" t="str">
        <f>IF(AND(D458&lt;&gt;"",D458&lt;&gt;" -  -  -  -  - "),VLOOKUP(D458,supply!$A$8:$B$507,2,FALSE),"")</f>
        <v/>
      </c>
      <c r="D458" s="60"/>
      <c r="E458" s="60"/>
      <c r="F458" s="67"/>
      <c r="G458" s="59"/>
      <c r="H458" s="68"/>
      <c r="I458" s="60"/>
      <c r="J458" s="59"/>
      <c r="K458" s="59"/>
      <c r="L458" s="59"/>
      <c r="M458" s="59"/>
      <c r="N458" s="59"/>
      <c r="O458" s="59"/>
      <c r="P458" s="68"/>
      <c r="Q458" s="68"/>
      <c r="R458" s="77" t="str">
        <f t="shared" si="21"/>
        <v>Няма избран доставчик</v>
      </c>
      <c r="S458" s="63" t="str">
        <f t="shared" ref="S458:S507" si="23">IF(OR(ABS(P458)*100&gt;TRUNC(ABS(P458)*100),ABS(Q458)*100&gt;TRUNC(ABS(Q458)*100)),"Въведена е сума с повече от два знака след десетичната запетая","")</f>
        <v/>
      </c>
      <c r="U458" s="94" t="str">
        <f>IF(R458="OK",IF(IFERROR(VLOOKUP(B458,total!$B$8:$B$1007,1,FALSE),"")="",B458&amp;", ",""),"")</f>
        <v/>
      </c>
      <c r="V458" s="94" t="str">
        <f t="shared" si="22"/>
        <v/>
      </c>
    </row>
    <row r="459" spans="1:22" x14ac:dyDescent="0.25">
      <c r="A459" s="42" t="str">
        <f>IF(R459="OK",IFERROR(B459&amp;" - "&amp;VLOOKUP(C459,supply!$B$8:$C$507,2,FALSE)&amp;" - "&amp;E459&amp;" - "&amp;G459&amp;" - "&amp;H459&amp;" - "&amp;I459&amp;" - "&amp;J459&amp;" - "&amp;K459&amp;" - "&amp;L459&amp;" - "&amp;M459&amp;" - "&amp;N459&amp;" - "&amp;O459&amp;" - с ддс: "&amp;Q459,""),"1001 - Няма данни за разход")</f>
        <v>1001 - Няма данни за разход</v>
      </c>
      <c r="B459" s="58">
        <v>452</v>
      </c>
      <c r="C459" s="58" t="str">
        <f>IF(AND(D459&lt;&gt;"",D459&lt;&gt;" -  -  -  -  - "),VLOOKUP(D459,supply!$A$8:$B$507,2,FALSE),"")</f>
        <v/>
      </c>
      <c r="D459" s="60"/>
      <c r="E459" s="60"/>
      <c r="F459" s="67"/>
      <c r="G459" s="59"/>
      <c r="H459" s="68"/>
      <c r="I459" s="60"/>
      <c r="J459" s="59"/>
      <c r="K459" s="59"/>
      <c r="L459" s="59"/>
      <c r="M459" s="59"/>
      <c r="N459" s="59"/>
      <c r="O459" s="59"/>
      <c r="P459" s="68"/>
      <c r="Q459" s="68"/>
      <c r="R459" s="77" t="str">
        <f t="shared" si="21"/>
        <v>Няма избран доставчик</v>
      </c>
      <c r="S459" s="63" t="str">
        <f t="shared" si="23"/>
        <v/>
      </c>
      <c r="U459" s="94" t="str">
        <f>IF(R459="OK",IF(IFERROR(VLOOKUP(B459,total!$B$8:$B$1007,1,FALSE),"")="",B459&amp;", ",""),"")</f>
        <v/>
      </c>
      <c r="V459" s="94" t="str">
        <f t="shared" si="22"/>
        <v/>
      </c>
    </row>
    <row r="460" spans="1:22" x14ac:dyDescent="0.25">
      <c r="A460" s="42" t="str">
        <f>IF(R460="OK",IFERROR(B460&amp;" - "&amp;VLOOKUP(C460,supply!$B$8:$C$507,2,FALSE)&amp;" - "&amp;E460&amp;" - "&amp;G460&amp;" - "&amp;H460&amp;" - "&amp;I460&amp;" - "&amp;J460&amp;" - "&amp;K460&amp;" - "&amp;L460&amp;" - "&amp;M460&amp;" - "&amp;N460&amp;" - "&amp;O460&amp;" - с ддс: "&amp;Q460,""),"1001 - Няма данни за разход")</f>
        <v>1001 - Няма данни за разход</v>
      </c>
      <c r="B460" s="58">
        <v>453</v>
      </c>
      <c r="C460" s="58" t="str">
        <f>IF(AND(D460&lt;&gt;"",D460&lt;&gt;" -  -  -  -  - "),VLOOKUP(D460,supply!$A$8:$B$507,2,FALSE),"")</f>
        <v/>
      </c>
      <c r="D460" s="60"/>
      <c r="E460" s="60"/>
      <c r="F460" s="67"/>
      <c r="G460" s="59"/>
      <c r="H460" s="68"/>
      <c r="I460" s="60"/>
      <c r="J460" s="59"/>
      <c r="K460" s="59"/>
      <c r="L460" s="59"/>
      <c r="M460" s="59"/>
      <c r="N460" s="59"/>
      <c r="O460" s="59"/>
      <c r="P460" s="68"/>
      <c r="Q460" s="68"/>
      <c r="R460" s="77" t="str">
        <f t="shared" si="21"/>
        <v>Няма избран доставчик</v>
      </c>
      <c r="S460" s="63" t="str">
        <f t="shared" si="23"/>
        <v/>
      </c>
      <c r="U460" s="94" t="str">
        <f>IF(R460="OK",IF(IFERROR(VLOOKUP(B460,total!$B$8:$B$1007,1,FALSE),"")="",B460&amp;", ",""),"")</f>
        <v/>
      </c>
      <c r="V460" s="94" t="str">
        <f t="shared" si="22"/>
        <v/>
      </c>
    </row>
    <row r="461" spans="1:22" x14ac:dyDescent="0.25">
      <c r="A461" s="42" t="str">
        <f>IF(R461="OK",IFERROR(B461&amp;" - "&amp;VLOOKUP(C461,supply!$B$8:$C$507,2,FALSE)&amp;" - "&amp;E461&amp;" - "&amp;G461&amp;" - "&amp;H461&amp;" - "&amp;I461&amp;" - "&amp;J461&amp;" - "&amp;K461&amp;" - "&amp;L461&amp;" - "&amp;M461&amp;" - "&amp;N461&amp;" - "&amp;O461&amp;" - с ддс: "&amp;Q461,""),"1001 - Няма данни за разход")</f>
        <v>1001 - Няма данни за разход</v>
      </c>
      <c r="B461" s="58">
        <v>454</v>
      </c>
      <c r="C461" s="58" t="str">
        <f>IF(AND(D461&lt;&gt;"",D461&lt;&gt;" -  -  -  -  - "),VLOOKUP(D461,supply!$A$8:$B$507,2,FALSE),"")</f>
        <v/>
      </c>
      <c r="D461" s="60"/>
      <c r="E461" s="60"/>
      <c r="F461" s="67"/>
      <c r="G461" s="59"/>
      <c r="H461" s="68"/>
      <c r="I461" s="60"/>
      <c r="J461" s="59"/>
      <c r="K461" s="59"/>
      <c r="L461" s="59"/>
      <c r="M461" s="59"/>
      <c r="N461" s="59"/>
      <c r="O461" s="59"/>
      <c r="P461" s="68"/>
      <c r="Q461" s="68"/>
      <c r="R461" s="77" t="str">
        <f t="shared" si="21"/>
        <v>Няма избран доставчик</v>
      </c>
      <c r="S461" s="63" t="str">
        <f t="shared" si="23"/>
        <v/>
      </c>
      <c r="U461" s="94" t="str">
        <f>IF(R461="OK",IF(IFERROR(VLOOKUP(B461,total!$B$8:$B$1007,1,FALSE),"")="",B461&amp;", ",""),"")</f>
        <v/>
      </c>
      <c r="V461" s="94" t="str">
        <f t="shared" si="22"/>
        <v/>
      </c>
    </row>
    <row r="462" spans="1:22" x14ac:dyDescent="0.25">
      <c r="A462" s="42" t="str">
        <f>IF(R462="OK",IFERROR(B462&amp;" - "&amp;VLOOKUP(C462,supply!$B$8:$C$507,2,FALSE)&amp;" - "&amp;E462&amp;" - "&amp;G462&amp;" - "&amp;H462&amp;" - "&amp;I462&amp;" - "&amp;J462&amp;" - "&amp;K462&amp;" - "&amp;L462&amp;" - "&amp;M462&amp;" - "&amp;N462&amp;" - "&amp;O462&amp;" - с ддс: "&amp;Q462,""),"1001 - Няма данни за разход")</f>
        <v>1001 - Няма данни за разход</v>
      </c>
      <c r="B462" s="58">
        <v>455</v>
      </c>
      <c r="C462" s="58" t="str">
        <f>IF(AND(D462&lt;&gt;"",D462&lt;&gt;" -  -  -  -  - "),VLOOKUP(D462,supply!$A$8:$B$507,2,FALSE),"")</f>
        <v/>
      </c>
      <c r="D462" s="60"/>
      <c r="E462" s="60"/>
      <c r="F462" s="67"/>
      <c r="G462" s="59"/>
      <c r="H462" s="68"/>
      <c r="I462" s="60"/>
      <c r="J462" s="59"/>
      <c r="K462" s="59"/>
      <c r="L462" s="59"/>
      <c r="M462" s="59"/>
      <c r="N462" s="59"/>
      <c r="O462" s="59"/>
      <c r="P462" s="68"/>
      <c r="Q462" s="68"/>
      <c r="R462" s="77" t="str">
        <f t="shared" si="21"/>
        <v>Няма избран доставчик</v>
      </c>
      <c r="S462" s="63" t="str">
        <f t="shared" si="23"/>
        <v/>
      </c>
      <c r="U462" s="94" t="str">
        <f>IF(R462="OK",IF(IFERROR(VLOOKUP(B462,total!$B$8:$B$1007,1,FALSE),"")="",B462&amp;", ",""),"")</f>
        <v/>
      </c>
      <c r="V462" s="94" t="str">
        <f t="shared" si="22"/>
        <v/>
      </c>
    </row>
    <row r="463" spans="1:22" x14ac:dyDescent="0.25">
      <c r="A463" s="42" t="str">
        <f>IF(R463="OK",IFERROR(B463&amp;" - "&amp;VLOOKUP(C463,supply!$B$8:$C$507,2,FALSE)&amp;" - "&amp;E463&amp;" - "&amp;G463&amp;" - "&amp;H463&amp;" - "&amp;I463&amp;" - "&amp;J463&amp;" - "&amp;K463&amp;" - "&amp;L463&amp;" - "&amp;M463&amp;" - "&amp;N463&amp;" - "&amp;O463&amp;" - с ддс: "&amp;Q463,""),"1001 - Няма данни за разход")</f>
        <v>1001 - Няма данни за разход</v>
      </c>
      <c r="B463" s="58">
        <v>456</v>
      </c>
      <c r="C463" s="58" t="str">
        <f>IF(AND(D463&lt;&gt;"",D463&lt;&gt;" -  -  -  -  - "),VLOOKUP(D463,supply!$A$8:$B$507,2,FALSE),"")</f>
        <v/>
      </c>
      <c r="D463" s="60"/>
      <c r="E463" s="60"/>
      <c r="F463" s="67"/>
      <c r="G463" s="59"/>
      <c r="H463" s="68"/>
      <c r="I463" s="60"/>
      <c r="J463" s="59"/>
      <c r="K463" s="59"/>
      <c r="L463" s="59"/>
      <c r="M463" s="59"/>
      <c r="N463" s="59"/>
      <c r="O463" s="59"/>
      <c r="P463" s="68"/>
      <c r="Q463" s="68"/>
      <c r="R463" s="77" t="str">
        <f t="shared" si="21"/>
        <v>Няма избран доставчик</v>
      </c>
      <c r="S463" s="63" t="str">
        <f t="shared" si="23"/>
        <v/>
      </c>
      <c r="U463" s="94" t="str">
        <f>IF(R463="OK",IF(IFERROR(VLOOKUP(B463,total!$B$8:$B$1007,1,FALSE),"")="",B463&amp;", ",""),"")</f>
        <v/>
      </c>
      <c r="V463" s="94" t="str">
        <f t="shared" si="22"/>
        <v/>
      </c>
    </row>
    <row r="464" spans="1:22" x14ac:dyDescent="0.25">
      <c r="A464" s="42" t="str">
        <f>IF(R464="OK",IFERROR(B464&amp;" - "&amp;VLOOKUP(C464,supply!$B$8:$C$507,2,FALSE)&amp;" - "&amp;E464&amp;" - "&amp;G464&amp;" - "&amp;H464&amp;" - "&amp;I464&amp;" - "&amp;J464&amp;" - "&amp;K464&amp;" - "&amp;L464&amp;" - "&amp;M464&amp;" - "&amp;N464&amp;" - "&amp;O464&amp;" - с ддс: "&amp;Q464,""),"1001 - Няма данни за разход")</f>
        <v>1001 - Няма данни за разход</v>
      </c>
      <c r="B464" s="58">
        <v>457</v>
      </c>
      <c r="C464" s="58" t="str">
        <f>IF(AND(D464&lt;&gt;"",D464&lt;&gt;" -  -  -  -  - "),VLOOKUP(D464,supply!$A$8:$B$507,2,FALSE),"")</f>
        <v/>
      </c>
      <c r="D464" s="60"/>
      <c r="E464" s="60"/>
      <c r="F464" s="67"/>
      <c r="G464" s="59"/>
      <c r="H464" s="68"/>
      <c r="I464" s="60"/>
      <c r="J464" s="59"/>
      <c r="K464" s="59"/>
      <c r="L464" s="59"/>
      <c r="M464" s="59"/>
      <c r="N464" s="59"/>
      <c r="O464" s="59"/>
      <c r="P464" s="68"/>
      <c r="Q464" s="68"/>
      <c r="R464" s="77" t="str">
        <f t="shared" si="21"/>
        <v>Няма избран доставчик</v>
      </c>
      <c r="S464" s="63" t="str">
        <f t="shared" si="23"/>
        <v/>
      </c>
      <c r="U464" s="94" t="str">
        <f>IF(R464="OK",IF(IFERROR(VLOOKUP(B464,total!$B$8:$B$1007,1,FALSE),"")="",B464&amp;", ",""),"")</f>
        <v/>
      </c>
      <c r="V464" s="94" t="str">
        <f t="shared" si="22"/>
        <v/>
      </c>
    </row>
    <row r="465" spans="1:22" x14ac:dyDescent="0.25">
      <c r="A465" s="42" t="str">
        <f>IF(R465="OK",IFERROR(B465&amp;" - "&amp;VLOOKUP(C465,supply!$B$8:$C$507,2,FALSE)&amp;" - "&amp;E465&amp;" - "&amp;G465&amp;" - "&amp;H465&amp;" - "&amp;I465&amp;" - "&amp;J465&amp;" - "&amp;K465&amp;" - "&amp;L465&amp;" - "&amp;M465&amp;" - "&amp;N465&amp;" - "&amp;O465&amp;" - с ддс: "&amp;Q465,""),"1001 - Няма данни за разход")</f>
        <v>1001 - Няма данни за разход</v>
      </c>
      <c r="B465" s="58">
        <v>458</v>
      </c>
      <c r="C465" s="58" t="str">
        <f>IF(AND(D465&lt;&gt;"",D465&lt;&gt;" -  -  -  -  - "),VLOOKUP(D465,supply!$A$8:$B$507,2,FALSE),"")</f>
        <v/>
      </c>
      <c r="D465" s="60"/>
      <c r="E465" s="60"/>
      <c r="F465" s="67"/>
      <c r="G465" s="59"/>
      <c r="H465" s="68"/>
      <c r="I465" s="60"/>
      <c r="J465" s="59"/>
      <c r="K465" s="59"/>
      <c r="L465" s="59"/>
      <c r="M465" s="59"/>
      <c r="N465" s="59"/>
      <c r="O465" s="59"/>
      <c r="P465" s="68"/>
      <c r="Q465" s="68"/>
      <c r="R465" s="77" t="str">
        <f t="shared" si="21"/>
        <v>Няма избран доставчик</v>
      </c>
      <c r="S465" s="63" t="str">
        <f t="shared" si="23"/>
        <v/>
      </c>
      <c r="U465" s="94" t="str">
        <f>IF(R465="OK",IF(IFERROR(VLOOKUP(B465,total!$B$8:$B$1007,1,FALSE),"")="",B465&amp;", ",""),"")</f>
        <v/>
      </c>
      <c r="V465" s="94" t="str">
        <f t="shared" si="22"/>
        <v/>
      </c>
    </row>
    <row r="466" spans="1:22" x14ac:dyDescent="0.25">
      <c r="A466" s="42" t="str">
        <f>IF(R466="OK",IFERROR(B466&amp;" - "&amp;VLOOKUP(C466,supply!$B$8:$C$507,2,FALSE)&amp;" - "&amp;E466&amp;" - "&amp;G466&amp;" - "&amp;H466&amp;" - "&amp;I466&amp;" - "&amp;J466&amp;" - "&amp;K466&amp;" - "&amp;L466&amp;" - "&amp;M466&amp;" - "&amp;N466&amp;" - "&amp;O466&amp;" - с ддс: "&amp;Q466,""),"1001 - Няма данни за разход")</f>
        <v>1001 - Няма данни за разход</v>
      </c>
      <c r="B466" s="58">
        <v>459</v>
      </c>
      <c r="C466" s="58" t="str">
        <f>IF(AND(D466&lt;&gt;"",D466&lt;&gt;" -  -  -  -  - "),VLOOKUP(D466,supply!$A$8:$B$507,2,FALSE),"")</f>
        <v/>
      </c>
      <c r="D466" s="60"/>
      <c r="E466" s="60"/>
      <c r="F466" s="67"/>
      <c r="G466" s="59"/>
      <c r="H466" s="68"/>
      <c r="I466" s="60"/>
      <c r="J466" s="59"/>
      <c r="K466" s="59"/>
      <c r="L466" s="59"/>
      <c r="M466" s="59"/>
      <c r="N466" s="59"/>
      <c r="O466" s="59"/>
      <c r="P466" s="68"/>
      <c r="Q466" s="68"/>
      <c r="R466" s="77" t="str">
        <f t="shared" si="21"/>
        <v>Няма избран доставчик</v>
      </c>
      <c r="S466" s="63" t="str">
        <f t="shared" si="23"/>
        <v/>
      </c>
      <c r="U466" s="94" t="str">
        <f>IF(R466="OK",IF(IFERROR(VLOOKUP(B466,total!$B$8:$B$1007,1,FALSE),"")="",B466&amp;", ",""),"")</f>
        <v/>
      </c>
      <c r="V466" s="94" t="str">
        <f t="shared" si="22"/>
        <v/>
      </c>
    </row>
    <row r="467" spans="1:22" x14ac:dyDescent="0.25">
      <c r="A467" s="42" t="str">
        <f>IF(R467="OK",IFERROR(B467&amp;" - "&amp;VLOOKUP(C467,supply!$B$8:$C$507,2,FALSE)&amp;" - "&amp;E467&amp;" - "&amp;G467&amp;" - "&amp;H467&amp;" - "&amp;I467&amp;" - "&amp;J467&amp;" - "&amp;K467&amp;" - "&amp;L467&amp;" - "&amp;M467&amp;" - "&amp;N467&amp;" - "&amp;O467&amp;" - с ддс: "&amp;Q467,""),"1001 - Няма данни за разход")</f>
        <v>1001 - Няма данни за разход</v>
      </c>
      <c r="B467" s="58">
        <v>460</v>
      </c>
      <c r="C467" s="58" t="str">
        <f>IF(AND(D467&lt;&gt;"",D467&lt;&gt;" -  -  -  -  - "),VLOOKUP(D467,supply!$A$8:$B$507,2,FALSE),"")</f>
        <v/>
      </c>
      <c r="D467" s="60"/>
      <c r="E467" s="60"/>
      <c r="F467" s="67"/>
      <c r="G467" s="59"/>
      <c r="H467" s="68"/>
      <c r="I467" s="60"/>
      <c r="J467" s="59"/>
      <c r="K467" s="59"/>
      <c r="L467" s="59"/>
      <c r="M467" s="59"/>
      <c r="N467" s="59"/>
      <c r="O467" s="59"/>
      <c r="P467" s="68"/>
      <c r="Q467" s="68"/>
      <c r="R467" s="77" t="str">
        <f t="shared" si="21"/>
        <v>Няма избран доставчик</v>
      </c>
      <c r="S467" s="63" t="str">
        <f t="shared" si="23"/>
        <v/>
      </c>
      <c r="U467" s="94" t="str">
        <f>IF(R467="OK",IF(IFERROR(VLOOKUP(B467,total!$B$8:$B$1007,1,FALSE),"")="",B467&amp;", ",""),"")</f>
        <v/>
      </c>
      <c r="V467" s="94" t="str">
        <f t="shared" si="22"/>
        <v/>
      </c>
    </row>
    <row r="468" spans="1:22" x14ac:dyDescent="0.25">
      <c r="A468" s="42" t="str">
        <f>IF(R468="OK",IFERROR(B468&amp;" - "&amp;VLOOKUP(C468,supply!$B$8:$C$507,2,FALSE)&amp;" - "&amp;E468&amp;" - "&amp;G468&amp;" - "&amp;H468&amp;" - "&amp;I468&amp;" - "&amp;J468&amp;" - "&amp;K468&amp;" - "&amp;L468&amp;" - "&amp;M468&amp;" - "&amp;N468&amp;" - "&amp;O468&amp;" - с ддс: "&amp;Q468,""),"1001 - Няма данни за разход")</f>
        <v>1001 - Няма данни за разход</v>
      </c>
      <c r="B468" s="58">
        <v>461</v>
      </c>
      <c r="C468" s="58" t="str">
        <f>IF(AND(D468&lt;&gt;"",D468&lt;&gt;" -  -  -  -  - "),VLOOKUP(D468,supply!$A$8:$B$507,2,FALSE),"")</f>
        <v/>
      </c>
      <c r="D468" s="60"/>
      <c r="E468" s="60"/>
      <c r="F468" s="67"/>
      <c r="G468" s="59"/>
      <c r="H468" s="68"/>
      <c r="I468" s="60"/>
      <c r="J468" s="59"/>
      <c r="K468" s="59"/>
      <c r="L468" s="59"/>
      <c r="M468" s="59"/>
      <c r="N468" s="59"/>
      <c r="O468" s="59"/>
      <c r="P468" s="68"/>
      <c r="Q468" s="68"/>
      <c r="R468" s="77" t="str">
        <f t="shared" si="21"/>
        <v>Няма избран доставчик</v>
      </c>
      <c r="S468" s="63" t="str">
        <f t="shared" si="23"/>
        <v/>
      </c>
      <c r="U468" s="94" t="str">
        <f>IF(R468="OK",IF(IFERROR(VLOOKUP(B468,total!$B$8:$B$1007,1,FALSE),"")="",B468&amp;", ",""),"")</f>
        <v/>
      </c>
      <c r="V468" s="94" t="str">
        <f t="shared" si="22"/>
        <v/>
      </c>
    </row>
    <row r="469" spans="1:22" x14ac:dyDescent="0.25">
      <c r="A469" s="42" t="str">
        <f>IF(R469="OK",IFERROR(B469&amp;" - "&amp;VLOOKUP(C469,supply!$B$8:$C$507,2,FALSE)&amp;" - "&amp;E469&amp;" - "&amp;G469&amp;" - "&amp;H469&amp;" - "&amp;I469&amp;" - "&amp;J469&amp;" - "&amp;K469&amp;" - "&amp;L469&amp;" - "&amp;M469&amp;" - "&amp;N469&amp;" - "&amp;O469&amp;" - с ддс: "&amp;Q469,""),"1001 - Няма данни за разход")</f>
        <v>1001 - Няма данни за разход</v>
      </c>
      <c r="B469" s="58">
        <v>462</v>
      </c>
      <c r="C469" s="58" t="str">
        <f>IF(AND(D469&lt;&gt;"",D469&lt;&gt;" -  -  -  -  - "),VLOOKUP(D469,supply!$A$8:$B$507,2,FALSE),"")</f>
        <v/>
      </c>
      <c r="D469" s="60"/>
      <c r="E469" s="60"/>
      <c r="F469" s="67"/>
      <c r="G469" s="59"/>
      <c r="H469" s="68"/>
      <c r="I469" s="60"/>
      <c r="J469" s="59"/>
      <c r="K469" s="59"/>
      <c r="L469" s="59"/>
      <c r="M469" s="59"/>
      <c r="N469" s="59"/>
      <c r="O469" s="59"/>
      <c r="P469" s="68"/>
      <c r="Q469" s="68"/>
      <c r="R469" s="77" t="str">
        <f t="shared" si="21"/>
        <v>Няма избран доставчик</v>
      </c>
      <c r="S469" s="63" t="str">
        <f t="shared" si="23"/>
        <v/>
      </c>
      <c r="U469" s="94" t="str">
        <f>IF(R469="OK",IF(IFERROR(VLOOKUP(B469,total!$B$8:$B$1007,1,FALSE),"")="",B469&amp;", ",""),"")</f>
        <v/>
      </c>
      <c r="V469" s="94" t="str">
        <f t="shared" si="22"/>
        <v/>
      </c>
    </row>
    <row r="470" spans="1:22" x14ac:dyDescent="0.25">
      <c r="A470" s="42" t="str">
        <f>IF(R470="OK",IFERROR(B470&amp;" - "&amp;VLOOKUP(C470,supply!$B$8:$C$507,2,FALSE)&amp;" - "&amp;E470&amp;" - "&amp;G470&amp;" - "&amp;H470&amp;" - "&amp;I470&amp;" - "&amp;J470&amp;" - "&amp;K470&amp;" - "&amp;L470&amp;" - "&amp;M470&amp;" - "&amp;N470&amp;" - "&amp;O470&amp;" - с ддс: "&amp;Q470,""),"1001 - Няма данни за разход")</f>
        <v>1001 - Няма данни за разход</v>
      </c>
      <c r="B470" s="58">
        <v>463</v>
      </c>
      <c r="C470" s="58" t="str">
        <f>IF(AND(D470&lt;&gt;"",D470&lt;&gt;" -  -  -  -  - "),VLOOKUP(D470,supply!$A$8:$B$507,2,FALSE),"")</f>
        <v/>
      </c>
      <c r="D470" s="60"/>
      <c r="E470" s="60"/>
      <c r="F470" s="67"/>
      <c r="G470" s="59"/>
      <c r="H470" s="68"/>
      <c r="I470" s="60"/>
      <c r="J470" s="59"/>
      <c r="K470" s="59"/>
      <c r="L470" s="59"/>
      <c r="M470" s="59"/>
      <c r="N470" s="59"/>
      <c r="O470" s="59"/>
      <c r="P470" s="68"/>
      <c r="Q470" s="68"/>
      <c r="R470" s="77" t="str">
        <f t="shared" si="21"/>
        <v>Няма избран доставчик</v>
      </c>
      <c r="S470" s="63" t="str">
        <f t="shared" si="23"/>
        <v/>
      </c>
      <c r="U470" s="94" t="str">
        <f>IF(R470="OK",IF(IFERROR(VLOOKUP(B470,total!$B$8:$B$1007,1,FALSE),"")="",B470&amp;", ",""),"")</f>
        <v/>
      </c>
      <c r="V470" s="94" t="str">
        <f t="shared" si="22"/>
        <v/>
      </c>
    </row>
    <row r="471" spans="1:22" x14ac:dyDescent="0.25">
      <c r="A471" s="42" t="str">
        <f>IF(R471="OK",IFERROR(B471&amp;" - "&amp;VLOOKUP(C471,supply!$B$8:$C$507,2,FALSE)&amp;" - "&amp;E471&amp;" - "&amp;G471&amp;" - "&amp;H471&amp;" - "&amp;I471&amp;" - "&amp;J471&amp;" - "&amp;K471&amp;" - "&amp;L471&amp;" - "&amp;M471&amp;" - "&amp;N471&amp;" - "&amp;O471&amp;" - с ддс: "&amp;Q471,""),"1001 - Няма данни за разход")</f>
        <v>1001 - Няма данни за разход</v>
      </c>
      <c r="B471" s="58">
        <v>464</v>
      </c>
      <c r="C471" s="58" t="str">
        <f>IF(AND(D471&lt;&gt;"",D471&lt;&gt;" -  -  -  -  - "),VLOOKUP(D471,supply!$A$8:$B$507,2,FALSE),"")</f>
        <v/>
      </c>
      <c r="D471" s="60"/>
      <c r="E471" s="60"/>
      <c r="F471" s="67"/>
      <c r="G471" s="59"/>
      <c r="H471" s="68"/>
      <c r="I471" s="60"/>
      <c r="J471" s="59"/>
      <c r="K471" s="59"/>
      <c r="L471" s="59"/>
      <c r="M471" s="59"/>
      <c r="N471" s="59"/>
      <c r="O471" s="59"/>
      <c r="P471" s="68"/>
      <c r="Q471" s="68"/>
      <c r="R471" s="77" t="str">
        <f t="shared" si="21"/>
        <v>Няма избран доставчик</v>
      </c>
      <c r="S471" s="63" t="str">
        <f t="shared" si="23"/>
        <v/>
      </c>
      <c r="U471" s="94" t="str">
        <f>IF(R471="OK",IF(IFERROR(VLOOKUP(B471,total!$B$8:$B$1007,1,FALSE),"")="",B471&amp;", ",""),"")</f>
        <v/>
      </c>
      <c r="V471" s="94" t="str">
        <f t="shared" si="22"/>
        <v/>
      </c>
    </row>
    <row r="472" spans="1:22" x14ac:dyDescent="0.25">
      <c r="A472" s="42" t="str">
        <f>IF(R472="OK",IFERROR(B472&amp;" - "&amp;VLOOKUP(C472,supply!$B$8:$C$507,2,FALSE)&amp;" - "&amp;E472&amp;" - "&amp;G472&amp;" - "&amp;H472&amp;" - "&amp;I472&amp;" - "&amp;J472&amp;" - "&amp;K472&amp;" - "&amp;L472&amp;" - "&amp;M472&amp;" - "&amp;N472&amp;" - "&amp;O472&amp;" - с ддс: "&amp;Q472,""),"1001 - Няма данни за разход")</f>
        <v>1001 - Няма данни за разход</v>
      </c>
      <c r="B472" s="58">
        <v>465</v>
      </c>
      <c r="C472" s="58" t="str">
        <f>IF(AND(D472&lt;&gt;"",D472&lt;&gt;" -  -  -  -  - "),VLOOKUP(D472,supply!$A$8:$B$507,2,FALSE),"")</f>
        <v/>
      </c>
      <c r="D472" s="60"/>
      <c r="E472" s="60"/>
      <c r="F472" s="67"/>
      <c r="G472" s="59"/>
      <c r="H472" s="68"/>
      <c r="I472" s="60"/>
      <c r="J472" s="59"/>
      <c r="K472" s="59"/>
      <c r="L472" s="59"/>
      <c r="M472" s="59"/>
      <c r="N472" s="59"/>
      <c r="O472" s="59"/>
      <c r="P472" s="68"/>
      <c r="Q472" s="68"/>
      <c r="R472" s="77" t="str">
        <f t="shared" si="21"/>
        <v>Няма избран доставчик</v>
      </c>
      <c r="S472" s="63" t="str">
        <f t="shared" si="23"/>
        <v/>
      </c>
      <c r="U472" s="94" t="str">
        <f>IF(R472="OK",IF(IFERROR(VLOOKUP(B472,total!$B$8:$B$1007,1,FALSE),"")="",B472&amp;", ",""),"")</f>
        <v/>
      </c>
      <c r="V472" s="94" t="str">
        <f t="shared" si="22"/>
        <v/>
      </c>
    </row>
    <row r="473" spans="1:22" x14ac:dyDescent="0.25">
      <c r="A473" s="42" t="str">
        <f>IF(R473="OK",IFERROR(B473&amp;" - "&amp;VLOOKUP(C473,supply!$B$8:$C$507,2,FALSE)&amp;" - "&amp;E473&amp;" - "&amp;G473&amp;" - "&amp;H473&amp;" - "&amp;I473&amp;" - "&amp;J473&amp;" - "&amp;K473&amp;" - "&amp;L473&amp;" - "&amp;M473&amp;" - "&amp;N473&amp;" - "&amp;O473&amp;" - с ддс: "&amp;Q473,""),"1001 - Няма данни за разход")</f>
        <v>1001 - Няма данни за разход</v>
      </c>
      <c r="B473" s="58">
        <v>466</v>
      </c>
      <c r="C473" s="58" t="str">
        <f>IF(AND(D473&lt;&gt;"",D473&lt;&gt;" -  -  -  -  - "),VLOOKUP(D473,supply!$A$8:$B$507,2,FALSE),"")</f>
        <v/>
      </c>
      <c r="D473" s="60"/>
      <c r="E473" s="60"/>
      <c r="F473" s="67"/>
      <c r="G473" s="59"/>
      <c r="H473" s="68"/>
      <c r="I473" s="60"/>
      <c r="J473" s="59"/>
      <c r="K473" s="59"/>
      <c r="L473" s="59"/>
      <c r="M473" s="59"/>
      <c r="N473" s="59"/>
      <c r="O473" s="59"/>
      <c r="P473" s="68"/>
      <c r="Q473" s="68"/>
      <c r="R473" s="77" t="str">
        <f t="shared" si="21"/>
        <v>Няма избран доставчик</v>
      </c>
      <c r="S473" s="63" t="str">
        <f t="shared" si="23"/>
        <v/>
      </c>
      <c r="U473" s="94" t="str">
        <f>IF(R473="OK",IF(IFERROR(VLOOKUP(B473,total!$B$8:$B$1007,1,FALSE),"")="",B473&amp;", ",""),"")</f>
        <v/>
      </c>
      <c r="V473" s="94" t="str">
        <f t="shared" si="22"/>
        <v/>
      </c>
    </row>
    <row r="474" spans="1:22" x14ac:dyDescent="0.25">
      <c r="A474" s="42" t="str">
        <f>IF(R474="OK",IFERROR(B474&amp;" - "&amp;VLOOKUP(C474,supply!$B$8:$C$507,2,FALSE)&amp;" - "&amp;E474&amp;" - "&amp;G474&amp;" - "&amp;H474&amp;" - "&amp;I474&amp;" - "&amp;J474&amp;" - "&amp;K474&amp;" - "&amp;L474&amp;" - "&amp;M474&amp;" - "&amp;N474&amp;" - "&amp;O474&amp;" - с ддс: "&amp;Q474,""),"1001 - Няма данни за разход")</f>
        <v>1001 - Няма данни за разход</v>
      </c>
      <c r="B474" s="58">
        <v>467</v>
      </c>
      <c r="C474" s="58" t="str">
        <f>IF(AND(D474&lt;&gt;"",D474&lt;&gt;" -  -  -  -  - "),VLOOKUP(D474,supply!$A$8:$B$507,2,FALSE),"")</f>
        <v/>
      </c>
      <c r="D474" s="60"/>
      <c r="E474" s="60"/>
      <c r="F474" s="67"/>
      <c r="G474" s="59"/>
      <c r="H474" s="68"/>
      <c r="I474" s="60"/>
      <c r="J474" s="59"/>
      <c r="K474" s="59"/>
      <c r="L474" s="59"/>
      <c r="M474" s="59"/>
      <c r="N474" s="59"/>
      <c r="O474" s="59"/>
      <c r="P474" s="68"/>
      <c r="Q474" s="68"/>
      <c r="R474" s="77" t="str">
        <f t="shared" si="21"/>
        <v>Няма избран доставчик</v>
      </c>
      <c r="S474" s="63" t="str">
        <f t="shared" si="23"/>
        <v/>
      </c>
      <c r="U474" s="94" t="str">
        <f>IF(R474="OK",IF(IFERROR(VLOOKUP(B474,total!$B$8:$B$1007,1,FALSE),"")="",B474&amp;", ",""),"")</f>
        <v/>
      </c>
      <c r="V474" s="94" t="str">
        <f t="shared" si="22"/>
        <v/>
      </c>
    </row>
    <row r="475" spans="1:22" x14ac:dyDescent="0.25">
      <c r="A475" s="42" t="str">
        <f>IF(R475="OK",IFERROR(B475&amp;" - "&amp;VLOOKUP(C475,supply!$B$8:$C$507,2,FALSE)&amp;" - "&amp;E475&amp;" - "&amp;G475&amp;" - "&amp;H475&amp;" - "&amp;I475&amp;" - "&amp;J475&amp;" - "&amp;K475&amp;" - "&amp;L475&amp;" - "&amp;M475&amp;" - "&amp;N475&amp;" - "&amp;O475&amp;" - с ддс: "&amp;Q475,""),"1001 - Няма данни за разход")</f>
        <v>1001 - Няма данни за разход</v>
      </c>
      <c r="B475" s="58">
        <v>468</v>
      </c>
      <c r="C475" s="58" t="str">
        <f>IF(AND(D475&lt;&gt;"",D475&lt;&gt;" -  -  -  -  - "),VLOOKUP(D475,supply!$A$8:$B$507,2,FALSE),"")</f>
        <v/>
      </c>
      <c r="D475" s="60"/>
      <c r="E475" s="60"/>
      <c r="F475" s="67"/>
      <c r="G475" s="59"/>
      <c r="H475" s="68"/>
      <c r="I475" s="60"/>
      <c r="J475" s="59"/>
      <c r="K475" s="59"/>
      <c r="L475" s="59"/>
      <c r="M475" s="59"/>
      <c r="N475" s="59"/>
      <c r="O475" s="59"/>
      <c r="P475" s="68"/>
      <c r="Q475" s="68"/>
      <c r="R475" s="77" t="str">
        <f t="shared" si="21"/>
        <v>Няма избран доставчик</v>
      </c>
      <c r="S475" s="63" t="str">
        <f t="shared" si="23"/>
        <v/>
      </c>
      <c r="U475" s="94" t="str">
        <f>IF(R475="OK",IF(IFERROR(VLOOKUP(B475,total!$B$8:$B$1007,1,FALSE),"")="",B475&amp;", ",""),"")</f>
        <v/>
      </c>
      <c r="V475" s="94" t="str">
        <f t="shared" si="22"/>
        <v/>
      </c>
    </row>
    <row r="476" spans="1:22" x14ac:dyDescent="0.25">
      <c r="A476" s="42" t="str">
        <f>IF(R476="OK",IFERROR(B476&amp;" - "&amp;VLOOKUP(C476,supply!$B$8:$C$507,2,FALSE)&amp;" - "&amp;E476&amp;" - "&amp;G476&amp;" - "&amp;H476&amp;" - "&amp;I476&amp;" - "&amp;J476&amp;" - "&amp;K476&amp;" - "&amp;L476&amp;" - "&amp;M476&amp;" - "&amp;N476&amp;" - "&amp;O476&amp;" - с ддс: "&amp;Q476,""),"1001 - Няма данни за разход")</f>
        <v>1001 - Няма данни за разход</v>
      </c>
      <c r="B476" s="58">
        <v>469</v>
      </c>
      <c r="C476" s="58" t="str">
        <f>IF(AND(D476&lt;&gt;"",D476&lt;&gt;" -  -  -  -  - "),VLOOKUP(D476,supply!$A$8:$B$507,2,FALSE),"")</f>
        <v/>
      </c>
      <c r="D476" s="60"/>
      <c r="E476" s="60"/>
      <c r="F476" s="67"/>
      <c r="G476" s="59"/>
      <c r="H476" s="68"/>
      <c r="I476" s="60"/>
      <c r="J476" s="59"/>
      <c r="K476" s="59"/>
      <c r="L476" s="59"/>
      <c r="M476" s="59"/>
      <c r="N476" s="59"/>
      <c r="O476" s="59"/>
      <c r="P476" s="68"/>
      <c r="Q476" s="68"/>
      <c r="R476" s="77" t="str">
        <f t="shared" si="21"/>
        <v>Няма избран доставчик</v>
      </c>
      <c r="S476" s="63" t="str">
        <f t="shared" si="23"/>
        <v/>
      </c>
      <c r="U476" s="94" t="str">
        <f>IF(R476="OK",IF(IFERROR(VLOOKUP(B476,total!$B$8:$B$1007,1,FALSE),"")="",B476&amp;", ",""),"")</f>
        <v/>
      </c>
      <c r="V476" s="94" t="str">
        <f t="shared" si="22"/>
        <v/>
      </c>
    </row>
    <row r="477" spans="1:22" x14ac:dyDescent="0.25">
      <c r="A477" s="42" t="str">
        <f>IF(R477="OK",IFERROR(B477&amp;" - "&amp;VLOOKUP(C477,supply!$B$8:$C$507,2,FALSE)&amp;" - "&amp;E477&amp;" - "&amp;G477&amp;" - "&amp;H477&amp;" - "&amp;I477&amp;" - "&amp;J477&amp;" - "&amp;K477&amp;" - "&amp;L477&amp;" - "&amp;M477&amp;" - "&amp;N477&amp;" - "&amp;O477&amp;" - с ддс: "&amp;Q477,""),"1001 - Няма данни за разход")</f>
        <v>1001 - Няма данни за разход</v>
      </c>
      <c r="B477" s="58">
        <v>470</v>
      </c>
      <c r="C477" s="58" t="str">
        <f>IF(AND(D477&lt;&gt;"",D477&lt;&gt;" -  -  -  -  - "),VLOOKUP(D477,supply!$A$8:$B$507,2,FALSE),"")</f>
        <v/>
      </c>
      <c r="D477" s="60"/>
      <c r="E477" s="60"/>
      <c r="F477" s="67"/>
      <c r="G477" s="59"/>
      <c r="H477" s="68"/>
      <c r="I477" s="60"/>
      <c r="J477" s="59"/>
      <c r="K477" s="59"/>
      <c r="L477" s="59"/>
      <c r="M477" s="59"/>
      <c r="N477" s="59"/>
      <c r="O477" s="59"/>
      <c r="P477" s="68"/>
      <c r="Q477" s="68"/>
      <c r="R477" s="77" t="str">
        <f t="shared" si="21"/>
        <v>Няма избран доставчик</v>
      </c>
      <c r="S477" s="63" t="str">
        <f t="shared" si="23"/>
        <v/>
      </c>
      <c r="U477" s="94" t="str">
        <f>IF(R477="OK",IF(IFERROR(VLOOKUP(B477,total!$B$8:$B$1007,1,FALSE),"")="",B477&amp;", ",""),"")</f>
        <v/>
      </c>
      <c r="V477" s="94" t="str">
        <f t="shared" si="22"/>
        <v/>
      </c>
    </row>
    <row r="478" spans="1:22" x14ac:dyDescent="0.25">
      <c r="A478" s="42" t="str">
        <f>IF(R478="OK",IFERROR(B478&amp;" - "&amp;VLOOKUP(C478,supply!$B$8:$C$507,2,FALSE)&amp;" - "&amp;E478&amp;" - "&amp;G478&amp;" - "&amp;H478&amp;" - "&amp;I478&amp;" - "&amp;J478&amp;" - "&amp;K478&amp;" - "&amp;L478&amp;" - "&amp;M478&amp;" - "&amp;N478&amp;" - "&amp;O478&amp;" - с ддс: "&amp;Q478,""),"1001 - Няма данни за разход")</f>
        <v>1001 - Няма данни за разход</v>
      </c>
      <c r="B478" s="58">
        <v>471</v>
      </c>
      <c r="C478" s="58" t="str">
        <f>IF(AND(D478&lt;&gt;"",D478&lt;&gt;" -  -  -  -  - "),VLOOKUP(D478,supply!$A$8:$B$507,2,FALSE),"")</f>
        <v/>
      </c>
      <c r="D478" s="60"/>
      <c r="E478" s="60"/>
      <c r="F478" s="67"/>
      <c r="G478" s="59"/>
      <c r="H478" s="68"/>
      <c r="I478" s="60"/>
      <c r="J478" s="59"/>
      <c r="K478" s="59"/>
      <c r="L478" s="59"/>
      <c r="M478" s="59"/>
      <c r="N478" s="59"/>
      <c r="O478" s="59"/>
      <c r="P478" s="68"/>
      <c r="Q478" s="68"/>
      <c r="R478" s="77" t="str">
        <f t="shared" si="21"/>
        <v>Няма избран доставчик</v>
      </c>
      <c r="S478" s="63" t="str">
        <f t="shared" si="23"/>
        <v/>
      </c>
      <c r="U478" s="94" t="str">
        <f>IF(R478="OK",IF(IFERROR(VLOOKUP(B478,total!$B$8:$B$1007,1,FALSE),"")="",B478&amp;", ",""),"")</f>
        <v/>
      </c>
      <c r="V478" s="94" t="str">
        <f t="shared" si="22"/>
        <v/>
      </c>
    </row>
    <row r="479" spans="1:22" x14ac:dyDescent="0.25">
      <c r="A479" s="42" t="str">
        <f>IF(R479="OK",IFERROR(B479&amp;" - "&amp;VLOOKUP(C479,supply!$B$8:$C$507,2,FALSE)&amp;" - "&amp;E479&amp;" - "&amp;G479&amp;" - "&amp;H479&amp;" - "&amp;I479&amp;" - "&amp;J479&amp;" - "&amp;K479&amp;" - "&amp;L479&amp;" - "&amp;M479&amp;" - "&amp;N479&amp;" - "&amp;O479&amp;" - с ддс: "&amp;Q479,""),"1001 - Няма данни за разход")</f>
        <v>1001 - Няма данни за разход</v>
      </c>
      <c r="B479" s="58">
        <v>472</v>
      </c>
      <c r="C479" s="58" t="str">
        <f>IF(AND(D479&lt;&gt;"",D479&lt;&gt;" -  -  -  -  - "),VLOOKUP(D479,supply!$A$8:$B$507,2,FALSE),"")</f>
        <v/>
      </c>
      <c r="D479" s="60"/>
      <c r="E479" s="60"/>
      <c r="F479" s="67"/>
      <c r="G479" s="59"/>
      <c r="H479" s="68"/>
      <c r="I479" s="60"/>
      <c r="J479" s="59"/>
      <c r="K479" s="59"/>
      <c r="L479" s="59"/>
      <c r="M479" s="59"/>
      <c r="N479" s="59"/>
      <c r="O479" s="59"/>
      <c r="P479" s="68"/>
      <c r="Q479" s="68"/>
      <c r="R479" s="77" t="str">
        <f t="shared" si="21"/>
        <v>Няма избран доставчик</v>
      </c>
      <c r="S479" s="63" t="str">
        <f t="shared" si="23"/>
        <v/>
      </c>
      <c r="U479" s="94" t="str">
        <f>IF(R479="OK",IF(IFERROR(VLOOKUP(B479,total!$B$8:$B$1007,1,FALSE),"")="",B479&amp;", ",""),"")</f>
        <v/>
      </c>
      <c r="V479" s="94" t="str">
        <f t="shared" si="22"/>
        <v/>
      </c>
    </row>
    <row r="480" spans="1:22" x14ac:dyDescent="0.25">
      <c r="A480" s="42" t="str">
        <f>IF(R480="OK",IFERROR(B480&amp;" - "&amp;VLOOKUP(C480,supply!$B$8:$C$507,2,FALSE)&amp;" - "&amp;E480&amp;" - "&amp;G480&amp;" - "&amp;H480&amp;" - "&amp;I480&amp;" - "&amp;J480&amp;" - "&amp;K480&amp;" - "&amp;L480&amp;" - "&amp;M480&amp;" - "&amp;N480&amp;" - "&amp;O480&amp;" - с ддс: "&amp;Q480,""),"1001 - Няма данни за разход")</f>
        <v>1001 - Няма данни за разход</v>
      </c>
      <c r="B480" s="58">
        <v>473</v>
      </c>
      <c r="C480" s="58" t="str">
        <f>IF(AND(D480&lt;&gt;"",D480&lt;&gt;" -  -  -  -  - "),VLOOKUP(D480,supply!$A$8:$B$507,2,FALSE),"")</f>
        <v/>
      </c>
      <c r="D480" s="60"/>
      <c r="E480" s="60"/>
      <c r="F480" s="67"/>
      <c r="G480" s="59"/>
      <c r="H480" s="68"/>
      <c r="I480" s="60"/>
      <c r="J480" s="59"/>
      <c r="K480" s="59"/>
      <c r="L480" s="59"/>
      <c r="M480" s="59"/>
      <c r="N480" s="59"/>
      <c r="O480" s="59"/>
      <c r="P480" s="68"/>
      <c r="Q480" s="68"/>
      <c r="R480" s="77" t="str">
        <f t="shared" si="21"/>
        <v>Няма избран доставчик</v>
      </c>
      <c r="S480" s="63" t="str">
        <f t="shared" si="23"/>
        <v/>
      </c>
      <c r="U480" s="94" t="str">
        <f>IF(R480="OK",IF(IFERROR(VLOOKUP(B480,total!$B$8:$B$1007,1,FALSE),"")="",B480&amp;", ",""),"")</f>
        <v/>
      </c>
      <c r="V480" s="94" t="str">
        <f t="shared" si="22"/>
        <v/>
      </c>
    </row>
    <row r="481" spans="1:22" x14ac:dyDescent="0.25">
      <c r="A481" s="42" t="str">
        <f>IF(R481="OK",IFERROR(B481&amp;" - "&amp;VLOOKUP(C481,supply!$B$8:$C$507,2,FALSE)&amp;" - "&amp;E481&amp;" - "&amp;G481&amp;" - "&amp;H481&amp;" - "&amp;I481&amp;" - "&amp;J481&amp;" - "&amp;K481&amp;" - "&amp;L481&amp;" - "&amp;M481&amp;" - "&amp;N481&amp;" - "&amp;O481&amp;" - с ддс: "&amp;Q481,""),"1001 - Няма данни за разход")</f>
        <v>1001 - Няма данни за разход</v>
      </c>
      <c r="B481" s="58">
        <v>474</v>
      </c>
      <c r="C481" s="58" t="str">
        <f>IF(AND(D481&lt;&gt;"",D481&lt;&gt;" -  -  -  -  - "),VLOOKUP(D481,supply!$A$8:$B$507,2,FALSE),"")</f>
        <v/>
      </c>
      <c r="D481" s="60"/>
      <c r="E481" s="60"/>
      <c r="F481" s="67"/>
      <c r="G481" s="59"/>
      <c r="H481" s="68"/>
      <c r="I481" s="60"/>
      <c r="J481" s="59"/>
      <c r="K481" s="59"/>
      <c r="L481" s="59"/>
      <c r="M481" s="59"/>
      <c r="N481" s="59"/>
      <c r="O481" s="59"/>
      <c r="P481" s="68"/>
      <c r="Q481" s="68"/>
      <c r="R481" s="77" t="str">
        <f t="shared" si="21"/>
        <v>Няма избран доставчик</v>
      </c>
      <c r="S481" s="63" t="str">
        <f t="shared" si="23"/>
        <v/>
      </c>
      <c r="U481" s="94" t="str">
        <f>IF(R481="OK",IF(IFERROR(VLOOKUP(B481,total!$B$8:$B$1007,1,FALSE),"")="",B481&amp;", ",""),"")</f>
        <v/>
      </c>
      <c r="V481" s="94" t="str">
        <f t="shared" si="22"/>
        <v/>
      </c>
    </row>
    <row r="482" spans="1:22" x14ac:dyDescent="0.25">
      <c r="A482" s="42" t="str">
        <f>IF(R482="OK",IFERROR(B482&amp;" - "&amp;VLOOKUP(C482,supply!$B$8:$C$507,2,FALSE)&amp;" - "&amp;E482&amp;" - "&amp;G482&amp;" - "&amp;H482&amp;" - "&amp;I482&amp;" - "&amp;J482&amp;" - "&amp;K482&amp;" - "&amp;L482&amp;" - "&amp;M482&amp;" - "&amp;N482&amp;" - "&amp;O482&amp;" - с ддс: "&amp;Q482,""),"1001 - Няма данни за разход")</f>
        <v>1001 - Няма данни за разход</v>
      </c>
      <c r="B482" s="58">
        <v>475</v>
      </c>
      <c r="C482" s="58" t="str">
        <f>IF(AND(D482&lt;&gt;"",D482&lt;&gt;" -  -  -  -  - "),VLOOKUP(D482,supply!$A$8:$B$507,2,FALSE),"")</f>
        <v/>
      </c>
      <c r="D482" s="60"/>
      <c r="E482" s="60"/>
      <c r="F482" s="67"/>
      <c r="G482" s="59"/>
      <c r="H482" s="68"/>
      <c r="I482" s="60"/>
      <c r="J482" s="59"/>
      <c r="K482" s="59"/>
      <c r="L482" s="59"/>
      <c r="M482" s="59"/>
      <c r="N482" s="59"/>
      <c r="O482" s="59"/>
      <c r="P482" s="68"/>
      <c r="Q482" s="68"/>
      <c r="R482" s="77" t="str">
        <f t="shared" si="21"/>
        <v>Няма избран доставчик</v>
      </c>
      <c r="S482" s="63" t="str">
        <f t="shared" si="23"/>
        <v/>
      </c>
      <c r="U482" s="94" t="str">
        <f>IF(R482="OK",IF(IFERROR(VLOOKUP(B482,total!$B$8:$B$1007,1,FALSE),"")="",B482&amp;", ",""),"")</f>
        <v/>
      </c>
      <c r="V482" s="94" t="str">
        <f t="shared" si="22"/>
        <v/>
      </c>
    </row>
    <row r="483" spans="1:22" x14ac:dyDescent="0.25">
      <c r="A483" s="42" t="str">
        <f>IF(R483="OK",IFERROR(B483&amp;" - "&amp;VLOOKUP(C483,supply!$B$8:$C$507,2,FALSE)&amp;" - "&amp;E483&amp;" - "&amp;G483&amp;" - "&amp;H483&amp;" - "&amp;I483&amp;" - "&amp;J483&amp;" - "&amp;K483&amp;" - "&amp;L483&amp;" - "&amp;M483&amp;" - "&amp;N483&amp;" - "&amp;O483&amp;" - с ддс: "&amp;Q483,""),"1001 - Няма данни за разход")</f>
        <v>1001 - Няма данни за разход</v>
      </c>
      <c r="B483" s="58">
        <v>476</v>
      </c>
      <c r="C483" s="58" t="str">
        <f>IF(AND(D483&lt;&gt;"",D483&lt;&gt;" -  -  -  -  - "),VLOOKUP(D483,supply!$A$8:$B$507,2,FALSE),"")</f>
        <v/>
      </c>
      <c r="D483" s="60"/>
      <c r="E483" s="60"/>
      <c r="F483" s="67"/>
      <c r="G483" s="59"/>
      <c r="H483" s="68"/>
      <c r="I483" s="60"/>
      <c r="J483" s="59"/>
      <c r="K483" s="59"/>
      <c r="L483" s="59"/>
      <c r="M483" s="59"/>
      <c r="N483" s="59"/>
      <c r="O483" s="59"/>
      <c r="P483" s="68"/>
      <c r="Q483" s="68"/>
      <c r="R483" s="77" t="str">
        <f t="shared" si="21"/>
        <v>Няма избран доставчик</v>
      </c>
      <c r="S483" s="63" t="str">
        <f t="shared" si="23"/>
        <v/>
      </c>
      <c r="U483" s="94" t="str">
        <f>IF(R483="OK",IF(IFERROR(VLOOKUP(B483,total!$B$8:$B$1007,1,FALSE),"")="",B483&amp;", ",""),"")</f>
        <v/>
      </c>
      <c r="V483" s="94" t="str">
        <f t="shared" si="22"/>
        <v/>
      </c>
    </row>
    <row r="484" spans="1:22" x14ac:dyDescent="0.25">
      <c r="A484" s="42" t="str">
        <f>IF(R484="OK",IFERROR(B484&amp;" - "&amp;VLOOKUP(C484,supply!$B$8:$C$507,2,FALSE)&amp;" - "&amp;E484&amp;" - "&amp;G484&amp;" - "&amp;H484&amp;" - "&amp;I484&amp;" - "&amp;J484&amp;" - "&amp;K484&amp;" - "&amp;L484&amp;" - "&amp;M484&amp;" - "&amp;N484&amp;" - "&amp;O484&amp;" - с ддс: "&amp;Q484,""),"1001 - Няма данни за разход")</f>
        <v>1001 - Няма данни за разход</v>
      </c>
      <c r="B484" s="58">
        <v>477</v>
      </c>
      <c r="C484" s="58" t="str">
        <f>IF(AND(D484&lt;&gt;"",D484&lt;&gt;" -  -  -  -  - "),VLOOKUP(D484,supply!$A$8:$B$507,2,FALSE),"")</f>
        <v/>
      </c>
      <c r="D484" s="60"/>
      <c r="E484" s="60"/>
      <c r="F484" s="67"/>
      <c r="G484" s="59"/>
      <c r="H484" s="68"/>
      <c r="I484" s="60"/>
      <c r="J484" s="59"/>
      <c r="K484" s="59"/>
      <c r="L484" s="59"/>
      <c r="M484" s="59"/>
      <c r="N484" s="59"/>
      <c r="O484" s="59"/>
      <c r="P484" s="68"/>
      <c r="Q484" s="68"/>
      <c r="R484" s="77" t="str">
        <f t="shared" si="21"/>
        <v>Няма избран доставчик</v>
      </c>
      <c r="S484" s="63" t="str">
        <f t="shared" si="23"/>
        <v/>
      </c>
      <c r="U484" s="94" t="str">
        <f>IF(R484="OK",IF(IFERROR(VLOOKUP(B484,total!$B$8:$B$1007,1,FALSE),"")="",B484&amp;", ",""),"")</f>
        <v/>
      </c>
      <c r="V484" s="94" t="str">
        <f t="shared" si="22"/>
        <v/>
      </c>
    </row>
    <row r="485" spans="1:22" x14ac:dyDescent="0.25">
      <c r="A485" s="42" t="str">
        <f>IF(R485="OK",IFERROR(B485&amp;" - "&amp;VLOOKUP(C485,supply!$B$8:$C$507,2,FALSE)&amp;" - "&amp;E485&amp;" - "&amp;G485&amp;" - "&amp;H485&amp;" - "&amp;I485&amp;" - "&amp;J485&amp;" - "&amp;K485&amp;" - "&amp;L485&amp;" - "&amp;M485&amp;" - "&amp;N485&amp;" - "&amp;O485&amp;" - с ддс: "&amp;Q485,""),"1001 - Няма данни за разход")</f>
        <v>1001 - Няма данни за разход</v>
      </c>
      <c r="B485" s="58">
        <v>478</v>
      </c>
      <c r="C485" s="58" t="str">
        <f>IF(AND(D485&lt;&gt;"",D485&lt;&gt;" -  -  -  -  - "),VLOOKUP(D485,supply!$A$8:$B$507,2,FALSE),"")</f>
        <v/>
      </c>
      <c r="D485" s="60"/>
      <c r="E485" s="60"/>
      <c r="F485" s="67"/>
      <c r="G485" s="59"/>
      <c r="H485" s="68"/>
      <c r="I485" s="60"/>
      <c r="J485" s="59"/>
      <c r="K485" s="59"/>
      <c r="L485" s="59"/>
      <c r="M485" s="59"/>
      <c r="N485" s="59"/>
      <c r="O485" s="59"/>
      <c r="P485" s="68"/>
      <c r="Q485" s="68"/>
      <c r="R485" s="77" t="str">
        <f t="shared" si="21"/>
        <v>Няма избран доставчик</v>
      </c>
      <c r="S485" s="63" t="str">
        <f t="shared" si="23"/>
        <v/>
      </c>
      <c r="U485" s="94" t="str">
        <f>IF(R485="OK",IF(IFERROR(VLOOKUP(B485,total!$B$8:$B$1007,1,FALSE),"")="",B485&amp;", ",""),"")</f>
        <v/>
      </c>
      <c r="V485" s="94" t="str">
        <f t="shared" si="22"/>
        <v/>
      </c>
    </row>
    <row r="486" spans="1:22" x14ac:dyDescent="0.25">
      <c r="A486" s="42" t="str">
        <f>IF(R486="OK",IFERROR(B486&amp;" - "&amp;VLOOKUP(C486,supply!$B$8:$C$507,2,FALSE)&amp;" - "&amp;E486&amp;" - "&amp;G486&amp;" - "&amp;H486&amp;" - "&amp;I486&amp;" - "&amp;J486&amp;" - "&amp;K486&amp;" - "&amp;L486&amp;" - "&amp;M486&amp;" - "&amp;N486&amp;" - "&amp;O486&amp;" - с ддс: "&amp;Q486,""),"1001 - Няма данни за разход")</f>
        <v>1001 - Няма данни за разход</v>
      </c>
      <c r="B486" s="58">
        <v>479</v>
      </c>
      <c r="C486" s="58" t="str">
        <f>IF(AND(D486&lt;&gt;"",D486&lt;&gt;" -  -  -  -  - "),VLOOKUP(D486,supply!$A$8:$B$507,2,FALSE),"")</f>
        <v/>
      </c>
      <c r="D486" s="60"/>
      <c r="E486" s="60"/>
      <c r="F486" s="67"/>
      <c r="G486" s="59"/>
      <c r="H486" s="68"/>
      <c r="I486" s="60"/>
      <c r="J486" s="59"/>
      <c r="K486" s="59"/>
      <c r="L486" s="59"/>
      <c r="M486" s="59"/>
      <c r="N486" s="59"/>
      <c r="O486" s="59"/>
      <c r="P486" s="68"/>
      <c r="Q486" s="68"/>
      <c r="R486" s="77" t="str">
        <f t="shared" si="21"/>
        <v>Няма избран доставчик</v>
      </c>
      <c r="S486" s="63" t="str">
        <f t="shared" si="23"/>
        <v/>
      </c>
      <c r="U486" s="94" t="str">
        <f>IF(R486="OK",IF(IFERROR(VLOOKUP(B486,total!$B$8:$B$1007,1,FALSE),"")="",B486&amp;", ",""),"")</f>
        <v/>
      </c>
      <c r="V486" s="94" t="str">
        <f t="shared" si="22"/>
        <v/>
      </c>
    </row>
    <row r="487" spans="1:22" x14ac:dyDescent="0.25">
      <c r="A487" s="42" t="str">
        <f>IF(R487="OK",IFERROR(B487&amp;" - "&amp;VLOOKUP(C487,supply!$B$8:$C$507,2,FALSE)&amp;" - "&amp;E487&amp;" - "&amp;G487&amp;" - "&amp;H487&amp;" - "&amp;I487&amp;" - "&amp;J487&amp;" - "&amp;K487&amp;" - "&amp;L487&amp;" - "&amp;M487&amp;" - "&amp;N487&amp;" - "&amp;O487&amp;" - с ддс: "&amp;Q487,""),"1001 - Няма данни за разход")</f>
        <v>1001 - Няма данни за разход</v>
      </c>
      <c r="B487" s="58">
        <v>480</v>
      </c>
      <c r="C487" s="58" t="str">
        <f>IF(AND(D487&lt;&gt;"",D487&lt;&gt;" -  -  -  -  - "),VLOOKUP(D487,supply!$A$8:$B$507,2,FALSE),"")</f>
        <v/>
      </c>
      <c r="D487" s="60"/>
      <c r="E487" s="60"/>
      <c r="F487" s="67"/>
      <c r="G487" s="59"/>
      <c r="H487" s="68"/>
      <c r="I487" s="60"/>
      <c r="J487" s="59"/>
      <c r="K487" s="59"/>
      <c r="L487" s="59"/>
      <c r="M487" s="59"/>
      <c r="N487" s="59"/>
      <c r="O487" s="59"/>
      <c r="P487" s="68"/>
      <c r="Q487" s="68"/>
      <c r="R487" s="77" t="str">
        <f t="shared" si="21"/>
        <v>Няма избран доставчик</v>
      </c>
      <c r="S487" s="63" t="str">
        <f t="shared" si="23"/>
        <v/>
      </c>
      <c r="U487" s="94" t="str">
        <f>IF(R487="OK",IF(IFERROR(VLOOKUP(B487,total!$B$8:$B$1007,1,FALSE),"")="",B487&amp;", ",""),"")</f>
        <v/>
      </c>
      <c r="V487" s="94" t="str">
        <f t="shared" si="22"/>
        <v/>
      </c>
    </row>
    <row r="488" spans="1:22" x14ac:dyDescent="0.25">
      <c r="A488" s="42" t="str">
        <f>IF(R488="OK",IFERROR(B488&amp;" - "&amp;VLOOKUP(C488,supply!$B$8:$C$507,2,FALSE)&amp;" - "&amp;E488&amp;" - "&amp;G488&amp;" - "&amp;H488&amp;" - "&amp;I488&amp;" - "&amp;J488&amp;" - "&amp;K488&amp;" - "&amp;L488&amp;" - "&amp;M488&amp;" - "&amp;N488&amp;" - "&amp;O488&amp;" - с ддс: "&amp;Q488,""),"1001 - Няма данни за разход")</f>
        <v>1001 - Няма данни за разход</v>
      </c>
      <c r="B488" s="58">
        <v>481</v>
      </c>
      <c r="C488" s="58" t="str">
        <f>IF(AND(D488&lt;&gt;"",D488&lt;&gt;" -  -  -  -  - "),VLOOKUP(D488,supply!$A$8:$B$507,2,FALSE),"")</f>
        <v/>
      </c>
      <c r="D488" s="60"/>
      <c r="E488" s="60"/>
      <c r="F488" s="67"/>
      <c r="G488" s="59"/>
      <c r="H488" s="68"/>
      <c r="I488" s="60"/>
      <c r="J488" s="59"/>
      <c r="K488" s="59"/>
      <c r="L488" s="59"/>
      <c r="M488" s="59"/>
      <c r="N488" s="59"/>
      <c r="O488" s="59"/>
      <c r="P488" s="68"/>
      <c r="Q488" s="68"/>
      <c r="R488" s="77" t="str">
        <f t="shared" si="21"/>
        <v>Няма избран доставчик</v>
      </c>
      <c r="S488" s="63" t="str">
        <f t="shared" si="23"/>
        <v/>
      </c>
      <c r="U488" s="94" t="str">
        <f>IF(R488="OK",IF(IFERROR(VLOOKUP(B488,total!$B$8:$B$1007,1,FALSE),"")="",B488&amp;", ",""),"")</f>
        <v/>
      </c>
      <c r="V488" s="94" t="str">
        <f t="shared" si="22"/>
        <v/>
      </c>
    </row>
    <row r="489" spans="1:22" x14ac:dyDescent="0.25">
      <c r="A489" s="42" t="str">
        <f>IF(R489="OK",IFERROR(B489&amp;" - "&amp;VLOOKUP(C489,supply!$B$8:$C$507,2,FALSE)&amp;" - "&amp;E489&amp;" - "&amp;G489&amp;" - "&amp;H489&amp;" - "&amp;I489&amp;" - "&amp;J489&amp;" - "&amp;K489&amp;" - "&amp;L489&amp;" - "&amp;M489&amp;" - "&amp;N489&amp;" - "&amp;O489&amp;" - с ддс: "&amp;Q489,""),"1001 - Няма данни за разход")</f>
        <v>1001 - Няма данни за разход</v>
      </c>
      <c r="B489" s="58">
        <v>482</v>
      </c>
      <c r="C489" s="58" t="str">
        <f>IF(AND(D489&lt;&gt;"",D489&lt;&gt;" -  -  -  -  - "),VLOOKUP(D489,supply!$A$8:$B$507,2,FALSE),"")</f>
        <v/>
      </c>
      <c r="D489" s="60"/>
      <c r="E489" s="60"/>
      <c r="F489" s="67"/>
      <c r="G489" s="59"/>
      <c r="H489" s="68"/>
      <c r="I489" s="60"/>
      <c r="J489" s="59"/>
      <c r="K489" s="59"/>
      <c r="L489" s="59"/>
      <c r="M489" s="59"/>
      <c r="N489" s="59"/>
      <c r="O489" s="59"/>
      <c r="P489" s="68"/>
      <c r="Q489" s="68"/>
      <c r="R489" s="77" t="str">
        <f t="shared" si="21"/>
        <v>Няма избран доставчик</v>
      </c>
      <c r="S489" s="63" t="str">
        <f t="shared" si="23"/>
        <v/>
      </c>
      <c r="U489" s="94" t="str">
        <f>IF(R489="OK",IF(IFERROR(VLOOKUP(B489,total!$B$8:$B$1007,1,FALSE),"")="",B489&amp;", ",""),"")</f>
        <v/>
      </c>
      <c r="V489" s="94" t="str">
        <f t="shared" si="22"/>
        <v/>
      </c>
    </row>
    <row r="490" spans="1:22" x14ac:dyDescent="0.25">
      <c r="A490" s="42" t="str">
        <f>IF(R490="OK",IFERROR(B490&amp;" - "&amp;VLOOKUP(C490,supply!$B$8:$C$507,2,FALSE)&amp;" - "&amp;E490&amp;" - "&amp;G490&amp;" - "&amp;H490&amp;" - "&amp;I490&amp;" - "&amp;J490&amp;" - "&amp;K490&amp;" - "&amp;L490&amp;" - "&amp;M490&amp;" - "&amp;N490&amp;" - "&amp;O490&amp;" - с ддс: "&amp;Q490,""),"1001 - Няма данни за разход")</f>
        <v>1001 - Няма данни за разход</v>
      </c>
      <c r="B490" s="58">
        <v>483</v>
      </c>
      <c r="C490" s="58" t="str">
        <f>IF(AND(D490&lt;&gt;"",D490&lt;&gt;" -  -  -  -  - "),VLOOKUP(D490,supply!$A$8:$B$507,2,FALSE),"")</f>
        <v/>
      </c>
      <c r="D490" s="60"/>
      <c r="E490" s="60"/>
      <c r="F490" s="67"/>
      <c r="G490" s="59"/>
      <c r="H490" s="68"/>
      <c r="I490" s="60"/>
      <c r="J490" s="59"/>
      <c r="K490" s="59"/>
      <c r="L490" s="59"/>
      <c r="M490" s="59"/>
      <c r="N490" s="59"/>
      <c r="O490" s="59"/>
      <c r="P490" s="68"/>
      <c r="Q490" s="68"/>
      <c r="R490" s="77" t="str">
        <f t="shared" si="21"/>
        <v>Няма избран доставчик</v>
      </c>
      <c r="S490" s="63" t="str">
        <f t="shared" si="23"/>
        <v/>
      </c>
      <c r="U490" s="94" t="str">
        <f>IF(R490="OK",IF(IFERROR(VLOOKUP(B490,total!$B$8:$B$1007,1,FALSE),"")="",B490&amp;", ",""),"")</f>
        <v/>
      </c>
      <c r="V490" s="94" t="str">
        <f t="shared" si="22"/>
        <v/>
      </c>
    </row>
    <row r="491" spans="1:22" x14ac:dyDescent="0.25">
      <c r="A491" s="42" t="str">
        <f>IF(R491="OK",IFERROR(B491&amp;" - "&amp;VLOOKUP(C491,supply!$B$8:$C$507,2,FALSE)&amp;" - "&amp;E491&amp;" - "&amp;G491&amp;" - "&amp;H491&amp;" - "&amp;I491&amp;" - "&amp;J491&amp;" - "&amp;K491&amp;" - "&amp;L491&amp;" - "&amp;M491&amp;" - "&amp;N491&amp;" - "&amp;O491&amp;" - с ддс: "&amp;Q491,""),"1001 - Няма данни за разход")</f>
        <v>1001 - Няма данни за разход</v>
      </c>
      <c r="B491" s="58">
        <v>484</v>
      </c>
      <c r="C491" s="58" t="str">
        <f>IF(AND(D491&lt;&gt;"",D491&lt;&gt;" -  -  -  -  - "),VLOOKUP(D491,supply!$A$8:$B$507,2,FALSE),"")</f>
        <v/>
      </c>
      <c r="D491" s="60"/>
      <c r="E491" s="60"/>
      <c r="F491" s="67"/>
      <c r="G491" s="59"/>
      <c r="H491" s="68"/>
      <c r="I491" s="60"/>
      <c r="J491" s="59"/>
      <c r="K491" s="59"/>
      <c r="L491" s="59"/>
      <c r="M491" s="59"/>
      <c r="N491" s="59"/>
      <c r="O491" s="59"/>
      <c r="P491" s="68"/>
      <c r="Q491" s="68"/>
      <c r="R491" s="77" t="str">
        <f t="shared" si="21"/>
        <v>Няма избран доставчик</v>
      </c>
      <c r="S491" s="63" t="str">
        <f t="shared" si="23"/>
        <v/>
      </c>
      <c r="U491" s="94" t="str">
        <f>IF(R491="OK",IF(IFERROR(VLOOKUP(B491,total!$B$8:$B$1007,1,FALSE),"")="",B491&amp;", ",""),"")</f>
        <v/>
      </c>
      <c r="V491" s="94" t="str">
        <f t="shared" si="22"/>
        <v/>
      </c>
    </row>
    <row r="492" spans="1:22" x14ac:dyDescent="0.25">
      <c r="A492" s="42" t="str">
        <f>IF(R492="OK",IFERROR(B492&amp;" - "&amp;VLOOKUP(C492,supply!$B$8:$C$507,2,FALSE)&amp;" - "&amp;E492&amp;" - "&amp;G492&amp;" - "&amp;H492&amp;" - "&amp;I492&amp;" - "&amp;J492&amp;" - "&amp;K492&amp;" - "&amp;L492&amp;" - "&amp;M492&amp;" - "&amp;N492&amp;" - "&amp;O492&amp;" - с ддс: "&amp;Q492,""),"1001 - Няма данни за разход")</f>
        <v>1001 - Няма данни за разход</v>
      </c>
      <c r="B492" s="58">
        <v>485</v>
      </c>
      <c r="C492" s="58" t="str">
        <f>IF(AND(D492&lt;&gt;"",D492&lt;&gt;" -  -  -  -  - "),VLOOKUP(D492,supply!$A$8:$B$507,2,FALSE),"")</f>
        <v/>
      </c>
      <c r="D492" s="60"/>
      <c r="E492" s="60"/>
      <c r="F492" s="67"/>
      <c r="G492" s="59"/>
      <c r="H492" s="68"/>
      <c r="I492" s="60"/>
      <c r="J492" s="59"/>
      <c r="K492" s="59"/>
      <c r="L492" s="59"/>
      <c r="M492" s="59"/>
      <c r="N492" s="59"/>
      <c r="O492" s="59"/>
      <c r="P492" s="68"/>
      <c r="Q492" s="68"/>
      <c r="R492" s="77" t="str">
        <f t="shared" si="21"/>
        <v>Няма избран доставчик</v>
      </c>
      <c r="S492" s="63" t="str">
        <f t="shared" si="23"/>
        <v/>
      </c>
      <c r="U492" s="94" t="str">
        <f>IF(R492="OK",IF(IFERROR(VLOOKUP(B492,total!$B$8:$B$1007,1,FALSE),"")="",B492&amp;", ",""),"")</f>
        <v/>
      </c>
      <c r="V492" s="94" t="str">
        <f t="shared" si="22"/>
        <v/>
      </c>
    </row>
    <row r="493" spans="1:22" x14ac:dyDescent="0.25">
      <c r="A493" s="42" t="str">
        <f>IF(R493="OK",IFERROR(B493&amp;" - "&amp;VLOOKUP(C493,supply!$B$8:$C$507,2,FALSE)&amp;" - "&amp;E493&amp;" - "&amp;G493&amp;" - "&amp;H493&amp;" - "&amp;I493&amp;" - "&amp;J493&amp;" - "&amp;K493&amp;" - "&amp;L493&amp;" - "&amp;M493&amp;" - "&amp;N493&amp;" - "&amp;O493&amp;" - с ддс: "&amp;Q493,""),"1001 - Няма данни за разход")</f>
        <v>1001 - Няма данни за разход</v>
      </c>
      <c r="B493" s="58">
        <v>486</v>
      </c>
      <c r="C493" s="58" t="str">
        <f>IF(AND(D493&lt;&gt;"",D493&lt;&gt;" -  -  -  -  - "),VLOOKUP(D493,supply!$A$8:$B$507,2,FALSE),"")</f>
        <v/>
      </c>
      <c r="D493" s="60"/>
      <c r="E493" s="60"/>
      <c r="F493" s="67"/>
      <c r="G493" s="59"/>
      <c r="H493" s="68"/>
      <c r="I493" s="60"/>
      <c r="J493" s="59"/>
      <c r="K493" s="59"/>
      <c r="L493" s="59"/>
      <c r="M493" s="59"/>
      <c r="N493" s="59"/>
      <c r="O493" s="59"/>
      <c r="P493" s="68"/>
      <c r="Q493" s="68"/>
      <c r="R493" s="77" t="str">
        <f t="shared" si="21"/>
        <v>Няма избран доставчик</v>
      </c>
      <c r="S493" s="63" t="str">
        <f t="shared" si="23"/>
        <v/>
      </c>
      <c r="U493" s="94" t="str">
        <f>IF(R493="OK",IF(IFERROR(VLOOKUP(B493,total!$B$8:$B$1007,1,FALSE),"")="",B493&amp;", ",""),"")</f>
        <v/>
      </c>
      <c r="V493" s="94" t="str">
        <f t="shared" si="22"/>
        <v/>
      </c>
    </row>
    <row r="494" spans="1:22" x14ac:dyDescent="0.25">
      <c r="A494" s="42" t="str">
        <f>IF(R494="OK",IFERROR(B494&amp;" - "&amp;VLOOKUP(C494,supply!$B$8:$C$507,2,FALSE)&amp;" - "&amp;E494&amp;" - "&amp;G494&amp;" - "&amp;H494&amp;" - "&amp;I494&amp;" - "&amp;J494&amp;" - "&amp;K494&amp;" - "&amp;L494&amp;" - "&amp;M494&amp;" - "&amp;N494&amp;" - "&amp;O494&amp;" - с ддс: "&amp;Q494,""),"1001 - Няма данни за разход")</f>
        <v>1001 - Няма данни за разход</v>
      </c>
      <c r="B494" s="58">
        <v>487</v>
      </c>
      <c r="C494" s="58" t="str">
        <f>IF(AND(D494&lt;&gt;"",D494&lt;&gt;" -  -  -  -  - "),VLOOKUP(D494,supply!$A$8:$B$507,2,FALSE),"")</f>
        <v/>
      </c>
      <c r="D494" s="60"/>
      <c r="E494" s="60"/>
      <c r="F494" s="67"/>
      <c r="G494" s="59"/>
      <c r="H494" s="68"/>
      <c r="I494" s="60"/>
      <c r="J494" s="59"/>
      <c r="K494" s="59"/>
      <c r="L494" s="59"/>
      <c r="M494" s="59"/>
      <c r="N494" s="59"/>
      <c r="O494" s="59"/>
      <c r="P494" s="68"/>
      <c r="Q494" s="68"/>
      <c r="R494" s="77" t="str">
        <f t="shared" si="21"/>
        <v>Няма избран доставчик</v>
      </c>
      <c r="S494" s="63" t="str">
        <f t="shared" si="23"/>
        <v/>
      </c>
      <c r="U494" s="94" t="str">
        <f>IF(R494="OK",IF(IFERROR(VLOOKUP(B494,total!$B$8:$B$1007,1,FALSE),"")="",B494&amp;", ",""),"")</f>
        <v/>
      </c>
      <c r="V494" s="94" t="str">
        <f t="shared" si="22"/>
        <v/>
      </c>
    </row>
    <row r="495" spans="1:22" x14ac:dyDescent="0.25">
      <c r="A495" s="42" t="str">
        <f>IF(R495="OK",IFERROR(B495&amp;" - "&amp;VLOOKUP(C495,supply!$B$8:$C$507,2,FALSE)&amp;" - "&amp;E495&amp;" - "&amp;G495&amp;" - "&amp;H495&amp;" - "&amp;I495&amp;" - "&amp;J495&amp;" - "&amp;K495&amp;" - "&amp;L495&amp;" - "&amp;M495&amp;" - "&amp;N495&amp;" - "&amp;O495&amp;" - с ддс: "&amp;Q495,""),"1001 - Няма данни за разход")</f>
        <v>1001 - Няма данни за разход</v>
      </c>
      <c r="B495" s="58">
        <v>488</v>
      </c>
      <c r="C495" s="58" t="str">
        <f>IF(AND(D495&lt;&gt;"",D495&lt;&gt;" -  -  -  -  - "),VLOOKUP(D495,supply!$A$8:$B$507,2,FALSE),"")</f>
        <v/>
      </c>
      <c r="D495" s="60"/>
      <c r="E495" s="60"/>
      <c r="F495" s="67"/>
      <c r="G495" s="59"/>
      <c r="H495" s="68"/>
      <c r="I495" s="60"/>
      <c r="J495" s="59"/>
      <c r="K495" s="59"/>
      <c r="L495" s="59"/>
      <c r="M495" s="59"/>
      <c r="N495" s="59"/>
      <c r="O495" s="59"/>
      <c r="P495" s="68"/>
      <c r="Q495" s="68"/>
      <c r="R495" s="77" t="str">
        <f t="shared" si="21"/>
        <v>Няма избран доставчик</v>
      </c>
      <c r="S495" s="63" t="str">
        <f t="shared" si="23"/>
        <v/>
      </c>
      <c r="U495" s="94" t="str">
        <f>IF(R495="OK",IF(IFERROR(VLOOKUP(B495,total!$B$8:$B$1007,1,FALSE),"")="",B495&amp;", ",""),"")</f>
        <v/>
      </c>
      <c r="V495" s="94" t="str">
        <f t="shared" si="22"/>
        <v/>
      </c>
    </row>
    <row r="496" spans="1:22" x14ac:dyDescent="0.25">
      <c r="A496" s="42" t="str">
        <f>IF(R496="OK",IFERROR(B496&amp;" - "&amp;VLOOKUP(C496,supply!$B$8:$C$507,2,FALSE)&amp;" - "&amp;E496&amp;" - "&amp;G496&amp;" - "&amp;H496&amp;" - "&amp;I496&amp;" - "&amp;J496&amp;" - "&amp;K496&amp;" - "&amp;L496&amp;" - "&amp;M496&amp;" - "&amp;N496&amp;" - "&amp;O496&amp;" - с ддс: "&amp;Q496,""),"1001 - Няма данни за разход")</f>
        <v>1001 - Няма данни за разход</v>
      </c>
      <c r="B496" s="58">
        <v>489</v>
      </c>
      <c r="C496" s="58" t="str">
        <f>IF(AND(D496&lt;&gt;"",D496&lt;&gt;" -  -  -  -  - "),VLOOKUP(D496,supply!$A$8:$B$507,2,FALSE),"")</f>
        <v/>
      </c>
      <c r="D496" s="60"/>
      <c r="E496" s="60"/>
      <c r="F496" s="67"/>
      <c r="G496" s="59"/>
      <c r="H496" s="68"/>
      <c r="I496" s="60"/>
      <c r="J496" s="59"/>
      <c r="K496" s="59"/>
      <c r="L496" s="59"/>
      <c r="M496" s="59"/>
      <c r="N496" s="59"/>
      <c r="O496" s="59"/>
      <c r="P496" s="68"/>
      <c r="Q496" s="68"/>
      <c r="R496" s="77" t="str">
        <f t="shared" si="21"/>
        <v>Няма избран доставчик</v>
      </c>
      <c r="S496" s="63" t="str">
        <f t="shared" si="23"/>
        <v/>
      </c>
      <c r="U496" s="94" t="str">
        <f>IF(R496="OK",IF(IFERROR(VLOOKUP(B496,total!$B$8:$B$1007,1,FALSE),"")="",B496&amp;", ",""),"")</f>
        <v/>
      </c>
      <c r="V496" s="94" t="str">
        <f t="shared" si="22"/>
        <v/>
      </c>
    </row>
    <row r="497" spans="1:22" x14ac:dyDescent="0.25">
      <c r="A497" s="42" t="str">
        <f>IF(R497="OK",IFERROR(B497&amp;" - "&amp;VLOOKUP(C497,supply!$B$8:$C$507,2,FALSE)&amp;" - "&amp;E497&amp;" - "&amp;G497&amp;" - "&amp;H497&amp;" - "&amp;I497&amp;" - "&amp;J497&amp;" - "&amp;K497&amp;" - "&amp;L497&amp;" - "&amp;M497&amp;" - "&amp;N497&amp;" - "&amp;O497&amp;" - с ддс: "&amp;Q497,""),"1001 - Няма данни за разход")</f>
        <v>1001 - Няма данни за разход</v>
      </c>
      <c r="B497" s="58">
        <v>490</v>
      </c>
      <c r="C497" s="58" t="str">
        <f>IF(AND(D497&lt;&gt;"",D497&lt;&gt;" -  -  -  -  - "),VLOOKUP(D497,supply!$A$8:$B$507,2,FALSE),"")</f>
        <v/>
      </c>
      <c r="D497" s="60"/>
      <c r="E497" s="60"/>
      <c r="F497" s="67"/>
      <c r="G497" s="59"/>
      <c r="H497" s="68"/>
      <c r="I497" s="60"/>
      <c r="J497" s="59"/>
      <c r="K497" s="59"/>
      <c r="L497" s="59"/>
      <c r="M497" s="59"/>
      <c r="N497" s="59"/>
      <c r="O497" s="59"/>
      <c r="P497" s="68"/>
      <c r="Q497" s="68"/>
      <c r="R497" s="77" t="str">
        <f t="shared" si="21"/>
        <v>Няма избран доставчик</v>
      </c>
      <c r="S497" s="63" t="str">
        <f t="shared" si="23"/>
        <v/>
      </c>
      <c r="U497" s="94" t="str">
        <f>IF(R497="OK",IF(IFERROR(VLOOKUP(B497,total!$B$8:$B$1007,1,FALSE),"")="",B497&amp;", ",""),"")</f>
        <v/>
      </c>
      <c r="V497" s="94" t="str">
        <f t="shared" si="22"/>
        <v/>
      </c>
    </row>
    <row r="498" spans="1:22" x14ac:dyDescent="0.25">
      <c r="A498" s="42" t="str">
        <f>IF(R498="OK",IFERROR(B498&amp;" - "&amp;VLOOKUP(C498,supply!$B$8:$C$507,2,FALSE)&amp;" - "&amp;E498&amp;" - "&amp;G498&amp;" - "&amp;H498&amp;" - "&amp;I498&amp;" - "&amp;J498&amp;" - "&amp;K498&amp;" - "&amp;L498&amp;" - "&amp;M498&amp;" - "&amp;N498&amp;" - "&amp;O498&amp;" - с ддс: "&amp;Q498,""),"1001 - Няма данни за разход")</f>
        <v>1001 - Няма данни за разход</v>
      </c>
      <c r="B498" s="58">
        <v>491</v>
      </c>
      <c r="C498" s="58" t="str">
        <f>IF(AND(D498&lt;&gt;"",D498&lt;&gt;" -  -  -  -  - "),VLOOKUP(D498,supply!$A$8:$B$507,2,FALSE),"")</f>
        <v/>
      </c>
      <c r="D498" s="60"/>
      <c r="E498" s="60"/>
      <c r="F498" s="67"/>
      <c r="G498" s="59"/>
      <c r="H498" s="68"/>
      <c r="I498" s="60"/>
      <c r="J498" s="59"/>
      <c r="K498" s="59"/>
      <c r="L498" s="59"/>
      <c r="M498" s="59"/>
      <c r="N498" s="59"/>
      <c r="O498" s="59"/>
      <c r="P498" s="68"/>
      <c r="Q498" s="68"/>
      <c r="R498" s="77" t="str">
        <f t="shared" si="21"/>
        <v>Няма избран доставчик</v>
      </c>
      <c r="S498" s="63" t="str">
        <f t="shared" si="23"/>
        <v/>
      </c>
      <c r="U498" s="94" t="str">
        <f>IF(R498="OK",IF(IFERROR(VLOOKUP(B498,total!$B$8:$B$1007,1,FALSE),"")="",B498&amp;", ",""),"")</f>
        <v/>
      </c>
      <c r="V498" s="94" t="str">
        <f t="shared" si="22"/>
        <v/>
      </c>
    </row>
    <row r="499" spans="1:22" x14ac:dyDescent="0.25">
      <c r="A499" s="42" t="str">
        <f>IF(R499="OK",IFERROR(B499&amp;" - "&amp;VLOOKUP(C499,supply!$B$8:$C$507,2,FALSE)&amp;" - "&amp;E499&amp;" - "&amp;G499&amp;" - "&amp;H499&amp;" - "&amp;I499&amp;" - "&amp;J499&amp;" - "&amp;K499&amp;" - "&amp;L499&amp;" - "&amp;M499&amp;" - "&amp;N499&amp;" - "&amp;O499&amp;" - с ддс: "&amp;Q499,""),"1001 - Няма данни за разход")</f>
        <v>1001 - Няма данни за разход</v>
      </c>
      <c r="B499" s="58">
        <v>492</v>
      </c>
      <c r="C499" s="58" t="str">
        <f>IF(AND(D499&lt;&gt;"",D499&lt;&gt;" -  -  -  -  - "),VLOOKUP(D499,supply!$A$8:$B$507,2,FALSE),"")</f>
        <v/>
      </c>
      <c r="D499" s="60"/>
      <c r="E499" s="60"/>
      <c r="F499" s="67"/>
      <c r="G499" s="59"/>
      <c r="H499" s="68"/>
      <c r="I499" s="60"/>
      <c r="J499" s="59"/>
      <c r="K499" s="59"/>
      <c r="L499" s="59"/>
      <c r="M499" s="59"/>
      <c r="N499" s="59"/>
      <c r="O499" s="59"/>
      <c r="P499" s="68"/>
      <c r="Q499" s="68"/>
      <c r="R499" s="77" t="str">
        <f t="shared" si="21"/>
        <v>Няма избран доставчик</v>
      </c>
      <c r="S499" s="63" t="str">
        <f t="shared" si="23"/>
        <v/>
      </c>
      <c r="U499" s="94" t="str">
        <f>IF(R499="OK",IF(IFERROR(VLOOKUP(B499,total!$B$8:$B$1007,1,FALSE),"")="",B499&amp;", ",""),"")</f>
        <v/>
      </c>
      <c r="V499" s="94" t="str">
        <f t="shared" si="22"/>
        <v/>
      </c>
    </row>
    <row r="500" spans="1:22" x14ac:dyDescent="0.25">
      <c r="A500" s="42" t="str">
        <f>IF(R500="OK",IFERROR(B500&amp;" - "&amp;VLOOKUP(C500,supply!$B$8:$C$507,2,FALSE)&amp;" - "&amp;E500&amp;" - "&amp;G500&amp;" - "&amp;H500&amp;" - "&amp;I500&amp;" - "&amp;J500&amp;" - "&amp;K500&amp;" - "&amp;L500&amp;" - "&amp;M500&amp;" - "&amp;N500&amp;" - "&amp;O500&amp;" - с ддс: "&amp;Q500,""),"1001 - Няма данни за разход")</f>
        <v>1001 - Няма данни за разход</v>
      </c>
      <c r="B500" s="58">
        <v>493</v>
      </c>
      <c r="C500" s="58" t="str">
        <f>IF(AND(D500&lt;&gt;"",D500&lt;&gt;" -  -  -  -  - "),VLOOKUP(D500,supply!$A$8:$B$507,2,FALSE),"")</f>
        <v/>
      </c>
      <c r="D500" s="60"/>
      <c r="E500" s="60"/>
      <c r="F500" s="67"/>
      <c r="G500" s="59"/>
      <c r="H500" s="68"/>
      <c r="I500" s="60"/>
      <c r="J500" s="59"/>
      <c r="K500" s="59"/>
      <c r="L500" s="59"/>
      <c r="M500" s="59"/>
      <c r="N500" s="59"/>
      <c r="O500" s="59"/>
      <c r="P500" s="68"/>
      <c r="Q500" s="68"/>
      <c r="R500" s="77" t="str">
        <f t="shared" si="21"/>
        <v>Няма избран доставчик</v>
      </c>
      <c r="S500" s="63" t="str">
        <f t="shared" si="23"/>
        <v/>
      </c>
      <c r="U500" s="94" t="str">
        <f>IF(R500="OK",IF(IFERROR(VLOOKUP(B500,total!$B$8:$B$1007,1,FALSE),"")="",B500&amp;", ",""),"")</f>
        <v/>
      </c>
      <c r="V500" s="94" t="str">
        <f t="shared" si="22"/>
        <v/>
      </c>
    </row>
    <row r="501" spans="1:22" x14ac:dyDescent="0.25">
      <c r="A501" s="42" t="str">
        <f>IF(R501="OK",IFERROR(B501&amp;" - "&amp;VLOOKUP(C501,supply!$B$8:$C$507,2,FALSE)&amp;" - "&amp;E501&amp;" - "&amp;G501&amp;" - "&amp;H501&amp;" - "&amp;I501&amp;" - "&amp;J501&amp;" - "&amp;K501&amp;" - "&amp;L501&amp;" - "&amp;M501&amp;" - "&amp;N501&amp;" - "&amp;O501&amp;" - с ддс: "&amp;Q501,""),"1001 - Няма данни за разход")</f>
        <v>1001 - Няма данни за разход</v>
      </c>
      <c r="B501" s="58">
        <v>494</v>
      </c>
      <c r="C501" s="58" t="str">
        <f>IF(AND(D501&lt;&gt;"",D501&lt;&gt;" -  -  -  -  - "),VLOOKUP(D501,supply!$A$8:$B$507,2,FALSE),"")</f>
        <v/>
      </c>
      <c r="D501" s="60"/>
      <c r="E501" s="60"/>
      <c r="F501" s="67"/>
      <c r="G501" s="59"/>
      <c r="H501" s="68"/>
      <c r="I501" s="60"/>
      <c r="J501" s="59"/>
      <c r="K501" s="59"/>
      <c r="L501" s="59"/>
      <c r="M501" s="59"/>
      <c r="N501" s="59"/>
      <c r="O501" s="59"/>
      <c r="P501" s="68"/>
      <c r="Q501" s="68"/>
      <c r="R501" s="77" t="str">
        <f t="shared" si="21"/>
        <v>Няма избран доставчик</v>
      </c>
      <c r="S501" s="63" t="str">
        <f t="shared" si="23"/>
        <v/>
      </c>
      <c r="U501" s="94" t="str">
        <f>IF(R501="OK",IF(IFERROR(VLOOKUP(B501,total!$B$8:$B$1007,1,FALSE),"")="",B501&amp;", ",""),"")</f>
        <v/>
      </c>
      <c r="V501" s="94" t="str">
        <f t="shared" si="22"/>
        <v/>
      </c>
    </row>
    <row r="502" spans="1:22" x14ac:dyDescent="0.25">
      <c r="A502" s="42" t="str">
        <f>IF(R502="OK",IFERROR(B502&amp;" - "&amp;VLOOKUP(C502,supply!$B$8:$C$507,2,FALSE)&amp;" - "&amp;E502&amp;" - "&amp;G502&amp;" - "&amp;H502&amp;" - "&amp;I502&amp;" - "&amp;J502&amp;" - "&amp;K502&amp;" - "&amp;L502&amp;" - "&amp;M502&amp;" - "&amp;N502&amp;" - "&amp;O502&amp;" - с ддс: "&amp;Q502,""),"1001 - Няма данни за разход")</f>
        <v>1001 - Няма данни за разход</v>
      </c>
      <c r="B502" s="58">
        <v>495</v>
      </c>
      <c r="C502" s="58" t="str">
        <f>IF(AND(D502&lt;&gt;"",D502&lt;&gt;" -  -  -  -  - "),VLOOKUP(D502,supply!$A$8:$B$507,2,FALSE),"")</f>
        <v/>
      </c>
      <c r="D502" s="60"/>
      <c r="E502" s="60"/>
      <c r="F502" s="67"/>
      <c r="G502" s="59"/>
      <c r="H502" s="68"/>
      <c r="I502" s="60"/>
      <c r="J502" s="59"/>
      <c r="K502" s="59"/>
      <c r="L502" s="59"/>
      <c r="M502" s="59"/>
      <c r="N502" s="59"/>
      <c r="O502" s="59"/>
      <c r="P502" s="68"/>
      <c r="Q502" s="68"/>
      <c r="R502" s="77" t="str">
        <f t="shared" si="21"/>
        <v>Няма избран доставчик</v>
      </c>
      <c r="S502" s="63" t="str">
        <f t="shared" si="23"/>
        <v/>
      </c>
      <c r="U502" s="94" t="str">
        <f>IF(R502="OK",IF(IFERROR(VLOOKUP(B502,total!$B$8:$B$1007,1,FALSE),"")="",B502&amp;", ",""),"")</f>
        <v/>
      </c>
      <c r="V502" s="94" t="str">
        <f t="shared" si="22"/>
        <v/>
      </c>
    </row>
    <row r="503" spans="1:22" x14ac:dyDescent="0.25">
      <c r="A503" s="42" t="str">
        <f>IF(R503="OK",IFERROR(B503&amp;" - "&amp;VLOOKUP(C503,supply!$B$8:$C$507,2,FALSE)&amp;" - "&amp;E503&amp;" - "&amp;G503&amp;" - "&amp;H503&amp;" - "&amp;I503&amp;" - "&amp;J503&amp;" - "&amp;K503&amp;" - "&amp;L503&amp;" - "&amp;M503&amp;" - "&amp;N503&amp;" - "&amp;O503&amp;" - с ддс: "&amp;Q503,""),"1001 - Няма данни за разход")</f>
        <v>1001 - Няма данни за разход</v>
      </c>
      <c r="B503" s="58">
        <v>496</v>
      </c>
      <c r="C503" s="58" t="str">
        <f>IF(AND(D503&lt;&gt;"",D503&lt;&gt;" -  -  -  -  - "),VLOOKUP(D503,supply!$A$8:$B$507,2,FALSE),"")</f>
        <v/>
      </c>
      <c r="D503" s="60"/>
      <c r="E503" s="60"/>
      <c r="F503" s="67"/>
      <c r="G503" s="59"/>
      <c r="H503" s="68"/>
      <c r="I503" s="60"/>
      <c r="J503" s="59"/>
      <c r="K503" s="59"/>
      <c r="L503" s="59"/>
      <c r="M503" s="59"/>
      <c r="N503" s="59"/>
      <c r="O503" s="59"/>
      <c r="P503" s="68"/>
      <c r="Q503" s="68"/>
      <c r="R503" s="77" t="str">
        <f t="shared" si="21"/>
        <v>Няма избран доставчик</v>
      </c>
      <c r="S503" s="63" t="str">
        <f t="shared" si="23"/>
        <v/>
      </c>
      <c r="U503" s="94" t="str">
        <f>IF(R503="OK",IF(IFERROR(VLOOKUP(B503,total!$B$8:$B$1007,1,FALSE),"")="",B503&amp;", ",""),"")</f>
        <v/>
      </c>
      <c r="V503" s="94" t="str">
        <f t="shared" si="22"/>
        <v/>
      </c>
    </row>
    <row r="504" spans="1:22" x14ac:dyDescent="0.25">
      <c r="A504" s="42" t="str">
        <f>IF(R504="OK",IFERROR(B504&amp;" - "&amp;VLOOKUP(C504,supply!$B$8:$C$507,2,FALSE)&amp;" - "&amp;E504&amp;" - "&amp;G504&amp;" - "&amp;H504&amp;" - "&amp;I504&amp;" - "&amp;J504&amp;" - "&amp;K504&amp;" - "&amp;L504&amp;" - "&amp;M504&amp;" - "&amp;N504&amp;" - "&amp;O504&amp;" - с ддс: "&amp;Q504,""),"1001 - Няма данни за разход")</f>
        <v>1001 - Няма данни за разход</v>
      </c>
      <c r="B504" s="58">
        <v>497</v>
      </c>
      <c r="C504" s="58" t="str">
        <f>IF(AND(D504&lt;&gt;"",D504&lt;&gt;" -  -  -  -  - "),VLOOKUP(D504,supply!$A$8:$B$507,2,FALSE),"")</f>
        <v/>
      </c>
      <c r="D504" s="60"/>
      <c r="E504" s="60"/>
      <c r="F504" s="67"/>
      <c r="G504" s="59"/>
      <c r="H504" s="68"/>
      <c r="I504" s="60"/>
      <c r="J504" s="59"/>
      <c r="K504" s="59"/>
      <c r="L504" s="59"/>
      <c r="M504" s="59"/>
      <c r="N504" s="59"/>
      <c r="O504" s="59"/>
      <c r="P504" s="68"/>
      <c r="Q504" s="68"/>
      <c r="R504" s="77" t="str">
        <f t="shared" si="21"/>
        <v>Няма избран доставчик</v>
      </c>
      <c r="S504" s="63" t="str">
        <f t="shared" si="23"/>
        <v/>
      </c>
      <c r="U504" s="94" t="str">
        <f>IF(R504="OK",IF(IFERROR(VLOOKUP(B504,total!$B$8:$B$1007,1,FALSE),"")="",B504&amp;", ",""),"")</f>
        <v/>
      </c>
      <c r="V504" s="94" t="str">
        <f t="shared" si="22"/>
        <v/>
      </c>
    </row>
    <row r="505" spans="1:22" x14ac:dyDescent="0.25">
      <c r="A505" s="42" t="str">
        <f>IF(R505="OK",IFERROR(B505&amp;" - "&amp;VLOOKUP(C505,supply!$B$8:$C$507,2,FALSE)&amp;" - "&amp;E505&amp;" - "&amp;G505&amp;" - "&amp;H505&amp;" - "&amp;I505&amp;" - "&amp;J505&amp;" - "&amp;K505&amp;" - "&amp;L505&amp;" - "&amp;M505&amp;" - "&amp;N505&amp;" - "&amp;O505&amp;" - с ддс: "&amp;Q505,""),"1001 - Няма данни за разход")</f>
        <v>1001 - Няма данни за разход</v>
      </c>
      <c r="B505" s="58">
        <v>498</v>
      </c>
      <c r="C505" s="58" t="str">
        <f>IF(AND(D505&lt;&gt;"",D505&lt;&gt;" -  -  -  -  - "),VLOOKUP(D505,supply!$A$8:$B$507,2,FALSE),"")</f>
        <v/>
      </c>
      <c r="D505" s="60"/>
      <c r="E505" s="60"/>
      <c r="F505" s="67"/>
      <c r="G505" s="59"/>
      <c r="H505" s="68"/>
      <c r="I505" s="60"/>
      <c r="J505" s="59"/>
      <c r="K505" s="59"/>
      <c r="L505" s="59"/>
      <c r="M505" s="59"/>
      <c r="N505" s="59"/>
      <c r="O505" s="59"/>
      <c r="P505" s="68"/>
      <c r="Q505" s="68"/>
      <c r="R505" s="77" t="str">
        <f t="shared" si="21"/>
        <v>Няма избран доставчик</v>
      </c>
      <c r="S505" s="63" t="str">
        <f t="shared" si="23"/>
        <v/>
      </c>
      <c r="U505" s="94" t="str">
        <f>IF(R505="OK",IF(IFERROR(VLOOKUP(B505,total!$B$8:$B$1007,1,FALSE),"")="",B505&amp;", ",""),"")</f>
        <v/>
      </c>
      <c r="V505" s="94" t="str">
        <f t="shared" si="22"/>
        <v/>
      </c>
    </row>
    <row r="506" spans="1:22" x14ac:dyDescent="0.25">
      <c r="A506" s="42" t="str">
        <f>IF(R506="OK",IFERROR(B506&amp;" - "&amp;VLOOKUP(C506,supply!$B$8:$C$507,2,FALSE)&amp;" - "&amp;E506&amp;" - "&amp;G506&amp;" - "&amp;H506&amp;" - "&amp;I506&amp;" - "&amp;J506&amp;" - "&amp;K506&amp;" - "&amp;L506&amp;" - "&amp;M506&amp;" - "&amp;N506&amp;" - "&amp;O506&amp;" - с ддс: "&amp;Q506,""),"1001 - Няма данни за разход")</f>
        <v>1001 - Няма данни за разход</v>
      </c>
      <c r="B506" s="58">
        <v>499</v>
      </c>
      <c r="C506" s="58" t="str">
        <f>IF(AND(D506&lt;&gt;"",D506&lt;&gt;" -  -  -  -  - "),VLOOKUP(D506,supply!$A$8:$B$507,2,FALSE),"")</f>
        <v/>
      </c>
      <c r="D506" s="60"/>
      <c r="E506" s="60"/>
      <c r="F506" s="67"/>
      <c r="G506" s="59"/>
      <c r="H506" s="68"/>
      <c r="I506" s="60"/>
      <c r="J506" s="59"/>
      <c r="K506" s="59"/>
      <c r="L506" s="59"/>
      <c r="M506" s="59"/>
      <c r="N506" s="59"/>
      <c r="O506" s="59"/>
      <c r="P506" s="68"/>
      <c r="Q506" s="68"/>
      <c r="R506" s="77" t="str">
        <f t="shared" si="21"/>
        <v>Няма избран доставчик</v>
      </c>
      <c r="S506" s="63" t="str">
        <f t="shared" si="23"/>
        <v/>
      </c>
      <c r="U506" s="94" t="str">
        <f>IF(R506="OK",IF(IFERROR(VLOOKUP(B506,total!$B$8:$B$1007,1,FALSE),"")="",B506&amp;", ",""),"")</f>
        <v/>
      </c>
      <c r="V506" s="94" t="str">
        <f t="shared" si="22"/>
        <v/>
      </c>
    </row>
    <row r="507" spans="1:22" x14ac:dyDescent="0.25">
      <c r="A507" s="42" t="str">
        <f>IF(R507="OK",IFERROR(B507&amp;" - "&amp;VLOOKUP(C507,supply!$B$8:$C$507,2,FALSE)&amp;" - "&amp;E507&amp;" - "&amp;G507&amp;" - "&amp;H507&amp;" - "&amp;I507&amp;" - "&amp;J507&amp;" - "&amp;K507&amp;" - "&amp;L507&amp;" - "&amp;M507&amp;" - "&amp;N507&amp;" - "&amp;O507&amp;" - с ддс: "&amp;Q507,""),"1001 - Няма данни за разход")</f>
        <v>1001 - Няма данни за разход</v>
      </c>
      <c r="B507" s="58">
        <v>500</v>
      </c>
      <c r="C507" s="58" t="str">
        <f>IF(AND(D507&lt;&gt;"",D507&lt;&gt;" -  -  -  -  - "),VLOOKUP(D507,supply!$A$8:$B$507,2,FALSE),"")</f>
        <v/>
      </c>
      <c r="D507" s="60"/>
      <c r="E507" s="60"/>
      <c r="F507" s="67"/>
      <c r="G507" s="59"/>
      <c r="H507" s="68"/>
      <c r="I507" s="60"/>
      <c r="J507" s="59"/>
      <c r="K507" s="59"/>
      <c r="L507" s="59"/>
      <c r="M507" s="59"/>
      <c r="N507" s="59"/>
      <c r="O507" s="59"/>
      <c r="P507" s="68"/>
      <c r="Q507" s="68"/>
      <c r="R507" s="77" t="str">
        <f t="shared" si="21"/>
        <v>Няма избран доставчик</v>
      </c>
      <c r="S507" s="63" t="str">
        <f t="shared" si="23"/>
        <v/>
      </c>
      <c r="U507" s="94" t="str">
        <f>IF(R507="OK",IF(IFERROR(VLOOKUP(B507,total!$B$8:$B$1007,1,FALSE),"")="",B507&amp;", ",""),"")</f>
        <v/>
      </c>
      <c r="V507" s="94" t="str">
        <f t="shared" si="22"/>
        <v/>
      </c>
    </row>
  </sheetData>
  <sheetProtection password="C8E3" sheet="1" objects="1" scenarios="1"/>
  <autoFilter ref="A7:AD7">
    <filterColumn colId="20" showButton="0"/>
  </autoFilter>
  <mergeCells count="7">
    <mergeCell ref="U7:V7"/>
    <mergeCell ref="B1:Q1"/>
    <mergeCell ref="B2:M2"/>
    <mergeCell ref="G4:H4"/>
    <mergeCell ref="G5:H5"/>
    <mergeCell ref="E4:F4"/>
    <mergeCell ref="E5:F5"/>
  </mergeCells>
  <conditionalFormatting sqref="R8:R507">
    <cfRule type="containsText" dxfId="18" priority="1" operator="containsText" text="OK">
      <formula>NOT(ISERROR(SEARCH("OK",R8)))</formula>
    </cfRule>
  </conditionalFormatting>
  <dataValidations count="6">
    <dataValidation type="date" allowBlank="1" showInputMessage="1" showErrorMessage="1" error="Моля въведете дата с формат:_x000a_ДД.ММ.ГГГГ между 01.01.2014 и 31.12.2025" sqref="F8:F507">
      <formula1>41640</formula1>
      <formula2>46022</formula2>
    </dataValidation>
    <dataValidation allowBlank="1" showInputMessage="1" showErrorMessage="1" error="Въведената стойност има повече от два знака след десетичната запетая" sqref="Q8:Q507"/>
    <dataValidation type="decimal" operator="greaterThan" allowBlank="1" showInputMessage="1" showErrorMessage="1" error="Въведете число по-голяме от 0-ла" sqref="H8:H507">
      <formula1>0</formula1>
    </dataValidation>
    <dataValidation type="list" allowBlank="1" showInputMessage="1" showErrorMessage="1" sqref="D8:D507">
      <formula1>spisak_dostavchici</formula1>
    </dataValidation>
    <dataValidation type="list" allowBlank="1" showInputMessage="1" showErrorMessage="1" sqref="I8:I507">
      <formula1>merna_edinica</formula1>
    </dataValidation>
    <dataValidation allowBlank="1" showInputMessage="1" showErrorMessage="1" error="Въведената стойност има повече от два знака след десетичната запетая" sqref="P8:P507"/>
  </dataValidations>
  <pageMargins left="0.70866141732283472" right="0.70866141732283472" top="0.74803149606299213" bottom="0.74803149606299213" header="0.31496062992125984" footer="0.31496062992125984"/>
  <pageSetup paperSize="9" scale="3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supply!$B$8:$B$507</xm:f>
          </x14:formula1>
          <xm:sqref>C8:C507</xm:sqref>
        </x14:dataValidation>
        <x14:dataValidation type="list" allowBlank="1" showInputMessage="1" showErrorMessage="1">
          <x14:formula1>
            <xm:f>supply!$B$8:$B$507</xm:f>
          </x14:formula1>
          <xm:sqref>C8:C507</xm:sqref>
        </x14:dataValidation>
        <x14:dataValidation type="list" allowBlank="1" showInputMessage="1" showErrorMessage="1">
          <x14:formula1>
            <xm:f>private!$O$2:$O$13</xm:f>
          </x14:formula1>
          <xm:sqref>I8:I507</xm:sqref>
        </x14:dataValidation>
        <x14:dataValidation type="list" allowBlank="1" showInputMessage="1" showErrorMessage="1">
          <x14:formula1>
            <xm:f>private!$O$2:$O$13</xm:f>
          </x14:formula1>
          <xm:sqref>I8:I507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N507"/>
  <sheetViews>
    <sheetView topLeftCell="B1" zoomScaleNormal="100" zoomScaleSheetLayoutView="100" workbookViewId="0">
      <pane ySplit="7" topLeftCell="A8" activePane="bottomLeft" state="frozen"/>
      <selection activeCell="D8" sqref="D8"/>
      <selection pane="bottomLeft" activeCell="F10" sqref="F10"/>
    </sheetView>
  </sheetViews>
  <sheetFormatPr defaultColWidth="8.85546875" defaultRowHeight="15" x14ac:dyDescent="0.25"/>
  <cols>
    <col min="1" max="1" width="18.5703125" style="42" hidden="1" customWidth="1"/>
    <col min="2" max="2" width="15.28515625" style="10" customWidth="1"/>
    <col min="3" max="3" width="18.28515625" style="10" customWidth="1"/>
    <col min="4" max="4" width="47.85546875" style="10" customWidth="1"/>
    <col min="5" max="5" width="22.28515625" style="27" bestFit="1" customWidth="1"/>
    <col min="6" max="6" width="16.85546875" style="10" bestFit="1" customWidth="1"/>
    <col min="7" max="7" width="20.28515625" style="28" bestFit="1" customWidth="1"/>
    <col min="8" max="8" width="15.85546875" style="28" customWidth="1"/>
    <col min="9" max="9" width="29.140625" style="10" customWidth="1"/>
    <col min="10" max="10" width="30.7109375" style="10" customWidth="1"/>
    <col min="11" max="11" width="67.7109375" style="15" bestFit="1" customWidth="1"/>
    <col min="12" max="12" width="30.85546875" style="70" customWidth="1"/>
    <col min="13" max="13" width="30" style="17" customWidth="1"/>
    <col min="14" max="22" width="0" hidden="1" customWidth="1"/>
    <col min="23" max="820" width="8.85546875" style="65"/>
  </cols>
  <sheetData>
    <row r="1" spans="1:820" x14ac:dyDescent="0.25">
      <c r="B1" s="146" t="s">
        <v>229</v>
      </c>
      <c r="C1" s="146"/>
      <c r="D1" s="146"/>
      <c r="E1" s="146"/>
      <c r="F1" s="146"/>
      <c r="G1" s="146"/>
      <c r="H1" s="146"/>
      <c r="I1" s="146"/>
      <c r="J1" s="146"/>
      <c r="K1" s="74"/>
    </row>
    <row r="2" spans="1:820" ht="75" customHeight="1" x14ac:dyDescent="0.25">
      <c r="B2" s="136" t="s">
        <v>276</v>
      </c>
      <c r="C2" s="137"/>
      <c r="D2" s="137"/>
      <c r="E2" s="137"/>
      <c r="F2" s="137"/>
      <c r="G2" s="137"/>
      <c r="H2" s="137"/>
      <c r="I2" s="137"/>
      <c r="J2" s="84"/>
      <c r="K2" s="55"/>
      <c r="L2" s="55"/>
      <c r="M2" s="99"/>
    </row>
    <row r="3" spans="1:820" ht="13.5" hidden="1" customHeight="1" x14ac:dyDescent="0.25">
      <c r="B3" s="122"/>
      <c r="C3" s="123"/>
      <c r="D3" s="123"/>
      <c r="E3" s="123"/>
      <c r="F3" s="123"/>
      <c r="G3" s="123"/>
      <c r="H3" s="123"/>
      <c r="I3" s="123"/>
      <c r="J3" s="86"/>
      <c r="K3" s="56"/>
      <c r="L3" s="56"/>
      <c r="M3" s="100"/>
    </row>
    <row r="4" spans="1:820" ht="15" customHeight="1" x14ac:dyDescent="0.25">
      <c r="B4" s="85"/>
      <c r="C4" s="56"/>
      <c r="D4" s="56"/>
      <c r="E4" s="149" t="s">
        <v>271</v>
      </c>
      <c r="F4" s="73" t="s">
        <v>268</v>
      </c>
      <c r="G4" s="73">
        <f>exp!G4</f>
        <v>0</v>
      </c>
      <c r="H4" s="149" t="s">
        <v>270</v>
      </c>
      <c r="I4" s="73">
        <f>SUM(I8:I507)</f>
        <v>0</v>
      </c>
      <c r="J4" s="86"/>
      <c r="K4" s="75"/>
      <c r="L4" s="75"/>
      <c r="M4" s="100"/>
    </row>
    <row r="5" spans="1:820" ht="15" customHeight="1" x14ac:dyDescent="0.25">
      <c r="B5" s="85"/>
      <c r="C5" s="56"/>
      <c r="D5" s="56"/>
      <c r="E5" s="149"/>
      <c r="F5" s="73" t="s">
        <v>269</v>
      </c>
      <c r="G5" s="73">
        <f>exp!G5</f>
        <v>0</v>
      </c>
      <c r="H5" s="149"/>
      <c r="I5" s="73">
        <f>SUM(J8:J507)</f>
        <v>0</v>
      </c>
      <c r="J5" s="86"/>
      <c r="K5" s="75"/>
      <c r="L5" s="75"/>
      <c r="M5" s="100"/>
    </row>
    <row r="6" spans="1:820" x14ac:dyDescent="0.25">
      <c r="B6" s="87"/>
      <c r="C6" s="57"/>
      <c r="D6" s="57"/>
      <c r="E6" s="57"/>
      <c r="F6" s="57"/>
      <c r="G6" s="57"/>
      <c r="H6" s="57"/>
      <c r="I6" s="57"/>
      <c r="J6" s="88"/>
      <c r="K6" s="76"/>
      <c r="L6" s="71"/>
      <c r="M6" s="101"/>
    </row>
    <row r="7" spans="1:820" s="7" customFormat="1" ht="59.25" customHeight="1" x14ac:dyDescent="0.25">
      <c r="A7" s="6" t="s">
        <v>82</v>
      </c>
      <c r="B7" s="82" t="s">
        <v>57</v>
      </c>
      <c r="C7" s="82" t="s">
        <v>238</v>
      </c>
      <c r="D7" s="82" t="s">
        <v>64</v>
      </c>
      <c r="E7" s="83" t="s">
        <v>6</v>
      </c>
      <c r="F7" s="82" t="s">
        <v>4</v>
      </c>
      <c r="G7" s="83" t="s">
        <v>5</v>
      </c>
      <c r="H7" s="83" t="s">
        <v>159</v>
      </c>
      <c r="I7" s="82" t="s">
        <v>160</v>
      </c>
      <c r="J7" s="82" t="s">
        <v>232</v>
      </c>
      <c r="K7" s="62" t="s">
        <v>273</v>
      </c>
      <c r="L7" s="62" t="s">
        <v>274</v>
      </c>
      <c r="M7" s="18" t="s">
        <v>300</v>
      </c>
      <c r="N7" s="95"/>
      <c r="O7" s="96"/>
      <c r="U7" s="145" t="s">
        <v>299</v>
      </c>
      <c r="V7" s="14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5"/>
      <c r="JW7" s="65"/>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5"/>
      <c r="LP7" s="65"/>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5"/>
      <c r="NI7" s="65"/>
      <c r="NJ7" s="65"/>
      <c r="NK7" s="65"/>
      <c r="NL7" s="65"/>
      <c r="NM7" s="65"/>
      <c r="NN7" s="65"/>
      <c r="NO7" s="65"/>
      <c r="NP7" s="65"/>
      <c r="NQ7" s="65"/>
      <c r="NR7" s="65"/>
      <c r="NS7" s="65"/>
      <c r="NT7" s="65"/>
      <c r="NU7" s="65"/>
      <c r="NV7" s="65"/>
      <c r="NW7" s="65"/>
      <c r="NX7" s="65"/>
      <c r="NY7" s="65"/>
      <c r="NZ7" s="65"/>
      <c r="OA7" s="65"/>
      <c r="OB7" s="65"/>
      <c r="OC7" s="65"/>
      <c r="OD7" s="65"/>
      <c r="OE7" s="65"/>
      <c r="OF7" s="65"/>
      <c r="OG7" s="65"/>
      <c r="OH7" s="65"/>
      <c r="OI7" s="65"/>
      <c r="OJ7" s="65"/>
      <c r="OK7" s="65"/>
      <c r="OL7" s="65"/>
      <c r="OM7" s="65"/>
      <c r="ON7" s="65"/>
      <c r="OO7" s="65"/>
      <c r="OP7" s="65"/>
      <c r="OQ7" s="65"/>
      <c r="OR7" s="65"/>
      <c r="OS7" s="65"/>
      <c r="OT7" s="65"/>
      <c r="OU7" s="65"/>
      <c r="OV7" s="65"/>
      <c r="OW7" s="65"/>
      <c r="OX7" s="65"/>
      <c r="OY7" s="65"/>
      <c r="OZ7" s="65"/>
      <c r="PA7" s="65"/>
      <c r="PB7" s="65"/>
      <c r="PC7" s="65"/>
      <c r="PD7" s="65"/>
      <c r="PE7" s="65"/>
      <c r="PF7" s="65"/>
      <c r="PG7" s="65"/>
      <c r="PH7" s="65"/>
      <c r="PI7" s="65"/>
      <c r="PJ7" s="65"/>
      <c r="PK7" s="65"/>
      <c r="PL7" s="65"/>
      <c r="PM7" s="65"/>
      <c r="PN7" s="65"/>
      <c r="PO7" s="65"/>
      <c r="PP7" s="65"/>
      <c r="PQ7" s="65"/>
      <c r="PR7" s="65"/>
      <c r="PS7" s="65"/>
      <c r="PT7" s="65"/>
      <c r="PU7" s="65"/>
      <c r="PV7" s="65"/>
      <c r="PW7" s="65"/>
      <c r="PX7" s="65"/>
      <c r="PY7" s="65"/>
      <c r="PZ7" s="65"/>
      <c r="QA7" s="65"/>
      <c r="QB7" s="65"/>
      <c r="QC7" s="65"/>
      <c r="QD7" s="65"/>
      <c r="QE7" s="65"/>
      <c r="QF7" s="65"/>
      <c r="QG7" s="65"/>
      <c r="QH7" s="65"/>
      <c r="QI7" s="65"/>
      <c r="QJ7" s="65"/>
      <c r="QK7" s="65"/>
      <c r="QL7" s="65"/>
      <c r="QM7" s="65"/>
      <c r="QN7" s="65"/>
      <c r="QO7" s="65"/>
      <c r="QP7" s="65"/>
      <c r="QQ7" s="65"/>
      <c r="QR7" s="65"/>
      <c r="QS7" s="65"/>
      <c r="QT7" s="65"/>
      <c r="QU7" s="65"/>
      <c r="QV7" s="65"/>
      <c r="QW7" s="65"/>
      <c r="QX7" s="65"/>
      <c r="QY7" s="65"/>
      <c r="QZ7" s="65"/>
      <c r="RA7" s="65"/>
      <c r="RB7" s="65"/>
      <c r="RC7" s="65"/>
      <c r="RD7" s="65"/>
      <c r="RE7" s="65"/>
      <c r="RF7" s="65"/>
      <c r="RG7" s="65"/>
      <c r="RH7" s="65"/>
      <c r="RI7" s="65"/>
      <c r="RJ7" s="65"/>
      <c r="RK7" s="65"/>
      <c r="RL7" s="65"/>
      <c r="RM7" s="65"/>
      <c r="RN7" s="65"/>
      <c r="RO7" s="65"/>
      <c r="RP7" s="65"/>
      <c r="RQ7" s="65"/>
      <c r="RR7" s="65"/>
      <c r="RS7" s="65"/>
      <c r="RT7" s="65"/>
      <c r="RU7" s="65"/>
      <c r="RV7" s="65"/>
      <c r="RW7" s="65"/>
      <c r="RX7" s="65"/>
      <c r="RY7" s="65"/>
      <c r="RZ7" s="65"/>
      <c r="SA7" s="65"/>
      <c r="SB7" s="65"/>
      <c r="SC7" s="65"/>
      <c r="SD7" s="65"/>
      <c r="SE7" s="65"/>
      <c r="SF7" s="65"/>
      <c r="SG7" s="65"/>
      <c r="SH7" s="65"/>
      <c r="SI7" s="65"/>
      <c r="SJ7" s="65"/>
      <c r="SK7" s="65"/>
      <c r="SL7" s="65"/>
      <c r="SM7" s="65"/>
      <c r="SN7" s="65"/>
      <c r="SO7" s="65"/>
      <c r="SP7" s="65"/>
      <c r="SQ7" s="65"/>
      <c r="SR7" s="65"/>
      <c r="SS7" s="65"/>
      <c r="ST7" s="65"/>
      <c r="SU7" s="65"/>
      <c r="SV7" s="65"/>
      <c r="SW7" s="65"/>
      <c r="SX7" s="65"/>
      <c r="SY7" s="65"/>
      <c r="SZ7" s="65"/>
      <c r="TA7" s="65"/>
      <c r="TB7" s="65"/>
      <c r="TC7" s="65"/>
      <c r="TD7" s="65"/>
      <c r="TE7" s="65"/>
      <c r="TF7" s="65"/>
      <c r="TG7" s="65"/>
      <c r="TH7" s="65"/>
      <c r="TI7" s="65"/>
      <c r="TJ7" s="65"/>
      <c r="TK7" s="65"/>
      <c r="TL7" s="65"/>
      <c r="TM7" s="65"/>
      <c r="TN7" s="65"/>
      <c r="TO7" s="65"/>
      <c r="TP7" s="65"/>
      <c r="TQ7" s="65"/>
      <c r="TR7" s="65"/>
      <c r="TS7" s="65"/>
      <c r="TT7" s="65"/>
      <c r="TU7" s="65"/>
      <c r="TV7" s="65"/>
      <c r="TW7" s="65"/>
      <c r="TX7" s="65"/>
      <c r="TY7" s="65"/>
      <c r="TZ7" s="65"/>
      <c r="UA7" s="65"/>
      <c r="UB7" s="65"/>
      <c r="UC7" s="65"/>
      <c r="UD7" s="65"/>
      <c r="UE7" s="65"/>
      <c r="UF7" s="65"/>
      <c r="UG7" s="65"/>
      <c r="UH7" s="65"/>
      <c r="UI7" s="65"/>
      <c r="UJ7" s="65"/>
      <c r="UK7" s="65"/>
      <c r="UL7" s="65"/>
      <c r="UM7" s="65"/>
      <c r="UN7" s="65"/>
      <c r="UO7" s="65"/>
      <c r="UP7" s="65"/>
      <c r="UQ7" s="65"/>
      <c r="UR7" s="65"/>
      <c r="US7" s="65"/>
      <c r="UT7" s="65"/>
      <c r="UU7" s="65"/>
      <c r="UV7" s="65"/>
      <c r="UW7" s="65"/>
      <c r="UX7" s="65"/>
      <c r="UY7" s="65"/>
      <c r="UZ7" s="65"/>
      <c r="VA7" s="65"/>
      <c r="VB7" s="65"/>
      <c r="VC7" s="65"/>
      <c r="VD7" s="65"/>
      <c r="VE7" s="65"/>
      <c r="VF7" s="65"/>
      <c r="VG7" s="65"/>
      <c r="VH7" s="65"/>
      <c r="VI7" s="65"/>
      <c r="VJ7" s="65"/>
      <c r="VK7" s="65"/>
      <c r="VL7" s="65"/>
      <c r="VM7" s="65"/>
      <c r="VN7" s="65"/>
      <c r="VO7" s="65"/>
      <c r="VP7" s="65"/>
      <c r="VQ7" s="65"/>
      <c r="VR7" s="65"/>
      <c r="VS7" s="65"/>
      <c r="VT7" s="65"/>
      <c r="VU7" s="65"/>
      <c r="VV7" s="65"/>
      <c r="VW7" s="65"/>
      <c r="VX7" s="65"/>
      <c r="VY7" s="65"/>
      <c r="VZ7" s="65"/>
      <c r="WA7" s="65"/>
      <c r="WB7" s="65"/>
      <c r="WC7" s="65"/>
      <c r="WD7" s="65"/>
      <c r="WE7" s="65"/>
      <c r="WF7" s="65"/>
      <c r="WG7" s="65"/>
      <c r="WH7" s="65"/>
      <c r="WI7" s="65"/>
      <c r="WJ7" s="65"/>
      <c r="WK7" s="65"/>
      <c r="WL7" s="65"/>
      <c r="WM7" s="65"/>
      <c r="WN7" s="65"/>
      <c r="WO7" s="65"/>
      <c r="WP7" s="65"/>
      <c r="WQ7" s="65"/>
      <c r="WR7" s="65"/>
      <c r="WS7" s="65"/>
      <c r="WT7" s="65"/>
      <c r="WU7" s="65"/>
      <c r="WV7" s="65"/>
      <c r="WW7" s="65"/>
      <c r="WX7" s="65"/>
      <c r="WY7" s="65"/>
      <c r="WZ7" s="65"/>
      <c r="XA7" s="65"/>
      <c r="XB7" s="65"/>
      <c r="XC7" s="65"/>
      <c r="XD7" s="65"/>
      <c r="XE7" s="65"/>
      <c r="XF7" s="65"/>
      <c r="XG7" s="65"/>
      <c r="XH7" s="65"/>
      <c r="XI7" s="65"/>
      <c r="XJ7" s="65"/>
      <c r="XK7" s="65"/>
      <c r="XL7" s="65"/>
      <c r="XM7" s="65"/>
      <c r="XN7" s="65"/>
      <c r="XO7" s="65"/>
      <c r="XP7" s="65"/>
      <c r="XQ7" s="65"/>
      <c r="XR7" s="65"/>
      <c r="XS7" s="65"/>
      <c r="XT7" s="65"/>
      <c r="XU7" s="65"/>
      <c r="XV7" s="65"/>
      <c r="XW7" s="65"/>
      <c r="XX7" s="65"/>
      <c r="XY7" s="65"/>
      <c r="XZ7" s="65"/>
      <c r="YA7" s="65"/>
      <c r="YB7" s="65"/>
      <c r="YC7" s="65"/>
      <c r="YD7" s="65"/>
      <c r="YE7" s="65"/>
      <c r="YF7" s="65"/>
      <c r="YG7" s="65"/>
      <c r="YH7" s="65"/>
      <c r="YI7" s="65"/>
      <c r="YJ7" s="65"/>
      <c r="YK7" s="65"/>
      <c r="YL7" s="65"/>
      <c r="YM7" s="65"/>
      <c r="YN7" s="65"/>
      <c r="YO7" s="65"/>
      <c r="YP7" s="65"/>
      <c r="YQ7" s="65"/>
      <c r="YR7" s="65"/>
      <c r="YS7" s="65"/>
      <c r="YT7" s="65"/>
      <c r="YU7" s="65"/>
      <c r="YV7" s="65"/>
      <c r="YW7" s="65"/>
      <c r="YX7" s="65"/>
      <c r="YY7" s="65"/>
      <c r="YZ7" s="65"/>
      <c r="ZA7" s="65"/>
      <c r="ZB7" s="65"/>
      <c r="ZC7" s="65"/>
      <c r="ZD7" s="65"/>
      <c r="ZE7" s="65"/>
      <c r="ZF7" s="65"/>
      <c r="ZG7" s="65"/>
      <c r="ZH7" s="65"/>
      <c r="ZI7" s="65"/>
      <c r="ZJ7" s="65"/>
      <c r="ZK7" s="65"/>
      <c r="ZL7" s="65"/>
      <c r="ZM7" s="65"/>
      <c r="ZN7" s="65"/>
      <c r="ZO7" s="65"/>
      <c r="ZP7" s="65"/>
      <c r="ZQ7" s="65"/>
      <c r="ZR7" s="65"/>
      <c r="ZS7" s="65"/>
      <c r="ZT7" s="65"/>
      <c r="ZU7" s="65"/>
      <c r="ZV7" s="65"/>
      <c r="ZW7" s="65"/>
      <c r="ZX7" s="65"/>
      <c r="ZY7" s="65"/>
      <c r="ZZ7" s="65"/>
      <c r="AAA7" s="65"/>
      <c r="AAB7" s="65"/>
      <c r="AAC7" s="65"/>
      <c r="AAD7" s="65"/>
      <c r="AAE7" s="65"/>
      <c r="AAF7" s="65"/>
      <c r="AAG7" s="65"/>
      <c r="AAH7" s="65"/>
      <c r="AAI7" s="65"/>
      <c r="AAJ7" s="65"/>
      <c r="AAK7" s="65"/>
      <c r="AAL7" s="65"/>
      <c r="AAM7" s="65"/>
      <c r="AAN7" s="65"/>
      <c r="AAO7" s="65"/>
      <c r="AAP7" s="65"/>
      <c r="AAQ7" s="65"/>
      <c r="AAR7" s="65"/>
      <c r="AAS7" s="65"/>
      <c r="AAT7" s="65"/>
      <c r="AAU7" s="65"/>
      <c r="AAV7" s="65"/>
      <c r="AAW7" s="65"/>
      <c r="AAX7" s="65"/>
      <c r="AAY7" s="65"/>
      <c r="AAZ7" s="65"/>
      <c r="ABA7" s="65"/>
      <c r="ABB7" s="65"/>
      <c r="ABC7" s="65"/>
      <c r="ABD7" s="65"/>
      <c r="ABE7" s="65"/>
      <c r="ABF7" s="65"/>
      <c r="ABG7" s="65"/>
      <c r="ABH7" s="65"/>
      <c r="ABI7" s="65"/>
      <c r="ABJ7" s="65"/>
      <c r="ABK7" s="65"/>
      <c r="ABL7" s="65"/>
      <c r="ABM7" s="65"/>
      <c r="ABN7" s="65"/>
      <c r="ABO7" s="65"/>
      <c r="ABP7" s="65"/>
      <c r="ABQ7" s="65"/>
      <c r="ABR7" s="65"/>
      <c r="ABS7" s="65"/>
      <c r="ABT7" s="65"/>
      <c r="ABU7" s="65"/>
      <c r="ABV7" s="65"/>
      <c r="ABW7" s="65"/>
      <c r="ABX7" s="65"/>
      <c r="ABY7" s="65"/>
      <c r="ABZ7" s="65"/>
      <c r="ACA7" s="65"/>
      <c r="ACB7" s="65"/>
      <c r="ACC7" s="65"/>
      <c r="ACD7" s="65"/>
      <c r="ACE7" s="65"/>
      <c r="ACF7" s="65"/>
      <c r="ACG7" s="65"/>
      <c r="ACH7" s="65"/>
      <c r="ACI7" s="65"/>
      <c r="ACJ7" s="65"/>
      <c r="ACK7" s="65"/>
      <c r="ACL7" s="65"/>
      <c r="ACM7" s="65"/>
      <c r="ACN7" s="65"/>
      <c r="ACO7" s="65"/>
      <c r="ACP7" s="65"/>
      <c r="ACQ7" s="65"/>
      <c r="ACR7" s="65"/>
      <c r="ACS7" s="65"/>
      <c r="ACT7" s="65"/>
      <c r="ACU7" s="65"/>
      <c r="ACV7" s="65"/>
      <c r="ACW7" s="65"/>
      <c r="ACX7" s="65"/>
      <c r="ACY7" s="65"/>
      <c r="ACZ7" s="65"/>
      <c r="ADA7" s="65"/>
      <c r="ADB7" s="65"/>
      <c r="ADC7" s="65"/>
      <c r="ADD7" s="65"/>
      <c r="ADE7" s="65"/>
      <c r="ADF7" s="65"/>
      <c r="ADG7" s="65"/>
      <c r="ADH7" s="65"/>
      <c r="ADI7" s="65"/>
      <c r="ADJ7" s="65"/>
      <c r="ADK7" s="65"/>
      <c r="ADL7" s="65"/>
      <c r="ADM7" s="65"/>
      <c r="ADN7" s="65"/>
      <c r="ADO7" s="65"/>
      <c r="ADP7" s="65"/>
      <c r="ADQ7" s="65"/>
      <c r="ADR7" s="65"/>
      <c r="ADS7" s="65"/>
      <c r="ADT7" s="65"/>
      <c r="ADU7" s="65"/>
      <c r="ADV7" s="65"/>
      <c r="ADW7" s="65"/>
      <c r="ADX7" s="65"/>
      <c r="ADY7" s="65"/>
      <c r="ADZ7" s="65"/>
      <c r="AEA7" s="65"/>
      <c r="AEB7" s="65"/>
      <c r="AEC7" s="65"/>
      <c r="AED7" s="65"/>
      <c r="AEE7" s="65"/>
      <c r="AEF7" s="65"/>
      <c r="AEG7" s="65"/>
      <c r="AEH7" s="65"/>
      <c r="AEI7" s="65"/>
      <c r="AEJ7" s="65"/>
      <c r="AEK7" s="65"/>
      <c r="AEL7" s="65"/>
      <c r="AEM7" s="65"/>
      <c r="AEN7" s="65"/>
    </row>
    <row r="8" spans="1:820" x14ac:dyDescent="0.25">
      <c r="A8" s="42" t="str">
        <f>IF(K8="OK",IFERROR(B8&amp;" - "&amp;VLOOKUP(C8,supply!$B$8:$C$507,2,FALSE)&amp;" - "&amp;E8&amp;" - "&amp;G8&amp;" - с ддс: "&amp;J8&amp;" - "&amp;DAY(F8)&amp;"."&amp;MONTH(F8)&amp;"."&amp;YEAR(F8),""),"1001 - Няма данни за сч. док.")</f>
        <v>1001 - Няма данни за сч. док.</v>
      </c>
      <c r="B8" s="69">
        <v>1</v>
      </c>
      <c r="C8" s="69" t="str">
        <f>IF(AND(D8&lt;&gt;"",D8&lt;&gt;" -  -  -  -  - "),VLOOKUP(D8,supply!$A$8:$B$507,2,FALSE),"")</f>
        <v/>
      </c>
      <c r="D8" s="60"/>
      <c r="E8" s="105"/>
      <c r="F8" s="67"/>
      <c r="G8" s="59"/>
      <c r="H8" s="59"/>
      <c r="I8" s="106"/>
      <c r="J8" s="106"/>
      <c r="K8" s="77" t="str">
        <f>IFERROR(IF(C8&lt;&gt;"",IF(AND(E8&lt;&gt;"",F8&lt;&gt;"",I8&lt;&gt;"",J8&lt;&gt;""),"OK","Задължителни полета - Наименование/Дата/сума без ДДС/сума с ДДС"),"Няма избран доставчик"),"Преизберете доставчик")</f>
        <v>Няма избран доставчик</v>
      </c>
      <c r="L8" s="63" t="str">
        <f>IF(OR(ABS(I8)*100&gt;TRUNC(ABS(I8)*100),ABS(J8)*100&gt;TRUNC(ABS(J8)*100)),"Въведена е сума с повече от два знака след десетичната запетая","")</f>
        <v/>
      </c>
      <c r="M8" s="98" t="str">
        <f>IFERROR(ROUND(J8/I8-100%,4),"Няма достатъчно данни")</f>
        <v>Няма достатъчно данни</v>
      </c>
      <c r="U8" s="94" t="str">
        <f>IF(K8="OK",IF(IFERROR(VLOOKUP(B8,total!$D$8:$D$1007,1,FALSE),"")="",B8&amp;", ",""),"")</f>
        <v/>
      </c>
      <c r="V8" s="94" t="str">
        <f>U8</f>
        <v/>
      </c>
    </row>
    <row r="9" spans="1:820" x14ac:dyDescent="0.25">
      <c r="A9" s="42" t="str">
        <f>IF(K9="OK",IFERROR(B9&amp;" - "&amp;VLOOKUP(C9,supply!$B$8:$C$507,2,FALSE)&amp;" - "&amp;E9&amp;" - "&amp;G9&amp;" - с ддс: "&amp;J9&amp;" - "&amp;DAY(F9)&amp;"."&amp;MONTH(F9)&amp;"."&amp;YEAR(F9),""),"1001 - Няма данни за сч. док.")</f>
        <v>1001 - Няма данни за сч. док.</v>
      </c>
      <c r="B9" s="69">
        <v>2</v>
      </c>
      <c r="C9" s="69" t="str">
        <f>IF(AND(D9&lt;&gt;"",D9&lt;&gt;" -  -  -  -  - "),VLOOKUP(D9,supply!$A$8:$B$507,2,FALSE),"")</f>
        <v/>
      </c>
      <c r="D9" s="60"/>
      <c r="E9" s="105"/>
      <c r="F9" s="67"/>
      <c r="G9" s="59"/>
      <c r="H9" s="59"/>
      <c r="I9" s="107"/>
      <c r="J9" s="106"/>
      <c r="K9" s="77" t="str">
        <f t="shared" ref="K9:K72" si="0">IFERROR(IF(C9&lt;&gt;"",IF(AND(E9&lt;&gt;"",F9&lt;&gt;"",I9&lt;&gt;"",J9&lt;&gt;""),"OK","Задължителни полета - Наименование/Дата/сума без ДДС/сума с ДДС"),"Няма избран доставчик"),"Преизберете доставчик")</f>
        <v>Няма избран доставчик</v>
      </c>
      <c r="L9" s="63" t="str">
        <f t="shared" ref="L9:L72" si="1">IF(OR(ABS(I9)*100&gt;TRUNC(ABS(I9)*100),ABS(J9)*100&gt;TRUNC(ABS(J9)*100)),"Въведена е сума с повече от два знака след десетичната запетая","")</f>
        <v/>
      </c>
      <c r="M9" s="98" t="str">
        <f t="shared" ref="M9:M72" si="2">IFERROR(ROUND(J9/I9-100%,4),"Няма достатъчно данни")</f>
        <v>Няма достатъчно данни</v>
      </c>
      <c r="U9" s="94" t="str">
        <f>IF(K9="OK",IF(IFERROR(VLOOKUP(B9,total!$D$8:$D$1007,1,FALSE),"")="",B9&amp;", ",""),"")</f>
        <v/>
      </c>
      <c r="V9" s="94" t="str">
        <f>IF(K9="OK",CONCATENATE(V8,U9),V8)</f>
        <v/>
      </c>
    </row>
    <row r="10" spans="1:820" x14ac:dyDescent="0.25">
      <c r="A10" s="42" t="str">
        <f>IF(K10="OK",IFERROR(B10&amp;" - "&amp;VLOOKUP(C10,supply!$B$8:$C$507,2,FALSE)&amp;" - "&amp;E10&amp;" - "&amp;G10&amp;" - с ддс: "&amp;J10&amp;" - "&amp;DAY(F10)&amp;"."&amp;MONTH(F10)&amp;"."&amp;YEAR(F10),""),"1001 - Няма данни за сч. док.")</f>
        <v>1001 - Няма данни за сч. док.</v>
      </c>
      <c r="B10" s="69">
        <v>3</v>
      </c>
      <c r="C10" s="69" t="str">
        <f>IF(AND(D10&lt;&gt;"",D10&lt;&gt;" -  -  -  -  - "),VLOOKUP(D10,supply!$A$8:$B$507,2,FALSE),"")</f>
        <v/>
      </c>
      <c r="D10" s="60"/>
      <c r="E10" s="105"/>
      <c r="F10" s="67"/>
      <c r="G10" s="59"/>
      <c r="H10" s="59"/>
      <c r="I10" s="107"/>
      <c r="J10" s="107"/>
      <c r="K10" s="77" t="str">
        <f t="shared" si="0"/>
        <v>Няма избран доставчик</v>
      </c>
      <c r="L10" s="63" t="str">
        <f t="shared" si="1"/>
        <v/>
      </c>
      <c r="M10" s="98" t="str">
        <f t="shared" si="2"/>
        <v>Няма достатъчно данни</v>
      </c>
      <c r="U10" s="94" t="str">
        <f>IF(K10="OK",IF(IFERROR(VLOOKUP(B10,total!$D$8:$D$1007,1,FALSE),"")="",B10&amp;", ",""),"")</f>
        <v/>
      </c>
      <c r="V10" s="94" t="str">
        <f t="shared" ref="V10:V73" si="3">IF(K10="OK",CONCATENATE(V9,U10),V9)</f>
        <v/>
      </c>
    </row>
    <row r="11" spans="1:820" x14ac:dyDescent="0.25">
      <c r="A11" s="42" t="str">
        <f>IF(K11="OK",IFERROR(B11&amp;" - "&amp;VLOOKUP(C11,supply!$B$8:$C$507,2,FALSE)&amp;" - "&amp;E11&amp;" - "&amp;G11&amp;" - с ддс: "&amp;J11&amp;" - "&amp;DAY(F11)&amp;"."&amp;MONTH(F11)&amp;"."&amp;YEAR(F11),""),"1001 - Няма данни за сч. док.")</f>
        <v>1001 - Няма данни за сч. док.</v>
      </c>
      <c r="B11" s="69">
        <v>4</v>
      </c>
      <c r="C11" s="69" t="str">
        <f>IF(AND(D11&lt;&gt;"",D11&lt;&gt;" -  -  -  -  - "),VLOOKUP(D11,supply!$A$8:$B$507,2,FALSE),"")</f>
        <v/>
      </c>
      <c r="D11" s="60"/>
      <c r="E11" s="105"/>
      <c r="F11" s="67"/>
      <c r="G11" s="59"/>
      <c r="H11" s="59"/>
      <c r="I11" s="106"/>
      <c r="J11" s="106"/>
      <c r="K11" s="77" t="str">
        <f t="shared" si="0"/>
        <v>Няма избран доставчик</v>
      </c>
      <c r="L11" s="63" t="str">
        <f t="shared" si="1"/>
        <v/>
      </c>
      <c r="M11" s="98" t="str">
        <f t="shared" si="2"/>
        <v>Няма достатъчно данни</v>
      </c>
      <c r="U11" s="94" t="str">
        <f>IF(K11="OK",IF(IFERROR(VLOOKUP(B11,total!$D$8:$D$1007,1,FALSE),"")="",B11&amp;", ",""),"")</f>
        <v/>
      </c>
      <c r="V11" s="94" t="str">
        <f t="shared" si="3"/>
        <v/>
      </c>
    </row>
    <row r="12" spans="1:820" x14ac:dyDescent="0.25">
      <c r="A12" s="42" t="str">
        <f>IF(K12="OK",IFERROR(B12&amp;" - "&amp;VLOOKUP(C12,supply!$B$8:$C$507,2,FALSE)&amp;" - "&amp;E12&amp;" - "&amp;G12&amp;" - с ддс: "&amp;J12&amp;" - "&amp;DAY(F12)&amp;"."&amp;MONTH(F12)&amp;"."&amp;YEAR(F12),""),"1001 - Няма данни за сч. док.")</f>
        <v>1001 - Няма данни за сч. док.</v>
      </c>
      <c r="B12" s="69">
        <v>5</v>
      </c>
      <c r="C12" s="69" t="str">
        <f>IF(AND(D12&lt;&gt;"",D12&lt;&gt;" -  -  -  -  - "),VLOOKUP(D12,supply!$A$8:$B$507,2,FALSE),"")</f>
        <v/>
      </c>
      <c r="D12" s="60"/>
      <c r="E12" s="105"/>
      <c r="F12" s="67"/>
      <c r="G12" s="59"/>
      <c r="H12" s="59"/>
      <c r="I12" s="106"/>
      <c r="J12" s="106"/>
      <c r="K12" s="77" t="str">
        <f t="shared" si="0"/>
        <v>Няма избран доставчик</v>
      </c>
      <c r="L12" s="63" t="str">
        <f t="shared" si="1"/>
        <v/>
      </c>
      <c r="M12" s="98" t="str">
        <f t="shared" si="2"/>
        <v>Няма достатъчно данни</v>
      </c>
      <c r="U12" s="94" t="str">
        <f>IF(K12="OK",IF(IFERROR(VLOOKUP(B12,total!$D$8:$D$1007,1,FALSE),"")="",B12&amp;", ",""),"")</f>
        <v/>
      </c>
      <c r="V12" s="94" t="str">
        <f t="shared" si="3"/>
        <v/>
      </c>
    </row>
    <row r="13" spans="1:820" x14ac:dyDescent="0.25">
      <c r="A13" s="42" t="str">
        <f>IF(K13="OK",IFERROR(B13&amp;" - "&amp;VLOOKUP(C13,supply!$B$8:$C$507,2,FALSE)&amp;" - "&amp;E13&amp;" - "&amp;G13&amp;" - с ддс: "&amp;J13&amp;" - "&amp;DAY(F13)&amp;"."&amp;MONTH(F13)&amp;"."&amp;YEAR(F13),""),"1001 - Няма данни за сч. док.")</f>
        <v>1001 - Няма данни за сч. док.</v>
      </c>
      <c r="B13" s="69">
        <v>6</v>
      </c>
      <c r="C13" s="69" t="str">
        <f>IF(AND(D13&lt;&gt;"",D13&lt;&gt;" -  -  -  -  - "),VLOOKUP(D13,supply!$A$8:$B$507,2,FALSE),"")</f>
        <v/>
      </c>
      <c r="D13" s="60"/>
      <c r="E13" s="105"/>
      <c r="F13" s="67"/>
      <c r="G13" s="59"/>
      <c r="H13" s="59"/>
      <c r="I13" s="107"/>
      <c r="J13" s="106"/>
      <c r="K13" s="77" t="str">
        <f t="shared" si="0"/>
        <v>Няма избран доставчик</v>
      </c>
      <c r="L13" s="63" t="str">
        <f t="shared" si="1"/>
        <v/>
      </c>
      <c r="M13" s="98" t="str">
        <f t="shared" si="2"/>
        <v>Няма достатъчно данни</v>
      </c>
      <c r="U13" s="94" t="str">
        <f>IF(K13="OK",IF(IFERROR(VLOOKUP(B13,total!$D$8:$D$1007,1,FALSE),"")="",B13&amp;", ",""),"")</f>
        <v/>
      </c>
      <c r="V13" s="94" t="str">
        <f t="shared" si="3"/>
        <v/>
      </c>
    </row>
    <row r="14" spans="1:820" x14ac:dyDescent="0.25">
      <c r="A14" s="42" t="str">
        <f>IF(K14="OK",IFERROR(B14&amp;" - "&amp;VLOOKUP(C14,supply!$B$8:$C$507,2,FALSE)&amp;" - "&amp;E14&amp;" - "&amp;G14&amp;" - с ддс: "&amp;J14&amp;" - "&amp;DAY(F14)&amp;"."&amp;MONTH(F14)&amp;"."&amp;YEAR(F14),""),"1001 - Няма данни за сч. док.")</f>
        <v>1001 - Няма данни за сч. док.</v>
      </c>
      <c r="B14" s="69">
        <v>7</v>
      </c>
      <c r="C14" s="69" t="str">
        <f>IF(AND(D14&lt;&gt;"",D14&lt;&gt;" -  -  -  -  - "),VLOOKUP(D14,supply!$A$8:$B$507,2,FALSE),"")</f>
        <v/>
      </c>
      <c r="D14" s="60"/>
      <c r="E14" s="105"/>
      <c r="F14" s="67"/>
      <c r="G14" s="59"/>
      <c r="H14" s="59"/>
      <c r="I14" s="107"/>
      <c r="J14" s="106"/>
      <c r="K14" s="77" t="str">
        <f t="shared" si="0"/>
        <v>Няма избран доставчик</v>
      </c>
      <c r="L14" s="63" t="str">
        <f t="shared" si="1"/>
        <v/>
      </c>
      <c r="M14" s="98" t="str">
        <f t="shared" si="2"/>
        <v>Няма достатъчно данни</v>
      </c>
      <c r="U14" s="94" t="str">
        <f>IF(K14="OK",IF(IFERROR(VLOOKUP(B14,total!$D$8:$D$1007,1,FALSE),"")="",B14&amp;", ",""),"")</f>
        <v/>
      </c>
      <c r="V14" s="94" t="str">
        <f t="shared" si="3"/>
        <v/>
      </c>
    </row>
    <row r="15" spans="1:820" x14ac:dyDescent="0.25">
      <c r="A15" s="42" t="str">
        <f>IF(K15="OK",IFERROR(B15&amp;" - "&amp;VLOOKUP(C15,supply!$B$8:$C$507,2,FALSE)&amp;" - "&amp;E15&amp;" - "&amp;G15&amp;" - с ддс: "&amp;J15&amp;" - "&amp;DAY(F15)&amp;"."&amp;MONTH(F15)&amp;"."&amp;YEAR(F15),""),"1001 - Няма данни за сч. док.")</f>
        <v>1001 - Няма данни за сч. док.</v>
      </c>
      <c r="B15" s="69">
        <v>8</v>
      </c>
      <c r="C15" s="69" t="str">
        <f>IF(AND(D15&lt;&gt;"",D15&lt;&gt;" -  -  -  -  - "),VLOOKUP(D15,supply!$A$8:$B$507,2,FALSE),"")</f>
        <v/>
      </c>
      <c r="D15" s="60"/>
      <c r="E15" s="105"/>
      <c r="F15" s="67"/>
      <c r="G15" s="59"/>
      <c r="H15" s="59"/>
      <c r="I15" s="106"/>
      <c r="J15" s="106"/>
      <c r="K15" s="77" t="str">
        <f t="shared" si="0"/>
        <v>Няма избран доставчик</v>
      </c>
      <c r="L15" s="63" t="str">
        <f t="shared" si="1"/>
        <v/>
      </c>
      <c r="M15" s="98" t="str">
        <f t="shared" si="2"/>
        <v>Няма достатъчно данни</v>
      </c>
      <c r="U15" s="94" t="str">
        <f>IF(K15="OK",IF(IFERROR(VLOOKUP(B15,total!$D$8:$D$1007,1,FALSE),"")="",B15&amp;", ",""),"")</f>
        <v/>
      </c>
      <c r="V15" s="94" t="str">
        <f t="shared" si="3"/>
        <v/>
      </c>
    </row>
    <row r="16" spans="1:820" x14ac:dyDescent="0.25">
      <c r="A16" s="42" t="str">
        <f>IF(K16="OK",IFERROR(B16&amp;" - "&amp;VLOOKUP(C16,supply!$B$8:$C$507,2,FALSE)&amp;" - "&amp;E16&amp;" - "&amp;G16&amp;" - с ддс: "&amp;J16&amp;" - "&amp;DAY(F16)&amp;"."&amp;MONTH(F16)&amp;"."&amp;YEAR(F16),""),"1001 - Няма данни за сч. док.")</f>
        <v>1001 - Няма данни за сч. док.</v>
      </c>
      <c r="B16" s="69">
        <v>9</v>
      </c>
      <c r="C16" s="69" t="str">
        <f>IF(AND(D16&lt;&gt;"",D16&lt;&gt;" -  -  -  -  - "),VLOOKUP(D16,supply!$A$8:$B$507,2,FALSE),"")</f>
        <v/>
      </c>
      <c r="D16" s="60"/>
      <c r="E16" s="105"/>
      <c r="F16" s="67"/>
      <c r="G16" s="59"/>
      <c r="H16" s="59"/>
      <c r="I16" s="106"/>
      <c r="J16" s="106"/>
      <c r="K16" s="77" t="str">
        <f t="shared" si="0"/>
        <v>Няма избран доставчик</v>
      </c>
      <c r="L16" s="63" t="str">
        <f t="shared" si="1"/>
        <v/>
      </c>
      <c r="M16" s="98" t="str">
        <f t="shared" si="2"/>
        <v>Няма достатъчно данни</v>
      </c>
      <c r="U16" s="94" t="str">
        <f>IF(K16="OK",IF(IFERROR(VLOOKUP(B16,total!$D$8:$D$1007,1,FALSE),"")="",B16&amp;", ",""),"")</f>
        <v/>
      </c>
      <c r="V16" s="94" t="str">
        <f t="shared" si="3"/>
        <v/>
      </c>
    </row>
    <row r="17" spans="1:22" x14ac:dyDescent="0.25">
      <c r="A17" s="42" t="str">
        <f>IF(K17="OK",IFERROR(B17&amp;" - "&amp;VLOOKUP(C17,supply!$B$8:$C$507,2,FALSE)&amp;" - "&amp;E17&amp;" - "&amp;G17&amp;" - с ддс: "&amp;J17&amp;" - "&amp;DAY(F17)&amp;"."&amp;MONTH(F17)&amp;"."&amp;YEAR(F17),""),"1001 - Няма данни за сч. док.")</f>
        <v>1001 - Няма данни за сч. док.</v>
      </c>
      <c r="B17" s="69">
        <v>10</v>
      </c>
      <c r="C17" s="69" t="str">
        <f>IF(AND(D17&lt;&gt;"",D17&lt;&gt;" -  -  -  -  - "),VLOOKUP(D17,supply!$A$8:$B$507,2,FALSE),"")</f>
        <v/>
      </c>
      <c r="D17" s="60"/>
      <c r="E17" s="105"/>
      <c r="F17" s="67"/>
      <c r="G17" s="59"/>
      <c r="H17" s="59"/>
      <c r="I17" s="106"/>
      <c r="J17" s="106"/>
      <c r="K17" s="77" t="str">
        <f t="shared" si="0"/>
        <v>Няма избран доставчик</v>
      </c>
      <c r="L17" s="63" t="str">
        <f t="shared" si="1"/>
        <v/>
      </c>
      <c r="M17" s="98" t="str">
        <f t="shared" si="2"/>
        <v>Няма достатъчно данни</v>
      </c>
      <c r="U17" s="94" t="str">
        <f>IF(K17="OK",IF(IFERROR(VLOOKUP(B17,total!$D$8:$D$1007,1,FALSE),"")="",B17&amp;", ",""),"")</f>
        <v/>
      </c>
      <c r="V17" s="94" t="str">
        <f t="shared" si="3"/>
        <v/>
      </c>
    </row>
    <row r="18" spans="1:22" x14ac:dyDescent="0.25">
      <c r="A18" s="42" t="str">
        <f>IF(K18="OK",IFERROR(B18&amp;" - "&amp;VLOOKUP(C18,supply!$B$8:$C$507,2,FALSE)&amp;" - "&amp;E18&amp;" - "&amp;G18&amp;" - с ддс: "&amp;J18&amp;" - "&amp;DAY(F18)&amp;"."&amp;MONTH(F18)&amp;"."&amp;YEAR(F18),""),"1001 - Няма данни за сч. док.")</f>
        <v>1001 - Няма данни за сч. док.</v>
      </c>
      <c r="B18" s="69">
        <v>11</v>
      </c>
      <c r="C18" s="69" t="str">
        <f>IF(AND(D18&lt;&gt;"",D18&lt;&gt;" -  -  -  -  - "),VLOOKUP(D18,supply!$A$8:$B$507,2,FALSE),"")</f>
        <v/>
      </c>
      <c r="D18" s="60"/>
      <c r="E18" s="105"/>
      <c r="F18" s="67"/>
      <c r="G18" s="59"/>
      <c r="H18" s="59"/>
      <c r="I18" s="106"/>
      <c r="J18" s="106"/>
      <c r="K18" s="77" t="str">
        <f t="shared" si="0"/>
        <v>Няма избран доставчик</v>
      </c>
      <c r="L18" s="63" t="str">
        <f t="shared" si="1"/>
        <v/>
      </c>
      <c r="M18" s="98" t="str">
        <f t="shared" si="2"/>
        <v>Няма достатъчно данни</v>
      </c>
      <c r="U18" s="94" t="str">
        <f>IF(K18="OK",IF(IFERROR(VLOOKUP(B18,total!$D$8:$D$1007,1,FALSE),"")="",B18&amp;", ",""),"")</f>
        <v/>
      </c>
      <c r="V18" s="94" t="str">
        <f t="shared" si="3"/>
        <v/>
      </c>
    </row>
    <row r="19" spans="1:22" x14ac:dyDescent="0.25">
      <c r="A19" s="42" t="str">
        <f>IF(K19="OK",IFERROR(B19&amp;" - "&amp;VLOOKUP(C19,supply!$B$8:$C$507,2,FALSE)&amp;" - "&amp;E19&amp;" - "&amp;G19&amp;" - с ддс: "&amp;J19&amp;" - "&amp;DAY(F19)&amp;"."&amp;MONTH(F19)&amp;"."&amp;YEAR(F19),""),"1001 - Няма данни за сч. док.")</f>
        <v>1001 - Няма данни за сч. док.</v>
      </c>
      <c r="B19" s="69">
        <v>12</v>
      </c>
      <c r="C19" s="69" t="str">
        <f>IF(AND(D19&lt;&gt;"",D19&lt;&gt;" -  -  -  -  - "),VLOOKUP(D19,supply!$A$8:$B$507,2,FALSE),"")</f>
        <v/>
      </c>
      <c r="D19" s="60"/>
      <c r="E19" s="105"/>
      <c r="F19" s="67"/>
      <c r="G19" s="59"/>
      <c r="H19" s="59"/>
      <c r="I19" s="106"/>
      <c r="J19" s="106"/>
      <c r="K19" s="77" t="str">
        <f t="shared" si="0"/>
        <v>Няма избран доставчик</v>
      </c>
      <c r="L19" s="63" t="str">
        <f t="shared" si="1"/>
        <v/>
      </c>
      <c r="M19" s="98" t="str">
        <f t="shared" si="2"/>
        <v>Няма достатъчно данни</v>
      </c>
      <c r="U19" s="94" t="str">
        <f>IF(K19="OK",IF(IFERROR(VLOOKUP(B19,total!$D$8:$D$1007,1,FALSE),"")="",B19&amp;", ",""),"")</f>
        <v/>
      </c>
      <c r="V19" s="94" t="str">
        <f t="shared" si="3"/>
        <v/>
      </c>
    </row>
    <row r="20" spans="1:22" x14ac:dyDescent="0.25">
      <c r="A20" s="42" t="str">
        <f>IF(K20="OK",IFERROR(B20&amp;" - "&amp;VLOOKUP(C20,supply!$B$8:$C$507,2,FALSE)&amp;" - "&amp;E20&amp;" - "&amp;G20&amp;" - с ддс: "&amp;J20&amp;" - "&amp;DAY(F20)&amp;"."&amp;MONTH(F20)&amp;"."&amp;YEAR(F20),""),"1001 - Няма данни за сч. док.")</f>
        <v>1001 - Няма данни за сч. док.</v>
      </c>
      <c r="B20" s="69">
        <v>13</v>
      </c>
      <c r="C20" s="69" t="str">
        <f>IF(AND(D20&lt;&gt;"",D20&lt;&gt;" -  -  -  -  - "),VLOOKUP(D20,supply!$A$8:$B$507,2,FALSE),"")</f>
        <v/>
      </c>
      <c r="D20" s="60"/>
      <c r="E20" s="105"/>
      <c r="F20" s="67"/>
      <c r="G20" s="59"/>
      <c r="H20" s="59"/>
      <c r="I20" s="106"/>
      <c r="J20" s="106"/>
      <c r="K20" s="77" t="str">
        <f t="shared" si="0"/>
        <v>Няма избран доставчик</v>
      </c>
      <c r="L20" s="63" t="str">
        <f t="shared" si="1"/>
        <v/>
      </c>
      <c r="M20" s="98" t="str">
        <f t="shared" si="2"/>
        <v>Няма достатъчно данни</v>
      </c>
      <c r="U20" s="94" t="str">
        <f>IF(K20="OK",IF(IFERROR(VLOOKUP(B20,total!$D$8:$D$1007,1,FALSE),"")="",B20&amp;", ",""),"")</f>
        <v/>
      </c>
      <c r="V20" s="94" t="str">
        <f t="shared" si="3"/>
        <v/>
      </c>
    </row>
    <row r="21" spans="1:22" x14ac:dyDescent="0.25">
      <c r="A21" s="42" t="str">
        <f>IF(K21="OK",IFERROR(B21&amp;" - "&amp;VLOOKUP(C21,supply!$B$8:$C$507,2,FALSE)&amp;" - "&amp;E21&amp;" - "&amp;G21&amp;" - с ддс: "&amp;J21&amp;" - "&amp;DAY(F21)&amp;"."&amp;MONTH(F21)&amp;"."&amp;YEAR(F21),""),"1001 - Няма данни за сч. док.")</f>
        <v>1001 - Няма данни за сч. док.</v>
      </c>
      <c r="B21" s="69">
        <v>14</v>
      </c>
      <c r="C21" s="69" t="str">
        <f>IF(AND(D21&lt;&gt;"",D21&lt;&gt;" -  -  -  -  - "),VLOOKUP(D21,supply!$A$8:$B$507,2,FALSE),"")</f>
        <v/>
      </c>
      <c r="D21" s="60"/>
      <c r="E21" s="105"/>
      <c r="F21" s="67"/>
      <c r="G21" s="59"/>
      <c r="H21" s="59"/>
      <c r="I21" s="106"/>
      <c r="J21" s="106"/>
      <c r="K21" s="77" t="str">
        <f t="shared" si="0"/>
        <v>Няма избран доставчик</v>
      </c>
      <c r="L21" s="63" t="str">
        <f t="shared" si="1"/>
        <v/>
      </c>
      <c r="M21" s="98" t="str">
        <f t="shared" si="2"/>
        <v>Няма достатъчно данни</v>
      </c>
      <c r="U21" s="94" t="str">
        <f>IF(K21="OK",IF(IFERROR(VLOOKUP(B21,total!$D$8:$D$1007,1,FALSE),"")="",B21&amp;", ",""),"")</f>
        <v/>
      </c>
      <c r="V21" s="94" t="str">
        <f t="shared" si="3"/>
        <v/>
      </c>
    </row>
    <row r="22" spans="1:22" x14ac:dyDescent="0.25">
      <c r="A22" s="42" t="str">
        <f>IF(K22="OK",IFERROR(B22&amp;" - "&amp;VLOOKUP(C22,supply!$B$8:$C$507,2,FALSE)&amp;" - "&amp;E22&amp;" - "&amp;G22&amp;" - с ддс: "&amp;J22&amp;" - "&amp;DAY(F22)&amp;"."&amp;MONTH(F22)&amp;"."&amp;YEAR(F22),""),"1001 - Няма данни за сч. док.")</f>
        <v>1001 - Няма данни за сч. док.</v>
      </c>
      <c r="B22" s="69">
        <v>15</v>
      </c>
      <c r="C22" s="69" t="str">
        <f>IF(AND(D22&lt;&gt;"",D22&lt;&gt;" -  -  -  -  - "),VLOOKUP(D22,supply!$A$8:$B$507,2,FALSE),"")</f>
        <v/>
      </c>
      <c r="D22" s="60"/>
      <c r="E22" s="105"/>
      <c r="F22" s="67"/>
      <c r="G22" s="59"/>
      <c r="H22" s="59"/>
      <c r="I22" s="106"/>
      <c r="J22" s="106"/>
      <c r="K22" s="77" t="str">
        <f t="shared" si="0"/>
        <v>Няма избран доставчик</v>
      </c>
      <c r="L22" s="63" t="str">
        <f t="shared" si="1"/>
        <v/>
      </c>
      <c r="M22" s="98" t="str">
        <f t="shared" si="2"/>
        <v>Няма достатъчно данни</v>
      </c>
      <c r="U22" s="94" t="str">
        <f>IF(K22="OK",IF(IFERROR(VLOOKUP(B22,total!$D$8:$D$1007,1,FALSE),"")="",B22&amp;", ",""),"")</f>
        <v/>
      </c>
      <c r="V22" s="94" t="str">
        <f t="shared" si="3"/>
        <v/>
      </c>
    </row>
    <row r="23" spans="1:22" x14ac:dyDescent="0.25">
      <c r="A23" s="42" t="str">
        <f>IF(K23="OK",IFERROR(B23&amp;" - "&amp;VLOOKUP(C23,supply!$B$8:$C$507,2,FALSE)&amp;" - "&amp;E23&amp;" - "&amp;G23&amp;" - с ддс: "&amp;J23&amp;" - "&amp;DAY(F23)&amp;"."&amp;MONTH(F23)&amp;"."&amp;YEAR(F23),""),"1001 - Няма данни за сч. док.")</f>
        <v>1001 - Няма данни за сч. док.</v>
      </c>
      <c r="B23" s="69">
        <v>16</v>
      </c>
      <c r="C23" s="69" t="str">
        <f>IF(AND(D23&lt;&gt;"",D23&lt;&gt;" -  -  -  -  - "),VLOOKUP(D23,supply!$A$8:$B$507,2,FALSE),"")</f>
        <v/>
      </c>
      <c r="D23" s="60"/>
      <c r="E23" s="105"/>
      <c r="F23" s="67"/>
      <c r="G23" s="59"/>
      <c r="H23" s="59"/>
      <c r="I23" s="106"/>
      <c r="J23" s="106"/>
      <c r="K23" s="77" t="str">
        <f t="shared" si="0"/>
        <v>Няма избран доставчик</v>
      </c>
      <c r="L23" s="63" t="str">
        <f t="shared" si="1"/>
        <v/>
      </c>
      <c r="M23" s="98" t="str">
        <f t="shared" si="2"/>
        <v>Няма достатъчно данни</v>
      </c>
      <c r="U23" s="94" t="str">
        <f>IF(K23="OK",IF(IFERROR(VLOOKUP(B23,total!$D$8:$D$1007,1,FALSE),"")="",B23&amp;", ",""),"")</f>
        <v/>
      </c>
      <c r="V23" s="94" t="str">
        <f t="shared" si="3"/>
        <v/>
      </c>
    </row>
    <row r="24" spans="1:22" x14ac:dyDescent="0.25">
      <c r="A24" s="42" t="str">
        <f>IF(K24="OK",IFERROR(B24&amp;" - "&amp;VLOOKUP(C24,supply!$B$8:$C$507,2,FALSE)&amp;" - "&amp;E24&amp;" - "&amp;G24&amp;" - с ддс: "&amp;J24&amp;" - "&amp;DAY(F24)&amp;"."&amp;MONTH(F24)&amp;"."&amp;YEAR(F24),""),"1001 - Няма данни за сч. док.")</f>
        <v>1001 - Няма данни за сч. док.</v>
      </c>
      <c r="B24" s="69">
        <v>17</v>
      </c>
      <c r="C24" s="69" t="str">
        <f>IF(AND(D24&lt;&gt;"",D24&lt;&gt;" -  -  -  -  - "),VLOOKUP(D24,supply!$A$8:$B$507,2,FALSE),"")</f>
        <v/>
      </c>
      <c r="D24" s="60"/>
      <c r="E24" s="105"/>
      <c r="F24" s="67"/>
      <c r="G24" s="59"/>
      <c r="H24" s="59"/>
      <c r="I24" s="106"/>
      <c r="J24" s="106"/>
      <c r="K24" s="77" t="str">
        <f t="shared" si="0"/>
        <v>Няма избран доставчик</v>
      </c>
      <c r="L24" s="63" t="str">
        <f t="shared" si="1"/>
        <v/>
      </c>
      <c r="M24" s="98" t="str">
        <f t="shared" si="2"/>
        <v>Няма достатъчно данни</v>
      </c>
      <c r="U24" s="94" t="str">
        <f>IF(K24="OK",IF(IFERROR(VLOOKUP(B24,total!$D$8:$D$1007,1,FALSE),"")="",B24&amp;", ",""),"")</f>
        <v/>
      </c>
      <c r="V24" s="94" t="str">
        <f t="shared" si="3"/>
        <v/>
      </c>
    </row>
    <row r="25" spans="1:22" x14ac:dyDescent="0.25">
      <c r="A25" s="42" t="str">
        <f>IF(K25="OK",IFERROR(B25&amp;" - "&amp;VLOOKUP(C25,supply!$B$8:$C$507,2,FALSE)&amp;" - "&amp;E25&amp;" - "&amp;G25&amp;" - с ддс: "&amp;J25&amp;" - "&amp;DAY(F25)&amp;"."&amp;MONTH(F25)&amp;"."&amp;YEAR(F25),""),"1001 - Няма данни за сч. док.")</f>
        <v>1001 - Няма данни за сч. док.</v>
      </c>
      <c r="B25" s="69">
        <v>18</v>
      </c>
      <c r="C25" s="69" t="str">
        <f>IF(AND(D25&lt;&gt;"",D25&lt;&gt;" -  -  -  -  - "),VLOOKUP(D25,supply!$A$8:$B$507,2,FALSE),"")</f>
        <v/>
      </c>
      <c r="D25" s="60"/>
      <c r="E25" s="105"/>
      <c r="F25" s="67"/>
      <c r="G25" s="59"/>
      <c r="H25" s="59"/>
      <c r="I25" s="106"/>
      <c r="J25" s="106"/>
      <c r="K25" s="77" t="str">
        <f t="shared" si="0"/>
        <v>Няма избран доставчик</v>
      </c>
      <c r="L25" s="63" t="str">
        <f t="shared" si="1"/>
        <v/>
      </c>
      <c r="M25" s="98" t="str">
        <f t="shared" si="2"/>
        <v>Няма достатъчно данни</v>
      </c>
      <c r="U25" s="94" t="str">
        <f>IF(K25="OK",IF(IFERROR(VLOOKUP(B25,total!$D$8:$D$1007,1,FALSE),"")="",B25&amp;", ",""),"")</f>
        <v/>
      </c>
      <c r="V25" s="94" t="str">
        <f t="shared" si="3"/>
        <v/>
      </c>
    </row>
    <row r="26" spans="1:22" x14ac:dyDescent="0.25">
      <c r="A26" s="42" t="str">
        <f>IF(K26="OK",IFERROR(B26&amp;" - "&amp;VLOOKUP(C26,supply!$B$8:$C$507,2,FALSE)&amp;" - "&amp;E26&amp;" - "&amp;G26&amp;" - с ддс: "&amp;J26&amp;" - "&amp;DAY(F26)&amp;"."&amp;MONTH(F26)&amp;"."&amp;YEAR(F26),""),"1001 - Няма данни за сч. док.")</f>
        <v>1001 - Няма данни за сч. док.</v>
      </c>
      <c r="B26" s="69">
        <v>19</v>
      </c>
      <c r="C26" s="69" t="str">
        <f>IF(AND(D26&lt;&gt;"",D26&lt;&gt;" -  -  -  -  - "),VLOOKUP(D26,supply!$A$8:$B$507,2,FALSE),"")</f>
        <v/>
      </c>
      <c r="D26" s="60"/>
      <c r="E26" s="105"/>
      <c r="F26" s="67"/>
      <c r="G26" s="59"/>
      <c r="H26" s="59"/>
      <c r="I26" s="106"/>
      <c r="J26" s="106"/>
      <c r="K26" s="77" t="str">
        <f t="shared" si="0"/>
        <v>Няма избран доставчик</v>
      </c>
      <c r="L26" s="63" t="str">
        <f t="shared" si="1"/>
        <v/>
      </c>
      <c r="M26" s="98" t="str">
        <f t="shared" si="2"/>
        <v>Няма достатъчно данни</v>
      </c>
      <c r="U26" s="94" t="str">
        <f>IF(K26="OK",IF(IFERROR(VLOOKUP(B26,total!$D$8:$D$1007,1,FALSE),"")="",B26&amp;", ",""),"")</f>
        <v/>
      </c>
      <c r="V26" s="94" t="str">
        <f t="shared" si="3"/>
        <v/>
      </c>
    </row>
    <row r="27" spans="1:22" x14ac:dyDescent="0.25">
      <c r="A27" s="42" t="str">
        <f>IF(K27="OK",IFERROR(B27&amp;" - "&amp;VLOOKUP(C27,supply!$B$8:$C$507,2,FALSE)&amp;" - "&amp;E27&amp;" - "&amp;G27&amp;" - с ддс: "&amp;J27&amp;" - "&amp;DAY(F27)&amp;"."&amp;MONTH(F27)&amp;"."&amp;YEAR(F27),""),"1001 - Няма данни за сч. док.")</f>
        <v>1001 - Няма данни за сч. док.</v>
      </c>
      <c r="B27" s="69">
        <v>20</v>
      </c>
      <c r="C27" s="69" t="str">
        <f>IF(AND(D27&lt;&gt;"",D27&lt;&gt;" -  -  -  -  - "),VLOOKUP(D27,supply!$A$8:$B$507,2,FALSE),"")</f>
        <v/>
      </c>
      <c r="D27" s="60"/>
      <c r="E27" s="105"/>
      <c r="F27" s="67"/>
      <c r="G27" s="59"/>
      <c r="H27" s="59"/>
      <c r="I27" s="106"/>
      <c r="J27" s="106"/>
      <c r="K27" s="77" t="str">
        <f t="shared" si="0"/>
        <v>Няма избран доставчик</v>
      </c>
      <c r="L27" s="63" t="str">
        <f t="shared" si="1"/>
        <v/>
      </c>
      <c r="M27" s="98" t="str">
        <f t="shared" si="2"/>
        <v>Няма достатъчно данни</v>
      </c>
      <c r="U27" s="94" t="str">
        <f>IF(K27="OK",IF(IFERROR(VLOOKUP(B27,total!$D$8:$D$1007,1,FALSE),"")="",B27&amp;", ",""),"")</f>
        <v/>
      </c>
      <c r="V27" s="94" t="str">
        <f t="shared" si="3"/>
        <v/>
      </c>
    </row>
    <row r="28" spans="1:22" x14ac:dyDescent="0.25">
      <c r="A28" s="42" t="str">
        <f>IF(K28="OK",IFERROR(B28&amp;" - "&amp;VLOOKUP(C28,supply!$B$8:$C$507,2,FALSE)&amp;" - "&amp;E28&amp;" - "&amp;G28&amp;" - с ддс: "&amp;J28&amp;" - "&amp;DAY(F28)&amp;"."&amp;MONTH(F28)&amp;"."&amp;YEAR(F28),""),"1001 - Няма данни за сч. док.")</f>
        <v>1001 - Няма данни за сч. док.</v>
      </c>
      <c r="B28" s="69">
        <v>21</v>
      </c>
      <c r="C28" s="69" t="str">
        <f>IF(AND(D28&lt;&gt;"",D28&lt;&gt;" -  -  -  -  - "),VLOOKUP(D28,supply!$A$8:$B$507,2,FALSE),"")</f>
        <v/>
      </c>
      <c r="D28" s="60"/>
      <c r="E28" s="105"/>
      <c r="F28" s="67"/>
      <c r="G28" s="59"/>
      <c r="H28" s="59"/>
      <c r="I28" s="106"/>
      <c r="J28" s="106"/>
      <c r="K28" s="77" t="str">
        <f t="shared" si="0"/>
        <v>Няма избран доставчик</v>
      </c>
      <c r="L28" s="63" t="str">
        <f t="shared" si="1"/>
        <v/>
      </c>
      <c r="M28" s="98" t="str">
        <f t="shared" si="2"/>
        <v>Няма достатъчно данни</v>
      </c>
      <c r="U28" s="94" t="str">
        <f>IF(K28="OK",IF(IFERROR(VLOOKUP(B28,total!$D$8:$D$1007,1,FALSE),"")="",B28&amp;", ",""),"")</f>
        <v/>
      </c>
      <c r="V28" s="94" t="str">
        <f t="shared" si="3"/>
        <v/>
      </c>
    </row>
    <row r="29" spans="1:22" x14ac:dyDescent="0.25">
      <c r="A29" s="42" t="str">
        <f>IF(K29="OK",IFERROR(B29&amp;" - "&amp;VLOOKUP(C29,supply!$B$8:$C$507,2,FALSE)&amp;" - "&amp;E29&amp;" - "&amp;G29&amp;" - с ддс: "&amp;J29&amp;" - "&amp;DAY(F29)&amp;"."&amp;MONTH(F29)&amp;"."&amp;YEAR(F29),""),"1001 - Няма данни за сч. док.")</f>
        <v>1001 - Няма данни за сч. док.</v>
      </c>
      <c r="B29" s="69">
        <v>22</v>
      </c>
      <c r="C29" s="69" t="str">
        <f>IF(AND(D29&lt;&gt;"",D29&lt;&gt;" -  -  -  -  - "),VLOOKUP(D29,supply!$A$8:$B$507,2,FALSE),"")</f>
        <v/>
      </c>
      <c r="D29" s="60"/>
      <c r="E29" s="105"/>
      <c r="F29" s="67"/>
      <c r="G29" s="59"/>
      <c r="H29" s="59"/>
      <c r="I29" s="106"/>
      <c r="J29" s="106"/>
      <c r="K29" s="77" t="str">
        <f t="shared" si="0"/>
        <v>Няма избран доставчик</v>
      </c>
      <c r="L29" s="63" t="str">
        <f t="shared" si="1"/>
        <v/>
      </c>
      <c r="M29" s="98" t="str">
        <f t="shared" si="2"/>
        <v>Няма достатъчно данни</v>
      </c>
      <c r="U29" s="94" t="str">
        <f>IF(K29="OK",IF(IFERROR(VLOOKUP(B29,total!$D$8:$D$1007,1,FALSE),"")="",B29&amp;", ",""),"")</f>
        <v/>
      </c>
      <c r="V29" s="94" t="str">
        <f t="shared" si="3"/>
        <v/>
      </c>
    </row>
    <row r="30" spans="1:22" x14ac:dyDescent="0.25">
      <c r="A30" s="42" t="str">
        <f>IF(K30="OK",IFERROR(B30&amp;" - "&amp;VLOOKUP(C30,supply!$B$8:$C$507,2,FALSE)&amp;" - "&amp;E30&amp;" - "&amp;G30&amp;" - с ддс: "&amp;J30&amp;" - "&amp;DAY(F30)&amp;"."&amp;MONTH(F30)&amp;"."&amp;YEAR(F30),""),"1001 - Няма данни за сч. док.")</f>
        <v>1001 - Няма данни за сч. док.</v>
      </c>
      <c r="B30" s="69">
        <v>23</v>
      </c>
      <c r="C30" s="69" t="str">
        <f>IF(AND(D30&lt;&gt;"",D30&lt;&gt;" -  -  -  -  - "),VLOOKUP(D30,supply!$A$8:$B$507,2,FALSE),"")</f>
        <v/>
      </c>
      <c r="D30" s="60"/>
      <c r="E30" s="105"/>
      <c r="F30" s="67"/>
      <c r="G30" s="59"/>
      <c r="H30" s="59"/>
      <c r="I30" s="106"/>
      <c r="J30" s="106"/>
      <c r="K30" s="77" t="str">
        <f t="shared" si="0"/>
        <v>Няма избран доставчик</v>
      </c>
      <c r="L30" s="63" t="str">
        <f t="shared" si="1"/>
        <v/>
      </c>
      <c r="M30" s="98" t="str">
        <f t="shared" si="2"/>
        <v>Няма достатъчно данни</v>
      </c>
      <c r="U30" s="94" t="str">
        <f>IF(K30="OK",IF(IFERROR(VLOOKUP(B30,total!$D$8:$D$1007,1,FALSE),"")="",B30&amp;", ",""),"")</f>
        <v/>
      </c>
      <c r="V30" s="94" t="str">
        <f t="shared" si="3"/>
        <v/>
      </c>
    </row>
    <row r="31" spans="1:22" x14ac:dyDescent="0.25">
      <c r="A31" s="42" t="str">
        <f>IF(K31="OK",IFERROR(B31&amp;" - "&amp;VLOOKUP(C31,supply!$B$8:$C$507,2,FALSE)&amp;" - "&amp;E31&amp;" - "&amp;G31&amp;" - с ддс: "&amp;J31&amp;" - "&amp;DAY(F31)&amp;"."&amp;MONTH(F31)&amp;"."&amp;YEAR(F31),""),"1001 - Няма данни за сч. док.")</f>
        <v>1001 - Няма данни за сч. док.</v>
      </c>
      <c r="B31" s="69">
        <v>24</v>
      </c>
      <c r="C31" s="69" t="str">
        <f>IF(AND(D31&lt;&gt;"",D31&lt;&gt;" -  -  -  -  - "),VLOOKUP(D31,supply!$A$8:$B$507,2,FALSE),"")</f>
        <v/>
      </c>
      <c r="D31" s="60"/>
      <c r="E31" s="105"/>
      <c r="F31" s="67"/>
      <c r="G31" s="59"/>
      <c r="H31" s="59"/>
      <c r="I31" s="106"/>
      <c r="J31" s="106"/>
      <c r="K31" s="77" t="str">
        <f t="shared" si="0"/>
        <v>Няма избран доставчик</v>
      </c>
      <c r="L31" s="63" t="str">
        <f t="shared" si="1"/>
        <v/>
      </c>
      <c r="M31" s="98" t="str">
        <f t="shared" si="2"/>
        <v>Няма достатъчно данни</v>
      </c>
      <c r="U31" s="94" t="str">
        <f>IF(K31="OK",IF(IFERROR(VLOOKUP(B31,total!$D$8:$D$1007,1,FALSE),"")="",B31&amp;", ",""),"")</f>
        <v/>
      </c>
      <c r="V31" s="94" t="str">
        <f t="shared" si="3"/>
        <v/>
      </c>
    </row>
    <row r="32" spans="1:22" x14ac:dyDescent="0.25">
      <c r="A32" s="42" t="str">
        <f>IF(K32="OK",IFERROR(B32&amp;" - "&amp;VLOOKUP(C32,supply!$B$8:$C$507,2,FALSE)&amp;" - "&amp;E32&amp;" - "&amp;G32&amp;" - с ддс: "&amp;J32&amp;" - "&amp;DAY(F32)&amp;"."&amp;MONTH(F32)&amp;"."&amp;YEAR(F32),""),"1001 - Няма данни за сч. док.")</f>
        <v>1001 - Няма данни за сч. док.</v>
      </c>
      <c r="B32" s="69">
        <v>25</v>
      </c>
      <c r="C32" s="69" t="str">
        <f>IF(AND(D32&lt;&gt;"",D32&lt;&gt;" -  -  -  -  - "),VLOOKUP(D32,supply!$A$8:$B$507,2,FALSE),"")</f>
        <v/>
      </c>
      <c r="D32" s="60"/>
      <c r="E32" s="105"/>
      <c r="F32" s="67"/>
      <c r="G32" s="59"/>
      <c r="H32" s="59"/>
      <c r="I32" s="106"/>
      <c r="J32" s="106"/>
      <c r="K32" s="77" t="str">
        <f t="shared" si="0"/>
        <v>Няма избран доставчик</v>
      </c>
      <c r="L32" s="63" t="str">
        <f t="shared" si="1"/>
        <v/>
      </c>
      <c r="M32" s="98" t="str">
        <f t="shared" si="2"/>
        <v>Няма достатъчно данни</v>
      </c>
      <c r="U32" s="94" t="str">
        <f>IF(K32="OK",IF(IFERROR(VLOOKUP(B32,total!$D$8:$D$1007,1,FALSE),"")="",B32&amp;", ",""),"")</f>
        <v/>
      </c>
      <c r="V32" s="94" t="str">
        <f t="shared" si="3"/>
        <v/>
      </c>
    </row>
    <row r="33" spans="1:22" x14ac:dyDescent="0.25">
      <c r="A33" s="42" t="str">
        <f>IF(K33="OK",IFERROR(B33&amp;" - "&amp;VLOOKUP(C33,supply!$B$8:$C$507,2,FALSE)&amp;" - "&amp;E33&amp;" - "&amp;G33&amp;" - с ддс: "&amp;J33&amp;" - "&amp;DAY(F33)&amp;"."&amp;MONTH(F33)&amp;"."&amp;YEAR(F33),""),"1001 - Няма данни за сч. док.")</f>
        <v>1001 - Няма данни за сч. док.</v>
      </c>
      <c r="B33" s="69">
        <v>26</v>
      </c>
      <c r="C33" s="69" t="str">
        <f>IF(AND(D33&lt;&gt;"",D33&lt;&gt;" -  -  -  -  - "),VLOOKUP(D33,supply!$A$8:$B$507,2,FALSE),"")</f>
        <v/>
      </c>
      <c r="D33" s="60"/>
      <c r="E33" s="105"/>
      <c r="F33" s="67"/>
      <c r="G33" s="59"/>
      <c r="H33" s="59"/>
      <c r="I33" s="106"/>
      <c r="J33" s="106"/>
      <c r="K33" s="77" t="str">
        <f t="shared" si="0"/>
        <v>Няма избран доставчик</v>
      </c>
      <c r="L33" s="63" t="str">
        <f t="shared" si="1"/>
        <v/>
      </c>
      <c r="M33" s="98" t="str">
        <f t="shared" si="2"/>
        <v>Няма достатъчно данни</v>
      </c>
      <c r="U33" s="94" t="str">
        <f>IF(K33="OK",IF(IFERROR(VLOOKUP(B33,total!$D$8:$D$1007,1,FALSE),"")="",B33&amp;", ",""),"")</f>
        <v/>
      </c>
      <c r="V33" s="94" t="str">
        <f t="shared" si="3"/>
        <v/>
      </c>
    </row>
    <row r="34" spans="1:22" x14ac:dyDescent="0.25">
      <c r="A34" s="42" t="str">
        <f>IF(K34="OK",IFERROR(B34&amp;" - "&amp;VLOOKUP(C34,supply!$B$8:$C$507,2,FALSE)&amp;" - "&amp;E34&amp;" - "&amp;G34&amp;" - с ддс: "&amp;J34&amp;" - "&amp;DAY(F34)&amp;"."&amp;MONTH(F34)&amp;"."&amp;YEAR(F34),""),"1001 - Няма данни за сч. док.")</f>
        <v>1001 - Няма данни за сч. док.</v>
      </c>
      <c r="B34" s="69">
        <v>27</v>
      </c>
      <c r="C34" s="69" t="str">
        <f>IF(AND(D34&lt;&gt;"",D34&lt;&gt;" -  -  -  -  - "),VLOOKUP(D34,supply!$A$8:$B$507,2,FALSE),"")</f>
        <v/>
      </c>
      <c r="D34" s="60"/>
      <c r="E34" s="105"/>
      <c r="F34" s="67"/>
      <c r="G34" s="59"/>
      <c r="H34" s="59"/>
      <c r="I34" s="106"/>
      <c r="J34" s="106"/>
      <c r="K34" s="77" t="str">
        <f t="shared" si="0"/>
        <v>Няма избран доставчик</v>
      </c>
      <c r="L34" s="63" t="str">
        <f t="shared" si="1"/>
        <v/>
      </c>
      <c r="M34" s="98" t="str">
        <f t="shared" si="2"/>
        <v>Няма достатъчно данни</v>
      </c>
      <c r="U34" s="94" t="str">
        <f>IF(K34="OK",IF(IFERROR(VLOOKUP(B34,total!$D$8:$D$1007,1,FALSE),"")="",B34&amp;", ",""),"")</f>
        <v/>
      </c>
      <c r="V34" s="94" t="str">
        <f t="shared" si="3"/>
        <v/>
      </c>
    </row>
    <row r="35" spans="1:22" x14ac:dyDescent="0.25">
      <c r="A35" s="42" t="str">
        <f>IF(K35="OK",IFERROR(B35&amp;" - "&amp;VLOOKUP(C35,supply!$B$8:$C$507,2,FALSE)&amp;" - "&amp;E35&amp;" - "&amp;G35&amp;" - с ддс: "&amp;J35&amp;" - "&amp;DAY(F35)&amp;"."&amp;MONTH(F35)&amp;"."&amp;YEAR(F35),""),"1001 - Няма данни за сч. док.")</f>
        <v>1001 - Няма данни за сч. док.</v>
      </c>
      <c r="B35" s="69">
        <v>28</v>
      </c>
      <c r="C35" s="69" t="str">
        <f>IF(AND(D35&lt;&gt;"",D35&lt;&gt;" -  -  -  -  - "),VLOOKUP(D35,supply!$A$8:$B$507,2,FALSE),"")</f>
        <v/>
      </c>
      <c r="D35" s="60"/>
      <c r="E35" s="105"/>
      <c r="F35" s="67"/>
      <c r="G35" s="59"/>
      <c r="H35" s="59"/>
      <c r="I35" s="106"/>
      <c r="J35" s="106"/>
      <c r="K35" s="77" t="str">
        <f t="shared" si="0"/>
        <v>Няма избран доставчик</v>
      </c>
      <c r="L35" s="63" t="str">
        <f t="shared" si="1"/>
        <v/>
      </c>
      <c r="M35" s="98" t="str">
        <f t="shared" si="2"/>
        <v>Няма достатъчно данни</v>
      </c>
      <c r="U35" s="94" t="str">
        <f>IF(K35="OK",IF(IFERROR(VLOOKUP(B35,total!$D$8:$D$1007,1,FALSE),"")="",B35&amp;", ",""),"")</f>
        <v/>
      </c>
      <c r="V35" s="94" t="str">
        <f t="shared" si="3"/>
        <v/>
      </c>
    </row>
    <row r="36" spans="1:22" x14ac:dyDescent="0.25">
      <c r="A36" s="42" t="str">
        <f>IF(K36="OK",IFERROR(B36&amp;" - "&amp;VLOOKUP(C36,supply!$B$8:$C$507,2,FALSE)&amp;" - "&amp;E36&amp;" - "&amp;G36&amp;" - с ддс: "&amp;J36&amp;" - "&amp;DAY(F36)&amp;"."&amp;MONTH(F36)&amp;"."&amp;YEAR(F36),""),"1001 - Няма данни за сч. док.")</f>
        <v>1001 - Няма данни за сч. док.</v>
      </c>
      <c r="B36" s="69">
        <v>29</v>
      </c>
      <c r="C36" s="69" t="str">
        <f>IF(AND(D36&lt;&gt;"",D36&lt;&gt;" -  -  -  -  - "),VLOOKUP(D36,supply!$A$8:$B$507,2,FALSE),"")</f>
        <v/>
      </c>
      <c r="D36" s="60"/>
      <c r="E36" s="105"/>
      <c r="F36" s="67"/>
      <c r="G36" s="59"/>
      <c r="H36" s="59"/>
      <c r="I36" s="106"/>
      <c r="J36" s="106"/>
      <c r="K36" s="77" t="str">
        <f t="shared" si="0"/>
        <v>Няма избран доставчик</v>
      </c>
      <c r="L36" s="63" t="str">
        <f t="shared" si="1"/>
        <v/>
      </c>
      <c r="M36" s="98" t="str">
        <f t="shared" si="2"/>
        <v>Няма достатъчно данни</v>
      </c>
      <c r="U36" s="94" t="str">
        <f>IF(K36="OK",IF(IFERROR(VLOOKUP(B36,total!$D$8:$D$1007,1,FALSE),"")="",B36&amp;", ",""),"")</f>
        <v/>
      </c>
      <c r="V36" s="94" t="str">
        <f t="shared" si="3"/>
        <v/>
      </c>
    </row>
    <row r="37" spans="1:22" x14ac:dyDescent="0.25">
      <c r="A37" s="42" t="str">
        <f>IF(K37="OK",IFERROR(B37&amp;" - "&amp;VLOOKUP(C37,supply!$B$8:$C$507,2,FALSE)&amp;" - "&amp;E37&amp;" - "&amp;G37&amp;" - с ддс: "&amp;J37&amp;" - "&amp;DAY(F37)&amp;"."&amp;MONTH(F37)&amp;"."&amp;YEAR(F37),""),"1001 - Няма данни за сч. док.")</f>
        <v>1001 - Няма данни за сч. док.</v>
      </c>
      <c r="B37" s="69">
        <v>30</v>
      </c>
      <c r="C37" s="69" t="str">
        <f>IF(AND(D37&lt;&gt;"",D37&lt;&gt;" -  -  -  -  - "),VLOOKUP(D37,supply!$A$8:$B$507,2,FALSE),"")</f>
        <v/>
      </c>
      <c r="D37" s="60"/>
      <c r="E37" s="105"/>
      <c r="F37" s="67"/>
      <c r="G37" s="59"/>
      <c r="H37" s="59"/>
      <c r="I37" s="106"/>
      <c r="J37" s="106"/>
      <c r="K37" s="77" t="str">
        <f t="shared" si="0"/>
        <v>Няма избран доставчик</v>
      </c>
      <c r="L37" s="63" t="str">
        <f t="shared" si="1"/>
        <v/>
      </c>
      <c r="M37" s="98" t="str">
        <f t="shared" si="2"/>
        <v>Няма достатъчно данни</v>
      </c>
      <c r="U37" s="94" t="str">
        <f>IF(K37="OK",IF(IFERROR(VLOOKUP(B37,total!$D$8:$D$1007,1,FALSE),"")="",B37&amp;", ",""),"")</f>
        <v/>
      </c>
      <c r="V37" s="94" t="str">
        <f t="shared" si="3"/>
        <v/>
      </c>
    </row>
    <row r="38" spans="1:22" x14ac:dyDescent="0.25">
      <c r="A38" s="42" t="str">
        <f>IF(K38="OK",IFERROR(B38&amp;" - "&amp;VLOOKUP(C38,supply!$B$8:$C$507,2,FALSE)&amp;" - "&amp;E38&amp;" - "&amp;G38&amp;" - с ддс: "&amp;J38&amp;" - "&amp;DAY(F38)&amp;"."&amp;MONTH(F38)&amp;"."&amp;YEAR(F38),""),"1001 - Няма данни за сч. док.")</f>
        <v>1001 - Няма данни за сч. док.</v>
      </c>
      <c r="B38" s="69">
        <v>31</v>
      </c>
      <c r="C38" s="69" t="str">
        <f>IF(AND(D38&lt;&gt;"",D38&lt;&gt;" -  -  -  -  - "),VLOOKUP(D38,supply!$A$8:$B$507,2,FALSE),"")</f>
        <v/>
      </c>
      <c r="D38" s="60"/>
      <c r="E38" s="105"/>
      <c r="F38" s="67"/>
      <c r="G38" s="59"/>
      <c r="H38" s="59"/>
      <c r="I38" s="106"/>
      <c r="J38" s="106"/>
      <c r="K38" s="77" t="str">
        <f t="shared" si="0"/>
        <v>Няма избран доставчик</v>
      </c>
      <c r="L38" s="63" t="str">
        <f t="shared" si="1"/>
        <v/>
      </c>
      <c r="M38" s="98" t="str">
        <f t="shared" si="2"/>
        <v>Няма достатъчно данни</v>
      </c>
      <c r="U38" s="94" t="str">
        <f>IF(K38="OK",IF(IFERROR(VLOOKUP(B38,total!$D$8:$D$1007,1,FALSE),"")="",B38&amp;", ",""),"")</f>
        <v/>
      </c>
      <c r="V38" s="94" t="str">
        <f t="shared" si="3"/>
        <v/>
      </c>
    </row>
    <row r="39" spans="1:22" x14ac:dyDescent="0.25">
      <c r="A39" s="42" t="str">
        <f>IF(K39="OK",IFERROR(B39&amp;" - "&amp;VLOOKUP(C39,supply!$B$8:$C$507,2,FALSE)&amp;" - "&amp;E39&amp;" - "&amp;G39&amp;" - с ддс: "&amp;J39&amp;" - "&amp;DAY(F39)&amp;"."&amp;MONTH(F39)&amp;"."&amp;YEAR(F39),""),"1001 - Няма данни за сч. док.")</f>
        <v>1001 - Няма данни за сч. док.</v>
      </c>
      <c r="B39" s="69">
        <v>32</v>
      </c>
      <c r="C39" s="69" t="str">
        <f>IF(AND(D39&lt;&gt;"",D39&lt;&gt;" -  -  -  -  - "),VLOOKUP(D39,supply!$A$8:$B$507,2,FALSE),"")</f>
        <v/>
      </c>
      <c r="D39" s="60"/>
      <c r="E39" s="105"/>
      <c r="F39" s="67"/>
      <c r="G39" s="59"/>
      <c r="H39" s="59"/>
      <c r="I39" s="106"/>
      <c r="J39" s="106"/>
      <c r="K39" s="77" t="str">
        <f t="shared" si="0"/>
        <v>Няма избран доставчик</v>
      </c>
      <c r="L39" s="63" t="str">
        <f t="shared" si="1"/>
        <v/>
      </c>
      <c r="M39" s="98" t="str">
        <f t="shared" si="2"/>
        <v>Няма достатъчно данни</v>
      </c>
      <c r="U39" s="94" t="str">
        <f>IF(K39="OK",IF(IFERROR(VLOOKUP(B39,total!$D$8:$D$1007,1,FALSE),"")="",B39&amp;", ",""),"")</f>
        <v/>
      </c>
      <c r="V39" s="94" t="str">
        <f t="shared" si="3"/>
        <v/>
      </c>
    </row>
    <row r="40" spans="1:22" x14ac:dyDescent="0.25">
      <c r="A40" s="42" t="str">
        <f>IF(K40="OK",IFERROR(B40&amp;" - "&amp;VLOOKUP(C40,supply!$B$8:$C$507,2,FALSE)&amp;" - "&amp;E40&amp;" - "&amp;G40&amp;" - с ддс: "&amp;J40&amp;" - "&amp;DAY(F40)&amp;"."&amp;MONTH(F40)&amp;"."&amp;YEAR(F40),""),"1001 - Няма данни за сч. док.")</f>
        <v>1001 - Няма данни за сч. док.</v>
      </c>
      <c r="B40" s="69">
        <v>33</v>
      </c>
      <c r="C40" s="69" t="str">
        <f>IF(AND(D40&lt;&gt;"",D40&lt;&gt;" -  -  -  -  - "),VLOOKUP(D40,supply!$A$8:$B$507,2,FALSE),"")</f>
        <v/>
      </c>
      <c r="D40" s="60"/>
      <c r="E40" s="105"/>
      <c r="F40" s="67"/>
      <c r="G40" s="59"/>
      <c r="H40" s="59"/>
      <c r="I40" s="106"/>
      <c r="J40" s="106"/>
      <c r="K40" s="77" t="str">
        <f t="shared" si="0"/>
        <v>Няма избран доставчик</v>
      </c>
      <c r="L40" s="63" t="str">
        <f t="shared" si="1"/>
        <v/>
      </c>
      <c r="M40" s="98" t="str">
        <f t="shared" si="2"/>
        <v>Няма достатъчно данни</v>
      </c>
      <c r="U40" s="94" t="str">
        <f>IF(K40="OK",IF(IFERROR(VLOOKUP(B40,total!$D$8:$D$1007,1,FALSE),"")="",B40&amp;", ",""),"")</f>
        <v/>
      </c>
      <c r="V40" s="94" t="str">
        <f t="shared" si="3"/>
        <v/>
      </c>
    </row>
    <row r="41" spans="1:22" x14ac:dyDescent="0.25">
      <c r="A41" s="42" t="str">
        <f>IF(K41="OK",IFERROR(B41&amp;" - "&amp;VLOOKUP(C41,supply!$B$8:$C$507,2,FALSE)&amp;" - "&amp;E41&amp;" - "&amp;G41&amp;" - с ддс: "&amp;J41&amp;" - "&amp;DAY(F41)&amp;"."&amp;MONTH(F41)&amp;"."&amp;YEAR(F41),""),"1001 - Няма данни за сч. док.")</f>
        <v>1001 - Няма данни за сч. док.</v>
      </c>
      <c r="B41" s="69">
        <v>34</v>
      </c>
      <c r="C41" s="69" t="str">
        <f>IF(AND(D41&lt;&gt;"",D41&lt;&gt;" -  -  -  -  - "),VLOOKUP(D41,supply!$A$8:$B$507,2,FALSE),"")</f>
        <v/>
      </c>
      <c r="D41" s="60"/>
      <c r="E41" s="105"/>
      <c r="F41" s="67"/>
      <c r="G41" s="59"/>
      <c r="H41" s="59"/>
      <c r="I41" s="106"/>
      <c r="J41" s="106"/>
      <c r="K41" s="77" t="str">
        <f t="shared" si="0"/>
        <v>Няма избран доставчик</v>
      </c>
      <c r="L41" s="63" t="str">
        <f t="shared" si="1"/>
        <v/>
      </c>
      <c r="M41" s="98" t="str">
        <f t="shared" si="2"/>
        <v>Няма достатъчно данни</v>
      </c>
      <c r="U41" s="94" t="str">
        <f>IF(K41="OK",IF(IFERROR(VLOOKUP(B41,total!$D$8:$D$1007,1,FALSE),"")="",B41&amp;", ",""),"")</f>
        <v/>
      </c>
      <c r="V41" s="94" t="str">
        <f t="shared" si="3"/>
        <v/>
      </c>
    </row>
    <row r="42" spans="1:22" x14ac:dyDescent="0.25">
      <c r="A42" s="42" t="str">
        <f>IF(K42="OK",IFERROR(B42&amp;" - "&amp;VLOOKUP(C42,supply!$B$8:$C$507,2,FALSE)&amp;" - "&amp;E42&amp;" - "&amp;G42&amp;" - с ддс: "&amp;J42&amp;" - "&amp;DAY(F42)&amp;"."&amp;MONTH(F42)&amp;"."&amp;YEAR(F42),""),"1001 - Няма данни за сч. док.")</f>
        <v>1001 - Няма данни за сч. док.</v>
      </c>
      <c r="B42" s="69">
        <v>35</v>
      </c>
      <c r="C42" s="69" t="str">
        <f>IF(AND(D42&lt;&gt;"",D42&lt;&gt;" -  -  -  -  - "),VLOOKUP(D42,supply!$A$8:$B$507,2,FALSE),"")</f>
        <v/>
      </c>
      <c r="D42" s="60"/>
      <c r="E42" s="105"/>
      <c r="F42" s="67"/>
      <c r="G42" s="59"/>
      <c r="H42" s="59"/>
      <c r="I42" s="106"/>
      <c r="J42" s="106"/>
      <c r="K42" s="77" t="str">
        <f t="shared" si="0"/>
        <v>Няма избран доставчик</v>
      </c>
      <c r="L42" s="63" t="str">
        <f t="shared" si="1"/>
        <v/>
      </c>
      <c r="M42" s="98" t="str">
        <f t="shared" si="2"/>
        <v>Няма достатъчно данни</v>
      </c>
      <c r="U42" s="94" t="str">
        <f>IF(K42="OK",IF(IFERROR(VLOOKUP(B42,total!$D$8:$D$1007,1,FALSE),"")="",B42&amp;", ",""),"")</f>
        <v/>
      </c>
      <c r="V42" s="94" t="str">
        <f t="shared" si="3"/>
        <v/>
      </c>
    </row>
    <row r="43" spans="1:22" x14ac:dyDescent="0.25">
      <c r="A43" s="42" t="str">
        <f>IF(K43="OK",IFERROR(B43&amp;" - "&amp;VLOOKUP(C43,supply!$B$8:$C$507,2,FALSE)&amp;" - "&amp;E43&amp;" - "&amp;G43&amp;" - с ддс: "&amp;J43&amp;" - "&amp;DAY(F43)&amp;"."&amp;MONTH(F43)&amp;"."&amp;YEAR(F43),""),"1001 - Няма данни за сч. док.")</f>
        <v>1001 - Няма данни за сч. док.</v>
      </c>
      <c r="B43" s="69">
        <v>36</v>
      </c>
      <c r="C43" s="69" t="str">
        <f>IF(AND(D43&lt;&gt;"",D43&lt;&gt;" -  -  -  -  - "),VLOOKUP(D43,supply!$A$8:$B$507,2,FALSE),"")</f>
        <v/>
      </c>
      <c r="D43" s="60"/>
      <c r="E43" s="105"/>
      <c r="F43" s="67"/>
      <c r="G43" s="59"/>
      <c r="H43" s="59"/>
      <c r="I43" s="106"/>
      <c r="J43" s="106"/>
      <c r="K43" s="77" t="str">
        <f t="shared" si="0"/>
        <v>Няма избран доставчик</v>
      </c>
      <c r="L43" s="63" t="str">
        <f t="shared" si="1"/>
        <v/>
      </c>
      <c r="M43" s="98" t="str">
        <f t="shared" si="2"/>
        <v>Няма достатъчно данни</v>
      </c>
      <c r="U43" s="94" t="str">
        <f>IF(K43="OK",IF(IFERROR(VLOOKUP(B43,total!$D$8:$D$1007,1,FALSE),"")="",B43&amp;", ",""),"")</f>
        <v/>
      </c>
      <c r="V43" s="94" t="str">
        <f t="shared" si="3"/>
        <v/>
      </c>
    </row>
    <row r="44" spans="1:22" x14ac:dyDescent="0.25">
      <c r="A44" s="42" t="str">
        <f>IF(K44="OK",IFERROR(B44&amp;" - "&amp;VLOOKUP(C44,supply!$B$8:$C$507,2,FALSE)&amp;" - "&amp;E44&amp;" - "&amp;G44&amp;" - с ддс: "&amp;J44&amp;" - "&amp;DAY(F44)&amp;"."&amp;MONTH(F44)&amp;"."&amp;YEAR(F44),""),"1001 - Няма данни за сч. док.")</f>
        <v>1001 - Няма данни за сч. док.</v>
      </c>
      <c r="B44" s="69">
        <v>37</v>
      </c>
      <c r="C44" s="69" t="str">
        <f>IF(AND(D44&lt;&gt;"",D44&lt;&gt;" -  -  -  -  - "),VLOOKUP(D44,supply!$A$8:$B$507,2,FALSE),"")</f>
        <v/>
      </c>
      <c r="D44" s="60"/>
      <c r="E44" s="105"/>
      <c r="F44" s="67"/>
      <c r="G44" s="59"/>
      <c r="H44" s="59"/>
      <c r="I44" s="106"/>
      <c r="J44" s="106"/>
      <c r="K44" s="77" t="str">
        <f t="shared" si="0"/>
        <v>Няма избран доставчик</v>
      </c>
      <c r="L44" s="63" t="str">
        <f t="shared" si="1"/>
        <v/>
      </c>
      <c r="M44" s="98" t="str">
        <f t="shared" si="2"/>
        <v>Няма достатъчно данни</v>
      </c>
      <c r="U44" s="94" t="str">
        <f>IF(K44="OK",IF(IFERROR(VLOOKUP(B44,total!$D$8:$D$1007,1,FALSE),"")="",B44&amp;", ",""),"")</f>
        <v/>
      </c>
      <c r="V44" s="94" t="str">
        <f t="shared" si="3"/>
        <v/>
      </c>
    </row>
    <row r="45" spans="1:22" x14ac:dyDescent="0.25">
      <c r="A45" s="42" t="str">
        <f>IF(K45="OK",IFERROR(B45&amp;" - "&amp;VLOOKUP(C45,supply!$B$8:$C$507,2,FALSE)&amp;" - "&amp;E45&amp;" - "&amp;G45&amp;" - с ддс: "&amp;J45&amp;" - "&amp;DAY(F45)&amp;"."&amp;MONTH(F45)&amp;"."&amp;YEAR(F45),""),"1001 - Няма данни за сч. док.")</f>
        <v>1001 - Няма данни за сч. док.</v>
      </c>
      <c r="B45" s="69">
        <v>38</v>
      </c>
      <c r="C45" s="69" t="str">
        <f>IF(AND(D45&lt;&gt;"",D45&lt;&gt;" -  -  -  -  - "),VLOOKUP(D45,supply!$A$8:$B$507,2,FALSE),"")</f>
        <v/>
      </c>
      <c r="D45" s="60"/>
      <c r="E45" s="105"/>
      <c r="F45" s="67"/>
      <c r="G45" s="59"/>
      <c r="H45" s="59"/>
      <c r="I45" s="106"/>
      <c r="J45" s="106"/>
      <c r="K45" s="77" t="str">
        <f t="shared" si="0"/>
        <v>Няма избран доставчик</v>
      </c>
      <c r="L45" s="63" t="str">
        <f t="shared" si="1"/>
        <v/>
      </c>
      <c r="M45" s="98" t="str">
        <f t="shared" si="2"/>
        <v>Няма достатъчно данни</v>
      </c>
      <c r="U45" s="94" t="str">
        <f>IF(K45="OK",IF(IFERROR(VLOOKUP(B45,total!$D$8:$D$1007,1,FALSE),"")="",B45&amp;", ",""),"")</f>
        <v/>
      </c>
      <c r="V45" s="94" t="str">
        <f t="shared" si="3"/>
        <v/>
      </c>
    </row>
    <row r="46" spans="1:22" x14ac:dyDescent="0.25">
      <c r="A46" s="42" t="str">
        <f>IF(K46="OK",IFERROR(B46&amp;" - "&amp;VLOOKUP(C46,supply!$B$8:$C$507,2,FALSE)&amp;" - "&amp;E46&amp;" - "&amp;G46&amp;" - с ддс: "&amp;J46&amp;" - "&amp;DAY(F46)&amp;"."&amp;MONTH(F46)&amp;"."&amp;YEAR(F46),""),"1001 - Няма данни за сч. док.")</f>
        <v>1001 - Няма данни за сч. док.</v>
      </c>
      <c r="B46" s="69">
        <v>39</v>
      </c>
      <c r="C46" s="69" t="str">
        <f>IF(AND(D46&lt;&gt;"",D46&lt;&gt;" -  -  -  -  - "),VLOOKUP(D46,supply!$A$8:$B$507,2,FALSE),"")</f>
        <v/>
      </c>
      <c r="D46" s="60"/>
      <c r="E46" s="105"/>
      <c r="F46" s="67"/>
      <c r="G46" s="59"/>
      <c r="H46" s="59"/>
      <c r="I46" s="106"/>
      <c r="J46" s="106"/>
      <c r="K46" s="77" t="str">
        <f t="shared" si="0"/>
        <v>Няма избран доставчик</v>
      </c>
      <c r="L46" s="63" t="str">
        <f t="shared" si="1"/>
        <v/>
      </c>
      <c r="M46" s="98" t="str">
        <f t="shared" si="2"/>
        <v>Няма достатъчно данни</v>
      </c>
      <c r="U46" s="94" t="str">
        <f>IF(K46="OK",IF(IFERROR(VLOOKUP(B46,total!$D$8:$D$1007,1,FALSE),"")="",B46&amp;", ",""),"")</f>
        <v/>
      </c>
      <c r="V46" s="94" t="str">
        <f t="shared" si="3"/>
        <v/>
      </c>
    </row>
    <row r="47" spans="1:22" x14ac:dyDescent="0.25">
      <c r="A47" s="42" t="str">
        <f>IF(K47="OK",IFERROR(B47&amp;" - "&amp;VLOOKUP(C47,supply!$B$8:$C$507,2,FALSE)&amp;" - "&amp;E47&amp;" - "&amp;G47&amp;" - с ддс: "&amp;J47&amp;" - "&amp;DAY(F47)&amp;"."&amp;MONTH(F47)&amp;"."&amp;YEAR(F47),""),"1001 - Няма данни за сч. док.")</f>
        <v>1001 - Няма данни за сч. док.</v>
      </c>
      <c r="B47" s="69">
        <v>40</v>
      </c>
      <c r="C47" s="69" t="str">
        <f>IF(AND(D47&lt;&gt;"",D47&lt;&gt;" -  -  -  -  - "),VLOOKUP(D47,supply!$A$8:$B$507,2,FALSE),"")</f>
        <v/>
      </c>
      <c r="D47" s="60"/>
      <c r="E47" s="105"/>
      <c r="F47" s="67"/>
      <c r="G47" s="59"/>
      <c r="H47" s="59"/>
      <c r="I47" s="106"/>
      <c r="J47" s="106"/>
      <c r="K47" s="77" t="str">
        <f t="shared" si="0"/>
        <v>Няма избран доставчик</v>
      </c>
      <c r="L47" s="63" t="str">
        <f t="shared" si="1"/>
        <v/>
      </c>
      <c r="M47" s="98" t="str">
        <f t="shared" si="2"/>
        <v>Няма достатъчно данни</v>
      </c>
      <c r="U47" s="94" t="str">
        <f>IF(K47="OK",IF(IFERROR(VLOOKUP(B47,total!$D$8:$D$1007,1,FALSE),"")="",B47&amp;", ",""),"")</f>
        <v/>
      </c>
      <c r="V47" s="94" t="str">
        <f t="shared" si="3"/>
        <v/>
      </c>
    </row>
    <row r="48" spans="1:22" x14ac:dyDescent="0.25">
      <c r="A48" s="42" t="str">
        <f>IF(K48="OK",IFERROR(B48&amp;" - "&amp;VLOOKUP(C48,supply!$B$8:$C$507,2,FALSE)&amp;" - "&amp;E48&amp;" - "&amp;G48&amp;" - с ддс: "&amp;J48&amp;" - "&amp;DAY(F48)&amp;"."&amp;MONTH(F48)&amp;"."&amp;YEAR(F48),""),"1001 - Няма данни за сч. док.")</f>
        <v>1001 - Няма данни за сч. док.</v>
      </c>
      <c r="B48" s="69">
        <v>41</v>
      </c>
      <c r="C48" s="69" t="str">
        <f>IF(AND(D48&lt;&gt;"",D48&lt;&gt;" -  -  -  -  - "),VLOOKUP(D48,supply!$A$8:$B$507,2,FALSE),"")</f>
        <v/>
      </c>
      <c r="D48" s="60"/>
      <c r="E48" s="105"/>
      <c r="F48" s="67"/>
      <c r="G48" s="59"/>
      <c r="H48" s="59"/>
      <c r="I48" s="106"/>
      <c r="J48" s="106"/>
      <c r="K48" s="77" t="str">
        <f t="shared" si="0"/>
        <v>Няма избран доставчик</v>
      </c>
      <c r="L48" s="63" t="str">
        <f t="shared" si="1"/>
        <v/>
      </c>
      <c r="M48" s="98" t="str">
        <f t="shared" si="2"/>
        <v>Няма достатъчно данни</v>
      </c>
      <c r="U48" s="94" t="str">
        <f>IF(K48="OK",IF(IFERROR(VLOOKUP(B48,total!$D$8:$D$1007,1,FALSE),"")="",B48&amp;", ",""),"")</f>
        <v/>
      </c>
      <c r="V48" s="94" t="str">
        <f t="shared" si="3"/>
        <v/>
      </c>
    </row>
    <row r="49" spans="1:22" x14ac:dyDescent="0.25">
      <c r="A49" s="42" t="str">
        <f>IF(K49="OK",IFERROR(B49&amp;" - "&amp;VLOOKUP(C49,supply!$B$8:$C$507,2,FALSE)&amp;" - "&amp;E49&amp;" - "&amp;G49&amp;" - с ддс: "&amp;J49&amp;" - "&amp;DAY(F49)&amp;"."&amp;MONTH(F49)&amp;"."&amp;YEAR(F49),""),"1001 - Няма данни за сч. док.")</f>
        <v>1001 - Няма данни за сч. док.</v>
      </c>
      <c r="B49" s="69">
        <v>42</v>
      </c>
      <c r="C49" s="69" t="str">
        <f>IF(AND(D49&lt;&gt;"",D49&lt;&gt;" -  -  -  -  - "),VLOOKUP(D49,supply!$A$8:$B$507,2,FALSE),"")</f>
        <v/>
      </c>
      <c r="D49" s="60"/>
      <c r="E49" s="105"/>
      <c r="F49" s="67"/>
      <c r="G49" s="59"/>
      <c r="H49" s="59"/>
      <c r="I49" s="106"/>
      <c r="J49" s="106"/>
      <c r="K49" s="77" t="str">
        <f t="shared" si="0"/>
        <v>Няма избран доставчик</v>
      </c>
      <c r="L49" s="63" t="str">
        <f t="shared" si="1"/>
        <v/>
      </c>
      <c r="M49" s="98" t="str">
        <f t="shared" si="2"/>
        <v>Няма достатъчно данни</v>
      </c>
      <c r="U49" s="94" t="str">
        <f>IF(K49="OK",IF(IFERROR(VLOOKUP(B49,total!$D$8:$D$1007,1,FALSE),"")="",B49&amp;", ",""),"")</f>
        <v/>
      </c>
      <c r="V49" s="94" t="str">
        <f t="shared" si="3"/>
        <v/>
      </c>
    </row>
    <row r="50" spans="1:22" x14ac:dyDescent="0.25">
      <c r="A50" s="42" t="str">
        <f>IF(K50="OK",IFERROR(B50&amp;" - "&amp;VLOOKUP(C50,supply!$B$8:$C$507,2,FALSE)&amp;" - "&amp;E50&amp;" - "&amp;G50&amp;" - с ддс: "&amp;J50&amp;" - "&amp;DAY(F50)&amp;"."&amp;MONTH(F50)&amp;"."&amp;YEAR(F50),""),"1001 - Няма данни за сч. док.")</f>
        <v>1001 - Няма данни за сч. док.</v>
      </c>
      <c r="B50" s="69">
        <v>43</v>
      </c>
      <c r="C50" s="69" t="str">
        <f>IF(AND(D50&lt;&gt;"",D50&lt;&gt;" -  -  -  -  - "),VLOOKUP(D50,supply!$A$8:$B$507,2,FALSE),"")</f>
        <v/>
      </c>
      <c r="D50" s="60"/>
      <c r="E50" s="105"/>
      <c r="F50" s="67"/>
      <c r="G50" s="59"/>
      <c r="H50" s="59"/>
      <c r="I50" s="106"/>
      <c r="J50" s="106"/>
      <c r="K50" s="77" t="str">
        <f t="shared" si="0"/>
        <v>Няма избран доставчик</v>
      </c>
      <c r="L50" s="63" t="str">
        <f t="shared" si="1"/>
        <v/>
      </c>
      <c r="M50" s="98" t="str">
        <f t="shared" si="2"/>
        <v>Няма достатъчно данни</v>
      </c>
      <c r="U50" s="94" t="str">
        <f>IF(K50="OK",IF(IFERROR(VLOOKUP(B50,total!$D$8:$D$1007,1,FALSE),"")="",B50&amp;", ",""),"")</f>
        <v/>
      </c>
      <c r="V50" s="94" t="str">
        <f t="shared" si="3"/>
        <v/>
      </c>
    </row>
    <row r="51" spans="1:22" x14ac:dyDescent="0.25">
      <c r="A51" s="42" t="str">
        <f>IF(K51="OK",IFERROR(B51&amp;" - "&amp;VLOOKUP(C51,supply!$B$8:$C$507,2,FALSE)&amp;" - "&amp;E51&amp;" - "&amp;G51&amp;" - с ддс: "&amp;J51&amp;" - "&amp;DAY(F51)&amp;"."&amp;MONTH(F51)&amp;"."&amp;YEAR(F51),""),"1001 - Няма данни за сч. док.")</f>
        <v>1001 - Няма данни за сч. док.</v>
      </c>
      <c r="B51" s="69">
        <v>44</v>
      </c>
      <c r="C51" s="69" t="str">
        <f>IF(AND(D51&lt;&gt;"",D51&lt;&gt;" -  -  -  -  - "),VLOOKUP(D51,supply!$A$8:$B$507,2,FALSE),"")</f>
        <v/>
      </c>
      <c r="D51" s="60"/>
      <c r="E51" s="105"/>
      <c r="F51" s="67"/>
      <c r="G51" s="59"/>
      <c r="H51" s="59"/>
      <c r="I51" s="106"/>
      <c r="J51" s="106"/>
      <c r="K51" s="77" t="str">
        <f t="shared" si="0"/>
        <v>Няма избран доставчик</v>
      </c>
      <c r="L51" s="63" t="str">
        <f t="shared" si="1"/>
        <v/>
      </c>
      <c r="M51" s="98" t="str">
        <f t="shared" si="2"/>
        <v>Няма достатъчно данни</v>
      </c>
      <c r="U51" s="94" t="str">
        <f>IF(K51="OK",IF(IFERROR(VLOOKUP(B51,total!$D$8:$D$1007,1,FALSE),"")="",B51&amp;", ",""),"")</f>
        <v/>
      </c>
      <c r="V51" s="94" t="str">
        <f t="shared" si="3"/>
        <v/>
      </c>
    </row>
    <row r="52" spans="1:22" x14ac:dyDescent="0.25">
      <c r="A52" s="42" t="str">
        <f>IF(K52="OK",IFERROR(B52&amp;" - "&amp;VLOOKUP(C52,supply!$B$8:$C$507,2,FALSE)&amp;" - "&amp;E52&amp;" - "&amp;G52&amp;" - с ддс: "&amp;J52&amp;" - "&amp;DAY(F52)&amp;"."&amp;MONTH(F52)&amp;"."&amp;YEAR(F52),""),"1001 - Няма данни за сч. док.")</f>
        <v>1001 - Няма данни за сч. док.</v>
      </c>
      <c r="B52" s="69">
        <v>45</v>
      </c>
      <c r="C52" s="69" t="str">
        <f>IF(AND(D52&lt;&gt;"",D52&lt;&gt;" -  -  -  -  - "),VLOOKUP(D52,supply!$A$8:$B$507,2,FALSE),"")</f>
        <v/>
      </c>
      <c r="D52" s="60"/>
      <c r="E52" s="105"/>
      <c r="F52" s="67"/>
      <c r="G52" s="59"/>
      <c r="H52" s="59"/>
      <c r="I52" s="106"/>
      <c r="J52" s="106"/>
      <c r="K52" s="77" t="str">
        <f t="shared" si="0"/>
        <v>Няма избран доставчик</v>
      </c>
      <c r="L52" s="63" t="str">
        <f t="shared" si="1"/>
        <v/>
      </c>
      <c r="M52" s="98" t="str">
        <f t="shared" si="2"/>
        <v>Няма достатъчно данни</v>
      </c>
      <c r="U52" s="94" t="str">
        <f>IF(K52="OK",IF(IFERROR(VLOOKUP(B52,total!$D$8:$D$1007,1,FALSE),"")="",B52&amp;", ",""),"")</f>
        <v/>
      </c>
      <c r="V52" s="94" t="str">
        <f t="shared" si="3"/>
        <v/>
      </c>
    </row>
    <row r="53" spans="1:22" x14ac:dyDescent="0.25">
      <c r="A53" s="42" t="str">
        <f>IF(K53="OK",IFERROR(B53&amp;" - "&amp;VLOOKUP(C53,supply!$B$8:$C$507,2,FALSE)&amp;" - "&amp;E53&amp;" - "&amp;G53&amp;" - с ддс: "&amp;J53&amp;" - "&amp;DAY(F53)&amp;"."&amp;MONTH(F53)&amp;"."&amp;YEAR(F53),""),"1001 - Няма данни за сч. док.")</f>
        <v>1001 - Няма данни за сч. док.</v>
      </c>
      <c r="B53" s="69">
        <v>46</v>
      </c>
      <c r="C53" s="69" t="str">
        <f>IF(AND(D53&lt;&gt;"",D53&lt;&gt;" -  -  -  -  - "),VLOOKUP(D53,supply!$A$8:$B$507,2,FALSE),"")</f>
        <v/>
      </c>
      <c r="D53" s="60"/>
      <c r="E53" s="105"/>
      <c r="F53" s="67"/>
      <c r="G53" s="59"/>
      <c r="H53" s="59"/>
      <c r="I53" s="106"/>
      <c r="J53" s="106"/>
      <c r="K53" s="77" t="str">
        <f t="shared" si="0"/>
        <v>Няма избран доставчик</v>
      </c>
      <c r="L53" s="63" t="str">
        <f t="shared" si="1"/>
        <v/>
      </c>
      <c r="M53" s="98" t="str">
        <f t="shared" si="2"/>
        <v>Няма достатъчно данни</v>
      </c>
      <c r="U53" s="94" t="str">
        <f>IF(K53="OK",IF(IFERROR(VLOOKUP(B53,total!$D$8:$D$1007,1,FALSE),"")="",B53&amp;", ",""),"")</f>
        <v/>
      </c>
      <c r="V53" s="94" t="str">
        <f t="shared" si="3"/>
        <v/>
      </c>
    </row>
    <row r="54" spans="1:22" x14ac:dyDescent="0.25">
      <c r="A54" s="42" t="str">
        <f>IF(K54="OK",IFERROR(B54&amp;" - "&amp;VLOOKUP(C54,supply!$B$8:$C$507,2,FALSE)&amp;" - "&amp;E54&amp;" - "&amp;G54&amp;" - с ддс: "&amp;J54&amp;" - "&amp;DAY(F54)&amp;"."&amp;MONTH(F54)&amp;"."&amp;YEAR(F54),""),"1001 - Няма данни за сч. док.")</f>
        <v>1001 - Няма данни за сч. док.</v>
      </c>
      <c r="B54" s="69">
        <v>47</v>
      </c>
      <c r="C54" s="69" t="str">
        <f>IF(AND(D54&lt;&gt;"",D54&lt;&gt;" -  -  -  -  - "),VLOOKUP(D54,supply!$A$8:$B$507,2,FALSE),"")</f>
        <v/>
      </c>
      <c r="D54" s="60"/>
      <c r="E54" s="105"/>
      <c r="F54" s="67"/>
      <c r="G54" s="59"/>
      <c r="H54" s="59"/>
      <c r="I54" s="106"/>
      <c r="J54" s="106"/>
      <c r="K54" s="77" t="str">
        <f t="shared" si="0"/>
        <v>Няма избран доставчик</v>
      </c>
      <c r="L54" s="63" t="str">
        <f t="shared" si="1"/>
        <v/>
      </c>
      <c r="M54" s="98" t="str">
        <f t="shared" si="2"/>
        <v>Няма достатъчно данни</v>
      </c>
      <c r="U54" s="94" t="str">
        <f>IF(K54="OK",IF(IFERROR(VLOOKUP(B54,total!$D$8:$D$1007,1,FALSE),"")="",B54&amp;", ",""),"")</f>
        <v/>
      </c>
      <c r="V54" s="94" t="str">
        <f t="shared" si="3"/>
        <v/>
      </c>
    </row>
    <row r="55" spans="1:22" x14ac:dyDescent="0.25">
      <c r="A55" s="42" t="str">
        <f>IF(K55="OK",IFERROR(B55&amp;" - "&amp;VLOOKUP(C55,supply!$B$8:$C$507,2,FALSE)&amp;" - "&amp;E55&amp;" - "&amp;G55&amp;" - с ддс: "&amp;J55&amp;" - "&amp;DAY(F55)&amp;"."&amp;MONTH(F55)&amp;"."&amp;YEAR(F55),""),"1001 - Няма данни за сч. док.")</f>
        <v>1001 - Няма данни за сч. док.</v>
      </c>
      <c r="B55" s="69">
        <v>48</v>
      </c>
      <c r="C55" s="69" t="str">
        <f>IF(AND(D55&lt;&gt;"",D55&lt;&gt;" -  -  -  -  - "),VLOOKUP(D55,supply!$A$8:$B$507,2,FALSE),"")</f>
        <v/>
      </c>
      <c r="D55" s="60"/>
      <c r="E55" s="105"/>
      <c r="F55" s="67"/>
      <c r="G55" s="59"/>
      <c r="H55" s="59"/>
      <c r="I55" s="106"/>
      <c r="J55" s="106"/>
      <c r="K55" s="77" t="str">
        <f t="shared" si="0"/>
        <v>Няма избран доставчик</v>
      </c>
      <c r="L55" s="63" t="str">
        <f t="shared" si="1"/>
        <v/>
      </c>
      <c r="M55" s="98" t="str">
        <f t="shared" si="2"/>
        <v>Няма достатъчно данни</v>
      </c>
      <c r="U55" s="94" t="str">
        <f>IF(K55="OK",IF(IFERROR(VLOOKUP(B55,total!$D$8:$D$1007,1,FALSE),"")="",B55&amp;", ",""),"")</f>
        <v/>
      </c>
      <c r="V55" s="94" t="str">
        <f t="shared" si="3"/>
        <v/>
      </c>
    </row>
    <row r="56" spans="1:22" x14ac:dyDescent="0.25">
      <c r="A56" s="42" t="str">
        <f>IF(K56="OK",IFERROR(B56&amp;" - "&amp;VLOOKUP(C56,supply!$B$8:$C$507,2,FALSE)&amp;" - "&amp;E56&amp;" - "&amp;G56&amp;" - с ддс: "&amp;J56&amp;" - "&amp;DAY(F56)&amp;"."&amp;MONTH(F56)&amp;"."&amp;YEAR(F56),""),"1001 - Няма данни за сч. док.")</f>
        <v>1001 - Няма данни за сч. док.</v>
      </c>
      <c r="B56" s="69">
        <v>49</v>
      </c>
      <c r="C56" s="69" t="str">
        <f>IF(AND(D56&lt;&gt;"",D56&lt;&gt;" -  -  -  -  - "),VLOOKUP(D56,supply!$A$8:$B$507,2,FALSE),"")</f>
        <v/>
      </c>
      <c r="D56" s="60"/>
      <c r="E56" s="105"/>
      <c r="F56" s="67"/>
      <c r="G56" s="59"/>
      <c r="H56" s="59"/>
      <c r="I56" s="106"/>
      <c r="J56" s="106"/>
      <c r="K56" s="77" t="str">
        <f t="shared" si="0"/>
        <v>Няма избран доставчик</v>
      </c>
      <c r="L56" s="63" t="str">
        <f t="shared" si="1"/>
        <v/>
      </c>
      <c r="M56" s="98" t="str">
        <f t="shared" si="2"/>
        <v>Няма достатъчно данни</v>
      </c>
      <c r="U56" s="94" t="str">
        <f>IF(K56="OK",IF(IFERROR(VLOOKUP(B56,total!$D$8:$D$1007,1,FALSE),"")="",B56&amp;", ",""),"")</f>
        <v/>
      </c>
      <c r="V56" s="94" t="str">
        <f t="shared" si="3"/>
        <v/>
      </c>
    </row>
    <row r="57" spans="1:22" x14ac:dyDescent="0.25">
      <c r="A57" s="42" t="str">
        <f>IF(K57="OK",IFERROR(B57&amp;" - "&amp;VLOOKUP(C57,supply!$B$8:$C$507,2,FALSE)&amp;" - "&amp;E57&amp;" - "&amp;G57&amp;" - с ддс: "&amp;J57&amp;" - "&amp;DAY(F57)&amp;"."&amp;MONTH(F57)&amp;"."&amp;YEAR(F57),""),"1001 - Няма данни за сч. док.")</f>
        <v>1001 - Няма данни за сч. док.</v>
      </c>
      <c r="B57" s="69">
        <v>50</v>
      </c>
      <c r="C57" s="69" t="str">
        <f>IF(AND(D57&lt;&gt;"",D57&lt;&gt;" -  -  -  -  - "),VLOOKUP(D57,supply!$A$8:$B$507,2,FALSE),"")</f>
        <v/>
      </c>
      <c r="D57" s="60"/>
      <c r="E57" s="105"/>
      <c r="F57" s="67"/>
      <c r="G57" s="59"/>
      <c r="H57" s="59"/>
      <c r="I57" s="106"/>
      <c r="J57" s="106"/>
      <c r="K57" s="77" t="str">
        <f t="shared" si="0"/>
        <v>Няма избран доставчик</v>
      </c>
      <c r="L57" s="63" t="str">
        <f t="shared" si="1"/>
        <v/>
      </c>
      <c r="M57" s="98" t="str">
        <f t="shared" si="2"/>
        <v>Няма достатъчно данни</v>
      </c>
      <c r="U57" s="94" t="str">
        <f>IF(K57="OK",IF(IFERROR(VLOOKUP(B57,total!$D$8:$D$1007,1,FALSE),"")="",B57&amp;", ",""),"")</f>
        <v/>
      </c>
      <c r="V57" s="94" t="str">
        <f t="shared" si="3"/>
        <v/>
      </c>
    </row>
    <row r="58" spans="1:22" x14ac:dyDescent="0.25">
      <c r="A58" s="42" t="str">
        <f>IF(K58="OK",IFERROR(B58&amp;" - "&amp;VLOOKUP(C58,supply!$B$8:$C$507,2,FALSE)&amp;" - "&amp;E58&amp;" - "&amp;G58&amp;" - с ддс: "&amp;J58&amp;" - "&amp;DAY(F58)&amp;"."&amp;MONTH(F58)&amp;"."&amp;YEAR(F58),""),"1001 - Няма данни за сч. док.")</f>
        <v>1001 - Няма данни за сч. док.</v>
      </c>
      <c r="B58" s="69">
        <v>51</v>
      </c>
      <c r="C58" s="69" t="str">
        <f>IF(AND(D58&lt;&gt;"",D58&lt;&gt;" -  -  -  -  - "),VLOOKUP(D58,supply!$A$8:$B$507,2,FALSE),"")</f>
        <v/>
      </c>
      <c r="D58" s="60"/>
      <c r="E58" s="105"/>
      <c r="F58" s="67"/>
      <c r="G58" s="59"/>
      <c r="H58" s="59"/>
      <c r="I58" s="106"/>
      <c r="J58" s="106"/>
      <c r="K58" s="77" t="str">
        <f t="shared" si="0"/>
        <v>Няма избран доставчик</v>
      </c>
      <c r="L58" s="63" t="str">
        <f t="shared" si="1"/>
        <v/>
      </c>
      <c r="M58" s="98" t="str">
        <f t="shared" si="2"/>
        <v>Няма достатъчно данни</v>
      </c>
      <c r="U58" s="94" t="str">
        <f>IF(K58="OK",IF(IFERROR(VLOOKUP(B58,total!$D$8:$D$1007,1,FALSE),"")="",B58&amp;", ",""),"")</f>
        <v/>
      </c>
      <c r="V58" s="94" t="str">
        <f t="shared" si="3"/>
        <v/>
      </c>
    </row>
    <row r="59" spans="1:22" x14ac:dyDescent="0.25">
      <c r="A59" s="42" t="str">
        <f>IF(K59="OK",IFERROR(B59&amp;" - "&amp;VLOOKUP(C59,supply!$B$8:$C$507,2,FALSE)&amp;" - "&amp;E59&amp;" - "&amp;G59&amp;" - с ддс: "&amp;J59&amp;" - "&amp;DAY(F59)&amp;"."&amp;MONTH(F59)&amp;"."&amp;YEAR(F59),""),"1001 - Няма данни за сч. док.")</f>
        <v>1001 - Няма данни за сч. док.</v>
      </c>
      <c r="B59" s="69">
        <v>52</v>
      </c>
      <c r="C59" s="69" t="str">
        <f>IF(AND(D59&lt;&gt;"",D59&lt;&gt;" -  -  -  -  - "),VLOOKUP(D59,supply!$A$8:$B$507,2,FALSE),"")</f>
        <v/>
      </c>
      <c r="D59" s="60"/>
      <c r="E59" s="105"/>
      <c r="F59" s="67"/>
      <c r="G59" s="59"/>
      <c r="H59" s="59"/>
      <c r="I59" s="106"/>
      <c r="J59" s="106"/>
      <c r="K59" s="77" t="str">
        <f t="shared" si="0"/>
        <v>Няма избран доставчик</v>
      </c>
      <c r="L59" s="63" t="str">
        <f t="shared" si="1"/>
        <v/>
      </c>
      <c r="M59" s="98" t="str">
        <f t="shared" si="2"/>
        <v>Няма достатъчно данни</v>
      </c>
      <c r="U59" s="94" t="str">
        <f>IF(K59="OK",IF(IFERROR(VLOOKUP(B59,total!$D$8:$D$1007,1,FALSE),"")="",B59&amp;", ",""),"")</f>
        <v/>
      </c>
      <c r="V59" s="94" t="str">
        <f t="shared" si="3"/>
        <v/>
      </c>
    </row>
    <row r="60" spans="1:22" x14ac:dyDescent="0.25">
      <c r="A60" s="42" t="str">
        <f>IF(K60="OK",IFERROR(B60&amp;" - "&amp;VLOOKUP(C60,supply!$B$8:$C$507,2,FALSE)&amp;" - "&amp;E60&amp;" - "&amp;G60&amp;" - с ддс: "&amp;J60&amp;" - "&amp;DAY(F60)&amp;"."&amp;MONTH(F60)&amp;"."&amp;YEAR(F60),""),"1001 - Няма данни за сч. док.")</f>
        <v>1001 - Няма данни за сч. док.</v>
      </c>
      <c r="B60" s="69">
        <v>53</v>
      </c>
      <c r="C60" s="69" t="str">
        <f>IF(AND(D60&lt;&gt;"",D60&lt;&gt;" -  -  -  -  - "),VLOOKUP(D60,supply!$A$8:$B$507,2,FALSE),"")</f>
        <v/>
      </c>
      <c r="D60" s="60"/>
      <c r="E60" s="105"/>
      <c r="F60" s="67"/>
      <c r="G60" s="59"/>
      <c r="H60" s="59"/>
      <c r="I60" s="106"/>
      <c r="J60" s="106"/>
      <c r="K60" s="77" t="str">
        <f t="shared" si="0"/>
        <v>Няма избран доставчик</v>
      </c>
      <c r="L60" s="63" t="str">
        <f t="shared" si="1"/>
        <v/>
      </c>
      <c r="M60" s="98" t="str">
        <f t="shared" si="2"/>
        <v>Няма достатъчно данни</v>
      </c>
      <c r="U60" s="94" t="str">
        <f>IF(K60="OK",IF(IFERROR(VLOOKUP(B60,total!$D$8:$D$1007,1,FALSE),"")="",B60&amp;", ",""),"")</f>
        <v/>
      </c>
      <c r="V60" s="94" t="str">
        <f t="shared" si="3"/>
        <v/>
      </c>
    </row>
    <row r="61" spans="1:22" x14ac:dyDescent="0.25">
      <c r="A61" s="42" t="str">
        <f>IF(K61="OK",IFERROR(B61&amp;" - "&amp;VLOOKUP(C61,supply!$B$8:$C$507,2,FALSE)&amp;" - "&amp;E61&amp;" - "&amp;G61&amp;" - с ддс: "&amp;J61&amp;" - "&amp;DAY(F61)&amp;"."&amp;MONTH(F61)&amp;"."&amp;YEAR(F61),""),"1001 - Няма данни за сч. док.")</f>
        <v>1001 - Няма данни за сч. док.</v>
      </c>
      <c r="B61" s="69">
        <v>54</v>
      </c>
      <c r="C61" s="69" t="str">
        <f>IF(AND(D61&lt;&gt;"",D61&lt;&gt;" -  -  -  -  - "),VLOOKUP(D61,supply!$A$8:$B$507,2,FALSE),"")</f>
        <v/>
      </c>
      <c r="D61" s="60"/>
      <c r="E61" s="105"/>
      <c r="F61" s="67"/>
      <c r="G61" s="59"/>
      <c r="H61" s="59"/>
      <c r="I61" s="106"/>
      <c r="J61" s="106"/>
      <c r="K61" s="77" t="str">
        <f t="shared" si="0"/>
        <v>Няма избран доставчик</v>
      </c>
      <c r="L61" s="63" t="str">
        <f t="shared" si="1"/>
        <v/>
      </c>
      <c r="M61" s="98" t="str">
        <f t="shared" si="2"/>
        <v>Няма достатъчно данни</v>
      </c>
      <c r="U61" s="94" t="str">
        <f>IF(K61="OK",IF(IFERROR(VLOOKUP(B61,total!$D$8:$D$1007,1,FALSE),"")="",B61&amp;", ",""),"")</f>
        <v/>
      </c>
      <c r="V61" s="94" t="str">
        <f t="shared" si="3"/>
        <v/>
      </c>
    </row>
    <row r="62" spans="1:22" x14ac:dyDescent="0.25">
      <c r="A62" s="42" t="str">
        <f>IF(K62="OK",IFERROR(B62&amp;" - "&amp;VLOOKUP(C62,supply!$B$8:$C$507,2,FALSE)&amp;" - "&amp;E62&amp;" - "&amp;G62&amp;" - с ддс: "&amp;J62&amp;" - "&amp;DAY(F62)&amp;"."&amp;MONTH(F62)&amp;"."&amp;YEAR(F62),""),"1001 - Няма данни за сч. док.")</f>
        <v>1001 - Няма данни за сч. док.</v>
      </c>
      <c r="B62" s="69">
        <v>55</v>
      </c>
      <c r="C62" s="69" t="str">
        <f>IF(AND(D62&lt;&gt;"",D62&lt;&gt;" -  -  -  -  - "),VLOOKUP(D62,supply!$A$8:$B$507,2,FALSE),"")</f>
        <v/>
      </c>
      <c r="D62" s="60"/>
      <c r="E62" s="105"/>
      <c r="F62" s="67"/>
      <c r="G62" s="59"/>
      <c r="H62" s="59"/>
      <c r="I62" s="106"/>
      <c r="J62" s="106"/>
      <c r="K62" s="77" t="str">
        <f t="shared" si="0"/>
        <v>Няма избран доставчик</v>
      </c>
      <c r="L62" s="63" t="str">
        <f t="shared" si="1"/>
        <v/>
      </c>
      <c r="M62" s="98" t="str">
        <f t="shared" si="2"/>
        <v>Няма достатъчно данни</v>
      </c>
      <c r="U62" s="94" t="str">
        <f>IF(K62="OK",IF(IFERROR(VLOOKUP(B62,total!$D$8:$D$1007,1,FALSE),"")="",B62&amp;", ",""),"")</f>
        <v/>
      </c>
      <c r="V62" s="94" t="str">
        <f t="shared" si="3"/>
        <v/>
      </c>
    </row>
    <row r="63" spans="1:22" x14ac:dyDescent="0.25">
      <c r="A63" s="42" t="str">
        <f>IF(K63="OK",IFERROR(B63&amp;" - "&amp;VLOOKUP(C63,supply!$B$8:$C$507,2,FALSE)&amp;" - "&amp;E63&amp;" - "&amp;G63&amp;" - с ддс: "&amp;J63&amp;" - "&amp;DAY(F63)&amp;"."&amp;MONTH(F63)&amp;"."&amp;YEAR(F63),""),"1001 - Няма данни за сч. док.")</f>
        <v>1001 - Няма данни за сч. док.</v>
      </c>
      <c r="B63" s="69">
        <v>56</v>
      </c>
      <c r="C63" s="69" t="str">
        <f>IF(AND(D63&lt;&gt;"",D63&lt;&gt;" -  -  -  -  - "),VLOOKUP(D63,supply!$A$8:$B$507,2,FALSE),"")</f>
        <v/>
      </c>
      <c r="D63" s="60"/>
      <c r="E63" s="105"/>
      <c r="F63" s="67"/>
      <c r="G63" s="59"/>
      <c r="H63" s="59"/>
      <c r="I63" s="106"/>
      <c r="J63" s="106"/>
      <c r="K63" s="77" t="str">
        <f t="shared" si="0"/>
        <v>Няма избран доставчик</v>
      </c>
      <c r="L63" s="63" t="str">
        <f t="shared" si="1"/>
        <v/>
      </c>
      <c r="M63" s="98" t="str">
        <f t="shared" si="2"/>
        <v>Няма достатъчно данни</v>
      </c>
      <c r="U63" s="94" t="str">
        <f>IF(K63="OK",IF(IFERROR(VLOOKUP(B63,total!$D$8:$D$1007,1,FALSE),"")="",B63&amp;", ",""),"")</f>
        <v/>
      </c>
      <c r="V63" s="94" t="str">
        <f t="shared" si="3"/>
        <v/>
      </c>
    </row>
    <row r="64" spans="1:22" x14ac:dyDescent="0.25">
      <c r="A64" s="42" t="str">
        <f>IF(K64="OK",IFERROR(B64&amp;" - "&amp;VLOOKUP(C64,supply!$B$8:$C$507,2,FALSE)&amp;" - "&amp;E64&amp;" - "&amp;G64&amp;" - с ддс: "&amp;J64&amp;" - "&amp;DAY(F64)&amp;"."&amp;MONTH(F64)&amp;"."&amp;YEAR(F64),""),"1001 - Няма данни за сч. док.")</f>
        <v>1001 - Няма данни за сч. док.</v>
      </c>
      <c r="B64" s="69">
        <v>57</v>
      </c>
      <c r="C64" s="69" t="str">
        <f>IF(AND(D64&lt;&gt;"",D64&lt;&gt;" -  -  -  -  - "),VLOOKUP(D64,supply!$A$8:$B$507,2,FALSE),"")</f>
        <v/>
      </c>
      <c r="D64" s="60"/>
      <c r="E64" s="105"/>
      <c r="F64" s="67"/>
      <c r="G64" s="59"/>
      <c r="H64" s="59"/>
      <c r="I64" s="106"/>
      <c r="J64" s="106"/>
      <c r="K64" s="77" t="str">
        <f t="shared" si="0"/>
        <v>Няма избран доставчик</v>
      </c>
      <c r="L64" s="63" t="str">
        <f t="shared" si="1"/>
        <v/>
      </c>
      <c r="M64" s="98" t="str">
        <f t="shared" si="2"/>
        <v>Няма достатъчно данни</v>
      </c>
      <c r="U64" s="94" t="str">
        <f>IF(K64="OK",IF(IFERROR(VLOOKUP(B64,total!$D$8:$D$1007,1,FALSE),"")="",B64&amp;", ",""),"")</f>
        <v/>
      </c>
      <c r="V64" s="94" t="str">
        <f t="shared" si="3"/>
        <v/>
      </c>
    </row>
    <row r="65" spans="1:22" x14ac:dyDescent="0.25">
      <c r="A65" s="42" t="str">
        <f>IF(K65="OK",IFERROR(B65&amp;" - "&amp;VLOOKUP(C65,supply!$B$8:$C$507,2,FALSE)&amp;" - "&amp;E65&amp;" - "&amp;G65&amp;" - с ддс: "&amp;J65&amp;" - "&amp;DAY(F65)&amp;"."&amp;MONTH(F65)&amp;"."&amp;YEAR(F65),""),"1001 - Няма данни за сч. док.")</f>
        <v>1001 - Няма данни за сч. док.</v>
      </c>
      <c r="B65" s="69">
        <v>58</v>
      </c>
      <c r="C65" s="69" t="str">
        <f>IF(AND(D65&lt;&gt;"",D65&lt;&gt;" -  -  -  -  - "),VLOOKUP(D65,supply!$A$8:$B$507,2,FALSE),"")</f>
        <v/>
      </c>
      <c r="D65" s="60"/>
      <c r="E65" s="105"/>
      <c r="F65" s="67"/>
      <c r="G65" s="59"/>
      <c r="H65" s="59"/>
      <c r="I65" s="106"/>
      <c r="J65" s="106"/>
      <c r="K65" s="77" t="str">
        <f t="shared" si="0"/>
        <v>Няма избран доставчик</v>
      </c>
      <c r="L65" s="63" t="str">
        <f t="shared" si="1"/>
        <v/>
      </c>
      <c r="M65" s="98" t="str">
        <f t="shared" si="2"/>
        <v>Няма достатъчно данни</v>
      </c>
      <c r="U65" s="94" t="str">
        <f>IF(K65="OK",IF(IFERROR(VLOOKUP(B65,total!$D$8:$D$1007,1,FALSE),"")="",B65&amp;", ",""),"")</f>
        <v/>
      </c>
      <c r="V65" s="94" t="str">
        <f t="shared" si="3"/>
        <v/>
      </c>
    </row>
    <row r="66" spans="1:22" x14ac:dyDescent="0.25">
      <c r="A66" s="42" t="str">
        <f>IF(K66="OK",IFERROR(B66&amp;" - "&amp;VLOOKUP(C66,supply!$B$8:$C$507,2,FALSE)&amp;" - "&amp;E66&amp;" - "&amp;G66&amp;" - с ддс: "&amp;J66&amp;" - "&amp;DAY(F66)&amp;"."&amp;MONTH(F66)&amp;"."&amp;YEAR(F66),""),"1001 - Няма данни за сч. док.")</f>
        <v>1001 - Няма данни за сч. док.</v>
      </c>
      <c r="B66" s="69">
        <v>59</v>
      </c>
      <c r="C66" s="69" t="str">
        <f>IF(AND(D66&lt;&gt;"",D66&lt;&gt;" -  -  -  -  - "),VLOOKUP(D66,supply!$A$8:$B$507,2,FALSE),"")</f>
        <v/>
      </c>
      <c r="D66" s="60"/>
      <c r="E66" s="105"/>
      <c r="F66" s="67"/>
      <c r="G66" s="59"/>
      <c r="H66" s="59"/>
      <c r="I66" s="106"/>
      <c r="J66" s="106"/>
      <c r="K66" s="77" t="str">
        <f t="shared" si="0"/>
        <v>Няма избран доставчик</v>
      </c>
      <c r="L66" s="63" t="str">
        <f t="shared" si="1"/>
        <v/>
      </c>
      <c r="M66" s="98" t="str">
        <f t="shared" si="2"/>
        <v>Няма достатъчно данни</v>
      </c>
      <c r="U66" s="94" t="str">
        <f>IF(K66="OK",IF(IFERROR(VLOOKUP(B66,total!$D$8:$D$1007,1,FALSE),"")="",B66&amp;", ",""),"")</f>
        <v/>
      </c>
      <c r="V66" s="94" t="str">
        <f t="shared" si="3"/>
        <v/>
      </c>
    </row>
    <row r="67" spans="1:22" x14ac:dyDescent="0.25">
      <c r="A67" s="42" t="str">
        <f>IF(K67="OK",IFERROR(B67&amp;" - "&amp;VLOOKUP(C67,supply!$B$8:$C$507,2,FALSE)&amp;" - "&amp;E67&amp;" - "&amp;G67&amp;" - с ддс: "&amp;J67&amp;" - "&amp;DAY(F67)&amp;"."&amp;MONTH(F67)&amp;"."&amp;YEAR(F67),""),"1001 - Няма данни за сч. док.")</f>
        <v>1001 - Няма данни за сч. док.</v>
      </c>
      <c r="B67" s="69">
        <v>60</v>
      </c>
      <c r="C67" s="69" t="str">
        <f>IF(AND(D67&lt;&gt;"",D67&lt;&gt;" -  -  -  -  - "),VLOOKUP(D67,supply!$A$8:$B$507,2,FALSE),"")</f>
        <v/>
      </c>
      <c r="D67" s="60"/>
      <c r="E67" s="105"/>
      <c r="F67" s="67"/>
      <c r="G67" s="59"/>
      <c r="H67" s="59"/>
      <c r="I67" s="106"/>
      <c r="J67" s="106"/>
      <c r="K67" s="77" t="str">
        <f t="shared" si="0"/>
        <v>Няма избран доставчик</v>
      </c>
      <c r="L67" s="63" t="str">
        <f t="shared" si="1"/>
        <v/>
      </c>
      <c r="M67" s="98" t="str">
        <f t="shared" si="2"/>
        <v>Няма достатъчно данни</v>
      </c>
      <c r="U67" s="94" t="str">
        <f>IF(K67="OK",IF(IFERROR(VLOOKUP(B67,total!$D$8:$D$1007,1,FALSE),"")="",B67&amp;", ",""),"")</f>
        <v/>
      </c>
      <c r="V67" s="94" t="str">
        <f t="shared" si="3"/>
        <v/>
      </c>
    </row>
    <row r="68" spans="1:22" x14ac:dyDescent="0.25">
      <c r="A68" s="42" t="str">
        <f>IF(K68="OK",IFERROR(B68&amp;" - "&amp;VLOOKUP(C68,supply!$B$8:$C$507,2,FALSE)&amp;" - "&amp;E68&amp;" - "&amp;G68&amp;" - с ддс: "&amp;J68&amp;" - "&amp;DAY(F68)&amp;"."&amp;MONTH(F68)&amp;"."&amp;YEAR(F68),""),"1001 - Няма данни за сч. док.")</f>
        <v>1001 - Няма данни за сч. док.</v>
      </c>
      <c r="B68" s="69">
        <v>61</v>
      </c>
      <c r="C68" s="69" t="str">
        <f>IF(AND(D68&lt;&gt;"",D68&lt;&gt;" -  -  -  -  - "),VLOOKUP(D68,supply!$A$8:$B$507,2,FALSE),"")</f>
        <v/>
      </c>
      <c r="D68" s="60"/>
      <c r="E68" s="105"/>
      <c r="F68" s="67"/>
      <c r="G68" s="59"/>
      <c r="H68" s="59"/>
      <c r="I68" s="106"/>
      <c r="J68" s="106"/>
      <c r="K68" s="77" t="str">
        <f t="shared" si="0"/>
        <v>Няма избран доставчик</v>
      </c>
      <c r="L68" s="63" t="str">
        <f t="shared" si="1"/>
        <v/>
      </c>
      <c r="M68" s="98" t="str">
        <f t="shared" si="2"/>
        <v>Няма достатъчно данни</v>
      </c>
      <c r="U68" s="94" t="str">
        <f>IF(K68="OK",IF(IFERROR(VLOOKUP(B68,total!$D$8:$D$1007,1,FALSE),"")="",B68&amp;", ",""),"")</f>
        <v/>
      </c>
      <c r="V68" s="94" t="str">
        <f t="shared" si="3"/>
        <v/>
      </c>
    </row>
    <row r="69" spans="1:22" x14ac:dyDescent="0.25">
      <c r="A69" s="42" t="str">
        <f>IF(K69="OK",IFERROR(B69&amp;" - "&amp;VLOOKUP(C69,supply!$B$8:$C$507,2,FALSE)&amp;" - "&amp;E69&amp;" - "&amp;G69&amp;" - с ддс: "&amp;J69&amp;" - "&amp;DAY(F69)&amp;"."&amp;MONTH(F69)&amp;"."&amp;YEAR(F69),""),"1001 - Няма данни за сч. док.")</f>
        <v>1001 - Няма данни за сч. док.</v>
      </c>
      <c r="B69" s="69">
        <v>62</v>
      </c>
      <c r="C69" s="69" t="str">
        <f>IF(AND(D69&lt;&gt;"",D69&lt;&gt;" -  -  -  -  - "),VLOOKUP(D69,supply!$A$8:$B$507,2,FALSE),"")</f>
        <v/>
      </c>
      <c r="D69" s="60"/>
      <c r="E69" s="105"/>
      <c r="F69" s="67"/>
      <c r="G69" s="59"/>
      <c r="H69" s="59"/>
      <c r="I69" s="106"/>
      <c r="J69" s="106"/>
      <c r="K69" s="77" t="str">
        <f t="shared" si="0"/>
        <v>Няма избран доставчик</v>
      </c>
      <c r="L69" s="63" t="str">
        <f t="shared" si="1"/>
        <v/>
      </c>
      <c r="M69" s="98" t="str">
        <f t="shared" si="2"/>
        <v>Няма достатъчно данни</v>
      </c>
      <c r="U69" s="94" t="str">
        <f>IF(K69="OK",IF(IFERROR(VLOOKUP(B69,total!$D$8:$D$1007,1,FALSE),"")="",B69&amp;", ",""),"")</f>
        <v/>
      </c>
      <c r="V69" s="94" t="str">
        <f t="shared" si="3"/>
        <v/>
      </c>
    </row>
    <row r="70" spans="1:22" x14ac:dyDescent="0.25">
      <c r="A70" s="42" t="str">
        <f>IF(K70="OK",IFERROR(B70&amp;" - "&amp;VLOOKUP(C70,supply!$B$8:$C$507,2,FALSE)&amp;" - "&amp;E70&amp;" - "&amp;G70&amp;" - с ддс: "&amp;J70&amp;" - "&amp;DAY(F70)&amp;"."&amp;MONTH(F70)&amp;"."&amp;YEAR(F70),""),"1001 - Няма данни за сч. док.")</f>
        <v>1001 - Няма данни за сч. док.</v>
      </c>
      <c r="B70" s="69">
        <v>63</v>
      </c>
      <c r="C70" s="69" t="str">
        <f>IF(AND(D70&lt;&gt;"",D70&lt;&gt;" -  -  -  -  - "),VLOOKUP(D70,supply!$A$8:$B$507,2,FALSE),"")</f>
        <v/>
      </c>
      <c r="D70" s="60"/>
      <c r="E70" s="105"/>
      <c r="F70" s="67"/>
      <c r="G70" s="59"/>
      <c r="H70" s="59"/>
      <c r="I70" s="106"/>
      <c r="J70" s="106"/>
      <c r="K70" s="77" t="str">
        <f t="shared" si="0"/>
        <v>Няма избран доставчик</v>
      </c>
      <c r="L70" s="63" t="str">
        <f t="shared" si="1"/>
        <v/>
      </c>
      <c r="M70" s="98" t="str">
        <f t="shared" si="2"/>
        <v>Няма достатъчно данни</v>
      </c>
      <c r="U70" s="94" t="str">
        <f>IF(K70="OK",IF(IFERROR(VLOOKUP(B70,total!$D$8:$D$1007,1,FALSE),"")="",B70&amp;", ",""),"")</f>
        <v/>
      </c>
      <c r="V70" s="94" t="str">
        <f t="shared" si="3"/>
        <v/>
      </c>
    </row>
    <row r="71" spans="1:22" x14ac:dyDescent="0.25">
      <c r="A71" s="42" t="str">
        <f>IF(K71="OK",IFERROR(B71&amp;" - "&amp;VLOOKUP(C71,supply!$B$8:$C$507,2,FALSE)&amp;" - "&amp;E71&amp;" - "&amp;G71&amp;" - с ддс: "&amp;J71&amp;" - "&amp;DAY(F71)&amp;"."&amp;MONTH(F71)&amp;"."&amp;YEAR(F71),""),"1001 - Няма данни за сч. док.")</f>
        <v>1001 - Няма данни за сч. док.</v>
      </c>
      <c r="B71" s="69">
        <v>64</v>
      </c>
      <c r="C71" s="69" t="str">
        <f>IF(AND(D71&lt;&gt;"",D71&lt;&gt;" -  -  -  -  - "),VLOOKUP(D71,supply!$A$8:$B$507,2,FALSE),"")</f>
        <v/>
      </c>
      <c r="D71" s="60"/>
      <c r="E71" s="105"/>
      <c r="F71" s="67"/>
      <c r="G71" s="59"/>
      <c r="H71" s="59"/>
      <c r="I71" s="106"/>
      <c r="J71" s="106"/>
      <c r="K71" s="77" t="str">
        <f t="shared" si="0"/>
        <v>Няма избран доставчик</v>
      </c>
      <c r="L71" s="63" t="str">
        <f t="shared" si="1"/>
        <v/>
      </c>
      <c r="M71" s="98" t="str">
        <f t="shared" si="2"/>
        <v>Няма достатъчно данни</v>
      </c>
      <c r="U71" s="94" t="str">
        <f>IF(K71="OK",IF(IFERROR(VLOOKUP(B71,total!$D$8:$D$1007,1,FALSE),"")="",B71&amp;", ",""),"")</f>
        <v/>
      </c>
      <c r="V71" s="94" t="str">
        <f t="shared" si="3"/>
        <v/>
      </c>
    </row>
    <row r="72" spans="1:22" x14ac:dyDescent="0.25">
      <c r="A72" s="42" t="str">
        <f>IF(K72="OK",IFERROR(B72&amp;" - "&amp;VLOOKUP(C72,supply!$B$8:$C$507,2,FALSE)&amp;" - "&amp;E72&amp;" - "&amp;G72&amp;" - с ддс: "&amp;J72&amp;" - "&amp;DAY(F72)&amp;"."&amp;MONTH(F72)&amp;"."&amp;YEAR(F72),""),"1001 - Няма данни за сч. док.")</f>
        <v>1001 - Няма данни за сч. док.</v>
      </c>
      <c r="B72" s="69">
        <v>65</v>
      </c>
      <c r="C72" s="69" t="str">
        <f>IF(AND(D72&lt;&gt;"",D72&lt;&gt;" -  -  -  -  - "),VLOOKUP(D72,supply!$A$8:$B$507,2,FALSE),"")</f>
        <v/>
      </c>
      <c r="D72" s="60"/>
      <c r="E72" s="105"/>
      <c r="F72" s="67"/>
      <c r="G72" s="59"/>
      <c r="H72" s="59"/>
      <c r="I72" s="106"/>
      <c r="J72" s="106"/>
      <c r="K72" s="77" t="str">
        <f t="shared" si="0"/>
        <v>Няма избран доставчик</v>
      </c>
      <c r="L72" s="63" t="str">
        <f t="shared" si="1"/>
        <v/>
      </c>
      <c r="M72" s="98" t="str">
        <f t="shared" si="2"/>
        <v>Няма достатъчно данни</v>
      </c>
      <c r="U72" s="94" t="str">
        <f>IF(K72="OK",IF(IFERROR(VLOOKUP(B72,total!$D$8:$D$1007,1,FALSE),"")="",B72&amp;", ",""),"")</f>
        <v/>
      </c>
      <c r="V72" s="94" t="str">
        <f t="shared" si="3"/>
        <v/>
      </c>
    </row>
    <row r="73" spans="1:22" x14ac:dyDescent="0.25">
      <c r="A73" s="42" t="str">
        <f>IF(K73="OK",IFERROR(B73&amp;" - "&amp;VLOOKUP(C73,supply!$B$8:$C$507,2,FALSE)&amp;" - "&amp;E73&amp;" - "&amp;G73&amp;" - с ддс: "&amp;J73&amp;" - "&amp;DAY(F73)&amp;"."&amp;MONTH(F73)&amp;"."&amp;YEAR(F73),""),"1001 - Няма данни за сч. док.")</f>
        <v>1001 - Няма данни за сч. док.</v>
      </c>
      <c r="B73" s="69">
        <v>66</v>
      </c>
      <c r="C73" s="69" t="str">
        <f>IF(AND(D73&lt;&gt;"",D73&lt;&gt;" -  -  -  -  - "),VLOOKUP(D73,supply!$A$8:$B$507,2,FALSE),"")</f>
        <v/>
      </c>
      <c r="D73" s="60"/>
      <c r="E73" s="105"/>
      <c r="F73" s="67"/>
      <c r="G73" s="59"/>
      <c r="H73" s="59"/>
      <c r="I73" s="106"/>
      <c r="J73" s="106"/>
      <c r="K73" s="77" t="str">
        <f t="shared" ref="K73:K136" si="4">IFERROR(IF(C73&lt;&gt;"",IF(AND(E73&lt;&gt;"",F73&lt;&gt;"",I73&lt;&gt;"",J73&lt;&gt;""),"OK","Задължителни полета - Наименование/Дата/сума без ДДС/сума с ДДС"),"Няма избран доставчик"),"Преизберете доставчик")</f>
        <v>Няма избран доставчик</v>
      </c>
      <c r="L73" s="63" t="str">
        <f t="shared" ref="L73:L136" si="5">IF(OR(ABS(I73)*100&gt;TRUNC(ABS(I73)*100),ABS(J73)*100&gt;TRUNC(ABS(J73)*100)),"Въведена е сума с повече от два знака след десетичната запетая","")</f>
        <v/>
      </c>
      <c r="M73" s="98" t="str">
        <f t="shared" ref="M73:M136" si="6">IFERROR(ROUND(J73/I73-100%,4),"Няма достатъчно данни")</f>
        <v>Няма достатъчно данни</v>
      </c>
      <c r="U73" s="94" t="str">
        <f>IF(K73="OK",IF(IFERROR(VLOOKUP(B73,total!$D$8:$D$1007,1,FALSE),"")="",B73&amp;", ",""),"")</f>
        <v/>
      </c>
      <c r="V73" s="94" t="str">
        <f t="shared" si="3"/>
        <v/>
      </c>
    </row>
    <row r="74" spans="1:22" x14ac:dyDescent="0.25">
      <c r="A74" s="42" t="str">
        <f>IF(K74="OK",IFERROR(B74&amp;" - "&amp;VLOOKUP(C74,supply!$B$8:$C$507,2,FALSE)&amp;" - "&amp;E74&amp;" - "&amp;G74&amp;" - с ддс: "&amp;J74&amp;" - "&amp;DAY(F74)&amp;"."&amp;MONTH(F74)&amp;"."&amp;YEAR(F74),""),"1001 - Няма данни за сч. док.")</f>
        <v>1001 - Няма данни за сч. док.</v>
      </c>
      <c r="B74" s="69">
        <v>67</v>
      </c>
      <c r="C74" s="69" t="str">
        <f>IF(AND(D74&lt;&gt;"",D74&lt;&gt;" -  -  -  -  - "),VLOOKUP(D74,supply!$A$8:$B$507,2,FALSE),"")</f>
        <v/>
      </c>
      <c r="D74" s="60"/>
      <c r="E74" s="105"/>
      <c r="F74" s="67"/>
      <c r="G74" s="59"/>
      <c r="H74" s="59"/>
      <c r="I74" s="106"/>
      <c r="J74" s="106"/>
      <c r="K74" s="77" t="str">
        <f t="shared" si="4"/>
        <v>Няма избран доставчик</v>
      </c>
      <c r="L74" s="63" t="str">
        <f t="shared" si="5"/>
        <v/>
      </c>
      <c r="M74" s="98" t="str">
        <f t="shared" si="6"/>
        <v>Няма достатъчно данни</v>
      </c>
      <c r="U74" s="94" t="str">
        <f>IF(K74="OK",IF(IFERROR(VLOOKUP(B74,total!$D$8:$D$1007,1,FALSE),"")="",B74&amp;", ",""),"")</f>
        <v/>
      </c>
      <c r="V74" s="94" t="str">
        <f t="shared" ref="V74:V137" si="7">IF(K74="OK",CONCATENATE(V73,U74),V73)</f>
        <v/>
      </c>
    </row>
    <row r="75" spans="1:22" x14ac:dyDescent="0.25">
      <c r="A75" s="42" t="str">
        <f>IF(K75="OK",IFERROR(B75&amp;" - "&amp;VLOOKUP(C75,supply!$B$8:$C$507,2,FALSE)&amp;" - "&amp;E75&amp;" - "&amp;G75&amp;" - с ддс: "&amp;J75&amp;" - "&amp;DAY(F75)&amp;"."&amp;MONTH(F75)&amp;"."&amp;YEAR(F75),""),"1001 - Няма данни за сч. док.")</f>
        <v>1001 - Няма данни за сч. док.</v>
      </c>
      <c r="B75" s="69">
        <v>68</v>
      </c>
      <c r="C75" s="69" t="str">
        <f>IF(AND(D75&lt;&gt;"",D75&lt;&gt;" -  -  -  -  - "),VLOOKUP(D75,supply!$A$8:$B$507,2,FALSE),"")</f>
        <v/>
      </c>
      <c r="D75" s="60"/>
      <c r="E75" s="105"/>
      <c r="F75" s="67"/>
      <c r="G75" s="59"/>
      <c r="H75" s="59"/>
      <c r="I75" s="106"/>
      <c r="J75" s="106"/>
      <c r="K75" s="77" t="str">
        <f t="shared" si="4"/>
        <v>Няма избран доставчик</v>
      </c>
      <c r="L75" s="63" t="str">
        <f t="shared" si="5"/>
        <v/>
      </c>
      <c r="M75" s="98" t="str">
        <f t="shared" si="6"/>
        <v>Няма достатъчно данни</v>
      </c>
      <c r="U75" s="94" t="str">
        <f>IF(K75="OK",IF(IFERROR(VLOOKUP(B75,total!$D$8:$D$1007,1,FALSE),"")="",B75&amp;", ",""),"")</f>
        <v/>
      </c>
      <c r="V75" s="94" t="str">
        <f t="shared" si="7"/>
        <v/>
      </c>
    </row>
    <row r="76" spans="1:22" x14ac:dyDescent="0.25">
      <c r="A76" s="42" t="str">
        <f>IF(K76="OK",IFERROR(B76&amp;" - "&amp;VLOOKUP(C76,supply!$B$8:$C$507,2,FALSE)&amp;" - "&amp;E76&amp;" - "&amp;G76&amp;" - с ддс: "&amp;J76&amp;" - "&amp;DAY(F76)&amp;"."&amp;MONTH(F76)&amp;"."&amp;YEAR(F76),""),"1001 - Няма данни за сч. док.")</f>
        <v>1001 - Няма данни за сч. док.</v>
      </c>
      <c r="B76" s="69">
        <v>69</v>
      </c>
      <c r="C76" s="69" t="str">
        <f>IF(AND(D76&lt;&gt;"",D76&lt;&gt;" -  -  -  -  - "),VLOOKUP(D76,supply!$A$8:$B$507,2,FALSE),"")</f>
        <v/>
      </c>
      <c r="D76" s="60"/>
      <c r="E76" s="105"/>
      <c r="F76" s="67"/>
      <c r="G76" s="59"/>
      <c r="H76" s="59"/>
      <c r="I76" s="106"/>
      <c r="J76" s="106"/>
      <c r="K76" s="77" t="str">
        <f t="shared" si="4"/>
        <v>Няма избран доставчик</v>
      </c>
      <c r="L76" s="63" t="str">
        <f t="shared" si="5"/>
        <v/>
      </c>
      <c r="M76" s="98" t="str">
        <f t="shared" si="6"/>
        <v>Няма достатъчно данни</v>
      </c>
      <c r="U76" s="94" t="str">
        <f>IF(K76="OK",IF(IFERROR(VLOOKUP(B76,total!$D$8:$D$1007,1,FALSE),"")="",B76&amp;", ",""),"")</f>
        <v/>
      </c>
      <c r="V76" s="94" t="str">
        <f t="shared" si="7"/>
        <v/>
      </c>
    </row>
    <row r="77" spans="1:22" x14ac:dyDescent="0.25">
      <c r="A77" s="42" t="str">
        <f>IF(K77="OK",IFERROR(B77&amp;" - "&amp;VLOOKUP(C77,supply!$B$8:$C$507,2,FALSE)&amp;" - "&amp;E77&amp;" - "&amp;G77&amp;" - с ддс: "&amp;J77&amp;" - "&amp;DAY(F77)&amp;"."&amp;MONTH(F77)&amp;"."&amp;YEAR(F77),""),"1001 - Няма данни за сч. док.")</f>
        <v>1001 - Няма данни за сч. док.</v>
      </c>
      <c r="B77" s="69">
        <v>70</v>
      </c>
      <c r="C77" s="69" t="str">
        <f>IF(AND(D77&lt;&gt;"",D77&lt;&gt;" -  -  -  -  - "),VLOOKUP(D77,supply!$A$8:$B$507,2,FALSE),"")</f>
        <v/>
      </c>
      <c r="D77" s="60"/>
      <c r="E77" s="105"/>
      <c r="F77" s="67"/>
      <c r="G77" s="59"/>
      <c r="H77" s="59"/>
      <c r="I77" s="106"/>
      <c r="J77" s="106"/>
      <c r="K77" s="77" t="str">
        <f t="shared" si="4"/>
        <v>Няма избран доставчик</v>
      </c>
      <c r="L77" s="63" t="str">
        <f t="shared" si="5"/>
        <v/>
      </c>
      <c r="M77" s="98" t="str">
        <f t="shared" si="6"/>
        <v>Няма достатъчно данни</v>
      </c>
      <c r="U77" s="94" t="str">
        <f>IF(K77="OK",IF(IFERROR(VLOOKUP(B77,total!$D$8:$D$1007,1,FALSE),"")="",B77&amp;", ",""),"")</f>
        <v/>
      </c>
      <c r="V77" s="94" t="str">
        <f t="shared" si="7"/>
        <v/>
      </c>
    </row>
    <row r="78" spans="1:22" x14ac:dyDescent="0.25">
      <c r="A78" s="42" t="str">
        <f>IF(K78="OK",IFERROR(B78&amp;" - "&amp;VLOOKUP(C78,supply!$B$8:$C$507,2,FALSE)&amp;" - "&amp;E78&amp;" - "&amp;G78&amp;" - с ддс: "&amp;J78&amp;" - "&amp;DAY(F78)&amp;"."&amp;MONTH(F78)&amp;"."&amp;YEAR(F78),""),"1001 - Няма данни за сч. док.")</f>
        <v>1001 - Няма данни за сч. док.</v>
      </c>
      <c r="B78" s="69">
        <v>71</v>
      </c>
      <c r="C78" s="69" t="str">
        <f>IF(AND(D78&lt;&gt;"",D78&lt;&gt;" -  -  -  -  - "),VLOOKUP(D78,supply!$A$8:$B$507,2,FALSE),"")</f>
        <v/>
      </c>
      <c r="D78" s="60"/>
      <c r="E78" s="105"/>
      <c r="F78" s="67"/>
      <c r="G78" s="59"/>
      <c r="H78" s="59"/>
      <c r="I78" s="106"/>
      <c r="J78" s="106"/>
      <c r="K78" s="77" t="str">
        <f t="shared" si="4"/>
        <v>Няма избран доставчик</v>
      </c>
      <c r="L78" s="63" t="str">
        <f t="shared" si="5"/>
        <v/>
      </c>
      <c r="M78" s="98" t="str">
        <f t="shared" si="6"/>
        <v>Няма достатъчно данни</v>
      </c>
      <c r="U78" s="94" t="str">
        <f>IF(K78="OK",IF(IFERROR(VLOOKUP(B78,total!$D$8:$D$1007,1,FALSE),"")="",B78&amp;", ",""),"")</f>
        <v/>
      </c>
      <c r="V78" s="94" t="str">
        <f t="shared" si="7"/>
        <v/>
      </c>
    </row>
    <row r="79" spans="1:22" x14ac:dyDescent="0.25">
      <c r="A79" s="42" t="str">
        <f>IF(K79="OK",IFERROR(B79&amp;" - "&amp;VLOOKUP(C79,supply!$B$8:$C$507,2,FALSE)&amp;" - "&amp;E79&amp;" - "&amp;G79&amp;" - с ддс: "&amp;J79&amp;" - "&amp;DAY(F79)&amp;"."&amp;MONTH(F79)&amp;"."&amp;YEAR(F79),""),"1001 - Няма данни за сч. док.")</f>
        <v>1001 - Няма данни за сч. док.</v>
      </c>
      <c r="B79" s="69">
        <v>72</v>
      </c>
      <c r="C79" s="69" t="str">
        <f>IF(AND(D79&lt;&gt;"",D79&lt;&gt;" -  -  -  -  - "),VLOOKUP(D79,supply!$A$8:$B$507,2,FALSE),"")</f>
        <v/>
      </c>
      <c r="D79" s="60"/>
      <c r="E79" s="105"/>
      <c r="F79" s="67"/>
      <c r="G79" s="59"/>
      <c r="H79" s="59"/>
      <c r="I79" s="106"/>
      <c r="J79" s="106"/>
      <c r="K79" s="77" t="str">
        <f t="shared" si="4"/>
        <v>Няма избран доставчик</v>
      </c>
      <c r="L79" s="63" t="str">
        <f t="shared" si="5"/>
        <v/>
      </c>
      <c r="M79" s="98" t="str">
        <f t="shared" si="6"/>
        <v>Няма достатъчно данни</v>
      </c>
      <c r="U79" s="94" t="str">
        <f>IF(K79="OK",IF(IFERROR(VLOOKUP(B79,total!$D$8:$D$1007,1,FALSE),"")="",B79&amp;", ",""),"")</f>
        <v/>
      </c>
      <c r="V79" s="94" t="str">
        <f t="shared" si="7"/>
        <v/>
      </c>
    </row>
    <row r="80" spans="1:22" x14ac:dyDescent="0.25">
      <c r="A80" s="42" t="str">
        <f>IF(K80="OK",IFERROR(B80&amp;" - "&amp;VLOOKUP(C80,supply!$B$8:$C$507,2,FALSE)&amp;" - "&amp;E80&amp;" - "&amp;G80&amp;" - с ддс: "&amp;J80&amp;" - "&amp;DAY(F80)&amp;"."&amp;MONTH(F80)&amp;"."&amp;YEAR(F80),""),"1001 - Няма данни за сч. док.")</f>
        <v>1001 - Няма данни за сч. док.</v>
      </c>
      <c r="B80" s="69">
        <v>73</v>
      </c>
      <c r="C80" s="69" t="str">
        <f>IF(AND(D80&lt;&gt;"",D80&lt;&gt;" -  -  -  -  - "),VLOOKUP(D80,supply!$A$8:$B$507,2,FALSE),"")</f>
        <v/>
      </c>
      <c r="D80" s="60"/>
      <c r="E80" s="105"/>
      <c r="F80" s="67"/>
      <c r="G80" s="59"/>
      <c r="H80" s="59"/>
      <c r="I80" s="106"/>
      <c r="J80" s="106"/>
      <c r="K80" s="77" t="str">
        <f t="shared" si="4"/>
        <v>Няма избран доставчик</v>
      </c>
      <c r="L80" s="63" t="str">
        <f t="shared" si="5"/>
        <v/>
      </c>
      <c r="M80" s="98" t="str">
        <f t="shared" si="6"/>
        <v>Няма достатъчно данни</v>
      </c>
      <c r="U80" s="94" t="str">
        <f>IF(K80="OK",IF(IFERROR(VLOOKUP(B80,total!$D$8:$D$1007,1,FALSE),"")="",B80&amp;", ",""),"")</f>
        <v/>
      </c>
      <c r="V80" s="94" t="str">
        <f t="shared" si="7"/>
        <v/>
      </c>
    </row>
    <row r="81" spans="1:22" x14ac:dyDescent="0.25">
      <c r="A81" s="42" t="str">
        <f>IF(K81="OK",IFERROR(B81&amp;" - "&amp;VLOOKUP(C81,supply!$B$8:$C$507,2,FALSE)&amp;" - "&amp;E81&amp;" - "&amp;G81&amp;" - с ддс: "&amp;J81&amp;" - "&amp;DAY(F81)&amp;"."&amp;MONTH(F81)&amp;"."&amp;YEAR(F81),""),"1001 - Няма данни за сч. док.")</f>
        <v>1001 - Няма данни за сч. док.</v>
      </c>
      <c r="B81" s="69">
        <v>74</v>
      </c>
      <c r="C81" s="69" t="str">
        <f>IF(AND(D81&lt;&gt;"",D81&lt;&gt;" -  -  -  -  - "),VLOOKUP(D81,supply!$A$8:$B$507,2,FALSE),"")</f>
        <v/>
      </c>
      <c r="D81" s="60"/>
      <c r="E81" s="105"/>
      <c r="F81" s="67"/>
      <c r="G81" s="59"/>
      <c r="H81" s="59"/>
      <c r="I81" s="106"/>
      <c r="J81" s="106"/>
      <c r="K81" s="77" t="str">
        <f t="shared" si="4"/>
        <v>Няма избран доставчик</v>
      </c>
      <c r="L81" s="63" t="str">
        <f t="shared" si="5"/>
        <v/>
      </c>
      <c r="M81" s="98" t="str">
        <f t="shared" si="6"/>
        <v>Няма достатъчно данни</v>
      </c>
      <c r="U81" s="94" t="str">
        <f>IF(K81="OK",IF(IFERROR(VLOOKUP(B81,total!$D$8:$D$1007,1,FALSE),"")="",B81&amp;", ",""),"")</f>
        <v/>
      </c>
      <c r="V81" s="94" t="str">
        <f t="shared" si="7"/>
        <v/>
      </c>
    </row>
    <row r="82" spans="1:22" x14ac:dyDescent="0.25">
      <c r="A82" s="42" t="str">
        <f>IF(K82="OK",IFERROR(B82&amp;" - "&amp;VLOOKUP(C82,supply!$B$8:$C$507,2,FALSE)&amp;" - "&amp;E82&amp;" - "&amp;G82&amp;" - с ддс: "&amp;J82&amp;" - "&amp;DAY(F82)&amp;"."&amp;MONTH(F82)&amp;"."&amp;YEAR(F82),""),"1001 - Няма данни за сч. док.")</f>
        <v>1001 - Няма данни за сч. док.</v>
      </c>
      <c r="B82" s="69">
        <v>75</v>
      </c>
      <c r="C82" s="69" t="str">
        <f>IF(AND(D82&lt;&gt;"",D82&lt;&gt;" -  -  -  -  - "),VLOOKUP(D82,supply!$A$8:$B$507,2,FALSE),"")</f>
        <v/>
      </c>
      <c r="D82" s="60"/>
      <c r="E82" s="105"/>
      <c r="F82" s="67"/>
      <c r="G82" s="59"/>
      <c r="H82" s="59"/>
      <c r="I82" s="106"/>
      <c r="J82" s="106"/>
      <c r="K82" s="77" t="str">
        <f t="shared" si="4"/>
        <v>Няма избран доставчик</v>
      </c>
      <c r="L82" s="63" t="str">
        <f t="shared" si="5"/>
        <v/>
      </c>
      <c r="M82" s="98" t="str">
        <f t="shared" si="6"/>
        <v>Няма достатъчно данни</v>
      </c>
      <c r="U82" s="94" t="str">
        <f>IF(K82="OK",IF(IFERROR(VLOOKUP(B82,total!$D$8:$D$1007,1,FALSE),"")="",B82&amp;", ",""),"")</f>
        <v/>
      </c>
      <c r="V82" s="94" t="str">
        <f t="shared" si="7"/>
        <v/>
      </c>
    </row>
    <row r="83" spans="1:22" x14ac:dyDescent="0.25">
      <c r="A83" s="42" t="str">
        <f>IF(K83="OK",IFERROR(B83&amp;" - "&amp;VLOOKUP(C83,supply!$B$8:$C$507,2,FALSE)&amp;" - "&amp;E83&amp;" - "&amp;G83&amp;" - с ддс: "&amp;J83&amp;" - "&amp;DAY(F83)&amp;"."&amp;MONTH(F83)&amp;"."&amp;YEAR(F83),""),"1001 - Няма данни за сч. док.")</f>
        <v>1001 - Няма данни за сч. док.</v>
      </c>
      <c r="B83" s="69">
        <v>76</v>
      </c>
      <c r="C83" s="69" t="str">
        <f>IF(AND(D83&lt;&gt;"",D83&lt;&gt;" -  -  -  -  - "),VLOOKUP(D83,supply!$A$8:$B$507,2,FALSE),"")</f>
        <v/>
      </c>
      <c r="D83" s="60"/>
      <c r="E83" s="105"/>
      <c r="F83" s="67"/>
      <c r="G83" s="59"/>
      <c r="H83" s="59"/>
      <c r="I83" s="106"/>
      <c r="J83" s="106"/>
      <c r="K83" s="77" t="str">
        <f t="shared" si="4"/>
        <v>Няма избран доставчик</v>
      </c>
      <c r="L83" s="63" t="str">
        <f t="shared" si="5"/>
        <v/>
      </c>
      <c r="M83" s="98" t="str">
        <f t="shared" si="6"/>
        <v>Няма достатъчно данни</v>
      </c>
      <c r="U83" s="94" t="str">
        <f>IF(K83="OK",IF(IFERROR(VLOOKUP(B83,total!$D$8:$D$1007,1,FALSE),"")="",B83&amp;", ",""),"")</f>
        <v/>
      </c>
      <c r="V83" s="94" t="str">
        <f t="shared" si="7"/>
        <v/>
      </c>
    </row>
    <row r="84" spans="1:22" x14ac:dyDescent="0.25">
      <c r="A84" s="42" t="str">
        <f>IF(K84="OK",IFERROR(B84&amp;" - "&amp;VLOOKUP(C84,supply!$B$8:$C$507,2,FALSE)&amp;" - "&amp;E84&amp;" - "&amp;G84&amp;" - с ддс: "&amp;J84&amp;" - "&amp;DAY(F84)&amp;"."&amp;MONTH(F84)&amp;"."&amp;YEAR(F84),""),"1001 - Няма данни за сч. док.")</f>
        <v>1001 - Няма данни за сч. док.</v>
      </c>
      <c r="B84" s="69">
        <v>77</v>
      </c>
      <c r="C84" s="69" t="str">
        <f>IF(AND(D84&lt;&gt;"",D84&lt;&gt;" -  -  -  -  - "),VLOOKUP(D84,supply!$A$8:$B$507,2,FALSE),"")</f>
        <v/>
      </c>
      <c r="D84" s="60"/>
      <c r="E84" s="105"/>
      <c r="F84" s="67"/>
      <c r="G84" s="59"/>
      <c r="H84" s="59"/>
      <c r="I84" s="106"/>
      <c r="J84" s="106"/>
      <c r="K84" s="77" t="str">
        <f t="shared" si="4"/>
        <v>Няма избран доставчик</v>
      </c>
      <c r="L84" s="63" t="str">
        <f t="shared" si="5"/>
        <v/>
      </c>
      <c r="M84" s="98" t="str">
        <f t="shared" si="6"/>
        <v>Няма достатъчно данни</v>
      </c>
      <c r="U84" s="94" t="str">
        <f>IF(K84="OK",IF(IFERROR(VLOOKUP(B84,total!$D$8:$D$1007,1,FALSE),"")="",B84&amp;", ",""),"")</f>
        <v/>
      </c>
      <c r="V84" s="94" t="str">
        <f t="shared" si="7"/>
        <v/>
      </c>
    </row>
    <row r="85" spans="1:22" x14ac:dyDescent="0.25">
      <c r="A85" s="42" t="str">
        <f>IF(K85="OK",IFERROR(B85&amp;" - "&amp;VLOOKUP(C85,supply!$B$8:$C$507,2,FALSE)&amp;" - "&amp;E85&amp;" - "&amp;G85&amp;" - с ддс: "&amp;J85&amp;" - "&amp;DAY(F85)&amp;"."&amp;MONTH(F85)&amp;"."&amp;YEAR(F85),""),"1001 - Няма данни за сч. док.")</f>
        <v>1001 - Няма данни за сч. док.</v>
      </c>
      <c r="B85" s="69">
        <v>78</v>
      </c>
      <c r="C85" s="69" t="str">
        <f>IF(AND(D85&lt;&gt;"",D85&lt;&gt;" -  -  -  -  - "),VLOOKUP(D85,supply!$A$8:$B$507,2,FALSE),"")</f>
        <v/>
      </c>
      <c r="D85" s="60"/>
      <c r="E85" s="105"/>
      <c r="F85" s="67"/>
      <c r="G85" s="59"/>
      <c r="H85" s="59"/>
      <c r="I85" s="106"/>
      <c r="J85" s="106"/>
      <c r="K85" s="77" t="str">
        <f t="shared" si="4"/>
        <v>Няма избран доставчик</v>
      </c>
      <c r="L85" s="63" t="str">
        <f t="shared" si="5"/>
        <v/>
      </c>
      <c r="M85" s="98" t="str">
        <f t="shared" si="6"/>
        <v>Няма достатъчно данни</v>
      </c>
      <c r="U85" s="94" t="str">
        <f>IF(K85="OK",IF(IFERROR(VLOOKUP(B85,total!$D$8:$D$1007,1,FALSE),"")="",B85&amp;", ",""),"")</f>
        <v/>
      </c>
      <c r="V85" s="94" t="str">
        <f t="shared" si="7"/>
        <v/>
      </c>
    </row>
    <row r="86" spans="1:22" x14ac:dyDescent="0.25">
      <c r="A86" s="42" t="str">
        <f>IF(K86="OK",IFERROR(B86&amp;" - "&amp;VLOOKUP(C86,supply!$B$8:$C$507,2,FALSE)&amp;" - "&amp;E86&amp;" - "&amp;G86&amp;" - с ддс: "&amp;J86&amp;" - "&amp;DAY(F86)&amp;"."&amp;MONTH(F86)&amp;"."&amp;YEAR(F86),""),"1001 - Няма данни за сч. док.")</f>
        <v>1001 - Няма данни за сч. док.</v>
      </c>
      <c r="B86" s="69">
        <v>79</v>
      </c>
      <c r="C86" s="69" t="str">
        <f>IF(AND(D86&lt;&gt;"",D86&lt;&gt;" -  -  -  -  - "),VLOOKUP(D86,supply!$A$8:$B$507,2,FALSE),"")</f>
        <v/>
      </c>
      <c r="D86" s="60"/>
      <c r="E86" s="105"/>
      <c r="F86" s="67"/>
      <c r="G86" s="59"/>
      <c r="H86" s="59"/>
      <c r="I86" s="106"/>
      <c r="J86" s="106"/>
      <c r="K86" s="77" t="str">
        <f t="shared" si="4"/>
        <v>Няма избран доставчик</v>
      </c>
      <c r="L86" s="63" t="str">
        <f t="shared" si="5"/>
        <v/>
      </c>
      <c r="M86" s="98" t="str">
        <f t="shared" si="6"/>
        <v>Няма достатъчно данни</v>
      </c>
      <c r="U86" s="94" t="str">
        <f>IF(K86="OK",IF(IFERROR(VLOOKUP(B86,total!$D$8:$D$1007,1,FALSE),"")="",B86&amp;", ",""),"")</f>
        <v/>
      </c>
      <c r="V86" s="94" t="str">
        <f t="shared" si="7"/>
        <v/>
      </c>
    </row>
    <row r="87" spans="1:22" x14ac:dyDescent="0.25">
      <c r="A87" s="42" t="str">
        <f>IF(K87="OK",IFERROR(B87&amp;" - "&amp;VLOOKUP(C87,supply!$B$8:$C$507,2,FALSE)&amp;" - "&amp;E87&amp;" - "&amp;G87&amp;" - с ддс: "&amp;J87&amp;" - "&amp;DAY(F87)&amp;"."&amp;MONTH(F87)&amp;"."&amp;YEAR(F87),""),"1001 - Няма данни за сч. док.")</f>
        <v>1001 - Няма данни за сч. док.</v>
      </c>
      <c r="B87" s="69">
        <v>80</v>
      </c>
      <c r="C87" s="69" t="str">
        <f>IF(AND(D87&lt;&gt;"",D87&lt;&gt;" -  -  -  -  - "),VLOOKUP(D87,supply!$A$8:$B$507,2,FALSE),"")</f>
        <v/>
      </c>
      <c r="D87" s="60"/>
      <c r="E87" s="105"/>
      <c r="F87" s="67"/>
      <c r="G87" s="59"/>
      <c r="H87" s="59"/>
      <c r="I87" s="106"/>
      <c r="J87" s="106"/>
      <c r="K87" s="77" t="str">
        <f t="shared" si="4"/>
        <v>Няма избран доставчик</v>
      </c>
      <c r="L87" s="63" t="str">
        <f t="shared" si="5"/>
        <v/>
      </c>
      <c r="M87" s="98" t="str">
        <f t="shared" si="6"/>
        <v>Няма достатъчно данни</v>
      </c>
      <c r="U87" s="94" t="str">
        <f>IF(K87="OK",IF(IFERROR(VLOOKUP(B87,total!$D$8:$D$1007,1,FALSE),"")="",B87&amp;", ",""),"")</f>
        <v/>
      </c>
      <c r="V87" s="94" t="str">
        <f t="shared" si="7"/>
        <v/>
      </c>
    </row>
    <row r="88" spans="1:22" x14ac:dyDescent="0.25">
      <c r="A88" s="42" t="str">
        <f>IF(K88="OK",IFERROR(B88&amp;" - "&amp;VLOOKUP(C88,supply!$B$8:$C$507,2,FALSE)&amp;" - "&amp;E88&amp;" - "&amp;G88&amp;" - с ддс: "&amp;J88&amp;" - "&amp;DAY(F88)&amp;"."&amp;MONTH(F88)&amp;"."&amp;YEAR(F88),""),"1001 - Няма данни за сч. док.")</f>
        <v>1001 - Няма данни за сч. док.</v>
      </c>
      <c r="B88" s="69">
        <v>81</v>
      </c>
      <c r="C88" s="69" t="str">
        <f>IF(AND(D88&lt;&gt;"",D88&lt;&gt;" -  -  -  -  - "),VLOOKUP(D88,supply!$A$8:$B$507,2,FALSE),"")</f>
        <v/>
      </c>
      <c r="D88" s="60"/>
      <c r="E88" s="105"/>
      <c r="F88" s="67"/>
      <c r="G88" s="59"/>
      <c r="H88" s="59"/>
      <c r="I88" s="106"/>
      <c r="J88" s="106"/>
      <c r="K88" s="77" t="str">
        <f t="shared" si="4"/>
        <v>Няма избран доставчик</v>
      </c>
      <c r="L88" s="63" t="str">
        <f t="shared" si="5"/>
        <v/>
      </c>
      <c r="M88" s="98" t="str">
        <f t="shared" si="6"/>
        <v>Няма достатъчно данни</v>
      </c>
      <c r="U88" s="94" t="str">
        <f>IF(K88="OK",IF(IFERROR(VLOOKUP(B88,total!$D$8:$D$1007,1,FALSE),"")="",B88&amp;", ",""),"")</f>
        <v/>
      </c>
      <c r="V88" s="94" t="str">
        <f t="shared" si="7"/>
        <v/>
      </c>
    </row>
    <row r="89" spans="1:22" x14ac:dyDescent="0.25">
      <c r="A89" s="42" t="str">
        <f>IF(K89="OK",IFERROR(B89&amp;" - "&amp;VLOOKUP(C89,supply!$B$8:$C$507,2,FALSE)&amp;" - "&amp;E89&amp;" - "&amp;G89&amp;" - с ддс: "&amp;J89&amp;" - "&amp;DAY(F89)&amp;"."&amp;MONTH(F89)&amp;"."&amp;YEAR(F89),""),"1001 - Няма данни за сч. док.")</f>
        <v>1001 - Няма данни за сч. док.</v>
      </c>
      <c r="B89" s="69">
        <v>82</v>
      </c>
      <c r="C89" s="69" t="str">
        <f>IF(AND(D89&lt;&gt;"",D89&lt;&gt;" -  -  -  -  - "),VLOOKUP(D89,supply!$A$8:$B$507,2,FALSE),"")</f>
        <v/>
      </c>
      <c r="D89" s="60"/>
      <c r="E89" s="105"/>
      <c r="F89" s="67"/>
      <c r="G89" s="59"/>
      <c r="H89" s="59"/>
      <c r="I89" s="106"/>
      <c r="J89" s="106"/>
      <c r="K89" s="77" t="str">
        <f t="shared" si="4"/>
        <v>Няма избран доставчик</v>
      </c>
      <c r="L89" s="63" t="str">
        <f t="shared" si="5"/>
        <v/>
      </c>
      <c r="M89" s="98" t="str">
        <f t="shared" si="6"/>
        <v>Няма достатъчно данни</v>
      </c>
      <c r="U89" s="94" t="str">
        <f>IF(K89="OK",IF(IFERROR(VLOOKUP(B89,total!$D$8:$D$1007,1,FALSE),"")="",B89&amp;", ",""),"")</f>
        <v/>
      </c>
      <c r="V89" s="94" t="str">
        <f t="shared" si="7"/>
        <v/>
      </c>
    </row>
    <row r="90" spans="1:22" x14ac:dyDescent="0.25">
      <c r="A90" s="42" t="str">
        <f>IF(K90="OK",IFERROR(B90&amp;" - "&amp;VLOOKUP(C90,supply!$B$8:$C$507,2,FALSE)&amp;" - "&amp;E90&amp;" - "&amp;G90&amp;" - с ддс: "&amp;J90&amp;" - "&amp;DAY(F90)&amp;"."&amp;MONTH(F90)&amp;"."&amp;YEAR(F90),""),"1001 - Няма данни за сч. док.")</f>
        <v>1001 - Няма данни за сч. док.</v>
      </c>
      <c r="B90" s="69">
        <v>83</v>
      </c>
      <c r="C90" s="69" t="str">
        <f>IF(AND(D90&lt;&gt;"",D90&lt;&gt;" -  -  -  -  - "),VLOOKUP(D90,supply!$A$8:$B$507,2,FALSE),"")</f>
        <v/>
      </c>
      <c r="D90" s="60"/>
      <c r="E90" s="105"/>
      <c r="F90" s="67"/>
      <c r="G90" s="59"/>
      <c r="H90" s="59"/>
      <c r="I90" s="106"/>
      <c r="J90" s="106"/>
      <c r="K90" s="77" t="str">
        <f t="shared" si="4"/>
        <v>Няма избран доставчик</v>
      </c>
      <c r="L90" s="63" t="str">
        <f t="shared" si="5"/>
        <v/>
      </c>
      <c r="M90" s="98" t="str">
        <f t="shared" si="6"/>
        <v>Няма достатъчно данни</v>
      </c>
      <c r="U90" s="94" t="str">
        <f>IF(K90="OK",IF(IFERROR(VLOOKUP(B90,total!$D$8:$D$1007,1,FALSE),"")="",B90&amp;", ",""),"")</f>
        <v/>
      </c>
      <c r="V90" s="94" t="str">
        <f t="shared" si="7"/>
        <v/>
      </c>
    </row>
    <row r="91" spans="1:22" x14ac:dyDescent="0.25">
      <c r="A91" s="42" t="str">
        <f>IF(K91="OK",IFERROR(B91&amp;" - "&amp;VLOOKUP(C91,supply!$B$8:$C$507,2,FALSE)&amp;" - "&amp;E91&amp;" - "&amp;G91&amp;" - с ддс: "&amp;J91&amp;" - "&amp;DAY(F91)&amp;"."&amp;MONTH(F91)&amp;"."&amp;YEAR(F91),""),"1001 - Няма данни за сч. док.")</f>
        <v>1001 - Няма данни за сч. док.</v>
      </c>
      <c r="B91" s="69">
        <v>84</v>
      </c>
      <c r="C91" s="69" t="str">
        <f>IF(AND(D91&lt;&gt;"",D91&lt;&gt;" -  -  -  -  - "),VLOOKUP(D91,supply!$A$8:$B$507,2,FALSE),"")</f>
        <v/>
      </c>
      <c r="D91" s="60"/>
      <c r="E91" s="105"/>
      <c r="F91" s="67"/>
      <c r="G91" s="59"/>
      <c r="H91" s="59"/>
      <c r="I91" s="106"/>
      <c r="J91" s="106"/>
      <c r="K91" s="77" t="str">
        <f t="shared" si="4"/>
        <v>Няма избран доставчик</v>
      </c>
      <c r="L91" s="63" t="str">
        <f t="shared" si="5"/>
        <v/>
      </c>
      <c r="M91" s="98" t="str">
        <f t="shared" si="6"/>
        <v>Няма достатъчно данни</v>
      </c>
      <c r="U91" s="94" t="str">
        <f>IF(K91="OK",IF(IFERROR(VLOOKUP(B91,total!$D$8:$D$1007,1,FALSE),"")="",B91&amp;", ",""),"")</f>
        <v/>
      </c>
      <c r="V91" s="94" t="str">
        <f t="shared" si="7"/>
        <v/>
      </c>
    </row>
    <row r="92" spans="1:22" x14ac:dyDescent="0.25">
      <c r="A92" s="42" t="str">
        <f>IF(K92="OK",IFERROR(B92&amp;" - "&amp;VLOOKUP(C92,supply!$B$8:$C$507,2,FALSE)&amp;" - "&amp;E92&amp;" - "&amp;G92&amp;" - с ддс: "&amp;J92&amp;" - "&amp;DAY(F92)&amp;"."&amp;MONTH(F92)&amp;"."&amp;YEAR(F92),""),"1001 - Няма данни за сч. док.")</f>
        <v>1001 - Няма данни за сч. док.</v>
      </c>
      <c r="B92" s="69">
        <v>85</v>
      </c>
      <c r="C92" s="69" t="str">
        <f>IF(AND(D92&lt;&gt;"",D92&lt;&gt;" -  -  -  -  - "),VLOOKUP(D92,supply!$A$8:$B$507,2,FALSE),"")</f>
        <v/>
      </c>
      <c r="D92" s="60"/>
      <c r="E92" s="105"/>
      <c r="F92" s="67"/>
      <c r="G92" s="59"/>
      <c r="H92" s="59"/>
      <c r="I92" s="106"/>
      <c r="J92" s="106"/>
      <c r="K92" s="77" t="str">
        <f t="shared" si="4"/>
        <v>Няма избран доставчик</v>
      </c>
      <c r="L92" s="63" t="str">
        <f t="shared" si="5"/>
        <v/>
      </c>
      <c r="M92" s="98" t="str">
        <f t="shared" si="6"/>
        <v>Няма достатъчно данни</v>
      </c>
      <c r="U92" s="94" t="str">
        <f>IF(K92="OK",IF(IFERROR(VLOOKUP(B92,total!$D$8:$D$1007,1,FALSE),"")="",B92&amp;", ",""),"")</f>
        <v/>
      </c>
      <c r="V92" s="94" t="str">
        <f t="shared" si="7"/>
        <v/>
      </c>
    </row>
    <row r="93" spans="1:22" x14ac:dyDescent="0.25">
      <c r="A93" s="42" t="str">
        <f>IF(K93="OK",IFERROR(B93&amp;" - "&amp;VLOOKUP(C93,supply!$B$8:$C$507,2,FALSE)&amp;" - "&amp;E93&amp;" - "&amp;G93&amp;" - с ддс: "&amp;J93&amp;" - "&amp;DAY(F93)&amp;"."&amp;MONTH(F93)&amp;"."&amp;YEAR(F93),""),"1001 - Няма данни за сч. док.")</f>
        <v>1001 - Няма данни за сч. док.</v>
      </c>
      <c r="B93" s="69">
        <v>86</v>
      </c>
      <c r="C93" s="69" t="str">
        <f>IF(AND(D93&lt;&gt;"",D93&lt;&gt;" -  -  -  -  - "),VLOOKUP(D93,supply!$A$8:$B$507,2,FALSE),"")</f>
        <v/>
      </c>
      <c r="D93" s="60"/>
      <c r="E93" s="105"/>
      <c r="F93" s="67"/>
      <c r="G93" s="59"/>
      <c r="H93" s="59"/>
      <c r="I93" s="106"/>
      <c r="J93" s="106"/>
      <c r="K93" s="77" t="str">
        <f t="shared" si="4"/>
        <v>Няма избран доставчик</v>
      </c>
      <c r="L93" s="63" t="str">
        <f t="shared" si="5"/>
        <v/>
      </c>
      <c r="M93" s="98" t="str">
        <f t="shared" si="6"/>
        <v>Няма достатъчно данни</v>
      </c>
      <c r="U93" s="94" t="str">
        <f>IF(K93="OK",IF(IFERROR(VLOOKUP(B93,total!$D$8:$D$1007,1,FALSE),"")="",B93&amp;", ",""),"")</f>
        <v/>
      </c>
      <c r="V93" s="94" t="str">
        <f t="shared" si="7"/>
        <v/>
      </c>
    </row>
    <row r="94" spans="1:22" x14ac:dyDescent="0.25">
      <c r="A94" s="42" t="str">
        <f>IF(K94="OK",IFERROR(B94&amp;" - "&amp;VLOOKUP(C94,supply!$B$8:$C$507,2,FALSE)&amp;" - "&amp;E94&amp;" - "&amp;G94&amp;" - с ддс: "&amp;J94&amp;" - "&amp;DAY(F94)&amp;"."&amp;MONTH(F94)&amp;"."&amp;YEAR(F94),""),"1001 - Няма данни за сч. док.")</f>
        <v>1001 - Няма данни за сч. док.</v>
      </c>
      <c r="B94" s="69">
        <v>87</v>
      </c>
      <c r="C94" s="69" t="str">
        <f>IF(AND(D94&lt;&gt;"",D94&lt;&gt;" -  -  -  -  - "),VLOOKUP(D94,supply!$A$8:$B$507,2,FALSE),"")</f>
        <v/>
      </c>
      <c r="D94" s="60"/>
      <c r="E94" s="105"/>
      <c r="F94" s="67"/>
      <c r="G94" s="59"/>
      <c r="H94" s="59"/>
      <c r="I94" s="106"/>
      <c r="J94" s="106"/>
      <c r="K94" s="77" t="str">
        <f t="shared" si="4"/>
        <v>Няма избран доставчик</v>
      </c>
      <c r="L94" s="63" t="str">
        <f t="shared" si="5"/>
        <v/>
      </c>
      <c r="M94" s="98" t="str">
        <f t="shared" si="6"/>
        <v>Няма достатъчно данни</v>
      </c>
      <c r="U94" s="94" t="str">
        <f>IF(K94="OK",IF(IFERROR(VLOOKUP(B94,total!$D$8:$D$1007,1,FALSE),"")="",B94&amp;", ",""),"")</f>
        <v/>
      </c>
      <c r="V94" s="94" t="str">
        <f t="shared" si="7"/>
        <v/>
      </c>
    </row>
    <row r="95" spans="1:22" x14ac:dyDescent="0.25">
      <c r="A95" s="42" t="str">
        <f>IF(K95="OK",IFERROR(B95&amp;" - "&amp;VLOOKUP(C95,supply!$B$8:$C$507,2,FALSE)&amp;" - "&amp;E95&amp;" - "&amp;G95&amp;" - с ддс: "&amp;J95&amp;" - "&amp;DAY(F95)&amp;"."&amp;MONTH(F95)&amp;"."&amp;YEAR(F95),""),"1001 - Няма данни за сч. док.")</f>
        <v>1001 - Няма данни за сч. док.</v>
      </c>
      <c r="B95" s="69">
        <v>88</v>
      </c>
      <c r="C95" s="69" t="str">
        <f>IF(AND(D95&lt;&gt;"",D95&lt;&gt;" -  -  -  -  - "),VLOOKUP(D95,supply!$A$8:$B$507,2,FALSE),"")</f>
        <v/>
      </c>
      <c r="D95" s="60"/>
      <c r="E95" s="105"/>
      <c r="F95" s="67"/>
      <c r="G95" s="59"/>
      <c r="H95" s="59"/>
      <c r="I95" s="106"/>
      <c r="J95" s="106"/>
      <c r="K95" s="77" t="str">
        <f t="shared" si="4"/>
        <v>Няма избран доставчик</v>
      </c>
      <c r="L95" s="63" t="str">
        <f t="shared" si="5"/>
        <v/>
      </c>
      <c r="M95" s="98" t="str">
        <f t="shared" si="6"/>
        <v>Няма достатъчно данни</v>
      </c>
      <c r="U95" s="94" t="str">
        <f>IF(K95="OK",IF(IFERROR(VLOOKUP(B95,total!$D$8:$D$1007,1,FALSE),"")="",B95&amp;", ",""),"")</f>
        <v/>
      </c>
      <c r="V95" s="94" t="str">
        <f t="shared" si="7"/>
        <v/>
      </c>
    </row>
    <row r="96" spans="1:22" x14ac:dyDescent="0.25">
      <c r="A96" s="42" t="str">
        <f>IF(K96="OK",IFERROR(B96&amp;" - "&amp;VLOOKUP(C96,supply!$B$8:$C$507,2,FALSE)&amp;" - "&amp;E96&amp;" - "&amp;G96&amp;" - с ддс: "&amp;J96&amp;" - "&amp;DAY(F96)&amp;"."&amp;MONTH(F96)&amp;"."&amp;YEAR(F96),""),"1001 - Няма данни за сч. док.")</f>
        <v>1001 - Няма данни за сч. док.</v>
      </c>
      <c r="B96" s="69">
        <v>89</v>
      </c>
      <c r="C96" s="69" t="str">
        <f>IF(AND(D96&lt;&gt;"",D96&lt;&gt;" -  -  -  -  - "),VLOOKUP(D96,supply!$A$8:$B$507,2,FALSE),"")</f>
        <v/>
      </c>
      <c r="D96" s="60"/>
      <c r="E96" s="105"/>
      <c r="F96" s="67"/>
      <c r="G96" s="59"/>
      <c r="H96" s="59"/>
      <c r="I96" s="106"/>
      <c r="J96" s="106"/>
      <c r="K96" s="77" t="str">
        <f t="shared" si="4"/>
        <v>Няма избран доставчик</v>
      </c>
      <c r="L96" s="63" t="str">
        <f t="shared" si="5"/>
        <v/>
      </c>
      <c r="M96" s="98" t="str">
        <f t="shared" si="6"/>
        <v>Няма достатъчно данни</v>
      </c>
      <c r="U96" s="94" t="str">
        <f>IF(K96="OK",IF(IFERROR(VLOOKUP(B96,total!$D$8:$D$1007,1,FALSE),"")="",B96&amp;", ",""),"")</f>
        <v/>
      </c>
      <c r="V96" s="94" t="str">
        <f t="shared" si="7"/>
        <v/>
      </c>
    </row>
    <row r="97" spans="1:22" x14ac:dyDescent="0.25">
      <c r="A97" s="42" t="str">
        <f>IF(K97="OK",IFERROR(B97&amp;" - "&amp;VLOOKUP(C97,supply!$B$8:$C$507,2,FALSE)&amp;" - "&amp;E97&amp;" - "&amp;G97&amp;" - с ддс: "&amp;J97&amp;" - "&amp;DAY(F97)&amp;"."&amp;MONTH(F97)&amp;"."&amp;YEAR(F97),""),"1001 - Няма данни за сч. док.")</f>
        <v>1001 - Няма данни за сч. док.</v>
      </c>
      <c r="B97" s="69">
        <v>90</v>
      </c>
      <c r="C97" s="69" t="str">
        <f>IF(AND(D97&lt;&gt;"",D97&lt;&gt;" -  -  -  -  - "),VLOOKUP(D97,supply!$A$8:$B$507,2,FALSE),"")</f>
        <v/>
      </c>
      <c r="D97" s="60"/>
      <c r="E97" s="105"/>
      <c r="F97" s="67"/>
      <c r="G97" s="59"/>
      <c r="H97" s="59"/>
      <c r="I97" s="106"/>
      <c r="J97" s="106"/>
      <c r="K97" s="77" t="str">
        <f t="shared" si="4"/>
        <v>Няма избран доставчик</v>
      </c>
      <c r="L97" s="63" t="str">
        <f t="shared" si="5"/>
        <v/>
      </c>
      <c r="M97" s="98" t="str">
        <f t="shared" si="6"/>
        <v>Няма достатъчно данни</v>
      </c>
      <c r="U97" s="94" t="str">
        <f>IF(K97="OK",IF(IFERROR(VLOOKUP(B97,total!$D$8:$D$1007,1,FALSE),"")="",B97&amp;", ",""),"")</f>
        <v/>
      </c>
      <c r="V97" s="94" t="str">
        <f t="shared" si="7"/>
        <v/>
      </c>
    </row>
    <row r="98" spans="1:22" x14ac:dyDescent="0.25">
      <c r="A98" s="42" t="str">
        <f>IF(K98="OK",IFERROR(B98&amp;" - "&amp;VLOOKUP(C98,supply!$B$8:$C$507,2,FALSE)&amp;" - "&amp;E98&amp;" - "&amp;G98&amp;" - с ддс: "&amp;J98&amp;" - "&amp;DAY(F98)&amp;"."&amp;MONTH(F98)&amp;"."&amp;YEAR(F98),""),"1001 - Няма данни за сч. док.")</f>
        <v>1001 - Няма данни за сч. док.</v>
      </c>
      <c r="B98" s="69">
        <v>91</v>
      </c>
      <c r="C98" s="69" t="str">
        <f>IF(AND(D98&lt;&gt;"",D98&lt;&gt;" -  -  -  -  - "),VLOOKUP(D98,supply!$A$8:$B$507,2,FALSE),"")</f>
        <v/>
      </c>
      <c r="D98" s="60"/>
      <c r="E98" s="105"/>
      <c r="F98" s="67"/>
      <c r="G98" s="59"/>
      <c r="H98" s="59"/>
      <c r="I98" s="106"/>
      <c r="J98" s="106"/>
      <c r="K98" s="77" t="str">
        <f t="shared" si="4"/>
        <v>Няма избран доставчик</v>
      </c>
      <c r="L98" s="63" t="str">
        <f t="shared" si="5"/>
        <v/>
      </c>
      <c r="M98" s="98" t="str">
        <f t="shared" si="6"/>
        <v>Няма достатъчно данни</v>
      </c>
      <c r="U98" s="94" t="str">
        <f>IF(K98="OK",IF(IFERROR(VLOOKUP(B98,total!$D$8:$D$1007,1,FALSE),"")="",B98&amp;", ",""),"")</f>
        <v/>
      </c>
      <c r="V98" s="94" t="str">
        <f t="shared" si="7"/>
        <v/>
      </c>
    </row>
    <row r="99" spans="1:22" x14ac:dyDescent="0.25">
      <c r="A99" s="42" t="str">
        <f>IF(K99="OK",IFERROR(B99&amp;" - "&amp;VLOOKUP(C99,supply!$B$8:$C$507,2,FALSE)&amp;" - "&amp;E99&amp;" - "&amp;G99&amp;" - с ддс: "&amp;J99&amp;" - "&amp;DAY(F99)&amp;"."&amp;MONTH(F99)&amp;"."&amp;YEAR(F99),""),"1001 - Няма данни за сч. док.")</f>
        <v>1001 - Няма данни за сч. док.</v>
      </c>
      <c r="B99" s="69">
        <v>92</v>
      </c>
      <c r="C99" s="69" t="str">
        <f>IF(AND(D99&lt;&gt;"",D99&lt;&gt;" -  -  -  -  - "),VLOOKUP(D99,supply!$A$8:$B$507,2,FALSE),"")</f>
        <v/>
      </c>
      <c r="D99" s="60"/>
      <c r="E99" s="105"/>
      <c r="F99" s="67"/>
      <c r="G99" s="59"/>
      <c r="H99" s="59"/>
      <c r="I99" s="106"/>
      <c r="J99" s="106"/>
      <c r="K99" s="77" t="str">
        <f t="shared" si="4"/>
        <v>Няма избран доставчик</v>
      </c>
      <c r="L99" s="63" t="str">
        <f t="shared" si="5"/>
        <v/>
      </c>
      <c r="M99" s="98" t="str">
        <f t="shared" si="6"/>
        <v>Няма достатъчно данни</v>
      </c>
      <c r="U99" s="94" t="str">
        <f>IF(K99="OK",IF(IFERROR(VLOOKUP(B99,total!$D$8:$D$1007,1,FALSE),"")="",B99&amp;", ",""),"")</f>
        <v/>
      </c>
      <c r="V99" s="94" t="str">
        <f t="shared" si="7"/>
        <v/>
      </c>
    </row>
    <row r="100" spans="1:22" x14ac:dyDescent="0.25">
      <c r="A100" s="42" t="str">
        <f>IF(K100="OK",IFERROR(B100&amp;" - "&amp;VLOOKUP(C100,supply!$B$8:$C$507,2,FALSE)&amp;" - "&amp;E100&amp;" - "&amp;G100&amp;" - с ддс: "&amp;J100&amp;" - "&amp;DAY(F100)&amp;"."&amp;MONTH(F100)&amp;"."&amp;YEAR(F100),""),"1001 - Няма данни за сч. док.")</f>
        <v>1001 - Няма данни за сч. док.</v>
      </c>
      <c r="B100" s="69">
        <v>93</v>
      </c>
      <c r="C100" s="69" t="str">
        <f>IF(AND(D100&lt;&gt;"",D100&lt;&gt;" -  -  -  -  - "),VLOOKUP(D100,supply!$A$8:$B$507,2,FALSE),"")</f>
        <v/>
      </c>
      <c r="D100" s="60"/>
      <c r="E100" s="105"/>
      <c r="F100" s="67"/>
      <c r="G100" s="59"/>
      <c r="H100" s="59"/>
      <c r="I100" s="106"/>
      <c r="J100" s="106"/>
      <c r="K100" s="77" t="str">
        <f t="shared" si="4"/>
        <v>Няма избран доставчик</v>
      </c>
      <c r="L100" s="63" t="str">
        <f t="shared" si="5"/>
        <v/>
      </c>
      <c r="M100" s="98" t="str">
        <f t="shared" si="6"/>
        <v>Няма достатъчно данни</v>
      </c>
      <c r="U100" s="94" t="str">
        <f>IF(K100="OK",IF(IFERROR(VLOOKUP(B100,total!$D$8:$D$1007,1,FALSE),"")="",B100&amp;", ",""),"")</f>
        <v/>
      </c>
      <c r="V100" s="94" t="str">
        <f t="shared" si="7"/>
        <v/>
      </c>
    </row>
    <row r="101" spans="1:22" x14ac:dyDescent="0.25">
      <c r="A101" s="42" t="str">
        <f>IF(K101="OK",IFERROR(B101&amp;" - "&amp;VLOOKUP(C101,supply!$B$8:$C$507,2,FALSE)&amp;" - "&amp;E101&amp;" - "&amp;G101&amp;" - с ддс: "&amp;J101&amp;" - "&amp;DAY(F101)&amp;"."&amp;MONTH(F101)&amp;"."&amp;YEAR(F101),""),"1001 - Няма данни за сч. док.")</f>
        <v>1001 - Няма данни за сч. док.</v>
      </c>
      <c r="B101" s="69">
        <v>94</v>
      </c>
      <c r="C101" s="69" t="str">
        <f>IF(AND(D101&lt;&gt;"",D101&lt;&gt;" -  -  -  -  - "),VLOOKUP(D101,supply!$A$8:$B$507,2,FALSE),"")</f>
        <v/>
      </c>
      <c r="D101" s="60"/>
      <c r="E101" s="105"/>
      <c r="F101" s="67"/>
      <c r="G101" s="59"/>
      <c r="H101" s="59"/>
      <c r="I101" s="106"/>
      <c r="J101" s="106"/>
      <c r="K101" s="77" t="str">
        <f t="shared" si="4"/>
        <v>Няма избран доставчик</v>
      </c>
      <c r="L101" s="63" t="str">
        <f t="shared" si="5"/>
        <v/>
      </c>
      <c r="M101" s="98" t="str">
        <f t="shared" si="6"/>
        <v>Няма достатъчно данни</v>
      </c>
      <c r="U101" s="94" t="str">
        <f>IF(K101="OK",IF(IFERROR(VLOOKUP(B101,total!$D$8:$D$1007,1,FALSE),"")="",B101&amp;", ",""),"")</f>
        <v/>
      </c>
      <c r="V101" s="94" t="str">
        <f t="shared" si="7"/>
        <v/>
      </c>
    </row>
    <row r="102" spans="1:22" x14ac:dyDescent="0.25">
      <c r="A102" s="42" t="str">
        <f>IF(K102="OK",IFERROR(B102&amp;" - "&amp;VLOOKUP(C102,supply!$B$8:$C$507,2,FALSE)&amp;" - "&amp;E102&amp;" - "&amp;G102&amp;" - с ддс: "&amp;J102&amp;" - "&amp;DAY(F102)&amp;"."&amp;MONTH(F102)&amp;"."&amp;YEAR(F102),""),"1001 - Няма данни за сч. док.")</f>
        <v>1001 - Няма данни за сч. док.</v>
      </c>
      <c r="B102" s="69">
        <v>95</v>
      </c>
      <c r="C102" s="69" t="str">
        <f>IF(AND(D102&lt;&gt;"",D102&lt;&gt;" -  -  -  -  - "),VLOOKUP(D102,supply!$A$8:$B$507,2,FALSE),"")</f>
        <v/>
      </c>
      <c r="D102" s="60"/>
      <c r="E102" s="105"/>
      <c r="F102" s="67"/>
      <c r="G102" s="59"/>
      <c r="H102" s="59"/>
      <c r="I102" s="106"/>
      <c r="J102" s="106"/>
      <c r="K102" s="77" t="str">
        <f t="shared" si="4"/>
        <v>Няма избран доставчик</v>
      </c>
      <c r="L102" s="63" t="str">
        <f t="shared" si="5"/>
        <v/>
      </c>
      <c r="M102" s="98" t="str">
        <f t="shared" si="6"/>
        <v>Няма достатъчно данни</v>
      </c>
      <c r="U102" s="94" t="str">
        <f>IF(K102="OK",IF(IFERROR(VLOOKUP(B102,total!$D$8:$D$1007,1,FALSE),"")="",B102&amp;", ",""),"")</f>
        <v/>
      </c>
      <c r="V102" s="94" t="str">
        <f t="shared" si="7"/>
        <v/>
      </c>
    </row>
    <row r="103" spans="1:22" x14ac:dyDescent="0.25">
      <c r="A103" s="42" t="str">
        <f>IF(K103="OK",IFERROR(B103&amp;" - "&amp;VLOOKUP(C103,supply!$B$8:$C$507,2,FALSE)&amp;" - "&amp;E103&amp;" - "&amp;G103&amp;" - с ддс: "&amp;J103&amp;" - "&amp;DAY(F103)&amp;"."&amp;MONTH(F103)&amp;"."&amp;YEAR(F103),""),"1001 - Няма данни за сч. док.")</f>
        <v>1001 - Няма данни за сч. док.</v>
      </c>
      <c r="B103" s="69">
        <v>96</v>
      </c>
      <c r="C103" s="69" t="str">
        <f>IF(AND(D103&lt;&gt;"",D103&lt;&gt;" -  -  -  -  - "),VLOOKUP(D103,supply!$A$8:$B$507,2,FALSE),"")</f>
        <v/>
      </c>
      <c r="D103" s="60"/>
      <c r="E103" s="105"/>
      <c r="F103" s="67"/>
      <c r="G103" s="59"/>
      <c r="H103" s="59"/>
      <c r="I103" s="106"/>
      <c r="J103" s="106"/>
      <c r="K103" s="77" t="str">
        <f t="shared" si="4"/>
        <v>Няма избран доставчик</v>
      </c>
      <c r="L103" s="63" t="str">
        <f t="shared" si="5"/>
        <v/>
      </c>
      <c r="M103" s="98" t="str">
        <f t="shared" si="6"/>
        <v>Няма достатъчно данни</v>
      </c>
      <c r="U103" s="94" t="str">
        <f>IF(K103="OK",IF(IFERROR(VLOOKUP(B103,total!$D$8:$D$1007,1,FALSE),"")="",B103&amp;", ",""),"")</f>
        <v/>
      </c>
      <c r="V103" s="94" t="str">
        <f t="shared" si="7"/>
        <v/>
      </c>
    </row>
    <row r="104" spans="1:22" x14ac:dyDescent="0.25">
      <c r="A104" s="42" t="str">
        <f>IF(K104="OK",IFERROR(B104&amp;" - "&amp;VLOOKUP(C104,supply!$B$8:$C$507,2,FALSE)&amp;" - "&amp;E104&amp;" - "&amp;G104&amp;" - с ддс: "&amp;J104&amp;" - "&amp;DAY(F104)&amp;"."&amp;MONTH(F104)&amp;"."&amp;YEAR(F104),""),"1001 - Няма данни за сч. док.")</f>
        <v>1001 - Няма данни за сч. док.</v>
      </c>
      <c r="B104" s="69">
        <v>97</v>
      </c>
      <c r="C104" s="69" t="str">
        <f>IF(AND(D104&lt;&gt;"",D104&lt;&gt;" -  -  -  -  - "),VLOOKUP(D104,supply!$A$8:$B$507,2,FALSE),"")</f>
        <v/>
      </c>
      <c r="D104" s="60"/>
      <c r="E104" s="105"/>
      <c r="F104" s="67"/>
      <c r="G104" s="59"/>
      <c r="H104" s="59"/>
      <c r="I104" s="106"/>
      <c r="J104" s="106"/>
      <c r="K104" s="77" t="str">
        <f t="shared" si="4"/>
        <v>Няма избран доставчик</v>
      </c>
      <c r="L104" s="63" t="str">
        <f t="shared" si="5"/>
        <v/>
      </c>
      <c r="M104" s="98" t="str">
        <f t="shared" si="6"/>
        <v>Няма достатъчно данни</v>
      </c>
      <c r="U104" s="94" t="str">
        <f>IF(K104="OK",IF(IFERROR(VLOOKUP(B104,total!$D$8:$D$1007,1,FALSE),"")="",B104&amp;", ",""),"")</f>
        <v/>
      </c>
      <c r="V104" s="94" t="str">
        <f t="shared" si="7"/>
        <v/>
      </c>
    </row>
    <row r="105" spans="1:22" x14ac:dyDescent="0.25">
      <c r="A105" s="42" t="str">
        <f>IF(K105="OK",IFERROR(B105&amp;" - "&amp;VLOOKUP(C105,supply!$B$8:$C$507,2,FALSE)&amp;" - "&amp;E105&amp;" - "&amp;G105&amp;" - с ддс: "&amp;J105&amp;" - "&amp;DAY(F105)&amp;"."&amp;MONTH(F105)&amp;"."&amp;YEAR(F105),""),"1001 - Няма данни за сч. док.")</f>
        <v>1001 - Няма данни за сч. док.</v>
      </c>
      <c r="B105" s="69">
        <v>98</v>
      </c>
      <c r="C105" s="69" t="str">
        <f>IF(AND(D105&lt;&gt;"",D105&lt;&gt;" -  -  -  -  - "),VLOOKUP(D105,supply!$A$8:$B$507,2,FALSE),"")</f>
        <v/>
      </c>
      <c r="D105" s="60"/>
      <c r="E105" s="105"/>
      <c r="F105" s="67"/>
      <c r="G105" s="59"/>
      <c r="H105" s="59"/>
      <c r="I105" s="106"/>
      <c r="J105" s="106"/>
      <c r="K105" s="77" t="str">
        <f t="shared" si="4"/>
        <v>Няма избран доставчик</v>
      </c>
      <c r="L105" s="63" t="str">
        <f t="shared" si="5"/>
        <v/>
      </c>
      <c r="M105" s="98" t="str">
        <f t="shared" si="6"/>
        <v>Няма достатъчно данни</v>
      </c>
      <c r="U105" s="94" t="str">
        <f>IF(K105="OK",IF(IFERROR(VLOOKUP(B105,total!$D$8:$D$1007,1,FALSE),"")="",B105&amp;", ",""),"")</f>
        <v/>
      </c>
      <c r="V105" s="94" t="str">
        <f t="shared" si="7"/>
        <v/>
      </c>
    </row>
    <row r="106" spans="1:22" x14ac:dyDescent="0.25">
      <c r="A106" s="42" t="str">
        <f>IF(K106="OK",IFERROR(B106&amp;" - "&amp;VLOOKUP(C106,supply!$B$8:$C$507,2,FALSE)&amp;" - "&amp;E106&amp;" - "&amp;G106&amp;" - с ддс: "&amp;J106&amp;" - "&amp;DAY(F106)&amp;"."&amp;MONTH(F106)&amp;"."&amp;YEAR(F106),""),"1001 - Няма данни за сч. док.")</f>
        <v>1001 - Няма данни за сч. док.</v>
      </c>
      <c r="B106" s="69">
        <v>99</v>
      </c>
      <c r="C106" s="69" t="str">
        <f>IF(AND(D106&lt;&gt;"",D106&lt;&gt;" -  -  -  -  - "),VLOOKUP(D106,supply!$A$8:$B$507,2,FALSE),"")</f>
        <v/>
      </c>
      <c r="D106" s="60"/>
      <c r="E106" s="105"/>
      <c r="F106" s="67"/>
      <c r="G106" s="59"/>
      <c r="H106" s="59"/>
      <c r="I106" s="106"/>
      <c r="J106" s="106"/>
      <c r="K106" s="77" t="str">
        <f t="shared" si="4"/>
        <v>Няма избран доставчик</v>
      </c>
      <c r="L106" s="63" t="str">
        <f t="shared" si="5"/>
        <v/>
      </c>
      <c r="M106" s="98" t="str">
        <f t="shared" si="6"/>
        <v>Няма достатъчно данни</v>
      </c>
      <c r="U106" s="94" t="str">
        <f>IF(K106="OK",IF(IFERROR(VLOOKUP(B106,total!$D$8:$D$1007,1,FALSE),"")="",B106&amp;", ",""),"")</f>
        <v/>
      </c>
      <c r="V106" s="94" t="str">
        <f t="shared" si="7"/>
        <v/>
      </c>
    </row>
    <row r="107" spans="1:22" x14ac:dyDescent="0.25">
      <c r="A107" s="42" t="str">
        <f>IF(K107="OK",IFERROR(B107&amp;" - "&amp;VLOOKUP(C107,supply!$B$8:$C$507,2,FALSE)&amp;" - "&amp;E107&amp;" - "&amp;G107&amp;" - с ддс: "&amp;J107&amp;" - "&amp;DAY(F107)&amp;"."&amp;MONTH(F107)&amp;"."&amp;YEAR(F107),""),"1001 - Няма данни за сч. док.")</f>
        <v>1001 - Няма данни за сч. док.</v>
      </c>
      <c r="B107" s="69">
        <v>100</v>
      </c>
      <c r="C107" s="69" t="str">
        <f>IF(AND(D107&lt;&gt;"",D107&lt;&gt;" -  -  -  -  - "),VLOOKUP(D107,supply!$A$8:$B$507,2,FALSE),"")</f>
        <v/>
      </c>
      <c r="D107" s="60"/>
      <c r="E107" s="105"/>
      <c r="F107" s="67"/>
      <c r="G107" s="59"/>
      <c r="H107" s="59"/>
      <c r="I107" s="106"/>
      <c r="J107" s="106"/>
      <c r="K107" s="77" t="str">
        <f t="shared" si="4"/>
        <v>Няма избран доставчик</v>
      </c>
      <c r="L107" s="63" t="str">
        <f t="shared" si="5"/>
        <v/>
      </c>
      <c r="M107" s="98" t="str">
        <f t="shared" si="6"/>
        <v>Няма достатъчно данни</v>
      </c>
      <c r="U107" s="94" t="str">
        <f>IF(K107="OK",IF(IFERROR(VLOOKUP(B107,total!$D$8:$D$1007,1,FALSE),"")="",B107&amp;", ",""),"")</f>
        <v/>
      </c>
      <c r="V107" s="94" t="str">
        <f t="shared" si="7"/>
        <v/>
      </c>
    </row>
    <row r="108" spans="1:22" x14ac:dyDescent="0.25">
      <c r="A108" s="42" t="str">
        <f>IF(K108="OK",IFERROR(B108&amp;" - "&amp;VLOOKUP(C108,supply!$B$8:$C$507,2,FALSE)&amp;" - "&amp;E108&amp;" - "&amp;G108&amp;" - с ддс: "&amp;J108&amp;" - "&amp;DAY(F108)&amp;"."&amp;MONTH(F108)&amp;"."&amp;YEAR(F108),""),"1001 - Няма данни за сч. док.")</f>
        <v>1001 - Няма данни за сч. док.</v>
      </c>
      <c r="B108" s="69">
        <v>101</v>
      </c>
      <c r="C108" s="69" t="str">
        <f>IF(AND(D108&lt;&gt;"",D108&lt;&gt;" -  -  -  -  - "),VLOOKUP(D108,supply!$A$8:$B$507,2,FALSE),"")</f>
        <v/>
      </c>
      <c r="D108" s="60"/>
      <c r="E108" s="105"/>
      <c r="F108" s="67"/>
      <c r="G108" s="59"/>
      <c r="H108" s="59"/>
      <c r="I108" s="106"/>
      <c r="J108" s="106"/>
      <c r="K108" s="77" t="str">
        <f t="shared" si="4"/>
        <v>Няма избран доставчик</v>
      </c>
      <c r="L108" s="63" t="str">
        <f t="shared" si="5"/>
        <v/>
      </c>
      <c r="M108" s="98" t="str">
        <f t="shared" si="6"/>
        <v>Няма достатъчно данни</v>
      </c>
      <c r="U108" s="94" t="str">
        <f>IF(K108="OK",IF(IFERROR(VLOOKUP(B108,total!$D$8:$D$1007,1,FALSE),"")="",B108&amp;", ",""),"")</f>
        <v/>
      </c>
      <c r="V108" s="94" t="str">
        <f t="shared" si="7"/>
        <v/>
      </c>
    </row>
    <row r="109" spans="1:22" x14ac:dyDescent="0.25">
      <c r="A109" s="42" t="str">
        <f>IF(K109="OK",IFERROR(B109&amp;" - "&amp;VLOOKUP(C109,supply!$B$8:$C$507,2,FALSE)&amp;" - "&amp;E109&amp;" - "&amp;G109&amp;" - с ддс: "&amp;J109&amp;" - "&amp;DAY(F109)&amp;"."&amp;MONTH(F109)&amp;"."&amp;YEAR(F109),""),"1001 - Няма данни за сч. док.")</f>
        <v>1001 - Няма данни за сч. док.</v>
      </c>
      <c r="B109" s="69">
        <v>102</v>
      </c>
      <c r="C109" s="69" t="str">
        <f>IF(AND(D109&lt;&gt;"",D109&lt;&gt;" -  -  -  -  - "),VLOOKUP(D109,supply!$A$8:$B$507,2,FALSE),"")</f>
        <v/>
      </c>
      <c r="D109" s="60"/>
      <c r="E109" s="105"/>
      <c r="F109" s="67"/>
      <c r="G109" s="59"/>
      <c r="H109" s="59"/>
      <c r="I109" s="106"/>
      <c r="J109" s="106"/>
      <c r="K109" s="77" t="str">
        <f t="shared" si="4"/>
        <v>Няма избран доставчик</v>
      </c>
      <c r="L109" s="63" t="str">
        <f t="shared" si="5"/>
        <v/>
      </c>
      <c r="M109" s="98" t="str">
        <f t="shared" si="6"/>
        <v>Няма достатъчно данни</v>
      </c>
      <c r="U109" s="94" t="str">
        <f>IF(K109="OK",IF(IFERROR(VLOOKUP(B109,total!$D$8:$D$1007,1,FALSE),"")="",B109&amp;", ",""),"")</f>
        <v/>
      </c>
      <c r="V109" s="94" t="str">
        <f t="shared" si="7"/>
        <v/>
      </c>
    </row>
    <row r="110" spans="1:22" x14ac:dyDescent="0.25">
      <c r="A110" s="42" t="str">
        <f>IF(K110="OK",IFERROR(B110&amp;" - "&amp;VLOOKUP(C110,supply!$B$8:$C$507,2,FALSE)&amp;" - "&amp;E110&amp;" - "&amp;G110&amp;" - с ддс: "&amp;J110&amp;" - "&amp;DAY(F110)&amp;"."&amp;MONTH(F110)&amp;"."&amp;YEAR(F110),""),"1001 - Няма данни за сч. док.")</f>
        <v>1001 - Няма данни за сч. док.</v>
      </c>
      <c r="B110" s="69">
        <v>103</v>
      </c>
      <c r="C110" s="69" t="str">
        <f>IF(AND(D110&lt;&gt;"",D110&lt;&gt;" -  -  -  -  - "),VLOOKUP(D110,supply!$A$8:$B$507,2,FALSE),"")</f>
        <v/>
      </c>
      <c r="D110" s="60"/>
      <c r="E110" s="105"/>
      <c r="F110" s="67"/>
      <c r="G110" s="59"/>
      <c r="H110" s="59"/>
      <c r="I110" s="106"/>
      <c r="J110" s="106"/>
      <c r="K110" s="77" t="str">
        <f t="shared" si="4"/>
        <v>Няма избран доставчик</v>
      </c>
      <c r="L110" s="63" t="str">
        <f t="shared" si="5"/>
        <v/>
      </c>
      <c r="M110" s="98" t="str">
        <f t="shared" si="6"/>
        <v>Няма достатъчно данни</v>
      </c>
      <c r="U110" s="94" t="str">
        <f>IF(K110="OK",IF(IFERROR(VLOOKUP(B110,total!$D$8:$D$1007,1,FALSE),"")="",B110&amp;", ",""),"")</f>
        <v/>
      </c>
      <c r="V110" s="94" t="str">
        <f t="shared" si="7"/>
        <v/>
      </c>
    </row>
    <row r="111" spans="1:22" x14ac:dyDescent="0.25">
      <c r="A111" s="42" t="str">
        <f>IF(K111="OK",IFERROR(B111&amp;" - "&amp;VLOOKUP(C111,supply!$B$8:$C$507,2,FALSE)&amp;" - "&amp;E111&amp;" - "&amp;G111&amp;" - с ддс: "&amp;J111&amp;" - "&amp;DAY(F111)&amp;"."&amp;MONTH(F111)&amp;"."&amp;YEAR(F111),""),"1001 - Няма данни за сч. док.")</f>
        <v>1001 - Няма данни за сч. док.</v>
      </c>
      <c r="B111" s="69">
        <v>104</v>
      </c>
      <c r="C111" s="69" t="str">
        <f>IF(AND(D111&lt;&gt;"",D111&lt;&gt;" -  -  -  -  - "),VLOOKUP(D111,supply!$A$8:$B$507,2,FALSE),"")</f>
        <v/>
      </c>
      <c r="D111" s="60"/>
      <c r="E111" s="105"/>
      <c r="F111" s="67"/>
      <c r="G111" s="59"/>
      <c r="H111" s="59"/>
      <c r="I111" s="106"/>
      <c r="J111" s="106"/>
      <c r="K111" s="77" t="str">
        <f t="shared" si="4"/>
        <v>Няма избран доставчик</v>
      </c>
      <c r="L111" s="63" t="str">
        <f t="shared" si="5"/>
        <v/>
      </c>
      <c r="M111" s="98" t="str">
        <f t="shared" si="6"/>
        <v>Няма достатъчно данни</v>
      </c>
      <c r="U111" s="94" t="str">
        <f>IF(K111="OK",IF(IFERROR(VLOOKUP(B111,total!$D$8:$D$1007,1,FALSE),"")="",B111&amp;", ",""),"")</f>
        <v/>
      </c>
      <c r="V111" s="94" t="str">
        <f t="shared" si="7"/>
        <v/>
      </c>
    </row>
    <row r="112" spans="1:22" x14ac:dyDescent="0.25">
      <c r="A112" s="42" t="str">
        <f>IF(K112="OK",IFERROR(B112&amp;" - "&amp;VLOOKUP(C112,supply!$B$8:$C$507,2,FALSE)&amp;" - "&amp;E112&amp;" - "&amp;G112&amp;" - с ддс: "&amp;J112&amp;" - "&amp;DAY(F112)&amp;"."&amp;MONTH(F112)&amp;"."&amp;YEAR(F112),""),"1001 - Няма данни за сч. док.")</f>
        <v>1001 - Няма данни за сч. док.</v>
      </c>
      <c r="B112" s="69">
        <v>105</v>
      </c>
      <c r="C112" s="69" t="str">
        <f>IF(AND(D112&lt;&gt;"",D112&lt;&gt;" -  -  -  -  - "),VLOOKUP(D112,supply!$A$8:$B$507,2,FALSE),"")</f>
        <v/>
      </c>
      <c r="D112" s="60"/>
      <c r="E112" s="105"/>
      <c r="F112" s="67"/>
      <c r="G112" s="59"/>
      <c r="H112" s="59"/>
      <c r="I112" s="106"/>
      <c r="J112" s="106"/>
      <c r="K112" s="77" t="str">
        <f t="shared" si="4"/>
        <v>Няма избран доставчик</v>
      </c>
      <c r="L112" s="63" t="str">
        <f t="shared" si="5"/>
        <v/>
      </c>
      <c r="M112" s="98" t="str">
        <f t="shared" si="6"/>
        <v>Няма достатъчно данни</v>
      </c>
      <c r="U112" s="94" t="str">
        <f>IF(K112="OK",IF(IFERROR(VLOOKUP(B112,total!$D$8:$D$1007,1,FALSE),"")="",B112&amp;", ",""),"")</f>
        <v/>
      </c>
      <c r="V112" s="94" t="str">
        <f t="shared" si="7"/>
        <v/>
      </c>
    </row>
    <row r="113" spans="1:22" x14ac:dyDescent="0.25">
      <c r="A113" s="42" t="str">
        <f>IF(K113="OK",IFERROR(B113&amp;" - "&amp;VLOOKUP(C113,supply!$B$8:$C$507,2,FALSE)&amp;" - "&amp;E113&amp;" - "&amp;G113&amp;" - с ддс: "&amp;J113&amp;" - "&amp;DAY(F113)&amp;"."&amp;MONTH(F113)&amp;"."&amp;YEAR(F113),""),"1001 - Няма данни за сч. док.")</f>
        <v>1001 - Няма данни за сч. док.</v>
      </c>
      <c r="B113" s="69">
        <v>106</v>
      </c>
      <c r="C113" s="69" t="str">
        <f>IF(AND(D113&lt;&gt;"",D113&lt;&gt;" -  -  -  -  - "),VLOOKUP(D113,supply!$A$8:$B$507,2,FALSE),"")</f>
        <v/>
      </c>
      <c r="D113" s="60"/>
      <c r="E113" s="105"/>
      <c r="F113" s="67"/>
      <c r="G113" s="59"/>
      <c r="H113" s="59"/>
      <c r="I113" s="106"/>
      <c r="J113" s="106"/>
      <c r="K113" s="77" t="str">
        <f t="shared" si="4"/>
        <v>Няма избран доставчик</v>
      </c>
      <c r="L113" s="63" t="str">
        <f t="shared" si="5"/>
        <v/>
      </c>
      <c r="M113" s="98" t="str">
        <f t="shared" si="6"/>
        <v>Няма достатъчно данни</v>
      </c>
      <c r="U113" s="94" t="str">
        <f>IF(K113="OK",IF(IFERROR(VLOOKUP(B113,total!$D$8:$D$1007,1,FALSE),"")="",B113&amp;", ",""),"")</f>
        <v/>
      </c>
      <c r="V113" s="94" t="str">
        <f t="shared" si="7"/>
        <v/>
      </c>
    </row>
    <row r="114" spans="1:22" x14ac:dyDescent="0.25">
      <c r="A114" s="42" t="str">
        <f>IF(K114="OK",IFERROR(B114&amp;" - "&amp;VLOOKUP(C114,supply!$B$8:$C$507,2,FALSE)&amp;" - "&amp;E114&amp;" - "&amp;G114&amp;" - с ддс: "&amp;J114&amp;" - "&amp;DAY(F114)&amp;"."&amp;MONTH(F114)&amp;"."&amp;YEAR(F114),""),"1001 - Няма данни за сч. док.")</f>
        <v>1001 - Няма данни за сч. док.</v>
      </c>
      <c r="B114" s="69">
        <v>107</v>
      </c>
      <c r="C114" s="69" t="str">
        <f>IF(AND(D114&lt;&gt;"",D114&lt;&gt;" -  -  -  -  - "),VLOOKUP(D114,supply!$A$8:$B$507,2,FALSE),"")</f>
        <v/>
      </c>
      <c r="D114" s="60"/>
      <c r="E114" s="105"/>
      <c r="F114" s="67"/>
      <c r="G114" s="59"/>
      <c r="H114" s="59"/>
      <c r="I114" s="106"/>
      <c r="J114" s="106"/>
      <c r="K114" s="77" t="str">
        <f t="shared" si="4"/>
        <v>Няма избран доставчик</v>
      </c>
      <c r="L114" s="63" t="str">
        <f t="shared" si="5"/>
        <v/>
      </c>
      <c r="M114" s="98" t="str">
        <f t="shared" si="6"/>
        <v>Няма достатъчно данни</v>
      </c>
      <c r="U114" s="94" t="str">
        <f>IF(K114="OK",IF(IFERROR(VLOOKUP(B114,total!$D$8:$D$1007,1,FALSE),"")="",B114&amp;", ",""),"")</f>
        <v/>
      </c>
      <c r="V114" s="94" t="str">
        <f t="shared" si="7"/>
        <v/>
      </c>
    </row>
    <row r="115" spans="1:22" x14ac:dyDescent="0.25">
      <c r="A115" s="42" t="str">
        <f>IF(K115="OK",IFERROR(B115&amp;" - "&amp;VLOOKUP(C115,supply!$B$8:$C$507,2,FALSE)&amp;" - "&amp;E115&amp;" - "&amp;G115&amp;" - с ддс: "&amp;J115&amp;" - "&amp;DAY(F115)&amp;"."&amp;MONTH(F115)&amp;"."&amp;YEAR(F115),""),"1001 - Няма данни за сч. док.")</f>
        <v>1001 - Няма данни за сч. док.</v>
      </c>
      <c r="B115" s="69">
        <v>108</v>
      </c>
      <c r="C115" s="69" t="str">
        <f>IF(AND(D115&lt;&gt;"",D115&lt;&gt;" -  -  -  -  - "),VLOOKUP(D115,supply!$A$8:$B$507,2,FALSE),"")</f>
        <v/>
      </c>
      <c r="D115" s="60"/>
      <c r="E115" s="105"/>
      <c r="F115" s="67"/>
      <c r="G115" s="59"/>
      <c r="H115" s="59"/>
      <c r="I115" s="106"/>
      <c r="J115" s="106"/>
      <c r="K115" s="77" t="str">
        <f t="shared" si="4"/>
        <v>Няма избран доставчик</v>
      </c>
      <c r="L115" s="63" t="str">
        <f t="shared" si="5"/>
        <v/>
      </c>
      <c r="M115" s="98" t="str">
        <f t="shared" si="6"/>
        <v>Няма достатъчно данни</v>
      </c>
      <c r="U115" s="94" t="str">
        <f>IF(K115="OK",IF(IFERROR(VLOOKUP(B115,total!$D$8:$D$1007,1,FALSE),"")="",B115&amp;", ",""),"")</f>
        <v/>
      </c>
      <c r="V115" s="94" t="str">
        <f t="shared" si="7"/>
        <v/>
      </c>
    </row>
    <row r="116" spans="1:22" x14ac:dyDescent="0.25">
      <c r="A116" s="42" t="str">
        <f>IF(K116="OK",IFERROR(B116&amp;" - "&amp;VLOOKUP(C116,supply!$B$8:$C$507,2,FALSE)&amp;" - "&amp;E116&amp;" - "&amp;G116&amp;" - с ддс: "&amp;J116&amp;" - "&amp;DAY(F116)&amp;"."&amp;MONTH(F116)&amp;"."&amp;YEAR(F116),""),"1001 - Няма данни за сч. док.")</f>
        <v>1001 - Няма данни за сч. док.</v>
      </c>
      <c r="B116" s="69">
        <v>109</v>
      </c>
      <c r="C116" s="69" t="str">
        <f>IF(AND(D116&lt;&gt;"",D116&lt;&gt;" -  -  -  -  - "),VLOOKUP(D116,supply!$A$8:$B$507,2,FALSE),"")</f>
        <v/>
      </c>
      <c r="D116" s="60"/>
      <c r="E116" s="105"/>
      <c r="F116" s="67"/>
      <c r="G116" s="59"/>
      <c r="H116" s="59"/>
      <c r="I116" s="106"/>
      <c r="J116" s="106"/>
      <c r="K116" s="77" t="str">
        <f t="shared" si="4"/>
        <v>Няма избран доставчик</v>
      </c>
      <c r="L116" s="63" t="str">
        <f t="shared" si="5"/>
        <v/>
      </c>
      <c r="M116" s="98" t="str">
        <f t="shared" si="6"/>
        <v>Няма достатъчно данни</v>
      </c>
      <c r="U116" s="94" t="str">
        <f>IF(K116="OK",IF(IFERROR(VLOOKUP(B116,total!$D$8:$D$1007,1,FALSE),"")="",B116&amp;", ",""),"")</f>
        <v/>
      </c>
      <c r="V116" s="94" t="str">
        <f t="shared" si="7"/>
        <v/>
      </c>
    </row>
    <row r="117" spans="1:22" x14ac:dyDescent="0.25">
      <c r="A117" s="42" t="str">
        <f>IF(K117="OK",IFERROR(B117&amp;" - "&amp;VLOOKUP(C117,supply!$B$8:$C$507,2,FALSE)&amp;" - "&amp;E117&amp;" - "&amp;G117&amp;" - с ддс: "&amp;J117&amp;" - "&amp;DAY(F117)&amp;"."&amp;MONTH(F117)&amp;"."&amp;YEAR(F117),""),"1001 - Няма данни за сч. док.")</f>
        <v>1001 - Няма данни за сч. док.</v>
      </c>
      <c r="B117" s="69">
        <v>110</v>
      </c>
      <c r="C117" s="69" t="str">
        <f>IF(AND(D117&lt;&gt;"",D117&lt;&gt;" -  -  -  -  - "),VLOOKUP(D117,supply!$A$8:$B$507,2,FALSE),"")</f>
        <v/>
      </c>
      <c r="D117" s="60"/>
      <c r="E117" s="105"/>
      <c r="F117" s="67"/>
      <c r="G117" s="59"/>
      <c r="H117" s="59"/>
      <c r="I117" s="106"/>
      <c r="J117" s="106"/>
      <c r="K117" s="77" t="str">
        <f t="shared" si="4"/>
        <v>Няма избран доставчик</v>
      </c>
      <c r="L117" s="63" t="str">
        <f t="shared" si="5"/>
        <v/>
      </c>
      <c r="M117" s="98" t="str">
        <f t="shared" si="6"/>
        <v>Няма достатъчно данни</v>
      </c>
      <c r="U117" s="94" t="str">
        <f>IF(K117="OK",IF(IFERROR(VLOOKUP(B117,total!$D$8:$D$1007,1,FALSE),"")="",B117&amp;", ",""),"")</f>
        <v/>
      </c>
      <c r="V117" s="94" t="str">
        <f t="shared" si="7"/>
        <v/>
      </c>
    </row>
    <row r="118" spans="1:22" x14ac:dyDescent="0.25">
      <c r="A118" s="42" t="str">
        <f>IF(K118="OK",IFERROR(B118&amp;" - "&amp;VLOOKUP(C118,supply!$B$8:$C$507,2,FALSE)&amp;" - "&amp;E118&amp;" - "&amp;G118&amp;" - с ддс: "&amp;J118&amp;" - "&amp;DAY(F118)&amp;"."&amp;MONTH(F118)&amp;"."&amp;YEAR(F118),""),"1001 - Няма данни за сч. док.")</f>
        <v>1001 - Няма данни за сч. док.</v>
      </c>
      <c r="B118" s="69">
        <v>111</v>
      </c>
      <c r="C118" s="69" t="str">
        <f>IF(AND(D118&lt;&gt;"",D118&lt;&gt;" -  -  -  -  - "),VLOOKUP(D118,supply!$A$8:$B$507,2,FALSE),"")</f>
        <v/>
      </c>
      <c r="D118" s="60"/>
      <c r="E118" s="105"/>
      <c r="F118" s="67"/>
      <c r="G118" s="59"/>
      <c r="H118" s="59"/>
      <c r="I118" s="106"/>
      <c r="J118" s="106"/>
      <c r="K118" s="77" t="str">
        <f t="shared" si="4"/>
        <v>Няма избран доставчик</v>
      </c>
      <c r="L118" s="63" t="str">
        <f t="shared" si="5"/>
        <v/>
      </c>
      <c r="M118" s="98" t="str">
        <f t="shared" si="6"/>
        <v>Няма достатъчно данни</v>
      </c>
      <c r="U118" s="94" t="str">
        <f>IF(K118="OK",IF(IFERROR(VLOOKUP(B118,total!$D$8:$D$1007,1,FALSE),"")="",B118&amp;", ",""),"")</f>
        <v/>
      </c>
      <c r="V118" s="94" t="str">
        <f t="shared" si="7"/>
        <v/>
      </c>
    </row>
    <row r="119" spans="1:22" x14ac:dyDescent="0.25">
      <c r="A119" s="42" t="str">
        <f>IF(K119="OK",IFERROR(B119&amp;" - "&amp;VLOOKUP(C119,supply!$B$8:$C$507,2,FALSE)&amp;" - "&amp;E119&amp;" - "&amp;G119&amp;" - с ддс: "&amp;J119&amp;" - "&amp;DAY(F119)&amp;"."&amp;MONTH(F119)&amp;"."&amp;YEAR(F119),""),"1001 - Няма данни за сч. док.")</f>
        <v>1001 - Няма данни за сч. док.</v>
      </c>
      <c r="B119" s="69">
        <v>112</v>
      </c>
      <c r="C119" s="69" t="str">
        <f>IF(AND(D119&lt;&gt;"",D119&lt;&gt;" -  -  -  -  - "),VLOOKUP(D119,supply!$A$8:$B$507,2,FALSE),"")</f>
        <v/>
      </c>
      <c r="D119" s="60"/>
      <c r="E119" s="105"/>
      <c r="F119" s="67"/>
      <c r="G119" s="59"/>
      <c r="H119" s="59"/>
      <c r="I119" s="106"/>
      <c r="J119" s="106"/>
      <c r="K119" s="77" t="str">
        <f t="shared" si="4"/>
        <v>Няма избран доставчик</v>
      </c>
      <c r="L119" s="63" t="str">
        <f t="shared" si="5"/>
        <v/>
      </c>
      <c r="M119" s="98" t="str">
        <f t="shared" si="6"/>
        <v>Няма достатъчно данни</v>
      </c>
      <c r="U119" s="94" t="str">
        <f>IF(K119="OK",IF(IFERROR(VLOOKUP(B119,total!$D$8:$D$1007,1,FALSE),"")="",B119&amp;", ",""),"")</f>
        <v/>
      </c>
      <c r="V119" s="94" t="str">
        <f t="shared" si="7"/>
        <v/>
      </c>
    </row>
    <row r="120" spans="1:22" x14ac:dyDescent="0.25">
      <c r="A120" s="42" t="str">
        <f>IF(K120="OK",IFERROR(B120&amp;" - "&amp;VLOOKUP(C120,supply!$B$8:$C$507,2,FALSE)&amp;" - "&amp;E120&amp;" - "&amp;G120&amp;" - с ддс: "&amp;J120&amp;" - "&amp;DAY(F120)&amp;"."&amp;MONTH(F120)&amp;"."&amp;YEAR(F120),""),"1001 - Няма данни за сч. док.")</f>
        <v>1001 - Няма данни за сч. док.</v>
      </c>
      <c r="B120" s="69">
        <v>113</v>
      </c>
      <c r="C120" s="69" t="str">
        <f>IF(AND(D120&lt;&gt;"",D120&lt;&gt;" -  -  -  -  - "),VLOOKUP(D120,supply!$A$8:$B$507,2,FALSE),"")</f>
        <v/>
      </c>
      <c r="D120" s="60"/>
      <c r="E120" s="105"/>
      <c r="F120" s="67"/>
      <c r="G120" s="59"/>
      <c r="H120" s="59"/>
      <c r="I120" s="106"/>
      <c r="J120" s="106"/>
      <c r="K120" s="77" t="str">
        <f t="shared" si="4"/>
        <v>Няма избран доставчик</v>
      </c>
      <c r="L120" s="63" t="str">
        <f t="shared" si="5"/>
        <v/>
      </c>
      <c r="M120" s="98" t="str">
        <f t="shared" si="6"/>
        <v>Няма достатъчно данни</v>
      </c>
      <c r="U120" s="94" t="str">
        <f>IF(K120="OK",IF(IFERROR(VLOOKUP(B120,total!$D$8:$D$1007,1,FALSE),"")="",B120&amp;", ",""),"")</f>
        <v/>
      </c>
      <c r="V120" s="94" t="str">
        <f t="shared" si="7"/>
        <v/>
      </c>
    </row>
    <row r="121" spans="1:22" x14ac:dyDescent="0.25">
      <c r="A121" s="42" t="str">
        <f>IF(K121="OK",IFERROR(B121&amp;" - "&amp;VLOOKUP(C121,supply!$B$8:$C$507,2,FALSE)&amp;" - "&amp;E121&amp;" - "&amp;G121&amp;" - с ддс: "&amp;J121&amp;" - "&amp;DAY(F121)&amp;"."&amp;MONTH(F121)&amp;"."&amp;YEAR(F121),""),"1001 - Няма данни за сч. док.")</f>
        <v>1001 - Няма данни за сч. док.</v>
      </c>
      <c r="B121" s="69">
        <v>114</v>
      </c>
      <c r="C121" s="69" t="str">
        <f>IF(AND(D121&lt;&gt;"",D121&lt;&gt;" -  -  -  -  - "),VLOOKUP(D121,supply!$A$8:$B$507,2,FALSE),"")</f>
        <v/>
      </c>
      <c r="D121" s="60"/>
      <c r="E121" s="105"/>
      <c r="F121" s="67"/>
      <c r="G121" s="59"/>
      <c r="H121" s="59"/>
      <c r="I121" s="106"/>
      <c r="J121" s="106"/>
      <c r="K121" s="77" t="str">
        <f t="shared" si="4"/>
        <v>Няма избран доставчик</v>
      </c>
      <c r="L121" s="63" t="str">
        <f t="shared" si="5"/>
        <v/>
      </c>
      <c r="M121" s="98" t="str">
        <f t="shared" si="6"/>
        <v>Няма достатъчно данни</v>
      </c>
      <c r="U121" s="94" t="str">
        <f>IF(K121="OK",IF(IFERROR(VLOOKUP(B121,total!$D$8:$D$1007,1,FALSE),"")="",B121&amp;", ",""),"")</f>
        <v/>
      </c>
      <c r="V121" s="94" t="str">
        <f t="shared" si="7"/>
        <v/>
      </c>
    </row>
    <row r="122" spans="1:22" x14ac:dyDescent="0.25">
      <c r="A122" s="42" t="str">
        <f>IF(K122="OK",IFERROR(B122&amp;" - "&amp;VLOOKUP(C122,supply!$B$8:$C$507,2,FALSE)&amp;" - "&amp;E122&amp;" - "&amp;G122&amp;" - с ддс: "&amp;J122&amp;" - "&amp;DAY(F122)&amp;"."&amp;MONTH(F122)&amp;"."&amp;YEAR(F122),""),"1001 - Няма данни за сч. док.")</f>
        <v>1001 - Няма данни за сч. док.</v>
      </c>
      <c r="B122" s="69">
        <v>115</v>
      </c>
      <c r="C122" s="69" t="str">
        <f>IF(AND(D122&lt;&gt;"",D122&lt;&gt;" -  -  -  -  - "),VLOOKUP(D122,supply!$A$8:$B$507,2,FALSE),"")</f>
        <v/>
      </c>
      <c r="D122" s="60"/>
      <c r="E122" s="105"/>
      <c r="F122" s="67"/>
      <c r="G122" s="59"/>
      <c r="H122" s="59"/>
      <c r="I122" s="106"/>
      <c r="J122" s="106"/>
      <c r="K122" s="77" t="str">
        <f t="shared" si="4"/>
        <v>Няма избран доставчик</v>
      </c>
      <c r="L122" s="63" t="str">
        <f t="shared" si="5"/>
        <v/>
      </c>
      <c r="M122" s="98" t="str">
        <f t="shared" si="6"/>
        <v>Няма достатъчно данни</v>
      </c>
      <c r="U122" s="94" t="str">
        <f>IF(K122="OK",IF(IFERROR(VLOOKUP(B122,total!$D$8:$D$1007,1,FALSE),"")="",B122&amp;", ",""),"")</f>
        <v/>
      </c>
      <c r="V122" s="94" t="str">
        <f t="shared" si="7"/>
        <v/>
      </c>
    </row>
    <row r="123" spans="1:22" x14ac:dyDescent="0.25">
      <c r="A123" s="42" t="str">
        <f>IF(K123="OK",IFERROR(B123&amp;" - "&amp;VLOOKUP(C123,supply!$B$8:$C$507,2,FALSE)&amp;" - "&amp;E123&amp;" - "&amp;G123&amp;" - с ддс: "&amp;J123&amp;" - "&amp;DAY(F123)&amp;"."&amp;MONTH(F123)&amp;"."&amp;YEAR(F123),""),"1001 - Няма данни за сч. док.")</f>
        <v>1001 - Няма данни за сч. док.</v>
      </c>
      <c r="B123" s="69">
        <v>116</v>
      </c>
      <c r="C123" s="69" t="str">
        <f>IF(AND(D123&lt;&gt;"",D123&lt;&gt;" -  -  -  -  - "),VLOOKUP(D123,supply!$A$8:$B$507,2,FALSE),"")</f>
        <v/>
      </c>
      <c r="D123" s="60"/>
      <c r="E123" s="105"/>
      <c r="F123" s="67"/>
      <c r="G123" s="59"/>
      <c r="H123" s="59"/>
      <c r="I123" s="106"/>
      <c r="J123" s="106"/>
      <c r="K123" s="77" t="str">
        <f t="shared" si="4"/>
        <v>Няма избран доставчик</v>
      </c>
      <c r="L123" s="63" t="str">
        <f t="shared" si="5"/>
        <v/>
      </c>
      <c r="M123" s="98" t="str">
        <f t="shared" si="6"/>
        <v>Няма достатъчно данни</v>
      </c>
      <c r="U123" s="94" t="str">
        <f>IF(K123="OK",IF(IFERROR(VLOOKUP(B123,total!$D$8:$D$1007,1,FALSE),"")="",B123&amp;", ",""),"")</f>
        <v/>
      </c>
      <c r="V123" s="94" t="str">
        <f t="shared" si="7"/>
        <v/>
      </c>
    </row>
    <row r="124" spans="1:22" x14ac:dyDescent="0.25">
      <c r="A124" s="42" t="str">
        <f>IF(K124="OK",IFERROR(B124&amp;" - "&amp;VLOOKUP(C124,supply!$B$8:$C$507,2,FALSE)&amp;" - "&amp;E124&amp;" - "&amp;G124&amp;" - с ддс: "&amp;J124&amp;" - "&amp;DAY(F124)&amp;"."&amp;MONTH(F124)&amp;"."&amp;YEAR(F124),""),"1001 - Няма данни за сч. док.")</f>
        <v>1001 - Няма данни за сч. док.</v>
      </c>
      <c r="B124" s="69">
        <v>117</v>
      </c>
      <c r="C124" s="69" t="str">
        <f>IF(AND(D124&lt;&gt;"",D124&lt;&gt;" -  -  -  -  - "),VLOOKUP(D124,supply!$A$8:$B$507,2,FALSE),"")</f>
        <v/>
      </c>
      <c r="D124" s="60"/>
      <c r="E124" s="105"/>
      <c r="F124" s="67"/>
      <c r="G124" s="59"/>
      <c r="H124" s="59"/>
      <c r="I124" s="106"/>
      <c r="J124" s="106"/>
      <c r="K124" s="77" t="str">
        <f t="shared" si="4"/>
        <v>Няма избран доставчик</v>
      </c>
      <c r="L124" s="63" t="str">
        <f t="shared" si="5"/>
        <v/>
      </c>
      <c r="M124" s="98" t="str">
        <f t="shared" si="6"/>
        <v>Няма достатъчно данни</v>
      </c>
      <c r="U124" s="94" t="str">
        <f>IF(K124="OK",IF(IFERROR(VLOOKUP(B124,total!$D$8:$D$1007,1,FALSE),"")="",B124&amp;", ",""),"")</f>
        <v/>
      </c>
      <c r="V124" s="94" t="str">
        <f t="shared" si="7"/>
        <v/>
      </c>
    </row>
    <row r="125" spans="1:22" x14ac:dyDescent="0.25">
      <c r="A125" s="42" t="str">
        <f>IF(K125="OK",IFERROR(B125&amp;" - "&amp;VLOOKUP(C125,supply!$B$8:$C$507,2,FALSE)&amp;" - "&amp;E125&amp;" - "&amp;G125&amp;" - с ддс: "&amp;J125&amp;" - "&amp;DAY(F125)&amp;"."&amp;MONTH(F125)&amp;"."&amp;YEAR(F125),""),"1001 - Няма данни за сч. док.")</f>
        <v>1001 - Няма данни за сч. док.</v>
      </c>
      <c r="B125" s="69">
        <v>118</v>
      </c>
      <c r="C125" s="69" t="str">
        <f>IF(AND(D125&lt;&gt;"",D125&lt;&gt;" -  -  -  -  - "),VLOOKUP(D125,supply!$A$8:$B$507,2,FALSE),"")</f>
        <v/>
      </c>
      <c r="D125" s="60"/>
      <c r="E125" s="105"/>
      <c r="F125" s="67"/>
      <c r="G125" s="59"/>
      <c r="H125" s="59"/>
      <c r="I125" s="106"/>
      <c r="J125" s="106"/>
      <c r="K125" s="77" t="str">
        <f t="shared" si="4"/>
        <v>Няма избран доставчик</v>
      </c>
      <c r="L125" s="63" t="str">
        <f t="shared" si="5"/>
        <v/>
      </c>
      <c r="M125" s="98" t="str">
        <f t="shared" si="6"/>
        <v>Няма достатъчно данни</v>
      </c>
      <c r="U125" s="94" t="str">
        <f>IF(K125="OK",IF(IFERROR(VLOOKUP(B125,total!$D$8:$D$1007,1,FALSE),"")="",B125&amp;", ",""),"")</f>
        <v/>
      </c>
      <c r="V125" s="94" t="str">
        <f t="shared" si="7"/>
        <v/>
      </c>
    </row>
    <row r="126" spans="1:22" x14ac:dyDescent="0.25">
      <c r="A126" s="42" t="str">
        <f>IF(K126="OK",IFERROR(B126&amp;" - "&amp;VLOOKUP(C126,supply!$B$8:$C$507,2,FALSE)&amp;" - "&amp;E126&amp;" - "&amp;G126&amp;" - с ддс: "&amp;J126&amp;" - "&amp;DAY(F126)&amp;"."&amp;MONTH(F126)&amp;"."&amp;YEAR(F126),""),"1001 - Няма данни за сч. док.")</f>
        <v>1001 - Няма данни за сч. док.</v>
      </c>
      <c r="B126" s="69">
        <v>119</v>
      </c>
      <c r="C126" s="69" t="str">
        <f>IF(AND(D126&lt;&gt;"",D126&lt;&gt;" -  -  -  -  - "),VLOOKUP(D126,supply!$A$8:$B$507,2,FALSE),"")</f>
        <v/>
      </c>
      <c r="D126" s="60"/>
      <c r="E126" s="105"/>
      <c r="F126" s="67"/>
      <c r="G126" s="59"/>
      <c r="H126" s="59"/>
      <c r="I126" s="106"/>
      <c r="J126" s="106"/>
      <c r="K126" s="77" t="str">
        <f t="shared" si="4"/>
        <v>Няма избран доставчик</v>
      </c>
      <c r="L126" s="63" t="str">
        <f t="shared" si="5"/>
        <v/>
      </c>
      <c r="M126" s="98" t="str">
        <f t="shared" si="6"/>
        <v>Няма достатъчно данни</v>
      </c>
      <c r="U126" s="94" t="str">
        <f>IF(K126="OK",IF(IFERROR(VLOOKUP(B126,total!$D$8:$D$1007,1,FALSE),"")="",B126&amp;", ",""),"")</f>
        <v/>
      </c>
      <c r="V126" s="94" t="str">
        <f t="shared" si="7"/>
        <v/>
      </c>
    </row>
    <row r="127" spans="1:22" x14ac:dyDescent="0.25">
      <c r="A127" s="42" t="str">
        <f>IF(K127="OK",IFERROR(B127&amp;" - "&amp;VLOOKUP(C127,supply!$B$8:$C$507,2,FALSE)&amp;" - "&amp;E127&amp;" - "&amp;G127&amp;" - с ддс: "&amp;J127&amp;" - "&amp;DAY(F127)&amp;"."&amp;MONTH(F127)&amp;"."&amp;YEAR(F127),""),"1001 - Няма данни за сч. док.")</f>
        <v>1001 - Няма данни за сч. док.</v>
      </c>
      <c r="B127" s="69">
        <v>120</v>
      </c>
      <c r="C127" s="69" t="str">
        <f>IF(AND(D127&lt;&gt;"",D127&lt;&gt;" -  -  -  -  - "),VLOOKUP(D127,supply!$A$8:$B$507,2,FALSE),"")</f>
        <v/>
      </c>
      <c r="D127" s="60"/>
      <c r="E127" s="105"/>
      <c r="F127" s="67"/>
      <c r="G127" s="59"/>
      <c r="H127" s="59"/>
      <c r="I127" s="106"/>
      <c r="J127" s="106"/>
      <c r="K127" s="77" t="str">
        <f t="shared" si="4"/>
        <v>Няма избран доставчик</v>
      </c>
      <c r="L127" s="63" t="str">
        <f t="shared" si="5"/>
        <v/>
      </c>
      <c r="M127" s="98" t="str">
        <f t="shared" si="6"/>
        <v>Няма достатъчно данни</v>
      </c>
      <c r="U127" s="94" t="str">
        <f>IF(K127="OK",IF(IFERROR(VLOOKUP(B127,total!$D$8:$D$1007,1,FALSE),"")="",B127&amp;", ",""),"")</f>
        <v/>
      </c>
      <c r="V127" s="94" t="str">
        <f t="shared" si="7"/>
        <v/>
      </c>
    </row>
    <row r="128" spans="1:22" x14ac:dyDescent="0.25">
      <c r="A128" s="42" t="str">
        <f>IF(K128="OK",IFERROR(B128&amp;" - "&amp;VLOOKUP(C128,supply!$B$8:$C$507,2,FALSE)&amp;" - "&amp;E128&amp;" - "&amp;G128&amp;" - с ддс: "&amp;J128&amp;" - "&amp;DAY(F128)&amp;"."&amp;MONTH(F128)&amp;"."&amp;YEAR(F128),""),"1001 - Няма данни за сч. док.")</f>
        <v>1001 - Няма данни за сч. док.</v>
      </c>
      <c r="B128" s="69">
        <v>121</v>
      </c>
      <c r="C128" s="69" t="str">
        <f>IF(AND(D128&lt;&gt;"",D128&lt;&gt;" -  -  -  -  - "),VLOOKUP(D128,supply!$A$8:$B$507,2,FALSE),"")</f>
        <v/>
      </c>
      <c r="D128" s="60"/>
      <c r="E128" s="105"/>
      <c r="F128" s="67"/>
      <c r="G128" s="59"/>
      <c r="H128" s="59"/>
      <c r="I128" s="106"/>
      <c r="J128" s="106"/>
      <c r="K128" s="77" t="str">
        <f t="shared" si="4"/>
        <v>Няма избран доставчик</v>
      </c>
      <c r="L128" s="63" t="str">
        <f t="shared" si="5"/>
        <v/>
      </c>
      <c r="M128" s="98" t="str">
        <f t="shared" si="6"/>
        <v>Няма достатъчно данни</v>
      </c>
      <c r="U128" s="94" t="str">
        <f>IF(K128="OK",IF(IFERROR(VLOOKUP(B128,total!$D$8:$D$1007,1,FALSE),"")="",B128&amp;", ",""),"")</f>
        <v/>
      </c>
      <c r="V128" s="94" t="str">
        <f t="shared" si="7"/>
        <v/>
      </c>
    </row>
    <row r="129" spans="1:22" x14ac:dyDescent="0.25">
      <c r="A129" s="42" t="str">
        <f>IF(K129="OK",IFERROR(B129&amp;" - "&amp;VLOOKUP(C129,supply!$B$8:$C$507,2,FALSE)&amp;" - "&amp;E129&amp;" - "&amp;G129&amp;" - с ддс: "&amp;J129&amp;" - "&amp;DAY(F129)&amp;"."&amp;MONTH(F129)&amp;"."&amp;YEAR(F129),""),"1001 - Няма данни за сч. док.")</f>
        <v>1001 - Няма данни за сч. док.</v>
      </c>
      <c r="B129" s="69">
        <v>122</v>
      </c>
      <c r="C129" s="69" t="str">
        <f>IF(AND(D129&lt;&gt;"",D129&lt;&gt;" -  -  -  -  - "),VLOOKUP(D129,supply!$A$8:$B$507,2,FALSE),"")</f>
        <v/>
      </c>
      <c r="D129" s="60"/>
      <c r="E129" s="105"/>
      <c r="F129" s="67"/>
      <c r="G129" s="59"/>
      <c r="H129" s="59"/>
      <c r="I129" s="106"/>
      <c r="J129" s="106"/>
      <c r="K129" s="77" t="str">
        <f t="shared" si="4"/>
        <v>Няма избран доставчик</v>
      </c>
      <c r="L129" s="63" t="str">
        <f t="shared" si="5"/>
        <v/>
      </c>
      <c r="M129" s="98" t="str">
        <f t="shared" si="6"/>
        <v>Няма достатъчно данни</v>
      </c>
      <c r="U129" s="94" t="str">
        <f>IF(K129="OK",IF(IFERROR(VLOOKUP(B129,total!$D$8:$D$1007,1,FALSE),"")="",B129&amp;", ",""),"")</f>
        <v/>
      </c>
      <c r="V129" s="94" t="str">
        <f t="shared" si="7"/>
        <v/>
      </c>
    </row>
    <row r="130" spans="1:22" x14ac:dyDescent="0.25">
      <c r="A130" s="42" t="str">
        <f>IF(K130="OK",IFERROR(B130&amp;" - "&amp;VLOOKUP(C130,supply!$B$8:$C$507,2,FALSE)&amp;" - "&amp;E130&amp;" - "&amp;G130&amp;" - с ддс: "&amp;J130&amp;" - "&amp;DAY(F130)&amp;"."&amp;MONTH(F130)&amp;"."&amp;YEAR(F130),""),"1001 - Няма данни за сч. док.")</f>
        <v>1001 - Няма данни за сч. док.</v>
      </c>
      <c r="B130" s="69">
        <v>123</v>
      </c>
      <c r="C130" s="69" t="str">
        <f>IF(AND(D130&lt;&gt;"",D130&lt;&gt;" -  -  -  -  - "),VLOOKUP(D130,supply!$A$8:$B$507,2,FALSE),"")</f>
        <v/>
      </c>
      <c r="D130" s="60"/>
      <c r="E130" s="105"/>
      <c r="F130" s="67"/>
      <c r="G130" s="59"/>
      <c r="H130" s="59"/>
      <c r="I130" s="106"/>
      <c r="J130" s="106"/>
      <c r="K130" s="77" t="str">
        <f t="shared" si="4"/>
        <v>Няма избран доставчик</v>
      </c>
      <c r="L130" s="63" t="str">
        <f t="shared" si="5"/>
        <v/>
      </c>
      <c r="M130" s="98" t="str">
        <f t="shared" si="6"/>
        <v>Няма достатъчно данни</v>
      </c>
      <c r="U130" s="94" t="str">
        <f>IF(K130="OK",IF(IFERROR(VLOOKUP(B130,total!$D$8:$D$1007,1,FALSE),"")="",B130&amp;", ",""),"")</f>
        <v/>
      </c>
      <c r="V130" s="94" t="str">
        <f t="shared" si="7"/>
        <v/>
      </c>
    </row>
    <row r="131" spans="1:22" x14ac:dyDescent="0.25">
      <c r="A131" s="42" t="str">
        <f>IF(K131="OK",IFERROR(B131&amp;" - "&amp;VLOOKUP(C131,supply!$B$8:$C$507,2,FALSE)&amp;" - "&amp;E131&amp;" - "&amp;G131&amp;" - с ддс: "&amp;J131&amp;" - "&amp;DAY(F131)&amp;"."&amp;MONTH(F131)&amp;"."&amp;YEAR(F131),""),"1001 - Няма данни за сч. док.")</f>
        <v>1001 - Няма данни за сч. док.</v>
      </c>
      <c r="B131" s="69">
        <v>124</v>
      </c>
      <c r="C131" s="69" t="str">
        <f>IF(AND(D131&lt;&gt;"",D131&lt;&gt;" -  -  -  -  - "),VLOOKUP(D131,supply!$A$8:$B$507,2,FALSE),"")</f>
        <v/>
      </c>
      <c r="D131" s="60"/>
      <c r="E131" s="105"/>
      <c r="F131" s="67"/>
      <c r="G131" s="59"/>
      <c r="H131" s="59"/>
      <c r="I131" s="106"/>
      <c r="J131" s="106"/>
      <c r="K131" s="77" t="str">
        <f t="shared" si="4"/>
        <v>Няма избран доставчик</v>
      </c>
      <c r="L131" s="63" t="str">
        <f t="shared" si="5"/>
        <v/>
      </c>
      <c r="M131" s="98" t="str">
        <f t="shared" si="6"/>
        <v>Няма достатъчно данни</v>
      </c>
      <c r="U131" s="94" t="str">
        <f>IF(K131="OK",IF(IFERROR(VLOOKUP(B131,total!$D$8:$D$1007,1,FALSE),"")="",B131&amp;", ",""),"")</f>
        <v/>
      </c>
      <c r="V131" s="94" t="str">
        <f t="shared" si="7"/>
        <v/>
      </c>
    </row>
    <row r="132" spans="1:22" x14ac:dyDescent="0.25">
      <c r="A132" s="42" t="str">
        <f>IF(K132="OK",IFERROR(B132&amp;" - "&amp;VLOOKUP(C132,supply!$B$8:$C$507,2,FALSE)&amp;" - "&amp;E132&amp;" - "&amp;G132&amp;" - с ддс: "&amp;J132&amp;" - "&amp;DAY(F132)&amp;"."&amp;MONTH(F132)&amp;"."&amp;YEAR(F132),""),"1001 - Няма данни за сч. док.")</f>
        <v>1001 - Няма данни за сч. док.</v>
      </c>
      <c r="B132" s="69">
        <v>125</v>
      </c>
      <c r="C132" s="69" t="str">
        <f>IF(AND(D132&lt;&gt;"",D132&lt;&gt;" -  -  -  -  - "),VLOOKUP(D132,supply!$A$8:$B$507,2,FALSE),"")</f>
        <v/>
      </c>
      <c r="D132" s="60"/>
      <c r="E132" s="105"/>
      <c r="F132" s="67"/>
      <c r="G132" s="59"/>
      <c r="H132" s="59"/>
      <c r="I132" s="106"/>
      <c r="J132" s="106"/>
      <c r="K132" s="77" t="str">
        <f t="shared" si="4"/>
        <v>Няма избран доставчик</v>
      </c>
      <c r="L132" s="63" t="str">
        <f t="shared" si="5"/>
        <v/>
      </c>
      <c r="M132" s="98" t="str">
        <f t="shared" si="6"/>
        <v>Няма достатъчно данни</v>
      </c>
      <c r="U132" s="94" t="str">
        <f>IF(K132="OK",IF(IFERROR(VLOOKUP(B132,total!$D$8:$D$1007,1,FALSE),"")="",B132&amp;", ",""),"")</f>
        <v/>
      </c>
      <c r="V132" s="94" t="str">
        <f t="shared" si="7"/>
        <v/>
      </c>
    </row>
    <row r="133" spans="1:22" x14ac:dyDescent="0.25">
      <c r="A133" s="42" t="str">
        <f>IF(K133="OK",IFERROR(B133&amp;" - "&amp;VLOOKUP(C133,supply!$B$8:$C$507,2,FALSE)&amp;" - "&amp;E133&amp;" - "&amp;G133&amp;" - с ддс: "&amp;J133&amp;" - "&amp;DAY(F133)&amp;"."&amp;MONTH(F133)&amp;"."&amp;YEAR(F133),""),"1001 - Няма данни за сч. док.")</f>
        <v>1001 - Няма данни за сч. док.</v>
      </c>
      <c r="B133" s="69">
        <v>126</v>
      </c>
      <c r="C133" s="69" t="str">
        <f>IF(AND(D133&lt;&gt;"",D133&lt;&gt;" -  -  -  -  - "),VLOOKUP(D133,supply!$A$8:$B$507,2,FALSE),"")</f>
        <v/>
      </c>
      <c r="D133" s="60"/>
      <c r="E133" s="105"/>
      <c r="F133" s="67"/>
      <c r="G133" s="59"/>
      <c r="H133" s="59"/>
      <c r="I133" s="106"/>
      <c r="J133" s="106"/>
      <c r="K133" s="77" t="str">
        <f t="shared" si="4"/>
        <v>Няма избран доставчик</v>
      </c>
      <c r="L133" s="63" t="str">
        <f t="shared" si="5"/>
        <v/>
      </c>
      <c r="M133" s="98" t="str">
        <f t="shared" si="6"/>
        <v>Няма достатъчно данни</v>
      </c>
      <c r="U133" s="94" t="str">
        <f>IF(K133="OK",IF(IFERROR(VLOOKUP(B133,total!$D$8:$D$1007,1,FALSE),"")="",B133&amp;", ",""),"")</f>
        <v/>
      </c>
      <c r="V133" s="94" t="str">
        <f t="shared" si="7"/>
        <v/>
      </c>
    </row>
    <row r="134" spans="1:22" x14ac:dyDescent="0.25">
      <c r="A134" s="42" t="str">
        <f>IF(K134="OK",IFERROR(B134&amp;" - "&amp;VLOOKUP(C134,supply!$B$8:$C$507,2,FALSE)&amp;" - "&amp;E134&amp;" - "&amp;G134&amp;" - с ддс: "&amp;J134&amp;" - "&amp;DAY(F134)&amp;"."&amp;MONTH(F134)&amp;"."&amp;YEAR(F134),""),"1001 - Няма данни за сч. док.")</f>
        <v>1001 - Няма данни за сч. док.</v>
      </c>
      <c r="B134" s="69">
        <v>127</v>
      </c>
      <c r="C134" s="69" t="str">
        <f>IF(AND(D134&lt;&gt;"",D134&lt;&gt;" -  -  -  -  - "),VLOOKUP(D134,supply!$A$8:$B$507,2,FALSE),"")</f>
        <v/>
      </c>
      <c r="D134" s="60"/>
      <c r="E134" s="105"/>
      <c r="F134" s="67"/>
      <c r="G134" s="59"/>
      <c r="H134" s="59"/>
      <c r="I134" s="106"/>
      <c r="J134" s="106"/>
      <c r="K134" s="77" t="str">
        <f t="shared" si="4"/>
        <v>Няма избран доставчик</v>
      </c>
      <c r="L134" s="63" t="str">
        <f t="shared" si="5"/>
        <v/>
      </c>
      <c r="M134" s="98" t="str">
        <f t="shared" si="6"/>
        <v>Няма достатъчно данни</v>
      </c>
      <c r="U134" s="94" t="str">
        <f>IF(K134="OK",IF(IFERROR(VLOOKUP(B134,total!$D$8:$D$1007,1,FALSE),"")="",B134&amp;", ",""),"")</f>
        <v/>
      </c>
      <c r="V134" s="94" t="str">
        <f t="shared" si="7"/>
        <v/>
      </c>
    </row>
    <row r="135" spans="1:22" x14ac:dyDescent="0.25">
      <c r="A135" s="42" t="str">
        <f>IF(K135="OK",IFERROR(B135&amp;" - "&amp;VLOOKUP(C135,supply!$B$8:$C$507,2,FALSE)&amp;" - "&amp;E135&amp;" - "&amp;G135&amp;" - с ддс: "&amp;J135&amp;" - "&amp;DAY(F135)&amp;"."&amp;MONTH(F135)&amp;"."&amp;YEAR(F135),""),"1001 - Няма данни за сч. док.")</f>
        <v>1001 - Няма данни за сч. док.</v>
      </c>
      <c r="B135" s="69">
        <v>128</v>
      </c>
      <c r="C135" s="69" t="str">
        <f>IF(AND(D135&lt;&gt;"",D135&lt;&gt;" -  -  -  -  - "),VLOOKUP(D135,supply!$A$8:$B$507,2,FALSE),"")</f>
        <v/>
      </c>
      <c r="D135" s="60"/>
      <c r="E135" s="105"/>
      <c r="F135" s="67"/>
      <c r="G135" s="59"/>
      <c r="H135" s="59"/>
      <c r="I135" s="106"/>
      <c r="J135" s="106"/>
      <c r="K135" s="77" t="str">
        <f t="shared" si="4"/>
        <v>Няма избран доставчик</v>
      </c>
      <c r="L135" s="63" t="str">
        <f t="shared" si="5"/>
        <v/>
      </c>
      <c r="M135" s="98" t="str">
        <f t="shared" si="6"/>
        <v>Няма достатъчно данни</v>
      </c>
      <c r="U135" s="94" t="str">
        <f>IF(K135="OK",IF(IFERROR(VLOOKUP(B135,total!$D$8:$D$1007,1,FALSE),"")="",B135&amp;", ",""),"")</f>
        <v/>
      </c>
      <c r="V135" s="94" t="str">
        <f t="shared" si="7"/>
        <v/>
      </c>
    </row>
    <row r="136" spans="1:22" x14ac:dyDescent="0.25">
      <c r="A136" s="42" t="str">
        <f>IF(K136="OK",IFERROR(B136&amp;" - "&amp;VLOOKUP(C136,supply!$B$8:$C$507,2,FALSE)&amp;" - "&amp;E136&amp;" - "&amp;G136&amp;" - с ддс: "&amp;J136&amp;" - "&amp;DAY(F136)&amp;"."&amp;MONTH(F136)&amp;"."&amp;YEAR(F136),""),"1001 - Няма данни за сч. док.")</f>
        <v>1001 - Няма данни за сч. док.</v>
      </c>
      <c r="B136" s="69">
        <v>129</v>
      </c>
      <c r="C136" s="69" t="str">
        <f>IF(AND(D136&lt;&gt;"",D136&lt;&gt;" -  -  -  -  - "),VLOOKUP(D136,supply!$A$8:$B$507,2,FALSE),"")</f>
        <v/>
      </c>
      <c r="D136" s="60"/>
      <c r="E136" s="105"/>
      <c r="F136" s="67"/>
      <c r="G136" s="59"/>
      <c r="H136" s="59"/>
      <c r="I136" s="106"/>
      <c r="J136" s="106"/>
      <c r="K136" s="77" t="str">
        <f t="shared" si="4"/>
        <v>Няма избран доставчик</v>
      </c>
      <c r="L136" s="63" t="str">
        <f t="shared" si="5"/>
        <v/>
      </c>
      <c r="M136" s="98" t="str">
        <f t="shared" si="6"/>
        <v>Няма достатъчно данни</v>
      </c>
      <c r="U136" s="94" t="str">
        <f>IF(K136="OK",IF(IFERROR(VLOOKUP(B136,total!$D$8:$D$1007,1,FALSE),"")="",B136&amp;", ",""),"")</f>
        <v/>
      </c>
      <c r="V136" s="94" t="str">
        <f t="shared" si="7"/>
        <v/>
      </c>
    </row>
    <row r="137" spans="1:22" x14ac:dyDescent="0.25">
      <c r="A137" s="42" t="str">
        <f>IF(K137="OK",IFERROR(B137&amp;" - "&amp;VLOOKUP(C137,supply!$B$8:$C$507,2,FALSE)&amp;" - "&amp;E137&amp;" - "&amp;G137&amp;" - с ддс: "&amp;J137&amp;" - "&amp;DAY(F137)&amp;"."&amp;MONTH(F137)&amp;"."&amp;YEAR(F137),""),"1001 - Няма данни за сч. док.")</f>
        <v>1001 - Няма данни за сч. док.</v>
      </c>
      <c r="B137" s="69">
        <v>130</v>
      </c>
      <c r="C137" s="69" t="str">
        <f>IF(AND(D137&lt;&gt;"",D137&lt;&gt;" -  -  -  -  - "),VLOOKUP(D137,supply!$A$8:$B$507,2,FALSE),"")</f>
        <v/>
      </c>
      <c r="D137" s="60"/>
      <c r="E137" s="105"/>
      <c r="F137" s="67"/>
      <c r="G137" s="59"/>
      <c r="H137" s="59"/>
      <c r="I137" s="106"/>
      <c r="J137" s="106"/>
      <c r="K137" s="77" t="str">
        <f t="shared" ref="K137:K200" si="8">IFERROR(IF(C137&lt;&gt;"",IF(AND(E137&lt;&gt;"",F137&lt;&gt;"",I137&lt;&gt;"",J137&lt;&gt;""),"OK","Задължителни полета - Наименование/Дата/сума без ДДС/сума с ДДС"),"Няма избран доставчик"),"Преизберете доставчик")</f>
        <v>Няма избран доставчик</v>
      </c>
      <c r="L137" s="63" t="str">
        <f t="shared" ref="L137:L200" si="9">IF(OR(ABS(I137)*100&gt;TRUNC(ABS(I137)*100),ABS(J137)*100&gt;TRUNC(ABS(J137)*100)),"Въведена е сума с повече от два знака след десетичната запетая","")</f>
        <v/>
      </c>
      <c r="M137" s="98" t="str">
        <f t="shared" ref="M137:M200" si="10">IFERROR(ROUND(J137/I137-100%,4),"Няма достатъчно данни")</f>
        <v>Няма достатъчно данни</v>
      </c>
      <c r="U137" s="94" t="str">
        <f>IF(K137="OK",IF(IFERROR(VLOOKUP(B137,total!$D$8:$D$1007,1,FALSE),"")="",B137&amp;", ",""),"")</f>
        <v/>
      </c>
      <c r="V137" s="94" t="str">
        <f t="shared" si="7"/>
        <v/>
      </c>
    </row>
    <row r="138" spans="1:22" x14ac:dyDescent="0.25">
      <c r="A138" s="42" t="str">
        <f>IF(K138="OK",IFERROR(B138&amp;" - "&amp;VLOOKUP(C138,supply!$B$8:$C$507,2,FALSE)&amp;" - "&amp;E138&amp;" - "&amp;G138&amp;" - с ддс: "&amp;J138&amp;" - "&amp;DAY(F138)&amp;"."&amp;MONTH(F138)&amp;"."&amp;YEAR(F138),""),"1001 - Няма данни за сч. док.")</f>
        <v>1001 - Няма данни за сч. док.</v>
      </c>
      <c r="B138" s="69">
        <v>131</v>
      </c>
      <c r="C138" s="69" t="str">
        <f>IF(AND(D138&lt;&gt;"",D138&lt;&gt;" -  -  -  -  - "),VLOOKUP(D138,supply!$A$8:$B$507,2,FALSE),"")</f>
        <v/>
      </c>
      <c r="D138" s="60"/>
      <c r="E138" s="105"/>
      <c r="F138" s="67"/>
      <c r="G138" s="59"/>
      <c r="H138" s="59"/>
      <c r="I138" s="106"/>
      <c r="J138" s="106"/>
      <c r="K138" s="77" t="str">
        <f t="shared" si="8"/>
        <v>Няма избран доставчик</v>
      </c>
      <c r="L138" s="63" t="str">
        <f t="shared" si="9"/>
        <v/>
      </c>
      <c r="M138" s="98" t="str">
        <f t="shared" si="10"/>
        <v>Няма достатъчно данни</v>
      </c>
      <c r="U138" s="94" t="str">
        <f>IF(K138="OK",IF(IFERROR(VLOOKUP(B138,total!$D$8:$D$1007,1,FALSE),"")="",B138&amp;", ",""),"")</f>
        <v/>
      </c>
      <c r="V138" s="94" t="str">
        <f t="shared" ref="V138:V201" si="11">IF(K138="OK",CONCATENATE(V137,U138),V137)</f>
        <v/>
      </c>
    </row>
    <row r="139" spans="1:22" x14ac:dyDescent="0.25">
      <c r="A139" s="42" t="str">
        <f>IF(K139="OK",IFERROR(B139&amp;" - "&amp;VLOOKUP(C139,supply!$B$8:$C$507,2,FALSE)&amp;" - "&amp;E139&amp;" - "&amp;G139&amp;" - с ддс: "&amp;J139&amp;" - "&amp;DAY(F139)&amp;"."&amp;MONTH(F139)&amp;"."&amp;YEAR(F139),""),"1001 - Няма данни за сч. док.")</f>
        <v>1001 - Няма данни за сч. док.</v>
      </c>
      <c r="B139" s="69">
        <v>132</v>
      </c>
      <c r="C139" s="69" t="str">
        <f>IF(AND(D139&lt;&gt;"",D139&lt;&gt;" -  -  -  -  - "),VLOOKUP(D139,supply!$A$8:$B$507,2,FALSE),"")</f>
        <v/>
      </c>
      <c r="D139" s="60"/>
      <c r="E139" s="105"/>
      <c r="F139" s="67"/>
      <c r="G139" s="59"/>
      <c r="H139" s="59"/>
      <c r="I139" s="106"/>
      <c r="J139" s="106"/>
      <c r="K139" s="77" t="str">
        <f t="shared" si="8"/>
        <v>Няма избран доставчик</v>
      </c>
      <c r="L139" s="63" t="str">
        <f t="shared" si="9"/>
        <v/>
      </c>
      <c r="M139" s="98" t="str">
        <f t="shared" si="10"/>
        <v>Няма достатъчно данни</v>
      </c>
      <c r="U139" s="94" t="str">
        <f>IF(K139="OK",IF(IFERROR(VLOOKUP(B139,total!$D$8:$D$1007,1,FALSE),"")="",B139&amp;", ",""),"")</f>
        <v/>
      </c>
      <c r="V139" s="94" t="str">
        <f t="shared" si="11"/>
        <v/>
      </c>
    </row>
    <row r="140" spans="1:22" x14ac:dyDescent="0.25">
      <c r="A140" s="42" t="str">
        <f>IF(K140="OK",IFERROR(B140&amp;" - "&amp;VLOOKUP(C140,supply!$B$8:$C$507,2,FALSE)&amp;" - "&amp;E140&amp;" - "&amp;G140&amp;" - с ддс: "&amp;J140&amp;" - "&amp;DAY(F140)&amp;"."&amp;MONTH(F140)&amp;"."&amp;YEAR(F140),""),"1001 - Няма данни за сч. док.")</f>
        <v>1001 - Няма данни за сч. док.</v>
      </c>
      <c r="B140" s="69">
        <v>133</v>
      </c>
      <c r="C140" s="69" t="str">
        <f>IF(AND(D140&lt;&gt;"",D140&lt;&gt;" -  -  -  -  - "),VLOOKUP(D140,supply!$A$8:$B$507,2,FALSE),"")</f>
        <v/>
      </c>
      <c r="D140" s="60"/>
      <c r="E140" s="105"/>
      <c r="F140" s="67"/>
      <c r="G140" s="59"/>
      <c r="H140" s="59"/>
      <c r="I140" s="106"/>
      <c r="J140" s="106"/>
      <c r="K140" s="77" t="str">
        <f t="shared" si="8"/>
        <v>Няма избран доставчик</v>
      </c>
      <c r="L140" s="63" t="str">
        <f t="shared" si="9"/>
        <v/>
      </c>
      <c r="M140" s="98" t="str">
        <f t="shared" si="10"/>
        <v>Няма достатъчно данни</v>
      </c>
      <c r="U140" s="94" t="str">
        <f>IF(K140="OK",IF(IFERROR(VLOOKUP(B140,total!$D$8:$D$1007,1,FALSE),"")="",B140&amp;", ",""),"")</f>
        <v/>
      </c>
      <c r="V140" s="94" t="str">
        <f t="shared" si="11"/>
        <v/>
      </c>
    </row>
    <row r="141" spans="1:22" x14ac:dyDescent="0.25">
      <c r="A141" s="42" t="str">
        <f>IF(K141="OK",IFERROR(B141&amp;" - "&amp;VLOOKUP(C141,supply!$B$8:$C$507,2,FALSE)&amp;" - "&amp;E141&amp;" - "&amp;G141&amp;" - с ддс: "&amp;J141&amp;" - "&amp;DAY(F141)&amp;"."&amp;MONTH(F141)&amp;"."&amp;YEAR(F141),""),"1001 - Няма данни за сч. док.")</f>
        <v>1001 - Няма данни за сч. док.</v>
      </c>
      <c r="B141" s="69">
        <v>134</v>
      </c>
      <c r="C141" s="69" t="str">
        <f>IF(AND(D141&lt;&gt;"",D141&lt;&gt;" -  -  -  -  - "),VLOOKUP(D141,supply!$A$8:$B$507,2,FALSE),"")</f>
        <v/>
      </c>
      <c r="D141" s="60"/>
      <c r="E141" s="105"/>
      <c r="F141" s="67"/>
      <c r="G141" s="59"/>
      <c r="H141" s="59"/>
      <c r="I141" s="106"/>
      <c r="J141" s="106"/>
      <c r="K141" s="77" t="str">
        <f t="shared" si="8"/>
        <v>Няма избран доставчик</v>
      </c>
      <c r="L141" s="63" t="str">
        <f t="shared" si="9"/>
        <v/>
      </c>
      <c r="M141" s="98" t="str">
        <f t="shared" si="10"/>
        <v>Няма достатъчно данни</v>
      </c>
      <c r="U141" s="94" t="str">
        <f>IF(K141="OK",IF(IFERROR(VLOOKUP(B141,total!$D$8:$D$1007,1,FALSE),"")="",B141&amp;", ",""),"")</f>
        <v/>
      </c>
      <c r="V141" s="94" t="str">
        <f t="shared" si="11"/>
        <v/>
      </c>
    </row>
    <row r="142" spans="1:22" x14ac:dyDescent="0.25">
      <c r="A142" s="42" t="str">
        <f>IF(K142="OK",IFERROR(B142&amp;" - "&amp;VLOOKUP(C142,supply!$B$8:$C$507,2,FALSE)&amp;" - "&amp;E142&amp;" - "&amp;G142&amp;" - с ддс: "&amp;J142&amp;" - "&amp;DAY(F142)&amp;"."&amp;MONTH(F142)&amp;"."&amp;YEAR(F142),""),"1001 - Няма данни за сч. док.")</f>
        <v>1001 - Няма данни за сч. док.</v>
      </c>
      <c r="B142" s="69">
        <v>135</v>
      </c>
      <c r="C142" s="69" t="str">
        <f>IF(AND(D142&lt;&gt;"",D142&lt;&gt;" -  -  -  -  - "),VLOOKUP(D142,supply!$A$8:$B$507,2,FALSE),"")</f>
        <v/>
      </c>
      <c r="D142" s="60"/>
      <c r="E142" s="105"/>
      <c r="F142" s="67"/>
      <c r="G142" s="59"/>
      <c r="H142" s="59"/>
      <c r="I142" s="106"/>
      <c r="J142" s="106"/>
      <c r="K142" s="77" t="str">
        <f t="shared" si="8"/>
        <v>Няма избран доставчик</v>
      </c>
      <c r="L142" s="63" t="str">
        <f t="shared" si="9"/>
        <v/>
      </c>
      <c r="M142" s="98" t="str">
        <f t="shared" si="10"/>
        <v>Няма достатъчно данни</v>
      </c>
      <c r="U142" s="94" t="str">
        <f>IF(K142="OK",IF(IFERROR(VLOOKUP(B142,total!$D$8:$D$1007,1,FALSE),"")="",B142&amp;", ",""),"")</f>
        <v/>
      </c>
      <c r="V142" s="94" t="str">
        <f t="shared" si="11"/>
        <v/>
      </c>
    </row>
    <row r="143" spans="1:22" x14ac:dyDescent="0.25">
      <c r="A143" s="42" t="str">
        <f>IF(K143="OK",IFERROR(B143&amp;" - "&amp;VLOOKUP(C143,supply!$B$8:$C$507,2,FALSE)&amp;" - "&amp;E143&amp;" - "&amp;G143&amp;" - с ддс: "&amp;J143&amp;" - "&amp;DAY(F143)&amp;"."&amp;MONTH(F143)&amp;"."&amp;YEAR(F143),""),"1001 - Няма данни за сч. док.")</f>
        <v>1001 - Няма данни за сч. док.</v>
      </c>
      <c r="B143" s="69">
        <v>136</v>
      </c>
      <c r="C143" s="69" t="str">
        <f>IF(AND(D143&lt;&gt;"",D143&lt;&gt;" -  -  -  -  - "),VLOOKUP(D143,supply!$A$8:$B$507,2,FALSE),"")</f>
        <v/>
      </c>
      <c r="D143" s="60"/>
      <c r="E143" s="105"/>
      <c r="F143" s="67"/>
      <c r="G143" s="59"/>
      <c r="H143" s="59"/>
      <c r="I143" s="106"/>
      <c r="J143" s="106"/>
      <c r="K143" s="77" t="str">
        <f t="shared" si="8"/>
        <v>Няма избран доставчик</v>
      </c>
      <c r="L143" s="63" t="str">
        <f t="shared" si="9"/>
        <v/>
      </c>
      <c r="M143" s="98" t="str">
        <f t="shared" si="10"/>
        <v>Няма достатъчно данни</v>
      </c>
      <c r="U143" s="94" t="str">
        <f>IF(K143="OK",IF(IFERROR(VLOOKUP(B143,total!$D$8:$D$1007,1,FALSE),"")="",B143&amp;", ",""),"")</f>
        <v/>
      </c>
      <c r="V143" s="94" t="str">
        <f t="shared" si="11"/>
        <v/>
      </c>
    </row>
    <row r="144" spans="1:22" x14ac:dyDescent="0.25">
      <c r="A144" s="42" t="str">
        <f>IF(K144="OK",IFERROR(B144&amp;" - "&amp;VLOOKUP(C144,supply!$B$8:$C$507,2,FALSE)&amp;" - "&amp;E144&amp;" - "&amp;G144&amp;" - с ддс: "&amp;J144&amp;" - "&amp;DAY(F144)&amp;"."&amp;MONTH(F144)&amp;"."&amp;YEAR(F144),""),"1001 - Няма данни за сч. док.")</f>
        <v>1001 - Няма данни за сч. док.</v>
      </c>
      <c r="B144" s="69">
        <v>137</v>
      </c>
      <c r="C144" s="69" t="str">
        <f>IF(AND(D144&lt;&gt;"",D144&lt;&gt;" -  -  -  -  - "),VLOOKUP(D144,supply!$A$8:$B$507,2,FALSE),"")</f>
        <v/>
      </c>
      <c r="D144" s="60"/>
      <c r="E144" s="105"/>
      <c r="F144" s="67"/>
      <c r="G144" s="59"/>
      <c r="H144" s="59"/>
      <c r="I144" s="106"/>
      <c r="J144" s="106"/>
      <c r="K144" s="77" t="str">
        <f t="shared" si="8"/>
        <v>Няма избран доставчик</v>
      </c>
      <c r="L144" s="63" t="str">
        <f t="shared" si="9"/>
        <v/>
      </c>
      <c r="M144" s="98" t="str">
        <f t="shared" si="10"/>
        <v>Няма достатъчно данни</v>
      </c>
      <c r="U144" s="94" t="str">
        <f>IF(K144="OK",IF(IFERROR(VLOOKUP(B144,total!$D$8:$D$1007,1,FALSE),"")="",B144&amp;", ",""),"")</f>
        <v/>
      </c>
      <c r="V144" s="94" t="str">
        <f t="shared" si="11"/>
        <v/>
      </c>
    </row>
    <row r="145" spans="1:22" x14ac:dyDescent="0.25">
      <c r="A145" s="42" t="str">
        <f>IF(K145="OK",IFERROR(B145&amp;" - "&amp;VLOOKUP(C145,supply!$B$8:$C$507,2,FALSE)&amp;" - "&amp;E145&amp;" - "&amp;G145&amp;" - с ддс: "&amp;J145&amp;" - "&amp;DAY(F145)&amp;"."&amp;MONTH(F145)&amp;"."&amp;YEAR(F145),""),"1001 - Няма данни за сч. док.")</f>
        <v>1001 - Няма данни за сч. док.</v>
      </c>
      <c r="B145" s="69">
        <v>138</v>
      </c>
      <c r="C145" s="69" t="str">
        <f>IF(AND(D145&lt;&gt;"",D145&lt;&gt;" -  -  -  -  - "),VLOOKUP(D145,supply!$A$8:$B$507,2,FALSE),"")</f>
        <v/>
      </c>
      <c r="D145" s="60"/>
      <c r="E145" s="105"/>
      <c r="F145" s="67"/>
      <c r="G145" s="59"/>
      <c r="H145" s="59"/>
      <c r="I145" s="106"/>
      <c r="J145" s="106"/>
      <c r="K145" s="77" t="str">
        <f t="shared" si="8"/>
        <v>Няма избран доставчик</v>
      </c>
      <c r="L145" s="63" t="str">
        <f t="shared" si="9"/>
        <v/>
      </c>
      <c r="M145" s="98" t="str">
        <f t="shared" si="10"/>
        <v>Няма достатъчно данни</v>
      </c>
      <c r="U145" s="94" t="str">
        <f>IF(K145="OK",IF(IFERROR(VLOOKUP(B145,total!$D$8:$D$1007,1,FALSE),"")="",B145&amp;", ",""),"")</f>
        <v/>
      </c>
      <c r="V145" s="94" t="str">
        <f t="shared" si="11"/>
        <v/>
      </c>
    </row>
    <row r="146" spans="1:22" x14ac:dyDescent="0.25">
      <c r="A146" s="42" t="str">
        <f>IF(K146="OK",IFERROR(B146&amp;" - "&amp;VLOOKUP(C146,supply!$B$8:$C$507,2,FALSE)&amp;" - "&amp;E146&amp;" - "&amp;G146&amp;" - с ддс: "&amp;J146&amp;" - "&amp;DAY(F146)&amp;"."&amp;MONTH(F146)&amp;"."&amp;YEAR(F146),""),"1001 - Няма данни за сч. док.")</f>
        <v>1001 - Няма данни за сч. док.</v>
      </c>
      <c r="B146" s="69">
        <v>139</v>
      </c>
      <c r="C146" s="69" t="str">
        <f>IF(AND(D146&lt;&gt;"",D146&lt;&gt;" -  -  -  -  - "),VLOOKUP(D146,supply!$A$8:$B$507,2,FALSE),"")</f>
        <v/>
      </c>
      <c r="D146" s="60"/>
      <c r="E146" s="105"/>
      <c r="F146" s="67"/>
      <c r="G146" s="59"/>
      <c r="H146" s="59"/>
      <c r="I146" s="106"/>
      <c r="J146" s="106"/>
      <c r="K146" s="77" t="str">
        <f t="shared" si="8"/>
        <v>Няма избран доставчик</v>
      </c>
      <c r="L146" s="63" t="str">
        <f t="shared" si="9"/>
        <v/>
      </c>
      <c r="M146" s="98" t="str">
        <f t="shared" si="10"/>
        <v>Няма достатъчно данни</v>
      </c>
      <c r="U146" s="94" t="str">
        <f>IF(K146="OK",IF(IFERROR(VLOOKUP(B146,total!$D$8:$D$1007,1,FALSE),"")="",B146&amp;", ",""),"")</f>
        <v/>
      </c>
      <c r="V146" s="94" t="str">
        <f t="shared" si="11"/>
        <v/>
      </c>
    </row>
    <row r="147" spans="1:22" x14ac:dyDescent="0.25">
      <c r="A147" s="42" t="str">
        <f>IF(K147="OK",IFERROR(B147&amp;" - "&amp;VLOOKUP(C147,supply!$B$8:$C$507,2,FALSE)&amp;" - "&amp;E147&amp;" - "&amp;G147&amp;" - с ддс: "&amp;J147&amp;" - "&amp;DAY(F147)&amp;"."&amp;MONTH(F147)&amp;"."&amp;YEAR(F147),""),"1001 - Няма данни за сч. док.")</f>
        <v>1001 - Няма данни за сч. док.</v>
      </c>
      <c r="B147" s="69">
        <v>140</v>
      </c>
      <c r="C147" s="69" t="str">
        <f>IF(AND(D147&lt;&gt;"",D147&lt;&gt;" -  -  -  -  - "),VLOOKUP(D147,supply!$A$8:$B$507,2,FALSE),"")</f>
        <v/>
      </c>
      <c r="D147" s="60"/>
      <c r="E147" s="105"/>
      <c r="F147" s="67"/>
      <c r="G147" s="59"/>
      <c r="H147" s="59"/>
      <c r="I147" s="106"/>
      <c r="J147" s="106"/>
      <c r="K147" s="77" t="str">
        <f t="shared" si="8"/>
        <v>Няма избран доставчик</v>
      </c>
      <c r="L147" s="63" t="str">
        <f t="shared" si="9"/>
        <v/>
      </c>
      <c r="M147" s="98" t="str">
        <f t="shared" si="10"/>
        <v>Няма достатъчно данни</v>
      </c>
      <c r="U147" s="94" t="str">
        <f>IF(K147="OK",IF(IFERROR(VLOOKUP(B147,total!$D$8:$D$1007,1,FALSE),"")="",B147&amp;", ",""),"")</f>
        <v/>
      </c>
      <c r="V147" s="94" t="str">
        <f t="shared" si="11"/>
        <v/>
      </c>
    </row>
    <row r="148" spans="1:22" x14ac:dyDescent="0.25">
      <c r="A148" s="42" t="str">
        <f>IF(K148="OK",IFERROR(B148&amp;" - "&amp;VLOOKUP(C148,supply!$B$8:$C$507,2,FALSE)&amp;" - "&amp;E148&amp;" - "&amp;G148&amp;" - с ддс: "&amp;J148&amp;" - "&amp;DAY(F148)&amp;"."&amp;MONTH(F148)&amp;"."&amp;YEAR(F148),""),"1001 - Няма данни за сч. док.")</f>
        <v>1001 - Няма данни за сч. док.</v>
      </c>
      <c r="B148" s="69">
        <v>141</v>
      </c>
      <c r="C148" s="69" t="str">
        <f>IF(AND(D148&lt;&gt;"",D148&lt;&gt;" -  -  -  -  - "),VLOOKUP(D148,supply!$A$8:$B$507,2,FALSE),"")</f>
        <v/>
      </c>
      <c r="D148" s="60"/>
      <c r="E148" s="105"/>
      <c r="F148" s="67"/>
      <c r="G148" s="59"/>
      <c r="H148" s="59"/>
      <c r="I148" s="106"/>
      <c r="J148" s="106"/>
      <c r="K148" s="77" t="str">
        <f t="shared" si="8"/>
        <v>Няма избран доставчик</v>
      </c>
      <c r="L148" s="63" t="str">
        <f t="shared" si="9"/>
        <v/>
      </c>
      <c r="M148" s="98" t="str">
        <f t="shared" si="10"/>
        <v>Няма достатъчно данни</v>
      </c>
      <c r="U148" s="94" t="str">
        <f>IF(K148="OK",IF(IFERROR(VLOOKUP(B148,total!$D$8:$D$1007,1,FALSE),"")="",B148&amp;", ",""),"")</f>
        <v/>
      </c>
      <c r="V148" s="94" t="str">
        <f t="shared" si="11"/>
        <v/>
      </c>
    </row>
    <row r="149" spans="1:22" x14ac:dyDescent="0.25">
      <c r="A149" s="42" t="str">
        <f>IF(K149="OK",IFERROR(B149&amp;" - "&amp;VLOOKUP(C149,supply!$B$8:$C$507,2,FALSE)&amp;" - "&amp;E149&amp;" - "&amp;G149&amp;" - с ддс: "&amp;J149&amp;" - "&amp;DAY(F149)&amp;"."&amp;MONTH(F149)&amp;"."&amp;YEAR(F149),""),"1001 - Няма данни за сч. док.")</f>
        <v>1001 - Няма данни за сч. док.</v>
      </c>
      <c r="B149" s="69">
        <v>142</v>
      </c>
      <c r="C149" s="69" t="str">
        <f>IF(AND(D149&lt;&gt;"",D149&lt;&gt;" -  -  -  -  - "),VLOOKUP(D149,supply!$A$8:$B$507,2,FALSE),"")</f>
        <v/>
      </c>
      <c r="D149" s="60"/>
      <c r="E149" s="105"/>
      <c r="F149" s="67"/>
      <c r="G149" s="59"/>
      <c r="H149" s="59"/>
      <c r="I149" s="106"/>
      <c r="J149" s="106"/>
      <c r="K149" s="77" t="str">
        <f t="shared" si="8"/>
        <v>Няма избран доставчик</v>
      </c>
      <c r="L149" s="63" t="str">
        <f t="shared" si="9"/>
        <v/>
      </c>
      <c r="M149" s="98" t="str">
        <f t="shared" si="10"/>
        <v>Няма достатъчно данни</v>
      </c>
      <c r="U149" s="94" t="str">
        <f>IF(K149="OK",IF(IFERROR(VLOOKUP(B149,total!$D$8:$D$1007,1,FALSE),"")="",B149&amp;", ",""),"")</f>
        <v/>
      </c>
      <c r="V149" s="94" t="str">
        <f t="shared" si="11"/>
        <v/>
      </c>
    </row>
    <row r="150" spans="1:22" x14ac:dyDescent="0.25">
      <c r="A150" s="42" t="str">
        <f>IF(K150="OK",IFERROR(B150&amp;" - "&amp;VLOOKUP(C150,supply!$B$8:$C$507,2,FALSE)&amp;" - "&amp;E150&amp;" - "&amp;G150&amp;" - с ддс: "&amp;J150&amp;" - "&amp;DAY(F150)&amp;"."&amp;MONTH(F150)&amp;"."&amp;YEAR(F150),""),"1001 - Няма данни за сч. док.")</f>
        <v>1001 - Няма данни за сч. док.</v>
      </c>
      <c r="B150" s="69">
        <v>143</v>
      </c>
      <c r="C150" s="69" t="str">
        <f>IF(AND(D150&lt;&gt;"",D150&lt;&gt;" -  -  -  -  - "),VLOOKUP(D150,supply!$A$8:$B$507,2,FALSE),"")</f>
        <v/>
      </c>
      <c r="D150" s="60"/>
      <c r="E150" s="105"/>
      <c r="F150" s="67"/>
      <c r="G150" s="59"/>
      <c r="H150" s="59"/>
      <c r="I150" s="106"/>
      <c r="J150" s="106"/>
      <c r="K150" s="77" t="str">
        <f t="shared" si="8"/>
        <v>Няма избран доставчик</v>
      </c>
      <c r="L150" s="63" t="str">
        <f t="shared" si="9"/>
        <v/>
      </c>
      <c r="M150" s="98" t="str">
        <f t="shared" si="10"/>
        <v>Няма достатъчно данни</v>
      </c>
      <c r="U150" s="94" t="str">
        <f>IF(K150="OK",IF(IFERROR(VLOOKUP(B150,total!$D$8:$D$1007,1,FALSE),"")="",B150&amp;", ",""),"")</f>
        <v/>
      </c>
      <c r="V150" s="94" t="str">
        <f t="shared" si="11"/>
        <v/>
      </c>
    </row>
    <row r="151" spans="1:22" x14ac:dyDescent="0.25">
      <c r="A151" s="42" t="str">
        <f>IF(K151="OK",IFERROR(B151&amp;" - "&amp;VLOOKUP(C151,supply!$B$8:$C$507,2,FALSE)&amp;" - "&amp;E151&amp;" - "&amp;G151&amp;" - с ддс: "&amp;J151&amp;" - "&amp;DAY(F151)&amp;"."&amp;MONTH(F151)&amp;"."&amp;YEAR(F151),""),"1001 - Няма данни за сч. док.")</f>
        <v>1001 - Няма данни за сч. док.</v>
      </c>
      <c r="B151" s="69">
        <v>144</v>
      </c>
      <c r="C151" s="69" t="str">
        <f>IF(AND(D151&lt;&gt;"",D151&lt;&gt;" -  -  -  -  - "),VLOOKUP(D151,supply!$A$8:$B$507,2,FALSE),"")</f>
        <v/>
      </c>
      <c r="D151" s="60"/>
      <c r="E151" s="105"/>
      <c r="F151" s="67"/>
      <c r="G151" s="59"/>
      <c r="H151" s="59"/>
      <c r="I151" s="106"/>
      <c r="J151" s="106"/>
      <c r="K151" s="77" t="str">
        <f t="shared" si="8"/>
        <v>Няма избран доставчик</v>
      </c>
      <c r="L151" s="63" t="str">
        <f t="shared" si="9"/>
        <v/>
      </c>
      <c r="M151" s="98" t="str">
        <f t="shared" si="10"/>
        <v>Няма достатъчно данни</v>
      </c>
      <c r="U151" s="94" t="str">
        <f>IF(K151="OK",IF(IFERROR(VLOOKUP(B151,total!$D$8:$D$1007,1,FALSE),"")="",B151&amp;", ",""),"")</f>
        <v/>
      </c>
      <c r="V151" s="94" t="str">
        <f t="shared" si="11"/>
        <v/>
      </c>
    </row>
    <row r="152" spans="1:22" x14ac:dyDescent="0.25">
      <c r="A152" s="42" t="str">
        <f>IF(K152="OK",IFERROR(B152&amp;" - "&amp;VLOOKUP(C152,supply!$B$8:$C$507,2,FALSE)&amp;" - "&amp;E152&amp;" - "&amp;G152&amp;" - с ддс: "&amp;J152&amp;" - "&amp;DAY(F152)&amp;"."&amp;MONTH(F152)&amp;"."&amp;YEAR(F152),""),"1001 - Няма данни за сч. док.")</f>
        <v>1001 - Няма данни за сч. док.</v>
      </c>
      <c r="B152" s="69">
        <v>145</v>
      </c>
      <c r="C152" s="69" t="str">
        <f>IF(AND(D152&lt;&gt;"",D152&lt;&gt;" -  -  -  -  - "),VLOOKUP(D152,supply!$A$8:$B$507,2,FALSE),"")</f>
        <v/>
      </c>
      <c r="D152" s="60"/>
      <c r="E152" s="105"/>
      <c r="F152" s="67"/>
      <c r="G152" s="59"/>
      <c r="H152" s="59"/>
      <c r="I152" s="106"/>
      <c r="J152" s="106"/>
      <c r="K152" s="77" t="str">
        <f t="shared" si="8"/>
        <v>Няма избран доставчик</v>
      </c>
      <c r="L152" s="63" t="str">
        <f t="shared" si="9"/>
        <v/>
      </c>
      <c r="M152" s="98" t="str">
        <f t="shared" si="10"/>
        <v>Няма достатъчно данни</v>
      </c>
      <c r="U152" s="94" t="str">
        <f>IF(K152="OK",IF(IFERROR(VLOOKUP(B152,total!$D$8:$D$1007,1,FALSE),"")="",B152&amp;", ",""),"")</f>
        <v/>
      </c>
      <c r="V152" s="94" t="str">
        <f t="shared" si="11"/>
        <v/>
      </c>
    </row>
    <row r="153" spans="1:22" x14ac:dyDescent="0.25">
      <c r="A153" s="42" t="str">
        <f>IF(K153="OK",IFERROR(B153&amp;" - "&amp;VLOOKUP(C153,supply!$B$8:$C$507,2,FALSE)&amp;" - "&amp;E153&amp;" - "&amp;G153&amp;" - с ддс: "&amp;J153&amp;" - "&amp;DAY(F153)&amp;"."&amp;MONTH(F153)&amp;"."&amp;YEAR(F153),""),"1001 - Няма данни за сч. док.")</f>
        <v>1001 - Няма данни за сч. док.</v>
      </c>
      <c r="B153" s="69">
        <v>146</v>
      </c>
      <c r="C153" s="69" t="str">
        <f>IF(AND(D153&lt;&gt;"",D153&lt;&gt;" -  -  -  -  - "),VLOOKUP(D153,supply!$A$8:$B$507,2,FALSE),"")</f>
        <v/>
      </c>
      <c r="D153" s="60"/>
      <c r="E153" s="105"/>
      <c r="F153" s="67"/>
      <c r="G153" s="59"/>
      <c r="H153" s="59"/>
      <c r="I153" s="106"/>
      <c r="J153" s="106"/>
      <c r="K153" s="77" t="str">
        <f t="shared" si="8"/>
        <v>Няма избран доставчик</v>
      </c>
      <c r="L153" s="63" t="str">
        <f t="shared" si="9"/>
        <v/>
      </c>
      <c r="M153" s="98" t="str">
        <f t="shared" si="10"/>
        <v>Няма достатъчно данни</v>
      </c>
      <c r="U153" s="94" t="str">
        <f>IF(K153="OK",IF(IFERROR(VLOOKUP(B153,total!$D$8:$D$1007,1,FALSE),"")="",B153&amp;", ",""),"")</f>
        <v/>
      </c>
      <c r="V153" s="94" t="str">
        <f t="shared" si="11"/>
        <v/>
      </c>
    </row>
    <row r="154" spans="1:22" x14ac:dyDescent="0.25">
      <c r="A154" s="42" t="str">
        <f>IF(K154="OK",IFERROR(B154&amp;" - "&amp;VLOOKUP(C154,supply!$B$8:$C$507,2,FALSE)&amp;" - "&amp;E154&amp;" - "&amp;G154&amp;" - с ддс: "&amp;J154&amp;" - "&amp;DAY(F154)&amp;"."&amp;MONTH(F154)&amp;"."&amp;YEAR(F154),""),"1001 - Няма данни за сч. док.")</f>
        <v>1001 - Няма данни за сч. док.</v>
      </c>
      <c r="B154" s="69">
        <v>147</v>
      </c>
      <c r="C154" s="69" t="str">
        <f>IF(AND(D154&lt;&gt;"",D154&lt;&gt;" -  -  -  -  - "),VLOOKUP(D154,supply!$A$8:$B$507,2,FALSE),"")</f>
        <v/>
      </c>
      <c r="D154" s="60"/>
      <c r="E154" s="105"/>
      <c r="F154" s="67"/>
      <c r="G154" s="59"/>
      <c r="H154" s="59"/>
      <c r="I154" s="106"/>
      <c r="J154" s="106"/>
      <c r="K154" s="77" t="str">
        <f t="shared" si="8"/>
        <v>Няма избран доставчик</v>
      </c>
      <c r="L154" s="63" t="str">
        <f t="shared" si="9"/>
        <v/>
      </c>
      <c r="M154" s="98" t="str">
        <f t="shared" si="10"/>
        <v>Няма достатъчно данни</v>
      </c>
      <c r="U154" s="94" t="str">
        <f>IF(K154="OK",IF(IFERROR(VLOOKUP(B154,total!$D$8:$D$1007,1,FALSE),"")="",B154&amp;", ",""),"")</f>
        <v/>
      </c>
      <c r="V154" s="94" t="str">
        <f t="shared" si="11"/>
        <v/>
      </c>
    </row>
    <row r="155" spans="1:22" x14ac:dyDescent="0.25">
      <c r="A155" s="42" t="str">
        <f>IF(K155="OK",IFERROR(B155&amp;" - "&amp;VLOOKUP(C155,supply!$B$8:$C$507,2,FALSE)&amp;" - "&amp;E155&amp;" - "&amp;G155&amp;" - с ддс: "&amp;J155&amp;" - "&amp;DAY(F155)&amp;"."&amp;MONTH(F155)&amp;"."&amp;YEAR(F155),""),"1001 - Няма данни за сч. док.")</f>
        <v>1001 - Няма данни за сч. док.</v>
      </c>
      <c r="B155" s="69">
        <v>148</v>
      </c>
      <c r="C155" s="69" t="str">
        <f>IF(AND(D155&lt;&gt;"",D155&lt;&gt;" -  -  -  -  - "),VLOOKUP(D155,supply!$A$8:$B$507,2,FALSE),"")</f>
        <v/>
      </c>
      <c r="D155" s="60"/>
      <c r="E155" s="105"/>
      <c r="F155" s="67"/>
      <c r="G155" s="59"/>
      <c r="H155" s="59"/>
      <c r="I155" s="106"/>
      <c r="J155" s="106"/>
      <c r="K155" s="77" t="str">
        <f t="shared" si="8"/>
        <v>Няма избран доставчик</v>
      </c>
      <c r="L155" s="63" t="str">
        <f t="shared" si="9"/>
        <v/>
      </c>
      <c r="M155" s="98" t="str">
        <f t="shared" si="10"/>
        <v>Няма достатъчно данни</v>
      </c>
      <c r="U155" s="94" t="str">
        <f>IF(K155="OK",IF(IFERROR(VLOOKUP(B155,total!$D$8:$D$1007,1,FALSE),"")="",B155&amp;", ",""),"")</f>
        <v/>
      </c>
      <c r="V155" s="94" t="str">
        <f t="shared" si="11"/>
        <v/>
      </c>
    </row>
    <row r="156" spans="1:22" x14ac:dyDescent="0.25">
      <c r="A156" s="42" t="str">
        <f>IF(K156="OK",IFERROR(B156&amp;" - "&amp;VLOOKUP(C156,supply!$B$8:$C$507,2,FALSE)&amp;" - "&amp;E156&amp;" - "&amp;G156&amp;" - с ддс: "&amp;J156&amp;" - "&amp;DAY(F156)&amp;"."&amp;MONTH(F156)&amp;"."&amp;YEAR(F156),""),"1001 - Няма данни за сч. док.")</f>
        <v>1001 - Няма данни за сч. док.</v>
      </c>
      <c r="B156" s="69">
        <v>149</v>
      </c>
      <c r="C156" s="69" t="str">
        <f>IF(AND(D156&lt;&gt;"",D156&lt;&gt;" -  -  -  -  - "),VLOOKUP(D156,supply!$A$8:$B$507,2,FALSE),"")</f>
        <v/>
      </c>
      <c r="D156" s="60"/>
      <c r="E156" s="105"/>
      <c r="F156" s="67"/>
      <c r="G156" s="59"/>
      <c r="H156" s="59"/>
      <c r="I156" s="106"/>
      <c r="J156" s="106"/>
      <c r="K156" s="77" t="str">
        <f t="shared" si="8"/>
        <v>Няма избран доставчик</v>
      </c>
      <c r="L156" s="63" t="str">
        <f t="shared" si="9"/>
        <v/>
      </c>
      <c r="M156" s="98" t="str">
        <f t="shared" si="10"/>
        <v>Няма достатъчно данни</v>
      </c>
      <c r="U156" s="94" t="str">
        <f>IF(K156="OK",IF(IFERROR(VLOOKUP(B156,total!$D$8:$D$1007,1,FALSE),"")="",B156&amp;", ",""),"")</f>
        <v/>
      </c>
      <c r="V156" s="94" t="str">
        <f t="shared" si="11"/>
        <v/>
      </c>
    </row>
    <row r="157" spans="1:22" x14ac:dyDescent="0.25">
      <c r="A157" s="42" t="str">
        <f>IF(K157="OK",IFERROR(B157&amp;" - "&amp;VLOOKUP(C157,supply!$B$8:$C$507,2,FALSE)&amp;" - "&amp;E157&amp;" - "&amp;G157&amp;" - с ддс: "&amp;J157&amp;" - "&amp;DAY(F157)&amp;"."&amp;MONTH(F157)&amp;"."&amp;YEAR(F157),""),"1001 - Няма данни за сч. док.")</f>
        <v>1001 - Няма данни за сч. док.</v>
      </c>
      <c r="B157" s="69">
        <v>150</v>
      </c>
      <c r="C157" s="69" t="str">
        <f>IF(AND(D157&lt;&gt;"",D157&lt;&gt;" -  -  -  -  - "),VLOOKUP(D157,supply!$A$8:$B$507,2,FALSE),"")</f>
        <v/>
      </c>
      <c r="D157" s="60"/>
      <c r="E157" s="105"/>
      <c r="F157" s="67"/>
      <c r="G157" s="59"/>
      <c r="H157" s="59"/>
      <c r="I157" s="106"/>
      <c r="J157" s="106"/>
      <c r="K157" s="77" t="str">
        <f t="shared" si="8"/>
        <v>Няма избран доставчик</v>
      </c>
      <c r="L157" s="63" t="str">
        <f t="shared" si="9"/>
        <v/>
      </c>
      <c r="M157" s="98" t="str">
        <f t="shared" si="10"/>
        <v>Няма достатъчно данни</v>
      </c>
      <c r="U157" s="94" t="str">
        <f>IF(K157="OK",IF(IFERROR(VLOOKUP(B157,total!$D$8:$D$1007,1,FALSE),"")="",B157&amp;", ",""),"")</f>
        <v/>
      </c>
      <c r="V157" s="94" t="str">
        <f t="shared" si="11"/>
        <v/>
      </c>
    </row>
    <row r="158" spans="1:22" x14ac:dyDescent="0.25">
      <c r="A158" s="42" t="str">
        <f>IF(K158="OK",IFERROR(B158&amp;" - "&amp;VLOOKUP(C158,supply!$B$8:$C$507,2,FALSE)&amp;" - "&amp;E158&amp;" - "&amp;G158&amp;" - с ддс: "&amp;J158&amp;" - "&amp;DAY(F158)&amp;"."&amp;MONTH(F158)&amp;"."&amp;YEAR(F158),""),"1001 - Няма данни за сч. док.")</f>
        <v>1001 - Няма данни за сч. док.</v>
      </c>
      <c r="B158" s="69">
        <v>151</v>
      </c>
      <c r="C158" s="69" t="str">
        <f>IF(AND(D158&lt;&gt;"",D158&lt;&gt;" -  -  -  -  - "),VLOOKUP(D158,supply!$A$8:$B$507,2,FALSE),"")</f>
        <v/>
      </c>
      <c r="D158" s="60"/>
      <c r="E158" s="105"/>
      <c r="F158" s="67"/>
      <c r="G158" s="59"/>
      <c r="H158" s="59"/>
      <c r="I158" s="106"/>
      <c r="J158" s="106"/>
      <c r="K158" s="77" t="str">
        <f t="shared" si="8"/>
        <v>Няма избран доставчик</v>
      </c>
      <c r="L158" s="63" t="str">
        <f t="shared" si="9"/>
        <v/>
      </c>
      <c r="M158" s="98" t="str">
        <f t="shared" si="10"/>
        <v>Няма достатъчно данни</v>
      </c>
      <c r="U158" s="94" t="str">
        <f>IF(K158="OK",IF(IFERROR(VLOOKUP(B158,total!$D$8:$D$1007,1,FALSE),"")="",B158&amp;", ",""),"")</f>
        <v/>
      </c>
      <c r="V158" s="94" t="str">
        <f t="shared" si="11"/>
        <v/>
      </c>
    </row>
    <row r="159" spans="1:22" x14ac:dyDescent="0.25">
      <c r="A159" s="42" t="str">
        <f>IF(K159="OK",IFERROR(B159&amp;" - "&amp;VLOOKUP(C159,supply!$B$8:$C$507,2,FALSE)&amp;" - "&amp;E159&amp;" - "&amp;G159&amp;" - с ддс: "&amp;J159&amp;" - "&amp;DAY(F159)&amp;"."&amp;MONTH(F159)&amp;"."&amp;YEAR(F159),""),"1001 - Няма данни за сч. док.")</f>
        <v>1001 - Няма данни за сч. док.</v>
      </c>
      <c r="B159" s="69">
        <v>152</v>
      </c>
      <c r="C159" s="69" t="str">
        <f>IF(AND(D159&lt;&gt;"",D159&lt;&gt;" -  -  -  -  - "),VLOOKUP(D159,supply!$A$8:$B$507,2,FALSE),"")</f>
        <v/>
      </c>
      <c r="D159" s="60"/>
      <c r="E159" s="105"/>
      <c r="F159" s="67"/>
      <c r="G159" s="59"/>
      <c r="H159" s="59"/>
      <c r="I159" s="106"/>
      <c r="J159" s="106"/>
      <c r="K159" s="77" t="str">
        <f t="shared" si="8"/>
        <v>Няма избран доставчик</v>
      </c>
      <c r="L159" s="63" t="str">
        <f t="shared" si="9"/>
        <v/>
      </c>
      <c r="M159" s="98" t="str">
        <f t="shared" si="10"/>
        <v>Няма достатъчно данни</v>
      </c>
      <c r="U159" s="94" t="str">
        <f>IF(K159="OK",IF(IFERROR(VLOOKUP(B159,total!$D$8:$D$1007,1,FALSE),"")="",B159&amp;", ",""),"")</f>
        <v/>
      </c>
      <c r="V159" s="94" t="str">
        <f t="shared" si="11"/>
        <v/>
      </c>
    </row>
    <row r="160" spans="1:22" x14ac:dyDescent="0.25">
      <c r="A160" s="42" t="str">
        <f>IF(K160="OK",IFERROR(B160&amp;" - "&amp;VLOOKUP(C160,supply!$B$8:$C$507,2,FALSE)&amp;" - "&amp;E160&amp;" - "&amp;G160&amp;" - с ддс: "&amp;J160&amp;" - "&amp;DAY(F160)&amp;"."&amp;MONTH(F160)&amp;"."&amp;YEAR(F160),""),"1001 - Няма данни за сч. док.")</f>
        <v>1001 - Няма данни за сч. док.</v>
      </c>
      <c r="B160" s="69">
        <v>153</v>
      </c>
      <c r="C160" s="69" t="str">
        <f>IF(AND(D160&lt;&gt;"",D160&lt;&gt;" -  -  -  -  - "),VLOOKUP(D160,supply!$A$8:$B$507,2,FALSE),"")</f>
        <v/>
      </c>
      <c r="D160" s="60"/>
      <c r="E160" s="105"/>
      <c r="F160" s="67"/>
      <c r="G160" s="59"/>
      <c r="H160" s="59"/>
      <c r="I160" s="106"/>
      <c r="J160" s="106"/>
      <c r="K160" s="77" t="str">
        <f t="shared" si="8"/>
        <v>Няма избран доставчик</v>
      </c>
      <c r="L160" s="63" t="str">
        <f t="shared" si="9"/>
        <v/>
      </c>
      <c r="M160" s="98" t="str">
        <f t="shared" si="10"/>
        <v>Няма достатъчно данни</v>
      </c>
      <c r="U160" s="94" t="str">
        <f>IF(K160="OK",IF(IFERROR(VLOOKUP(B160,total!$D$8:$D$1007,1,FALSE),"")="",B160&amp;", ",""),"")</f>
        <v/>
      </c>
      <c r="V160" s="94" t="str">
        <f t="shared" si="11"/>
        <v/>
      </c>
    </row>
    <row r="161" spans="1:22" x14ac:dyDescent="0.25">
      <c r="A161" s="42" t="str">
        <f>IF(K161="OK",IFERROR(B161&amp;" - "&amp;VLOOKUP(C161,supply!$B$8:$C$507,2,FALSE)&amp;" - "&amp;E161&amp;" - "&amp;G161&amp;" - с ддс: "&amp;J161&amp;" - "&amp;DAY(F161)&amp;"."&amp;MONTH(F161)&amp;"."&amp;YEAR(F161),""),"1001 - Няма данни за сч. док.")</f>
        <v>1001 - Няма данни за сч. док.</v>
      </c>
      <c r="B161" s="69">
        <v>154</v>
      </c>
      <c r="C161" s="69" t="str">
        <f>IF(AND(D161&lt;&gt;"",D161&lt;&gt;" -  -  -  -  - "),VLOOKUP(D161,supply!$A$8:$B$507,2,FALSE),"")</f>
        <v/>
      </c>
      <c r="D161" s="60"/>
      <c r="E161" s="105"/>
      <c r="F161" s="67"/>
      <c r="G161" s="59"/>
      <c r="H161" s="59"/>
      <c r="I161" s="106"/>
      <c r="J161" s="106"/>
      <c r="K161" s="77" t="str">
        <f t="shared" si="8"/>
        <v>Няма избран доставчик</v>
      </c>
      <c r="L161" s="63" t="str">
        <f t="shared" si="9"/>
        <v/>
      </c>
      <c r="M161" s="98" t="str">
        <f t="shared" si="10"/>
        <v>Няма достатъчно данни</v>
      </c>
      <c r="U161" s="94" t="str">
        <f>IF(K161="OK",IF(IFERROR(VLOOKUP(B161,total!$D$8:$D$1007,1,FALSE),"")="",B161&amp;", ",""),"")</f>
        <v/>
      </c>
      <c r="V161" s="94" t="str">
        <f t="shared" si="11"/>
        <v/>
      </c>
    </row>
    <row r="162" spans="1:22" x14ac:dyDescent="0.25">
      <c r="A162" s="42" t="str">
        <f>IF(K162="OK",IFERROR(B162&amp;" - "&amp;VLOOKUP(C162,supply!$B$8:$C$507,2,FALSE)&amp;" - "&amp;E162&amp;" - "&amp;G162&amp;" - с ддс: "&amp;J162&amp;" - "&amp;DAY(F162)&amp;"."&amp;MONTH(F162)&amp;"."&amp;YEAR(F162),""),"1001 - Няма данни за сч. док.")</f>
        <v>1001 - Няма данни за сч. док.</v>
      </c>
      <c r="B162" s="69">
        <v>155</v>
      </c>
      <c r="C162" s="69" t="str">
        <f>IF(AND(D162&lt;&gt;"",D162&lt;&gt;" -  -  -  -  - "),VLOOKUP(D162,supply!$A$8:$B$507,2,FALSE),"")</f>
        <v/>
      </c>
      <c r="D162" s="60"/>
      <c r="E162" s="105"/>
      <c r="F162" s="67"/>
      <c r="G162" s="59"/>
      <c r="H162" s="59"/>
      <c r="I162" s="106"/>
      <c r="J162" s="106"/>
      <c r="K162" s="77" t="str">
        <f t="shared" si="8"/>
        <v>Няма избран доставчик</v>
      </c>
      <c r="L162" s="63" t="str">
        <f t="shared" si="9"/>
        <v/>
      </c>
      <c r="M162" s="98" t="str">
        <f t="shared" si="10"/>
        <v>Няма достатъчно данни</v>
      </c>
      <c r="U162" s="94" t="str">
        <f>IF(K162="OK",IF(IFERROR(VLOOKUP(B162,total!$D$8:$D$1007,1,FALSE),"")="",B162&amp;", ",""),"")</f>
        <v/>
      </c>
      <c r="V162" s="94" t="str">
        <f t="shared" si="11"/>
        <v/>
      </c>
    </row>
    <row r="163" spans="1:22" x14ac:dyDescent="0.25">
      <c r="A163" s="42" t="str">
        <f>IF(K163="OK",IFERROR(B163&amp;" - "&amp;VLOOKUP(C163,supply!$B$8:$C$507,2,FALSE)&amp;" - "&amp;E163&amp;" - "&amp;G163&amp;" - с ддс: "&amp;J163&amp;" - "&amp;DAY(F163)&amp;"."&amp;MONTH(F163)&amp;"."&amp;YEAR(F163),""),"1001 - Няма данни за сч. док.")</f>
        <v>1001 - Няма данни за сч. док.</v>
      </c>
      <c r="B163" s="69">
        <v>156</v>
      </c>
      <c r="C163" s="69" t="str">
        <f>IF(AND(D163&lt;&gt;"",D163&lt;&gt;" -  -  -  -  - "),VLOOKUP(D163,supply!$A$8:$B$507,2,FALSE),"")</f>
        <v/>
      </c>
      <c r="D163" s="60"/>
      <c r="E163" s="105"/>
      <c r="F163" s="67"/>
      <c r="G163" s="59"/>
      <c r="H163" s="59"/>
      <c r="I163" s="106"/>
      <c r="J163" s="106"/>
      <c r="K163" s="77" t="str">
        <f t="shared" si="8"/>
        <v>Няма избран доставчик</v>
      </c>
      <c r="L163" s="63" t="str">
        <f t="shared" si="9"/>
        <v/>
      </c>
      <c r="M163" s="98" t="str">
        <f t="shared" si="10"/>
        <v>Няма достатъчно данни</v>
      </c>
      <c r="U163" s="94" t="str">
        <f>IF(K163="OK",IF(IFERROR(VLOOKUP(B163,total!$D$8:$D$1007,1,FALSE),"")="",B163&amp;", ",""),"")</f>
        <v/>
      </c>
      <c r="V163" s="94" t="str">
        <f t="shared" si="11"/>
        <v/>
      </c>
    </row>
    <row r="164" spans="1:22" x14ac:dyDescent="0.25">
      <c r="A164" s="42" t="str">
        <f>IF(K164="OK",IFERROR(B164&amp;" - "&amp;VLOOKUP(C164,supply!$B$8:$C$507,2,FALSE)&amp;" - "&amp;E164&amp;" - "&amp;G164&amp;" - с ддс: "&amp;J164&amp;" - "&amp;DAY(F164)&amp;"."&amp;MONTH(F164)&amp;"."&amp;YEAR(F164),""),"1001 - Няма данни за сч. док.")</f>
        <v>1001 - Няма данни за сч. док.</v>
      </c>
      <c r="B164" s="69">
        <v>157</v>
      </c>
      <c r="C164" s="69" t="str">
        <f>IF(AND(D164&lt;&gt;"",D164&lt;&gt;" -  -  -  -  - "),VLOOKUP(D164,supply!$A$8:$B$507,2,FALSE),"")</f>
        <v/>
      </c>
      <c r="D164" s="60"/>
      <c r="E164" s="105"/>
      <c r="F164" s="67"/>
      <c r="G164" s="59"/>
      <c r="H164" s="59"/>
      <c r="I164" s="106"/>
      <c r="J164" s="106"/>
      <c r="K164" s="77" t="str">
        <f t="shared" si="8"/>
        <v>Няма избран доставчик</v>
      </c>
      <c r="L164" s="63" t="str">
        <f t="shared" si="9"/>
        <v/>
      </c>
      <c r="M164" s="98" t="str">
        <f t="shared" si="10"/>
        <v>Няма достатъчно данни</v>
      </c>
      <c r="U164" s="94" t="str">
        <f>IF(K164="OK",IF(IFERROR(VLOOKUP(B164,total!$D$8:$D$1007,1,FALSE),"")="",B164&amp;", ",""),"")</f>
        <v/>
      </c>
      <c r="V164" s="94" t="str">
        <f t="shared" si="11"/>
        <v/>
      </c>
    </row>
    <row r="165" spans="1:22" x14ac:dyDescent="0.25">
      <c r="A165" s="42" t="str">
        <f>IF(K165="OK",IFERROR(B165&amp;" - "&amp;VLOOKUP(C165,supply!$B$8:$C$507,2,FALSE)&amp;" - "&amp;E165&amp;" - "&amp;G165&amp;" - с ддс: "&amp;J165&amp;" - "&amp;DAY(F165)&amp;"."&amp;MONTH(F165)&amp;"."&amp;YEAR(F165),""),"1001 - Няма данни за сч. док.")</f>
        <v>1001 - Няма данни за сч. док.</v>
      </c>
      <c r="B165" s="69">
        <v>158</v>
      </c>
      <c r="C165" s="69" t="str">
        <f>IF(AND(D165&lt;&gt;"",D165&lt;&gt;" -  -  -  -  - "),VLOOKUP(D165,supply!$A$8:$B$507,2,FALSE),"")</f>
        <v/>
      </c>
      <c r="D165" s="60"/>
      <c r="E165" s="105"/>
      <c r="F165" s="67"/>
      <c r="G165" s="59"/>
      <c r="H165" s="59"/>
      <c r="I165" s="106"/>
      <c r="J165" s="106"/>
      <c r="K165" s="77" t="str">
        <f t="shared" si="8"/>
        <v>Няма избран доставчик</v>
      </c>
      <c r="L165" s="63" t="str">
        <f t="shared" si="9"/>
        <v/>
      </c>
      <c r="M165" s="98" t="str">
        <f t="shared" si="10"/>
        <v>Няма достатъчно данни</v>
      </c>
      <c r="U165" s="94" t="str">
        <f>IF(K165="OK",IF(IFERROR(VLOOKUP(B165,total!$D$8:$D$1007,1,FALSE),"")="",B165&amp;", ",""),"")</f>
        <v/>
      </c>
      <c r="V165" s="94" t="str">
        <f t="shared" si="11"/>
        <v/>
      </c>
    </row>
    <row r="166" spans="1:22" x14ac:dyDescent="0.25">
      <c r="A166" s="42" t="str">
        <f>IF(K166="OK",IFERROR(B166&amp;" - "&amp;VLOOKUP(C166,supply!$B$8:$C$507,2,FALSE)&amp;" - "&amp;E166&amp;" - "&amp;G166&amp;" - с ддс: "&amp;J166&amp;" - "&amp;DAY(F166)&amp;"."&amp;MONTH(F166)&amp;"."&amp;YEAR(F166),""),"1001 - Няма данни за сч. док.")</f>
        <v>1001 - Няма данни за сч. док.</v>
      </c>
      <c r="B166" s="69">
        <v>159</v>
      </c>
      <c r="C166" s="69" t="str">
        <f>IF(AND(D166&lt;&gt;"",D166&lt;&gt;" -  -  -  -  - "),VLOOKUP(D166,supply!$A$8:$B$507,2,FALSE),"")</f>
        <v/>
      </c>
      <c r="D166" s="60"/>
      <c r="E166" s="105"/>
      <c r="F166" s="67"/>
      <c r="G166" s="59"/>
      <c r="H166" s="59"/>
      <c r="I166" s="106"/>
      <c r="J166" s="106"/>
      <c r="K166" s="77" t="str">
        <f t="shared" si="8"/>
        <v>Няма избран доставчик</v>
      </c>
      <c r="L166" s="63" t="str">
        <f t="shared" si="9"/>
        <v/>
      </c>
      <c r="M166" s="98" t="str">
        <f t="shared" si="10"/>
        <v>Няма достатъчно данни</v>
      </c>
      <c r="U166" s="94" t="str">
        <f>IF(K166="OK",IF(IFERROR(VLOOKUP(B166,total!$D$8:$D$1007,1,FALSE),"")="",B166&amp;", ",""),"")</f>
        <v/>
      </c>
      <c r="V166" s="94" t="str">
        <f t="shared" si="11"/>
        <v/>
      </c>
    </row>
    <row r="167" spans="1:22" x14ac:dyDescent="0.25">
      <c r="A167" s="42" t="str">
        <f>IF(K167="OK",IFERROR(B167&amp;" - "&amp;VLOOKUP(C167,supply!$B$8:$C$507,2,FALSE)&amp;" - "&amp;E167&amp;" - "&amp;G167&amp;" - с ддс: "&amp;J167&amp;" - "&amp;DAY(F167)&amp;"."&amp;MONTH(F167)&amp;"."&amp;YEAR(F167),""),"1001 - Няма данни за сч. док.")</f>
        <v>1001 - Няма данни за сч. док.</v>
      </c>
      <c r="B167" s="69">
        <v>160</v>
      </c>
      <c r="C167" s="69" t="str">
        <f>IF(AND(D167&lt;&gt;"",D167&lt;&gt;" -  -  -  -  - "),VLOOKUP(D167,supply!$A$8:$B$507,2,FALSE),"")</f>
        <v/>
      </c>
      <c r="D167" s="60"/>
      <c r="E167" s="105"/>
      <c r="F167" s="67"/>
      <c r="G167" s="59"/>
      <c r="H167" s="59"/>
      <c r="I167" s="106"/>
      <c r="J167" s="106"/>
      <c r="K167" s="77" t="str">
        <f t="shared" si="8"/>
        <v>Няма избран доставчик</v>
      </c>
      <c r="L167" s="63" t="str">
        <f t="shared" si="9"/>
        <v/>
      </c>
      <c r="M167" s="98" t="str">
        <f t="shared" si="10"/>
        <v>Няма достатъчно данни</v>
      </c>
      <c r="U167" s="94" t="str">
        <f>IF(K167="OK",IF(IFERROR(VLOOKUP(B167,total!$D$8:$D$1007,1,FALSE),"")="",B167&amp;", ",""),"")</f>
        <v/>
      </c>
      <c r="V167" s="94" t="str">
        <f t="shared" si="11"/>
        <v/>
      </c>
    </row>
    <row r="168" spans="1:22" x14ac:dyDescent="0.25">
      <c r="A168" s="42" t="str">
        <f>IF(K168="OK",IFERROR(B168&amp;" - "&amp;VLOOKUP(C168,supply!$B$8:$C$507,2,FALSE)&amp;" - "&amp;E168&amp;" - "&amp;G168&amp;" - с ддс: "&amp;J168&amp;" - "&amp;DAY(F168)&amp;"."&amp;MONTH(F168)&amp;"."&amp;YEAR(F168),""),"1001 - Няма данни за сч. док.")</f>
        <v>1001 - Няма данни за сч. док.</v>
      </c>
      <c r="B168" s="69">
        <v>161</v>
      </c>
      <c r="C168" s="69" t="str">
        <f>IF(AND(D168&lt;&gt;"",D168&lt;&gt;" -  -  -  -  - "),VLOOKUP(D168,supply!$A$8:$B$507,2,FALSE),"")</f>
        <v/>
      </c>
      <c r="D168" s="60"/>
      <c r="E168" s="105"/>
      <c r="F168" s="67"/>
      <c r="G168" s="59"/>
      <c r="H168" s="59"/>
      <c r="I168" s="106"/>
      <c r="J168" s="106"/>
      <c r="K168" s="77" t="str">
        <f t="shared" si="8"/>
        <v>Няма избран доставчик</v>
      </c>
      <c r="L168" s="63" t="str">
        <f t="shared" si="9"/>
        <v/>
      </c>
      <c r="M168" s="98" t="str">
        <f t="shared" si="10"/>
        <v>Няма достатъчно данни</v>
      </c>
      <c r="U168" s="94" t="str">
        <f>IF(K168="OK",IF(IFERROR(VLOOKUP(B168,total!$D$8:$D$1007,1,FALSE),"")="",B168&amp;", ",""),"")</f>
        <v/>
      </c>
      <c r="V168" s="94" t="str">
        <f t="shared" si="11"/>
        <v/>
      </c>
    </row>
    <row r="169" spans="1:22" x14ac:dyDescent="0.25">
      <c r="A169" s="42" t="str">
        <f>IF(K169="OK",IFERROR(B169&amp;" - "&amp;VLOOKUP(C169,supply!$B$8:$C$507,2,FALSE)&amp;" - "&amp;E169&amp;" - "&amp;G169&amp;" - с ддс: "&amp;J169&amp;" - "&amp;DAY(F169)&amp;"."&amp;MONTH(F169)&amp;"."&amp;YEAR(F169),""),"1001 - Няма данни за сч. док.")</f>
        <v>1001 - Няма данни за сч. док.</v>
      </c>
      <c r="B169" s="69">
        <v>162</v>
      </c>
      <c r="C169" s="69" t="str">
        <f>IF(AND(D169&lt;&gt;"",D169&lt;&gt;" -  -  -  -  - "),VLOOKUP(D169,supply!$A$8:$B$507,2,FALSE),"")</f>
        <v/>
      </c>
      <c r="D169" s="60"/>
      <c r="E169" s="105"/>
      <c r="F169" s="67"/>
      <c r="G169" s="59"/>
      <c r="H169" s="59"/>
      <c r="I169" s="106"/>
      <c r="J169" s="106"/>
      <c r="K169" s="77" t="str">
        <f t="shared" si="8"/>
        <v>Няма избран доставчик</v>
      </c>
      <c r="L169" s="63" t="str">
        <f t="shared" si="9"/>
        <v/>
      </c>
      <c r="M169" s="98" t="str">
        <f t="shared" si="10"/>
        <v>Няма достатъчно данни</v>
      </c>
      <c r="U169" s="94" t="str">
        <f>IF(K169="OK",IF(IFERROR(VLOOKUP(B169,total!$D$8:$D$1007,1,FALSE),"")="",B169&amp;", ",""),"")</f>
        <v/>
      </c>
      <c r="V169" s="94" t="str">
        <f t="shared" si="11"/>
        <v/>
      </c>
    </row>
    <row r="170" spans="1:22" x14ac:dyDescent="0.25">
      <c r="A170" s="42" t="str">
        <f>IF(K170="OK",IFERROR(B170&amp;" - "&amp;VLOOKUP(C170,supply!$B$8:$C$507,2,FALSE)&amp;" - "&amp;E170&amp;" - "&amp;G170&amp;" - с ддс: "&amp;J170&amp;" - "&amp;DAY(F170)&amp;"."&amp;MONTH(F170)&amp;"."&amp;YEAR(F170),""),"1001 - Няма данни за сч. док.")</f>
        <v>1001 - Няма данни за сч. док.</v>
      </c>
      <c r="B170" s="69">
        <v>163</v>
      </c>
      <c r="C170" s="69" t="str">
        <f>IF(AND(D170&lt;&gt;"",D170&lt;&gt;" -  -  -  -  - "),VLOOKUP(D170,supply!$A$8:$B$507,2,FALSE),"")</f>
        <v/>
      </c>
      <c r="D170" s="60"/>
      <c r="E170" s="105"/>
      <c r="F170" s="67"/>
      <c r="G170" s="59"/>
      <c r="H170" s="59"/>
      <c r="I170" s="106"/>
      <c r="J170" s="106"/>
      <c r="K170" s="77" t="str">
        <f t="shared" si="8"/>
        <v>Няма избран доставчик</v>
      </c>
      <c r="L170" s="63" t="str">
        <f t="shared" si="9"/>
        <v/>
      </c>
      <c r="M170" s="98" t="str">
        <f t="shared" si="10"/>
        <v>Няма достатъчно данни</v>
      </c>
      <c r="U170" s="94" t="str">
        <f>IF(K170="OK",IF(IFERROR(VLOOKUP(B170,total!$D$8:$D$1007,1,FALSE),"")="",B170&amp;", ",""),"")</f>
        <v/>
      </c>
      <c r="V170" s="94" t="str">
        <f t="shared" si="11"/>
        <v/>
      </c>
    </row>
    <row r="171" spans="1:22" x14ac:dyDescent="0.25">
      <c r="A171" s="42" t="str">
        <f>IF(K171="OK",IFERROR(B171&amp;" - "&amp;VLOOKUP(C171,supply!$B$8:$C$507,2,FALSE)&amp;" - "&amp;E171&amp;" - "&amp;G171&amp;" - с ддс: "&amp;J171&amp;" - "&amp;DAY(F171)&amp;"."&amp;MONTH(F171)&amp;"."&amp;YEAR(F171),""),"1001 - Няма данни за сч. док.")</f>
        <v>1001 - Няма данни за сч. док.</v>
      </c>
      <c r="B171" s="69">
        <v>164</v>
      </c>
      <c r="C171" s="69" t="str">
        <f>IF(AND(D171&lt;&gt;"",D171&lt;&gt;" -  -  -  -  - "),VLOOKUP(D171,supply!$A$8:$B$507,2,FALSE),"")</f>
        <v/>
      </c>
      <c r="D171" s="60"/>
      <c r="E171" s="105"/>
      <c r="F171" s="67"/>
      <c r="G171" s="59"/>
      <c r="H171" s="59"/>
      <c r="I171" s="106"/>
      <c r="J171" s="106"/>
      <c r="K171" s="77" t="str">
        <f t="shared" si="8"/>
        <v>Няма избран доставчик</v>
      </c>
      <c r="L171" s="63" t="str">
        <f t="shared" si="9"/>
        <v/>
      </c>
      <c r="M171" s="98" t="str">
        <f t="shared" si="10"/>
        <v>Няма достатъчно данни</v>
      </c>
      <c r="U171" s="94" t="str">
        <f>IF(K171="OK",IF(IFERROR(VLOOKUP(B171,total!$D$8:$D$1007,1,FALSE),"")="",B171&amp;", ",""),"")</f>
        <v/>
      </c>
      <c r="V171" s="94" t="str">
        <f t="shared" si="11"/>
        <v/>
      </c>
    </row>
    <row r="172" spans="1:22" x14ac:dyDescent="0.25">
      <c r="A172" s="42" t="str">
        <f>IF(K172="OK",IFERROR(B172&amp;" - "&amp;VLOOKUP(C172,supply!$B$8:$C$507,2,FALSE)&amp;" - "&amp;E172&amp;" - "&amp;G172&amp;" - с ддс: "&amp;J172&amp;" - "&amp;DAY(F172)&amp;"."&amp;MONTH(F172)&amp;"."&amp;YEAR(F172),""),"1001 - Няма данни за сч. док.")</f>
        <v>1001 - Няма данни за сч. док.</v>
      </c>
      <c r="B172" s="69">
        <v>165</v>
      </c>
      <c r="C172" s="69" t="str">
        <f>IF(AND(D172&lt;&gt;"",D172&lt;&gt;" -  -  -  -  - "),VLOOKUP(D172,supply!$A$8:$B$507,2,FALSE),"")</f>
        <v/>
      </c>
      <c r="D172" s="60"/>
      <c r="E172" s="105"/>
      <c r="F172" s="67"/>
      <c r="G172" s="59"/>
      <c r="H172" s="59"/>
      <c r="I172" s="106"/>
      <c r="J172" s="106"/>
      <c r="K172" s="77" t="str">
        <f t="shared" si="8"/>
        <v>Няма избран доставчик</v>
      </c>
      <c r="L172" s="63" t="str">
        <f t="shared" si="9"/>
        <v/>
      </c>
      <c r="M172" s="98" t="str">
        <f t="shared" si="10"/>
        <v>Няма достатъчно данни</v>
      </c>
      <c r="U172" s="94" t="str">
        <f>IF(K172="OK",IF(IFERROR(VLOOKUP(B172,total!$D$8:$D$1007,1,FALSE),"")="",B172&amp;", ",""),"")</f>
        <v/>
      </c>
      <c r="V172" s="94" t="str">
        <f t="shared" si="11"/>
        <v/>
      </c>
    </row>
    <row r="173" spans="1:22" x14ac:dyDescent="0.25">
      <c r="A173" s="42" t="str">
        <f>IF(K173="OK",IFERROR(B173&amp;" - "&amp;VLOOKUP(C173,supply!$B$8:$C$507,2,FALSE)&amp;" - "&amp;E173&amp;" - "&amp;G173&amp;" - с ддс: "&amp;J173&amp;" - "&amp;DAY(F173)&amp;"."&amp;MONTH(F173)&amp;"."&amp;YEAR(F173),""),"1001 - Няма данни за сч. док.")</f>
        <v>1001 - Няма данни за сч. док.</v>
      </c>
      <c r="B173" s="69">
        <v>166</v>
      </c>
      <c r="C173" s="69" t="str">
        <f>IF(AND(D173&lt;&gt;"",D173&lt;&gt;" -  -  -  -  - "),VLOOKUP(D173,supply!$A$8:$B$507,2,FALSE),"")</f>
        <v/>
      </c>
      <c r="D173" s="60"/>
      <c r="E173" s="105"/>
      <c r="F173" s="67"/>
      <c r="G173" s="59"/>
      <c r="H173" s="59"/>
      <c r="I173" s="106"/>
      <c r="J173" s="106"/>
      <c r="K173" s="77" t="str">
        <f t="shared" si="8"/>
        <v>Няма избран доставчик</v>
      </c>
      <c r="L173" s="63" t="str">
        <f t="shared" si="9"/>
        <v/>
      </c>
      <c r="M173" s="98" t="str">
        <f t="shared" si="10"/>
        <v>Няма достатъчно данни</v>
      </c>
      <c r="U173" s="94" t="str">
        <f>IF(K173="OK",IF(IFERROR(VLOOKUP(B173,total!$D$8:$D$1007,1,FALSE),"")="",B173&amp;", ",""),"")</f>
        <v/>
      </c>
      <c r="V173" s="94" t="str">
        <f t="shared" si="11"/>
        <v/>
      </c>
    </row>
    <row r="174" spans="1:22" x14ac:dyDescent="0.25">
      <c r="A174" s="42" t="str">
        <f>IF(K174="OK",IFERROR(B174&amp;" - "&amp;VLOOKUP(C174,supply!$B$8:$C$507,2,FALSE)&amp;" - "&amp;E174&amp;" - "&amp;G174&amp;" - с ддс: "&amp;J174&amp;" - "&amp;DAY(F174)&amp;"."&amp;MONTH(F174)&amp;"."&amp;YEAR(F174),""),"1001 - Няма данни за сч. док.")</f>
        <v>1001 - Няма данни за сч. док.</v>
      </c>
      <c r="B174" s="69">
        <v>167</v>
      </c>
      <c r="C174" s="69" t="str">
        <f>IF(AND(D174&lt;&gt;"",D174&lt;&gt;" -  -  -  -  - "),VLOOKUP(D174,supply!$A$8:$B$507,2,FALSE),"")</f>
        <v/>
      </c>
      <c r="D174" s="60"/>
      <c r="E174" s="105"/>
      <c r="F174" s="67"/>
      <c r="G174" s="59"/>
      <c r="H174" s="59"/>
      <c r="I174" s="106"/>
      <c r="J174" s="106"/>
      <c r="K174" s="77" t="str">
        <f t="shared" si="8"/>
        <v>Няма избран доставчик</v>
      </c>
      <c r="L174" s="63" t="str">
        <f t="shared" si="9"/>
        <v/>
      </c>
      <c r="M174" s="98" t="str">
        <f t="shared" si="10"/>
        <v>Няма достатъчно данни</v>
      </c>
      <c r="U174" s="94" t="str">
        <f>IF(K174="OK",IF(IFERROR(VLOOKUP(B174,total!$D$8:$D$1007,1,FALSE),"")="",B174&amp;", ",""),"")</f>
        <v/>
      </c>
      <c r="V174" s="94" t="str">
        <f t="shared" si="11"/>
        <v/>
      </c>
    </row>
    <row r="175" spans="1:22" x14ac:dyDescent="0.25">
      <c r="A175" s="42" t="str">
        <f>IF(K175="OK",IFERROR(B175&amp;" - "&amp;VLOOKUP(C175,supply!$B$8:$C$507,2,FALSE)&amp;" - "&amp;E175&amp;" - "&amp;G175&amp;" - с ддс: "&amp;J175&amp;" - "&amp;DAY(F175)&amp;"."&amp;MONTH(F175)&amp;"."&amp;YEAR(F175),""),"1001 - Няма данни за сч. док.")</f>
        <v>1001 - Няма данни за сч. док.</v>
      </c>
      <c r="B175" s="69">
        <v>168</v>
      </c>
      <c r="C175" s="69" t="str">
        <f>IF(AND(D175&lt;&gt;"",D175&lt;&gt;" -  -  -  -  - "),VLOOKUP(D175,supply!$A$8:$B$507,2,FALSE),"")</f>
        <v/>
      </c>
      <c r="D175" s="60"/>
      <c r="E175" s="105"/>
      <c r="F175" s="67"/>
      <c r="G175" s="59"/>
      <c r="H175" s="59"/>
      <c r="I175" s="106"/>
      <c r="J175" s="106"/>
      <c r="K175" s="77" t="str">
        <f t="shared" si="8"/>
        <v>Няма избран доставчик</v>
      </c>
      <c r="L175" s="63" t="str">
        <f t="shared" si="9"/>
        <v/>
      </c>
      <c r="M175" s="98" t="str">
        <f t="shared" si="10"/>
        <v>Няма достатъчно данни</v>
      </c>
      <c r="U175" s="94" t="str">
        <f>IF(K175="OK",IF(IFERROR(VLOOKUP(B175,total!$D$8:$D$1007,1,FALSE),"")="",B175&amp;", ",""),"")</f>
        <v/>
      </c>
      <c r="V175" s="94" t="str">
        <f t="shared" si="11"/>
        <v/>
      </c>
    </row>
    <row r="176" spans="1:22" x14ac:dyDescent="0.25">
      <c r="A176" s="42" t="str">
        <f>IF(K176="OK",IFERROR(B176&amp;" - "&amp;VLOOKUP(C176,supply!$B$8:$C$507,2,FALSE)&amp;" - "&amp;E176&amp;" - "&amp;G176&amp;" - с ддс: "&amp;J176&amp;" - "&amp;DAY(F176)&amp;"."&amp;MONTH(F176)&amp;"."&amp;YEAR(F176),""),"1001 - Няма данни за сч. док.")</f>
        <v>1001 - Няма данни за сч. док.</v>
      </c>
      <c r="B176" s="69">
        <v>169</v>
      </c>
      <c r="C176" s="69" t="str">
        <f>IF(AND(D176&lt;&gt;"",D176&lt;&gt;" -  -  -  -  - "),VLOOKUP(D176,supply!$A$8:$B$507,2,FALSE),"")</f>
        <v/>
      </c>
      <c r="D176" s="60"/>
      <c r="E176" s="105"/>
      <c r="F176" s="67"/>
      <c r="G176" s="59"/>
      <c r="H176" s="59"/>
      <c r="I176" s="106"/>
      <c r="J176" s="106"/>
      <c r="K176" s="77" t="str">
        <f t="shared" si="8"/>
        <v>Няма избран доставчик</v>
      </c>
      <c r="L176" s="63" t="str">
        <f t="shared" si="9"/>
        <v/>
      </c>
      <c r="M176" s="98" t="str">
        <f t="shared" si="10"/>
        <v>Няма достатъчно данни</v>
      </c>
      <c r="U176" s="94" t="str">
        <f>IF(K176="OK",IF(IFERROR(VLOOKUP(B176,total!$D$8:$D$1007,1,FALSE),"")="",B176&amp;", ",""),"")</f>
        <v/>
      </c>
      <c r="V176" s="94" t="str">
        <f t="shared" si="11"/>
        <v/>
      </c>
    </row>
    <row r="177" spans="1:22" x14ac:dyDescent="0.25">
      <c r="A177" s="42" t="str">
        <f>IF(K177="OK",IFERROR(B177&amp;" - "&amp;VLOOKUP(C177,supply!$B$8:$C$507,2,FALSE)&amp;" - "&amp;E177&amp;" - "&amp;G177&amp;" - с ддс: "&amp;J177&amp;" - "&amp;DAY(F177)&amp;"."&amp;MONTH(F177)&amp;"."&amp;YEAR(F177),""),"1001 - Няма данни за сч. док.")</f>
        <v>1001 - Няма данни за сч. док.</v>
      </c>
      <c r="B177" s="69">
        <v>170</v>
      </c>
      <c r="C177" s="69" t="str">
        <f>IF(AND(D177&lt;&gt;"",D177&lt;&gt;" -  -  -  -  - "),VLOOKUP(D177,supply!$A$8:$B$507,2,FALSE),"")</f>
        <v/>
      </c>
      <c r="D177" s="60"/>
      <c r="E177" s="105"/>
      <c r="F177" s="67"/>
      <c r="G177" s="59"/>
      <c r="H177" s="59"/>
      <c r="I177" s="106"/>
      <c r="J177" s="106"/>
      <c r="K177" s="77" t="str">
        <f t="shared" si="8"/>
        <v>Няма избран доставчик</v>
      </c>
      <c r="L177" s="63" t="str">
        <f t="shared" si="9"/>
        <v/>
      </c>
      <c r="M177" s="98" t="str">
        <f t="shared" si="10"/>
        <v>Няма достатъчно данни</v>
      </c>
      <c r="U177" s="94" t="str">
        <f>IF(K177="OK",IF(IFERROR(VLOOKUP(B177,total!$D$8:$D$1007,1,FALSE),"")="",B177&amp;", ",""),"")</f>
        <v/>
      </c>
      <c r="V177" s="94" t="str">
        <f t="shared" si="11"/>
        <v/>
      </c>
    </row>
    <row r="178" spans="1:22" x14ac:dyDescent="0.25">
      <c r="A178" s="42" t="str">
        <f>IF(K178="OK",IFERROR(B178&amp;" - "&amp;VLOOKUP(C178,supply!$B$8:$C$507,2,FALSE)&amp;" - "&amp;E178&amp;" - "&amp;G178&amp;" - с ддс: "&amp;J178&amp;" - "&amp;DAY(F178)&amp;"."&amp;MONTH(F178)&amp;"."&amp;YEAR(F178),""),"1001 - Няма данни за сч. док.")</f>
        <v>1001 - Няма данни за сч. док.</v>
      </c>
      <c r="B178" s="69">
        <v>171</v>
      </c>
      <c r="C178" s="69" t="str">
        <f>IF(AND(D178&lt;&gt;"",D178&lt;&gt;" -  -  -  -  - "),VLOOKUP(D178,supply!$A$8:$B$507,2,FALSE),"")</f>
        <v/>
      </c>
      <c r="D178" s="60"/>
      <c r="E178" s="105"/>
      <c r="F178" s="67"/>
      <c r="G178" s="59"/>
      <c r="H178" s="59"/>
      <c r="I178" s="106"/>
      <c r="J178" s="106"/>
      <c r="K178" s="77" t="str">
        <f t="shared" si="8"/>
        <v>Няма избран доставчик</v>
      </c>
      <c r="L178" s="63" t="str">
        <f t="shared" si="9"/>
        <v/>
      </c>
      <c r="M178" s="98" t="str">
        <f t="shared" si="10"/>
        <v>Няма достатъчно данни</v>
      </c>
      <c r="U178" s="94" t="str">
        <f>IF(K178="OK",IF(IFERROR(VLOOKUP(B178,total!$D$8:$D$1007,1,FALSE),"")="",B178&amp;", ",""),"")</f>
        <v/>
      </c>
      <c r="V178" s="94" t="str">
        <f t="shared" si="11"/>
        <v/>
      </c>
    </row>
    <row r="179" spans="1:22" x14ac:dyDescent="0.25">
      <c r="A179" s="42" t="str">
        <f>IF(K179="OK",IFERROR(B179&amp;" - "&amp;VLOOKUP(C179,supply!$B$8:$C$507,2,FALSE)&amp;" - "&amp;E179&amp;" - "&amp;G179&amp;" - с ддс: "&amp;J179&amp;" - "&amp;DAY(F179)&amp;"."&amp;MONTH(F179)&amp;"."&amp;YEAR(F179),""),"1001 - Няма данни за сч. док.")</f>
        <v>1001 - Няма данни за сч. док.</v>
      </c>
      <c r="B179" s="69">
        <v>172</v>
      </c>
      <c r="C179" s="69" t="str">
        <f>IF(AND(D179&lt;&gt;"",D179&lt;&gt;" -  -  -  -  - "),VLOOKUP(D179,supply!$A$8:$B$507,2,FALSE),"")</f>
        <v/>
      </c>
      <c r="D179" s="60"/>
      <c r="E179" s="105"/>
      <c r="F179" s="67"/>
      <c r="G179" s="59"/>
      <c r="H179" s="59"/>
      <c r="I179" s="106"/>
      <c r="J179" s="106"/>
      <c r="K179" s="77" t="str">
        <f t="shared" si="8"/>
        <v>Няма избран доставчик</v>
      </c>
      <c r="L179" s="63" t="str">
        <f t="shared" si="9"/>
        <v/>
      </c>
      <c r="M179" s="98" t="str">
        <f t="shared" si="10"/>
        <v>Няма достатъчно данни</v>
      </c>
      <c r="U179" s="94" t="str">
        <f>IF(K179="OK",IF(IFERROR(VLOOKUP(B179,total!$D$8:$D$1007,1,FALSE),"")="",B179&amp;", ",""),"")</f>
        <v/>
      </c>
      <c r="V179" s="94" t="str">
        <f t="shared" si="11"/>
        <v/>
      </c>
    </row>
    <row r="180" spans="1:22" x14ac:dyDescent="0.25">
      <c r="A180" s="42" t="str">
        <f>IF(K180="OK",IFERROR(B180&amp;" - "&amp;VLOOKUP(C180,supply!$B$8:$C$507,2,FALSE)&amp;" - "&amp;E180&amp;" - "&amp;G180&amp;" - с ддс: "&amp;J180&amp;" - "&amp;DAY(F180)&amp;"."&amp;MONTH(F180)&amp;"."&amp;YEAR(F180),""),"1001 - Няма данни за сч. док.")</f>
        <v>1001 - Няма данни за сч. док.</v>
      </c>
      <c r="B180" s="69">
        <v>173</v>
      </c>
      <c r="C180" s="69" t="str">
        <f>IF(AND(D180&lt;&gt;"",D180&lt;&gt;" -  -  -  -  - "),VLOOKUP(D180,supply!$A$8:$B$507,2,FALSE),"")</f>
        <v/>
      </c>
      <c r="D180" s="60"/>
      <c r="E180" s="105"/>
      <c r="F180" s="67"/>
      <c r="G180" s="59"/>
      <c r="H180" s="59"/>
      <c r="I180" s="106"/>
      <c r="J180" s="106"/>
      <c r="K180" s="77" t="str">
        <f t="shared" si="8"/>
        <v>Няма избран доставчик</v>
      </c>
      <c r="L180" s="63" t="str">
        <f t="shared" si="9"/>
        <v/>
      </c>
      <c r="M180" s="98" t="str">
        <f t="shared" si="10"/>
        <v>Няма достатъчно данни</v>
      </c>
      <c r="U180" s="94" t="str">
        <f>IF(K180="OK",IF(IFERROR(VLOOKUP(B180,total!$D$8:$D$1007,1,FALSE),"")="",B180&amp;", ",""),"")</f>
        <v/>
      </c>
      <c r="V180" s="94" t="str">
        <f t="shared" si="11"/>
        <v/>
      </c>
    </row>
    <row r="181" spans="1:22" x14ac:dyDescent="0.25">
      <c r="A181" s="42" t="str">
        <f>IF(K181="OK",IFERROR(B181&amp;" - "&amp;VLOOKUP(C181,supply!$B$8:$C$507,2,FALSE)&amp;" - "&amp;E181&amp;" - "&amp;G181&amp;" - с ддс: "&amp;J181&amp;" - "&amp;DAY(F181)&amp;"."&amp;MONTH(F181)&amp;"."&amp;YEAR(F181),""),"1001 - Няма данни за сч. док.")</f>
        <v>1001 - Няма данни за сч. док.</v>
      </c>
      <c r="B181" s="69">
        <v>174</v>
      </c>
      <c r="C181" s="69" t="str">
        <f>IF(AND(D181&lt;&gt;"",D181&lt;&gt;" -  -  -  -  - "),VLOOKUP(D181,supply!$A$8:$B$507,2,FALSE),"")</f>
        <v/>
      </c>
      <c r="D181" s="60"/>
      <c r="E181" s="105"/>
      <c r="F181" s="67"/>
      <c r="G181" s="59"/>
      <c r="H181" s="59"/>
      <c r="I181" s="106"/>
      <c r="J181" s="106"/>
      <c r="K181" s="77" t="str">
        <f t="shared" si="8"/>
        <v>Няма избран доставчик</v>
      </c>
      <c r="L181" s="63" t="str">
        <f t="shared" si="9"/>
        <v/>
      </c>
      <c r="M181" s="98" t="str">
        <f t="shared" si="10"/>
        <v>Няма достатъчно данни</v>
      </c>
      <c r="U181" s="94" t="str">
        <f>IF(K181="OK",IF(IFERROR(VLOOKUP(B181,total!$D$8:$D$1007,1,FALSE),"")="",B181&amp;", ",""),"")</f>
        <v/>
      </c>
      <c r="V181" s="94" t="str">
        <f t="shared" si="11"/>
        <v/>
      </c>
    </row>
    <row r="182" spans="1:22" x14ac:dyDescent="0.25">
      <c r="A182" s="42" t="str">
        <f>IF(K182="OK",IFERROR(B182&amp;" - "&amp;VLOOKUP(C182,supply!$B$8:$C$507,2,FALSE)&amp;" - "&amp;E182&amp;" - "&amp;G182&amp;" - с ддс: "&amp;J182&amp;" - "&amp;DAY(F182)&amp;"."&amp;MONTH(F182)&amp;"."&amp;YEAR(F182),""),"1001 - Няма данни за сч. док.")</f>
        <v>1001 - Няма данни за сч. док.</v>
      </c>
      <c r="B182" s="69">
        <v>175</v>
      </c>
      <c r="C182" s="69" t="str">
        <f>IF(AND(D182&lt;&gt;"",D182&lt;&gt;" -  -  -  -  - "),VLOOKUP(D182,supply!$A$8:$B$507,2,FALSE),"")</f>
        <v/>
      </c>
      <c r="D182" s="60"/>
      <c r="E182" s="105"/>
      <c r="F182" s="67"/>
      <c r="G182" s="59"/>
      <c r="H182" s="59"/>
      <c r="I182" s="106"/>
      <c r="J182" s="106"/>
      <c r="K182" s="77" t="str">
        <f t="shared" si="8"/>
        <v>Няма избран доставчик</v>
      </c>
      <c r="L182" s="63" t="str">
        <f t="shared" si="9"/>
        <v/>
      </c>
      <c r="M182" s="98" t="str">
        <f t="shared" si="10"/>
        <v>Няма достатъчно данни</v>
      </c>
      <c r="U182" s="94" t="str">
        <f>IF(K182="OK",IF(IFERROR(VLOOKUP(B182,total!$D$8:$D$1007,1,FALSE),"")="",B182&amp;", ",""),"")</f>
        <v/>
      </c>
      <c r="V182" s="94" t="str">
        <f t="shared" si="11"/>
        <v/>
      </c>
    </row>
    <row r="183" spans="1:22" x14ac:dyDescent="0.25">
      <c r="A183" s="42" t="str">
        <f>IF(K183="OK",IFERROR(B183&amp;" - "&amp;VLOOKUP(C183,supply!$B$8:$C$507,2,FALSE)&amp;" - "&amp;E183&amp;" - "&amp;G183&amp;" - с ддс: "&amp;J183&amp;" - "&amp;DAY(F183)&amp;"."&amp;MONTH(F183)&amp;"."&amp;YEAR(F183),""),"1001 - Няма данни за сч. док.")</f>
        <v>1001 - Няма данни за сч. док.</v>
      </c>
      <c r="B183" s="69">
        <v>176</v>
      </c>
      <c r="C183" s="69" t="str">
        <f>IF(AND(D183&lt;&gt;"",D183&lt;&gt;" -  -  -  -  - "),VLOOKUP(D183,supply!$A$8:$B$507,2,FALSE),"")</f>
        <v/>
      </c>
      <c r="D183" s="60"/>
      <c r="E183" s="105"/>
      <c r="F183" s="67"/>
      <c r="G183" s="59"/>
      <c r="H183" s="59"/>
      <c r="I183" s="106"/>
      <c r="J183" s="106"/>
      <c r="K183" s="77" t="str">
        <f t="shared" si="8"/>
        <v>Няма избран доставчик</v>
      </c>
      <c r="L183" s="63" t="str">
        <f t="shared" si="9"/>
        <v/>
      </c>
      <c r="M183" s="98" t="str">
        <f t="shared" si="10"/>
        <v>Няма достатъчно данни</v>
      </c>
      <c r="U183" s="94" t="str">
        <f>IF(K183="OK",IF(IFERROR(VLOOKUP(B183,total!$D$8:$D$1007,1,FALSE),"")="",B183&amp;", ",""),"")</f>
        <v/>
      </c>
      <c r="V183" s="94" t="str">
        <f t="shared" si="11"/>
        <v/>
      </c>
    </row>
    <row r="184" spans="1:22" x14ac:dyDescent="0.25">
      <c r="A184" s="42" t="str">
        <f>IF(K184="OK",IFERROR(B184&amp;" - "&amp;VLOOKUP(C184,supply!$B$8:$C$507,2,FALSE)&amp;" - "&amp;E184&amp;" - "&amp;G184&amp;" - с ддс: "&amp;J184&amp;" - "&amp;DAY(F184)&amp;"."&amp;MONTH(F184)&amp;"."&amp;YEAR(F184),""),"1001 - Няма данни за сч. док.")</f>
        <v>1001 - Няма данни за сч. док.</v>
      </c>
      <c r="B184" s="69">
        <v>177</v>
      </c>
      <c r="C184" s="69" t="str">
        <f>IF(AND(D184&lt;&gt;"",D184&lt;&gt;" -  -  -  -  - "),VLOOKUP(D184,supply!$A$8:$B$507,2,FALSE),"")</f>
        <v/>
      </c>
      <c r="D184" s="60"/>
      <c r="E184" s="105"/>
      <c r="F184" s="67"/>
      <c r="G184" s="59"/>
      <c r="H184" s="59"/>
      <c r="I184" s="106"/>
      <c r="J184" s="106"/>
      <c r="K184" s="77" t="str">
        <f t="shared" si="8"/>
        <v>Няма избран доставчик</v>
      </c>
      <c r="L184" s="63" t="str">
        <f t="shared" si="9"/>
        <v/>
      </c>
      <c r="M184" s="98" t="str">
        <f t="shared" si="10"/>
        <v>Няма достатъчно данни</v>
      </c>
      <c r="U184" s="94" t="str">
        <f>IF(K184="OK",IF(IFERROR(VLOOKUP(B184,total!$D$8:$D$1007,1,FALSE),"")="",B184&amp;", ",""),"")</f>
        <v/>
      </c>
      <c r="V184" s="94" t="str">
        <f t="shared" si="11"/>
        <v/>
      </c>
    </row>
    <row r="185" spans="1:22" x14ac:dyDescent="0.25">
      <c r="A185" s="42" t="str">
        <f>IF(K185="OK",IFERROR(B185&amp;" - "&amp;VLOOKUP(C185,supply!$B$8:$C$507,2,FALSE)&amp;" - "&amp;E185&amp;" - "&amp;G185&amp;" - с ддс: "&amp;J185&amp;" - "&amp;DAY(F185)&amp;"."&amp;MONTH(F185)&amp;"."&amp;YEAR(F185),""),"1001 - Няма данни за сч. док.")</f>
        <v>1001 - Няма данни за сч. док.</v>
      </c>
      <c r="B185" s="69">
        <v>178</v>
      </c>
      <c r="C185" s="69" t="str">
        <f>IF(AND(D185&lt;&gt;"",D185&lt;&gt;" -  -  -  -  - "),VLOOKUP(D185,supply!$A$8:$B$507,2,FALSE),"")</f>
        <v/>
      </c>
      <c r="D185" s="60"/>
      <c r="E185" s="105"/>
      <c r="F185" s="67"/>
      <c r="G185" s="59"/>
      <c r="H185" s="59"/>
      <c r="I185" s="106"/>
      <c r="J185" s="106"/>
      <c r="K185" s="77" t="str">
        <f t="shared" si="8"/>
        <v>Няма избран доставчик</v>
      </c>
      <c r="L185" s="63" t="str">
        <f t="shared" si="9"/>
        <v/>
      </c>
      <c r="M185" s="98" t="str">
        <f t="shared" si="10"/>
        <v>Няма достатъчно данни</v>
      </c>
      <c r="U185" s="94" t="str">
        <f>IF(K185="OK",IF(IFERROR(VLOOKUP(B185,total!$D$8:$D$1007,1,FALSE),"")="",B185&amp;", ",""),"")</f>
        <v/>
      </c>
      <c r="V185" s="94" t="str">
        <f t="shared" si="11"/>
        <v/>
      </c>
    </row>
    <row r="186" spans="1:22" x14ac:dyDescent="0.25">
      <c r="A186" s="42" t="str">
        <f>IF(K186="OK",IFERROR(B186&amp;" - "&amp;VLOOKUP(C186,supply!$B$8:$C$507,2,FALSE)&amp;" - "&amp;E186&amp;" - "&amp;G186&amp;" - с ддс: "&amp;J186&amp;" - "&amp;DAY(F186)&amp;"."&amp;MONTH(F186)&amp;"."&amp;YEAR(F186),""),"1001 - Няма данни за сч. док.")</f>
        <v>1001 - Няма данни за сч. док.</v>
      </c>
      <c r="B186" s="69">
        <v>179</v>
      </c>
      <c r="C186" s="69" t="str">
        <f>IF(AND(D186&lt;&gt;"",D186&lt;&gt;" -  -  -  -  - "),VLOOKUP(D186,supply!$A$8:$B$507,2,FALSE),"")</f>
        <v/>
      </c>
      <c r="D186" s="60"/>
      <c r="E186" s="105"/>
      <c r="F186" s="67"/>
      <c r="G186" s="59"/>
      <c r="H186" s="59"/>
      <c r="I186" s="106"/>
      <c r="J186" s="106"/>
      <c r="K186" s="77" t="str">
        <f t="shared" si="8"/>
        <v>Няма избран доставчик</v>
      </c>
      <c r="L186" s="63" t="str">
        <f t="shared" si="9"/>
        <v/>
      </c>
      <c r="M186" s="98" t="str">
        <f t="shared" si="10"/>
        <v>Няма достатъчно данни</v>
      </c>
      <c r="U186" s="94" t="str">
        <f>IF(K186="OK",IF(IFERROR(VLOOKUP(B186,total!$D$8:$D$1007,1,FALSE),"")="",B186&amp;", ",""),"")</f>
        <v/>
      </c>
      <c r="V186" s="94" t="str">
        <f t="shared" si="11"/>
        <v/>
      </c>
    </row>
    <row r="187" spans="1:22" x14ac:dyDescent="0.25">
      <c r="A187" s="42" t="str">
        <f>IF(K187="OK",IFERROR(B187&amp;" - "&amp;VLOOKUP(C187,supply!$B$8:$C$507,2,FALSE)&amp;" - "&amp;E187&amp;" - "&amp;G187&amp;" - с ддс: "&amp;J187&amp;" - "&amp;DAY(F187)&amp;"."&amp;MONTH(F187)&amp;"."&amp;YEAR(F187),""),"1001 - Няма данни за сч. док.")</f>
        <v>1001 - Няма данни за сч. док.</v>
      </c>
      <c r="B187" s="69">
        <v>180</v>
      </c>
      <c r="C187" s="69" t="str">
        <f>IF(AND(D187&lt;&gt;"",D187&lt;&gt;" -  -  -  -  - "),VLOOKUP(D187,supply!$A$8:$B$507,2,FALSE),"")</f>
        <v/>
      </c>
      <c r="D187" s="60"/>
      <c r="E187" s="105"/>
      <c r="F187" s="67"/>
      <c r="G187" s="59"/>
      <c r="H187" s="59"/>
      <c r="I187" s="106"/>
      <c r="J187" s="106"/>
      <c r="K187" s="77" t="str">
        <f t="shared" si="8"/>
        <v>Няма избран доставчик</v>
      </c>
      <c r="L187" s="63" t="str">
        <f t="shared" si="9"/>
        <v/>
      </c>
      <c r="M187" s="98" t="str">
        <f t="shared" si="10"/>
        <v>Няма достатъчно данни</v>
      </c>
      <c r="U187" s="94" t="str">
        <f>IF(K187="OK",IF(IFERROR(VLOOKUP(B187,total!$D$8:$D$1007,1,FALSE),"")="",B187&amp;", ",""),"")</f>
        <v/>
      </c>
      <c r="V187" s="94" t="str">
        <f t="shared" si="11"/>
        <v/>
      </c>
    </row>
    <row r="188" spans="1:22" x14ac:dyDescent="0.25">
      <c r="A188" s="42" t="str">
        <f>IF(K188="OK",IFERROR(B188&amp;" - "&amp;VLOOKUP(C188,supply!$B$8:$C$507,2,FALSE)&amp;" - "&amp;E188&amp;" - "&amp;G188&amp;" - с ддс: "&amp;J188&amp;" - "&amp;DAY(F188)&amp;"."&amp;MONTH(F188)&amp;"."&amp;YEAR(F188),""),"1001 - Няма данни за сч. док.")</f>
        <v>1001 - Няма данни за сч. док.</v>
      </c>
      <c r="B188" s="69">
        <v>181</v>
      </c>
      <c r="C188" s="69" t="str">
        <f>IF(AND(D188&lt;&gt;"",D188&lt;&gt;" -  -  -  -  - "),VLOOKUP(D188,supply!$A$8:$B$507,2,FALSE),"")</f>
        <v/>
      </c>
      <c r="D188" s="60"/>
      <c r="E188" s="105"/>
      <c r="F188" s="67"/>
      <c r="G188" s="59"/>
      <c r="H188" s="59"/>
      <c r="I188" s="106"/>
      <c r="J188" s="106"/>
      <c r="K188" s="77" t="str">
        <f t="shared" si="8"/>
        <v>Няма избран доставчик</v>
      </c>
      <c r="L188" s="63" t="str">
        <f t="shared" si="9"/>
        <v/>
      </c>
      <c r="M188" s="98" t="str">
        <f t="shared" si="10"/>
        <v>Няма достатъчно данни</v>
      </c>
      <c r="U188" s="94" t="str">
        <f>IF(K188="OK",IF(IFERROR(VLOOKUP(B188,total!$D$8:$D$1007,1,FALSE),"")="",B188&amp;", ",""),"")</f>
        <v/>
      </c>
      <c r="V188" s="94" t="str">
        <f t="shared" si="11"/>
        <v/>
      </c>
    </row>
    <row r="189" spans="1:22" x14ac:dyDescent="0.25">
      <c r="A189" s="42" t="str">
        <f>IF(K189="OK",IFERROR(B189&amp;" - "&amp;VLOOKUP(C189,supply!$B$8:$C$507,2,FALSE)&amp;" - "&amp;E189&amp;" - "&amp;G189&amp;" - с ддс: "&amp;J189&amp;" - "&amp;DAY(F189)&amp;"."&amp;MONTH(F189)&amp;"."&amp;YEAR(F189),""),"1001 - Няма данни за сч. док.")</f>
        <v>1001 - Няма данни за сч. док.</v>
      </c>
      <c r="B189" s="69">
        <v>182</v>
      </c>
      <c r="C189" s="69" t="str">
        <f>IF(AND(D189&lt;&gt;"",D189&lt;&gt;" -  -  -  -  - "),VLOOKUP(D189,supply!$A$8:$B$507,2,FALSE),"")</f>
        <v/>
      </c>
      <c r="D189" s="60"/>
      <c r="E189" s="105"/>
      <c r="F189" s="67"/>
      <c r="G189" s="59"/>
      <c r="H189" s="59"/>
      <c r="I189" s="106"/>
      <c r="J189" s="106"/>
      <c r="K189" s="77" t="str">
        <f t="shared" si="8"/>
        <v>Няма избран доставчик</v>
      </c>
      <c r="L189" s="63" t="str">
        <f t="shared" si="9"/>
        <v/>
      </c>
      <c r="M189" s="98" t="str">
        <f t="shared" si="10"/>
        <v>Няма достатъчно данни</v>
      </c>
      <c r="U189" s="94" t="str">
        <f>IF(K189="OK",IF(IFERROR(VLOOKUP(B189,total!$D$8:$D$1007,1,FALSE),"")="",B189&amp;", ",""),"")</f>
        <v/>
      </c>
      <c r="V189" s="94" t="str">
        <f t="shared" si="11"/>
        <v/>
      </c>
    </row>
    <row r="190" spans="1:22" x14ac:dyDescent="0.25">
      <c r="A190" s="42" t="str">
        <f>IF(K190="OK",IFERROR(B190&amp;" - "&amp;VLOOKUP(C190,supply!$B$8:$C$507,2,FALSE)&amp;" - "&amp;E190&amp;" - "&amp;G190&amp;" - с ддс: "&amp;J190&amp;" - "&amp;DAY(F190)&amp;"."&amp;MONTH(F190)&amp;"."&amp;YEAR(F190),""),"1001 - Няма данни за сч. док.")</f>
        <v>1001 - Няма данни за сч. док.</v>
      </c>
      <c r="B190" s="69">
        <v>183</v>
      </c>
      <c r="C190" s="69" t="str">
        <f>IF(AND(D190&lt;&gt;"",D190&lt;&gt;" -  -  -  -  - "),VLOOKUP(D190,supply!$A$8:$B$507,2,FALSE),"")</f>
        <v/>
      </c>
      <c r="D190" s="60"/>
      <c r="E190" s="105"/>
      <c r="F190" s="67"/>
      <c r="G190" s="59"/>
      <c r="H190" s="59"/>
      <c r="I190" s="106"/>
      <c r="J190" s="106"/>
      <c r="K190" s="77" t="str">
        <f t="shared" si="8"/>
        <v>Няма избран доставчик</v>
      </c>
      <c r="L190" s="63" t="str">
        <f t="shared" si="9"/>
        <v/>
      </c>
      <c r="M190" s="98" t="str">
        <f t="shared" si="10"/>
        <v>Няма достатъчно данни</v>
      </c>
      <c r="U190" s="94" t="str">
        <f>IF(K190="OK",IF(IFERROR(VLOOKUP(B190,total!$D$8:$D$1007,1,FALSE),"")="",B190&amp;", ",""),"")</f>
        <v/>
      </c>
      <c r="V190" s="94" t="str">
        <f t="shared" si="11"/>
        <v/>
      </c>
    </row>
    <row r="191" spans="1:22" x14ac:dyDescent="0.25">
      <c r="A191" s="42" t="str">
        <f>IF(K191="OK",IFERROR(B191&amp;" - "&amp;VLOOKUP(C191,supply!$B$8:$C$507,2,FALSE)&amp;" - "&amp;E191&amp;" - "&amp;G191&amp;" - с ддс: "&amp;J191&amp;" - "&amp;DAY(F191)&amp;"."&amp;MONTH(F191)&amp;"."&amp;YEAR(F191),""),"1001 - Няма данни за сч. док.")</f>
        <v>1001 - Няма данни за сч. док.</v>
      </c>
      <c r="B191" s="69">
        <v>184</v>
      </c>
      <c r="C191" s="69" t="str">
        <f>IF(AND(D191&lt;&gt;"",D191&lt;&gt;" -  -  -  -  - "),VLOOKUP(D191,supply!$A$8:$B$507,2,FALSE),"")</f>
        <v/>
      </c>
      <c r="D191" s="60"/>
      <c r="E191" s="105"/>
      <c r="F191" s="67"/>
      <c r="G191" s="59"/>
      <c r="H191" s="59"/>
      <c r="I191" s="106"/>
      <c r="J191" s="106"/>
      <c r="K191" s="77" t="str">
        <f t="shared" si="8"/>
        <v>Няма избран доставчик</v>
      </c>
      <c r="L191" s="63" t="str">
        <f t="shared" si="9"/>
        <v/>
      </c>
      <c r="M191" s="98" t="str">
        <f t="shared" si="10"/>
        <v>Няма достатъчно данни</v>
      </c>
      <c r="U191" s="94" t="str">
        <f>IF(K191="OK",IF(IFERROR(VLOOKUP(B191,total!$D$8:$D$1007,1,FALSE),"")="",B191&amp;", ",""),"")</f>
        <v/>
      </c>
      <c r="V191" s="94" t="str">
        <f t="shared" si="11"/>
        <v/>
      </c>
    </row>
    <row r="192" spans="1:22" x14ac:dyDescent="0.25">
      <c r="A192" s="42" t="str">
        <f>IF(K192="OK",IFERROR(B192&amp;" - "&amp;VLOOKUP(C192,supply!$B$8:$C$507,2,FALSE)&amp;" - "&amp;E192&amp;" - "&amp;G192&amp;" - с ддс: "&amp;J192&amp;" - "&amp;DAY(F192)&amp;"."&amp;MONTH(F192)&amp;"."&amp;YEAR(F192),""),"1001 - Няма данни за сч. док.")</f>
        <v>1001 - Няма данни за сч. док.</v>
      </c>
      <c r="B192" s="69">
        <v>185</v>
      </c>
      <c r="C192" s="69" t="str">
        <f>IF(AND(D192&lt;&gt;"",D192&lt;&gt;" -  -  -  -  - "),VLOOKUP(D192,supply!$A$8:$B$507,2,FALSE),"")</f>
        <v/>
      </c>
      <c r="D192" s="60"/>
      <c r="E192" s="105"/>
      <c r="F192" s="67"/>
      <c r="G192" s="59"/>
      <c r="H192" s="59"/>
      <c r="I192" s="106"/>
      <c r="J192" s="106"/>
      <c r="K192" s="77" t="str">
        <f t="shared" si="8"/>
        <v>Няма избран доставчик</v>
      </c>
      <c r="L192" s="63" t="str">
        <f t="shared" si="9"/>
        <v/>
      </c>
      <c r="M192" s="98" t="str">
        <f t="shared" si="10"/>
        <v>Няма достатъчно данни</v>
      </c>
      <c r="U192" s="94" t="str">
        <f>IF(K192="OK",IF(IFERROR(VLOOKUP(B192,total!$D$8:$D$1007,1,FALSE),"")="",B192&amp;", ",""),"")</f>
        <v/>
      </c>
      <c r="V192" s="94" t="str">
        <f t="shared" si="11"/>
        <v/>
      </c>
    </row>
    <row r="193" spans="1:22" x14ac:dyDescent="0.25">
      <c r="A193" s="42" t="str">
        <f>IF(K193="OK",IFERROR(B193&amp;" - "&amp;VLOOKUP(C193,supply!$B$8:$C$507,2,FALSE)&amp;" - "&amp;E193&amp;" - "&amp;G193&amp;" - с ддс: "&amp;J193&amp;" - "&amp;DAY(F193)&amp;"."&amp;MONTH(F193)&amp;"."&amp;YEAR(F193),""),"1001 - Няма данни за сч. док.")</f>
        <v>1001 - Няма данни за сч. док.</v>
      </c>
      <c r="B193" s="69">
        <v>186</v>
      </c>
      <c r="C193" s="69" t="str">
        <f>IF(AND(D193&lt;&gt;"",D193&lt;&gt;" -  -  -  -  - "),VLOOKUP(D193,supply!$A$8:$B$507,2,FALSE),"")</f>
        <v/>
      </c>
      <c r="D193" s="60"/>
      <c r="E193" s="105"/>
      <c r="F193" s="67"/>
      <c r="G193" s="59"/>
      <c r="H193" s="59"/>
      <c r="I193" s="106"/>
      <c r="J193" s="106"/>
      <c r="K193" s="77" t="str">
        <f t="shared" si="8"/>
        <v>Няма избран доставчик</v>
      </c>
      <c r="L193" s="63" t="str">
        <f t="shared" si="9"/>
        <v/>
      </c>
      <c r="M193" s="98" t="str">
        <f t="shared" si="10"/>
        <v>Няма достатъчно данни</v>
      </c>
      <c r="U193" s="94" t="str">
        <f>IF(K193="OK",IF(IFERROR(VLOOKUP(B193,total!$D$8:$D$1007,1,FALSE),"")="",B193&amp;", ",""),"")</f>
        <v/>
      </c>
      <c r="V193" s="94" t="str">
        <f t="shared" si="11"/>
        <v/>
      </c>
    </row>
    <row r="194" spans="1:22" x14ac:dyDescent="0.25">
      <c r="A194" s="42" t="str">
        <f>IF(K194="OK",IFERROR(B194&amp;" - "&amp;VLOOKUP(C194,supply!$B$8:$C$507,2,FALSE)&amp;" - "&amp;E194&amp;" - "&amp;G194&amp;" - с ддс: "&amp;J194&amp;" - "&amp;DAY(F194)&amp;"."&amp;MONTH(F194)&amp;"."&amp;YEAR(F194),""),"1001 - Няма данни за сч. док.")</f>
        <v>1001 - Няма данни за сч. док.</v>
      </c>
      <c r="B194" s="69">
        <v>187</v>
      </c>
      <c r="C194" s="69" t="str">
        <f>IF(AND(D194&lt;&gt;"",D194&lt;&gt;" -  -  -  -  - "),VLOOKUP(D194,supply!$A$8:$B$507,2,FALSE),"")</f>
        <v/>
      </c>
      <c r="D194" s="60"/>
      <c r="E194" s="105"/>
      <c r="F194" s="67"/>
      <c r="G194" s="59"/>
      <c r="H194" s="59"/>
      <c r="I194" s="106"/>
      <c r="J194" s="106"/>
      <c r="K194" s="77" t="str">
        <f t="shared" si="8"/>
        <v>Няма избран доставчик</v>
      </c>
      <c r="L194" s="63" t="str">
        <f t="shared" si="9"/>
        <v/>
      </c>
      <c r="M194" s="98" t="str">
        <f t="shared" si="10"/>
        <v>Няма достатъчно данни</v>
      </c>
      <c r="U194" s="94" t="str">
        <f>IF(K194="OK",IF(IFERROR(VLOOKUP(B194,total!$D$8:$D$1007,1,FALSE),"")="",B194&amp;", ",""),"")</f>
        <v/>
      </c>
      <c r="V194" s="94" t="str">
        <f t="shared" si="11"/>
        <v/>
      </c>
    </row>
    <row r="195" spans="1:22" x14ac:dyDescent="0.25">
      <c r="A195" s="42" t="str">
        <f>IF(K195="OK",IFERROR(B195&amp;" - "&amp;VLOOKUP(C195,supply!$B$8:$C$507,2,FALSE)&amp;" - "&amp;E195&amp;" - "&amp;G195&amp;" - с ддс: "&amp;J195&amp;" - "&amp;DAY(F195)&amp;"."&amp;MONTH(F195)&amp;"."&amp;YEAR(F195),""),"1001 - Няма данни за сч. док.")</f>
        <v>1001 - Няма данни за сч. док.</v>
      </c>
      <c r="B195" s="69">
        <v>188</v>
      </c>
      <c r="C195" s="69" t="str">
        <f>IF(AND(D195&lt;&gt;"",D195&lt;&gt;" -  -  -  -  - "),VLOOKUP(D195,supply!$A$8:$B$507,2,FALSE),"")</f>
        <v/>
      </c>
      <c r="D195" s="60"/>
      <c r="E195" s="105"/>
      <c r="F195" s="67"/>
      <c r="G195" s="59"/>
      <c r="H195" s="59"/>
      <c r="I195" s="106"/>
      <c r="J195" s="106"/>
      <c r="K195" s="77" t="str">
        <f t="shared" si="8"/>
        <v>Няма избран доставчик</v>
      </c>
      <c r="L195" s="63" t="str">
        <f t="shared" si="9"/>
        <v/>
      </c>
      <c r="M195" s="98" t="str">
        <f t="shared" si="10"/>
        <v>Няма достатъчно данни</v>
      </c>
      <c r="U195" s="94" t="str">
        <f>IF(K195="OK",IF(IFERROR(VLOOKUP(B195,total!$D$8:$D$1007,1,FALSE),"")="",B195&amp;", ",""),"")</f>
        <v/>
      </c>
      <c r="V195" s="94" t="str">
        <f t="shared" si="11"/>
        <v/>
      </c>
    </row>
    <row r="196" spans="1:22" x14ac:dyDescent="0.25">
      <c r="A196" s="42" t="str">
        <f>IF(K196="OK",IFERROR(B196&amp;" - "&amp;VLOOKUP(C196,supply!$B$8:$C$507,2,FALSE)&amp;" - "&amp;E196&amp;" - "&amp;G196&amp;" - с ддс: "&amp;J196&amp;" - "&amp;DAY(F196)&amp;"."&amp;MONTH(F196)&amp;"."&amp;YEAR(F196),""),"1001 - Няма данни за сч. док.")</f>
        <v>1001 - Няма данни за сч. док.</v>
      </c>
      <c r="B196" s="69">
        <v>189</v>
      </c>
      <c r="C196" s="69" t="str">
        <f>IF(AND(D196&lt;&gt;"",D196&lt;&gt;" -  -  -  -  - "),VLOOKUP(D196,supply!$A$8:$B$507,2,FALSE),"")</f>
        <v/>
      </c>
      <c r="D196" s="60"/>
      <c r="E196" s="105"/>
      <c r="F196" s="67"/>
      <c r="G196" s="59"/>
      <c r="H196" s="59"/>
      <c r="I196" s="106"/>
      <c r="J196" s="106"/>
      <c r="K196" s="77" t="str">
        <f t="shared" si="8"/>
        <v>Няма избран доставчик</v>
      </c>
      <c r="L196" s="63" t="str">
        <f t="shared" si="9"/>
        <v/>
      </c>
      <c r="M196" s="98" t="str">
        <f t="shared" si="10"/>
        <v>Няма достатъчно данни</v>
      </c>
      <c r="U196" s="94" t="str">
        <f>IF(K196="OK",IF(IFERROR(VLOOKUP(B196,total!$D$8:$D$1007,1,FALSE),"")="",B196&amp;", ",""),"")</f>
        <v/>
      </c>
      <c r="V196" s="94" t="str">
        <f t="shared" si="11"/>
        <v/>
      </c>
    </row>
    <row r="197" spans="1:22" x14ac:dyDescent="0.25">
      <c r="A197" s="42" t="str">
        <f>IF(K197="OK",IFERROR(B197&amp;" - "&amp;VLOOKUP(C197,supply!$B$8:$C$507,2,FALSE)&amp;" - "&amp;E197&amp;" - "&amp;G197&amp;" - с ддс: "&amp;J197&amp;" - "&amp;DAY(F197)&amp;"."&amp;MONTH(F197)&amp;"."&amp;YEAR(F197),""),"1001 - Няма данни за сч. док.")</f>
        <v>1001 - Няма данни за сч. док.</v>
      </c>
      <c r="B197" s="69">
        <v>190</v>
      </c>
      <c r="C197" s="69" t="str">
        <f>IF(AND(D197&lt;&gt;"",D197&lt;&gt;" -  -  -  -  - "),VLOOKUP(D197,supply!$A$8:$B$507,2,FALSE),"")</f>
        <v/>
      </c>
      <c r="D197" s="60"/>
      <c r="E197" s="105"/>
      <c r="F197" s="67"/>
      <c r="G197" s="59"/>
      <c r="H197" s="59"/>
      <c r="I197" s="106"/>
      <c r="J197" s="106"/>
      <c r="K197" s="77" t="str">
        <f t="shared" si="8"/>
        <v>Няма избран доставчик</v>
      </c>
      <c r="L197" s="63" t="str">
        <f t="shared" si="9"/>
        <v/>
      </c>
      <c r="M197" s="98" t="str">
        <f t="shared" si="10"/>
        <v>Няма достатъчно данни</v>
      </c>
      <c r="U197" s="94" t="str">
        <f>IF(K197="OK",IF(IFERROR(VLOOKUP(B197,total!$D$8:$D$1007,1,FALSE),"")="",B197&amp;", ",""),"")</f>
        <v/>
      </c>
      <c r="V197" s="94" t="str">
        <f t="shared" si="11"/>
        <v/>
      </c>
    </row>
    <row r="198" spans="1:22" x14ac:dyDescent="0.25">
      <c r="A198" s="42" t="str">
        <f>IF(K198="OK",IFERROR(B198&amp;" - "&amp;VLOOKUP(C198,supply!$B$8:$C$507,2,FALSE)&amp;" - "&amp;E198&amp;" - "&amp;G198&amp;" - с ддс: "&amp;J198&amp;" - "&amp;DAY(F198)&amp;"."&amp;MONTH(F198)&amp;"."&amp;YEAR(F198),""),"1001 - Няма данни за сч. док.")</f>
        <v>1001 - Няма данни за сч. док.</v>
      </c>
      <c r="B198" s="69">
        <v>191</v>
      </c>
      <c r="C198" s="69" t="str">
        <f>IF(AND(D198&lt;&gt;"",D198&lt;&gt;" -  -  -  -  - "),VLOOKUP(D198,supply!$A$8:$B$507,2,FALSE),"")</f>
        <v/>
      </c>
      <c r="D198" s="60"/>
      <c r="E198" s="105"/>
      <c r="F198" s="67"/>
      <c r="G198" s="59"/>
      <c r="H198" s="59"/>
      <c r="I198" s="106"/>
      <c r="J198" s="106"/>
      <c r="K198" s="77" t="str">
        <f t="shared" si="8"/>
        <v>Няма избран доставчик</v>
      </c>
      <c r="L198" s="63" t="str">
        <f t="shared" si="9"/>
        <v/>
      </c>
      <c r="M198" s="98" t="str">
        <f t="shared" si="10"/>
        <v>Няма достатъчно данни</v>
      </c>
      <c r="U198" s="94" t="str">
        <f>IF(K198="OK",IF(IFERROR(VLOOKUP(B198,total!$D$8:$D$1007,1,FALSE),"")="",B198&amp;", ",""),"")</f>
        <v/>
      </c>
      <c r="V198" s="94" t="str">
        <f t="shared" si="11"/>
        <v/>
      </c>
    </row>
    <row r="199" spans="1:22" x14ac:dyDescent="0.25">
      <c r="A199" s="42" t="str">
        <f>IF(K199="OK",IFERROR(B199&amp;" - "&amp;VLOOKUP(C199,supply!$B$8:$C$507,2,FALSE)&amp;" - "&amp;E199&amp;" - "&amp;G199&amp;" - с ддс: "&amp;J199&amp;" - "&amp;DAY(F199)&amp;"."&amp;MONTH(F199)&amp;"."&amp;YEAR(F199),""),"1001 - Няма данни за сч. док.")</f>
        <v>1001 - Няма данни за сч. док.</v>
      </c>
      <c r="B199" s="69">
        <v>192</v>
      </c>
      <c r="C199" s="69" t="str">
        <f>IF(AND(D199&lt;&gt;"",D199&lt;&gt;" -  -  -  -  - "),VLOOKUP(D199,supply!$A$8:$B$507,2,FALSE),"")</f>
        <v/>
      </c>
      <c r="D199" s="60"/>
      <c r="E199" s="105"/>
      <c r="F199" s="67"/>
      <c r="G199" s="59"/>
      <c r="H199" s="59"/>
      <c r="I199" s="106"/>
      <c r="J199" s="106"/>
      <c r="K199" s="77" t="str">
        <f t="shared" si="8"/>
        <v>Няма избран доставчик</v>
      </c>
      <c r="L199" s="63" t="str">
        <f t="shared" si="9"/>
        <v/>
      </c>
      <c r="M199" s="98" t="str">
        <f t="shared" si="10"/>
        <v>Няма достатъчно данни</v>
      </c>
      <c r="U199" s="94" t="str">
        <f>IF(K199="OK",IF(IFERROR(VLOOKUP(B199,total!$D$8:$D$1007,1,FALSE),"")="",B199&amp;", ",""),"")</f>
        <v/>
      </c>
      <c r="V199" s="94" t="str">
        <f t="shared" si="11"/>
        <v/>
      </c>
    </row>
    <row r="200" spans="1:22" x14ac:dyDescent="0.25">
      <c r="A200" s="42" t="str">
        <f>IF(K200="OK",IFERROR(B200&amp;" - "&amp;VLOOKUP(C200,supply!$B$8:$C$507,2,FALSE)&amp;" - "&amp;E200&amp;" - "&amp;G200&amp;" - с ддс: "&amp;J200&amp;" - "&amp;DAY(F200)&amp;"."&amp;MONTH(F200)&amp;"."&amp;YEAR(F200),""),"1001 - Няма данни за сч. док.")</f>
        <v>1001 - Няма данни за сч. док.</v>
      </c>
      <c r="B200" s="69">
        <v>193</v>
      </c>
      <c r="C200" s="69" t="str">
        <f>IF(AND(D200&lt;&gt;"",D200&lt;&gt;" -  -  -  -  - "),VLOOKUP(D200,supply!$A$8:$B$507,2,FALSE),"")</f>
        <v/>
      </c>
      <c r="D200" s="60"/>
      <c r="E200" s="105"/>
      <c r="F200" s="67"/>
      <c r="G200" s="59"/>
      <c r="H200" s="59"/>
      <c r="I200" s="106"/>
      <c r="J200" s="106"/>
      <c r="K200" s="77" t="str">
        <f t="shared" si="8"/>
        <v>Няма избран доставчик</v>
      </c>
      <c r="L200" s="63" t="str">
        <f t="shared" si="9"/>
        <v/>
      </c>
      <c r="M200" s="98" t="str">
        <f t="shared" si="10"/>
        <v>Няма достатъчно данни</v>
      </c>
      <c r="U200" s="94" t="str">
        <f>IF(K200="OK",IF(IFERROR(VLOOKUP(B200,total!$D$8:$D$1007,1,FALSE),"")="",B200&amp;", ",""),"")</f>
        <v/>
      </c>
      <c r="V200" s="94" t="str">
        <f t="shared" si="11"/>
        <v/>
      </c>
    </row>
    <row r="201" spans="1:22" x14ac:dyDescent="0.25">
      <c r="A201" s="42" t="str">
        <f>IF(K201="OK",IFERROR(B201&amp;" - "&amp;VLOOKUP(C201,supply!$B$8:$C$507,2,FALSE)&amp;" - "&amp;E201&amp;" - "&amp;G201&amp;" - с ддс: "&amp;J201&amp;" - "&amp;DAY(F201)&amp;"."&amp;MONTH(F201)&amp;"."&amp;YEAR(F201),""),"1001 - Няма данни за сч. док.")</f>
        <v>1001 - Няма данни за сч. док.</v>
      </c>
      <c r="B201" s="69">
        <v>194</v>
      </c>
      <c r="C201" s="69" t="str">
        <f>IF(AND(D201&lt;&gt;"",D201&lt;&gt;" -  -  -  -  - "),VLOOKUP(D201,supply!$A$8:$B$507,2,FALSE),"")</f>
        <v/>
      </c>
      <c r="D201" s="60"/>
      <c r="E201" s="105"/>
      <c r="F201" s="67"/>
      <c r="G201" s="59"/>
      <c r="H201" s="59"/>
      <c r="I201" s="106"/>
      <c r="J201" s="106"/>
      <c r="K201" s="77" t="str">
        <f t="shared" ref="K201:K264" si="12">IFERROR(IF(C201&lt;&gt;"",IF(AND(E201&lt;&gt;"",F201&lt;&gt;"",I201&lt;&gt;"",J201&lt;&gt;""),"OK","Задължителни полета - Наименование/Дата/сума без ДДС/сума с ДДС"),"Няма избран доставчик"),"Преизберете доставчик")</f>
        <v>Няма избран доставчик</v>
      </c>
      <c r="L201" s="63" t="str">
        <f t="shared" ref="L201:L264" si="13">IF(OR(ABS(I201)*100&gt;TRUNC(ABS(I201)*100),ABS(J201)*100&gt;TRUNC(ABS(J201)*100)),"Въведена е сума с повече от два знака след десетичната запетая","")</f>
        <v/>
      </c>
      <c r="M201" s="98" t="str">
        <f t="shared" ref="M201:M264" si="14">IFERROR(ROUND(J201/I201-100%,4),"Няма достатъчно данни")</f>
        <v>Няма достатъчно данни</v>
      </c>
      <c r="U201" s="94" t="str">
        <f>IF(K201="OK",IF(IFERROR(VLOOKUP(B201,total!$D$8:$D$1007,1,FALSE),"")="",B201&amp;", ",""),"")</f>
        <v/>
      </c>
      <c r="V201" s="94" t="str">
        <f t="shared" si="11"/>
        <v/>
      </c>
    </row>
    <row r="202" spans="1:22" x14ac:dyDescent="0.25">
      <c r="A202" s="42" t="str">
        <f>IF(K202="OK",IFERROR(B202&amp;" - "&amp;VLOOKUP(C202,supply!$B$8:$C$507,2,FALSE)&amp;" - "&amp;E202&amp;" - "&amp;G202&amp;" - с ддс: "&amp;J202&amp;" - "&amp;DAY(F202)&amp;"."&amp;MONTH(F202)&amp;"."&amp;YEAR(F202),""),"1001 - Няма данни за сч. док.")</f>
        <v>1001 - Няма данни за сч. док.</v>
      </c>
      <c r="B202" s="69">
        <v>195</v>
      </c>
      <c r="C202" s="69" t="str">
        <f>IF(AND(D202&lt;&gt;"",D202&lt;&gt;" -  -  -  -  - "),VLOOKUP(D202,supply!$A$8:$B$507,2,FALSE),"")</f>
        <v/>
      </c>
      <c r="D202" s="60"/>
      <c r="E202" s="105"/>
      <c r="F202" s="67"/>
      <c r="G202" s="59"/>
      <c r="H202" s="59"/>
      <c r="I202" s="106"/>
      <c r="J202" s="106"/>
      <c r="K202" s="77" t="str">
        <f t="shared" si="12"/>
        <v>Няма избран доставчик</v>
      </c>
      <c r="L202" s="63" t="str">
        <f t="shared" si="13"/>
        <v/>
      </c>
      <c r="M202" s="98" t="str">
        <f t="shared" si="14"/>
        <v>Няма достатъчно данни</v>
      </c>
      <c r="U202" s="94" t="str">
        <f>IF(K202="OK",IF(IFERROR(VLOOKUP(B202,total!$D$8:$D$1007,1,FALSE),"")="",B202&amp;", ",""),"")</f>
        <v/>
      </c>
      <c r="V202" s="94" t="str">
        <f t="shared" ref="V202:V265" si="15">IF(K202="OK",CONCATENATE(V201,U202),V201)</f>
        <v/>
      </c>
    </row>
    <row r="203" spans="1:22" x14ac:dyDescent="0.25">
      <c r="A203" s="42" t="str">
        <f>IF(K203="OK",IFERROR(B203&amp;" - "&amp;VLOOKUP(C203,supply!$B$8:$C$507,2,FALSE)&amp;" - "&amp;E203&amp;" - "&amp;G203&amp;" - с ддс: "&amp;J203&amp;" - "&amp;DAY(F203)&amp;"."&amp;MONTH(F203)&amp;"."&amp;YEAR(F203),""),"1001 - Няма данни за сч. док.")</f>
        <v>1001 - Няма данни за сч. док.</v>
      </c>
      <c r="B203" s="69">
        <v>196</v>
      </c>
      <c r="C203" s="69" t="str">
        <f>IF(AND(D203&lt;&gt;"",D203&lt;&gt;" -  -  -  -  - "),VLOOKUP(D203,supply!$A$8:$B$507,2,FALSE),"")</f>
        <v/>
      </c>
      <c r="D203" s="60"/>
      <c r="E203" s="105"/>
      <c r="F203" s="67"/>
      <c r="G203" s="59"/>
      <c r="H203" s="59"/>
      <c r="I203" s="106"/>
      <c r="J203" s="106"/>
      <c r="K203" s="77" t="str">
        <f t="shared" si="12"/>
        <v>Няма избран доставчик</v>
      </c>
      <c r="L203" s="63" t="str">
        <f t="shared" si="13"/>
        <v/>
      </c>
      <c r="M203" s="98" t="str">
        <f t="shared" si="14"/>
        <v>Няма достатъчно данни</v>
      </c>
      <c r="U203" s="94" t="str">
        <f>IF(K203="OK",IF(IFERROR(VLOOKUP(B203,total!$D$8:$D$1007,1,FALSE),"")="",B203&amp;", ",""),"")</f>
        <v/>
      </c>
      <c r="V203" s="94" t="str">
        <f t="shared" si="15"/>
        <v/>
      </c>
    </row>
    <row r="204" spans="1:22" x14ac:dyDescent="0.25">
      <c r="A204" s="42" t="str">
        <f>IF(K204="OK",IFERROR(B204&amp;" - "&amp;VLOOKUP(C204,supply!$B$8:$C$507,2,FALSE)&amp;" - "&amp;E204&amp;" - "&amp;G204&amp;" - с ддс: "&amp;J204&amp;" - "&amp;DAY(F204)&amp;"."&amp;MONTH(F204)&amp;"."&amp;YEAR(F204),""),"1001 - Няма данни за сч. док.")</f>
        <v>1001 - Няма данни за сч. док.</v>
      </c>
      <c r="B204" s="69">
        <v>197</v>
      </c>
      <c r="C204" s="69" t="str">
        <f>IF(AND(D204&lt;&gt;"",D204&lt;&gt;" -  -  -  -  - "),VLOOKUP(D204,supply!$A$8:$B$507,2,FALSE),"")</f>
        <v/>
      </c>
      <c r="D204" s="60"/>
      <c r="E204" s="105"/>
      <c r="F204" s="67"/>
      <c r="G204" s="59"/>
      <c r="H204" s="59"/>
      <c r="I204" s="106"/>
      <c r="J204" s="106"/>
      <c r="K204" s="77" t="str">
        <f t="shared" si="12"/>
        <v>Няма избран доставчик</v>
      </c>
      <c r="L204" s="63" t="str">
        <f t="shared" si="13"/>
        <v/>
      </c>
      <c r="M204" s="98" t="str">
        <f t="shared" si="14"/>
        <v>Няма достатъчно данни</v>
      </c>
      <c r="U204" s="94" t="str">
        <f>IF(K204="OK",IF(IFERROR(VLOOKUP(B204,total!$D$8:$D$1007,1,FALSE),"")="",B204&amp;", ",""),"")</f>
        <v/>
      </c>
      <c r="V204" s="94" t="str">
        <f t="shared" si="15"/>
        <v/>
      </c>
    </row>
    <row r="205" spans="1:22" x14ac:dyDescent="0.25">
      <c r="A205" s="42" t="str">
        <f>IF(K205="OK",IFERROR(B205&amp;" - "&amp;VLOOKUP(C205,supply!$B$8:$C$507,2,FALSE)&amp;" - "&amp;E205&amp;" - "&amp;G205&amp;" - с ддс: "&amp;J205&amp;" - "&amp;DAY(F205)&amp;"."&amp;MONTH(F205)&amp;"."&amp;YEAR(F205),""),"1001 - Няма данни за сч. док.")</f>
        <v>1001 - Няма данни за сч. док.</v>
      </c>
      <c r="B205" s="69">
        <v>198</v>
      </c>
      <c r="C205" s="69" t="str">
        <f>IF(AND(D205&lt;&gt;"",D205&lt;&gt;" -  -  -  -  - "),VLOOKUP(D205,supply!$A$8:$B$507,2,FALSE),"")</f>
        <v/>
      </c>
      <c r="D205" s="60"/>
      <c r="E205" s="105"/>
      <c r="F205" s="67"/>
      <c r="G205" s="59"/>
      <c r="H205" s="59"/>
      <c r="I205" s="106"/>
      <c r="J205" s="106"/>
      <c r="K205" s="77" t="str">
        <f t="shared" si="12"/>
        <v>Няма избран доставчик</v>
      </c>
      <c r="L205" s="63" t="str">
        <f t="shared" si="13"/>
        <v/>
      </c>
      <c r="M205" s="98" t="str">
        <f t="shared" si="14"/>
        <v>Няма достатъчно данни</v>
      </c>
      <c r="U205" s="94" t="str">
        <f>IF(K205="OK",IF(IFERROR(VLOOKUP(B205,total!$D$8:$D$1007,1,FALSE),"")="",B205&amp;", ",""),"")</f>
        <v/>
      </c>
      <c r="V205" s="94" t="str">
        <f t="shared" si="15"/>
        <v/>
      </c>
    </row>
    <row r="206" spans="1:22" x14ac:dyDescent="0.25">
      <c r="A206" s="42" t="str">
        <f>IF(K206="OK",IFERROR(B206&amp;" - "&amp;VLOOKUP(C206,supply!$B$8:$C$507,2,FALSE)&amp;" - "&amp;E206&amp;" - "&amp;G206&amp;" - с ддс: "&amp;J206&amp;" - "&amp;DAY(F206)&amp;"."&amp;MONTH(F206)&amp;"."&amp;YEAR(F206),""),"1001 - Няма данни за сч. док.")</f>
        <v>1001 - Няма данни за сч. док.</v>
      </c>
      <c r="B206" s="69">
        <v>199</v>
      </c>
      <c r="C206" s="69" t="str">
        <f>IF(AND(D206&lt;&gt;"",D206&lt;&gt;" -  -  -  -  - "),VLOOKUP(D206,supply!$A$8:$B$507,2,FALSE),"")</f>
        <v/>
      </c>
      <c r="D206" s="60"/>
      <c r="E206" s="105"/>
      <c r="F206" s="67"/>
      <c r="G206" s="59"/>
      <c r="H206" s="59"/>
      <c r="I206" s="106"/>
      <c r="J206" s="106"/>
      <c r="K206" s="77" t="str">
        <f t="shared" si="12"/>
        <v>Няма избран доставчик</v>
      </c>
      <c r="L206" s="63" t="str">
        <f t="shared" si="13"/>
        <v/>
      </c>
      <c r="M206" s="98" t="str">
        <f t="shared" si="14"/>
        <v>Няма достатъчно данни</v>
      </c>
      <c r="U206" s="94" t="str">
        <f>IF(K206="OK",IF(IFERROR(VLOOKUP(B206,total!$D$8:$D$1007,1,FALSE),"")="",B206&amp;", ",""),"")</f>
        <v/>
      </c>
      <c r="V206" s="94" t="str">
        <f t="shared" si="15"/>
        <v/>
      </c>
    </row>
    <row r="207" spans="1:22" x14ac:dyDescent="0.25">
      <c r="A207" s="42" t="str">
        <f>IF(K207="OK",IFERROR(B207&amp;" - "&amp;VLOOKUP(C207,supply!$B$8:$C$507,2,FALSE)&amp;" - "&amp;E207&amp;" - "&amp;G207&amp;" - с ддс: "&amp;J207&amp;" - "&amp;DAY(F207)&amp;"."&amp;MONTH(F207)&amp;"."&amp;YEAR(F207),""),"1001 - Няма данни за сч. док.")</f>
        <v>1001 - Няма данни за сч. док.</v>
      </c>
      <c r="B207" s="69">
        <v>200</v>
      </c>
      <c r="C207" s="69" t="str">
        <f>IF(AND(D207&lt;&gt;"",D207&lt;&gt;" -  -  -  -  - "),VLOOKUP(D207,supply!$A$8:$B$507,2,FALSE),"")</f>
        <v/>
      </c>
      <c r="D207" s="60"/>
      <c r="E207" s="105"/>
      <c r="F207" s="67"/>
      <c r="G207" s="59"/>
      <c r="H207" s="59"/>
      <c r="I207" s="106"/>
      <c r="J207" s="106"/>
      <c r="K207" s="77" t="str">
        <f t="shared" si="12"/>
        <v>Няма избран доставчик</v>
      </c>
      <c r="L207" s="63" t="str">
        <f t="shared" si="13"/>
        <v/>
      </c>
      <c r="M207" s="98" t="str">
        <f t="shared" si="14"/>
        <v>Няма достатъчно данни</v>
      </c>
      <c r="U207" s="94" t="str">
        <f>IF(K207="OK",IF(IFERROR(VLOOKUP(B207,total!$D$8:$D$1007,1,FALSE),"")="",B207&amp;", ",""),"")</f>
        <v/>
      </c>
      <c r="V207" s="94" t="str">
        <f t="shared" si="15"/>
        <v/>
      </c>
    </row>
    <row r="208" spans="1:22" x14ac:dyDescent="0.25">
      <c r="A208" s="42" t="str">
        <f>IF(K208="OK",IFERROR(B208&amp;" - "&amp;VLOOKUP(C208,supply!$B$8:$C$507,2,FALSE)&amp;" - "&amp;E208&amp;" - "&amp;G208&amp;" - с ддс: "&amp;J208&amp;" - "&amp;DAY(F208)&amp;"."&amp;MONTH(F208)&amp;"."&amp;YEAR(F208),""),"1001 - Няма данни за сч. док.")</f>
        <v>1001 - Няма данни за сч. док.</v>
      </c>
      <c r="B208" s="69">
        <v>201</v>
      </c>
      <c r="C208" s="69" t="str">
        <f>IF(AND(D208&lt;&gt;"",D208&lt;&gt;" -  -  -  -  - "),VLOOKUP(D208,supply!$A$8:$B$507,2,FALSE),"")</f>
        <v/>
      </c>
      <c r="D208" s="60"/>
      <c r="E208" s="105"/>
      <c r="F208" s="67"/>
      <c r="G208" s="59"/>
      <c r="H208" s="59"/>
      <c r="I208" s="106"/>
      <c r="J208" s="106"/>
      <c r="K208" s="77" t="str">
        <f t="shared" si="12"/>
        <v>Няма избран доставчик</v>
      </c>
      <c r="L208" s="63" t="str">
        <f t="shared" si="13"/>
        <v/>
      </c>
      <c r="M208" s="98" t="str">
        <f t="shared" si="14"/>
        <v>Няма достатъчно данни</v>
      </c>
      <c r="U208" s="94" t="str">
        <f>IF(K208="OK",IF(IFERROR(VLOOKUP(B208,total!$D$8:$D$1007,1,FALSE),"")="",B208&amp;", ",""),"")</f>
        <v/>
      </c>
      <c r="V208" s="94" t="str">
        <f t="shared" si="15"/>
        <v/>
      </c>
    </row>
    <row r="209" spans="1:22" x14ac:dyDescent="0.25">
      <c r="A209" s="42" t="str">
        <f>IF(K209="OK",IFERROR(B209&amp;" - "&amp;VLOOKUP(C209,supply!$B$8:$C$507,2,FALSE)&amp;" - "&amp;E209&amp;" - "&amp;G209&amp;" - с ддс: "&amp;J209&amp;" - "&amp;DAY(F209)&amp;"."&amp;MONTH(F209)&amp;"."&amp;YEAR(F209),""),"1001 - Няма данни за сч. док.")</f>
        <v>1001 - Няма данни за сч. док.</v>
      </c>
      <c r="B209" s="69">
        <v>202</v>
      </c>
      <c r="C209" s="69" t="str">
        <f>IF(AND(D209&lt;&gt;"",D209&lt;&gt;" -  -  -  -  - "),VLOOKUP(D209,supply!$A$8:$B$507,2,FALSE),"")</f>
        <v/>
      </c>
      <c r="D209" s="60"/>
      <c r="E209" s="105"/>
      <c r="F209" s="67"/>
      <c r="G209" s="59"/>
      <c r="H209" s="59"/>
      <c r="I209" s="106"/>
      <c r="J209" s="106"/>
      <c r="K209" s="77" t="str">
        <f t="shared" si="12"/>
        <v>Няма избран доставчик</v>
      </c>
      <c r="L209" s="63" t="str">
        <f t="shared" si="13"/>
        <v/>
      </c>
      <c r="M209" s="98" t="str">
        <f t="shared" si="14"/>
        <v>Няма достатъчно данни</v>
      </c>
      <c r="U209" s="94" t="str">
        <f>IF(K209="OK",IF(IFERROR(VLOOKUP(B209,total!$D$8:$D$1007,1,FALSE),"")="",B209&amp;", ",""),"")</f>
        <v/>
      </c>
      <c r="V209" s="94" t="str">
        <f t="shared" si="15"/>
        <v/>
      </c>
    </row>
    <row r="210" spans="1:22" x14ac:dyDescent="0.25">
      <c r="A210" s="42" t="str">
        <f>IF(K210="OK",IFERROR(B210&amp;" - "&amp;VLOOKUP(C210,supply!$B$8:$C$507,2,FALSE)&amp;" - "&amp;E210&amp;" - "&amp;G210&amp;" - с ддс: "&amp;J210&amp;" - "&amp;DAY(F210)&amp;"."&amp;MONTH(F210)&amp;"."&amp;YEAR(F210),""),"1001 - Няма данни за сч. док.")</f>
        <v>1001 - Няма данни за сч. док.</v>
      </c>
      <c r="B210" s="69">
        <v>203</v>
      </c>
      <c r="C210" s="69" t="str">
        <f>IF(AND(D210&lt;&gt;"",D210&lt;&gt;" -  -  -  -  - "),VLOOKUP(D210,supply!$A$8:$B$507,2,FALSE),"")</f>
        <v/>
      </c>
      <c r="D210" s="60"/>
      <c r="E210" s="105"/>
      <c r="F210" s="67"/>
      <c r="G210" s="59"/>
      <c r="H210" s="59"/>
      <c r="I210" s="106"/>
      <c r="J210" s="106"/>
      <c r="K210" s="77" t="str">
        <f t="shared" si="12"/>
        <v>Няма избран доставчик</v>
      </c>
      <c r="L210" s="63" t="str">
        <f t="shared" si="13"/>
        <v/>
      </c>
      <c r="M210" s="98" t="str">
        <f t="shared" si="14"/>
        <v>Няма достатъчно данни</v>
      </c>
      <c r="U210" s="94" t="str">
        <f>IF(K210="OK",IF(IFERROR(VLOOKUP(B210,total!$D$8:$D$1007,1,FALSE),"")="",B210&amp;", ",""),"")</f>
        <v/>
      </c>
      <c r="V210" s="94" t="str">
        <f t="shared" si="15"/>
        <v/>
      </c>
    </row>
    <row r="211" spans="1:22" x14ac:dyDescent="0.25">
      <c r="A211" s="42" t="str">
        <f>IF(K211="OK",IFERROR(B211&amp;" - "&amp;VLOOKUP(C211,supply!$B$8:$C$507,2,FALSE)&amp;" - "&amp;E211&amp;" - "&amp;G211&amp;" - с ддс: "&amp;J211&amp;" - "&amp;DAY(F211)&amp;"."&amp;MONTH(F211)&amp;"."&amp;YEAR(F211),""),"1001 - Няма данни за сч. док.")</f>
        <v>1001 - Няма данни за сч. док.</v>
      </c>
      <c r="B211" s="69">
        <v>204</v>
      </c>
      <c r="C211" s="69" t="str">
        <f>IF(AND(D211&lt;&gt;"",D211&lt;&gt;" -  -  -  -  - "),VLOOKUP(D211,supply!$A$8:$B$507,2,FALSE),"")</f>
        <v/>
      </c>
      <c r="D211" s="60"/>
      <c r="E211" s="105"/>
      <c r="F211" s="67"/>
      <c r="G211" s="59"/>
      <c r="H211" s="59"/>
      <c r="I211" s="106"/>
      <c r="J211" s="106"/>
      <c r="K211" s="77" t="str">
        <f t="shared" si="12"/>
        <v>Няма избран доставчик</v>
      </c>
      <c r="L211" s="63" t="str">
        <f t="shared" si="13"/>
        <v/>
      </c>
      <c r="M211" s="98" t="str">
        <f t="shared" si="14"/>
        <v>Няма достатъчно данни</v>
      </c>
      <c r="U211" s="94" t="str">
        <f>IF(K211="OK",IF(IFERROR(VLOOKUP(B211,total!$D$8:$D$1007,1,FALSE),"")="",B211&amp;", ",""),"")</f>
        <v/>
      </c>
      <c r="V211" s="94" t="str">
        <f t="shared" si="15"/>
        <v/>
      </c>
    </row>
    <row r="212" spans="1:22" x14ac:dyDescent="0.25">
      <c r="A212" s="42" t="str">
        <f>IF(K212="OK",IFERROR(B212&amp;" - "&amp;VLOOKUP(C212,supply!$B$8:$C$507,2,FALSE)&amp;" - "&amp;E212&amp;" - "&amp;G212&amp;" - с ддс: "&amp;J212&amp;" - "&amp;DAY(F212)&amp;"."&amp;MONTH(F212)&amp;"."&amp;YEAR(F212),""),"1001 - Няма данни за сч. док.")</f>
        <v>1001 - Няма данни за сч. док.</v>
      </c>
      <c r="B212" s="69">
        <v>205</v>
      </c>
      <c r="C212" s="69" t="str">
        <f>IF(AND(D212&lt;&gt;"",D212&lt;&gt;" -  -  -  -  - "),VLOOKUP(D212,supply!$A$8:$B$507,2,FALSE),"")</f>
        <v/>
      </c>
      <c r="D212" s="60"/>
      <c r="E212" s="105"/>
      <c r="F212" s="67"/>
      <c r="G212" s="59"/>
      <c r="H212" s="59"/>
      <c r="I212" s="106"/>
      <c r="J212" s="106"/>
      <c r="K212" s="77" t="str">
        <f t="shared" si="12"/>
        <v>Няма избран доставчик</v>
      </c>
      <c r="L212" s="63" t="str">
        <f t="shared" si="13"/>
        <v/>
      </c>
      <c r="M212" s="98" t="str">
        <f t="shared" si="14"/>
        <v>Няма достатъчно данни</v>
      </c>
      <c r="U212" s="94" t="str">
        <f>IF(K212="OK",IF(IFERROR(VLOOKUP(B212,total!$D$8:$D$1007,1,FALSE),"")="",B212&amp;", ",""),"")</f>
        <v/>
      </c>
      <c r="V212" s="94" t="str">
        <f t="shared" si="15"/>
        <v/>
      </c>
    </row>
    <row r="213" spans="1:22" x14ac:dyDescent="0.25">
      <c r="A213" s="42" t="str">
        <f>IF(K213="OK",IFERROR(B213&amp;" - "&amp;VLOOKUP(C213,supply!$B$8:$C$507,2,FALSE)&amp;" - "&amp;E213&amp;" - "&amp;G213&amp;" - с ддс: "&amp;J213&amp;" - "&amp;DAY(F213)&amp;"."&amp;MONTH(F213)&amp;"."&amp;YEAR(F213),""),"1001 - Няма данни за сч. док.")</f>
        <v>1001 - Няма данни за сч. док.</v>
      </c>
      <c r="B213" s="69">
        <v>206</v>
      </c>
      <c r="C213" s="69" t="str">
        <f>IF(AND(D213&lt;&gt;"",D213&lt;&gt;" -  -  -  -  - "),VLOOKUP(D213,supply!$A$8:$B$507,2,FALSE),"")</f>
        <v/>
      </c>
      <c r="D213" s="60"/>
      <c r="E213" s="105"/>
      <c r="F213" s="67"/>
      <c r="G213" s="59"/>
      <c r="H213" s="59"/>
      <c r="I213" s="106"/>
      <c r="J213" s="106"/>
      <c r="K213" s="77" t="str">
        <f t="shared" si="12"/>
        <v>Няма избран доставчик</v>
      </c>
      <c r="L213" s="63" t="str">
        <f t="shared" si="13"/>
        <v/>
      </c>
      <c r="M213" s="98" t="str">
        <f t="shared" si="14"/>
        <v>Няма достатъчно данни</v>
      </c>
      <c r="U213" s="94" t="str">
        <f>IF(K213="OK",IF(IFERROR(VLOOKUP(B213,total!$D$8:$D$1007,1,FALSE),"")="",B213&amp;", ",""),"")</f>
        <v/>
      </c>
      <c r="V213" s="94" t="str">
        <f t="shared" si="15"/>
        <v/>
      </c>
    </row>
    <row r="214" spans="1:22" x14ac:dyDescent="0.25">
      <c r="A214" s="42" t="str">
        <f>IF(K214="OK",IFERROR(B214&amp;" - "&amp;VLOOKUP(C214,supply!$B$8:$C$507,2,FALSE)&amp;" - "&amp;E214&amp;" - "&amp;G214&amp;" - с ддс: "&amp;J214&amp;" - "&amp;DAY(F214)&amp;"."&amp;MONTH(F214)&amp;"."&amp;YEAR(F214),""),"1001 - Няма данни за сч. док.")</f>
        <v>1001 - Няма данни за сч. док.</v>
      </c>
      <c r="B214" s="69">
        <v>207</v>
      </c>
      <c r="C214" s="69" t="str">
        <f>IF(AND(D214&lt;&gt;"",D214&lt;&gt;" -  -  -  -  - "),VLOOKUP(D214,supply!$A$8:$B$507,2,FALSE),"")</f>
        <v/>
      </c>
      <c r="D214" s="60"/>
      <c r="E214" s="105"/>
      <c r="F214" s="67"/>
      <c r="G214" s="59"/>
      <c r="H214" s="59"/>
      <c r="I214" s="106"/>
      <c r="J214" s="106"/>
      <c r="K214" s="77" t="str">
        <f t="shared" si="12"/>
        <v>Няма избран доставчик</v>
      </c>
      <c r="L214" s="63" t="str">
        <f t="shared" si="13"/>
        <v/>
      </c>
      <c r="M214" s="98" t="str">
        <f t="shared" si="14"/>
        <v>Няма достатъчно данни</v>
      </c>
      <c r="U214" s="94" t="str">
        <f>IF(K214="OK",IF(IFERROR(VLOOKUP(B214,total!$D$8:$D$1007,1,FALSE),"")="",B214&amp;", ",""),"")</f>
        <v/>
      </c>
      <c r="V214" s="94" t="str">
        <f t="shared" si="15"/>
        <v/>
      </c>
    </row>
    <row r="215" spans="1:22" x14ac:dyDescent="0.25">
      <c r="A215" s="42" t="str">
        <f>IF(K215="OK",IFERROR(B215&amp;" - "&amp;VLOOKUP(C215,supply!$B$8:$C$507,2,FALSE)&amp;" - "&amp;E215&amp;" - "&amp;G215&amp;" - с ддс: "&amp;J215&amp;" - "&amp;DAY(F215)&amp;"."&amp;MONTH(F215)&amp;"."&amp;YEAR(F215),""),"1001 - Няма данни за сч. док.")</f>
        <v>1001 - Няма данни за сч. док.</v>
      </c>
      <c r="B215" s="69">
        <v>208</v>
      </c>
      <c r="C215" s="69" t="str">
        <f>IF(AND(D215&lt;&gt;"",D215&lt;&gt;" -  -  -  -  - "),VLOOKUP(D215,supply!$A$8:$B$507,2,FALSE),"")</f>
        <v/>
      </c>
      <c r="D215" s="60"/>
      <c r="E215" s="105"/>
      <c r="F215" s="67"/>
      <c r="G215" s="59"/>
      <c r="H215" s="59"/>
      <c r="I215" s="106"/>
      <c r="J215" s="106"/>
      <c r="K215" s="77" t="str">
        <f t="shared" si="12"/>
        <v>Няма избран доставчик</v>
      </c>
      <c r="L215" s="63" t="str">
        <f t="shared" si="13"/>
        <v/>
      </c>
      <c r="M215" s="98" t="str">
        <f t="shared" si="14"/>
        <v>Няма достатъчно данни</v>
      </c>
      <c r="U215" s="94" t="str">
        <f>IF(K215="OK",IF(IFERROR(VLOOKUP(B215,total!$D$8:$D$1007,1,FALSE),"")="",B215&amp;", ",""),"")</f>
        <v/>
      </c>
      <c r="V215" s="94" t="str">
        <f t="shared" si="15"/>
        <v/>
      </c>
    </row>
    <row r="216" spans="1:22" x14ac:dyDescent="0.25">
      <c r="A216" s="42" t="str">
        <f>IF(K216="OK",IFERROR(B216&amp;" - "&amp;VLOOKUP(C216,supply!$B$8:$C$507,2,FALSE)&amp;" - "&amp;E216&amp;" - "&amp;G216&amp;" - с ддс: "&amp;J216&amp;" - "&amp;DAY(F216)&amp;"."&amp;MONTH(F216)&amp;"."&amp;YEAR(F216),""),"1001 - Няма данни за сч. док.")</f>
        <v>1001 - Няма данни за сч. док.</v>
      </c>
      <c r="B216" s="69">
        <v>209</v>
      </c>
      <c r="C216" s="69" t="str">
        <f>IF(AND(D216&lt;&gt;"",D216&lt;&gt;" -  -  -  -  - "),VLOOKUP(D216,supply!$A$8:$B$507,2,FALSE),"")</f>
        <v/>
      </c>
      <c r="D216" s="60"/>
      <c r="E216" s="105"/>
      <c r="F216" s="67"/>
      <c r="G216" s="59"/>
      <c r="H216" s="59"/>
      <c r="I216" s="106"/>
      <c r="J216" s="106"/>
      <c r="K216" s="77" t="str">
        <f t="shared" si="12"/>
        <v>Няма избран доставчик</v>
      </c>
      <c r="L216" s="63" t="str">
        <f t="shared" si="13"/>
        <v/>
      </c>
      <c r="M216" s="98" t="str">
        <f t="shared" si="14"/>
        <v>Няма достатъчно данни</v>
      </c>
      <c r="U216" s="94" t="str">
        <f>IF(K216="OK",IF(IFERROR(VLOOKUP(B216,total!$D$8:$D$1007,1,FALSE),"")="",B216&amp;", ",""),"")</f>
        <v/>
      </c>
      <c r="V216" s="94" t="str">
        <f t="shared" si="15"/>
        <v/>
      </c>
    </row>
    <row r="217" spans="1:22" x14ac:dyDescent="0.25">
      <c r="A217" s="42" t="str">
        <f>IF(K217="OK",IFERROR(B217&amp;" - "&amp;VLOOKUP(C217,supply!$B$8:$C$507,2,FALSE)&amp;" - "&amp;E217&amp;" - "&amp;G217&amp;" - с ддс: "&amp;J217&amp;" - "&amp;DAY(F217)&amp;"."&amp;MONTH(F217)&amp;"."&amp;YEAR(F217),""),"1001 - Няма данни за сч. док.")</f>
        <v>1001 - Няма данни за сч. док.</v>
      </c>
      <c r="B217" s="69">
        <v>210</v>
      </c>
      <c r="C217" s="69" t="str">
        <f>IF(AND(D217&lt;&gt;"",D217&lt;&gt;" -  -  -  -  - "),VLOOKUP(D217,supply!$A$8:$B$507,2,FALSE),"")</f>
        <v/>
      </c>
      <c r="D217" s="60"/>
      <c r="E217" s="105"/>
      <c r="F217" s="67"/>
      <c r="G217" s="59"/>
      <c r="H217" s="59"/>
      <c r="I217" s="106"/>
      <c r="J217" s="106"/>
      <c r="K217" s="77" t="str">
        <f t="shared" si="12"/>
        <v>Няма избран доставчик</v>
      </c>
      <c r="L217" s="63" t="str">
        <f t="shared" si="13"/>
        <v/>
      </c>
      <c r="M217" s="98" t="str">
        <f t="shared" si="14"/>
        <v>Няма достатъчно данни</v>
      </c>
      <c r="U217" s="94" t="str">
        <f>IF(K217="OK",IF(IFERROR(VLOOKUP(B217,total!$D$8:$D$1007,1,FALSE),"")="",B217&amp;", ",""),"")</f>
        <v/>
      </c>
      <c r="V217" s="94" t="str">
        <f t="shared" si="15"/>
        <v/>
      </c>
    </row>
    <row r="218" spans="1:22" x14ac:dyDescent="0.25">
      <c r="A218" s="42" t="str">
        <f>IF(K218="OK",IFERROR(B218&amp;" - "&amp;VLOOKUP(C218,supply!$B$8:$C$507,2,FALSE)&amp;" - "&amp;E218&amp;" - "&amp;G218&amp;" - с ддс: "&amp;J218&amp;" - "&amp;DAY(F218)&amp;"."&amp;MONTH(F218)&amp;"."&amp;YEAR(F218),""),"1001 - Няма данни за сч. док.")</f>
        <v>1001 - Няма данни за сч. док.</v>
      </c>
      <c r="B218" s="69">
        <v>211</v>
      </c>
      <c r="C218" s="69" t="str">
        <f>IF(AND(D218&lt;&gt;"",D218&lt;&gt;" -  -  -  -  - "),VLOOKUP(D218,supply!$A$8:$B$507,2,FALSE),"")</f>
        <v/>
      </c>
      <c r="D218" s="60"/>
      <c r="E218" s="105"/>
      <c r="F218" s="67"/>
      <c r="G218" s="59"/>
      <c r="H218" s="59"/>
      <c r="I218" s="106"/>
      <c r="J218" s="106"/>
      <c r="K218" s="77" t="str">
        <f t="shared" si="12"/>
        <v>Няма избран доставчик</v>
      </c>
      <c r="L218" s="63" t="str">
        <f t="shared" si="13"/>
        <v/>
      </c>
      <c r="M218" s="98" t="str">
        <f t="shared" si="14"/>
        <v>Няма достатъчно данни</v>
      </c>
      <c r="U218" s="94" t="str">
        <f>IF(K218="OK",IF(IFERROR(VLOOKUP(B218,total!$D$8:$D$1007,1,FALSE),"")="",B218&amp;", ",""),"")</f>
        <v/>
      </c>
      <c r="V218" s="94" t="str">
        <f t="shared" si="15"/>
        <v/>
      </c>
    </row>
    <row r="219" spans="1:22" x14ac:dyDescent="0.25">
      <c r="A219" s="42" t="str">
        <f>IF(K219="OK",IFERROR(B219&amp;" - "&amp;VLOOKUP(C219,supply!$B$8:$C$507,2,FALSE)&amp;" - "&amp;E219&amp;" - "&amp;G219&amp;" - с ддс: "&amp;J219&amp;" - "&amp;DAY(F219)&amp;"."&amp;MONTH(F219)&amp;"."&amp;YEAR(F219),""),"1001 - Няма данни за сч. док.")</f>
        <v>1001 - Няма данни за сч. док.</v>
      </c>
      <c r="B219" s="69">
        <v>212</v>
      </c>
      <c r="C219" s="69" t="str">
        <f>IF(AND(D219&lt;&gt;"",D219&lt;&gt;" -  -  -  -  - "),VLOOKUP(D219,supply!$A$8:$B$507,2,FALSE),"")</f>
        <v/>
      </c>
      <c r="D219" s="60"/>
      <c r="E219" s="105"/>
      <c r="F219" s="67"/>
      <c r="G219" s="59"/>
      <c r="H219" s="59"/>
      <c r="I219" s="106"/>
      <c r="J219" s="106"/>
      <c r="K219" s="77" t="str">
        <f t="shared" si="12"/>
        <v>Няма избран доставчик</v>
      </c>
      <c r="L219" s="63" t="str">
        <f t="shared" si="13"/>
        <v/>
      </c>
      <c r="M219" s="98" t="str">
        <f t="shared" si="14"/>
        <v>Няма достатъчно данни</v>
      </c>
      <c r="U219" s="94" t="str">
        <f>IF(K219="OK",IF(IFERROR(VLOOKUP(B219,total!$D$8:$D$1007,1,FALSE),"")="",B219&amp;", ",""),"")</f>
        <v/>
      </c>
      <c r="V219" s="94" t="str">
        <f t="shared" si="15"/>
        <v/>
      </c>
    </row>
    <row r="220" spans="1:22" x14ac:dyDescent="0.25">
      <c r="A220" s="42" t="str">
        <f>IF(K220="OK",IFERROR(B220&amp;" - "&amp;VLOOKUP(C220,supply!$B$8:$C$507,2,FALSE)&amp;" - "&amp;E220&amp;" - "&amp;G220&amp;" - с ддс: "&amp;J220&amp;" - "&amp;DAY(F220)&amp;"."&amp;MONTH(F220)&amp;"."&amp;YEAR(F220),""),"1001 - Няма данни за сч. док.")</f>
        <v>1001 - Няма данни за сч. док.</v>
      </c>
      <c r="B220" s="69">
        <v>213</v>
      </c>
      <c r="C220" s="69" t="str">
        <f>IF(AND(D220&lt;&gt;"",D220&lt;&gt;" -  -  -  -  - "),VLOOKUP(D220,supply!$A$8:$B$507,2,FALSE),"")</f>
        <v/>
      </c>
      <c r="D220" s="60"/>
      <c r="E220" s="105"/>
      <c r="F220" s="67"/>
      <c r="G220" s="59"/>
      <c r="H220" s="59"/>
      <c r="I220" s="106"/>
      <c r="J220" s="106"/>
      <c r="K220" s="77" t="str">
        <f t="shared" si="12"/>
        <v>Няма избран доставчик</v>
      </c>
      <c r="L220" s="63" t="str">
        <f t="shared" si="13"/>
        <v/>
      </c>
      <c r="M220" s="98" t="str">
        <f t="shared" si="14"/>
        <v>Няма достатъчно данни</v>
      </c>
      <c r="U220" s="94" t="str">
        <f>IF(K220="OK",IF(IFERROR(VLOOKUP(B220,total!$D$8:$D$1007,1,FALSE),"")="",B220&amp;", ",""),"")</f>
        <v/>
      </c>
      <c r="V220" s="94" t="str">
        <f t="shared" si="15"/>
        <v/>
      </c>
    </row>
    <row r="221" spans="1:22" x14ac:dyDescent="0.25">
      <c r="A221" s="42" t="str">
        <f>IF(K221="OK",IFERROR(B221&amp;" - "&amp;VLOOKUP(C221,supply!$B$8:$C$507,2,FALSE)&amp;" - "&amp;E221&amp;" - "&amp;G221&amp;" - с ддс: "&amp;J221&amp;" - "&amp;DAY(F221)&amp;"."&amp;MONTH(F221)&amp;"."&amp;YEAR(F221),""),"1001 - Няма данни за сч. док.")</f>
        <v>1001 - Няма данни за сч. док.</v>
      </c>
      <c r="B221" s="69">
        <v>214</v>
      </c>
      <c r="C221" s="69" t="str">
        <f>IF(AND(D221&lt;&gt;"",D221&lt;&gt;" -  -  -  -  - "),VLOOKUP(D221,supply!$A$8:$B$507,2,FALSE),"")</f>
        <v/>
      </c>
      <c r="D221" s="60"/>
      <c r="E221" s="105"/>
      <c r="F221" s="67"/>
      <c r="G221" s="59"/>
      <c r="H221" s="59"/>
      <c r="I221" s="106"/>
      <c r="J221" s="106"/>
      <c r="K221" s="77" t="str">
        <f t="shared" si="12"/>
        <v>Няма избран доставчик</v>
      </c>
      <c r="L221" s="63" t="str">
        <f t="shared" si="13"/>
        <v/>
      </c>
      <c r="M221" s="98" t="str">
        <f t="shared" si="14"/>
        <v>Няма достатъчно данни</v>
      </c>
      <c r="U221" s="94" t="str">
        <f>IF(K221="OK",IF(IFERROR(VLOOKUP(B221,total!$D$8:$D$1007,1,FALSE),"")="",B221&amp;", ",""),"")</f>
        <v/>
      </c>
      <c r="V221" s="94" t="str">
        <f t="shared" si="15"/>
        <v/>
      </c>
    </row>
    <row r="222" spans="1:22" x14ac:dyDescent="0.25">
      <c r="A222" s="42" t="str">
        <f>IF(K222="OK",IFERROR(B222&amp;" - "&amp;VLOOKUP(C222,supply!$B$8:$C$507,2,FALSE)&amp;" - "&amp;E222&amp;" - "&amp;G222&amp;" - с ддс: "&amp;J222&amp;" - "&amp;DAY(F222)&amp;"."&amp;MONTH(F222)&amp;"."&amp;YEAR(F222),""),"1001 - Няма данни за сч. док.")</f>
        <v>1001 - Няма данни за сч. док.</v>
      </c>
      <c r="B222" s="69">
        <v>215</v>
      </c>
      <c r="C222" s="69" t="str">
        <f>IF(AND(D222&lt;&gt;"",D222&lt;&gt;" -  -  -  -  - "),VLOOKUP(D222,supply!$A$8:$B$507,2,FALSE),"")</f>
        <v/>
      </c>
      <c r="D222" s="60"/>
      <c r="E222" s="105"/>
      <c r="F222" s="67"/>
      <c r="G222" s="59"/>
      <c r="H222" s="59"/>
      <c r="I222" s="106"/>
      <c r="J222" s="106"/>
      <c r="K222" s="77" t="str">
        <f t="shared" si="12"/>
        <v>Няма избран доставчик</v>
      </c>
      <c r="L222" s="63" t="str">
        <f t="shared" si="13"/>
        <v/>
      </c>
      <c r="M222" s="98" t="str">
        <f t="shared" si="14"/>
        <v>Няма достатъчно данни</v>
      </c>
      <c r="U222" s="94" t="str">
        <f>IF(K222="OK",IF(IFERROR(VLOOKUP(B222,total!$D$8:$D$1007,1,FALSE),"")="",B222&amp;", ",""),"")</f>
        <v/>
      </c>
      <c r="V222" s="94" t="str">
        <f t="shared" si="15"/>
        <v/>
      </c>
    </row>
    <row r="223" spans="1:22" x14ac:dyDescent="0.25">
      <c r="A223" s="42" t="str">
        <f>IF(K223="OK",IFERROR(B223&amp;" - "&amp;VLOOKUP(C223,supply!$B$8:$C$507,2,FALSE)&amp;" - "&amp;E223&amp;" - "&amp;G223&amp;" - с ддс: "&amp;J223&amp;" - "&amp;DAY(F223)&amp;"."&amp;MONTH(F223)&amp;"."&amp;YEAR(F223),""),"1001 - Няма данни за сч. док.")</f>
        <v>1001 - Няма данни за сч. док.</v>
      </c>
      <c r="B223" s="69">
        <v>216</v>
      </c>
      <c r="C223" s="69" t="str">
        <f>IF(AND(D223&lt;&gt;"",D223&lt;&gt;" -  -  -  -  - "),VLOOKUP(D223,supply!$A$8:$B$507,2,FALSE),"")</f>
        <v/>
      </c>
      <c r="D223" s="60"/>
      <c r="E223" s="105"/>
      <c r="F223" s="67"/>
      <c r="G223" s="59"/>
      <c r="H223" s="59"/>
      <c r="I223" s="106"/>
      <c r="J223" s="106"/>
      <c r="K223" s="77" t="str">
        <f t="shared" si="12"/>
        <v>Няма избран доставчик</v>
      </c>
      <c r="L223" s="63" t="str">
        <f t="shared" si="13"/>
        <v/>
      </c>
      <c r="M223" s="98" t="str">
        <f t="shared" si="14"/>
        <v>Няма достатъчно данни</v>
      </c>
      <c r="U223" s="94" t="str">
        <f>IF(K223="OK",IF(IFERROR(VLOOKUP(B223,total!$D$8:$D$1007,1,FALSE),"")="",B223&amp;", ",""),"")</f>
        <v/>
      </c>
      <c r="V223" s="94" t="str">
        <f t="shared" si="15"/>
        <v/>
      </c>
    </row>
    <row r="224" spans="1:22" x14ac:dyDescent="0.25">
      <c r="A224" s="42" t="str">
        <f>IF(K224="OK",IFERROR(B224&amp;" - "&amp;VLOOKUP(C224,supply!$B$8:$C$507,2,FALSE)&amp;" - "&amp;E224&amp;" - "&amp;G224&amp;" - с ддс: "&amp;J224&amp;" - "&amp;DAY(F224)&amp;"."&amp;MONTH(F224)&amp;"."&amp;YEAR(F224),""),"1001 - Няма данни за сч. док.")</f>
        <v>1001 - Няма данни за сч. док.</v>
      </c>
      <c r="B224" s="69">
        <v>217</v>
      </c>
      <c r="C224" s="69" t="str">
        <f>IF(AND(D224&lt;&gt;"",D224&lt;&gt;" -  -  -  -  - "),VLOOKUP(D224,supply!$A$8:$B$507,2,FALSE),"")</f>
        <v/>
      </c>
      <c r="D224" s="60"/>
      <c r="E224" s="105"/>
      <c r="F224" s="67"/>
      <c r="G224" s="59"/>
      <c r="H224" s="59"/>
      <c r="I224" s="106"/>
      <c r="J224" s="106"/>
      <c r="K224" s="77" t="str">
        <f t="shared" si="12"/>
        <v>Няма избран доставчик</v>
      </c>
      <c r="L224" s="63" t="str">
        <f t="shared" si="13"/>
        <v/>
      </c>
      <c r="M224" s="98" t="str">
        <f t="shared" si="14"/>
        <v>Няма достатъчно данни</v>
      </c>
      <c r="U224" s="94" t="str">
        <f>IF(K224="OK",IF(IFERROR(VLOOKUP(B224,total!$D$8:$D$1007,1,FALSE),"")="",B224&amp;", ",""),"")</f>
        <v/>
      </c>
      <c r="V224" s="94" t="str">
        <f t="shared" si="15"/>
        <v/>
      </c>
    </row>
    <row r="225" spans="1:22" x14ac:dyDescent="0.25">
      <c r="A225" s="42" t="str">
        <f>IF(K225="OK",IFERROR(B225&amp;" - "&amp;VLOOKUP(C225,supply!$B$8:$C$507,2,FALSE)&amp;" - "&amp;E225&amp;" - "&amp;G225&amp;" - с ддс: "&amp;J225&amp;" - "&amp;DAY(F225)&amp;"."&amp;MONTH(F225)&amp;"."&amp;YEAR(F225),""),"1001 - Няма данни за сч. док.")</f>
        <v>1001 - Няма данни за сч. док.</v>
      </c>
      <c r="B225" s="69">
        <v>218</v>
      </c>
      <c r="C225" s="69" t="str">
        <f>IF(AND(D225&lt;&gt;"",D225&lt;&gt;" -  -  -  -  - "),VLOOKUP(D225,supply!$A$8:$B$507,2,FALSE),"")</f>
        <v/>
      </c>
      <c r="D225" s="60"/>
      <c r="E225" s="105"/>
      <c r="F225" s="67"/>
      <c r="G225" s="59"/>
      <c r="H225" s="59"/>
      <c r="I225" s="106"/>
      <c r="J225" s="106"/>
      <c r="K225" s="77" t="str">
        <f t="shared" si="12"/>
        <v>Няма избран доставчик</v>
      </c>
      <c r="L225" s="63" t="str">
        <f t="shared" si="13"/>
        <v/>
      </c>
      <c r="M225" s="98" t="str">
        <f t="shared" si="14"/>
        <v>Няма достатъчно данни</v>
      </c>
      <c r="U225" s="94" t="str">
        <f>IF(K225="OK",IF(IFERROR(VLOOKUP(B225,total!$D$8:$D$1007,1,FALSE),"")="",B225&amp;", ",""),"")</f>
        <v/>
      </c>
      <c r="V225" s="94" t="str">
        <f t="shared" si="15"/>
        <v/>
      </c>
    </row>
    <row r="226" spans="1:22" x14ac:dyDescent="0.25">
      <c r="A226" s="42" t="str">
        <f>IF(K226="OK",IFERROR(B226&amp;" - "&amp;VLOOKUP(C226,supply!$B$8:$C$507,2,FALSE)&amp;" - "&amp;E226&amp;" - "&amp;G226&amp;" - с ддс: "&amp;J226&amp;" - "&amp;DAY(F226)&amp;"."&amp;MONTH(F226)&amp;"."&amp;YEAR(F226),""),"1001 - Няма данни за сч. док.")</f>
        <v>1001 - Няма данни за сч. док.</v>
      </c>
      <c r="B226" s="69">
        <v>219</v>
      </c>
      <c r="C226" s="69" t="str">
        <f>IF(AND(D226&lt;&gt;"",D226&lt;&gt;" -  -  -  -  - "),VLOOKUP(D226,supply!$A$8:$B$507,2,FALSE),"")</f>
        <v/>
      </c>
      <c r="D226" s="60"/>
      <c r="E226" s="105"/>
      <c r="F226" s="67"/>
      <c r="G226" s="59"/>
      <c r="H226" s="59"/>
      <c r="I226" s="106"/>
      <c r="J226" s="106"/>
      <c r="K226" s="77" t="str">
        <f t="shared" si="12"/>
        <v>Няма избран доставчик</v>
      </c>
      <c r="L226" s="63" t="str">
        <f t="shared" si="13"/>
        <v/>
      </c>
      <c r="M226" s="98" t="str">
        <f t="shared" si="14"/>
        <v>Няма достатъчно данни</v>
      </c>
      <c r="U226" s="94" t="str">
        <f>IF(K226="OK",IF(IFERROR(VLOOKUP(B226,total!$D$8:$D$1007,1,FALSE),"")="",B226&amp;", ",""),"")</f>
        <v/>
      </c>
      <c r="V226" s="94" t="str">
        <f t="shared" si="15"/>
        <v/>
      </c>
    </row>
    <row r="227" spans="1:22" x14ac:dyDescent="0.25">
      <c r="A227" s="42" t="str">
        <f>IF(K227="OK",IFERROR(B227&amp;" - "&amp;VLOOKUP(C227,supply!$B$8:$C$507,2,FALSE)&amp;" - "&amp;E227&amp;" - "&amp;G227&amp;" - с ддс: "&amp;J227&amp;" - "&amp;DAY(F227)&amp;"."&amp;MONTH(F227)&amp;"."&amp;YEAR(F227),""),"1001 - Няма данни за сч. док.")</f>
        <v>1001 - Няма данни за сч. док.</v>
      </c>
      <c r="B227" s="69">
        <v>220</v>
      </c>
      <c r="C227" s="69" t="str">
        <f>IF(AND(D227&lt;&gt;"",D227&lt;&gt;" -  -  -  -  - "),VLOOKUP(D227,supply!$A$8:$B$507,2,FALSE),"")</f>
        <v/>
      </c>
      <c r="D227" s="60"/>
      <c r="E227" s="105"/>
      <c r="F227" s="67"/>
      <c r="G227" s="59"/>
      <c r="H227" s="59"/>
      <c r="I227" s="106"/>
      <c r="J227" s="106"/>
      <c r="K227" s="77" t="str">
        <f t="shared" si="12"/>
        <v>Няма избран доставчик</v>
      </c>
      <c r="L227" s="63" t="str">
        <f t="shared" si="13"/>
        <v/>
      </c>
      <c r="M227" s="98" t="str">
        <f t="shared" si="14"/>
        <v>Няма достатъчно данни</v>
      </c>
      <c r="U227" s="94" t="str">
        <f>IF(K227="OK",IF(IFERROR(VLOOKUP(B227,total!$D$8:$D$1007,1,FALSE),"")="",B227&amp;", ",""),"")</f>
        <v/>
      </c>
      <c r="V227" s="94" t="str">
        <f t="shared" si="15"/>
        <v/>
      </c>
    </row>
    <row r="228" spans="1:22" x14ac:dyDescent="0.25">
      <c r="A228" s="42" t="str">
        <f>IF(K228="OK",IFERROR(B228&amp;" - "&amp;VLOOKUP(C228,supply!$B$8:$C$507,2,FALSE)&amp;" - "&amp;E228&amp;" - "&amp;G228&amp;" - с ддс: "&amp;J228&amp;" - "&amp;DAY(F228)&amp;"."&amp;MONTH(F228)&amp;"."&amp;YEAR(F228),""),"1001 - Няма данни за сч. док.")</f>
        <v>1001 - Няма данни за сч. док.</v>
      </c>
      <c r="B228" s="69">
        <v>221</v>
      </c>
      <c r="C228" s="69" t="str">
        <f>IF(AND(D228&lt;&gt;"",D228&lt;&gt;" -  -  -  -  - "),VLOOKUP(D228,supply!$A$8:$B$507,2,FALSE),"")</f>
        <v/>
      </c>
      <c r="D228" s="60"/>
      <c r="E228" s="105"/>
      <c r="F228" s="67"/>
      <c r="G228" s="59"/>
      <c r="H228" s="59"/>
      <c r="I228" s="106"/>
      <c r="J228" s="106"/>
      <c r="K228" s="77" t="str">
        <f t="shared" si="12"/>
        <v>Няма избран доставчик</v>
      </c>
      <c r="L228" s="63" t="str">
        <f t="shared" si="13"/>
        <v/>
      </c>
      <c r="M228" s="98" t="str">
        <f t="shared" si="14"/>
        <v>Няма достатъчно данни</v>
      </c>
      <c r="U228" s="94" t="str">
        <f>IF(K228="OK",IF(IFERROR(VLOOKUP(B228,total!$D$8:$D$1007,1,FALSE),"")="",B228&amp;", ",""),"")</f>
        <v/>
      </c>
      <c r="V228" s="94" t="str">
        <f t="shared" si="15"/>
        <v/>
      </c>
    </row>
    <row r="229" spans="1:22" x14ac:dyDescent="0.25">
      <c r="A229" s="42" t="str">
        <f>IF(K229="OK",IFERROR(B229&amp;" - "&amp;VLOOKUP(C229,supply!$B$8:$C$507,2,FALSE)&amp;" - "&amp;E229&amp;" - "&amp;G229&amp;" - с ддс: "&amp;J229&amp;" - "&amp;DAY(F229)&amp;"."&amp;MONTH(F229)&amp;"."&amp;YEAR(F229),""),"1001 - Няма данни за сч. док.")</f>
        <v>1001 - Няма данни за сч. док.</v>
      </c>
      <c r="B229" s="69">
        <v>222</v>
      </c>
      <c r="C229" s="69" t="str">
        <f>IF(AND(D229&lt;&gt;"",D229&lt;&gt;" -  -  -  -  - "),VLOOKUP(D229,supply!$A$8:$B$507,2,FALSE),"")</f>
        <v/>
      </c>
      <c r="D229" s="60"/>
      <c r="E229" s="105"/>
      <c r="F229" s="67"/>
      <c r="G229" s="59"/>
      <c r="H229" s="59"/>
      <c r="I229" s="106"/>
      <c r="J229" s="106"/>
      <c r="K229" s="77" t="str">
        <f t="shared" si="12"/>
        <v>Няма избран доставчик</v>
      </c>
      <c r="L229" s="63" t="str">
        <f t="shared" si="13"/>
        <v/>
      </c>
      <c r="M229" s="98" t="str">
        <f t="shared" si="14"/>
        <v>Няма достатъчно данни</v>
      </c>
      <c r="U229" s="94" t="str">
        <f>IF(K229="OK",IF(IFERROR(VLOOKUP(B229,total!$D$8:$D$1007,1,FALSE),"")="",B229&amp;", ",""),"")</f>
        <v/>
      </c>
      <c r="V229" s="94" t="str">
        <f t="shared" si="15"/>
        <v/>
      </c>
    </row>
    <row r="230" spans="1:22" x14ac:dyDescent="0.25">
      <c r="A230" s="42" t="str">
        <f>IF(K230="OK",IFERROR(B230&amp;" - "&amp;VLOOKUP(C230,supply!$B$8:$C$507,2,FALSE)&amp;" - "&amp;E230&amp;" - "&amp;G230&amp;" - с ддс: "&amp;J230&amp;" - "&amp;DAY(F230)&amp;"."&amp;MONTH(F230)&amp;"."&amp;YEAR(F230),""),"1001 - Няма данни за сч. док.")</f>
        <v>1001 - Няма данни за сч. док.</v>
      </c>
      <c r="B230" s="69">
        <v>223</v>
      </c>
      <c r="C230" s="69" t="str">
        <f>IF(AND(D230&lt;&gt;"",D230&lt;&gt;" -  -  -  -  - "),VLOOKUP(D230,supply!$A$8:$B$507,2,FALSE),"")</f>
        <v/>
      </c>
      <c r="D230" s="60"/>
      <c r="E230" s="105"/>
      <c r="F230" s="67"/>
      <c r="G230" s="59"/>
      <c r="H230" s="59"/>
      <c r="I230" s="106"/>
      <c r="J230" s="106"/>
      <c r="K230" s="77" t="str">
        <f t="shared" si="12"/>
        <v>Няма избран доставчик</v>
      </c>
      <c r="L230" s="63" t="str">
        <f t="shared" si="13"/>
        <v/>
      </c>
      <c r="M230" s="98" t="str">
        <f t="shared" si="14"/>
        <v>Няма достатъчно данни</v>
      </c>
      <c r="U230" s="94" t="str">
        <f>IF(K230="OK",IF(IFERROR(VLOOKUP(B230,total!$D$8:$D$1007,1,FALSE),"")="",B230&amp;", ",""),"")</f>
        <v/>
      </c>
      <c r="V230" s="94" t="str">
        <f t="shared" si="15"/>
        <v/>
      </c>
    </row>
    <row r="231" spans="1:22" x14ac:dyDescent="0.25">
      <c r="A231" s="42" t="str">
        <f>IF(K231="OK",IFERROR(B231&amp;" - "&amp;VLOOKUP(C231,supply!$B$8:$C$507,2,FALSE)&amp;" - "&amp;E231&amp;" - "&amp;G231&amp;" - с ддс: "&amp;J231&amp;" - "&amp;DAY(F231)&amp;"."&amp;MONTH(F231)&amp;"."&amp;YEAR(F231),""),"1001 - Няма данни за сч. док.")</f>
        <v>1001 - Няма данни за сч. док.</v>
      </c>
      <c r="B231" s="69">
        <v>224</v>
      </c>
      <c r="C231" s="69" t="str">
        <f>IF(AND(D231&lt;&gt;"",D231&lt;&gt;" -  -  -  -  - "),VLOOKUP(D231,supply!$A$8:$B$507,2,FALSE),"")</f>
        <v/>
      </c>
      <c r="D231" s="60"/>
      <c r="E231" s="105"/>
      <c r="F231" s="67"/>
      <c r="G231" s="59"/>
      <c r="H231" s="59"/>
      <c r="I231" s="106"/>
      <c r="J231" s="106"/>
      <c r="K231" s="77" t="str">
        <f t="shared" si="12"/>
        <v>Няма избран доставчик</v>
      </c>
      <c r="L231" s="63" t="str">
        <f t="shared" si="13"/>
        <v/>
      </c>
      <c r="M231" s="98" t="str">
        <f t="shared" si="14"/>
        <v>Няма достатъчно данни</v>
      </c>
      <c r="U231" s="94" t="str">
        <f>IF(K231="OK",IF(IFERROR(VLOOKUP(B231,total!$D$8:$D$1007,1,FALSE),"")="",B231&amp;", ",""),"")</f>
        <v/>
      </c>
      <c r="V231" s="94" t="str">
        <f t="shared" si="15"/>
        <v/>
      </c>
    </row>
    <row r="232" spans="1:22" x14ac:dyDescent="0.25">
      <c r="A232" s="42" t="str">
        <f>IF(K232="OK",IFERROR(B232&amp;" - "&amp;VLOOKUP(C232,supply!$B$8:$C$507,2,FALSE)&amp;" - "&amp;E232&amp;" - "&amp;G232&amp;" - с ддс: "&amp;J232&amp;" - "&amp;DAY(F232)&amp;"."&amp;MONTH(F232)&amp;"."&amp;YEAR(F232),""),"1001 - Няма данни за сч. док.")</f>
        <v>1001 - Няма данни за сч. док.</v>
      </c>
      <c r="B232" s="69">
        <v>225</v>
      </c>
      <c r="C232" s="69" t="str">
        <f>IF(AND(D232&lt;&gt;"",D232&lt;&gt;" -  -  -  -  - "),VLOOKUP(D232,supply!$A$8:$B$507,2,FALSE),"")</f>
        <v/>
      </c>
      <c r="D232" s="60"/>
      <c r="E232" s="105"/>
      <c r="F232" s="67"/>
      <c r="G232" s="59"/>
      <c r="H232" s="59"/>
      <c r="I232" s="106"/>
      <c r="J232" s="106"/>
      <c r="K232" s="77" t="str">
        <f t="shared" si="12"/>
        <v>Няма избран доставчик</v>
      </c>
      <c r="L232" s="63" t="str">
        <f t="shared" si="13"/>
        <v/>
      </c>
      <c r="M232" s="98" t="str">
        <f t="shared" si="14"/>
        <v>Няма достатъчно данни</v>
      </c>
      <c r="U232" s="94" t="str">
        <f>IF(K232="OK",IF(IFERROR(VLOOKUP(B232,total!$D$8:$D$1007,1,FALSE),"")="",B232&amp;", ",""),"")</f>
        <v/>
      </c>
      <c r="V232" s="94" t="str">
        <f t="shared" si="15"/>
        <v/>
      </c>
    </row>
    <row r="233" spans="1:22" x14ac:dyDescent="0.25">
      <c r="A233" s="42" t="str">
        <f>IF(K233="OK",IFERROR(B233&amp;" - "&amp;VLOOKUP(C233,supply!$B$8:$C$507,2,FALSE)&amp;" - "&amp;E233&amp;" - "&amp;G233&amp;" - с ддс: "&amp;J233&amp;" - "&amp;DAY(F233)&amp;"."&amp;MONTH(F233)&amp;"."&amp;YEAR(F233),""),"1001 - Няма данни за сч. док.")</f>
        <v>1001 - Няма данни за сч. док.</v>
      </c>
      <c r="B233" s="69">
        <v>226</v>
      </c>
      <c r="C233" s="69" t="str">
        <f>IF(AND(D233&lt;&gt;"",D233&lt;&gt;" -  -  -  -  - "),VLOOKUP(D233,supply!$A$8:$B$507,2,FALSE),"")</f>
        <v/>
      </c>
      <c r="D233" s="60"/>
      <c r="E233" s="105"/>
      <c r="F233" s="67"/>
      <c r="G233" s="59"/>
      <c r="H233" s="59"/>
      <c r="I233" s="106"/>
      <c r="J233" s="106"/>
      <c r="K233" s="77" t="str">
        <f t="shared" si="12"/>
        <v>Няма избран доставчик</v>
      </c>
      <c r="L233" s="63" t="str">
        <f t="shared" si="13"/>
        <v/>
      </c>
      <c r="M233" s="98" t="str">
        <f t="shared" si="14"/>
        <v>Няма достатъчно данни</v>
      </c>
      <c r="U233" s="94" t="str">
        <f>IF(K233="OK",IF(IFERROR(VLOOKUP(B233,total!$D$8:$D$1007,1,FALSE),"")="",B233&amp;", ",""),"")</f>
        <v/>
      </c>
      <c r="V233" s="94" t="str">
        <f t="shared" si="15"/>
        <v/>
      </c>
    </row>
    <row r="234" spans="1:22" x14ac:dyDescent="0.25">
      <c r="A234" s="42" t="str">
        <f>IF(K234="OK",IFERROR(B234&amp;" - "&amp;VLOOKUP(C234,supply!$B$8:$C$507,2,FALSE)&amp;" - "&amp;E234&amp;" - "&amp;G234&amp;" - с ддс: "&amp;J234&amp;" - "&amp;DAY(F234)&amp;"."&amp;MONTH(F234)&amp;"."&amp;YEAR(F234),""),"1001 - Няма данни за сч. док.")</f>
        <v>1001 - Няма данни за сч. док.</v>
      </c>
      <c r="B234" s="69">
        <v>227</v>
      </c>
      <c r="C234" s="69" t="str">
        <f>IF(AND(D234&lt;&gt;"",D234&lt;&gt;" -  -  -  -  - "),VLOOKUP(D234,supply!$A$8:$B$507,2,FALSE),"")</f>
        <v/>
      </c>
      <c r="D234" s="60"/>
      <c r="E234" s="105"/>
      <c r="F234" s="67"/>
      <c r="G234" s="59"/>
      <c r="H234" s="59"/>
      <c r="I234" s="106"/>
      <c r="J234" s="106"/>
      <c r="K234" s="77" t="str">
        <f t="shared" si="12"/>
        <v>Няма избран доставчик</v>
      </c>
      <c r="L234" s="63" t="str">
        <f t="shared" si="13"/>
        <v/>
      </c>
      <c r="M234" s="98" t="str">
        <f t="shared" si="14"/>
        <v>Няма достатъчно данни</v>
      </c>
      <c r="U234" s="94" t="str">
        <f>IF(K234="OK",IF(IFERROR(VLOOKUP(B234,total!$D$8:$D$1007,1,FALSE),"")="",B234&amp;", ",""),"")</f>
        <v/>
      </c>
      <c r="V234" s="94" t="str">
        <f t="shared" si="15"/>
        <v/>
      </c>
    </row>
    <row r="235" spans="1:22" x14ac:dyDescent="0.25">
      <c r="A235" s="42" t="str">
        <f>IF(K235="OK",IFERROR(B235&amp;" - "&amp;VLOOKUP(C235,supply!$B$8:$C$507,2,FALSE)&amp;" - "&amp;E235&amp;" - "&amp;G235&amp;" - с ддс: "&amp;J235&amp;" - "&amp;DAY(F235)&amp;"."&amp;MONTH(F235)&amp;"."&amp;YEAR(F235),""),"1001 - Няма данни за сч. док.")</f>
        <v>1001 - Няма данни за сч. док.</v>
      </c>
      <c r="B235" s="69">
        <v>228</v>
      </c>
      <c r="C235" s="69" t="str">
        <f>IF(AND(D235&lt;&gt;"",D235&lt;&gt;" -  -  -  -  - "),VLOOKUP(D235,supply!$A$8:$B$507,2,FALSE),"")</f>
        <v/>
      </c>
      <c r="D235" s="60"/>
      <c r="E235" s="105"/>
      <c r="F235" s="67"/>
      <c r="G235" s="59"/>
      <c r="H235" s="59"/>
      <c r="I235" s="106"/>
      <c r="J235" s="106"/>
      <c r="K235" s="77" t="str">
        <f t="shared" si="12"/>
        <v>Няма избран доставчик</v>
      </c>
      <c r="L235" s="63" t="str">
        <f t="shared" si="13"/>
        <v/>
      </c>
      <c r="M235" s="98" t="str">
        <f t="shared" si="14"/>
        <v>Няма достатъчно данни</v>
      </c>
      <c r="U235" s="94" t="str">
        <f>IF(K235="OK",IF(IFERROR(VLOOKUP(B235,total!$D$8:$D$1007,1,FALSE),"")="",B235&amp;", ",""),"")</f>
        <v/>
      </c>
      <c r="V235" s="94" t="str">
        <f t="shared" si="15"/>
        <v/>
      </c>
    </row>
    <row r="236" spans="1:22" x14ac:dyDescent="0.25">
      <c r="A236" s="42" t="str">
        <f>IF(K236="OK",IFERROR(B236&amp;" - "&amp;VLOOKUP(C236,supply!$B$8:$C$507,2,FALSE)&amp;" - "&amp;E236&amp;" - "&amp;G236&amp;" - с ддс: "&amp;J236&amp;" - "&amp;DAY(F236)&amp;"."&amp;MONTH(F236)&amp;"."&amp;YEAR(F236),""),"1001 - Няма данни за сч. док.")</f>
        <v>1001 - Няма данни за сч. док.</v>
      </c>
      <c r="B236" s="69">
        <v>229</v>
      </c>
      <c r="C236" s="69" t="str">
        <f>IF(AND(D236&lt;&gt;"",D236&lt;&gt;" -  -  -  -  - "),VLOOKUP(D236,supply!$A$8:$B$507,2,FALSE),"")</f>
        <v/>
      </c>
      <c r="D236" s="60"/>
      <c r="E236" s="105"/>
      <c r="F236" s="67"/>
      <c r="G236" s="59"/>
      <c r="H236" s="59"/>
      <c r="I236" s="106"/>
      <c r="J236" s="106"/>
      <c r="K236" s="77" t="str">
        <f t="shared" si="12"/>
        <v>Няма избран доставчик</v>
      </c>
      <c r="L236" s="63" t="str">
        <f t="shared" si="13"/>
        <v/>
      </c>
      <c r="M236" s="98" t="str">
        <f t="shared" si="14"/>
        <v>Няма достатъчно данни</v>
      </c>
      <c r="U236" s="94" t="str">
        <f>IF(K236="OK",IF(IFERROR(VLOOKUP(B236,total!$D$8:$D$1007,1,FALSE),"")="",B236&amp;", ",""),"")</f>
        <v/>
      </c>
      <c r="V236" s="94" t="str">
        <f t="shared" si="15"/>
        <v/>
      </c>
    </row>
    <row r="237" spans="1:22" x14ac:dyDescent="0.25">
      <c r="A237" s="42" t="str">
        <f>IF(K237="OK",IFERROR(B237&amp;" - "&amp;VLOOKUP(C237,supply!$B$8:$C$507,2,FALSE)&amp;" - "&amp;E237&amp;" - "&amp;G237&amp;" - с ддс: "&amp;J237&amp;" - "&amp;DAY(F237)&amp;"."&amp;MONTH(F237)&amp;"."&amp;YEAR(F237),""),"1001 - Няма данни за сч. док.")</f>
        <v>1001 - Няма данни за сч. док.</v>
      </c>
      <c r="B237" s="69">
        <v>230</v>
      </c>
      <c r="C237" s="69" t="str">
        <f>IF(AND(D237&lt;&gt;"",D237&lt;&gt;" -  -  -  -  - "),VLOOKUP(D237,supply!$A$8:$B$507,2,FALSE),"")</f>
        <v/>
      </c>
      <c r="D237" s="60"/>
      <c r="E237" s="105"/>
      <c r="F237" s="67"/>
      <c r="G237" s="59"/>
      <c r="H237" s="59"/>
      <c r="I237" s="106"/>
      <c r="J237" s="106"/>
      <c r="K237" s="77" t="str">
        <f t="shared" si="12"/>
        <v>Няма избран доставчик</v>
      </c>
      <c r="L237" s="63" t="str">
        <f t="shared" si="13"/>
        <v/>
      </c>
      <c r="M237" s="98" t="str">
        <f t="shared" si="14"/>
        <v>Няма достатъчно данни</v>
      </c>
      <c r="U237" s="94" t="str">
        <f>IF(K237="OK",IF(IFERROR(VLOOKUP(B237,total!$D$8:$D$1007,1,FALSE),"")="",B237&amp;", ",""),"")</f>
        <v/>
      </c>
      <c r="V237" s="94" t="str">
        <f t="shared" si="15"/>
        <v/>
      </c>
    </row>
    <row r="238" spans="1:22" x14ac:dyDescent="0.25">
      <c r="A238" s="42" t="str">
        <f>IF(K238="OK",IFERROR(B238&amp;" - "&amp;VLOOKUP(C238,supply!$B$8:$C$507,2,FALSE)&amp;" - "&amp;E238&amp;" - "&amp;G238&amp;" - с ддс: "&amp;J238&amp;" - "&amp;DAY(F238)&amp;"."&amp;MONTH(F238)&amp;"."&amp;YEAR(F238),""),"1001 - Няма данни за сч. док.")</f>
        <v>1001 - Няма данни за сч. док.</v>
      </c>
      <c r="B238" s="69">
        <v>231</v>
      </c>
      <c r="C238" s="69" t="str">
        <f>IF(AND(D238&lt;&gt;"",D238&lt;&gt;" -  -  -  -  - "),VLOOKUP(D238,supply!$A$8:$B$507,2,FALSE),"")</f>
        <v/>
      </c>
      <c r="D238" s="60"/>
      <c r="E238" s="105"/>
      <c r="F238" s="67"/>
      <c r="G238" s="59"/>
      <c r="H238" s="59"/>
      <c r="I238" s="106"/>
      <c r="J238" s="106"/>
      <c r="K238" s="77" t="str">
        <f t="shared" si="12"/>
        <v>Няма избран доставчик</v>
      </c>
      <c r="L238" s="63" t="str">
        <f t="shared" si="13"/>
        <v/>
      </c>
      <c r="M238" s="98" t="str">
        <f t="shared" si="14"/>
        <v>Няма достатъчно данни</v>
      </c>
      <c r="U238" s="94" t="str">
        <f>IF(K238="OK",IF(IFERROR(VLOOKUP(B238,total!$D$8:$D$1007,1,FALSE),"")="",B238&amp;", ",""),"")</f>
        <v/>
      </c>
      <c r="V238" s="94" t="str">
        <f t="shared" si="15"/>
        <v/>
      </c>
    </row>
    <row r="239" spans="1:22" x14ac:dyDescent="0.25">
      <c r="A239" s="42" t="str">
        <f>IF(K239="OK",IFERROR(B239&amp;" - "&amp;VLOOKUP(C239,supply!$B$8:$C$507,2,FALSE)&amp;" - "&amp;E239&amp;" - "&amp;G239&amp;" - с ддс: "&amp;J239&amp;" - "&amp;DAY(F239)&amp;"."&amp;MONTH(F239)&amp;"."&amp;YEAR(F239),""),"1001 - Няма данни за сч. док.")</f>
        <v>1001 - Няма данни за сч. док.</v>
      </c>
      <c r="B239" s="69">
        <v>232</v>
      </c>
      <c r="C239" s="69" t="str">
        <f>IF(AND(D239&lt;&gt;"",D239&lt;&gt;" -  -  -  -  - "),VLOOKUP(D239,supply!$A$8:$B$507,2,FALSE),"")</f>
        <v/>
      </c>
      <c r="D239" s="60"/>
      <c r="E239" s="105"/>
      <c r="F239" s="67"/>
      <c r="G239" s="59"/>
      <c r="H239" s="59"/>
      <c r="I239" s="106"/>
      <c r="J239" s="106"/>
      <c r="K239" s="77" t="str">
        <f t="shared" si="12"/>
        <v>Няма избран доставчик</v>
      </c>
      <c r="L239" s="63" t="str">
        <f t="shared" si="13"/>
        <v/>
      </c>
      <c r="M239" s="98" t="str">
        <f t="shared" si="14"/>
        <v>Няма достатъчно данни</v>
      </c>
      <c r="U239" s="94" t="str">
        <f>IF(K239="OK",IF(IFERROR(VLOOKUP(B239,total!$D$8:$D$1007,1,FALSE),"")="",B239&amp;", ",""),"")</f>
        <v/>
      </c>
      <c r="V239" s="94" t="str">
        <f t="shared" si="15"/>
        <v/>
      </c>
    </row>
    <row r="240" spans="1:22" x14ac:dyDescent="0.25">
      <c r="A240" s="42" t="str">
        <f>IF(K240="OK",IFERROR(B240&amp;" - "&amp;VLOOKUP(C240,supply!$B$8:$C$507,2,FALSE)&amp;" - "&amp;E240&amp;" - "&amp;G240&amp;" - с ддс: "&amp;J240&amp;" - "&amp;DAY(F240)&amp;"."&amp;MONTH(F240)&amp;"."&amp;YEAR(F240),""),"1001 - Няма данни за сч. док.")</f>
        <v>1001 - Няма данни за сч. док.</v>
      </c>
      <c r="B240" s="69">
        <v>233</v>
      </c>
      <c r="C240" s="69" t="str">
        <f>IF(AND(D240&lt;&gt;"",D240&lt;&gt;" -  -  -  -  - "),VLOOKUP(D240,supply!$A$8:$B$507,2,FALSE),"")</f>
        <v/>
      </c>
      <c r="D240" s="60"/>
      <c r="E240" s="105"/>
      <c r="F240" s="67"/>
      <c r="G240" s="59"/>
      <c r="H240" s="59"/>
      <c r="I240" s="106"/>
      <c r="J240" s="106"/>
      <c r="K240" s="77" t="str">
        <f t="shared" si="12"/>
        <v>Няма избран доставчик</v>
      </c>
      <c r="L240" s="63" t="str">
        <f t="shared" si="13"/>
        <v/>
      </c>
      <c r="M240" s="98" t="str">
        <f t="shared" si="14"/>
        <v>Няма достатъчно данни</v>
      </c>
      <c r="U240" s="94" t="str">
        <f>IF(K240="OK",IF(IFERROR(VLOOKUP(B240,total!$D$8:$D$1007,1,FALSE),"")="",B240&amp;", ",""),"")</f>
        <v/>
      </c>
      <c r="V240" s="94" t="str">
        <f t="shared" si="15"/>
        <v/>
      </c>
    </row>
    <row r="241" spans="1:22" x14ac:dyDescent="0.25">
      <c r="A241" s="42" t="str">
        <f>IF(K241="OK",IFERROR(B241&amp;" - "&amp;VLOOKUP(C241,supply!$B$8:$C$507,2,FALSE)&amp;" - "&amp;E241&amp;" - "&amp;G241&amp;" - с ддс: "&amp;J241&amp;" - "&amp;DAY(F241)&amp;"."&amp;MONTH(F241)&amp;"."&amp;YEAR(F241),""),"1001 - Няма данни за сч. док.")</f>
        <v>1001 - Няма данни за сч. док.</v>
      </c>
      <c r="B241" s="69">
        <v>234</v>
      </c>
      <c r="C241" s="69" t="str">
        <f>IF(AND(D241&lt;&gt;"",D241&lt;&gt;" -  -  -  -  - "),VLOOKUP(D241,supply!$A$8:$B$507,2,FALSE),"")</f>
        <v/>
      </c>
      <c r="D241" s="60"/>
      <c r="E241" s="105"/>
      <c r="F241" s="67"/>
      <c r="G241" s="59"/>
      <c r="H241" s="59"/>
      <c r="I241" s="106"/>
      <c r="J241" s="106"/>
      <c r="K241" s="77" t="str">
        <f t="shared" si="12"/>
        <v>Няма избран доставчик</v>
      </c>
      <c r="L241" s="63" t="str">
        <f t="shared" si="13"/>
        <v/>
      </c>
      <c r="M241" s="98" t="str">
        <f t="shared" si="14"/>
        <v>Няма достатъчно данни</v>
      </c>
      <c r="U241" s="94" t="str">
        <f>IF(K241="OK",IF(IFERROR(VLOOKUP(B241,total!$D$8:$D$1007,1,FALSE),"")="",B241&amp;", ",""),"")</f>
        <v/>
      </c>
      <c r="V241" s="94" t="str">
        <f t="shared" si="15"/>
        <v/>
      </c>
    </row>
    <row r="242" spans="1:22" x14ac:dyDescent="0.25">
      <c r="A242" s="42" t="str">
        <f>IF(K242="OK",IFERROR(B242&amp;" - "&amp;VLOOKUP(C242,supply!$B$8:$C$507,2,FALSE)&amp;" - "&amp;E242&amp;" - "&amp;G242&amp;" - с ддс: "&amp;J242&amp;" - "&amp;DAY(F242)&amp;"."&amp;MONTH(F242)&amp;"."&amp;YEAR(F242),""),"1001 - Няма данни за сч. док.")</f>
        <v>1001 - Няма данни за сч. док.</v>
      </c>
      <c r="B242" s="69">
        <v>235</v>
      </c>
      <c r="C242" s="69" t="str">
        <f>IF(AND(D242&lt;&gt;"",D242&lt;&gt;" -  -  -  -  - "),VLOOKUP(D242,supply!$A$8:$B$507,2,FALSE),"")</f>
        <v/>
      </c>
      <c r="D242" s="60"/>
      <c r="E242" s="105"/>
      <c r="F242" s="67"/>
      <c r="G242" s="59"/>
      <c r="H242" s="59"/>
      <c r="I242" s="106"/>
      <c r="J242" s="106"/>
      <c r="K242" s="77" t="str">
        <f t="shared" si="12"/>
        <v>Няма избран доставчик</v>
      </c>
      <c r="L242" s="63" t="str">
        <f t="shared" si="13"/>
        <v/>
      </c>
      <c r="M242" s="98" t="str">
        <f t="shared" si="14"/>
        <v>Няма достатъчно данни</v>
      </c>
      <c r="U242" s="94" t="str">
        <f>IF(K242="OK",IF(IFERROR(VLOOKUP(B242,total!$D$8:$D$1007,1,FALSE),"")="",B242&amp;", ",""),"")</f>
        <v/>
      </c>
      <c r="V242" s="94" t="str">
        <f t="shared" si="15"/>
        <v/>
      </c>
    </row>
    <row r="243" spans="1:22" x14ac:dyDescent="0.25">
      <c r="A243" s="42" t="str">
        <f>IF(K243="OK",IFERROR(B243&amp;" - "&amp;VLOOKUP(C243,supply!$B$8:$C$507,2,FALSE)&amp;" - "&amp;E243&amp;" - "&amp;G243&amp;" - с ддс: "&amp;J243&amp;" - "&amp;DAY(F243)&amp;"."&amp;MONTH(F243)&amp;"."&amp;YEAR(F243),""),"1001 - Няма данни за сч. док.")</f>
        <v>1001 - Няма данни за сч. док.</v>
      </c>
      <c r="B243" s="69">
        <v>236</v>
      </c>
      <c r="C243" s="69" t="str">
        <f>IF(AND(D243&lt;&gt;"",D243&lt;&gt;" -  -  -  -  - "),VLOOKUP(D243,supply!$A$8:$B$507,2,FALSE),"")</f>
        <v/>
      </c>
      <c r="D243" s="60"/>
      <c r="E243" s="105"/>
      <c r="F243" s="67"/>
      <c r="G243" s="59"/>
      <c r="H243" s="59"/>
      <c r="I243" s="106"/>
      <c r="J243" s="106"/>
      <c r="K243" s="77" t="str">
        <f t="shared" si="12"/>
        <v>Няма избран доставчик</v>
      </c>
      <c r="L243" s="63" t="str">
        <f t="shared" si="13"/>
        <v/>
      </c>
      <c r="M243" s="98" t="str">
        <f t="shared" si="14"/>
        <v>Няма достатъчно данни</v>
      </c>
      <c r="U243" s="94" t="str">
        <f>IF(K243="OK",IF(IFERROR(VLOOKUP(B243,total!$D$8:$D$1007,1,FALSE),"")="",B243&amp;", ",""),"")</f>
        <v/>
      </c>
      <c r="V243" s="94" t="str">
        <f t="shared" si="15"/>
        <v/>
      </c>
    </row>
    <row r="244" spans="1:22" x14ac:dyDescent="0.25">
      <c r="A244" s="42" t="str">
        <f>IF(K244="OK",IFERROR(B244&amp;" - "&amp;VLOOKUP(C244,supply!$B$8:$C$507,2,FALSE)&amp;" - "&amp;E244&amp;" - "&amp;G244&amp;" - с ддс: "&amp;J244&amp;" - "&amp;DAY(F244)&amp;"."&amp;MONTH(F244)&amp;"."&amp;YEAR(F244),""),"1001 - Няма данни за сч. док.")</f>
        <v>1001 - Няма данни за сч. док.</v>
      </c>
      <c r="B244" s="69">
        <v>237</v>
      </c>
      <c r="C244" s="69" t="str">
        <f>IF(AND(D244&lt;&gt;"",D244&lt;&gt;" -  -  -  -  - "),VLOOKUP(D244,supply!$A$8:$B$507,2,FALSE),"")</f>
        <v/>
      </c>
      <c r="D244" s="60"/>
      <c r="E244" s="105"/>
      <c r="F244" s="67"/>
      <c r="G244" s="59"/>
      <c r="H244" s="59"/>
      <c r="I244" s="106"/>
      <c r="J244" s="106"/>
      <c r="K244" s="77" t="str">
        <f t="shared" si="12"/>
        <v>Няма избран доставчик</v>
      </c>
      <c r="L244" s="63" t="str">
        <f t="shared" si="13"/>
        <v/>
      </c>
      <c r="M244" s="98" t="str">
        <f t="shared" si="14"/>
        <v>Няма достатъчно данни</v>
      </c>
      <c r="U244" s="94" t="str">
        <f>IF(K244="OK",IF(IFERROR(VLOOKUP(B244,total!$D$8:$D$1007,1,FALSE),"")="",B244&amp;", ",""),"")</f>
        <v/>
      </c>
      <c r="V244" s="94" t="str">
        <f t="shared" si="15"/>
        <v/>
      </c>
    </row>
    <row r="245" spans="1:22" x14ac:dyDescent="0.25">
      <c r="A245" s="42" t="str">
        <f>IF(K245="OK",IFERROR(B245&amp;" - "&amp;VLOOKUP(C245,supply!$B$8:$C$507,2,FALSE)&amp;" - "&amp;E245&amp;" - "&amp;G245&amp;" - с ддс: "&amp;J245&amp;" - "&amp;DAY(F245)&amp;"."&amp;MONTH(F245)&amp;"."&amp;YEAR(F245),""),"1001 - Няма данни за сч. док.")</f>
        <v>1001 - Няма данни за сч. док.</v>
      </c>
      <c r="B245" s="69">
        <v>238</v>
      </c>
      <c r="C245" s="69" t="str">
        <f>IF(AND(D245&lt;&gt;"",D245&lt;&gt;" -  -  -  -  - "),VLOOKUP(D245,supply!$A$8:$B$507,2,FALSE),"")</f>
        <v/>
      </c>
      <c r="D245" s="60"/>
      <c r="E245" s="105"/>
      <c r="F245" s="67"/>
      <c r="G245" s="59"/>
      <c r="H245" s="59"/>
      <c r="I245" s="106"/>
      <c r="J245" s="106"/>
      <c r="K245" s="77" t="str">
        <f t="shared" si="12"/>
        <v>Няма избран доставчик</v>
      </c>
      <c r="L245" s="63" t="str">
        <f t="shared" si="13"/>
        <v/>
      </c>
      <c r="M245" s="98" t="str">
        <f t="shared" si="14"/>
        <v>Няма достатъчно данни</v>
      </c>
      <c r="U245" s="94" t="str">
        <f>IF(K245="OK",IF(IFERROR(VLOOKUP(B245,total!$D$8:$D$1007,1,FALSE),"")="",B245&amp;", ",""),"")</f>
        <v/>
      </c>
      <c r="V245" s="94" t="str">
        <f t="shared" si="15"/>
        <v/>
      </c>
    </row>
    <row r="246" spans="1:22" x14ac:dyDescent="0.25">
      <c r="A246" s="42" t="str">
        <f>IF(K246="OK",IFERROR(B246&amp;" - "&amp;VLOOKUP(C246,supply!$B$8:$C$507,2,FALSE)&amp;" - "&amp;E246&amp;" - "&amp;G246&amp;" - с ддс: "&amp;J246&amp;" - "&amp;DAY(F246)&amp;"."&amp;MONTH(F246)&amp;"."&amp;YEAR(F246),""),"1001 - Няма данни за сч. док.")</f>
        <v>1001 - Няма данни за сч. док.</v>
      </c>
      <c r="B246" s="69">
        <v>239</v>
      </c>
      <c r="C246" s="69" t="str">
        <f>IF(AND(D246&lt;&gt;"",D246&lt;&gt;" -  -  -  -  - "),VLOOKUP(D246,supply!$A$8:$B$507,2,FALSE),"")</f>
        <v/>
      </c>
      <c r="D246" s="60"/>
      <c r="E246" s="105"/>
      <c r="F246" s="67"/>
      <c r="G246" s="59"/>
      <c r="H246" s="59"/>
      <c r="I246" s="106"/>
      <c r="J246" s="106"/>
      <c r="K246" s="77" t="str">
        <f t="shared" si="12"/>
        <v>Няма избран доставчик</v>
      </c>
      <c r="L246" s="63" t="str">
        <f t="shared" si="13"/>
        <v/>
      </c>
      <c r="M246" s="98" t="str">
        <f t="shared" si="14"/>
        <v>Няма достатъчно данни</v>
      </c>
      <c r="U246" s="94" t="str">
        <f>IF(K246="OK",IF(IFERROR(VLOOKUP(B246,total!$D$8:$D$1007,1,FALSE),"")="",B246&amp;", ",""),"")</f>
        <v/>
      </c>
      <c r="V246" s="94" t="str">
        <f t="shared" si="15"/>
        <v/>
      </c>
    </row>
    <row r="247" spans="1:22" x14ac:dyDescent="0.25">
      <c r="A247" s="42" t="str">
        <f>IF(K247="OK",IFERROR(B247&amp;" - "&amp;VLOOKUP(C247,supply!$B$8:$C$507,2,FALSE)&amp;" - "&amp;E247&amp;" - "&amp;G247&amp;" - с ддс: "&amp;J247&amp;" - "&amp;DAY(F247)&amp;"."&amp;MONTH(F247)&amp;"."&amp;YEAR(F247),""),"1001 - Няма данни за сч. док.")</f>
        <v>1001 - Няма данни за сч. док.</v>
      </c>
      <c r="B247" s="69">
        <v>240</v>
      </c>
      <c r="C247" s="69" t="str">
        <f>IF(AND(D247&lt;&gt;"",D247&lt;&gt;" -  -  -  -  - "),VLOOKUP(D247,supply!$A$8:$B$507,2,FALSE),"")</f>
        <v/>
      </c>
      <c r="D247" s="60"/>
      <c r="E247" s="105"/>
      <c r="F247" s="67"/>
      <c r="G247" s="59"/>
      <c r="H247" s="59"/>
      <c r="I247" s="106"/>
      <c r="J247" s="106"/>
      <c r="K247" s="77" t="str">
        <f t="shared" si="12"/>
        <v>Няма избран доставчик</v>
      </c>
      <c r="L247" s="63" t="str">
        <f t="shared" si="13"/>
        <v/>
      </c>
      <c r="M247" s="98" t="str">
        <f t="shared" si="14"/>
        <v>Няма достатъчно данни</v>
      </c>
      <c r="U247" s="94" t="str">
        <f>IF(K247="OK",IF(IFERROR(VLOOKUP(B247,total!$D$8:$D$1007,1,FALSE),"")="",B247&amp;", ",""),"")</f>
        <v/>
      </c>
      <c r="V247" s="94" t="str">
        <f t="shared" si="15"/>
        <v/>
      </c>
    </row>
    <row r="248" spans="1:22" x14ac:dyDescent="0.25">
      <c r="A248" s="42" t="str">
        <f>IF(K248="OK",IFERROR(B248&amp;" - "&amp;VLOOKUP(C248,supply!$B$8:$C$507,2,FALSE)&amp;" - "&amp;E248&amp;" - "&amp;G248&amp;" - с ддс: "&amp;J248&amp;" - "&amp;DAY(F248)&amp;"."&amp;MONTH(F248)&amp;"."&amp;YEAR(F248),""),"1001 - Няма данни за сч. док.")</f>
        <v>1001 - Няма данни за сч. док.</v>
      </c>
      <c r="B248" s="69">
        <v>241</v>
      </c>
      <c r="C248" s="69" t="str">
        <f>IF(AND(D248&lt;&gt;"",D248&lt;&gt;" -  -  -  -  - "),VLOOKUP(D248,supply!$A$8:$B$507,2,FALSE),"")</f>
        <v/>
      </c>
      <c r="D248" s="60"/>
      <c r="E248" s="105"/>
      <c r="F248" s="67"/>
      <c r="G248" s="59"/>
      <c r="H248" s="59"/>
      <c r="I248" s="106"/>
      <c r="J248" s="106"/>
      <c r="K248" s="77" t="str">
        <f t="shared" si="12"/>
        <v>Няма избран доставчик</v>
      </c>
      <c r="L248" s="63" t="str">
        <f t="shared" si="13"/>
        <v/>
      </c>
      <c r="M248" s="98" t="str">
        <f t="shared" si="14"/>
        <v>Няма достатъчно данни</v>
      </c>
      <c r="U248" s="94" t="str">
        <f>IF(K248="OK",IF(IFERROR(VLOOKUP(B248,total!$D$8:$D$1007,1,FALSE),"")="",B248&amp;", ",""),"")</f>
        <v/>
      </c>
      <c r="V248" s="94" t="str">
        <f t="shared" si="15"/>
        <v/>
      </c>
    </row>
    <row r="249" spans="1:22" x14ac:dyDescent="0.25">
      <c r="A249" s="42" t="str">
        <f>IF(K249="OK",IFERROR(B249&amp;" - "&amp;VLOOKUP(C249,supply!$B$8:$C$507,2,FALSE)&amp;" - "&amp;E249&amp;" - "&amp;G249&amp;" - с ддс: "&amp;J249&amp;" - "&amp;DAY(F249)&amp;"."&amp;MONTH(F249)&amp;"."&amp;YEAR(F249),""),"1001 - Няма данни за сч. док.")</f>
        <v>1001 - Няма данни за сч. док.</v>
      </c>
      <c r="B249" s="69">
        <v>242</v>
      </c>
      <c r="C249" s="69" t="str">
        <f>IF(AND(D249&lt;&gt;"",D249&lt;&gt;" -  -  -  -  - "),VLOOKUP(D249,supply!$A$8:$B$507,2,FALSE),"")</f>
        <v/>
      </c>
      <c r="D249" s="60"/>
      <c r="E249" s="105"/>
      <c r="F249" s="67"/>
      <c r="G249" s="59"/>
      <c r="H249" s="59"/>
      <c r="I249" s="106"/>
      <c r="J249" s="106"/>
      <c r="K249" s="77" t="str">
        <f t="shared" si="12"/>
        <v>Няма избран доставчик</v>
      </c>
      <c r="L249" s="63" t="str">
        <f t="shared" si="13"/>
        <v/>
      </c>
      <c r="M249" s="98" t="str">
        <f t="shared" si="14"/>
        <v>Няма достатъчно данни</v>
      </c>
      <c r="U249" s="94" t="str">
        <f>IF(K249="OK",IF(IFERROR(VLOOKUP(B249,total!$D$8:$D$1007,1,FALSE),"")="",B249&amp;", ",""),"")</f>
        <v/>
      </c>
      <c r="V249" s="94" t="str">
        <f t="shared" si="15"/>
        <v/>
      </c>
    </row>
    <row r="250" spans="1:22" x14ac:dyDescent="0.25">
      <c r="A250" s="42" t="str">
        <f>IF(K250="OK",IFERROR(B250&amp;" - "&amp;VLOOKUP(C250,supply!$B$8:$C$507,2,FALSE)&amp;" - "&amp;E250&amp;" - "&amp;G250&amp;" - с ддс: "&amp;J250&amp;" - "&amp;DAY(F250)&amp;"."&amp;MONTH(F250)&amp;"."&amp;YEAR(F250),""),"1001 - Няма данни за сч. док.")</f>
        <v>1001 - Няма данни за сч. док.</v>
      </c>
      <c r="B250" s="69">
        <v>243</v>
      </c>
      <c r="C250" s="69" t="str">
        <f>IF(AND(D250&lt;&gt;"",D250&lt;&gt;" -  -  -  -  - "),VLOOKUP(D250,supply!$A$8:$B$507,2,FALSE),"")</f>
        <v/>
      </c>
      <c r="D250" s="60"/>
      <c r="E250" s="105"/>
      <c r="F250" s="67"/>
      <c r="G250" s="59"/>
      <c r="H250" s="59"/>
      <c r="I250" s="106"/>
      <c r="J250" s="106"/>
      <c r="K250" s="77" t="str">
        <f t="shared" si="12"/>
        <v>Няма избран доставчик</v>
      </c>
      <c r="L250" s="63" t="str">
        <f t="shared" si="13"/>
        <v/>
      </c>
      <c r="M250" s="98" t="str">
        <f t="shared" si="14"/>
        <v>Няма достатъчно данни</v>
      </c>
      <c r="U250" s="94" t="str">
        <f>IF(K250="OK",IF(IFERROR(VLOOKUP(B250,total!$D$8:$D$1007,1,FALSE),"")="",B250&amp;", ",""),"")</f>
        <v/>
      </c>
      <c r="V250" s="94" t="str">
        <f t="shared" si="15"/>
        <v/>
      </c>
    </row>
    <row r="251" spans="1:22" x14ac:dyDescent="0.25">
      <c r="A251" s="42" t="str">
        <f>IF(K251="OK",IFERROR(B251&amp;" - "&amp;VLOOKUP(C251,supply!$B$8:$C$507,2,FALSE)&amp;" - "&amp;E251&amp;" - "&amp;G251&amp;" - с ддс: "&amp;J251&amp;" - "&amp;DAY(F251)&amp;"."&amp;MONTH(F251)&amp;"."&amp;YEAR(F251),""),"1001 - Няма данни за сч. док.")</f>
        <v>1001 - Няма данни за сч. док.</v>
      </c>
      <c r="B251" s="69">
        <v>244</v>
      </c>
      <c r="C251" s="69" t="str">
        <f>IF(AND(D251&lt;&gt;"",D251&lt;&gt;" -  -  -  -  - "),VLOOKUP(D251,supply!$A$8:$B$507,2,FALSE),"")</f>
        <v/>
      </c>
      <c r="D251" s="60"/>
      <c r="E251" s="105"/>
      <c r="F251" s="67"/>
      <c r="G251" s="59"/>
      <c r="H251" s="59"/>
      <c r="I251" s="106"/>
      <c r="J251" s="106"/>
      <c r="K251" s="77" t="str">
        <f t="shared" si="12"/>
        <v>Няма избран доставчик</v>
      </c>
      <c r="L251" s="63" t="str">
        <f t="shared" si="13"/>
        <v/>
      </c>
      <c r="M251" s="98" t="str">
        <f t="shared" si="14"/>
        <v>Няма достатъчно данни</v>
      </c>
      <c r="U251" s="94" t="str">
        <f>IF(K251="OK",IF(IFERROR(VLOOKUP(B251,total!$D$8:$D$1007,1,FALSE),"")="",B251&amp;", ",""),"")</f>
        <v/>
      </c>
      <c r="V251" s="94" t="str">
        <f t="shared" si="15"/>
        <v/>
      </c>
    </row>
    <row r="252" spans="1:22" x14ac:dyDescent="0.25">
      <c r="A252" s="42" t="str">
        <f>IF(K252="OK",IFERROR(B252&amp;" - "&amp;VLOOKUP(C252,supply!$B$8:$C$507,2,FALSE)&amp;" - "&amp;E252&amp;" - "&amp;G252&amp;" - с ддс: "&amp;J252&amp;" - "&amp;DAY(F252)&amp;"."&amp;MONTH(F252)&amp;"."&amp;YEAR(F252),""),"1001 - Няма данни за сч. док.")</f>
        <v>1001 - Няма данни за сч. док.</v>
      </c>
      <c r="B252" s="69">
        <v>245</v>
      </c>
      <c r="C252" s="69" t="str">
        <f>IF(AND(D252&lt;&gt;"",D252&lt;&gt;" -  -  -  -  - "),VLOOKUP(D252,supply!$A$8:$B$507,2,FALSE),"")</f>
        <v/>
      </c>
      <c r="D252" s="60"/>
      <c r="E252" s="105"/>
      <c r="F252" s="67"/>
      <c r="G252" s="59"/>
      <c r="H252" s="59"/>
      <c r="I252" s="106"/>
      <c r="J252" s="106"/>
      <c r="K252" s="77" t="str">
        <f t="shared" si="12"/>
        <v>Няма избран доставчик</v>
      </c>
      <c r="L252" s="63" t="str">
        <f t="shared" si="13"/>
        <v/>
      </c>
      <c r="M252" s="98" t="str">
        <f t="shared" si="14"/>
        <v>Няма достатъчно данни</v>
      </c>
      <c r="U252" s="94" t="str">
        <f>IF(K252="OK",IF(IFERROR(VLOOKUP(B252,total!$D$8:$D$1007,1,FALSE),"")="",B252&amp;", ",""),"")</f>
        <v/>
      </c>
      <c r="V252" s="94" t="str">
        <f t="shared" si="15"/>
        <v/>
      </c>
    </row>
    <row r="253" spans="1:22" x14ac:dyDescent="0.25">
      <c r="A253" s="42" t="str">
        <f>IF(K253="OK",IFERROR(B253&amp;" - "&amp;VLOOKUP(C253,supply!$B$8:$C$507,2,FALSE)&amp;" - "&amp;E253&amp;" - "&amp;G253&amp;" - с ддс: "&amp;J253&amp;" - "&amp;DAY(F253)&amp;"."&amp;MONTH(F253)&amp;"."&amp;YEAR(F253),""),"1001 - Няма данни за сч. док.")</f>
        <v>1001 - Няма данни за сч. док.</v>
      </c>
      <c r="B253" s="69">
        <v>246</v>
      </c>
      <c r="C253" s="69" t="str">
        <f>IF(AND(D253&lt;&gt;"",D253&lt;&gt;" -  -  -  -  - "),VLOOKUP(D253,supply!$A$8:$B$507,2,FALSE),"")</f>
        <v/>
      </c>
      <c r="D253" s="60"/>
      <c r="E253" s="105"/>
      <c r="F253" s="67"/>
      <c r="G253" s="59"/>
      <c r="H253" s="59"/>
      <c r="I253" s="106"/>
      <c r="J253" s="106"/>
      <c r="K253" s="77" t="str">
        <f t="shared" si="12"/>
        <v>Няма избран доставчик</v>
      </c>
      <c r="L253" s="63" t="str">
        <f t="shared" si="13"/>
        <v/>
      </c>
      <c r="M253" s="98" t="str">
        <f t="shared" si="14"/>
        <v>Няма достатъчно данни</v>
      </c>
      <c r="U253" s="94" t="str">
        <f>IF(K253="OK",IF(IFERROR(VLOOKUP(B253,total!$D$8:$D$1007,1,FALSE),"")="",B253&amp;", ",""),"")</f>
        <v/>
      </c>
      <c r="V253" s="94" t="str">
        <f t="shared" si="15"/>
        <v/>
      </c>
    </row>
    <row r="254" spans="1:22" x14ac:dyDescent="0.25">
      <c r="A254" s="42" t="str">
        <f>IF(K254="OK",IFERROR(B254&amp;" - "&amp;VLOOKUP(C254,supply!$B$8:$C$507,2,FALSE)&amp;" - "&amp;E254&amp;" - "&amp;G254&amp;" - с ддс: "&amp;J254&amp;" - "&amp;DAY(F254)&amp;"."&amp;MONTH(F254)&amp;"."&amp;YEAR(F254),""),"1001 - Няма данни за сч. док.")</f>
        <v>1001 - Няма данни за сч. док.</v>
      </c>
      <c r="B254" s="69">
        <v>247</v>
      </c>
      <c r="C254" s="69" t="str">
        <f>IF(AND(D254&lt;&gt;"",D254&lt;&gt;" -  -  -  -  - "),VLOOKUP(D254,supply!$A$8:$B$507,2,FALSE),"")</f>
        <v/>
      </c>
      <c r="D254" s="60"/>
      <c r="E254" s="105"/>
      <c r="F254" s="67"/>
      <c r="G254" s="59"/>
      <c r="H254" s="59"/>
      <c r="I254" s="106"/>
      <c r="J254" s="106"/>
      <c r="K254" s="77" t="str">
        <f t="shared" si="12"/>
        <v>Няма избран доставчик</v>
      </c>
      <c r="L254" s="63" t="str">
        <f t="shared" si="13"/>
        <v/>
      </c>
      <c r="M254" s="98" t="str">
        <f t="shared" si="14"/>
        <v>Няма достатъчно данни</v>
      </c>
      <c r="U254" s="94" t="str">
        <f>IF(K254="OK",IF(IFERROR(VLOOKUP(B254,total!$D$8:$D$1007,1,FALSE),"")="",B254&amp;", ",""),"")</f>
        <v/>
      </c>
      <c r="V254" s="94" t="str">
        <f t="shared" si="15"/>
        <v/>
      </c>
    </row>
    <row r="255" spans="1:22" x14ac:dyDescent="0.25">
      <c r="A255" s="42" t="str">
        <f>IF(K255="OK",IFERROR(B255&amp;" - "&amp;VLOOKUP(C255,supply!$B$8:$C$507,2,FALSE)&amp;" - "&amp;E255&amp;" - "&amp;G255&amp;" - с ддс: "&amp;J255&amp;" - "&amp;DAY(F255)&amp;"."&amp;MONTH(F255)&amp;"."&amp;YEAR(F255),""),"1001 - Няма данни за сч. док.")</f>
        <v>1001 - Няма данни за сч. док.</v>
      </c>
      <c r="B255" s="69">
        <v>248</v>
      </c>
      <c r="C255" s="69" t="str">
        <f>IF(AND(D255&lt;&gt;"",D255&lt;&gt;" -  -  -  -  - "),VLOOKUP(D255,supply!$A$8:$B$507,2,FALSE),"")</f>
        <v/>
      </c>
      <c r="D255" s="60"/>
      <c r="E255" s="105"/>
      <c r="F255" s="67"/>
      <c r="G255" s="59"/>
      <c r="H255" s="59"/>
      <c r="I255" s="106"/>
      <c r="J255" s="106"/>
      <c r="K255" s="77" t="str">
        <f t="shared" si="12"/>
        <v>Няма избран доставчик</v>
      </c>
      <c r="L255" s="63" t="str">
        <f t="shared" si="13"/>
        <v/>
      </c>
      <c r="M255" s="98" t="str">
        <f t="shared" si="14"/>
        <v>Няма достатъчно данни</v>
      </c>
      <c r="U255" s="94" t="str">
        <f>IF(K255="OK",IF(IFERROR(VLOOKUP(B255,total!$D$8:$D$1007,1,FALSE),"")="",B255&amp;", ",""),"")</f>
        <v/>
      </c>
      <c r="V255" s="94" t="str">
        <f t="shared" si="15"/>
        <v/>
      </c>
    </row>
    <row r="256" spans="1:22" x14ac:dyDescent="0.25">
      <c r="A256" s="42" t="str">
        <f>IF(K256="OK",IFERROR(B256&amp;" - "&amp;VLOOKUP(C256,supply!$B$8:$C$507,2,FALSE)&amp;" - "&amp;E256&amp;" - "&amp;G256&amp;" - с ддс: "&amp;J256&amp;" - "&amp;DAY(F256)&amp;"."&amp;MONTH(F256)&amp;"."&amp;YEAR(F256),""),"1001 - Няма данни за сч. док.")</f>
        <v>1001 - Няма данни за сч. док.</v>
      </c>
      <c r="B256" s="69">
        <v>249</v>
      </c>
      <c r="C256" s="69" t="str">
        <f>IF(AND(D256&lt;&gt;"",D256&lt;&gt;" -  -  -  -  - "),VLOOKUP(D256,supply!$A$8:$B$507,2,FALSE),"")</f>
        <v/>
      </c>
      <c r="D256" s="60"/>
      <c r="E256" s="105"/>
      <c r="F256" s="67"/>
      <c r="G256" s="59"/>
      <c r="H256" s="59"/>
      <c r="I256" s="106"/>
      <c r="J256" s="106"/>
      <c r="K256" s="77" t="str">
        <f t="shared" si="12"/>
        <v>Няма избран доставчик</v>
      </c>
      <c r="L256" s="63" t="str">
        <f t="shared" si="13"/>
        <v/>
      </c>
      <c r="M256" s="98" t="str">
        <f t="shared" si="14"/>
        <v>Няма достатъчно данни</v>
      </c>
      <c r="U256" s="94" t="str">
        <f>IF(K256="OK",IF(IFERROR(VLOOKUP(B256,total!$D$8:$D$1007,1,FALSE),"")="",B256&amp;", ",""),"")</f>
        <v/>
      </c>
      <c r="V256" s="94" t="str">
        <f t="shared" si="15"/>
        <v/>
      </c>
    </row>
    <row r="257" spans="1:22" x14ac:dyDescent="0.25">
      <c r="A257" s="42" t="str">
        <f>IF(K257="OK",IFERROR(B257&amp;" - "&amp;VLOOKUP(C257,supply!$B$8:$C$507,2,FALSE)&amp;" - "&amp;E257&amp;" - "&amp;G257&amp;" - с ддс: "&amp;J257&amp;" - "&amp;DAY(F257)&amp;"."&amp;MONTH(F257)&amp;"."&amp;YEAR(F257),""),"1001 - Няма данни за сч. док.")</f>
        <v>1001 - Няма данни за сч. док.</v>
      </c>
      <c r="B257" s="69">
        <v>250</v>
      </c>
      <c r="C257" s="69" t="str">
        <f>IF(AND(D257&lt;&gt;"",D257&lt;&gt;" -  -  -  -  - "),VLOOKUP(D257,supply!$A$8:$B$507,2,FALSE),"")</f>
        <v/>
      </c>
      <c r="D257" s="60"/>
      <c r="E257" s="105"/>
      <c r="F257" s="67"/>
      <c r="G257" s="59"/>
      <c r="H257" s="59"/>
      <c r="I257" s="106"/>
      <c r="J257" s="106"/>
      <c r="K257" s="77" t="str">
        <f t="shared" si="12"/>
        <v>Няма избран доставчик</v>
      </c>
      <c r="L257" s="63" t="str">
        <f t="shared" si="13"/>
        <v/>
      </c>
      <c r="M257" s="98" t="str">
        <f t="shared" si="14"/>
        <v>Няма достатъчно данни</v>
      </c>
      <c r="U257" s="94" t="str">
        <f>IF(K257="OK",IF(IFERROR(VLOOKUP(B257,total!$D$8:$D$1007,1,FALSE),"")="",B257&amp;", ",""),"")</f>
        <v/>
      </c>
      <c r="V257" s="94" t="str">
        <f t="shared" si="15"/>
        <v/>
      </c>
    </row>
    <row r="258" spans="1:22" x14ac:dyDescent="0.25">
      <c r="A258" s="42" t="str">
        <f>IF(K258="OK",IFERROR(B258&amp;" - "&amp;VLOOKUP(C258,supply!$B$8:$C$507,2,FALSE)&amp;" - "&amp;E258&amp;" - "&amp;G258&amp;" - с ддс: "&amp;J258&amp;" - "&amp;DAY(F258)&amp;"."&amp;MONTH(F258)&amp;"."&amp;YEAR(F258),""),"1001 - Няма данни за сч. док.")</f>
        <v>1001 - Няма данни за сч. док.</v>
      </c>
      <c r="B258" s="69">
        <v>251</v>
      </c>
      <c r="C258" s="69" t="str">
        <f>IF(AND(D258&lt;&gt;"",D258&lt;&gt;" -  -  -  -  - "),VLOOKUP(D258,supply!$A$8:$B$507,2,FALSE),"")</f>
        <v/>
      </c>
      <c r="D258" s="60"/>
      <c r="E258" s="105"/>
      <c r="F258" s="67"/>
      <c r="G258" s="59"/>
      <c r="H258" s="59"/>
      <c r="I258" s="106"/>
      <c r="J258" s="106"/>
      <c r="K258" s="77" t="str">
        <f t="shared" si="12"/>
        <v>Няма избран доставчик</v>
      </c>
      <c r="L258" s="63" t="str">
        <f t="shared" si="13"/>
        <v/>
      </c>
      <c r="M258" s="98" t="str">
        <f t="shared" si="14"/>
        <v>Няма достатъчно данни</v>
      </c>
      <c r="U258" s="94" t="str">
        <f>IF(K258="OK",IF(IFERROR(VLOOKUP(B258,total!$D$8:$D$1007,1,FALSE),"")="",B258&amp;", ",""),"")</f>
        <v/>
      </c>
      <c r="V258" s="94" t="str">
        <f t="shared" si="15"/>
        <v/>
      </c>
    </row>
    <row r="259" spans="1:22" x14ac:dyDescent="0.25">
      <c r="A259" s="42" t="str">
        <f>IF(K259="OK",IFERROR(B259&amp;" - "&amp;VLOOKUP(C259,supply!$B$8:$C$507,2,FALSE)&amp;" - "&amp;E259&amp;" - "&amp;G259&amp;" - с ддс: "&amp;J259&amp;" - "&amp;DAY(F259)&amp;"."&amp;MONTH(F259)&amp;"."&amp;YEAR(F259),""),"1001 - Няма данни за сч. док.")</f>
        <v>1001 - Няма данни за сч. док.</v>
      </c>
      <c r="B259" s="69">
        <v>252</v>
      </c>
      <c r="C259" s="69" t="str">
        <f>IF(AND(D259&lt;&gt;"",D259&lt;&gt;" -  -  -  -  - "),VLOOKUP(D259,supply!$A$8:$B$507,2,FALSE),"")</f>
        <v/>
      </c>
      <c r="D259" s="60"/>
      <c r="E259" s="105"/>
      <c r="F259" s="67"/>
      <c r="G259" s="59"/>
      <c r="H259" s="59"/>
      <c r="I259" s="106"/>
      <c r="J259" s="106"/>
      <c r="K259" s="77" t="str">
        <f t="shared" si="12"/>
        <v>Няма избран доставчик</v>
      </c>
      <c r="L259" s="63" t="str">
        <f t="shared" si="13"/>
        <v/>
      </c>
      <c r="M259" s="98" t="str">
        <f t="shared" si="14"/>
        <v>Няма достатъчно данни</v>
      </c>
      <c r="U259" s="94" t="str">
        <f>IF(K259="OK",IF(IFERROR(VLOOKUP(B259,total!$D$8:$D$1007,1,FALSE),"")="",B259&amp;", ",""),"")</f>
        <v/>
      </c>
      <c r="V259" s="94" t="str">
        <f t="shared" si="15"/>
        <v/>
      </c>
    </row>
    <row r="260" spans="1:22" x14ac:dyDescent="0.25">
      <c r="A260" s="42" t="str">
        <f>IF(K260="OK",IFERROR(B260&amp;" - "&amp;VLOOKUP(C260,supply!$B$8:$C$507,2,FALSE)&amp;" - "&amp;E260&amp;" - "&amp;G260&amp;" - с ддс: "&amp;J260&amp;" - "&amp;DAY(F260)&amp;"."&amp;MONTH(F260)&amp;"."&amp;YEAR(F260),""),"1001 - Няма данни за сч. док.")</f>
        <v>1001 - Няма данни за сч. док.</v>
      </c>
      <c r="B260" s="69">
        <v>253</v>
      </c>
      <c r="C260" s="69" t="str">
        <f>IF(AND(D260&lt;&gt;"",D260&lt;&gt;" -  -  -  -  - "),VLOOKUP(D260,supply!$A$8:$B$507,2,FALSE),"")</f>
        <v/>
      </c>
      <c r="D260" s="60"/>
      <c r="E260" s="105"/>
      <c r="F260" s="67"/>
      <c r="G260" s="59"/>
      <c r="H260" s="59"/>
      <c r="I260" s="106"/>
      <c r="J260" s="106"/>
      <c r="K260" s="77" t="str">
        <f t="shared" si="12"/>
        <v>Няма избран доставчик</v>
      </c>
      <c r="L260" s="63" t="str">
        <f t="shared" si="13"/>
        <v/>
      </c>
      <c r="M260" s="98" t="str">
        <f t="shared" si="14"/>
        <v>Няма достатъчно данни</v>
      </c>
      <c r="U260" s="94" t="str">
        <f>IF(K260="OK",IF(IFERROR(VLOOKUP(B260,total!$D$8:$D$1007,1,FALSE),"")="",B260&amp;", ",""),"")</f>
        <v/>
      </c>
      <c r="V260" s="94" t="str">
        <f t="shared" si="15"/>
        <v/>
      </c>
    </row>
    <row r="261" spans="1:22" x14ac:dyDescent="0.25">
      <c r="A261" s="42" t="str">
        <f>IF(K261="OK",IFERROR(B261&amp;" - "&amp;VLOOKUP(C261,supply!$B$8:$C$507,2,FALSE)&amp;" - "&amp;E261&amp;" - "&amp;G261&amp;" - с ддс: "&amp;J261&amp;" - "&amp;DAY(F261)&amp;"."&amp;MONTH(F261)&amp;"."&amp;YEAR(F261),""),"1001 - Няма данни за сч. док.")</f>
        <v>1001 - Няма данни за сч. док.</v>
      </c>
      <c r="B261" s="69">
        <v>254</v>
      </c>
      <c r="C261" s="69" t="str">
        <f>IF(AND(D261&lt;&gt;"",D261&lt;&gt;" -  -  -  -  - "),VLOOKUP(D261,supply!$A$8:$B$507,2,FALSE),"")</f>
        <v/>
      </c>
      <c r="D261" s="60"/>
      <c r="E261" s="105"/>
      <c r="F261" s="67"/>
      <c r="G261" s="59"/>
      <c r="H261" s="59"/>
      <c r="I261" s="106"/>
      <c r="J261" s="106"/>
      <c r="K261" s="77" t="str">
        <f t="shared" si="12"/>
        <v>Няма избран доставчик</v>
      </c>
      <c r="L261" s="63" t="str">
        <f t="shared" si="13"/>
        <v/>
      </c>
      <c r="M261" s="98" t="str">
        <f t="shared" si="14"/>
        <v>Няма достатъчно данни</v>
      </c>
      <c r="U261" s="94" t="str">
        <f>IF(K261="OK",IF(IFERROR(VLOOKUP(B261,total!$D$8:$D$1007,1,FALSE),"")="",B261&amp;", ",""),"")</f>
        <v/>
      </c>
      <c r="V261" s="94" t="str">
        <f t="shared" si="15"/>
        <v/>
      </c>
    </row>
    <row r="262" spans="1:22" x14ac:dyDescent="0.25">
      <c r="A262" s="42" t="str">
        <f>IF(K262="OK",IFERROR(B262&amp;" - "&amp;VLOOKUP(C262,supply!$B$8:$C$507,2,FALSE)&amp;" - "&amp;E262&amp;" - "&amp;G262&amp;" - с ддс: "&amp;J262&amp;" - "&amp;DAY(F262)&amp;"."&amp;MONTH(F262)&amp;"."&amp;YEAR(F262),""),"1001 - Няма данни за сч. док.")</f>
        <v>1001 - Няма данни за сч. док.</v>
      </c>
      <c r="B262" s="69">
        <v>255</v>
      </c>
      <c r="C262" s="69" t="str">
        <f>IF(AND(D262&lt;&gt;"",D262&lt;&gt;" -  -  -  -  - "),VLOOKUP(D262,supply!$A$8:$B$507,2,FALSE),"")</f>
        <v/>
      </c>
      <c r="D262" s="60"/>
      <c r="E262" s="105"/>
      <c r="F262" s="67"/>
      <c r="G262" s="59"/>
      <c r="H262" s="59"/>
      <c r="I262" s="106"/>
      <c r="J262" s="106"/>
      <c r="K262" s="77" t="str">
        <f t="shared" si="12"/>
        <v>Няма избран доставчик</v>
      </c>
      <c r="L262" s="63" t="str">
        <f t="shared" si="13"/>
        <v/>
      </c>
      <c r="M262" s="98" t="str">
        <f t="shared" si="14"/>
        <v>Няма достатъчно данни</v>
      </c>
      <c r="U262" s="94" t="str">
        <f>IF(K262="OK",IF(IFERROR(VLOOKUP(B262,total!$D$8:$D$1007,1,FALSE),"")="",B262&amp;", ",""),"")</f>
        <v/>
      </c>
      <c r="V262" s="94" t="str">
        <f t="shared" si="15"/>
        <v/>
      </c>
    </row>
    <row r="263" spans="1:22" x14ac:dyDescent="0.25">
      <c r="A263" s="42" t="str">
        <f>IF(K263="OK",IFERROR(B263&amp;" - "&amp;VLOOKUP(C263,supply!$B$8:$C$507,2,FALSE)&amp;" - "&amp;E263&amp;" - "&amp;G263&amp;" - с ддс: "&amp;J263&amp;" - "&amp;DAY(F263)&amp;"."&amp;MONTH(F263)&amp;"."&amp;YEAR(F263),""),"1001 - Няма данни за сч. док.")</f>
        <v>1001 - Няма данни за сч. док.</v>
      </c>
      <c r="B263" s="69">
        <v>256</v>
      </c>
      <c r="C263" s="69" t="str">
        <f>IF(AND(D263&lt;&gt;"",D263&lt;&gt;" -  -  -  -  - "),VLOOKUP(D263,supply!$A$8:$B$507,2,FALSE),"")</f>
        <v/>
      </c>
      <c r="D263" s="60"/>
      <c r="E263" s="105"/>
      <c r="F263" s="67"/>
      <c r="G263" s="59"/>
      <c r="H263" s="59"/>
      <c r="I263" s="106"/>
      <c r="J263" s="106"/>
      <c r="K263" s="77" t="str">
        <f t="shared" si="12"/>
        <v>Няма избран доставчик</v>
      </c>
      <c r="L263" s="63" t="str">
        <f t="shared" si="13"/>
        <v/>
      </c>
      <c r="M263" s="98" t="str">
        <f t="shared" si="14"/>
        <v>Няма достатъчно данни</v>
      </c>
      <c r="U263" s="94" t="str">
        <f>IF(K263="OK",IF(IFERROR(VLOOKUP(B263,total!$D$8:$D$1007,1,FALSE),"")="",B263&amp;", ",""),"")</f>
        <v/>
      </c>
      <c r="V263" s="94" t="str">
        <f t="shared" si="15"/>
        <v/>
      </c>
    </row>
    <row r="264" spans="1:22" x14ac:dyDescent="0.25">
      <c r="A264" s="42" t="str">
        <f>IF(K264="OK",IFERROR(B264&amp;" - "&amp;VLOOKUP(C264,supply!$B$8:$C$507,2,FALSE)&amp;" - "&amp;E264&amp;" - "&amp;G264&amp;" - с ддс: "&amp;J264&amp;" - "&amp;DAY(F264)&amp;"."&amp;MONTH(F264)&amp;"."&amp;YEAR(F264),""),"1001 - Няма данни за сч. док.")</f>
        <v>1001 - Няма данни за сч. док.</v>
      </c>
      <c r="B264" s="69">
        <v>257</v>
      </c>
      <c r="C264" s="69" t="str">
        <f>IF(AND(D264&lt;&gt;"",D264&lt;&gt;" -  -  -  -  - "),VLOOKUP(D264,supply!$A$8:$B$507,2,FALSE),"")</f>
        <v/>
      </c>
      <c r="D264" s="60"/>
      <c r="E264" s="105"/>
      <c r="F264" s="67"/>
      <c r="G264" s="59"/>
      <c r="H264" s="59"/>
      <c r="I264" s="106"/>
      <c r="J264" s="106"/>
      <c r="K264" s="77" t="str">
        <f t="shared" si="12"/>
        <v>Няма избран доставчик</v>
      </c>
      <c r="L264" s="63" t="str">
        <f t="shared" si="13"/>
        <v/>
      </c>
      <c r="M264" s="98" t="str">
        <f t="shared" si="14"/>
        <v>Няма достатъчно данни</v>
      </c>
      <c r="U264" s="94" t="str">
        <f>IF(K264="OK",IF(IFERROR(VLOOKUP(B264,total!$D$8:$D$1007,1,FALSE),"")="",B264&amp;", ",""),"")</f>
        <v/>
      </c>
      <c r="V264" s="94" t="str">
        <f t="shared" si="15"/>
        <v/>
      </c>
    </row>
    <row r="265" spans="1:22" x14ac:dyDescent="0.25">
      <c r="A265" s="42" t="str">
        <f>IF(K265="OK",IFERROR(B265&amp;" - "&amp;VLOOKUP(C265,supply!$B$8:$C$507,2,FALSE)&amp;" - "&amp;E265&amp;" - "&amp;G265&amp;" - с ддс: "&amp;J265&amp;" - "&amp;DAY(F265)&amp;"."&amp;MONTH(F265)&amp;"."&amp;YEAR(F265),""),"1001 - Няма данни за сч. док.")</f>
        <v>1001 - Няма данни за сч. док.</v>
      </c>
      <c r="B265" s="69">
        <v>258</v>
      </c>
      <c r="C265" s="69" t="str">
        <f>IF(AND(D265&lt;&gt;"",D265&lt;&gt;" -  -  -  -  - "),VLOOKUP(D265,supply!$A$8:$B$507,2,FALSE),"")</f>
        <v/>
      </c>
      <c r="D265" s="60"/>
      <c r="E265" s="105"/>
      <c r="F265" s="67"/>
      <c r="G265" s="59"/>
      <c r="H265" s="59"/>
      <c r="I265" s="106"/>
      <c r="J265" s="106"/>
      <c r="K265" s="77" t="str">
        <f t="shared" ref="K265:K328" si="16">IFERROR(IF(C265&lt;&gt;"",IF(AND(E265&lt;&gt;"",F265&lt;&gt;"",I265&lt;&gt;"",J265&lt;&gt;""),"OK","Задължителни полета - Наименование/Дата/сума без ДДС/сума с ДДС"),"Няма избран доставчик"),"Преизберете доставчик")</f>
        <v>Няма избран доставчик</v>
      </c>
      <c r="L265" s="63" t="str">
        <f t="shared" ref="L265:L328" si="17">IF(OR(ABS(I265)*100&gt;TRUNC(ABS(I265)*100),ABS(J265)*100&gt;TRUNC(ABS(J265)*100)),"Въведена е сума с повече от два знака след десетичната запетая","")</f>
        <v/>
      </c>
      <c r="M265" s="98" t="str">
        <f t="shared" ref="M265:M328" si="18">IFERROR(ROUND(J265/I265-100%,4),"Няма достатъчно данни")</f>
        <v>Няма достатъчно данни</v>
      </c>
      <c r="U265" s="94" t="str">
        <f>IF(K265="OK",IF(IFERROR(VLOOKUP(B265,total!$D$8:$D$1007,1,FALSE),"")="",B265&amp;", ",""),"")</f>
        <v/>
      </c>
      <c r="V265" s="94" t="str">
        <f t="shared" si="15"/>
        <v/>
      </c>
    </row>
    <row r="266" spans="1:22" x14ac:dyDescent="0.25">
      <c r="A266" s="42" t="str">
        <f>IF(K266="OK",IFERROR(B266&amp;" - "&amp;VLOOKUP(C266,supply!$B$8:$C$507,2,FALSE)&amp;" - "&amp;E266&amp;" - "&amp;G266&amp;" - с ддс: "&amp;J266&amp;" - "&amp;DAY(F266)&amp;"."&amp;MONTH(F266)&amp;"."&amp;YEAR(F266),""),"1001 - Няма данни за сч. док.")</f>
        <v>1001 - Няма данни за сч. док.</v>
      </c>
      <c r="B266" s="69">
        <v>259</v>
      </c>
      <c r="C266" s="69" t="str">
        <f>IF(AND(D266&lt;&gt;"",D266&lt;&gt;" -  -  -  -  - "),VLOOKUP(D266,supply!$A$8:$B$507,2,FALSE),"")</f>
        <v/>
      </c>
      <c r="D266" s="60"/>
      <c r="E266" s="105"/>
      <c r="F266" s="67"/>
      <c r="G266" s="59"/>
      <c r="H266" s="59"/>
      <c r="I266" s="106"/>
      <c r="J266" s="106"/>
      <c r="K266" s="77" t="str">
        <f t="shared" si="16"/>
        <v>Няма избран доставчик</v>
      </c>
      <c r="L266" s="63" t="str">
        <f t="shared" si="17"/>
        <v/>
      </c>
      <c r="M266" s="98" t="str">
        <f t="shared" si="18"/>
        <v>Няма достатъчно данни</v>
      </c>
      <c r="U266" s="94" t="str">
        <f>IF(K266="OK",IF(IFERROR(VLOOKUP(B266,total!$D$8:$D$1007,1,FALSE),"")="",B266&amp;", ",""),"")</f>
        <v/>
      </c>
      <c r="V266" s="94" t="str">
        <f t="shared" ref="V266:V329" si="19">IF(K266="OK",CONCATENATE(V265,U266),V265)</f>
        <v/>
      </c>
    </row>
    <row r="267" spans="1:22" x14ac:dyDescent="0.25">
      <c r="A267" s="42" t="str">
        <f>IF(K267="OK",IFERROR(B267&amp;" - "&amp;VLOOKUP(C267,supply!$B$8:$C$507,2,FALSE)&amp;" - "&amp;E267&amp;" - "&amp;G267&amp;" - с ддс: "&amp;J267&amp;" - "&amp;DAY(F267)&amp;"."&amp;MONTH(F267)&amp;"."&amp;YEAR(F267),""),"1001 - Няма данни за сч. док.")</f>
        <v>1001 - Няма данни за сч. док.</v>
      </c>
      <c r="B267" s="69">
        <v>260</v>
      </c>
      <c r="C267" s="69" t="str">
        <f>IF(AND(D267&lt;&gt;"",D267&lt;&gt;" -  -  -  -  - "),VLOOKUP(D267,supply!$A$8:$B$507,2,FALSE),"")</f>
        <v/>
      </c>
      <c r="D267" s="60"/>
      <c r="E267" s="105"/>
      <c r="F267" s="67"/>
      <c r="G267" s="59"/>
      <c r="H267" s="59"/>
      <c r="I267" s="106"/>
      <c r="J267" s="106"/>
      <c r="K267" s="77" t="str">
        <f t="shared" si="16"/>
        <v>Няма избран доставчик</v>
      </c>
      <c r="L267" s="63" t="str">
        <f t="shared" si="17"/>
        <v/>
      </c>
      <c r="M267" s="98" t="str">
        <f t="shared" si="18"/>
        <v>Няма достатъчно данни</v>
      </c>
      <c r="U267" s="94" t="str">
        <f>IF(K267="OK",IF(IFERROR(VLOOKUP(B267,total!$D$8:$D$1007,1,FALSE),"")="",B267&amp;", ",""),"")</f>
        <v/>
      </c>
      <c r="V267" s="94" t="str">
        <f t="shared" si="19"/>
        <v/>
      </c>
    </row>
    <row r="268" spans="1:22" x14ac:dyDescent="0.25">
      <c r="A268" s="42" t="str">
        <f>IF(K268="OK",IFERROR(B268&amp;" - "&amp;VLOOKUP(C268,supply!$B$8:$C$507,2,FALSE)&amp;" - "&amp;E268&amp;" - "&amp;G268&amp;" - с ддс: "&amp;J268&amp;" - "&amp;DAY(F268)&amp;"."&amp;MONTH(F268)&amp;"."&amp;YEAR(F268),""),"1001 - Няма данни за сч. док.")</f>
        <v>1001 - Няма данни за сч. док.</v>
      </c>
      <c r="B268" s="69">
        <v>261</v>
      </c>
      <c r="C268" s="69" t="str">
        <f>IF(AND(D268&lt;&gt;"",D268&lt;&gt;" -  -  -  -  - "),VLOOKUP(D268,supply!$A$8:$B$507,2,FALSE),"")</f>
        <v/>
      </c>
      <c r="D268" s="60"/>
      <c r="E268" s="105"/>
      <c r="F268" s="67"/>
      <c r="G268" s="59"/>
      <c r="H268" s="59"/>
      <c r="I268" s="106"/>
      <c r="J268" s="106"/>
      <c r="K268" s="77" t="str">
        <f t="shared" si="16"/>
        <v>Няма избран доставчик</v>
      </c>
      <c r="L268" s="63" t="str">
        <f t="shared" si="17"/>
        <v/>
      </c>
      <c r="M268" s="98" t="str">
        <f t="shared" si="18"/>
        <v>Няма достатъчно данни</v>
      </c>
      <c r="U268" s="94" t="str">
        <f>IF(K268="OK",IF(IFERROR(VLOOKUP(B268,total!$D$8:$D$1007,1,FALSE),"")="",B268&amp;", ",""),"")</f>
        <v/>
      </c>
      <c r="V268" s="94" t="str">
        <f t="shared" si="19"/>
        <v/>
      </c>
    </row>
    <row r="269" spans="1:22" x14ac:dyDescent="0.25">
      <c r="A269" s="42" t="str">
        <f>IF(K269="OK",IFERROR(B269&amp;" - "&amp;VLOOKUP(C269,supply!$B$8:$C$507,2,FALSE)&amp;" - "&amp;E269&amp;" - "&amp;G269&amp;" - с ддс: "&amp;J269&amp;" - "&amp;DAY(F269)&amp;"."&amp;MONTH(F269)&amp;"."&amp;YEAR(F269),""),"1001 - Няма данни за сч. док.")</f>
        <v>1001 - Няма данни за сч. док.</v>
      </c>
      <c r="B269" s="69">
        <v>262</v>
      </c>
      <c r="C269" s="69" t="str">
        <f>IF(AND(D269&lt;&gt;"",D269&lt;&gt;" -  -  -  -  - "),VLOOKUP(D269,supply!$A$8:$B$507,2,FALSE),"")</f>
        <v/>
      </c>
      <c r="D269" s="60"/>
      <c r="E269" s="105"/>
      <c r="F269" s="67"/>
      <c r="G269" s="59"/>
      <c r="H269" s="59"/>
      <c r="I269" s="106"/>
      <c r="J269" s="106"/>
      <c r="K269" s="77" t="str">
        <f t="shared" si="16"/>
        <v>Няма избран доставчик</v>
      </c>
      <c r="L269" s="63" t="str">
        <f t="shared" si="17"/>
        <v/>
      </c>
      <c r="M269" s="98" t="str">
        <f t="shared" si="18"/>
        <v>Няма достатъчно данни</v>
      </c>
      <c r="U269" s="94" t="str">
        <f>IF(K269="OK",IF(IFERROR(VLOOKUP(B269,total!$D$8:$D$1007,1,FALSE),"")="",B269&amp;", ",""),"")</f>
        <v/>
      </c>
      <c r="V269" s="94" t="str">
        <f t="shared" si="19"/>
        <v/>
      </c>
    </row>
    <row r="270" spans="1:22" x14ac:dyDescent="0.25">
      <c r="A270" s="42" t="str">
        <f>IF(K270="OK",IFERROR(B270&amp;" - "&amp;VLOOKUP(C270,supply!$B$8:$C$507,2,FALSE)&amp;" - "&amp;E270&amp;" - "&amp;G270&amp;" - с ддс: "&amp;J270&amp;" - "&amp;DAY(F270)&amp;"."&amp;MONTH(F270)&amp;"."&amp;YEAR(F270),""),"1001 - Няма данни за сч. док.")</f>
        <v>1001 - Няма данни за сч. док.</v>
      </c>
      <c r="B270" s="69">
        <v>263</v>
      </c>
      <c r="C270" s="69" t="str">
        <f>IF(AND(D270&lt;&gt;"",D270&lt;&gt;" -  -  -  -  - "),VLOOKUP(D270,supply!$A$8:$B$507,2,FALSE),"")</f>
        <v/>
      </c>
      <c r="D270" s="60"/>
      <c r="E270" s="105"/>
      <c r="F270" s="67"/>
      <c r="G270" s="59"/>
      <c r="H270" s="59"/>
      <c r="I270" s="106"/>
      <c r="J270" s="106"/>
      <c r="K270" s="77" t="str">
        <f t="shared" si="16"/>
        <v>Няма избран доставчик</v>
      </c>
      <c r="L270" s="63" t="str">
        <f t="shared" si="17"/>
        <v/>
      </c>
      <c r="M270" s="98" t="str">
        <f t="shared" si="18"/>
        <v>Няма достатъчно данни</v>
      </c>
      <c r="U270" s="94" t="str">
        <f>IF(K270="OK",IF(IFERROR(VLOOKUP(B270,total!$D$8:$D$1007,1,FALSE),"")="",B270&amp;", ",""),"")</f>
        <v/>
      </c>
      <c r="V270" s="94" t="str">
        <f t="shared" si="19"/>
        <v/>
      </c>
    </row>
    <row r="271" spans="1:22" x14ac:dyDescent="0.25">
      <c r="A271" s="42" t="str">
        <f>IF(K271="OK",IFERROR(B271&amp;" - "&amp;VLOOKUP(C271,supply!$B$8:$C$507,2,FALSE)&amp;" - "&amp;E271&amp;" - "&amp;G271&amp;" - с ддс: "&amp;J271&amp;" - "&amp;DAY(F271)&amp;"."&amp;MONTH(F271)&amp;"."&amp;YEAR(F271),""),"1001 - Няма данни за сч. док.")</f>
        <v>1001 - Няма данни за сч. док.</v>
      </c>
      <c r="B271" s="69">
        <v>264</v>
      </c>
      <c r="C271" s="69" t="str">
        <f>IF(AND(D271&lt;&gt;"",D271&lt;&gt;" -  -  -  -  - "),VLOOKUP(D271,supply!$A$8:$B$507,2,FALSE),"")</f>
        <v/>
      </c>
      <c r="D271" s="60"/>
      <c r="E271" s="105"/>
      <c r="F271" s="67"/>
      <c r="G271" s="59"/>
      <c r="H271" s="59"/>
      <c r="I271" s="106"/>
      <c r="J271" s="106"/>
      <c r="K271" s="77" t="str">
        <f t="shared" si="16"/>
        <v>Няма избран доставчик</v>
      </c>
      <c r="L271" s="63" t="str">
        <f t="shared" si="17"/>
        <v/>
      </c>
      <c r="M271" s="98" t="str">
        <f t="shared" si="18"/>
        <v>Няма достатъчно данни</v>
      </c>
      <c r="U271" s="94" t="str">
        <f>IF(K271="OK",IF(IFERROR(VLOOKUP(B271,total!$D$8:$D$1007,1,FALSE),"")="",B271&amp;", ",""),"")</f>
        <v/>
      </c>
      <c r="V271" s="94" t="str">
        <f t="shared" si="19"/>
        <v/>
      </c>
    </row>
    <row r="272" spans="1:22" x14ac:dyDescent="0.25">
      <c r="A272" s="42" t="str">
        <f>IF(K272="OK",IFERROR(B272&amp;" - "&amp;VLOOKUP(C272,supply!$B$8:$C$507,2,FALSE)&amp;" - "&amp;E272&amp;" - "&amp;G272&amp;" - с ддс: "&amp;J272&amp;" - "&amp;DAY(F272)&amp;"."&amp;MONTH(F272)&amp;"."&amp;YEAR(F272),""),"1001 - Няма данни за сч. док.")</f>
        <v>1001 - Няма данни за сч. док.</v>
      </c>
      <c r="B272" s="69">
        <v>265</v>
      </c>
      <c r="C272" s="69" t="str">
        <f>IF(AND(D272&lt;&gt;"",D272&lt;&gt;" -  -  -  -  - "),VLOOKUP(D272,supply!$A$8:$B$507,2,FALSE),"")</f>
        <v/>
      </c>
      <c r="D272" s="60"/>
      <c r="E272" s="105"/>
      <c r="F272" s="67"/>
      <c r="G272" s="59"/>
      <c r="H272" s="59"/>
      <c r="I272" s="106"/>
      <c r="J272" s="106"/>
      <c r="K272" s="77" t="str">
        <f t="shared" si="16"/>
        <v>Няма избран доставчик</v>
      </c>
      <c r="L272" s="63" t="str">
        <f t="shared" si="17"/>
        <v/>
      </c>
      <c r="M272" s="98" t="str">
        <f t="shared" si="18"/>
        <v>Няма достатъчно данни</v>
      </c>
      <c r="U272" s="94" t="str">
        <f>IF(K272="OK",IF(IFERROR(VLOOKUP(B272,total!$D$8:$D$1007,1,FALSE),"")="",B272&amp;", ",""),"")</f>
        <v/>
      </c>
      <c r="V272" s="94" t="str">
        <f t="shared" si="19"/>
        <v/>
      </c>
    </row>
    <row r="273" spans="1:22" x14ac:dyDescent="0.25">
      <c r="A273" s="42" t="str">
        <f>IF(K273="OK",IFERROR(B273&amp;" - "&amp;VLOOKUP(C273,supply!$B$8:$C$507,2,FALSE)&amp;" - "&amp;E273&amp;" - "&amp;G273&amp;" - с ддс: "&amp;J273&amp;" - "&amp;DAY(F273)&amp;"."&amp;MONTH(F273)&amp;"."&amp;YEAR(F273),""),"1001 - Няма данни за сч. док.")</f>
        <v>1001 - Няма данни за сч. док.</v>
      </c>
      <c r="B273" s="69">
        <v>266</v>
      </c>
      <c r="C273" s="69" t="str">
        <f>IF(AND(D273&lt;&gt;"",D273&lt;&gt;" -  -  -  -  - "),VLOOKUP(D273,supply!$A$8:$B$507,2,FALSE),"")</f>
        <v/>
      </c>
      <c r="D273" s="60"/>
      <c r="E273" s="105"/>
      <c r="F273" s="67"/>
      <c r="G273" s="59"/>
      <c r="H273" s="59"/>
      <c r="I273" s="106"/>
      <c r="J273" s="106"/>
      <c r="K273" s="77" t="str">
        <f t="shared" si="16"/>
        <v>Няма избран доставчик</v>
      </c>
      <c r="L273" s="63" t="str">
        <f t="shared" si="17"/>
        <v/>
      </c>
      <c r="M273" s="98" t="str">
        <f t="shared" si="18"/>
        <v>Няма достатъчно данни</v>
      </c>
      <c r="U273" s="94" t="str">
        <f>IF(K273="OK",IF(IFERROR(VLOOKUP(B273,total!$D$8:$D$1007,1,FALSE),"")="",B273&amp;", ",""),"")</f>
        <v/>
      </c>
      <c r="V273" s="94" t="str">
        <f t="shared" si="19"/>
        <v/>
      </c>
    </row>
    <row r="274" spans="1:22" x14ac:dyDescent="0.25">
      <c r="A274" s="42" t="str">
        <f>IF(K274="OK",IFERROR(B274&amp;" - "&amp;VLOOKUP(C274,supply!$B$8:$C$507,2,FALSE)&amp;" - "&amp;E274&amp;" - "&amp;G274&amp;" - с ддс: "&amp;J274&amp;" - "&amp;DAY(F274)&amp;"."&amp;MONTH(F274)&amp;"."&amp;YEAR(F274),""),"1001 - Няма данни за сч. док.")</f>
        <v>1001 - Няма данни за сч. док.</v>
      </c>
      <c r="B274" s="69">
        <v>267</v>
      </c>
      <c r="C274" s="69" t="str">
        <f>IF(AND(D274&lt;&gt;"",D274&lt;&gt;" -  -  -  -  - "),VLOOKUP(D274,supply!$A$8:$B$507,2,FALSE),"")</f>
        <v/>
      </c>
      <c r="D274" s="60"/>
      <c r="E274" s="105"/>
      <c r="F274" s="67"/>
      <c r="G274" s="59"/>
      <c r="H274" s="59"/>
      <c r="I274" s="106"/>
      <c r="J274" s="106"/>
      <c r="K274" s="77" t="str">
        <f t="shared" si="16"/>
        <v>Няма избран доставчик</v>
      </c>
      <c r="L274" s="63" t="str">
        <f t="shared" si="17"/>
        <v/>
      </c>
      <c r="M274" s="98" t="str">
        <f t="shared" si="18"/>
        <v>Няма достатъчно данни</v>
      </c>
      <c r="U274" s="94" t="str">
        <f>IF(K274="OK",IF(IFERROR(VLOOKUP(B274,total!$D$8:$D$1007,1,FALSE),"")="",B274&amp;", ",""),"")</f>
        <v/>
      </c>
      <c r="V274" s="94" t="str">
        <f t="shared" si="19"/>
        <v/>
      </c>
    </row>
    <row r="275" spans="1:22" x14ac:dyDescent="0.25">
      <c r="A275" s="42" t="str">
        <f>IF(K275="OK",IFERROR(B275&amp;" - "&amp;VLOOKUP(C275,supply!$B$8:$C$507,2,FALSE)&amp;" - "&amp;E275&amp;" - "&amp;G275&amp;" - с ддс: "&amp;J275&amp;" - "&amp;DAY(F275)&amp;"."&amp;MONTH(F275)&amp;"."&amp;YEAR(F275),""),"1001 - Няма данни за сч. док.")</f>
        <v>1001 - Няма данни за сч. док.</v>
      </c>
      <c r="B275" s="69">
        <v>268</v>
      </c>
      <c r="C275" s="69" t="str">
        <f>IF(AND(D275&lt;&gt;"",D275&lt;&gt;" -  -  -  -  - "),VLOOKUP(D275,supply!$A$8:$B$507,2,FALSE),"")</f>
        <v/>
      </c>
      <c r="D275" s="60"/>
      <c r="E275" s="105"/>
      <c r="F275" s="67"/>
      <c r="G275" s="59"/>
      <c r="H275" s="59"/>
      <c r="I275" s="106"/>
      <c r="J275" s="106"/>
      <c r="K275" s="77" t="str">
        <f t="shared" si="16"/>
        <v>Няма избран доставчик</v>
      </c>
      <c r="L275" s="63" t="str">
        <f t="shared" si="17"/>
        <v/>
      </c>
      <c r="M275" s="98" t="str">
        <f t="shared" si="18"/>
        <v>Няма достатъчно данни</v>
      </c>
      <c r="U275" s="94" t="str">
        <f>IF(K275="OK",IF(IFERROR(VLOOKUP(B275,total!$D$8:$D$1007,1,FALSE),"")="",B275&amp;", ",""),"")</f>
        <v/>
      </c>
      <c r="V275" s="94" t="str">
        <f t="shared" si="19"/>
        <v/>
      </c>
    </row>
    <row r="276" spans="1:22" x14ac:dyDescent="0.25">
      <c r="A276" s="42" t="str">
        <f>IF(K276="OK",IFERROR(B276&amp;" - "&amp;VLOOKUP(C276,supply!$B$8:$C$507,2,FALSE)&amp;" - "&amp;E276&amp;" - "&amp;G276&amp;" - с ддс: "&amp;J276&amp;" - "&amp;DAY(F276)&amp;"."&amp;MONTH(F276)&amp;"."&amp;YEAR(F276),""),"1001 - Няма данни за сч. док.")</f>
        <v>1001 - Няма данни за сч. док.</v>
      </c>
      <c r="B276" s="69">
        <v>269</v>
      </c>
      <c r="C276" s="69" t="str">
        <f>IF(AND(D276&lt;&gt;"",D276&lt;&gt;" -  -  -  -  - "),VLOOKUP(D276,supply!$A$8:$B$507,2,FALSE),"")</f>
        <v/>
      </c>
      <c r="D276" s="60"/>
      <c r="E276" s="105"/>
      <c r="F276" s="67"/>
      <c r="G276" s="59"/>
      <c r="H276" s="59"/>
      <c r="I276" s="106"/>
      <c r="J276" s="106"/>
      <c r="K276" s="77" t="str">
        <f t="shared" si="16"/>
        <v>Няма избран доставчик</v>
      </c>
      <c r="L276" s="63" t="str">
        <f t="shared" si="17"/>
        <v/>
      </c>
      <c r="M276" s="98" t="str">
        <f t="shared" si="18"/>
        <v>Няма достатъчно данни</v>
      </c>
      <c r="U276" s="94" t="str">
        <f>IF(K276="OK",IF(IFERROR(VLOOKUP(B276,total!$D$8:$D$1007,1,FALSE),"")="",B276&amp;", ",""),"")</f>
        <v/>
      </c>
      <c r="V276" s="94" t="str">
        <f t="shared" si="19"/>
        <v/>
      </c>
    </row>
    <row r="277" spans="1:22" x14ac:dyDescent="0.25">
      <c r="A277" s="42" t="str">
        <f>IF(K277="OK",IFERROR(B277&amp;" - "&amp;VLOOKUP(C277,supply!$B$8:$C$507,2,FALSE)&amp;" - "&amp;E277&amp;" - "&amp;G277&amp;" - с ддс: "&amp;J277&amp;" - "&amp;DAY(F277)&amp;"."&amp;MONTH(F277)&amp;"."&amp;YEAR(F277),""),"1001 - Няма данни за сч. док.")</f>
        <v>1001 - Няма данни за сч. док.</v>
      </c>
      <c r="B277" s="69">
        <v>270</v>
      </c>
      <c r="C277" s="69" t="str">
        <f>IF(AND(D277&lt;&gt;"",D277&lt;&gt;" -  -  -  -  - "),VLOOKUP(D277,supply!$A$8:$B$507,2,FALSE),"")</f>
        <v/>
      </c>
      <c r="D277" s="60"/>
      <c r="E277" s="105"/>
      <c r="F277" s="67"/>
      <c r="G277" s="59"/>
      <c r="H277" s="59"/>
      <c r="I277" s="106"/>
      <c r="J277" s="106"/>
      <c r="K277" s="77" t="str">
        <f t="shared" si="16"/>
        <v>Няма избран доставчик</v>
      </c>
      <c r="L277" s="63" t="str">
        <f t="shared" si="17"/>
        <v/>
      </c>
      <c r="M277" s="98" t="str">
        <f t="shared" si="18"/>
        <v>Няма достатъчно данни</v>
      </c>
      <c r="U277" s="94" t="str">
        <f>IF(K277="OK",IF(IFERROR(VLOOKUP(B277,total!$D$8:$D$1007,1,FALSE),"")="",B277&amp;", ",""),"")</f>
        <v/>
      </c>
      <c r="V277" s="94" t="str">
        <f t="shared" si="19"/>
        <v/>
      </c>
    </row>
    <row r="278" spans="1:22" x14ac:dyDescent="0.25">
      <c r="A278" s="42" t="str">
        <f>IF(K278="OK",IFERROR(B278&amp;" - "&amp;VLOOKUP(C278,supply!$B$8:$C$507,2,FALSE)&amp;" - "&amp;E278&amp;" - "&amp;G278&amp;" - с ддс: "&amp;J278&amp;" - "&amp;DAY(F278)&amp;"."&amp;MONTH(F278)&amp;"."&amp;YEAR(F278),""),"1001 - Няма данни за сч. док.")</f>
        <v>1001 - Няма данни за сч. док.</v>
      </c>
      <c r="B278" s="69">
        <v>271</v>
      </c>
      <c r="C278" s="69" t="str">
        <f>IF(AND(D278&lt;&gt;"",D278&lt;&gt;" -  -  -  -  - "),VLOOKUP(D278,supply!$A$8:$B$507,2,FALSE),"")</f>
        <v/>
      </c>
      <c r="D278" s="60"/>
      <c r="E278" s="105"/>
      <c r="F278" s="67"/>
      <c r="G278" s="59"/>
      <c r="H278" s="59"/>
      <c r="I278" s="106"/>
      <c r="J278" s="106"/>
      <c r="K278" s="77" t="str">
        <f t="shared" si="16"/>
        <v>Няма избран доставчик</v>
      </c>
      <c r="L278" s="63" t="str">
        <f t="shared" si="17"/>
        <v/>
      </c>
      <c r="M278" s="98" t="str">
        <f t="shared" si="18"/>
        <v>Няма достатъчно данни</v>
      </c>
      <c r="U278" s="94" t="str">
        <f>IF(K278="OK",IF(IFERROR(VLOOKUP(B278,total!$D$8:$D$1007,1,FALSE),"")="",B278&amp;", ",""),"")</f>
        <v/>
      </c>
      <c r="V278" s="94" t="str">
        <f t="shared" si="19"/>
        <v/>
      </c>
    </row>
    <row r="279" spans="1:22" x14ac:dyDescent="0.25">
      <c r="A279" s="42" t="str">
        <f>IF(K279="OK",IFERROR(B279&amp;" - "&amp;VLOOKUP(C279,supply!$B$8:$C$507,2,FALSE)&amp;" - "&amp;E279&amp;" - "&amp;G279&amp;" - с ддс: "&amp;J279&amp;" - "&amp;DAY(F279)&amp;"."&amp;MONTH(F279)&amp;"."&amp;YEAR(F279),""),"1001 - Няма данни за сч. док.")</f>
        <v>1001 - Няма данни за сч. док.</v>
      </c>
      <c r="B279" s="69">
        <v>272</v>
      </c>
      <c r="C279" s="69" t="str">
        <f>IF(AND(D279&lt;&gt;"",D279&lt;&gt;" -  -  -  -  - "),VLOOKUP(D279,supply!$A$8:$B$507,2,FALSE),"")</f>
        <v/>
      </c>
      <c r="D279" s="60"/>
      <c r="E279" s="105"/>
      <c r="F279" s="67"/>
      <c r="G279" s="59"/>
      <c r="H279" s="59"/>
      <c r="I279" s="106"/>
      <c r="J279" s="106"/>
      <c r="K279" s="77" t="str">
        <f t="shared" si="16"/>
        <v>Няма избран доставчик</v>
      </c>
      <c r="L279" s="63" t="str">
        <f t="shared" si="17"/>
        <v/>
      </c>
      <c r="M279" s="98" t="str">
        <f t="shared" si="18"/>
        <v>Няма достатъчно данни</v>
      </c>
      <c r="U279" s="94" t="str">
        <f>IF(K279="OK",IF(IFERROR(VLOOKUP(B279,total!$D$8:$D$1007,1,FALSE),"")="",B279&amp;", ",""),"")</f>
        <v/>
      </c>
      <c r="V279" s="94" t="str">
        <f t="shared" si="19"/>
        <v/>
      </c>
    </row>
    <row r="280" spans="1:22" x14ac:dyDescent="0.25">
      <c r="A280" s="42" t="str">
        <f>IF(K280="OK",IFERROR(B280&amp;" - "&amp;VLOOKUP(C280,supply!$B$8:$C$507,2,FALSE)&amp;" - "&amp;E280&amp;" - "&amp;G280&amp;" - с ддс: "&amp;J280&amp;" - "&amp;DAY(F280)&amp;"."&amp;MONTH(F280)&amp;"."&amp;YEAR(F280),""),"1001 - Няма данни за сч. док.")</f>
        <v>1001 - Няма данни за сч. док.</v>
      </c>
      <c r="B280" s="69">
        <v>273</v>
      </c>
      <c r="C280" s="69" t="str">
        <f>IF(AND(D280&lt;&gt;"",D280&lt;&gt;" -  -  -  -  - "),VLOOKUP(D280,supply!$A$8:$B$507,2,FALSE),"")</f>
        <v/>
      </c>
      <c r="D280" s="60"/>
      <c r="E280" s="105"/>
      <c r="F280" s="67"/>
      <c r="G280" s="59"/>
      <c r="H280" s="59"/>
      <c r="I280" s="106"/>
      <c r="J280" s="106"/>
      <c r="K280" s="77" t="str">
        <f t="shared" si="16"/>
        <v>Няма избран доставчик</v>
      </c>
      <c r="L280" s="63" t="str">
        <f t="shared" si="17"/>
        <v/>
      </c>
      <c r="M280" s="98" t="str">
        <f t="shared" si="18"/>
        <v>Няма достатъчно данни</v>
      </c>
      <c r="U280" s="94" t="str">
        <f>IF(K280="OK",IF(IFERROR(VLOOKUP(B280,total!$D$8:$D$1007,1,FALSE),"")="",B280&amp;", ",""),"")</f>
        <v/>
      </c>
      <c r="V280" s="94" t="str">
        <f t="shared" si="19"/>
        <v/>
      </c>
    </row>
    <row r="281" spans="1:22" x14ac:dyDescent="0.25">
      <c r="A281" s="42" t="str">
        <f>IF(K281="OK",IFERROR(B281&amp;" - "&amp;VLOOKUP(C281,supply!$B$8:$C$507,2,FALSE)&amp;" - "&amp;E281&amp;" - "&amp;G281&amp;" - с ддс: "&amp;J281&amp;" - "&amp;DAY(F281)&amp;"."&amp;MONTH(F281)&amp;"."&amp;YEAR(F281),""),"1001 - Няма данни за сч. док.")</f>
        <v>1001 - Няма данни за сч. док.</v>
      </c>
      <c r="B281" s="69">
        <v>274</v>
      </c>
      <c r="C281" s="69" t="str">
        <f>IF(AND(D281&lt;&gt;"",D281&lt;&gt;" -  -  -  -  - "),VLOOKUP(D281,supply!$A$8:$B$507,2,FALSE),"")</f>
        <v/>
      </c>
      <c r="D281" s="60"/>
      <c r="E281" s="105"/>
      <c r="F281" s="67"/>
      <c r="G281" s="59"/>
      <c r="H281" s="59"/>
      <c r="I281" s="106"/>
      <c r="J281" s="106"/>
      <c r="K281" s="77" t="str">
        <f t="shared" si="16"/>
        <v>Няма избран доставчик</v>
      </c>
      <c r="L281" s="63" t="str">
        <f t="shared" si="17"/>
        <v/>
      </c>
      <c r="M281" s="98" t="str">
        <f t="shared" si="18"/>
        <v>Няма достатъчно данни</v>
      </c>
      <c r="U281" s="94" t="str">
        <f>IF(K281="OK",IF(IFERROR(VLOOKUP(B281,total!$D$8:$D$1007,1,FALSE),"")="",B281&amp;", ",""),"")</f>
        <v/>
      </c>
      <c r="V281" s="94" t="str">
        <f t="shared" si="19"/>
        <v/>
      </c>
    </row>
    <row r="282" spans="1:22" x14ac:dyDescent="0.25">
      <c r="A282" s="42" t="str">
        <f>IF(K282="OK",IFERROR(B282&amp;" - "&amp;VLOOKUP(C282,supply!$B$8:$C$507,2,FALSE)&amp;" - "&amp;E282&amp;" - "&amp;G282&amp;" - с ддс: "&amp;J282&amp;" - "&amp;DAY(F282)&amp;"."&amp;MONTH(F282)&amp;"."&amp;YEAR(F282),""),"1001 - Няма данни за сч. док.")</f>
        <v>1001 - Няма данни за сч. док.</v>
      </c>
      <c r="B282" s="69">
        <v>275</v>
      </c>
      <c r="C282" s="69" t="str">
        <f>IF(AND(D282&lt;&gt;"",D282&lt;&gt;" -  -  -  -  - "),VLOOKUP(D282,supply!$A$8:$B$507,2,FALSE),"")</f>
        <v/>
      </c>
      <c r="D282" s="60"/>
      <c r="E282" s="105"/>
      <c r="F282" s="67"/>
      <c r="G282" s="59"/>
      <c r="H282" s="59"/>
      <c r="I282" s="106"/>
      <c r="J282" s="106"/>
      <c r="K282" s="77" t="str">
        <f t="shared" si="16"/>
        <v>Няма избран доставчик</v>
      </c>
      <c r="L282" s="63" t="str">
        <f t="shared" si="17"/>
        <v/>
      </c>
      <c r="M282" s="98" t="str">
        <f t="shared" si="18"/>
        <v>Няма достатъчно данни</v>
      </c>
      <c r="U282" s="94" t="str">
        <f>IF(K282="OK",IF(IFERROR(VLOOKUP(B282,total!$D$8:$D$1007,1,FALSE),"")="",B282&amp;", ",""),"")</f>
        <v/>
      </c>
      <c r="V282" s="94" t="str">
        <f t="shared" si="19"/>
        <v/>
      </c>
    </row>
    <row r="283" spans="1:22" x14ac:dyDescent="0.25">
      <c r="A283" s="42" t="str">
        <f>IF(K283="OK",IFERROR(B283&amp;" - "&amp;VLOOKUP(C283,supply!$B$8:$C$507,2,FALSE)&amp;" - "&amp;E283&amp;" - "&amp;G283&amp;" - с ддс: "&amp;J283&amp;" - "&amp;DAY(F283)&amp;"."&amp;MONTH(F283)&amp;"."&amp;YEAR(F283),""),"1001 - Няма данни за сч. док.")</f>
        <v>1001 - Няма данни за сч. док.</v>
      </c>
      <c r="B283" s="69">
        <v>276</v>
      </c>
      <c r="C283" s="69" t="str">
        <f>IF(AND(D283&lt;&gt;"",D283&lt;&gt;" -  -  -  -  - "),VLOOKUP(D283,supply!$A$8:$B$507,2,FALSE),"")</f>
        <v/>
      </c>
      <c r="D283" s="60"/>
      <c r="E283" s="105"/>
      <c r="F283" s="67"/>
      <c r="G283" s="59"/>
      <c r="H283" s="59"/>
      <c r="I283" s="106"/>
      <c r="J283" s="106"/>
      <c r="K283" s="77" t="str">
        <f t="shared" si="16"/>
        <v>Няма избран доставчик</v>
      </c>
      <c r="L283" s="63" t="str">
        <f t="shared" si="17"/>
        <v/>
      </c>
      <c r="M283" s="98" t="str">
        <f t="shared" si="18"/>
        <v>Няма достатъчно данни</v>
      </c>
      <c r="U283" s="94" t="str">
        <f>IF(K283="OK",IF(IFERROR(VLOOKUP(B283,total!$D$8:$D$1007,1,FALSE),"")="",B283&amp;", ",""),"")</f>
        <v/>
      </c>
      <c r="V283" s="94" t="str">
        <f t="shared" si="19"/>
        <v/>
      </c>
    </row>
    <row r="284" spans="1:22" x14ac:dyDescent="0.25">
      <c r="A284" s="42" t="str">
        <f>IF(K284="OK",IFERROR(B284&amp;" - "&amp;VLOOKUP(C284,supply!$B$8:$C$507,2,FALSE)&amp;" - "&amp;E284&amp;" - "&amp;G284&amp;" - с ддс: "&amp;J284&amp;" - "&amp;DAY(F284)&amp;"."&amp;MONTH(F284)&amp;"."&amp;YEAR(F284),""),"1001 - Няма данни за сч. док.")</f>
        <v>1001 - Няма данни за сч. док.</v>
      </c>
      <c r="B284" s="69">
        <v>277</v>
      </c>
      <c r="C284" s="69" t="str">
        <f>IF(AND(D284&lt;&gt;"",D284&lt;&gt;" -  -  -  -  - "),VLOOKUP(D284,supply!$A$8:$B$507,2,FALSE),"")</f>
        <v/>
      </c>
      <c r="D284" s="60"/>
      <c r="E284" s="105"/>
      <c r="F284" s="67"/>
      <c r="G284" s="59"/>
      <c r="H284" s="59"/>
      <c r="I284" s="106"/>
      <c r="J284" s="106"/>
      <c r="K284" s="77" t="str">
        <f t="shared" si="16"/>
        <v>Няма избран доставчик</v>
      </c>
      <c r="L284" s="63" t="str">
        <f t="shared" si="17"/>
        <v/>
      </c>
      <c r="M284" s="98" t="str">
        <f t="shared" si="18"/>
        <v>Няма достатъчно данни</v>
      </c>
      <c r="U284" s="94" t="str">
        <f>IF(K284="OK",IF(IFERROR(VLOOKUP(B284,total!$D$8:$D$1007,1,FALSE),"")="",B284&amp;", ",""),"")</f>
        <v/>
      </c>
      <c r="V284" s="94" t="str">
        <f t="shared" si="19"/>
        <v/>
      </c>
    </row>
    <row r="285" spans="1:22" x14ac:dyDescent="0.25">
      <c r="A285" s="42" t="str">
        <f>IF(K285="OK",IFERROR(B285&amp;" - "&amp;VLOOKUP(C285,supply!$B$8:$C$507,2,FALSE)&amp;" - "&amp;E285&amp;" - "&amp;G285&amp;" - с ддс: "&amp;J285&amp;" - "&amp;DAY(F285)&amp;"."&amp;MONTH(F285)&amp;"."&amp;YEAR(F285),""),"1001 - Няма данни за сч. док.")</f>
        <v>1001 - Няма данни за сч. док.</v>
      </c>
      <c r="B285" s="69">
        <v>278</v>
      </c>
      <c r="C285" s="69" t="str">
        <f>IF(AND(D285&lt;&gt;"",D285&lt;&gt;" -  -  -  -  - "),VLOOKUP(D285,supply!$A$8:$B$507,2,FALSE),"")</f>
        <v/>
      </c>
      <c r="D285" s="60"/>
      <c r="E285" s="105"/>
      <c r="F285" s="67"/>
      <c r="G285" s="59"/>
      <c r="H285" s="59"/>
      <c r="I285" s="106"/>
      <c r="J285" s="106"/>
      <c r="K285" s="77" t="str">
        <f t="shared" si="16"/>
        <v>Няма избран доставчик</v>
      </c>
      <c r="L285" s="63" t="str">
        <f t="shared" si="17"/>
        <v/>
      </c>
      <c r="M285" s="98" t="str">
        <f t="shared" si="18"/>
        <v>Няма достатъчно данни</v>
      </c>
      <c r="U285" s="94" t="str">
        <f>IF(K285="OK",IF(IFERROR(VLOOKUP(B285,total!$D$8:$D$1007,1,FALSE),"")="",B285&amp;", ",""),"")</f>
        <v/>
      </c>
      <c r="V285" s="94" t="str">
        <f t="shared" si="19"/>
        <v/>
      </c>
    </row>
    <row r="286" spans="1:22" x14ac:dyDescent="0.25">
      <c r="A286" s="42" t="str">
        <f>IF(K286="OK",IFERROR(B286&amp;" - "&amp;VLOOKUP(C286,supply!$B$8:$C$507,2,FALSE)&amp;" - "&amp;E286&amp;" - "&amp;G286&amp;" - с ддс: "&amp;J286&amp;" - "&amp;DAY(F286)&amp;"."&amp;MONTH(F286)&amp;"."&amp;YEAR(F286),""),"1001 - Няма данни за сч. док.")</f>
        <v>1001 - Няма данни за сч. док.</v>
      </c>
      <c r="B286" s="69">
        <v>279</v>
      </c>
      <c r="C286" s="69" t="str">
        <f>IF(AND(D286&lt;&gt;"",D286&lt;&gt;" -  -  -  -  - "),VLOOKUP(D286,supply!$A$8:$B$507,2,FALSE),"")</f>
        <v/>
      </c>
      <c r="D286" s="60"/>
      <c r="E286" s="105"/>
      <c r="F286" s="67"/>
      <c r="G286" s="59"/>
      <c r="H286" s="59"/>
      <c r="I286" s="106"/>
      <c r="J286" s="106"/>
      <c r="K286" s="77" t="str">
        <f t="shared" si="16"/>
        <v>Няма избран доставчик</v>
      </c>
      <c r="L286" s="63" t="str">
        <f t="shared" si="17"/>
        <v/>
      </c>
      <c r="M286" s="98" t="str">
        <f t="shared" si="18"/>
        <v>Няма достатъчно данни</v>
      </c>
      <c r="U286" s="94" t="str">
        <f>IF(K286="OK",IF(IFERROR(VLOOKUP(B286,total!$D$8:$D$1007,1,FALSE),"")="",B286&amp;", ",""),"")</f>
        <v/>
      </c>
      <c r="V286" s="94" t="str">
        <f t="shared" si="19"/>
        <v/>
      </c>
    </row>
    <row r="287" spans="1:22" x14ac:dyDescent="0.25">
      <c r="A287" s="42" t="str">
        <f>IF(K287="OK",IFERROR(B287&amp;" - "&amp;VLOOKUP(C287,supply!$B$8:$C$507,2,FALSE)&amp;" - "&amp;E287&amp;" - "&amp;G287&amp;" - с ддс: "&amp;J287&amp;" - "&amp;DAY(F287)&amp;"."&amp;MONTH(F287)&amp;"."&amp;YEAR(F287),""),"1001 - Няма данни за сч. док.")</f>
        <v>1001 - Няма данни за сч. док.</v>
      </c>
      <c r="B287" s="69">
        <v>280</v>
      </c>
      <c r="C287" s="69" t="str">
        <f>IF(AND(D287&lt;&gt;"",D287&lt;&gt;" -  -  -  -  - "),VLOOKUP(D287,supply!$A$8:$B$507,2,FALSE),"")</f>
        <v/>
      </c>
      <c r="D287" s="60"/>
      <c r="E287" s="105"/>
      <c r="F287" s="67"/>
      <c r="G287" s="59"/>
      <c r="H287" s="59"/>
      <c r="I287" s="106"/>
      <c r="J287" s="106"/>
      <c r="K287" s="77" t="str">
        <f t="shared" si="16"/>
        <v>Няма избран доставчик</v>
      </c>
      <c r="L287" s="63" t="str">
        <f t="shared" si="17"/>
        <v/>
      </c>
      <c r="M287" s="98" t="str">
        <f t="shared" si="18"/>
        <v>Няма достатъчно данни</v>
      </c>
      <c r="U287" s="94" t="str">
        <f>IF(K287="OK",IF(IFERROR(VLOOKUP(B287,total!$D$8:$D$1007,1,FALSE),"")="",B287&amp;", ",""),"")</f>
        <v/>
      </c>
      <c r="V287" s="94" t="str">
        <f t="shared" si="19"/>
        <v/>
      </c>
    </row>
    <row r="288" spans="1:22" x14ac:dyDescent="0.25">
      <c r="A288" s="42" t="str">
        <f>IF(K288="OK",IFERROR(B288&amp;" - "&amp;VLOOKUP(C288,supply!$B$8:$C$507,2,FALSE)&amp;" - "&amp;E288&amp;" - "&amp;G288&amp;" - с ддс: "&amp;J288&amp;" - "&amp;DAY(F288)&amp;"."&amp;MONTH(F288)&amp;"."&amp;YEAR(F288),""),"1001 - Няма данни за сч. док.")</f>
        <v>1001 - Няма данни за сч. док.</v>
      </c>
      <c r="B288" s="69">
        <v>281</v>
      </c>
      <c r="C288" s="69" t="str">
        <f>IF(AND(D288&lt;&gt;"",D288&lt;&gt;" -  -  -  -  - "),VLOOKUP(D288,supply!$A$8:$B$507,2,FALSE),"")</f>
        <v/>
      </c>
      <c r="D288" s="60"/>
      <c r="E288" s="105"/>
      <c r="F288" s="67"/>
      <c r="G288" s="59"/>
      <c r="H288" s="59"/>
      <c r="I288" s="106"/>
      <c r="J288" s="106"/>
      <c r="K288" s="77" t="str">
        <f t="shared" si="16"/>
        <v>Няма избран доставчик</v>
      </c>
      <c r="L288" s="63" t="str">
        <f t="shared" si="17"/>
        <v/>
      </c>
      <c r="M288" s="98" t="str">
        <f t="shared" si="18"/>
        <v>Няма достатъчно данни</v>
      </c>
      <c r="U288" s="94" t="str">
        <f>IF(K288="OK",IF(IFERROR(VLOOKUP(B288,total!$D$8:$D$1007,1,FALSE),"")="",B288&amp;", ",""),"")</f>
        <v/>
      </c>
      <c r="V288" s="94" t="str">
        <f t="shared" si="19"/>
        <v/>
      </c>
    </row>
    <row r="289" spans="1:22" x14ac:dyDescent="0.25">
      <c r="A289" s="42" t="str">
        <f>IF(K289="OK",IFERROR(B289&amp;" - "&amp;VLOOKUP(C289,supply!$B$8:$C$507,2,FALSE)&amp;" - "&amp;E289&amp;" - "&amp;G289&amp;" - с ддс: "&amp;J289&amp;" - "&amp;DAY(F289)&amp;"."&amp;MONTH(F289)&amp;"."&amp;YEAR(F289),""),"1001 - Няма данни за сч. док.")</f>
        <v>1001 - Няма данни за сч. док.</v>
      </c>
      <c r="B289" s="69">
        <v>282</v>
      </c>
      <c r="C289" s="69" t="str">
        <f>IF(AND(D289&lt;&gt;"",D289&lt;&gt;" -  -  -  -  - "),VLOOKUP(D289,supply!$A$8:$B$507,2,FALSE),"")</f>
        <v/>
      </c>
      <c r="D289" s="60"/>
      <c r="E289" s="105"/>
      <c r="F289" s="67"/>
      <c r="G289" s="59"/>
      <c r="H289" s="59"/>
      <c r="I289" s="106"/>
      <c r="J289" s="106"/>
      <c r="K289" s="77" t="str">
        <f t="shared" si="16"/>
        <v>Няма избран доставчик</v>
      </c>
      <c r="L289" s="63" t="str">
        <f t="shared" si="17"/>
        <v/>
      </c>
      <c r="M289" s="98" t="str">
        <f t="shared" si="18"/>
        <v>Няма достатъчно данни</v>
      </c>
      <c r="U289" s="94" t="str">
        <f>IF(K289="OK",IF(IFERROR(VLOOKUP(B289,total!$D$8:$D$1007,1,FALSE),"")="",B289&amp;", ",""),"")</f>
        <v/>
      </c>
      <c r="V289" s="94" t="str">
        <f t="shared" si="19"/>
        <v/>
      </c>
    </row>
    <row r="290" spans="1:22" x14ac:dyDescent="0.25">
      <c r="A290" s="42" t="str">
        <f>IF(K290="OK",IFERROR(B290&amp;" - "&amp;VLOOKUP(C290,supply!$B$8:$C$507,2,FALSE)&amp;" - "&amp;E290&amp;" - "&amp;G290&amp;" - с ддс: "&amp;J290&amp;" - "&amp;DAY(F290)&amp;"."&amp;MONTH(F290)&amp;"."&amp;YEAR(F290),""),"1001 - Няма данни за сч. док.")</f>
        <v>1001 - Няма данни за сч. док.</v>
      </c>
      <c r="B290" s="69">
        <v>283</v>
      </c>
      <c r="C290" s="69" t="str">
        <f>IF(AND(D290&lt;&gt;"",D290&lt;&gt;" -  -  -  -  - "),VLOOKUP(D290,supply!$A$8:$B$507,2,FALSE),"")</f>
        <v/>
      </c>
      <c r="D290" s="60"/>
      <c r="E290" s="105"/>
      <c r="F290" s="67"/>
      <c r="G290" s="59"/>
      <c r="H290" s="59"/>
      <c r="I290" s="106"/>
      <c r="J290" s="106"/>
      <c r="K290" s="77" t="str">
        <f t="shared" si="16"/>
        <v>Няма избран доставчик</v>
      </c>
      <c r="L290" s="63" t="str">
        <f t="shared" si="17"/>
        <v/>
      </c>
      <c r="M290" s="98" t="str">
        <f t="shared" si="18"/>
        <v>Няма достатъчно данни</v>
      </c>
      <c r="U290" s="94" t="str">
        <f>IF(K290="OK",IF(IFERROR(VLOOKUP(B290,total!$D$8:$D$1007,1,FALSE),"")="",B290&amp;", ",""),"")</f>
        <v/>
      </c>
      <c r="V290" s="94" t="str">
        <f t="shared" si="19"/>
        <v/>
      </c>
    </row>
    <row r="291" spans="1:22" x14ac:dyDescent="0.25">
      <c r="A291" s="42" t="str">
        <f>IF(K291="OK",IFERROR(B291&amp;" - "&amp;VLOOKUP(C291,supply!$B$8:$C$507,2,FALSE)&amp;" - "&amp;E291&amp;" - "&amp;G291&amp;" - с ддс: "&amp;J291&amp;" - "&amp;DAY(F291)&amp;"."&amp;MONTH(F291)&amp;"."&amp;YEAR(F291),""),"1001 - Няма данни за сч. док.")</f>
        <v>1001 - Няма данни за сч. док.</v>
      </c>
      <c r="B291" s="69">
        <v>284</v>
      </c>
      <c r="C291" s="69" t="str">
        <f>IF(AND(D291&lt;&gt;"",D291&lt;&gt;" -  -  -  -  - "),VLOOKUP(D291,supply!$A$8:$B$507,2,FALSE),"")</f>
        <v/>
      </c>
      <c r="D291" s="60"/>
      <c r="E291" s="105"/>
      <c r="F291" s="67"/>
      <c r="G291" s="59"/>
      <c r="H291" s="59"/>
      <c r="I291" s="106"/>
      <c r="J291" s="106"/>
      <c r="K291" s="77" t="str">
        <f t="shared" si="16"/>
        <v>Няма избран доставчик</v>
      </c>
      <c r="L291" s="63" t="str">
        <f t="shared" si="17"/>
        <v/>
      </c>
      <c r="M291" s="98" t="str">
        <f t="shared" si="18"/>
        <v>Няма достатъчно данни</v>
      </c>
      <c r="U291" s="94" t="str">
        <f>IF(K291="OK",IF(IFERROR(VLOOKUP(B291,total!$D$8:$D$1007,1,FALSE),"")="",B291&amp;", ",""),"")</f>
        <v/>
      </c>
      <c r="V291" s="94" t="str">
        <f t="shared" si="19"/>
        <v/>
      </c>
    </row>
    <row r="292" spans="1:22" x14ac:dyDescent="0.25">
      <c r="A292" s="42" t="str">
        <f>IF(K292="OK",IFERROR(B292&amp;" - "&amp;VLOOKUP(C292,supply!$B$8:$C$507,2,FALSE)&amp;" - "&amp;E292&amp;" - "&amp;G292&amp;" - с ддс: "&amp;J292&amp;" - "&amp;DAY(F292)&amp;"."&amp;MONTH(F292)&amp;"."&amp;YEAR(F292),""),"1001 - Няма данни за сч. док.")</f>
        <v>1001 - Няма данни за сч. док.</v>
      </c>
      <c r="B292" s="69">
        <v>285</v>
      </c>
      <c r="C292" s="69" t="str">
        <f>IF(AND(D292&lt;&gt;"",D292&lt;&gt;" -  -  -  -  - "),VLOOKUP(D292,supply!$A$8:$B$507,2,FALSE),"")</f>
        <v/>
      </c>
      <c r="D292" s="60"/>
      <c r="E292" s="105"/>
      <c r="F292" s="67"/>
      <c r="G292" s="59"/>
      <c r="H292" s="59"/>
      <c r="I292" s="106"/>
      <c r="J292" s="106"/>
      <c r="K292" s="77" t="str">
        <f t="shared" si="16"/>
        <v>Няма избран доставчик</v>
      </c>
      <c r="L292" s="63" t="str">
        <f t="shared" si="17"/>
        <v/>
      </c>
      <c r="M292" s="98" t="str">
        <f t="shared" si="18"/>
        <v>Няма достатъчно данни</v>
      </c>
      <c r="U292" s="94" t="str">
        <f>IF(K292="OK",IF(IFERROR(VLOOKUP(B292,total!$D$8:$D$1007,1,FALSE),"")="",B292&amp;", ",""),"")</f>
        <v/>
      </c>
      <c r="V292" s="94" t="str">
        <f t="shared" si="19"/>
        <v/>
      </c>
    </row>
    <row r="293" spans="1:22" x14ac:dyDescent="0.25">
      <c r="A293" s="42" t="str">
        <f>IF(K293="OK",IFERROR(B293&amp;" - "&amp;VLOOKUP(C293,supply!$B$8:$C$507,2,FALSE)&amp;" - "&amp;E293&amp;" - "&amp;G293&amp;" - с ддс: "&amp;J293&amp;" - "&amp;DAY(F293)&amp;"."&amp;MONTH(F293)&amp;"."&amp;YEAR(F293),""),"1001 - Няма данни за сч. док.")</f>
        <v>1001 - Няма данни за сч. док.</v>
      </c>
      <c r="B293" s="69">
        <v>286</v>
      </c>
      <c r="C293" s="69" t="str">
        <f>IF(AND(D293&lt;&gt;"",D293&lt;&gt;" -  -  -  -  - "),VLOOKUP(D293,supply!$A$8:$B$507,2,FALSE),"")</f>
        <v/>
      </c>
      <c r="D293" s="60"/>
      <c r="E293" s="105"/>
      <c r="F293" s="67"/>
      <c r="G293" s="59"/>
      <c r="H293" s="59"/>
      <c r="I293" s="106"/>
      <c r="J293" s="106"/>
      <c r="K293" s="77" t="str">
        <f t="shared" si="16"/>
        <v>Няма избран доставчик</v>
      </c>
      <c r="L293" s="63" t="str">
        <f t="shared" si="17"/>
        <v/>
      </c>
      <c r="M293" s="98" t="str">
        <f t="shared" si="18"/>
        <v>Няма достатъчно данни</v>
      </c>
      <c r="U293" s="94" t="str">
        <f>IF(K293="OK",IF(IFERROR(VLOOKUP(B293,total!$D$8:$D$1007,1,FALSE),"")="",B293&amp;", ",""),"")</f>
        <v/>
      </c>
      <c r="V293" s="94" t="str">
        <f t="shared" si="19"/>
        <v/>
      </c>
    </row>
    <row r="294" spans="1:22" x14ac:dyDescent="0.25">
      <c r="A294" s="42" t="str">
        <f>IF(K294="OK",IFERROR(B294&amp;" - "&amp;VLOOKUP(C294,supply!$B$8:$C$507,2,FALSE)&amp;" - "&amp;E294&amp;" - "&amp;G294&amp;" - с ддс: "&amp;J294&amp;" - "&amp;DAY(F294)&amp;"."&amp;MONTH(F294)&amp;"."&amp;YEAR(F294),""),"1001 - Няма данни за сч. док.")</f>
        <v>1001 - Няма данни за сч. док.</v>
      </c>
      <c r="B294" s="69">
        <v>287</v>
      </c>
      <c r="C294" s="69" t="str">
        <f>IF(AND(D294&lt;&gt;"",D294&lt;&gt;" -  -  -  -  - "),VLOOKUP(D294,supply!$A$8:$B$507,2,FALSE),"")</f>
        <v/>
      </c>
      <c r="D294" s="60"/>
      <c r="E294" s="105"/>
      <c r="F294" s="67"/>
      <c r="G294" s="59"/>
      <c r="H294" s="59"/>
      <c r="I294" s="106"/>
      <c r="J294" s="106"/>
      <c r="K294" s="77" t="str">
        <f t="shared" si="16"/>
        <v>Няма избран доставчик</v>
      </c>
      <c r="L294" s="63" t="str">
        <f t="shared" si="17"/>
        <v/>
      </c>
      <c r="M294" s="98" t="str">
        <f t="shared" si="18"/>
        <v>Няма достатъчно данни</v>
      </c>
      <c r="U294" s="94" t="str">
        <f>IF(K294="OK",IF(IFERROR(VLOOKUP(B294,total!$D$8:$D$1007,1,FALSE),"")="",B294&amp;", ",""),"")</f>
        <v/>
      </c>
      <c r="V294" s="94" t="str">
        <f t="shared" si="19"/>
        <v/>
      </c>
    </row>
    <row r="295" spans="1:22" x14ac:dyDescent="0.25">
      <c r="A295" s="42" t="str">
        <f>IF(K295="OK",IFERROR(B295&amp;" - "&amp;VLOOKUP(C295,supply!$B$8:$C$507,2,FALSE)&amp;" - "&amp;E295&amp;" - "&amp;G295&amp;" - с ддс: "&amp;J295&amp;" - "&amp;DAY(F295)&amp;"."&amp;MONTH(F295)&amp;"."&amp;YEAR(F295),""),"1001 - Няма данни за сч. док.")</f>
        <v>1001 - Няма данни за сч. док.</v>
      </c>
      <c r="B295" s="69">
        <v>288</v>
      </c>
      <c r="C295" s="69" t="str">
        <f>IF(AND(D295&lt;&gt;"",D295&lt;&gt;" -  -  -  -  - "),VLOOKUP(D295,supply!$A$8:$B$507,2,FALSE),"")</f>
        <v/>
      </c>
      <c r="D295" s="60"/>
      <c r="E295" s="105"/>
      <c r="F295" s="67"/>
      <c r="G295" s="59"/>
      <c r="H295" s="59"/>
      <c r="I295" s="106"/>
      <c r="J295" s="106"/>
      <c r="K295" s="77" t="str">
        <f t="shared" si="16"/>
        <v>Няма избран доставчик</v>
      </c>
      <c r="L295" s="63" t="str">
        <f t="shared" si="17"/>
        <v/>
      </c>
      <c r="M295" s="98" t="str">
        <f t="shared" si="18"/>
        <v>Няма достатъчно данни</v>
      </c>
      <c r="U295" s="94" t="str">
        <f>IF(K295="OK",IF(IFERROR(VLOOKUP(B295,total!$D$8:$D$1007,1,FALSE),"")="",B295&amp;", ",""),"")</f>
        <v/>
      </c>
      <c r="V295" s="94" t="str">
        <f t="shared" si="19"/>
        <v/>
      </c>
    </row>
    <row r="296" spans="1:22" x14ac:dyDescent="0.25">
      <c r="A296" s="42" t="str">
        <f>IF(K296="OK",IFERROR(B296&amp;" - "&amp;VLOOKUP(C296,supply!$B$8:$C$507,2,FALSE)&amp;" - "&amp;E296&amp;" - "&amp;G296&amp;" - с ддс: "&amp;J296&amp;" - "&amp;DAY(F296)&amp;"."&amp;MONTH(F296)&amp;"."&amp;YEAR(F296),""),"1001 - Няма данни за сч. док.")</f>
        <v>1001 - Няма данни за сч. док.</v>
      </c>
      <c r="B296" s="69">
        <v>289</v>
      </c>
      <c r="C296" s="69" t="str">
        <f>IF(AND(D296&lt;&gt;"",D296&lt;&gt;" -  -  -  -  - "),VLOOKUP(D296,supply!$A$8:$B$507,2,FALSE),"")</f>
        <v/>
      </c>
      <c r="D296" s="60"/>
      <c r="E296" s="105"/>
      <c r="F296" s="67"/>
      <c r="G296" s="59"/>
      <c r="H296" s="59"/>
      <c r="I296" s="106"/>
      <c r="J296" s="106"/>
      <c r="K296" s="77" t="str">
        <f t="shared" si="16"/>
        <v>Няма избран доставчик</v>
      </c>
      <c r="L296" s="63" t="str">
        <f t="shared" si="17"/>
        <v/>
      </c>
      <c r="M296" s="98" t="str">
        <f t="shared" si="18"/>
        <v>Няма достатъчно данни</v>
      </c>
      <c r="U296" s="94" t="str">
        <f>IF(K296="OK",IF(IFERROR(VLOOKUP(B296,total!$D$8:$D$1007,1,FALSE),"")="",B296&amp;", ",""),"")</f>
        <v/>
      </c>
      <c r="V296" s="94" t="str">
        <f t="shared" si="19"/>
        <v/>
      </c>
    </row>
    <row r="297" spans="1:22" x14ac:dyDescent="0.25">
      <c r="A297" s="42" t="str">
        <f>IF(K297="OK",IFERROR(B297&amp;" - "&amp;VLOOKUP(C297,supply!$B$8:$C$507,2,FALSE)&amp;" - "&amp;E297&amp;" - "&amp;G297&amp;" - с ддс: "&amp;J297&amp;" - "&amp;DAY(F297)&amp;"."&amp;MONTH(F297)&amp;"."&amp;YEAR(F297),""),"1001 - Няма данни за сч. док.")</f>
        <v>1001 - Няма данни за сч. док.</v>
      </c>
      <c r="B297" s="69">
        <v>290</v>
      </c>
      <c r="C297" s="69" t="str">
        <f>IF(AND(D297&lt;&gt;"",D297&lt;&gt;" -  -  -  -  - "),VLOOKUP(D297,supply!$A$8:$B$507,2,FALSE),"")</f>
        <v/>
      </c>
      <c r="D297" s="60"/>
      <c r="E297" s="105"/>
      <c r="F297" s="67"/>
      <c r="G297" s="59"/>
      <c r="H297" s="59"/>
      <c r="I297" s="106"/>
      <c r="J297" s="106"/>
      <c r="K297" s="77" t="str">
        <f t="shared" si="16"/>
        <v>Няма избран доставчик</v>
      </c>
      <c r="L297" s="63" t="str">
        <f t="shared" si="17"/>
        <v/>
      </c>
      <c r="M297" s="98" t="str">
        <f t="shared" si="18"/>
        <v>Няма достатъчно данни</v>
      </c>
      <c r="U297" s="94" t="str">
        <f>IF(K297="OK",IF(IFERROR(VLOOKUP(B297,total!$D$8:$D$1007,1,FALSE),"")="",B297&amp;", ",""),"")</f>
        <v/>
      </c>
      <c r="V297" s="94" t="str">
        <f t="shared" si="19"/>
        <v/>
      </c>
    </row>
    <row r="298" spans="1:22" x14ac:dyDescent="0.25">
      <c r="A298" s="42" t="str">
        <f>IF(K298="OK",IFERROR(B298&amp;" - "&amp;VLOOKUP(C298,supply!$B$8:$C$507,2,FALSE)&amp;" - "&amp;E298&amp;" - "&amp;G298&amp;" - с ддс: "&amp;J298&amp;" - "&amp;DAY(F298)&amp;"."&amp;MONTH(F298)&amp;"."&amp;YEAR(F298),""),"1001 - Няма данни за сч. док.")</f>
        <v>1001 - Няма данни за сч. док.</v>
      </c>
      <c r="B298" s="69">
        <v>291</v>
      </c>
      <c r="C298" s="69" t="str">
        <f>IF(AND(D298&lt;&gt;"",D298&lt;&gt;" -  -  -  -  - "),VLOOKUP(D298,supply!$A$8:$B$507,2,FALSE),"")</f>
        <v/>
      </c>
      <c r="D298" s="60"/>
      <c r="E298" s="105"/>
      <c r="F298" s="67"/>
      <c r="G298" s="59"/>
      <c r="H298" s="59"/>
      <c r="I298" s="106"/>
      <c r="J298" s="106"/>
      <c r="K298" s="77" t="str">
        <f t="shared" si="16"/>
        <v>Няма избран доставчик</v>
      </c>
      <c r="L298" s="63" t="str">
        <f t="shared" si="17"/>
        <v/>
      </c>
      <c r="M298" s="98" t="str">
        <f t="shared" si="18"/>
        <v>Няма достатъчно данни</v>
      </c>
      <c r="U298" s="94" t="str">
        <f>IF(K298="OK",IF(IFERROR(VLOOKUP(B298,total!$D$8:$D$1007,1,FALSE),"")="",B298&amp;", ",""),"")</f>
        <v/>
      </c>
      <c r="V298" s="94" t="str">
        <f t="shared" si="19"/>
        <v/>
      </c>
    </row>
    <row r="299" spans="1:22" x14ac:dyDescent="0.25">
      <c r="A299" s="42" t="str">
        <f>IF(K299="OK",IFERROR(B299&amp;" - "&amp;VLOOKUP(C299,supply!$B$8:$C$507,2,FALSE)&amp;" - "&amp;E299&amp;" - "&amp;G299&amp;" - с ддс: "&amp;J299&amp;" - "&amp;DAY(F299)&amp;"."&amp;MONTH(F299)&amp;"."&amp;YEAR(F299),""),"1001 - Няма данни за сч. док.")</f>
        <v>1001 - Няма данни за сч. док.</v>
      </c>
      <c r="B299" s="69">
        <v>292</v>
      </c>
      <c r="C299" s="69" t="str">
        <f>IF(AND(D299&lt;&gt;"",D299&lt;&gt;" -  -  -  -  - "),VLOOKUP(D299,supply!$A$8:$B$507,2,FALSE),"")</f>
        <v/>
      </c>
      <c r="D299" s="60"/>
      <c r="E299" s="105"/>
      <c r="F299" s="67"/>
      <c r="G299" s="59"/>
      <c r="H299" s="59"/>
      <c r="I299" s="106"/>
      <c r="J299" s="106"/>
      <c r="K299" s="77" t="str">
        <f t="shared" si="16"/>
        <v>Няма избран доставчик</v>
      </c>
      <c r="L299" s="63" t="str">
        <f t="shared" si="17"/>
        <v/>
      </c>
      <c r="M299" s="98" t="str">
        <f t="shared" si="18"/>
        <v>Няма достатъчно данни</v>
      </c>
      <c r="U299" s="94" t="str">
        <f>IF(K299="OK",IF(IFERROR(VLOOKUP(B299,total!$D$8:$D$1007,1,FALSE),"")="",B299&amp;", ",""),"")</f>
        <v/>
      </c>
      <c r="V299" s="94" t="str">
        <f t="shared" si="19"/>
        <v/>
      </c>
    </row>
    <row r="300" spans="1:22" x14ac:dyDescent="0.25">
      <c r="A300" s="42" t="str">
        <f>IF(K300="OK",IFERROR(B300&amp;" - "&amp;VLOOKUP(C300,supply!$B$8:$C$507,2,FALSE)&amp;" - "&amp;E300&amp;" - "&amp;G300&amp;" - с ддс: "&amp;J300&amp;" - "&amp;DAY(F300)&amp;"."&amp;MONTH(F300)&amp;"."&amp;YEAR(F300),""),"1001 - Няма данни за сч. док.")</f>
        <v>1001 - Няма данни за сч. док.</v>
      </c>
      <c r="B300" s="69">
        <v>293</v>
      </c>
      <c r="C300" s="69" t="str">
        <f>IF(AND(D300&lt;&gt;"",D300&lt;&gt;" -  -  -  -  - "),VLOOKUP(D300,supply!$A$8:$B$507,2,FALSE),"")</f>
        <v/>
      </c>
      <c r="D300" s="60"/>
      <c r="E300" s="105"/>
      <c r="F300" s="67"/>
      <c r="G300" s="59"/>
      <c r="H300" s="59"/>
      <c r="I300" s="106"/>
      <c r="J300" s="106"/>
      <c r="K300" s="77" t="str">
        <f t="shared" si="16"/>
        <v>Няма избран доставчик</v>
      </c>
      <c r="L300" s="63" t="str">
        <f t="shared" si="17"/>
        <v/>
      </c>
      <c r="M300" s="98" t="str">
        <f t="shared" si="18"/>
        <v>Няма достатъчно данни</v>
      </c>
      <c r="U300" s="94" t="str">
        <f>IF(K300="OK",IF(IFERROR(VLOOKUP(B300,total!$D$8:$D$1007,1,FALSE),"")="",B300&amp;", ",""),"")</f>
        <v/>
      </c>
      <c r="V300" s="94" t="str">
        <f t="shared" si="19"/>
        <v/>
      </c>
    </row>
    <row r="301" spans="1:22" x14ac:dyDescent="0.25">
      <c r="A301" s="42" t="str">
        <f>IF(K301="OK",IFERROR(B301&amp;" - "&amp;VLOOKUP(C301,supply!$B$8:$C$507,2,FALSE)&amp;" - "&amp;E301&amp;" - "&amp;G301&amp;" - с ддс: "&amp;J301&amp;" - "&amp;DAY(F301)&amp;"."&amp;MONTH(F301)&amp;"."&amp;YEAR(F301),""),"1001 - Няма данни за сч. док.")</f>
        <v>1001 - Няма данни за сч. док.</v>
      </c>
      <c r="B301" s="69">
        <v>294</v>
      </c>
      <c r="C301" s="69" t="str">
        <f>IF(AND(D301&lt;&gt;"",D301&lt;&gt;" -  -  -  -  - "),VLOOKUP(D301,supply!$A$8:$B$507,2,FALSE),"")</f>
        <v/>
      </c>
      <c r="D301" s="60"/>
      <c r="E301" s="105"/>
      <c r="F301" s="67"/>
      <c r="G301" s="59"/>
      <c r="H301" s="59"/>
      <c r="I301" s="106"/>
      <c r="J301" s="106"/>
      <c r="K301" s="77" t="str">
        <f t="shared" si="16"/>
        <v>Няма избран доставчик</v>
      </c>
      <c r="L301" s="63" t="str">
        <f t="shared" si="17"/>
        <v/>
      </c>
      <c r="M301" s="98" t="str">
        <f t="shared" si="18"/>
        <v>Няма достатъчно данни</v>
      </c>
      <c r="U301" s="94" t="str">
        <f>IF(K301="OK",IF(IFERROR(VLOOKUP(B301,total!$D$8:$D$1007,1,FALSE),"")="",B301&amp;", ",""),"")</f>
        <v/>
      </c>
      <c r="V301" s="94" t="str">
        <f t="shared" si="19"/>
        <v/>
      </c>
    </row>
    <row r="302" spans="1:22" x14ac:dyDescent="0.25">
      <c r="A302" s="42" t="str">
        <f>IF(K302="OK",IFERROR(B302&amp;" - "&amp;VLOOKUP(C302,supply!$B$8:$C$507,2,FALSE)&amp;" - "&amp;E302&amp;" - "&amp;G302&amp;" - с ддс: "&amp;J302&amp;" - "&amp;DAY(F302)&amp;"."&amp;MONTH(F302)&amp;"."&amp;YEAR(F302),""),"1001 - Няма данни за сч. док.")</f>
        <v>1001 - Няма данни за сч. док.</v>
      </c>
      <c r="B302" s="69">
        <v>295</v>
      </c>
      <c r="C302" s="69" t="str">
        <f>IF(AND(D302&lt;&gt;"",D302&lt;&gt;" -  -  -  -  - "),VLOOKUP(D302,supply!$A$8:$B$507,2,FALSE),"")</f>
        <v/>
      </c>
      <c r="D302" s="60"/>
      <c r="E302" s="105"/>
      <c r="F302" s="67"/>
      <c r="G302" s="59"/>
      <c r="H302" s="59"/>
      <c r="I302" s="106"/>
      <c r="J302" s="106"/>
      <c r="K302" s="77" t="str">
        <f t="shared" si="16"/>
        <v>Няма избран доставчик</v>
      </c>
      <c r="L302" s="63" t="str">
        <f t="shared" si="17"/>
        <v/>
      </c>
      <c r="M302" s="98" t="str">
        <f t="shared" si="18"/>
        <v>Няма достатъчно данни</v>
      </c>
      <c r="U302" s="94" t="str">
        <f>IF(K302="OK",IF(IFERROR(VLOOKUP(B302,total!$D$8:$D$1007,1,FALSE),"")="",B302&amp;", ",""),"")</f>
        <v/>
      </c>
      <c r="V302" s="94" t="str">
        <f t="shared" si="19"/>
        <v/>
      </c>
    </row>
    <row r="303" spans="1:22" x14ac:dyDescent="0.25">
      <c r="A303" s="42" t="str">
        <f>IF(K303="OK",IFERROR(B303&amp;" - "&amp;VLOOKUP(C303,supply!$B$8:$C$507,2,FALSE)&amp;" - "&amp;E303&amp;" - "&amp;G303&amp;" - с ддс: "&amp;J303&amp;" - "&amp;DAY(F303)&amp;"."&amp;MONTH(F303)&amp;"."&amp;YEAR(F303),""),"1001 - Няма данни за сч. док.")</f>
        <v>1001 - Няма данни за сч. док.</v>
      </c>
      <c r="B303" s="69">
        <v>296</v>
      </c>
      <c r="C303" s="69" t="str">
        <f>IF(AND(D303&lt;&gt;"",D303&lt;&gt;" -  -  -  -  - "),VLOOKUP(D303,supply!$A$8:$B$507,2,FALSE),"")</f>
        <v/>
      </c>
      <c r="D303" s="60"/>
      <c r="E303" s="105"/>
      <c r="F303" s="67"/>
      <c r="G303" s="59"/>
      <c r="H303" s="59"/>
      <c r="I303" s="106"/>
      <c r="J303" s="106"/>
      <c r="K303" s="77" t="str">
        <f t="shared" si="16"/>
        <v>Няма избран доставчик</v>
      </c>
      <c r="L303" s="63" t="str">
        <f t="shared" si="17"/>
        <v/>
      </c>
      <c r="M303" s="98" t="str">
        <f t="shared" si="18"/>
        <v>Няма достатъчно данни</v>
      </c>
      <c r="U303" s="94" t="str">
        <f>IF(K303="OK",IF(IFERROR(VLOOKUP(B303,total!$D$8:$D$1007,1,FALSE),"")="",B303&amp;", ",""),"")</f>
        <v/>
      </c>
      <c r="V303" s="94" t="str">
        <f t="shared" si="19"/>
        <v/>
      </c>
    </row>
    <row r="304" spans="1:22" x14ac:dyDescent="0.25">
      <c r="A304" s="42" t="str">
        <f>IF(K304="OK",IFERROR(B304&amp;" - "&amp;VLOOKUP(C304,supply!$B$8:$C$507,2,FALSE)&amp;" - "&amp;E304&amp;" - "&amp;G304&amp;" - с ддс: "&amp;J304&amp;" - "&amp;DAY(F304)&amp;"."&amp;MONTH(F304)&amp;"."&amp;YEAR(F304),""),"1001 - Няма данни за сч. док.")</f>
        <v>1001 - Няма данни за сч. док.</v>
      </c>
      <c r="B304" s="69">
        <v>297</v>
      </c>
      <c r="C304" s="69" t="str">
        <f>IF(AND(D304&lt;&gt;"",D304&lt;&gt;" -  -  -  -  - "),VLOOKUP(D304,supply!$A$8:$B$507,2,FALSE),"")</f>
        <v/>
      </c>
      <c r="D304" s="60"/>
      <c r="E304" s="105"/>
      <c r="F304" s="67"/>
      <c r="G304" s="59"/>
      <c r="H304" s="59"/>
      <c r="I304" s="106"/>
      <c r="J304" s="106"/>
      <c r="K304" s="77" t="str">
        <f t="shared" si="16"/>
        <v>Няма избран доставчик</v>
      </c>
      <c r="L304" s="63" t="str">
        <f t="shared" si="17"/>
        <v/>
      </c>
      <c r="M304" s="98" t="str">
        <f t="shared" si="18"/>
        <v>Няма достатъчно данни</v>
      </c>
      <c r="U304" s="94" t="str">
        <f>IF(K304="OK",IF(IFERROR(VLOOKUP(B304,total!$D$8:$D$1007,1,FALSE),"")="",B304&amp;", ",""),"")</f>
        <v/>
      </c>
      <c r="V304" s="94" t="str">
        <f t="shared" si="19"/>
        <v/>
      </c>
    </row>
    <row r="305" spans="1:22" x14ac:dyDescent="0.25">
      <c r="A305" s="42" t="str">
        <f>IF(K305="OK",IFERROR(B305&amp;" - "&amp;VLOOKUP(C305,supply!$B$8:$C$507,2,FALSE)&amp;" - "&amp;E305&amp;" - "&amp;G305&amp;" - с ддс: "&amp;J305&amp;" - "&amp;DAY(F305)&amp;"."&amp;MONTH(F305)&amp;"."&amp;YEAR(F305),""),"1001 - Няма данни за сч. док.")</f>
        <v>1001 - Няма данни за сч. док.</v>
      </c>
      <c r="B305" s="69">
        <v>298</v>
      </c>
      <c r="C305" s="69" t="str">
        <f>IF(AND(D305&lt;&gt;"",D305&lt;&gt;" -  -  -  -  - "),VLOOKUP(D305,supply!$A$8:$B$507,2,FALSE),"")</f>
        <v/>
      </c>
      <c r="D305" s="60"/>
      <c r="E305" s="105"/>
      <c r="F305" s="67"/>
      <c r="G305" s="59"/>
      <c r="H305" s="59"/>
      <c r="I305" s="106"/>
      <c r="J305" s="106"/>
      <c r="K305" s="77" t="str">
        <f t="shared" si="16"/>
        <v>Няма избран доставчик</v>
      </c>
      <c r="L305" s="63" t="str">
        <f t="shared" si="17"/>
        <v/>
      </c>
      <c r="M305" s="98" t="str">
        <f t="shared" si="18"/>
        <v>Няма достатъчно данни</v>
      </c>
      <c r="U305" s="94" t="str">
        <f>IF(K305="OK",IF(IFERROR(VLOOKUP(B305,total!$D$8:$D$1007,1,FALSE),"")="",B305&amp;", ",""),"")</f>
        <v/>
      </c>
      <c r="V305" s="94" t="str">
        <f t="shared" si="19"/>
        <v/>
      </c>
    </row>
    <row r="306" spans="1:22" x14ac:dyDescent="0.25">
      <c r="A306" s="42" t="str">
        <f>IF(K306="OK",IFERROR(B306&amp;" - "&amp;VLOOKUP(C306,supply!$B$8:$C$507,2,FALSE)&amp;" - "&amp;E306&amp;" - "&amp;G306&amp;" - с ддс: "&amp;J306&amp;" - "&amp;DAY(F306)&amp;"."&amp;MONTH(F306)&amp;"."&amp;YEAR(F306),""),"1001 - Няма данни за сч. док.")</f>
        <v>1001 - Няма данни за сч. док.</v>
      </c>
      <c r="B306" s="69">
        <v>299</v>
      </c>
      <c r="C306" s="69" t="str">
        <f>IF(AND(D306&lt;&gt;"",D306&lt;&gt;" -  -  -  -  - "),VLOOKUP(D306,supply!$A$8:$B$507,2,FALSE),"")</f>
        <v/>
      </c>
      <c r="D306" s="60"/>
      <c r="E306" s="105"/>
      <c r="F306" s="67"/>
      <c r="G306" s="59"/>
      <c r="H306" s="59"/>
      <c r="I306" s="106"/>
      <c r="J306" s="106"/>
      <c r="K306" s="77" t="str">
        <f t="shared" si="16"/>
        <v>Няма избран доставчик</v>
      </c>
      <c r="L306" s="63" t="str">
        <f t="shared" si="17"/>
        <v/>
      </c>
      <c r="M306" s="98" t="str">
        <f t="shared" si="18"/>
        <v>Няма достатъчно данни</v>
      </c>
      <c r="U306" s="94" t="str">
        <f>IF(K306="OK",IF(IFERROR(VLOOKUP(B306,total!$D$8:$D$1007,1,FALSE),"")="",B306&amp;", ",""),"")</f>
        <v/>
      </c>
      <c r="V306" s="94" t="str">
        <f t="shared" si="19"/>
        <v/>
      </c>
    </row>
    <row r="307" spans="1:22" x14ac:dyDescent="0.25">
      <c r="A307" s="42" t="str">
        <f>IF(K307="OK",IFERROR(B307&amp;" - "&amp;VLOOKUP(C307,supply!$B$8:$C$507,2,FALSE)&amp;" - "&amp;E307&amp;" - "&amp;G307&amp;" - с ддс: "&amp;J307&amp;" - "&amp;DAY(F307)&amp;"."&amp;MONTH(F307)&amp;"."&amp;YEAR(F307),""),"1001 - Няма данни за сч. док.")</f>
        <v>1001 - Няма данни за сч. док.</v>
      </c>
      <c r="B307" s="69">
        <v>300</v>
      </c>
      <c r="C307" s="69" t="str">
        <f>IF(AND(D307&lt;&gt;"",D307&lt;&gt;" -  -  -  -  - "),VLOOKUP(D307,supply!$A$8:$B$507,2,FALSE),"")</f>
        <v/>
      </c>
      <c r="D307" s="60"/>
      <c r="E307" s="105"/>
      <c r="F307" s="67"/>
      <c r="G307" s="59"/>
      <c r="H307" s="59"/>
      <c r="I307" s="106"/>
      <c r="J307" s="106"/>
      <c r="K307" s="77" t="str">
        <f t="shared" si="16"/>
        <v>Няма избран доставчик</v>
      </c>
      <c r="L307" s="63" t="str">
        <f t="shared" si="17"/>
        <v/>
      </c>
      <c r="M307" s="98" t="str">
        <f t="shared" si="18"/>
        <v>Няма достатъчно данни</v>
      </c>
      <c r="U307" s="94" t="str">
        <f>IF(K307="OK",IF(IFERROR(VLOOKUP(B307,total!$D$8:$D$1007,1,FALSE),"")="",B307&amp;", ",""),"")</f>
        <v/>
      </c>
      <c r="V307" s="94" t="str">
        <f t="shared" si="19"/>
        <v/>
      </c>
    </row>
    <row r="308" spans="1:22" x14ac:dyDescent="0.25">
      <c r="A308" s="42" t="str">
        <f>IF(K308="OK",IFERROR(B308&amp;" - "&amp;VLOOKUP(C308,supply!$B$8:$C$507,2,FALSE)&amp;" - "&amp;E308&amp;" - "&amp;G308&amp;" - с ддс: "&amp;J308&amp;" - "&amp;DAY(F308)&amp;"."&amp;MONTH(F308)&amp;"."&amp;YEAR(F308),""),"1001 - Няма данни за сч. док.")</f>
        <v>1001 - Няма данни за сч. док.</v>
      </c>
      <c r="B308" s="69">
        <v>301</v>
      </c>
      <c r="C308" s="69" t="str">
        <f>IF(AND(D308&lt;&gt;"",D308&lt;&gt;" -  -  -  -  - "),VLOOKUP(D308,supply!$A$8:$B$507,2,FALSE),"")</f>
        <v/>
      </c>
      <c r="D308" s="60"/>
      <c r="E308" s="105"/>
      <c r="F308" s="67"/>
      <c r="G308" s="59"/>
      <c r="H308" s="59"/>
      <c r="I308" s="106"/>
      <c r="J308" s="106"/>
      <c r="K308" s="77" t="str">
        <f t="shared" si="16"/>
        <v>Няма избран доставчик</v>
      </c>
      <c r="L308" s="63" t="str">
        <f t="shared" si="17"/>
        <v/>
      </c>
      <c r="M308" s="98" t="str">
        <f t="shared" si="18"/>
        <v>Няма достатъчно данни</v>
      </c>
      <c r="U308" s="94" t="str">
        <f>IF(K308="OK",IF(IFERROR(VLOOKUP(B308,total!$D$8:$D$1007,1,FALSE),"")="",B308&amp;", ",""),"")</f>
        <v/>
      </c>
      <c r="V308" s="94" t="str">
        <f t="shared" si="19"/>
        <v/>
      </c>
    </row>
    <row r="309" spans="1:22" x14ac:dyDescent="0.25">
      <c r="A309" s="42" t="str">
        <f>IF(K309="OK",IFERROR(B309&amp;" - "&amp;VLOOKUP(C309,supply!$B$8:$C$507,2,FALSE)&amp;" - "&amp;E309&amp;" - "&amp;G309&amp;" - с ддс: "&amp;J309&amp;" - "&amp;DAY(F309)&amp;"."&amp;MONTH(F309)&amp;"."&amp;YEAR(F309),""),"1001 - Няма данни за сч. док.")</f>
        <v>1001 - Няма данни за сч. док.</v>
      </c>
      <c r="B309" s="69">
        <v>302</v>
      </c>
      <c r="C309" s="69" t="str">
        <f>IF(AND(D309&lt;&gt;"",D309&lt;&gt;" -  -  -  -  - "),VLOOKUP(D309,supply!$A$8:$B$507,2,FALSE),"")</f>
        <v/>
      </c>
      <c r="D309" s="60"/>
      <c r="E309" s="105"/>
      <c r="F309" s="67"/>
      <c r="G309" s="59"/>
      <c r="H309" s="59"/>
      <c r="I309" s="106"/>
      <c r="J309" s="106"/>
      <c r="K309" s="77" t="str">
        <f t="shared" si="16"/>
        <v>Няма избран доставчик</v>
      </c>
      <c r="L309" s="63" t="str">
        <f t="shared" si="17"/>
        <v/>
      </c>
      <c r="M309" s="98" t="str">
        <f t="shared" si="18"/>
        <v>Няма достатъчно данни</v>
      </c>
      <c r="U309" s="94" t="str">
        <f>IF(K309="OK",IF(IFERROR(VLOOKUP(B309,total!$D$8:$D$1007,1,FALSE),"")="",B309&amp;", ",""),"")</f>
        <v/>
      </c>
      <c r="V309" s="94" t="str">
        <f t="shared" si="19"/>
        <v/>
      </c>
    </row>
    <row r="310" spans="1:22" x14ac:dyDescent="0.25">
      <c r="A310" s="42" t="str">
        <f>IF(K310="OK",IFERROR(B310&amp;" - "&amp;VLOOKUP(C310,supply!$B$8:$C$507,2,FALSE)&amp;" - "&amp;E310&amp;" - "&amp;G310&amp;" - с ддс: "&amp;J310&amp;" - "&amp;DAY(F310)&amp;"."&amp;MONTH(F310)&amp;"."&amp;YEAR(F310),""),"1001 - Няма данни за сч. док.")</f>
        <v>1001 - Няма данни за сч. док.</v>
      </c>
      <c r="B310" s="69">
        <v>303</v>
      </c>
      <c r="C310" s="69" t="str">
        <f>IF(AND(D310&lt;&gt;"",D310&lt;&gt;" -  -  -  -  - "),VLOOKUP(D310,supply!$A$8:$B$507,2,FALSE),"")</f>
        <v/>
      </c>
      <c r="D310" s="60"/>
      <c r="E310" s="105"/>
      <c r="F310" s="67"/>
      <c r="G310" s="59"/>
      <c r="H310" s="59"/>
      <c r="I310" s="106"/>
      <c r="J310" s="106"/>
      <c r="K310" s="77" t="str">
        <f t="shared" si="16"/>
        <v>Няма избран доставчик</v>
      </c>
      <c r="L310" s="63" t="str">
        <f t="shared" si="17"/>
        <v/>
      </c>
      <c r="M310" s="98" t="str">
        <f t="shared" si="18"/>
        <v>Няма достатъчно данни</v>
      </c>
      <c r="U310" s="94" t="str">
        <f>IF(K310="OK",IF(IFERROR(VLOOKUP(B310,total!$D$8:$D$1007,1,FALSE),"")="",B310&amp;", ",""),"")</f>
        <v/>
      </c>
      <c r="V310" s="94" t="str">
        <f t="shared" si="19"/>
        <v/>
      </c>
    </row>
    <row r="311" spans="1:22" x14ac:dyDescent="0.25">
      <c r="A311" s="42" t="str">
        <f>IF(K311="OK",IFERROR(B311&amp;" - "&amp;VLOOKUP(C311,supply!$B$8:$C$507,2,FALSE)&amp;" - "&amp;E311&amp;" - "&amp;G311&amp;" - с ддс: "&amp;J311&amp;" - "&amp;DAY(F311)&amp;"."&amp;MONTH(F311)&amp;"."&amp;YEAR(F311),""),"1001 - Няма данни за сч. док.")</f>
        <v>1001 - Няма данни за сч. док.</v>
      </c>
      <c r="B311" s="69">
        <v>304</v>
      </c>
      <c r="C311" s="69" t="str">
        <f>IF(AND(D311&lt;&gt;"",D311&lt;&gt;" -  -  -  -  - "),VLOOKUP(D311,supply!$A$8:$B$507,2,FALSE),"")</f>
        <v/>
      </c>
      <c r="D311" s="60"/>
      <c r="E311" s="105"/>
      <c r="F311" s="67"/>
      <c r="G311" s="59"/>
      <c r="H311" s="59"/>
      <c r="I311" s="106"/>
      <c r="J311" s="106"/>
      <c r="K311" s="77" t="str">
        <f t="shared" si="16"/>
        <v>Няма избран доставчик</v>
      </c>
      <c r="L311" s="63" t="str">
        <f t="shared" si="17"/>
        <v/>
      </c>
      <c r="M311" s="98" t="str">
        <f t="shared" si="18"/>
        <v>Няма достатъчно данни</v>
      </c>
      <c r="U311" s="94" t="str">
        <f>IF(K311="OK",IF(IFERROR(VLOOKUP(B311,total!$D$8:$D$1007,1,FALSE),"")="",B311&amp;", ",""),"")</f>
        <v/>
      </c>
      <c r="V311" s="94" t="str">
        <f t="shared" si="19"/>
        <v/>
      </c>
    </row>
    <row r="312" spans="1:22" x14ac:dyDescent="0.25">
      <c r="A312" s="42" t="str">
        <f>IF(K312="OK",IFERROR(B312&amp;" - "&amp;VLOOKUP(C312,supply!$B$8:$C$507,2,FALSE)&amp;" - "&amp;E312&amp;" - "&amp;G312&amp;" - с ддс: "&amp;J312&amp;" - "&amp;DAY(F312)&amp;"."&amp;MONTH(F312)&amp;"."&amp;YEAR(F312),""),"1001 - Няма данни за сч. док.")</f>
        <v>1001 - Няма данни за сч. док.</v>
      </c>
      <c r="B312" s="69">
        <v>305</v>
      </c>
      <c r="C312" s="69" t="str">
        <f>IF(AND(D312&lt;&gt;"",D312&lt;&gt;" -  -  -  -  - "),VLOOKUP(D312,supply!$A$8:$B$507,2,FALSE),"")</f>
        <v/>
      </c>
      <c r="D312" s="60"/>
      <c r="E312" s="105"/>
      <c r="F312" s="67"/>
      <c r="G312" s="59"/>
      <c r="H312" s="59"/>
      <c r="I312" s="106"/>
      <c r="J312" s="106"/>
      <c r="K312" s="77" t="str">
        <f t="shared" si="16"/>
        <v>Няма избран доставчик</v>
      </c>
      <c r="L312" s="63" t="str">
        <f t="shared" si="17"/>
        <v/>
      </c>
      <c r="M312" s="98" t="str">
        <f t="shared" si="18"/>
        <v>Няма достатъчно данни</v>
      </c>
      <c r="U312" s="94" t="str">
        <f>IF(K312="OK",IF(IFERROR(VLOOKUP(B312,total!$D$8:$D$1007,1,FALSE),"")="",B312&amp;", ",""),"")</f>
        <v/>
      </c>
      <c r="V312" s="94" t="str">
        <f t="shared" si="19"/>
        <v/>
      </c>
    </row>
    <row r="313" spans="1:22" x14ac:dyDescent="0.25">
      <c r="A313" s="42" t="str">
        <f>IF(K313="OK",IFERROR(B313&amp;" - "&amp;VLOOKUP(C313,supply!$B$8:$C$507,2,FALSE)&amp;" - "&amp;E313&amp;" - "&amp;G313&amp;" - с ддс: "&amp;J313&amp;" - "&amp;DAY(F313)&amp;"."&amp;MONTH(F313)&amp;"."&amp;YEAR(F313),""),"1001 - Няма данни за сч. док.")</f>
        <v>1001 - Няма данни за сч. док.</v>
      </c>
      <c r="B313" s="69">
        <v>306</v>
      </c>
      <c r="C313" s="69" t="str">
        <f>IF(AND(D313&lt;&gt;"",D313&lt;&gt;" -  -  -  -  - "),VLOOKUP(D313,supply!$A$8:$B$507,2,FALSE),"")</f>
        <v/>
      </c>
      <c r="D313" s="60"/>
      <c r="E313" s="105"/>
      <c r="F313" s="67"/>
      <c r="G313" s="59"/>
      <c r="H313" s="59"/>
      <c r="I313" s="106"/>
      <c r="J313" s="106"/>
      <c r="K313" s="77" t="str">
        <f t="shared" si="16"/>
        <v>Няма избран доставчик</v>
      </c>
      <c r="L313" s="63" t="str">
        <f t="shared" si="17"/>
        <v/>
      </c>
      <c r="M313" s="98" t="str">
        <f t="shared" si="18"/>
        <v>Няма достатъчно данни</v>
      </c>
      <c r="U313" s="94" t="str">
        <f>IF(K313="OK",IF(IFERROR(VLOOKUP(B313,total!$D$8:$D$1007,1,FALSE),"")="",B313&amp;", ",""),"")</f>
        <v/>
      </c>
      <c r="V313" s="94" t="str">
        <f t="shared" si="19"/>
        <v/>
      </c>
    </row>
    <row r="314" spans="1:22" x14ac:dyDescent="0.25">
      <c r="A314" s="42" t="str">
        <f>IF(K314="OK",IFERROR(B314&amp;" - "&amp;VLOOKUP(C314,supply!$B$8:$C$507,2,FALSE)&amp;" - "&amp;E314&amp;" - "&amp;G314&amp;" - с ддс: "&amp;J314&amp;" - "&amp;DAY(F314)&amp;"."&amp;MONTH(F314)&amp;"."&amp;YEAR(F314),""),"1001 - Няма данни за сч. док.")</f>
        <v>1001 - Няма данни за сч. док.</v>
      </c>
      <c r="B314" s="69">
        <v>307</v>
      </c>
      <c r="C314" s="69" t="str">
        <f>IF(AND(D314&lt;&gt;"",D314&lt;&gt;" -  -  -  -  - "),VLOOKUP(D314,supply!$A$8:$B$507,2,FALSE),"")</f>
        <v/>
      </c>
      <c r="D314" s="60"/>
      <c r="E314" s="105"/>
      <c r="F314" s="67"/>
      <c r="G314" s="59"/>
      <c r="H314" s="59"/>
      <c r="I314" s="106"/>
      <c r="J314" s="106"/>
      <c r="K314" s="77" t="str">
        <f t="shared" si="16"/>
        <v>Няма избран доставчик</v>
      </c>
      <c r="L314" s="63" t="str">
        <f t="shared" si="17"/>
        <v/>
      </c>
      <c r="M314" s="98" t="str">
        <f t="shared" si="18"/>
        <v>Няма достатъчно данни</v>
      </c>
      <c r="U314" s="94" t="str">
        <f>IF(K314="OK",IF(IFERROR(VLOOKUP(B314,total!$D$8:$D$1007,1,FALSE),"")="",B314&amp;", ",""),"")</f>
        <v/>
      </c>
      <c r="V314" s="94" t="str">
        <f t="shared" si="19"/>
        <v/>
      </c>
    </row>
    <row r="315" spans="1:22" x14ac:dyDescent="0.25">
      <c r="A315" s="42" t="str">
        <f>IF(K315="OK",IFERROR(B315&amp;" - "&amp;VLOOKUP(C315,supply!$B$8:$C$507,2,FALSE)&amp;" - "&amp;E315&amp;" - "&amp;G315&amp;" - с ддс: "&amp;J315&amp;" - "&amp;DAY(F315)&amp;"."&amp;MONTH(F315)&amp;"."&amp;YEAR(F315),""),"1001 - Няма данни за сч. док.")</f>
        <v>1001 - Няма данни за сч. док.</v>
      </c>
      <c r="B315" s="69">
        <v>308</v>
      </c>
      <c r="C315" s="69" t="str">
        <f>IF(AND(D315&lt;&gt;"",D315&lt;&gt;" -  -  -  -  - "),VLOOKUP(D315,supply!$A$8:$B$507,2,FALSE),"")</f>
        <v/>
      </c>
      <c r="D315" s="60"/>
      <c r="E315" s="105"/>
      <c r="F315" s="67"/>
      <c r="G315" s="59"/>
      <c r="H315" s="59"/>
      <c r="I315" s="106"/>
      <c r="J315" s="106"/>
      <c r="K315" s="77" t="str">
        <f t="shared" si="16"/>
        <v>Няма избран доставчик</v>
      </c>
      <c r="L315" s="63" t="str">
        <f t="shared" si="17"/>
        <v/>
      </c>
      <c r="M315" s="98" t="str">
        <f t="shared" si="18"/>
        <v>Няма достатъчно данни</v>
      </c>
      <c r="U315" s="94" t="str">
        <f>IF(K315="OK",IF(IFERROR(VLOOKUP(B315,total!$D$8:$D$1007,1,FALSE),"")="",B315&amp;", ",""),"")</f>
        <v/>
      </c>
      <c r="V315" s="94" t="str">
        <f t="shared" si="19"/>
        <v/>
      </c>
    </row>
    <row r="316" spans="1:22" x14ac:dyDescent="0.25">
      <c r="A316" s="42" t="str">
        <f>IF(K316="OK",IFERROR(B316&amp;" - "&amp;VLOOKUP(C316,supply!$B$8:$C$507,2,FALSE)&amp;" - "&amp;E316&amp;" - "&amp;G316&amp;" - с ддс: "&amp;J316&amp;" - "&amp;DAY(F316)&amp;"."&amp;MONTH(F316)&amp;"."&amp;YEAR(F316),""),"1001 - Няма данни за сч. док.")</f>
        <v>1001 - Няма данни за сч. док.</v>
      </c>
      <c r="B316" s="69">
        <v>309</v>
      </c>
      <c r="C316" s="69" t="str">
        <f>IF(AND(D316&lt;&gt;"",D316&lt;&gt;" -  -  -  -  - "),VLOOKUP(D316,supply!$A$8:$B$507,2,FALSE),"")</f>
        <v/>
      </c>
      <c r="D316" s="60"/>
      <c r="E316" s="105"/>
      <c r="F316" s="67"/>
      <c r="G316" s="59"/>
      <c r="H316" s="59"/>
      <c r="I316" s="106"/>
      <c r="J316" s="106"/>
      <c r="K316" s="77" t="str">
        <f t="shared" si="16"/>
        <v>Няма избран доставчик</v>
      </c>
      <c r="L316" s="63" t="str">
        <f t="shared" si="17"/>
        <v/>
      </c>
      <c r="M316" s="98" t="str">
        <f t="shared" si="18"/>
        <v>Няма достатъчно данни</v>
      </c>
      <c r="U316" s="94" t="str">
        <f>IF(K316="OK",IF(IFERROR(VLOOKUP(B316,total!$D$8:$D$1007,1,FALSE),"")="",B316&amp;", ",""),"")</f>
        <v/>
      </c>
      <c r="V316" s="94" t="str">
        <f t="shared" si="19"/>
        <v/>
      </c>
    </row>
    <row r="317" spans="1:22" x14ac:dyDescent="0.25">
      <c r="A317" s="42" t="str">
        <f>IF(K317="OK",IFERROR(B317&amp;" - "&amp;VLOOKUP(C317,supply!$B$8:$C$507,2,FALSE)&amp;" - "&amp;E317&amp;" - "&amp;G317&amp;" - с ддс: "&amp;J317&amp;" - "&amp;DAY(F317)&amp;"."&amp;MONTH(F317)&amp;"."&amp;YEAR(F317),""),"1001 - Няма данни за сч. док.")</f>
        <v>1001 - Няма данни за сч. док.</v>
      </c>
      <c r="B317" s="69">
        <v>310</v>
      </c>
      <c r="C317" s="69" t="str">
        <f>IF(AND(D317&lt;&gt;"",D317&lt;&gt;" -  -  -  -  - "),VLOOKUP(D317,supply!$A$8:$B$507,2,FALSE),"")</f>
        <v/>
      </c>
      <c r="D317" s="60"/>
      <c r="E317" s="105"/>
      <c r="F317" s="67"/>
      <c r="G317" s="59"/>
      <c r="H317" s="59"/>
      <c r="I317" s="106"/>
      <c r="J317" s="106"/>
      <c r="K317" s="77" t="str">
        <f t="shared" si="16"/>
        <v>Няма избран доставчик</v>
      </c>
      <c r="L317" s="63" t="str">
        <f t="shared" si="17"/>
        <v/>
      </c>
      <c r="M317" s="98" t="str">
        <f t="shared" si="18"/>
        <v>Няма достатъчно данни</v>
      </c>
      <c r="U317" s="94" t="str">
        <f>IF(K317="OK",IF(IFERROR(VLOOKUP(B317,total!$D$8:$D$1007,1,FALSE),"")="",B317&amp;", ",""),"")</f>
        <v/>
      </c>
      <c r="V317" s="94" t="str">
        <f t="shared" si="19"/>
        <v/>
      </c>
    </row>
    <row r="318" spans="1:22" x14ac:dyDescent="0.25">
      <c r="A318" s="42" t="str">
        <f>IF(K318="OK",IFERROR(B318&amp;" - "&amp;VLOOKUP(C318,supply!$B$8:$C$507,2,FALSE)&amp;" - "&amp;E318&amp;" - "&amp;G318&amp;" - с ддс: "&amp;J318&amp;" - "&amp;DAY(F318)&amp;"."&amp;MONTH(F318)&amp;"."&amp;YEAR(F318),""),"1001 - Няма данни за сч. док.")</f>
        <v>1001 - Няма данни за сч. док.</v>
      </c>
      <c r="B318" s="69">
        <v>311</v>
      </c>
      <c r="C318" s="69" t="str">
        <f>IF(AND(D318&lt;&gt;"",D318&lt;&gt;" -  -  -  -  - "),VLOOKUP(D318,supply!$A$8:$B$507,2,FALSE),"")</f>
        <v/>
      </c>
      <c r="D318" s="60"/>
      <c r="E318" s="105"/>
      <c r="F318" s="67"/>
      <c r="G318" s="59"/>
      <c r="H318" s="59"/>
      <c r="I318" s="106"/>
      <c r="J318" s="106"/>
      <c r="K318" s="77" t="str">
        <f t="shared" si="16"/>
        <v>Няма избран доставчик</v>
      </c>
      <c r="L318" s="63" t="str">
        <f t="shared" si="17"/>
        <v/>
      </c>
      <c r="M318" s="98" t="str">
        <f t="shared" si="18"/>
        <v>Няма достатъчно данни</v>
      </c>
      <c r="U318" s="94" t="str">
        <f>IF(K318="OK",IF(IFERROR(VLOOKUP(B318,total!$D$8:$D$1007,1,FALSE),"")="",B318&amp;", ",""),"")</f>
        <v/>
      </c>
      <c r="V318" s="94" t="str">
        <f t="shared" si="19"/>
        <v/>
      </c>
    </row>
    <row r="319" spans="1:22" x14ac:dyDescent="0.25">
      <c r="A319" s="42" t="str">
        <f>IF(K319="OK",IFERROR(B319&amp;" - "&amp;VLOOKUP(C319,supply!$B$8:$C$507,2,FALSE)&amp;" - "&amp;E319&amp;" - "&amp;G319&amp;" - с ддс: "&amp;J319&amp;" - "&amp;DAY(F319)&amp;"."&amp;MONTH(F319)&amp;"."&amp;YEAR(F319),""),"1001 - Няма данни за сч. док.")</f>
        <v>1001 - Няма данни за сч. док.</v>
      </c>
      <c r="B319" s="69">
        <v>312</v>
      </c>
      <c r="C319" s="69" t="str">
        <f>IF(AND(D319&lt;&gt;"",D319&lt;&gt;" -  -  -  -  - "),VLOOKUP(D319,supply!$A$8:$B$507,2,FALSE),"")</f>
        <v/>
      </c>
      <c r="D319" s="60"/>
      <c r="E319" s="105"/>
      <c r="F319" s="67"/>
      <c r="G319" s="59"/>
      <c r="H319" s="59"/>
      <c r="I319" s="106"/>
      <c r="J319" s="106"/>
      <c r="K319" s="77" t="str">
        <f t="shared" si="16"/>
        <v>Няма избран доставчик</v>
      </c>
      <c r="L319" s="63" t="str">
        <f t="shared" si="17"/>
        <v/>
      </c>
      <c r="M319" s="98" t="str">
        <f t="shared" si="18"/>
        <v>Няма достатъчно данни</v>
      </c>
      <c r="U319" s="94" t="str">
        <f>IF(K319="OK",IF(IFERROR(VLOOKUP(B319,total!$D$8:$D$1007,1,FALSE),"")="",B319&amp;", ",""),"")</f>
        <v/>
      </c>
      <c r="V319" s="94" t="str">
        <f t="shared" si="19"/>
        <v/>
      </c>
    </row>
    <row r="320" spans="1:22" x14ac:dyDescent="0.25">
      <c r="A320" s="42" t="str">
        <f>IF(K320="OK",IFERROR(B320&amp;" - "&amp;VLOOKUP(C320,supply!$B$8:$C$507,2,FALSE)&amp;" - "&amp;E320&amp;" - "&amp;G320&amp;" - с ддс: "&amp;J320&amp;" - "&amp;DAY(F320)&amp;"."&amp;MONTH(F320)&amp;"."&amp;YEAR(F320),""),"1001 - Няма данни за сч. док.")</f>
        <v>1001 - Няма данни за сч. док.</v>
      </c>
      <c r="B320" s="69">
        <v>313</v>
      </c>
      <c r="C320" s="69" t="str">
        <f>IF(AND(D320&lt;&gt;"",D320&lt;&gt;" -  -  -  -  - "),VLOOKUP(D320,supply!$A$8:$B$507,2,FALSE),"")</f>
        <v/>
      </c>
      <c r="D320" s="60"/>
      <c r="E320" s="105"/>
      <c r="F320" s="67"/>
      <c r="G320" s="59"/>
      <c r="H320" s="59"/>
      <c r="I320" s="106"/>
      <c r="J320" s="106"/>
      <c r="K320" s="77" t="str">
        <f t="shared" si="16"/>
        <v>Няма избран доставчик</v>
      </c>
      <c r="L320" s="63" t="str">
        <f t="shared" si="17"/>
        <v/>
      </c>
      <c r="M320" s="98" t="str">
        <f t="shared" si="18"/>
        <v>Няма достатъчно данни</v>
      </c>
      <c r="U320" s="94" t="str">
        <f>IF(K320="OK",IF(IFERROR(VLOOKUP(B320,total!$D$8:$D$1007,1,FALSE),"")="",B320&amp;", ",""),"")</f>
        <v/>
      </c>
      <c r="V320" s="94" t="str">
        <f t="shared" si="19"/>
        <v/>
      </c>
    </row>
    <row r="321" spans="1:22" x14ac:dyDescent="0.25">
      <c r="A321" s="42" t="str">
        <f>IF(K321="OK",IFERROR(B321&amp;" - "&amp;VLOOKUP(C321,supply!$B$8:$C$507,2,FALSE)&amp;" - "&amp;E321&amp;" - "&amp;G321&amp;" - с ддс: "&amp;J321&amp;" - "&amp;DAY(F321)&amp;"."&amp;MONTH(F321)&amp;"."&amp;YEAR(F321),""),"1001 - Няма данни за сч. док.")</f>
        <v>1001 - Няма данни за сч. док.</v>
      </c>
      <c r="B321" s="69">
        <v>314</v>
      </c>
      <c r="C321" s="69" t="str">
        <f>IF(AND(D321&lt;&gt;"",D321&lt;&gt;" -  -  -  -  - "),VLOOKUP(D321,supply!$A$8:$B$507,2,FALSE),"")</f>
        <v/>
      </c>
      <c r="D321" s="60"/>
      <c r="E321" s="105"/>
      <c r="F321" s="67"/>
      <c r="G321" s="59"/>
      <c r="H321" s="59"/>
      <c r="I321" s="106"/>
      <c r="J321" s="106"/>
      <c r="K321" s="77" t="str">
        <f t="shared" si="16"/>
        <v>Няма избран доставчик</v>
      </c>
      <c r="L321" s="63" t="str">
        <f t="shared" si="17"/>
        <v/>
      </c>
      <c r="M321" s="98" t="str">
        <f t="shared" si="18"/>
        <v>Няма достатъчно данни</v>
      </c>
      <c r="U321" s="94" t="str">
        <f>IF(K321="OK",IF(IFERROR(VLOOKUP(B321,total!$D$8:$D$1007,1,FALSE),"")="",B321&amp;", ",""),"")</f>
        <v/>
      </c>
      <c r="V321" s="94" t="str">
        <f t="shared" si="19"/>
        <v/>
      </c>
    </row>
    <row r="322" spans="1:22" x14ac:dyDescent="0.25">
      <c r="A322" s="42" t="str">
        <f>IF(K322="OK",IFERROR(B322&amp;" - "&amp;VLOOKUP(C322,supply!$B$8:$C$507,2,FALSE)&amp;" - "&amp;E322&amp;" - "&amp;G322&amp;" - с ддс: "&amp;J322&amp;" - "&amp;DAY(F322)&amp;"."&amp;MONTH(F322)&amp;"."&amp;YEAR(F322),""),"1001 - Няма данни за сч. док.")</f>
        <v>1001 - Няма данни за сч. док.</v>
      </c>
      <c r="B322" s="69">
        <v>315</v>
      </c>
      <c r="C322" s="69" t="str">
        <f>IF(AND(D322&lt;&gt;"",D322&lt;&gt;" -  -  -  -  - "),VLOOKUP(D322,supply!$A$8:$B$507,2,FALSE),"")</f>
        <v/>
      </c>
      <c r="D322" s="60"/>
      <c r="E322" s="105"/>
      <c r="F322" s="67"/>
      <c r="G322" s="59"/>
      <c r="H322" s="59"/>
      <c r="I322" s="106"/>
      <c r="J322" s="106"/>
      <c r="K322" s="77" t="str">
        <f t="shared" si="16"/>
        <v>Няма избран доставчик</v>
      </c>
      <c r="L322" s="63" t="str">
        <f t="shared" si="17"/>
        <v/>
      </c>
      <c r="M322" s="98" t="str">
        <f t="shared" si="18"/>
        <v>Няма достатъчно данни</v>
      </c>
      <c r="U322" s="94" t="str">
        <f>IF(K322="OK",IF(IFERROR(VLOOKUP(B322,total!$D$8:$D$1007,1,FALSE),"")="",B322&amp;", ",""),"")</f>
        <v/>
      </c>
      <c r="V322" s="94" t="str">
        <f t="shared" si="19"/>
        <v/>
      </c>
    </row>
    <row r="323" spans="1:22" x14ac:dyDescent="0.25">
      <c r="A323" s="42" t="str">
        <f>IF(K323="OK",IFERROR(B323&amp;" - "&amp;VLOOKUP(C323,supply!$B$8:$C$507,2,FALSE)&amp;" - "&amp;E323&amp;" - "&amp;G323&amp;" - с ддс: "&amp;J323&amp;" - "&amp;DAY(F323)&amp;"."&amp;MONTH(F323)&amp;"."&amp;YEAR(F323),""),"1001 - Няма данни за сч. док.")</f>
        <v>1001 - Няма данни за сч. док.</v>
      </c>
      <c r="B323" s="69">
        <v>316</v>
      </c>
      <c r="C323" s="69" t="str">
        <f>IF(AND(D323&lt;&gt;"",D323&lt;&gt;" -  -  -  -  - "),VLOOKUP(D323,supply!$A$8:$B$507,2,FALSE),"")</f>
        <v/>
      </c>
      <c r="D323" s="60"/>
      <c r="E323" s="105"/>
      <c r="F323" s="67"/>
      <c r="G323" s="59"/>
      <c r="H323" s="59"/>
      <c r="I323" s="106"/>
      <c r="J323" s="106"/>
      <c r="K323" s="77" t="str">
        <f t="shared" si="16"/>
        <v>Няма избран доставчик</v>
      </c>
      <c r="L323" s="63" t="str">
        <f t="shared" si="17"/>
        <v/>
      </c>
      <c r="M323" s="98" t="str">
        <f t="shared" si="18"/>
        <v>Няма достатъчно данни</v>
      </c>
      <c r="U323" s="94" t="str">
        <f>IF(K323="OK",IF(IFERROR(VLOOKUP(B323,total!$D$8:$D$1007,1,FALSE),"")="",B323&amp;", ",""),"")</f>
        <v/>
      </c>
      <c r="V323" s="94" t="str">
        <f t="shared" si="19"/>
        <v/>
      </c>
    </row>
    <row r="324" spans="1:22" x14ac:dyDescent="0.25">
      <c r="A324" s="42" t="str">
        <f>IF(K324="OK",IFERROR(B324&amp;" - "&amp;VLOOKUP(C324,supply!$B$8:$C$507,2,FALSE)&amp;" - "&amp;E324&amp;" - "&amp;G324&amp;" - с ддс: "&amp;J324&amp;" - "&amp;DAY(F324)&amp;"."&amp;MONTH(F324)&amp;"."&amp;YEAR(F324),""),"1001 - Няма данни за сч. док.")</f>
        <v>1001 - Няма данни за сч. док.</v>
      </c>
      <c r="B324" s="69">
        <v>317</v>
      </c>
      <c r="C324" s="69" t="str">
        <f>IF(AND(D324&lt;&gt;"",D324&lt;&gt;" -  -  -  -  - "),VLOOKUP(D324,supply!$A$8:$B$507,2,FALSE),"")</f>
        <v/>
      </c>
      <c r="D324" s="60"/>
      <c r="E324" s="105"/>
      <c r="F324" s="67"/>
      <c r="G324" s="59"/>
      <c r="H324" s="59"/>
      <c r="I324" s="106"/>
      <c r="J324" s="106"/>
      <c r="K324" s="77" t="str">
        <f t="shared" si="16"/>
        <v>Няма избран доставчик</v>
      </c>
      <c r="L324" s="63" t="str">
        <f t="shared" si="17"/>
        <v/>
      </c>
      <c r="M324" s="98" t="str">
        <f t="shared" si="18"/>
        <v>Няма достатъчно данни</v>
      </c>
      <c r="U324" s="94" t="str">
        <f>IF(K324="OK",IF(IFERROR(VLOOKUP(B324,total!$D$8:$D$1007,1,FALSE),"")="",B324&amp;", ",""),"")</f>
        <v/>
      </c>
      <c r="V324" s="94" t="str">
        <f t="shared" si="19"/>
        <v/>
      </c>
    </row>
    <row r="325" spans="1:22" x14ac:dyDescent="0.25">
      <c r="A325" s="42" t="str">
        <f>IF(K325="OK",IFERROR(B325&amp;" - "&amp;VLOOKUP(C325,supply!$B$8:$C$507,2,FALSE)&amp;" - "&amp;E325&amp;" - "&amp;G325&amp;" - с ддс: "&amp;J325&amp;" - "&amp;DAY(F325)&amp;"."&amp;MONTH(F325)&amp;"."&amp;YEAR(F325),""),"1001 - Няма данни за сч. док.")</f>
        <v>1001 - Няма данни за сч. док.</v>
      </c>
      <c r="B325" s="69">
        <v>318</v>
      </c>
      <c r="C325" s="69" t="str">
        <f>IF(AND(D325&lt;&gt;"",D325&lt;&gt;" -  -  -  -  - "),VLOOKUP(D325,supply!$A$8:$B$507,2,FALSE),"")</f>
        <v/>
      </c>
      <c r="D325" s="60"/>
      <c r="E325" s="105"/>
      <c r="F325" s="67"/>
      <c r="G325" s="59"/>
      <c r="H325" s="59"/>
      <c r="I325" s="106"/>
      <c r="J325" s="106"/>
      <c r="K325" s="77" t="str">
        <f t="shared" si="16"/>
        <v>Няма избран доставчик</v>
      </c>
      <c r="L325" s="63" t="str">
        <f t="shared" si="17"/>
        <v/>
      </c>
      <c r="M325" s="98" t="str">
        <f t="shared" si="18"/>
        <v>Няма достатъчно данни</v>
      </c>
      <c r="U325" s="94" t="str">
        <f>IF(K325="OK",IF(IFERROR(VLOOKUP(B325,total!$D$8:$D$1007,1,FALSE),"")="",B325&amp;", ",""),"")</f>
        <v/>
      </c>
      <c r="V325" s="94" t="str">
        <f t="shared" si="19"/>
        <v/>
      </c>
    </row>
    <row r="326" spans="1:22" x14ac:dyDescent="0.25">
      <c r="A326" s="42" t="str">
        <f>IF(K326="OK",IFERROR(B326&amp;" - "&amp;VLOOKUP(C326,supply!$B$8:$C$507,2,FALSE)&amp;" - "&amp;E326&amp;" - "&amp;G326&amp;" - с ддс: "&amp;J326&amp;" - "&amp;DAY(F326)&amp;"."&amp;MONTH(F326)&amp;"."&amp;YEAR(F326),""),"1001 - Няма данни за сч. док.")</f>
        <v>1001 - Няма данни за сч. док.</v>
      </c>
      <c r="B326" s="69">
        <v>319</v>
      </c>
      <c r="C326" s="69" t="str">
        <f>IF(AND(D326&lt;&gt;"",D326&lt;&gt;" -  -  -  -  - "),VLOOKUP(D326,supply!$A$8:$B$507,2,FALSE),"")</f>
        <v/>
      </c>
      <c r="D326" s="60"/>
      <c r="E326" s="105"/>
      <c r="F326" s="67"/>
      <c r="G326" s="59"/>
      <c r="H326" s="59"/>
      <c r="I326" s="106"/>
      <c r="J326" s="106"/>
      <c r="K326" s="77" t="str">
        <f t="shared" si="16"/>
        <v>Няма избран доставчик</v>
      </c>
      <c r="L326" s="63" t="str">
        <f t="shared" si="17"/>
        <v/>
      </c>
      <c r="M326" s="98" t="str">
        <f t="shared" si="18"/>
        <v>Няма достатъчно данни</v>
      </c>
      <c r="U326" s="94" t="str">
        <f>IF(K326="OK",IF(IFERROR(VLOOKUP(B326,total!$D$8:$D$1007,1,FALSE),"")="",B326&amp;", ",""),"")</f>
        <v/>
      </c>
      <c r="V326" s="94" t="str">
        <f t="shared" si="19"/>
        <v/>
      </c>
    </row>
    <row r="327" spans="1:22" x14ac:dyDescent="0.25">
      <c r="A327" s="42" t="str">
        <f>IF(K327="OK",IFERROR(B327&amp;" - "&amp;VLOOKUP(C327,supply!$B$8:$C$507,2,FALSE)&amp;" - "&amp;E327&amp;" - "&amp;G327&amp;" - с ддс: "&amp;J327&amp;" - "&amp;DAY(F327)&amp;"."&amp;MONTH(F327)&amp;"."&amp;YEAR(F327),""),"1001 - Няма данни за сч. док.")</f>
        <v>1001 - Няма данни за сч. док.</v>
      </c>
      <c r="B327" s="69">
        <v>320</v>
      </c>
      <c r="C327" s="69" t="str">
        <f>IF(AND(D327&lt;&gt;"",D327&lt;&gt;" -  -  -  -  - "),VLOOKUP(D327,supply!$A$8:$B$507,2,FALSE),"")</f>
        <v/>
      </c>
      <c r="D327" s="60"/>
      <c r="E327" s="105"/>
      <c r="F327" s="67"/>
      <c r="G327" s="59"/>
      <c r="H327" s="59"/>
      <c r="I327" s="106"/>
      <c r="J327" s="106"/>
      <c r="K327" s="77" t="str">
        <f t="shared" si="16"/>
        <v>Няма избран доставчик</v>
      </c>
      <c r="L327" s="63" t="str">
        <f t="shared" si="17"/>
        <v/>
      </c>
      <c r="M327" s="98" t="str">
        <f t="shared" si="18"/>
        <v>Няма достатъчно данни</v>
      </c>
      <c r="U327" s="94" t="str">
        <f>IF(K327="OK",IF(IFERROR(VLOOKUP(B327,total!$D$8:$D$1007,1,FALSE),"")="",B327&amp;", ",""),"")</f>
        <v/>
      </c>
      <c r="V327" s="94" t="str">
        <f t="shared" si="19"/>
        <v/>
      </c>
    </row>
    <row r="328" spans="1:22" x14ac:dyDescent="0.25">
      <c r="A328" s="42" t="str">
        <f>IF(K328="OK",IFERROR(B328&amp;" - "&amp;VLOOKUP(C328,supply!$B$8:$C$507,2,FALSE)&amp;" - "&amp;E328&amp;" - "&amp;G328&amp;" - с ддс: "&amp;J328&amp;" - "&amp;DAY(F328)&amp;"."&amp;MONTH(F328)&amp;"."&amp;YEAR(F328),""),"1001 - Няма данни за сч. док.")</f>
        <v>1001 - Няма данни за сч. док.</v>
      </c>
      <c r="B328" s="69">
        <v>321</v>
      </c>
      <c r="C328" s="69" t="str">
        <f>IF(AND(D328&lt;&gt;"",D328&lt;&gt;" -  -  -  -  - "),VLOOKUP(D328,supply!$A$8:$B$507,2,FALSE),"")</f>
        <v/>
      </c>
      <c r="D328" s="60"/>
      <c r="E328" s="105"/>
      <c r="F328" s="67"/>
      <c r="G328" s="59"/>
      <c r="H328" s="59"/>
      <c r="I328" s="106"/>
      <c r="J328" s="106"/>
      <c r="K328" s="77" t="str">
        <f t="shared" si="16"/>
        <v>Няма избран доставчик</v>
      </c>
      <c r="L328" s="63" t="str">
        <f t="shared" si="17"/>
        <v/>
      </c>
      <c r="M328" s="98" t="str">
        <f t="shared" si="18"/>
        <v>Няма достатъчно данни</v>
      </c>
      <c r="U328" s="94" t="str">
        <f>IF(K328="OK",IF(IFERROR(VLOOKUP(B328,total!$D$8:$D$1007,1,FALSE),"")="",B328&amp;", ",""),"")</f>
        <v/>
      </c>
      <c r="V328" s="94" t="str">
        <f t="shared" si="19"/>
        <v/>
      </c>
    </row>
    <row r="329" spans="1:22" x14ac:dyDescent="0.25">
      <c r="A329" s="42" t="str">
        <f>IF(K329="OK",IFERROR(B329&amp;" - "&amp;VLOOKUP(C329,supply!$B$8:$C$507,2,FALSE)&amp;" - "&amp;E329&amp;" - "&amp;G329&amp;" - с ддс: "&amp;J329&amp;" - "&amp;DAY(F329)&amp;"."&amp;MONTH(F329)&amp;"."&amp;YEAR(F329),""),"1001 - Няма данни за сч. док.")</f>
        <v>1001 - Няма данни за сч. док.</v>
      </c>
      <c r="B329" s="69">
        <v>322</v>
      </c>
      <c r="C329" s="69" t="str">
        <f>IF(AND(D329&lt;&gt;"",D329&lt;&gt;" -  -  -  -  - "),VLOOKUP(D329,supply!$A$8:$B$507,2,FALSE),"")</f>
        <v/>
      </c>
      <c r="D329" s="60"/>
      <c r="E329" s="105"/>
      <c r="F329" s="67"/>
      <c r="G329" s="59"/>
      <c r="H329" s="59"/>
      <c r="I329" s="106"/>
      <c r="J329" s="106"/>
      <c r="K329" s="77" t="str">
        <f t="shared" ref="K329:K392" si="20">IFERROR(IF(C329&lt;&gt;"",IF(AND(E329&lt;&gt;"",F329&lt;&gt;"",I329&lt;&gt;"",J329&lt;&gt;""),"OK","Задължителни полета - Наименование/Дата/сума без ДДС/сума с ДДС"),"Няма избран доставчик"),"Преизберете доставчик")</f>
        <v>Няма избран доставчик</v>
      </c>
      <c r="L329" s="63" t="str">
        <f t="shared" ref="L329:L392" si="21">IF(OR(ABS(I329)*100&gt;TRUNC(ABS(I329)*100),ABS(J329)*100&gt;TRUNC(ABS(J329)*100)),"Въведена е сума с повече от два знака след десетичната запетая","")</f>
        <v/>
      </c>
      <c r="M329" s="98" t="str">
        <f t="shared" ref="M329:M392" si="22">IFERROR(ROUND(J329/I329-100%,4),"Няма достатъчно данни")</f>
        <v>Няма достатъчно данни</v>
      </c>
      <c r="U329" s="94" t="str">
        <f>IF(K329="OK",IF(IFERROR(VLOOKUP(B329,total!$D$8:$D$1007,1,FALSE),"")="",B329&amp;", ",""),"")</f>
        <v/>
      </c>
      <c r="V329" s="94" t="str">
        <f t="shared" si="19"/>
        <v/>
      </c>
    </row>
    <row r="330" spans="1:22" x14ac:dyDescent="0.25">
      <c r="A330" s="42" t="str">
        <f>IF(K330="OK",IFERROR(B330&amp;" - "&amp;VLOOKUP(C330,supply!$B$8:$C$507,2,FALSE)&amp;" - "&amp;E330&amp;" - "&amp;G330&amp;" - с ддс: "&amp;J330&amp;" - "&amp;DAY(F330)&amp;"."&amp;MONTH(F330)&amp;"."&amp;YEAR(F330),""),"1001 - Няма данни за сч. док.")</f>
        <v>1001 - Няма данни за сч. док.</v>
      </c>
      <c r="B330" s="69">
        <v>323</v>
      </c>
      <c r="C330" s="69" t="str">
        <f>IF(AND(D330&lt;&gt;"",D330&lt;&gt;" -  -  -  -  - "),VLOOKUP(D330,supply!$A$8:$B$507,2,FALSE),"")</f>
        <v/>
      </c>
      <c r="D330" s="60"/>
      <c r="E330" s="105"/>
      <c r="F330" s="67"/>
      <c r="G330" s="59"/>
      <c r="H330" s="59"/>
      <c r="I330" s="106"/>
      <c r="J330" s="106"/>
      <c r="K330" s="77" t="str">
        <f t="shared" si="20"/>
        <v>Няма избран доставчик</v>
      </c>
      <c r="L330" s="63" t="str">
        <f t="shared" si="21"/>
        <v/>
      </c>
      <c r="M330" s="98" t="str">
        <f t="shared" si="22"/>
        <v>Няма достатъчно данни</v>
      </c>
      <c r="U330" s="94" t="str">
        <f>IF(K330="OK",IF(IFERROR(VLOOKUP(B330,total!$D$8:$D$1007,1,FALSE),"")="",B330&amp;", ",""),"")</f>
        <v/>
      </c>
      <c r="V330" s="94" t="str">
        <f t="shared" ref="V330:V393" si="23">IF(K330="OK",CONCATENATE(V329,U330),V329)</f>
        <v/>
      </c>
    </row>
    <row r="331" spans="1:22" x14ac:dyDescent="0.25">
      <c r="A331" s="42" t="str">
        <f>IF(K331="OK",IFERROR(B331&amp;" - "&amp;VLOOKUP(C331,supply!$B$8:$C$507,2,FALSE)&amp;" - "&amp;E331&amp;" - "&amp;G331&amp;" - с ддс: "&amp;J331&amp;" - "&amp;DAY(F331)&amp;"."&amp;MONTH(F331)&amp;"."&amp;YEAR(F331),""),"1001 - Няма данни за сч. док.")</f>
        <v>1001 - Няма данни за сч. док.</v>
      </c>
      <c r="B331" s="69">
        <v>324</v>
      </c>
      <c r="C331" s="69" t="str">
        <f>IF(AND(D331&lt;&gt;"",D331&lt;&gt;" -  -  -  -  - "),VLOOKUP(D331,supply!$A$8:$B$507,2,FALSE),"")</f>
        <v/>
      </c>
      <c r="D331" s="60"/>
      <c r="E331" s="105"/>
      <c r="F331" s="67"/>
      <c r="G331" s="59"/>
      <c r="H331" s="59"/>
      <c r="I331" s="106"/>
      <c r="J331" s="106"/>
      <c r="K331" s="77" t="str">
        <f t="shared" si="20"/>
        <v>Няма избран доставчик</v>
      </c>
      <c r="L331" s="63" t="str">
        <f t="shared" si="21"/>
        <v/>
      </c>
      <c r="M331" s="98" t="str">
        <f t="shared" si="22"/>
        <v>Няма достатъчно данни</v>
      </c>
      <c r="U331" s="94" t="str">
        <f>IF(K331="OK",IF(IFERROR(VLOOKUP(B331,total!$D$8:$D$1007,1,FALSE),"")="",B331&amp;", ",""),"")</f>
        <v/>
      </c>
      <c r="V331" s="94" t="str">
        <f t="shared" si="23"/>
        <v/>
      </c>
    </row>
    <row r="332" spans="1:22" x14ac:dyDescent="0.25">
      <c r="A332" s="42" t="str">
        <f>IF(K332="OK",IFERROR(B332&amp;" - "&amp;VLOOKUP(C332,supply!$B$8:$C$507,2,FALSE)&amp;" - "&amp;E332&amp;" - "&amp;G332&amp;" - с ддс: "&amp;J332&amp;" - "&amp;DAY(F332)&amp;"."&amp;MONTH(F332)&amp;"."&amp;YEAR(F332),""),"1001 - Няма данни за сч. док.")</f>
        <v>1001 - Няма данни за сч. док.</v>
      </c>
      <c r="B332" s="69">
        <v>325</v>
      </c>
      <c r="C332" s="69" t="str">
        <f>IF(AND(D332&lt;&gt;"",D332&lt;&gt;" -  -  -  -  - "),VLOOKUP(D332,supply!$A$8:$B$507,2,FALSE),"")</f>
        <v/>
      </c>
      <c r="D332" s="60"/>
      <c r="E332" s="105"/>
      <c r="F332" s="67"/>
      <c r="G332" s="59"/>
      <c r="H332" s="59"/>
      <c r="I332" s="106"/>
      <c r="J332" s="106"/>
      <c r="K332" s="77" t="str">
        <f t="shared" si="20"/>
        <v>Няма избран доставчик</v>
      </c>
      <c r="L332" s="63" t="str">
        <f t="shared" si="21"/>
        <v/>
      </c>
      <c r="M332" s="98" t="str">
        <f t="shared" si="22"/>
        <v>Няма достатъчно данни</v>
      </c>
      <c r="U332" s="94" t="str">
        <f>IF(K332="OK",IF(IFERROR(VLOOKUP(B332,total!$D$8:$D$1007,1,FALSE),"")="",B332&amp;", ",""),"")</f>
        <v/>
      </c>
      <c r="V332" s="94" t="str">
        <f t="shared" si="23"/>
        <v/>
      </c>
    </row>
    <row r="333" spans="1:22" x14ac:dyDescent="0.25">
      <c r="A333" s="42" t="str">
        <f>IF(K333="OK",IFERROR(B333&amp;" - "&amp;VLOOKUP(C333,supply!$B$8:$C$507,2,FALSE)&amp;" - "&amp;E333&amp;" - "&amp;G333&amp;" - с ддс: "&amp;J333&amp;" - "&amp;DAY(F333)&amp;"."&amp;MONTH(F333)&amp;"."&amp;YEAR(F333),""),"1001 - Няма данни за сч. док.")</f>
        <v>1001 - Няма данни за сч. док.</v>
      </c>
      <c r="B333" s="69">
        <v>326</v>
      </c>
      <c r="C333" s="69" t="str">
        <f>IF(AND(D333&lt;&gt;"",D333&lt;&gt;" -  -  -  -  - "),VLOOKUP(D333,supply!$A$8:$B$507,2,FALSE),"")</f>
        <v/>
      </c>
      <c r="D333" s="60"/>
      <c r="E333" s="105"/>
      <c r="F333" s="67"/>
      <c r="G333" s="59"/>
      <c r="H333" s="59"/>
      <c r="I333" s="106"/>
      <c r="J333" s="106"/>
      <c r="K333" s="77" t="str">
        <f t="shared" si="20"/>
        <v>Няма избран доставчик</v>
      </c>
      <c r="L333" s="63" t="str">
        <f t="shared" si="21"/>
        <v/>
      </c>
      <c r="M333" s="98" t="str">
        <f t="shared" si="22"/>
        <v>Няма достатъчно данни</v>
      </c>
      <c r="U333" s="94" t="str">
        <f>IF(K333="OK",IF(IFERROR(VLOOKUP(B333,total!$D$8:$D$1007,1,FALSE),"")="",B333&amp;", ",""),"")</f>
        <v/>
      </c>
      <c r="V333" s="94" t="str">
        <f t="shared" si="23"/>
        <v/>
      </c>
    </row>
    <row r="334" spans="1:22" x14ac:dyDescent="0.25">
      <c r="A334" s="42" t="str">
        <f>IF(K334="OK",IFERROR(B334&amp;" - "&amp;VLOOKUP(C334,supply!$B$8:$C$507,2,FALSE)&amp;" - "&amp;E334&amp;" - "&amp;G334&amp;" - с ддс: "&amp;J334&amp;" - "&amp;DAY(F334)&amp;"."&amp;MONTH(F334)&amp;"."&amp;YEAR(F334),""),"1001 - Няма данни за сч. док.")</f>
        <v>1001 - Няма данни за сч. док.</v>
      </c>
      <c r="B334" s="69">
        <v>327</v>
      </c>
      <c r="C334" s="69" t="str">
        <f>IF(AND(D334&lt;&gt;"",D334&lt;&gt;" -  -  -  -  - "),VLOOKUP(D334,supply!$A$8:$B$507,2,FALSE),"")</f>
        <v/>
      </c>
      <c r="D334" s="60"/>
      <c r="E334" s="105"/>
      <c r="F334" s="67"/>
      <c r="G334" s="59"/>
      <c r="H334" s="59"/>
      <c r="I334" s="106"/>
      <c r="J334" s="106"/>
      <c r="K334" s="77" t="str">
        <f t="shared" si="20"/>
        <v>Няма избран доставчик</v>
      </c>
      <c r="L334" s="63" t="str">
        <f t="shared" si="21"/>
        <v/>
      </c>
      <c r="M334" s="98" t="str">
        <f t="shared" si="22"/>
        <v>Няма достатъчно данни</v>
      </c>
      <c r="U334" s="94" t="str">
        <f>IF(K334="OK",IF(IFERROR(VLOOKUP(B334,total!$D$8:$D$1007,1,FALSE),"")="",B334&amp;", ",""),"")</f>
        <v/>
      </c>
      <c r="V334" s="94" t="str">
        <f t="shared" si="23"/>
        <v/>
      </c>
    </row>
    <row r="335" spans="1:22" x14ac:dyDescent="0.25">
      <c r="A335" s="42" t="str">
        <f>IF(K335="OK",IFERROR(B335&amp;" - "&amp;VLOOKUP(C335,supply!$B$8:$C$507,2,FALSE)&amp;" - "&amp;E335&amp;" - "&amp;G335&amp;" - с ддс: "&amp;J335&amp;" - "&amp;DAY(F335)&amp;"."&amp;MONTH(F335)&amp;"."&amp;YEAR(F335),""),"1001 - Няма данни за сч. док.")</f>
        <v>1001 - Няма данни за сч. док.</v>
      </c>
      <c r="B335" s="69">
        <v>328</v>
      </c>
      <c r="C335" s="69" t="str">
        <f>IF(AND(D335&lt;&gt;"",D335&lt;&gt;" -  -  -  -  - "),VLOOKUP(D335,supply!$A$8:$B$507,2,FALSE),"")</f>
        <v/>
      </c>
      <c r="D335" s="60"/>
      <c r="E335" s="105"/>
      <c r="F335" s="67"/>
      <c r="G335" s="59"/>
      <c r="H335" s="59"/>
      <c r="I335" s="106"/>
      <c r="J335" s="106"/>
      <c r="K335" s="77" t="str">
        <f t="shared" si="20"/>
        <v>Няма избран доставчик</v>
      </c>
      <c r="L335" s="63" t="str">
        <f t="shared" si="21"/>
        <v/>
      </c>
      <c r="M335" s="98" t="str">
        <f t="shared" si="22"/>
        <v>Няма достатъчно данни</v>
      </c>
      <c r="U335" s="94" t="str">
        <f>IF(K335="OK",IF(IFERROR(VLOOKUP(B335,total!$D$8:$D$1007,1,FALSE),"")="",B335&amp;", ",""),"")</f>
        <v/>
      </c>
      <c r="V335" s="94" t="str">
        <f t="shared" si="23"/>
        <v/>
      </c>
    </row>
    <row r="336" spans="1:22" x14ac:dyDescent="0.25">
      <c r="A336" s="42" t="str">
        <f>IF(K336="OK",IFERROR(B336&amp;" - "&amp;VLOOKUP(C336,supply!$B$8:$C$507,2,FALSE)&amp;" - "&amp;E336&amp;" - "&amp;G336&amp;" - с ддс: "&amp;J336&amp;" - "&amp;DAY(F336)&amp;"."&amp;MONTH(F336)&amp;"."&amp;YEAR(F336),""),"1001 - Няма данни за сч. док.")</f>
        <v>1001 - Няма данни за сч. док.</v>
      </c>
      <c r="B336" s="69">
        <v>329</v>
      </c>
      <c r="C336" s="69" t="str">
        <f>IF(AND(D336&lt;&gt;"",D336&lt;&gt;" -  -  -  -  - "),VLOOKUP(D336,supply!$A$8:$B$507,2,FALSE),"")</f>
        <v/>
      </c>
      <c r="D336" s="60"/>
      <c r="E336" s="105"/>
      <c r="F336" s="67"/>
      <c r="G336" s="59"/>
      <c r="H336" s="59"/>
      <c r="I336" s="106"/>
      <c r="J336" s="106"/>
      <c r="K336" s="77" t="str">
        <f t="shared" si="20"/>
        <v>Няма избран доставчик</v>
      </c>
      <c r="L336" s="63" t="str">
        <f t="shared" si="21"/>
        <v/>
      </c>
      <c r="M336" s="98" t="str">
        <f t="shared" si="22"/>
        <v>Няма достатъчно данни</v>
      </c>
      <c r="U336" s="94" t="str">
        <f>IF(K336="OK",IF(IFERROR(VLOOKUP(B336,total!$D$8:$D$1007,1,FALSE),"")="",B336&amp;", ",""),"")</f>
        <v/>
      </c>
      <c r="V336" s="94" t="str">
        <f t="shared" si="23"/>
        <v/>
      </c>
    </row>
    <row r="337" spans="1:22" x14ac:dyDescent="0.25">
      <c r="A337" s="42" t="str">
        <f>IF(K337="OK",IFERROR(B337&amp;" - "&amp;VLOOKUP(C337,supply!$B$8:$C$507,2,FALSE)&amp;" - "&amp;E337&amp;" - "&amp;G337&amp;" - с ддс: "&amp;J337&amp;" - "&amp;DAY(F337)&amp;"."&amp;MONTH(F337)&amp;"."&amp;YEAR(F337),""),"1001 - Няма данни за сч. док.")</f>
        <v>1001 - Няма данни за сч. док.</v>
      </c>
      <c r="B337" s="69">
        <v>330</v>
      </c>
      <c r="C337" s="69" t="str">
        <f>IF(AND(D337&lt;&gt;"",D337&lt;&gt;" -  -  -  -  - "),VLOOKUP(D337,supply!$A$8:$B$507,2,FALSE),"")</f>
        <v/>
      </c>
      <c r="D337" s="60"/>
      <c r="E337" s="105"/>
      <c r="F337" s="67"/>
      <c r="G337" s="59"/>
      <c r="H337" s="59"/>
      <c r="I337" s="106"/>
      <c r="J337" s="106"/>
      <c r="K337" s="77" t="str">
        <f t="shared" si="20"/>
        <v>Няма избран доставчик</v>
      </c>
      <c r="L337" s="63" t="str">
        <f t="shared" si="21"/>
        <v/>
      </c>
      <c r="M337" s="98" t="str">
        <f t="shared" si="22"/>
        <v>Няма достатъчно данни</v>
      </c>
      <c r="U337" s="94" t="str">
        <f>IF(K337="OK",IF(IFERROR(VLOOKUP(B337,total!$D$8:$D$1007,1,FALSE),"")="",B337&amp;", ",""),"")</f>
        <v/>
      </c>
      <c r="V337" s="94" t="str">
        <f t="shared" si="23"/>
        <v/>
      </c>
    </row>
    <row r="338" spans="1:22" x14ac:dyDescent="0.25">
      <c r="A338" s="42" t="str">
        <f>IF(K338="OK",IFERROR(B338&amp;" - "&amp;VLOOKUP(C338,supply!$B$8:$C$507,2,FALSE)&amp;" - "&amp;E338&amp;" - "&amp;G338&amp;" - с ддс: "&amp;J338&amp;" - "&amp;DAY(F338)&amp;"."&amp;MONTH(F338)&amp;"."&amp;YEAR(F338),""),"1001 - Няма данни за сч. док.")</f>
        <v>1001 - Няма данни за сч. док.</v>
      </c>
      <c r="B338" s="69">
        <v>331</v>
      </c>
      <c r="C338" s="69" t="str">
        <f>IF(AND(D338&lt;&gt;"",D338&lt;&gt;" -  -  -  -  - "),VLOOKUP(D338,supply!$A$8:$B$507,2,FALSE),"")</f>
        <v/>
      </c>
      <c r="D338" s="60"/>
      <c r="E338" s="105"/>
      <c r="F338" s="67"/>
      <c r="G338" s="59"/>
      <c r="H338" s="59"/>
      <c r="I338" s="106"/>
      <c r="J338" s="106"/>
      <c r="K338" s="77" t="str">
        <f t="shared" si="20"/>
        <v>Няма избран доставчик</v>
      </c>
      <c r="L338" s="63" t="str">
        <f t="shared" si="21"/>
        <v/>
      </c>
      <c r="M338" s="98" t="str">
        <f t="shared" si="22"/>
        <v>Няма достатъчно данни</v>
      </c>
      <c r="U338" s="94" t="str">
        <f>IF(K338="OK",IF(IFERROR(VLOOKUP(B338,total!$D$8:$D$1007,1,FALSE),"")="",B338&amp;", ",""),"")</f>
        <v/>
      </c>
      <c r="V338" s="94" t="str">
        <f t="shared" si="23"/>
        <v/>
      </c>
    </row>
    <row r="339" spans="1:22" x14ac:dyDescent="0.25">
      <c r="A339" s="42" t="str">
        <f>IF(K339="OK",IFERROR(B339&amp;" - "&amp;VLOOKUP(C339,supply!$B$8:$C$507,2,FALSE)&amp;" - "&amp;E339&amp;" - "&amp;G339&amp;" - с ддс: "&amp;J339&amp;" - "&amp;DAY(F339)&amp;"."&amp;MONTH(F339)&amp;"."&amp;YEAR(F339),""),"1001 - Няма данни за сч. док.")</f>
        <v>1001 - Няма данни за сч. док.</v>
      </c>
      <c r="B339" s="69">
        <v>332</v>
      </c>
      <c r="C339" s="69" t="str">
        <f>IF(AND(D339&lt;&gt;"",D339&lt;&gt;" -  -  -  -  - "),VLOOKUP(D339,supply!$A$8:$B$507,2,FALSE),"")</f>
        <v/>
      </c>
      <c r="D339" s="60"/>
      <c r="E339" s="105"/>
      <c r="F339" s="67"/>
      <c r="G339" s="59"/>
      <c r="H339" s="59"/>
      <c r="I339" s="106"/>
      <c r="J339" s="106"/>
      <c r="K339" s="77" t="str">
        <f t="shared" si="20"/>
        <v>Няма избран доставчик</v>
      </c>
      <c r="L339" s="63" t="str">
        <f t="shared" si="21"/>
        <v/>
      </c>
      <c r="M339" s="98" t="str">
        <f t="shared" si="22"/>
        <v>Няма достатъчно данни</v>
      </c>
      <c r="U339" s="94" t="str">
        <f>IF(K339="OK",IF(IFERROR(VLOOKUP(B339,total!$D$8:$D$1007,1,FALSE),"")="",B339&amp;", ",""),"")</f>
        <v/>
      </c>
      <c r="V339" s="94" t="str">
        <f t="shared" si="23"/>
        <v/>
      </c>
    </row>
    <row r="340" spans="1:22" x14ac:dyDescent="0.25">
      <c r="A340" s="42" t="str">
        <f>IF(K340="OK",IFERROR(B340&amp;" - "&amp;VLOOKUP(C340,supply!$B$8:$C$507,2,FALSE)&amp;" - "&amp;E340&amp;" - "&amp;G340&amp;" - с ддс: "&amp;J340&amp;" - "&amp;DAY(F340)&amp;"."&amp;MONTH(F340)&amp;"."&amp;YEAR(F340),""),"1001 - Няма данни за сч. док.")</f>
        <v>1001 - Няма данни за сч. док.</v>
      </c>
      <c r="B340" s="69">
        <v>333</v>
      </c>
      <c r="C340" s="69" t="str">
        <f>IF(AND(D340&lt;&gt;"",D340&lt;&gt;" -  -  -  -  - "),VLOOKUP(D340,supply!$A$8:$B$507,2,FALSE),"")</f>
        <v/>
      </c>
      <c r="D340" s="60"/>
      <c r="E340" s="105"/>
      <c r="F340" s="67"/>
      <c r="G340" s="59"/>
      <c r="H340" s="59"/>
      <c r="I340" s="106"/>
      <c r="J340" s="106"/>
      <c r="K340" s="77" t="str">
        <f t="shared" si="20"/>
        <v>Няма избран доставчик</v>
      </c>
      <c r="L340" s="63" t="str">
        <f t="shared" si="21"/>
        <v/>
      </c>
      <c r="M340" s="98" t="str">
        <f t="shared" si="22"/>
        <v>Няма достатъчно данни</v>
      </c>
      <c r="U340" s="94" t="str">
        <f>IF(K340="OK",IF(IFERROR(VLOOKUP(B340,total!$D$8:$D$1007,1,FALSE),"")="",B340&amp;", ",""),"")</f>
        <v/>
      </c>
      <c r="V340" s="94" t="str">
        <f t="shared" si="23"/>
        <v/>
      </c>
    </row>
    <row r="341" spans="1:22" x14ac:dyDescent="0.25">
      <c r="A341" s="42" t="str">
        <f>IF(K341="OK",IFERROR(B341&amp;" - "&amp;VLOOKUP(C341,supply!$B$8:$C$507,2,FALSE)&amp;" - "&amp;E341&amp;" - "&amp;G341&amp;" - с ддс: "&amp;J341&amp;" - "&amp;DAY(F341)&amp;"."&amp;MONTH(F341)&amp;"."&amp;YEAR(F341),""),"1001 - Няма данни за сч. док.")</f>
        <v>1001 - Няма данни за сч. док.</v>
      </c>
      <c r="B341" s="69">
        <v>334</v>
      </c>
      <c r="C341" s="69" t="str">
        <f>IF(AND(D341&lt;&gt;"",D341&lt;&gt;" -  -  -  -  - "),VLOOKUP(D341,supply!$A$8:$B$507,2,FALSE),"")</f>
        <v/>
      </c>
      <c r="D341" s="60"/>
      <c r="E341" s="105"/>
      <c r="F341" s="67"/>
      <c r="G341" s="59"/>
      <c r="H341" s="59"/>
      <c r="I341" s="106"/>
      <c r="J341" s="106"/>
      <c r="K341" s="77" t="str">
        <f t="shared" si="20"/>
        <v>Няма избран доставчик</v>
      </c>
      <c r="L341" s="63" t="str">
        <f t="shared" si="21"/>
        <v/>
      </c>
      <c r="M341" s="98" t="str">
        <f t="shared" si="22"/>
        <v>Няма достатъчно данни</v>
      </c>
      <c r="U341" s="94" t="str">
        <f>IF(K341="OK",IF(IFERROR(VLOOKUP(B341,total!$D$8:$D$1007,1,FALSE),"")="",B341&amp;", ",""),"")</f>
        <v/>
      </c>
      <c r="V341" s="94" t="str">
        <f t="shared" si="23"/>
        <v/>
      </c>
    </row>
    <row r="342" spans="1:22" x14ac:dyDescent="0.25">
      <c r="A342" s="42" t="str">
        <f>IF(K342="OK",IFERROR(B342&amp;" - "&amp;VLOOKUP(C342,supply!$B$8:$C$507,2,FALSE)&amp;" - "&amp;E342&amp;" - "&amp;G342&amp;" - с ддс: "&amp;J342&amp;" - "&amp;DAY(F342)&amp;"."&amp;MONTH(F342)&amp;"."&amp;YEAR(F342),""),"1001 - Няма данни за сч. док.")</f>
        <v>1001 - Няма данни за сч. док.</v>
      </c>
      <c r="B342" s="69">
        <v>335</v>
      </c>
      <c r="C342" s="69" t="str">
        <f>IF(AND(D342&lt;&gt;"",D342&lt;&gt;" -  -  -  -  - "),VLOOKUP(D342,supply!$A$8:$B$507,2,FALSE),"")</f>
        <v/>
      </c>
      <c r="D342" s="60"/>
      <c r="E342" s="105"/>
      <c r="F342" s="67"/>
      <c r="G342" s="59"/>
      <c r="H342" s="59"/>
      <c r="I342" s="106"/>
      <c r="J342" s="106"/>
      <c r="K342" s="77" t="str">
        <f t="shared" si="20"/>
        <v>Няма избран доставчик</v>
      </c>
      <c r="L342" s="63" t="str">
        <f t="shared" si="21"/>
        <v/>
      </c>
      <c r="M342" s="98" t="str">
        <f t="shared" si="22"/>
        <v>Няма достатъчно данни</v>
      </c>
      <c r="U342" s="94" t="str">
        <f>IF(K342="OK",IF(IFERROR(VLOOKUP(B342,total!$D$8:$D$1007,1,FALSE),"")="",B342&amp;", ",""),"")</f>
        <v/>
      </c>
      <c r="V342" s="94" t="str">
        <f t="shared" si="23"/>
        <v/>
      </c>
    </row>
    <row r="343" spans="1:22" x14ac:dyDescent="0.25">
      <c r="A343" s="42" t="str">
        <f>IF(K343="OK",IFERROR(B343&amp;" - "&amp;VLOOKUP(C343,supply!$B$8:$C$507,2,FALSE)&amp;" - "&amp;E343&amp;" - "&amp;G343&amp;" - с ддс: "&amp;J343&amp;" - "&amp;DAY(F343)&amp;"."&amp;MONTH(F343)&amp;"."&amp;YEAR(F343),""),"1001 - Няма данни за сч. док.")</f>
        <v>1001 - Няма данни за сч. док.</v>
      </c>
      <c r="B343" s="69">
        <v>336</v>
      </c>
      <c r="C343" s="69" t="str">
        <f>IF(AND(D343&lt;&gt;"",D343&lt;&gt;" -  -  -  -  - "),VLOOKUP(D343,supply!$A$8:$B$507,2,FALSE),"")</f>
        <v/>
      </c>
      <c r="D343" s="60"/>
      <c r="E343" s="105"/>
      <c r="F343" s="67"/>
      <c r="G343" s="59"/>
      <c r="H343" s="59"/>
      <c r="I343" s="106"/>
      <c r="J343" s="106"/>
      <c r="K343" s="77" t="str">
        <f t="shared" si="20"/>
        <v>Няма избран доставчик</v>
      </c>
      <c r="L343" s="63" t="str">
        <f t="shared" si="21"/>
        <v/>
      </c>
      <c r="M343" s="98" t="str">
        <f t="shared" si="22"/>
        <v>Няма достатъчно данни</v>
      </c>
      <c r="U343" s="94" t="str">
        <f>IF(K343="OK",IF(IFERROR(VLOOKUP(B343,total!$D$8:$D$1007,1,FALSE),"")="",B343&amp;", ",""),"")</f>
        <v/>
      </c>
      <c r="V343" s="94" t="str">
        <f t="shared" si="23"/>
        <v/>
      </c>
    </row>
    <row r="344" spans="1:22" x14ac:dyDescent="0.25">
      <c r="A344" s="42" t="str">
        <f>IF(K344="OK",IFERROR(B344&amp;" - "&amp;VLOOKUP(C344,supply!$B$8:$C$507,2,FALSE)&amp;" - "&amp;E344&amp;" - "&amp;G344&amp;" - с ддс: "&amp;J344&amp;" - "&amp;DAY(F344)&amp;"."&amp;MONTH(F344)&amp;"."&amp;YEAR(F344),""),"1001 - Няма данни за сч. док.")</f>
        <v>1001 - Няма данни за сч. док.</v>
      </c>
      <c r="B344" s="69">
        <v>337</v>
      </c>
      <c r="C344" s="69" t="str">
        <f>IF(AND(D344&lt;&gt;"",D344&lt;&gt;" -  -  -  -  - "),VLOOKUP(D344,supply!$A$8:$B$507,2,FALSE),"")</f>
        <v/>
      </c>
      <c r="D344" s="60"/>
      <c r="E344" s="105"/>
      <c r="F344" s="67"/>
      <c r="G344" s="59"/>
      <c r="H344" s="59"/>
      <c r="I344" s="106"/>
      <c r="J344" s="106"/>
      <c r="K344" s="77" t="str">
        <f t="shared" si="20"/>
        <v>Няма избран доставчик</v>
      </c>
      <c r="L344" s="63" t="str">
        <f t="shared" si="21"/>
        <v/>
      </c>
      <c r="M344" s="98" t="str">
        <f t="shared" si="22"/>
        <v>Няма достатъчно данни</v>
      </c>
      <c r="U344" s="94" t="str">
        <f>IF(K344="OK",IF(IFERROR(VLOOKUP(B344,total!$D$8:$D$1007,1,FALSE),"")="",B344&amp;", ",""),"")</f>
        <v/>
      </c>
      <c r="V344" s="94" t="str">
        <f t="shared" si="23"/>
        <v/>
      </c>
    </row>
    <row r="345" spans="1:22" x14ac:dyDescent="0.25">
      <c r="A345" s="42" t="str">
        <f>IF(K345="OK",IFERROR(B345&amp;" - "&amp;VLOOKUP(C345,supply!$B$8:$C$507,2,FALSE)&amp;" - "&amp;E345&amp;" - "&amp;G345&amp;" - с ддс: "&amp;J345&amp;" - "&amp;DAY(F345)&amp;"."&amp;MONTH(F345)&amp;"."&amp;YEAR(F345),""),"1001 - Няма данни за сч. док.")</f>
        <v>1001 - Няма данни за сч. док.</v>
      </c>
      <c r="B345" s="69">
        <v>338</v>
      </c>
      <c r="C345" s="69" t="str">
        <f>IF(AND(D345&lt;&gt;"",D345&lt;&gt;" -  -  -  -  - "),VLOOKUP(D345,supply!$A$8:$B$507,2,FALSE),"")</f>
        <v/>
      </c>
      <c r="D345" s="60"/>
      <c r="E345" s="105"/>
      <c r="F345" s="67"/>
      <c r="G345" s="59"/>
      <c r="H345" s="59"/>
      <c r="I345" s="106"/>
      <c r="J345" s="106"/>
      <c r="K345" s="77" t="str">
        <f t="shared" si="20"/>
        <v>Няма избран доставчик</v>
      </c>
      <c r="L345" s="63" t="str">
        <f t="shared" si="21"/>
        <v/>
      </c>
      <c r="M345" s="98" t="str">
        <f t="shared" si="22"/>
        <v>Няма достатъчно данни</v>
      </c>
      <c r="U345" s="94" t="str">
        <f>IF(K345="OK",IF(IFERROR(VLOOKUP(B345,total!$D$8:$D$1007,1,FALSE),"")="",B345&amp;", ",""),"")</f>
        <v/>
      </c>
      <c r="V345" s="94" t="str">
        <f t="shared" si="23"/>
        <v/>
      </c>
    </row>
    <row r="346" spans="1:22" x14ac:dyDescent="0.25">
      <c r="A346" s="42" t="str">
        <f>IF(K346="OK",IFERROR(B346&amp;" - "&amp;VLOOKUP(C346,supply!$B$8:$C$507,2,FALSE)&amp;" - "&amp;E346&amp;" - "&amp;G346&amp;" - с ддс: "&amp;J346&amp;" - "&amp;DAY(F346)&amp;"."&amp;MONTH(F346)&amp;"."&amp;YEAR(F346),""),"1001 - Няма данни за сч. док.")</f>
        <v>1001 - Няма данни за сч. док.</v>
      </c>
      <c r="B346" s="69">
        <v>339</v>
      </c>
      <c r="C346" s="69" t="str">
        <f>IF(AND(D346&lt;&gt;"",D346&lt;&gt;" -  -  -  -  - "),VLOOKUP(D346,supply!$A$8:$B$507,2,FALSE),"")</f>
        <v/>
      </c>
      <c r="D346" s="60"/>
      <c r="E346" s="105"/>
      <c r="F346" s="67"/>
      <c r="G346" s="59"/>
      <c r="H346" s="59"/>
      <c r="I346" s="106"/>
      <c r="J346" s="106"/>
      <c r="K346" s="77" t="str">
        <f t="shared" si="20"/>
        <v>Няма избран доставчик</v>
      </c>
      <c r="L346" s="63" t="str">
        <f t="shared" si="21"/>
        <v/>
      </c>
      <c r="M346" s="98" t="str">
        <f t="shared" si="22"/>
        <v>Няма достатъчно данни</v>
      </c>
      <c r="U346" s="94" t="str">
        <f>IF(K346="OK",IF(IFERROR(VLOOKUP(B346,total!$D$8:$D$1007,1,FALSE),"")="",B346&amp;", ",""),"")</f>
        <v/>
      </c>
      <c r="V346" s="94" t="str">
        <f t="shared" si="23"/>
        <v/>
      </c>
    </row>
    <row r="347" spans="1:22" x14ac:dyDescent="0.25">
      <c r="A347" s="42" t="str">
        <f>IF(K347="OK",IFERROR(B347&amp;" - "&amp;VLOOKUP(C347,supply!$B$8:$C$507,2,FALSE)&amp;" - "&amp;E347&amp;" - "&amp;G347&amp;" - с ддс: "&amp;J347&amp;" - "&amp;DAY(F347)&amp;"."&amp;MONTH(F347)&amp;"."&amp;YEAR(F347),""),"1001 - Няма данни за сч. док.")</f>
        <v>1001 - Няма данни за сч. док.</v>
      </c>
      <c r="B347" s="69">
        <v>340</v>
      </c>
      <c r="C347" s="69" t="str">
        <f>IF(AND(D347&lt;&gt;"",D347&lt;&gt;" -  -  -  -  - "),VLOOKUP(D347,supply!$A$8:$B$507,2,FALSE),"")</f>
        <v/>
      </c>
      <c r="D347" s="60"/>
      <c r="E347" s="105"/>
      <c r="F347" s="67"/>
      <c r="G347" s="59"/>
      <c r="H347" s="59"/>
      <c r="I347" s="106"/>
      <c r="J347" s="106"/>
      <c r="K347" s="77" t="str">
        <f t="shared" si="20"/>
        <v>Няма избран доставчик</v>
      </c>
      <c r="L347" s="63" t="str">
        <f t="shared" si="21"/>
        <v/>
      </c>
      <c r="M347" s="98" t="str">
        <f t="shared" si="22"/>
        <v>Няма достатъчно данни</v>
      </c>
      <c r="U347" s="94" t="str">
        <f>IF(K347="OK",IF(IFERROR(VLOOKUP(B347,total!$D$8:$D$1007,1,FALSE),"")="",B347&amp;", ",""),"")</f>
        <v/>
      </c>
      <c r="V347" s="94" t="str">
        <f t="shared" si="23"/>
        <v/>
      </c>
    </row>
    <row r="348" spans="1:22" x14ac:dyDescent="0.25">
      <c r="A348" s="42" t="str">
        <f>IF(K348="OK",IFERROR(B348&amp;" - "&amp;VLOOKUP(C348,supply!$B$8:$C$507,2,FALSE)&amp;" - "&amp;E348&amp;" - "&amp;G348&amp;" - с ддс: "&amp;J348&amp;" - "&amp;DAY(F348)&amp;"."&amp;MONTH(F348)&amp;"."&amp;YEAR(F348),""),"1001 - Няма данни за сч. док.")</f>
        <v>1001 - Няма данни за сч. док.</v>
      </c>
      <c r="B348" s="69">
        <v>341</v>
      </c>
      <c r="C348" s="69" t="str">
        <f>IF(AND(D348&lt;&gt;"",D348&lt;&gt;" -  -  -  -  - "),VLOOKUP(D348,supply!$A$8:$B$507,2,FALSE),"")</f>
        <v/>
      </c>
      <c r="D348" s="60"/>
      <c r="E348" s="105"/>
      <c r="F348" s="67"/>
      <c r="G348" s="59"/>
      <c r="H348" s="59"/>
      <c r="I348" s="106"/>
      <c r="J348" s="106"/>
      <c r="K348" s="77" t="str">
        <f t="shared" si="20"/>
        <v>Няма избран доставчик</v>
      </c>
      <c r="L348" s="63" t="str">
        <f t="shared" si="21"/>
        <v/>
      </c>
      <c r="M348" s="98" t="str">
        <f t="shared" si="22"/>
        <v>Няма достатъчно данни</v>
      </c>
      <c r="U348" s="94" t="str">
        <f>IF(K348="OK",IF(IFERROR(VLOOKUP(B348,total!$D$8:$D$1007,1,FALSE),"")="",B348&amp;", ",""),"")</f>
        <v/>
      </c>
      <c r="V348" s="94" t="str">
        <f t="shared" si="23"/>
        <v/>
      </c>
    </row>
    <row r="349" spans="1:22" x14ac:dyDescent="0.25">
      <c r="A349" s="42" t="str">
        <f>IF(K349="OK",IFERROR(B349&amp;" - "&amp;VLOOKUP(C349,supply!$B$8:$C$507,2,FALSE)&amp;" - "&amp;E349&amp;" - "&amp;G349&amp;" - с ддс: "&amp;J349&amp;" - "&amp;DAY(F349)&amp;"."&amp;MONTH(F349)&amp;"."&amp;YEAR(F349),""),"1001 - Няма данни за сч. док.")</f>
        <v>1001 - Няма данни за сч. док.</v>
      </c>
      <c r="B349" s="69">
        <v>342</v>
      </c>
      <c r="C349" s="69" t="str">
        <f>IF(AND(D349&lt;&gt;"",D349&lt;&gt;" -  -  -  -  - "),VLOOKUP(D349,supply!$A$8:$B$507,2,FALSE),"")</f>
        <v/>
      </c>
      <c r="D349" s="60"/>
      <c r="E349" s="105"/>
      <c r="F349" s="67"/>
      <c r="G349" s="59"/>
      <c r="H349" s="59"/>
      <c r="I349" s="106"/>
      <c r="J349" s="106"/>
      <c r="K349" s="77" t="str">
        <f t="shared" si="20"/>
        <v>Няма избран доставчик</v>
      </c>
      <c r="L349" s="63" t="str">
        <f t="shared" si="21"/>
        <v/>
      </c>
      <c r="M349" s="98" t="str">
        <f t="shared" si="22"/>
        <v>Няма достатъчно данни</v>
      </c>
      <c r="U349" s="94" t="str">
        <f>IF(K349="OK",IF(IFERROR(VLOOKUP(B349,total!$D$8:$D$1007,1,FALSE),"")="",B349&amp;", ",""),"")</f>
        <v/>
      </c>
      <c r="V349" s="94" t="str">
        <f t="shared" si="23"/>
        <v/>
      </c>
    </row>
    <row r="350" spans="1:22" x14ac:dyDescent="0.25">
      <c r="A350" s="42" t="str">
        <f>IF(K350="OK",IFERROR(B350&amp;" - "&amp;VLOOKUP(C350,supply!$B$8:$C$507,2,FALSE)&amp;" - "&amp;E350&amp;" - "&amp;G350&amp;" - с ддс: "&amp;J350&amp;" - "&amp;DAY(F350)&amp;"."&amp;MONTH(F350)&amp;"."&amp;YEAR(F350),""),"1001 - Няма данни за сч. док.")</f>
        <v>1001 - Няма данни за сч. док.</v>
      </c>
      <c r="B350" s="69">
        <v>343</v>
      </c>
      <c r="C350" s="69" t="str">
        <f>IF(AND(D350&lt;&gt;"",D350&lt;&gt;" -  -  -  -  - "),VLOOKUP(D350,supply!$A$8:$B$507,2,FALSE),"")</f>
        <v/>
      </c>
      <c r="D350" s="60"/>
      <c r="E350" s="105"/>
      <c r="F350" s="67"/>
      <c r="G350" s="59"/>
      <c r="H350" s="59"/>
      <c r="I350" s="106"/>
      <c r="J350" s="106"/>
      <c r="K350" s="77" t="str">
        <f t="shared" si="20"/>
        <v>Няма избран доставчик</v>
      </c>
      <c r="L350" s="63" t="str">
        <f t="shared" si="21"/>
        <v/>
      </c>
      <c r="M350" s="98" t="str">
        <f t="shared" si="22"/>
        <v>Няма достатъчно данни</v>
      </c>
      <c r="U350" s="94" t="str">
        <f>IF(K350="OK",IF(IFERROR(VLOOKUP(B350,total!$D$8:$D$1007,1,FALSE),"")="",B350&amp;", ",""),"")</f>
        <v/>
      </c>
      <c r="V350" s="94" t="str">
        <f t="shared" si="23"/>
        <v/>
      </c>
    </row>
    <row r="351" spans="1:22" x14ac:dyDescent="0.25">
      <c r="A351" s="42" t="str">
        <f>IF(K351="OK",IFERROR(B351&amp;" - "&amp;VLOOKUP(C351,supply!$B$8:$C$507,2,FALSE)&amp;" - "&amp;E351&amp;" - "&amp;G351&amp;" - с ддс: "&amp;J351&amp;" - "&amp;DAY(F351)&amp;"."&amp;MONTH(F351)&amp;"."&amp;YEAR(F351),""),"1001 - Няма данни за сч. док.")</f>
        <v>1001 - Няма данни за сч. док.</v>
      </c>
      <c r="B351" s="69">
        <v>344</v>
      </c>
      <c r="C351" s="69" t="str">
        <f>IF(AND(D351&lt;&gt;"",D351&lt;&gt;" -  -  -  -  - "),VLOOKUP(D351,supply!$A$8:$B$507,2,FALSE),"")</f>
        <v/>
      </c>
      <c r="D351" s="60"/>
      <c r="E351" s="105"/>
      <c r="F351" s="67"/>
      <c r="G351" s="59"/>
      <c r="H351" s="59"/>
      <c r="I351" s="106"/>
      <c r="J351" s="106"/>
      <c r="K351" s="77" t="str">
        <f t="shared" si="20"/>
        <v>Няма избран доставчик</v>
      </c>
      <c r="L351" s="63" t="str">
        <f t="shared" si="21"/>
        <v/>
      </c>
      <c r="M351" s="98" t="str">
        <f t="shared" si="22"/>
        <v>Няма достатъчно данни</v>
      </c>
      <c r="U351" s="94" t="str">
        <f>IF(K351="OK",IF(IFERROR(VLOOKUP(B351,total!$D$8:$D$1007,1,FALSE),"")="",B351&amp;", ",""),"")</f>
        <v/>
      </c>
      <c r="V351" s="94" t="str">
        <f t="shared" si="23"/>
        <v/>
      </c>
    </row>
    <row r="352" spans="1:22" x14ac:dyDescent="0.25">
      <c r="A352" s="42" t="str">
        <f>IF(K352="OK",IFERROR(B352&amp;" - "&amp;VLOOKUP(C352,supply!$B$8:$C$507,2,FALSE)&amp;" - "&amp;E352&amp;" - "&amp;G352&amp;" - с ддс: "&amp;J352&amp;" - "&amp;DAY(F352)&amp;"."&amp;MONTH(F352)&amp;"."&amp;YEAR(F352),""),"1001 - Няма данни за сч. док.")</f>
        <v>1001 - Няма данни за сч. док.</v>
      </c>
      <c r="B352" s="69">
        <v>345</v>
      </c>
      <c r="C352" s="69" t="str">
        <f>IF(AND(D352&lt;&gt;"",D352&lt;&gt;" -  -  -  -  - "),VLOOKUP(D352,supply!$A$8:$B$507,2,FALSE),"")</f>
        <v/>
      </c>
      <c r="D352" s="60"/>
      <c r="E352" s="105"/>
      <c r="F352" s="67"/>
      <c r="G352" s="59"/>
      <c r="H352" s="59"/>
      <c r="I352" s="106"/>
      <c r="J352" s="106"/>
      <c r="K352" s="77" t="str">
        <f t="shared" si="20"/>
        <v>Няма избран доставчик</v>
      </c>
      <c r="L352" s="63" t="str">
        <f t="shared" si="21"/>
        <v/>
      </c>
      <c r="M352" s="98" t="str">
        <f t="shared" si="22"/>
        <v>Няма достатъчно данни</v>
      </c>
      <c r="U352" s="94" t="str">
        <f>IF(K352="OK",IF(IFERROR(VLOOKUP(B352,total!$D$8:$D$1007,1,FALSE),"")="",B352&amp;", ",""),"")</f>
        <v/>
      </c>
      <c r="V352" s="94" t="str">
        <f t="shared" si="23"/>
        <v/>
      </c>
    </row>
    <row r="353" spans="1:22" x14ac:dyDescent="0.25">
      <c r="A353" s="42" t="str">
        <f>IF(K353="OK",IFERROR(B353&amp;" - "&amp;VLOOKUP(C353,supply!$B$8:$C$507,2,FALSE)&amp;" - "&amp;E353&amp;" - "&amp;G353&amp;" - с ддс: "&amp;J353&amp;" - "&amp;DAY(F353)&amp;"."&amp;MONTH(F353)&amp;"."&amp;YEAR(F353),""),"1001 - Няма данни за сч. док.")</f>
        <v>1001 - Няма данни за сч. док.</v>
      </c>
      <c r="B353" s="69">
        <v>346</v>
      </c>
      <c r="C353" s="69" t="str">
        <f>IF(AND(D353&lt;&gt;"",D353&lt;&gt;" -  -  -  -  - "),VLOOKUP(D353,supply!$A$8:$B$507,2,FALSE),"")</f>
        <v/>
      </c>
      <c r="D353" s="60"/>
      <c r="E353" s="105"/>
      <c r="F353" s="67"/>
      <c r="G353" s="59"/>
      <c r="H353" s="59"/>
      <c r="I353" s="106"/>
      <c r="J353" s="106"/>
      <c r="K353" s="77" t="str">
        <f t="shared" si="20"/>
        <v>Няма избран доставчик</v>
      </c>
      <c r="L353" s="63" t="str">
        <f t="shared" si="21"/>
        <v/>
      </c>
      <c r="M353" s="98" t="str">
        <f t="shared" si="22"/>
        <v>Няма достатъчно данни</v>
      </c>
      <c r="U353" s="94" t="str">
        <f>IF(K353="OK",IF(IFERROR(VLOOKUP(B353,total!$D$8:$D$1007,1,FALSE),"")="",B353&amp;", ",""),"")</f>
        <v/>
      </c>
      <c r="V353" s="94" t="str">
        <f t="shared" si="23"/>
        <v/>
      </c>
    </row>
    <row r="354" spans="1:22" x14ac:dyDescent="0.25">
      <c r="A354" s="42" t="str">
        <f>IF(K354="OK",IFERROR(B354&amp;" - "&amp;VLOOKUP(C354,supply!$B$8:$C$507,2,FALSE)&amp;" - "&amp;E354&amp;" - "&amp;G354&amp;" - с ддс: "&amp;J354&amp;" - "&amp;DAY(F354)&amp;"."&amp;MONTH(F354)&amp;"."&amp;YEAR(F354),""),"1001 - Няма данни за сч. док.")</f>
        <v>1001 - Няма данни за сч. док.</v>
      </c>
      <c r="B354" s="69">
        <v>347</v>
      </c>
      <c r="C354" s="69" t="str">
        <f>IF(AND(D354&lt;&gt;"",D354&lt;&gt;" -  -  -  -  - "),VLOOKUP(D354,supply!$A$8:$B$507,2,FALSE),"")</f>
        <v/>
      </c>
      <c r="D354" s="60"/>
      <c r="E354" s="105"/>
      <c r="F354" s="67"/>
      <c r="G354" s="59"/>
      <c r="H354" s="59"/>
      <c r="I354" s="106"/>
      <c r="J354" s="106"/>
      <c r="K354" s="77" t="str">
        <f t="shared" si="20"/>
        <v>Няма избран доставчик</v>
      </c>
      <c r="L354" s="63" t="str">
        <f t="shared" si="21"/>
        <v/>
      </c>
      <c r="M354" s="98" t="str">
        <f t="shared" si="22"/>
        <v>Няма достатъчно данни</v>
      </c>
      <c r="U354" s="94" t="str">
        <f>IF(K354="OK",IF(IFERROR(VLOOKUP(B354,total!$D$8:$D$1007,1,FALSE),"")="",B354&amp;", ",""),"")</f>
        <v/>
      </c>
      <c r="V354" s="94" t="str">
        <f t="shared" si="23"/>
        <v/>
      </c>
    </row>
    <row r="355" spans="1:22" x14ac:dyDescent="0.25">
      <c r="A355" s="42" t="str">
        <f>IF(K355="OK",IFERROR(B355&amp;" - "&amp;VLOOKUP(C355,supply!$B$8:$C$507,2,FALSE)&amp;" - "&amp;E355&amp;" - "&amp;G355&amp;" - с ддс: "&amp;J355&amp;" - "&amp;DAY(F355)&amp;"."&amp;MONTH(F355)&amp;"."&amp;YEAR(F355),""),"1001 - Няма данни за сч. док.")</f>
        <v>1001 - Няма данни за сч. док.</v>
      </c>
      <c r="B355" s="69">
        <v>348</v>
      </c>
      <c r="C355" s="69" t="str">
        <f>IF(AND(D355&lt;&gt;"",D355&lt;&gt;" -  -  -  -  - "),VLOOKUP(D355,supply!$A$8:$B$507,2,FALSE),"")</f>
        <v/>
      </c>
      <c r="D355" s="60"/>
      <c r="E355" s="105"/>
      <c r="F355" s="67"/>
      <c r="G355" s="59"/>
      <c r="H355" s="59"/>
      <c r="I355" s="106"/>
      <c r="J355" s="106"/>
      <c r="K355" s="77" t="str">
        <f t="shared" si="20"/>
        <v>Няма избран доставчик</v>
      </c>
      <c r="L355" s="63" t="str">
        <f t="shared" si="21"/>
        <v/>
      </c>
      <c r="M355" s="98" t="str">
        <f t="shared" si="22"/>
        <v>Няма достатъчно данни</v>
      </c>
      <c r="U355" s="94" t="str">
        <f>IF(K355="OK",IF(IFERROR(VLOOKUP(B355,total!$D$8:$D$1007,1,FALSE),"")="",B355&amp;", ",""),"")</f>
        <v/>
      </c>
      <c r="V355" s="94" t="str">
        <f t="shared" si="23"/>
        <v/>
      </c>
    </row>
    <row r="356" spans="1:22" x14ac:dyDescent="0.25">
      <c r="A356" s="42" t="str">
        <f>IF(K356="OK",IFERROR(B356&amp;" - "&amp;VLOOKUP(C356,supply!$B$8:$C$507,2,FALSE)&amp;" - "&amp;E356&amp;" - "&amp;G356&amp;" - с ддс: "&amp;J356&amp;" - "&amp;DAY(F356)&amp;"."&amp;MONTH(F356)&amp;"."&amp;YEAR(F356),""),"1001 - Няма данни за сч. док.")</f>
        <v>1001 - Няма данни за сч. док.</v>
      </c>
      <c r="B356" s="69">
        <v>349</v>
      </c>
      <c r="C356" s="69" t="str">
        <f>IF(AND(D356&lt;&gt;"",D356&lt;&gt;" -  -  -  -  - "),VLOOKUP(D356,supply!$A$8:$B$507,2,FALSE),"")</f>
        <v/>
      </c>
      <c r="D356" s="60"/>
      <c r="E356" s="105"/>
      <c r="F356" s="67"/>
      <c r="G356" s="59"/>
      <c r="H356" s="59"/>
      <c r="I356" s="106"/>
      <c r="J356" s="106"/>
      <c r="K356" s="77" t="str">
        <f t="shared" si="20"/>
        <v>Няма избран доставчик</v>
      </c>
      <c r="L356" s="63" t="str">
        <f t="shared" si="21"/>
        <v/>
      </c>
      <c r="M356" s="98" t="str">
        <f t="shared" si="22"/>
        <v>Няма достатъчно данни</v>
      </c>
      <c r="U356" s="94" t="str">
        <f>IF(K356="OK",IF(IFERROR(VLOOKUP(B356,total!$D$8:$D$1007,1,FALSE),"")="",B356&amp;", ",""),"")</f>
        <v/>
      </c>
      <c r="V356" s="94" t="str">
        <f t="shared" si="23"/>
        <v/>
      </c>
    </row>
    <row r="357" spans="1:22" x14ac:dyDescent="0.25">
      <c r="A357" s="42" t="str">
        <f>IF(K357="OK",IFERROR(B357&amp;" - "&amp;VLOOKUP(C357,supply!$B$8:$C$507,2,FALSE)&amp;" - "&amp;E357&amp;" - "&amp;G357&amp;" - с ддс: "&amp;J357&amp;" - "&amp;DAY(F357)&amp;"."&amp;MONTH(F357)&amp;"."&amp;YEAR(F357),""),"1001 - Няма данни за сч. док.")</f>
        <v>1001 - Няма данни за сч. док.</v>
      </c>
      <c r="B357" s="69">
        <v>350</v>
      </c>
      <c r="C357" s="69" t="str">
        <f>IF(AND(D357&lt;&gt;"",D357&lt;&gt;" -  -  -  -  - "),VLOOKUP(D357,supply!$A$8:$B$507,2,FALSE),"")</f>
        <v/>
      </c>
      <c r="D357" s="60"/>
      <c r="E357" s="105"/>
      <c r="F357" s="67"/>
      <c r="G357" s="59"/>
      <c r="H357" s="59"/>
      <c r="I357" s="106"/>
      <c r="J357" s="106"/>
      <c r="K357" s="77" t="str">
        <f t="shared" si="20"/>
        <v>Няма избран доставчик</v>
      </c>
      <c r="L357" s="63" t="str">
        <f t="shared" si="21"/>
        <v/>
      </c>
      <c r="M357" s="98" t="str">
        <f t="shared" si="22"/>
        <v>Няма достатъчно данни</v>
      </c>
      <c r="U357" s="94" t="str">
        <f>IF(K357="OK",IF(IFERROR(VLOOKUP(B357,total!$D$8:$D$1007,1,FALSE),"")="",B357&amp;", ",""),"")</f>
        <v/>
      </c>
      <c r="V357" s="94" t="str">
        <f t="shared" si="23"/>
        <v/>
      </c>
    </row>
    <row r="358" spans="1:22" x14ac:dyDescent="0.25">
      <c r="A358" s="42" t="str">
        <f>IF(K358="OK",IFERROR(B358&amp;" - "&amp;VLOOKUP(C358,supply!$B$8:$C$507,2,FALSE)&amp;" - "&amp;E358&amp;" - "&amp;G358&amp;" - с ддс: "&amp;J358&amp;" - "&amp;DAY(F358)&amp;"."&amp;MONTH(F358)&amp;"."&amp;YEAR(F358),""),"1001 - Няма данни за сч. док.")</f>
        <v>1001 - Няма данни за сч. док.</v>
      </c>
      <c r="B358" s="69">
        <v>351</v>
      </c>
      <c r="C358" s="69" t="str">
        <f>IF(AND(D358&lt;&gt;"",D358&lt;&gt;" -  -  -  -  - "),VLOOKUP(D358,supply!$A$8:$B$507,2,FALSE),"")</f>
        <v/>
      </c>
      <c r="D358" s="60"/>
      <c r="E358" s="105"/>
      <c r="F358" s="67"/>
      <c r="G358" s="59"/>
      <c r="H358" s="59"/>
      <c r="I358" s="106"/>
      <c r="J358" s="106"/>
      <c r="K358" s="77" t="str">
        <f t="shared" si="20"/>
        <v>Няма избран доставчик</v>
      </c>
      <c r="L358" s="63" t="str">
        <f t="shared" si="21"/>
        <v/>
      </c>
      <c r="M358" s="98" t="str">
        <f t="shared" si="22"/>
        <v>Няма достатъчно данни</v>
      </c>
      <c r="U358" s="94" t="str">
        <f>IF(K358="OK",IF(IFERROR(VLOOKUP(B358,total!$D$8:$D$1007,1,FALSE),"")="",B358&amp;", ",""),"")</f>
        <v/>
      </c>
      <c r="V358" s="94" t="str">
        <f t="shared" si="23"/>
        <v/>
      </c>
    </row>
    <row r="359" spans="1:22" x14ac:dyDescent="0.25">
      <c r="A359" s="42" t="str">
        <f>IF(K359="OK",IFERROR(B359&amp;" - "&amp;VLOOKUP(C359,supply!$B$8:$C$507,2,FALSE)&amp;" - "&amp;E359&amp;" - "&amp;G359&amp;" - с ддс: "&amp;J359&amp;" - "&amp;DAY(F359)&amp;"."&amp;MONTH(F359)&amp;"."&amp;YEAR(F359),""),"1001 - Няма данни за сч. док.")</f>
        <v>1001 - Няма данни за сч. док.</v>
      </c>
      <c r="B359" s="69">
        <v>352</v>
      </c>
      <c r="C359" s="69" t="str">
        <f>IF(AND(D359&lt;&gt;"",D359&lt;&gt;" -  -  -  -  - "),VLOOKUP(D359,supply!$A$8:$B$507,2,FALSE),"")</f>
        <v/>
      </c>
      <c r="D359" s="60"/>
      <c r="E359" s="105"/>
      <c r="F359" s="67"/>
      <c r="G359" s="59"/>
      <c r="H359" s="59"/>
      <c r="I359" s="106"/>
      <c r="J359" s="106"/>
      <c r="K359" s="77" t="str">
        <f t="shared" si="20"/>
        <v>Няма избран доставчик</v>
      </c>
      <c r="L359" s="63" t="str">
        <f t="shared" si="21"/>
        <v/>
      </c>
      <c r="M359" s="98" t="str">
        <f t="shared" si="22"/>
        <v>Няма достатъчно данни</v>
      </c>
      <c r="U359" s="94" t="str">
        <f>IF(K359="OK",IF(IFERROR(VLOOKUP(B359,total!$D$8:$D$1007,1,FALSE),"")="",B359&amp;", ",""),"")</f>
        <v/>
      </c>
      <c r="V359" s="94" t="str">
        <f t="shared" si="23"/>
        <v/>
      </c>
    </row>
    <row r="360" spans="1:22" x14ac:dyDescent="0.25">
      <c r="A360" s="42" t="str">
        <f>IF(K360="OK",IFERROR(B360&amp;" - "&amp;VLOOKUP(C360,supply!$B$8:$C$507,2,FALSE)&amp;" - "&amp;E360&amp;" - "&amp;G360&amp;" - с ддс: "&amp;J360&amp;" - "&amp;DAY(F360)&amp;"."&amp;MONTH(F360)&amp;"."&amp;YEAR(F360),""),"1001 - Няма данни за сч. док.")</f>
        <v>1001 - Няма данни за сч. док.</v>
      </c>
      <c r="B360" s="69">
        <v>353</v>
      </c>
      <c r="C360" s="69" t="str">
        <f>IF(AND(D360&lt;&gt;"",D360&lt;&gt;" -  -  -  -  - "),VLOOKUP(D360,supply!$A$8:$B$507,2,FALSE),"")</f>
        <v/>
      </c>
      <c r="D360" s="60"/>
      <c r="E360" s="105"/>
      <c r="F360" s="67"/>
      <c r="G360" s="59"/>
      <c r="H360" s="59"/>
      <c r="I360" s="106"/>
      <c r="J360" s="106"/>
      <c r="K360" s="77" t="str">
        <f t="shared" si="20"/>
        <v>Няма избран доставчик</v>
      </c>
      <c r="L360" s="63" t="str">
        <f t="shared" si="21"/>
        <v/>
      </c>
      <c r="M360" s="98" t="str">
        <f t="shared" si="22"/>
        <v>Няма достатъчно данни</v>
      </c>
      <c r="U360" s="94" t="str">
        <f>IF(K360="OK",IF(IFERROR(VLOOKUP(B360,total!$D$8:$D$1007,1,FALSE),"")="",B360&amp;", ",""),"")</f>
        <v/>
      </c>
      <c r="V360" s="94" t="str">
        <f t="shared" si="23"/>
        <v/>
      </c>
    </row>
    <row r="361" spans="1:22" x14ac:dyDescent="0.25">
      <c r="A361" s="42" t="str">
        <f>IF(K361="OK",IFERROR(B361&amp;" - "&amp;VLOOKUP(C361,supply!$B$8:$C$507,2,FALSE)&amp;" - "&amp;E361&amp;" - "&amp;G361&amp;" - с ддс: "&amp;J361&amp;" - "&amp;DAY(F361)&amp;"."&amp;MONTH(F361)&amp;"."&amp;YEAR(F361),""),"1001 - Няма данни за сч. док.")</f>
        <v>1001 - Няма данни за сч. док.</v>
      </c>
      <c r="B361" s="69">
        <v>354</v>
      </c>
      <c r="C361" s="69" t="str">
        <f>IF(AND(D361&lt;&gt;"",D361&lt;&gt;" -  -  -  -  - "),VLOOKUP(D361,supply!$A$8:$B$507,2,FALSE),"")</f>
        <v/>
      </c>
      <c r="D361" s="60"/>
      <c r="E361" s="105"/>
      <c r="F361" s="67"/>
      <c r="G361" s="59"/>
      <c r="H361" s="59"/>
      <c r="I361" s="106"/>
      <c r="J361" s="106"/>
      <c r="K361" s="77" t="str">
        <f t="shared" si="20"/>
        <v>Няма избран доставчик</v>
      </c>
      <c r="L361" s="63" t="str">
        <f t="shared" si="21"/>
        <v/>
      </c>
      <c r="M361" s="98" t="str">
        <f t="shared" si="22"/>
        <v>Няма достатъчно данни</v>
      </c>
      <c r="U361" s="94" t="str">
        <f>IF(K361="OK",IF(IFERROR(VLOOKUP(B361,total!$D$8:$D$1007,1,FALSE),"")="",B361&amp;", ",""),"")</f>
        <v/>
      </c>
      <c r="V361" s="94" t="str">
        <f t="shared" si="23"/>
        <v/>
      </c>
    </row>
    <row r="362" spans="1:22" x14ac:dyDescent="0.25">
      <c r="A362" s="42" t="str">
        <f>IF(K362="OK",IFERROR(B362&amp;" - "&amp;VLOOKUP(C362,supply!$B$8:$C$507,2,FALSE)&amp;" - "&amp;E362&amp;" - "&amp;G362&amp;" - с ддс: "&amp;J362&amp;" - "&amp;DAY(F362)&amp;"."&amp;MONTH(F362)&amp;"."&amp;YEAR(F362),""),"1001 - Няма данни за сч. док.")</f>
        <v>1001 - Няма данни за сч. док.</v>
      </c>
      <c r="B362" s="69">
        <v>355</v>
      </c>
      <c r="C362" s="69" t="str">
        <f>IF(AND(D362&lt;&gt;"",D362&lt;&gt;" -  -  -  -  - "),VLOOKUP(D362,supply!$A$8:$B$507,2,FALSE),"")</f>
        <v/>
      </c>
      <c r="D362" s="60"/>
      <c r="E362" s="105"/>
      <c r="F362" s="67"/>
      <c r="G362" s="59"/>
      <c r="H362" s="59"/>
      <c r="I362" s="106"/>
      <c r="J362" s="106"/>
      <c r="K362" s="77" t="str">
        <f t="shared" si="20"/>
        <v>Няма избран доставчик</v>
      </c>
      <c r="L362" s="63" t="str">
        <f t="shared" si="21"/>
        <v/>
      </c>
      <c r="M362" s="98" t="str">
        <f t="shared" si="22"/>
        <v>Няма достатъчно данни</v>
      </c>
      <c r="U362" s="94" t="str">
        <f>IF(K362="OK",IF(IFERROR(VLOOKUP(B362,total!$D$8:$D$1007,1,FALSE),"")="",B362&amp;", ",""),"")</f>
        <v/>
      </c>
      <c r="V362" s="94" t="str">
        <f t="shared" si="23"/>
        <v/>
      </c>
    </row>
    <row r="363" spans="1:22" x14ac:dyDescent="0.25">
      <c r="A363" s="42" t="str">
        <f>IF(K363="OK",IFERROR(B363&amp;" - "&amp;VLOOKUP(C363,supply!$B$8:$C$507,2,FALSE)&amp;" - "&amp;E363&amp;" - "&amp;G363&amp;" - с ддс: "&amp;J363&amp;" - "&amp;DAY(F363)&amp;"."&amp;MONTH(F363)&amp;"."&amp;YEAR(F363),""),"1001 - Няма данни за сч. док.")</f>
        <v>1001 - Няма данни за сч. док.</v>
      </c>
      <c r="B363" s="69">
        <v>356</v>
      </c>
      <c r="C363" s="69" t="str">
        <f>IF(AND(D363&lt;&gt;"",D363&lt;&gt;" -  -  -  -  - "),VLOOKUP(D363,supply!$A$8:$B$507,2,FALSE),"")</f>
        <v/>
      </c>
      <c r="D363" s="60"/>
      <c r="E363" s="105"/>
      <c r="F363" s="67"/>
      <c r="G363" s="59"/>
      <c r="H363" s="59"/>
      <c r="I363" s="106"/>
      <c r="J363" s="106"/>
      <c r="K363" s="77" t="str">
        <f t="shared" si="20"/>
        <v>Няма избран доставчик</v>
      </c>
      <c r="L363" s="63" t="str">
        <f t="shared" si="21"/>
        <v/>
      </c>
      <c r="M363" s="98" t="str">
        <f t="shared" si="22"/>
        <v>Няма достатъчно данни</v>
      </c>
      <c r="U363" s="94" t="str">
        <f>IF(K363="OK",IF(IFERROR(VLOOKUP(B363,total!$D$8:$D$1007,1,FALSE),"")="",B363&amp;", ",""),"")</f>
        <v/>
      </c>
      <c r="V363" s="94" t="str">
        <f t="shared" si="23"/>
        <v/>
      </c>
    </row>
    <row r="364" spans="1:22" x14ac:dyDescent="0.25">
      <c r="A364" s="42" t="str">
        <f>IF(K364="OK",IFERROR(B364&amp;" - "&amp;VLOOKUP(C364,supply!$B$8:$C$507,2,FALSE)&amp;" - "&amp;E364&amp;" - "&amp;G364&amp;" - с ддс: "&amp;J364&amp;" - "&amp;DAY(F364)&amp;"."&amp;MONTH(F364)&amp;"."&amp;YEAR(F364),""),"1001 - Няма данни за сч. док.")</f>
        <v>1001 - Няма данни за сч. док.</v>
      </c>
      <c r="B364" s="69">
        <v>357</v>
      </c>
      <c r="C364" s="69" t="str">
        <f>IF(AND(D364&lt;&gt;"",D364&lt;&gt;" -  -  -  -  - "),VLOOKUP(D364,supply!$A$8:$B$507,2,FALSE),"")</f>
        <v/>
      </c>
      <c r="D364" s="60"/>
      <c r="E364" s="105"/>
      <c r="F364" s="67"/>
      <c r="G364" s="59"/>
      <c r="H364" s="59"/>
      <c r="I364" s="106"/>
      <c r="J364" s="106"/>
      <c r="K364" s="77" t="str">
        <f t="shared" si="20"/>
        <v>Няма избран доставчик</v>
      </c>
      <c r="L364" s="63" t="str">
        <f t="shared" si="21"/>
        <v/>
      </c>
      <c r="M364" s="98" t="str">
        <f t="shared" si="22"/>
        <v>Няма достатъчно данни</v>
      </c>
      <c r="U364" s="94" t="str">
        <f>IF(K364="OK",IF(IFERROR(VLOOKUP(B364,total!$D$8:$D$1007,1,FALSE),"")="",B364&amp;", ",""),"")</f>
        <v/>
      </c>
      <c r="V364" s="94" t="str">
        <f t="shared" si="23"/>
        <v/>
      </c>
    </row>
    <row r="365" spans="1:22" x14ac:dyDescent="0.25">
      <c r="A365" s="42" t="str">
        <f>IF(K365="OK",IFERROR(B365&amp;" - "&amp;VLOOKUP(C365,supply!$B$8:$C$507,2,FALSE)&amp;" - "&amp;E365&amp;" - "&amp;G365&amp;" - с ддс: "&amp;J365&amp;" - "&amp;DAY(F365)&amp;"."&amp;MONTH(F365)&amp;"."&amp;YEAR(F365),""),"1001 - Няма данни за сч. док.")</f>
        <v>1001 - Няма данни за сч. док.</v>
      </c>
      <c r="B365" s="69">
        <v>358</v>
      </c>
      <c r="C365" s="69" t="str">
        <f>IF(AND(D365&lt;&gt;"",D365&lt;&gt;" -  -  -  -  - "),VLOOKUP(D365,supply!$A$8:$B$507,2,FALSE),"")</f>
        <v/>
      </c>
      <c r="D365" s="60"/>
      <c r="E365" s="105"/>
      <c r="F365" s="67"/>
      <c r="G365" s="59"/>
      <c r="H365" s="59"/>
      <c r="I365" s="106"/>
      <c r="J365" s="106"/>
      <c r="K365" s="77" t="str">
        <f t="shared" si="20"/>
        <v>Няма избран доставчик</v>
      </c>
      <c r="L365" s="63" t="str">
        <f t="shared" si="21"/>
        <v/>
      </c>
      <c r="M365" s="98" t="str">
        <f t="shared" si="22"/>
        <v>Няма достатъчно данни</v>
      </c>
      <c r="U365" s="94" t="str">
        <f>IF(K365="OK",IF(IFERROR(VLOOKUP(B365,total!$D$8:$D$1007,1,FALSE),"")="",B365&amp;", ",""),"")</f>
        <v/>
      </c>
      <c r="V365" s="94" t="str">
        <f t="shared" si="23"/>
        <v/>
      </c>
    </row>
    <row r="366" spans="1:22" x14ac:dyDescent="0.25">
      <c r="A366" s="42" t="str">
        <f>IF(K366="OK",IFERROR(B366&amp;" - "&amp;VLOOKUP(C366,supply!$B$8:$C$507,2,FALSE)&amp;" - "&amp;E366&amp;" - "&amp;G366&amp;" - с ддс: "&amp;J366&amp;" - "&amp;DAY(F366)&amp;"."&amp;MONTH(F366)&amp;"."&amp;YEAR(F366),""),"1001 - Няма данни за сч. док.")</f>
        <v>1001 - Няма данни за сч. док.</v>
      </c>
      <c r="B366" s="69">
        <v>359</v>
      </c>
      <c r="C366" s="69" t="str">
        <f>IF(AND(D366&lt;&gt;"",D366&lt;&gt;" -  -  -  -  - "),VLOOKUP(D366,supply!$A$8:$B$507,2,FALSE),"")</f>
        <v/>
      </c>
      <c r="D366" s="60"/>
      <c r="E366" s="105"/>
      <c r="F366" s="67"/>
      <c r="G366" s="59"/>
      <c r="H366" s="59"/>
      <c r="I366" s="106"/>
      <c r="J366" s="106"/>
      <c r="K366" s="77" t="str">
        <f t="shared" si="20"/>
        <v>Няма избран доставчик</v>
      </c>
      <c r="L366" s="63" t="str">
        <f t="shared" si="21"/>
        <v/>
      </c>
      <c r="M366" s="98" t="str">
        <f t="shared" si="22"/>
        <v>Няма достатъчно данни</v>
      </c>
      <c r="U366" s="94" t="str">
        <f>IF(K366="OK",IF(IFERROR(VLOOKUP(B366,total!$D$8:$D$1007,1,FALSE),"")="",B366&amp;", ",""),"")</f>
        <v/>
      </c>
      <c r="V366" s="94" t="str">
        <f t="shared" si="23"/>
        <v/>
      </c>
    </row>
    <row r="367" spans="1:22" x14ac:dyDescent="0.25">
      <c r="A367" s="42" t="str">
        <f>IF(K367="OK",IFERROR(B367&amp;" - "&amp;VLOOKUP(C367,supply!$B$8:$C$507,2,FALSE)&amp;" - "&amp;E367&amp;" - "&amp;G367&amp;" - с ддс: "&amp;J367&amp;" - "&amp;DAY(F367)&amp;"."&amp;MONTH(F367)&amp;"."&amp;YEAR(F367),""),"1001 - Няма данни за сч. док.")</f>
        <v>1001 - Няма данни за сч. док.</v>
      </c>
      <c r="B367" s="69">
        <v>360</v>
      </c>
      <c r="C367" s="69" t="str">
        <f>IF(AND(D367&lt;&gt;"",D367&lt;&gt;" -  -  -  -  - "),VLOOKUP(D367,supply!$A$8:$B$507,2,FALSE),"")</f>
        <v/>
      </c>
      <c r="D367" s="60"/>
      <c r="E367" s="105"/>
      <c r="F367" s="67"/>
      <c r="G367" s="59"/>
      <c r="H367" s="59"/>
      <c r="I367" s="106"/>
      <c r="J367" s="106"/>
      <c r="K367" s="77" t="str">
        <f t="shared" si="20"/>
        <v>Няма избран доставчик</v>
      </c>
      <c r="L367" s="63" t="str">
        <f t="shared" si="21"/>
        <v/>
      </c>
      <c r="M367" s="98" t="str">
        <f t="shared" si="22"/>
        <v>Няма достатъчно данни</v>
      </c>
      <c r="U367" s="94" t="str">
        <f>IF(K367="OK",IF(IFERROR(VLOOKUP(B367,total!$D$8:$D$1007,1,FALSE),"")="",B367&amp;", ",""),"")</f>
        <v/>
      </c>
      <c r="V367" s="94" t="str">
        <f t="shared" si="23"/>
        <v/>
      </c>
    </row>
    <row r="368" spans="1:22" x14ac:dyDescent="0.25">
      <c r="A368" s="42" t="str">
        <f>IF(K368="OK",IFERROR(B368&amp;" - "&amp;VLOOKUP(C368,supply!$B$8:$C$507,2,FALSE)&amp;" - "&amp;E368&amp;" - "&amp;G368&amp;" - с ддс: "&amp;J368&amp;" - "&amp;DAY(F368)&amp;"."&amp;MONTH(F368)&amp;"."&amp;YEAR(F368),""),"1001 - Няма данни за сч. док.")</f>
        <v>1001 - Няма данни за сч. док.</v>
      </c>
      <c r="B368" s="69">
        <v>361</v>
      </c>
      <c r="C368" s="69" t="str">
        <f>IF(AND(D368&lt;&gt;"",D368&lt;&gt;" -  -  -  -  - "),VLOOKUP(D368,supply!$A$8:$B$507,2,FALSE),"")</f>
        <v/>
      </c>
      <c r="D368" s="60"/>
      <c r="E368" s="105"/>
      <c r="F368" s="67"/>
      <c r="G368" s="59"/>
      <c r="H368" s="59"/>
      <c r="I368" s="106"/>
      <c r="J368" s="106"/>
      <c r="K368" s="77" t="str">
        <f t="shared" si="20"/>
        <v>Няма избран доставчик</v>
      </c>
      <c r="L368" s="63" t="str">
        <f t="shared" si="21"/>
        <v/>
      </c>
      <c r="M368" s="98" t="str">
        <f t="shared" si="22"/>
        <v>Няма достатъчно данни</v>
      </c>
      <c r="U368" s="94" t="str">
        <f>IF(K368="OK",IF(IFERROR(VLOOKUP(B368,total!$D$8:$D$1007,1,FALSE),"")="",B368&amp;", ",""),"")</f>
        <v/>
      </c>
      <c r="V368" s="94" t="str">
        <f t="shared" si="23"/>
        <v/>
      </c>
    </row>
    <row r="369" spans="1:22" x14ac:dyDescent="0.25">
      <c r="A369" s="42" t="str">
        <f>IF(K369="OK",IFERROR(B369&amp;" - "&amp;VLOOKUP(C369,supply!$B$8:$C$507,2,FALSE)&amp;" - "&amp;E369&amp;" - "&amp;G369&amp;" - с ддс: "&amp;J369&amp;" - "&amp;DAY(F369)&amp;"."&amp;MONTH(F369)&amp;"."&amp;YEAR(F369),""),"1001 - Няма данни за сч. док.")</f>
        <v>1001 - Няма данни за сч. док.</v>
      </c>
      <c r="B369" s="69">
        <v>362</v>
      </c>
      <c r="C369" s="69" t="str">
        <f>IF(AND(D369&lt;&gt;"",D369&lt;&gt;" -  -  -  -  - "),VLOOKUP(D369,supply!$A$8:$B$507,2,FALSE),"")</f>
        <v/>
      </c>
      <c r="D369" s="60"/>
      <c r="E369" s="105"/>
      <c r="F369" s="67"/>
      <c r="G369" s="59"/>
      <c r="H369" s="59"/>
      <c r="I369" s="106"/>
      <c r="J369" s="106"/>
      <c r="K369" s="77" t="str">
        <f t="shared" si="20"/>
        <v>Няма избран доставчик</v>
      </c>
      <c r="L369" s="63" t="str">
        <f t="shared" si="21"/>
        <v/>
      </c>
      <c r="M369" s="98" t="str">
        <f t="shared" si="22"/>
        <v>Няма достатъчно данни</v>
      </c>
      <c r="U369" s="94" t="str">
        <f>IF(K369="OK",IF(IFERROR(VLOOKUP(B369,total!$D$8:$D$1007,1,FALSE),"")="",B369&amp;", ",""),"")</f>
        <v/>
      </c>
      <c r="V369" s="94" t="str">
        <f t="shared" si="23"/>
        <v/>
      </c>
    </row>
    <row r="370" spans="1:22" x14ac:dyDescent="0.25">
      <c r="A370" s="42" t="str">
        <f>IF(K370="OK",IFERROR(B370&amp;" - "&amp;VLOOKUP(C370,supply!$B$8:$C$507,2,FALSE)&amp;" - "&amp;E370&amp;" - "&amp;G370&amp;" - с ддс: "&amp;J370&amp;" - "&amp;DAY(F370)&amp;"."&amp;MONTH(F370)&amp;"."&amp;YEAR(F370),""),"1001 - Няма данни за сч. док.")</f>
        <v>1001 - Няма данни за сч. док.</v>
      </c>
      <c r="B370" s="69">
        <v>363</v>
      </c>
      <c r="C370" s="69" t="str">
        <f>IF(AND(D370&lt;&gt;"",D370&lt;&gt;" -  -  -  -  - "),VLOOKUP(D370,supply!$A$8:$B$507,2,FALSE),"")</f>
        <v/>
      </c>
      <c r="D370" s="60"/>
      <c r="E370" s="105"/>
      <c r="F370" s="67"/>
      <c r="G370" s="59"/>
      <c r="H370" s="59"/>
      <c r="I370" s="106"/>
      <c r="J370" s="106"/>
      <c r="K370" s="77" t="str">
        <f t="shared" si="20"/>
        <v>Няма избран доставчик</v>
      </c>
      <c r="L370" s="63" t="str">
        <f t="shared" si="21"/>
        <v/>
      </c>
      <c r="M370" s="98" t="str">
        <f t="shared" si="22"/>
        <v>Няма достатъчно данни</v>
      </c>
      <c r="U370" s="94" t="str">
        <f>IF(K370="OK",IF(IFERROR(VLOOKUP(B370,total!$D$8:$D$1007,1,FALSE),"")="",B370&amp;", ",""),"")</f>
        <v/>
      </c>
      <c r="V370" s="94" t="str">
        <f t="shared" si="23"/>
        <v/>
      </c>
    </row>
    <row r="371" spans="1:22" x14ac:dyDescent="0.25">
      <c r="A371" s="42" t="str">
        <f>IF(K371="OK",IFERROR(B371&amp;" - "&amp;VLOOKUP(C371,supply!$B$8:$C$507,2,FALSE)&amp;" - "&amp;E371&amp;" - "&amp;G371&amp;" - с ддс: "&amp;J371&amp;" - "&amp;DAY(F371)&amp;"."&amp;MONTH(F371)&amp;"."&amp;YEAR(F371),""),"1001 - Няма данни за сч. док.")</f>
        <v>1001 - Няма данни за сч. док.</v>
      </c>
      <c r="B371" s="69">
        <v>364</v>
      </c>
      <c r="C371" s="69" t="str">
        <f>IF(AND(D371&lt;&gt;"",D371&lt;&gt;" -  -  -  -  - "),VLOOKUP(D371,supply!$A$8:$B$507,2,FALSE),"")</f>
        <v/>
      </c>
      <c r="D371" s="60"/>
      <c r="E371" s="105"/>
      <c r="F371" s="67"/>
      <c r="G371" s="59"/>
      <c r="H371" s="59"/>
      <c r="I371" s="106"/>
      <c r="J371" s="106"/>
      <c r="K371" s="77" t="str">
        <f t="shared" si="20"/>
        <v>Няма избран доставчик</v>
      </c>
      <c r="L371" s="63" t="str">
        <f t="shared" si="21"/>
        <v/>
      </c>
      <c r="M371" s="98" t="str">
        <f t="shared" si="22"/>
        <v>Няма достатъчно данни</v>
      </c>
      <c r="U371" s="94" t="str">
        <f>IF(K371="OK",IF(IFERROR(VLOOKUP(B371,total!$D$8:$D$1007,1,FALSE),"")="",B371&amp;", ",""),"")</f>
        <v/>
      </c>
      <c r="V371" s="94" t="str">
        <f t="shared" si="23"/>
        <v/>
      </c>
    </row>
    <row r="372" spans="1:22" x14ac:dyDescent="0.25">
      <c r="A372" s="42" t="str">
        <f>IF(K372="OK",IFERROR(B372&amp;" - "&amp;VLOOKUP(C372,supply!$B$8:$C$507,2,FALSE)&amp;" - "&amp;E372&amp;" - "&amp;G372&amp;" - с ддс: "&amp;J372&amp;" - "&amp;DAY(F372)&amp;"."&amp;MONTH(F372)&amp;"."&amp;YEAR(F372),""),"1001 - Няма данни за сч. док.")</f>
        <v>1001 - Няма данни за сч. док.</v>
      </c>
      <c r="B372" s="69">
        <v>365</v>
      </c>
      <c r="C372" s="69" t="str">
        <f>IF(AND(D372&lt;&gt;"",D372&lt;&gt;" -  -  -  -  - "),VLOOKUP(D372,supply!$A$8:$B$507,2,FALSE),"")</f>
        <v/>
      </c>
      <c r="D372" s="60"/>
      <c r="E372" s="105"/>
      <c r="F372" s="67"/>
      <c r="G372" s="59"/>
      <c r="H372" s="59"/>
      <c r="I372" s="106"/>
      <c r="J372" s="106"/>
      <c r="K372" s="77" t="str">
        <f t="shared" si="20"/>
        <v>Няма избран доставчик</v>
      </c>
      <c r="L372" s="63" t="str">
        <f t="shared" si="21"/>
        <v/>
      </c>
      <c r="M372" s="98" t="str">
        <f t="shared" si="22"/>
        <v>Няма достатъчно данни</v>
      </c>
      <c r="U372" s="94" t="str">
        <f>IF(K372="OK",IF(IFERROR(VLOOKUP(B372,total!$D$8:$D$1007,1,FALSE),"")="",B372&amp;", ",""),"")</f>
        <v/>
      </c>
      <c r="V372" s="94" t="str">
        <f t="shared" si="23"/>
        <v/>
      </c>
    </row>
    <row r="373" spans="1:22" x14ac:dyDescent="0.25">
      <c r="A373" s="42" t="str">
        <f>IF(K373="OK",IFERROR(B373&amp;" - "&amp;VLOOKUP(C373,supply!$B$8:$C$507,2,FALSE)&amp;" - "&amp;E373&amp;" - "&amp;G373&amp;" - с ддс: "&amp;J373&amp;" - "&amp;DAY(F373)&amp;"."&amp;MONTH(F373)&amp;"."&amp;YEAR(F373),""),"1001 - Няма данни за сч. док.")</f>
        <v>1001 - Няма данни за сч. док.</v>
      </c>
      <c r="B373" s="69">
        <v>366</v>
      </c>
      <c r="C373" s="69" t="str">
        <f>IF(AND(D373&lt;&gt;"",D373&lt;&gt;" -  -  -  -  - "),VLOOKUP(D373,supply!$A$8:$B$507,2,FALSE),"")</f>
        <v/>
      </c>
      <c r="D373" s="60"/>
      <c r="E373" s="105"/>
      <c r="F373" s="67"/>
      <c r="G373" s="59"/>
      <c r="H373" s="59"/>
      <c r="I373" s="106"/>
      <c r="J373" s="106"/>
      <c r="K373" s="77" t="str">
        <f t="shared" si="20"/>
        <v>Няма избран доставчик</v>
      </c>
      <c r="L373" s="63" t="str">
        <f t="shared" si="21"/>
        <v/>
      </c>
      <c r="M373" s="98" t="str">
        <f t="shared" si="22"/>
        <v>Няма достатъчно данни</v>
      </c>
      <c r="U373" s="94" t="str">
        <f>IF(K373="OK",IF(IFERROR(VLOOKUP(B373,total!$D$8:$D$1007,1,FALSE),"")="",B373&amp;", ",""),"")</f>
        <v/>
      </c>
      <c r="V373" s="94" t="str">
        <f t="shared" si="23"/>
        <v/>
      </c>
    </row>
    <row r="374" spans="1:22" x14ac:dyDescent="0.25">
      <c r="A374" s="42" t="str">
        <f>IF(K374="OK",IFERROR(B374&amp;" - "&amp;VLOOKUP(C374,supply!$B$8:$C$507,2,FALSE)&amp;" - "&amp;E374&amp;" - "&amp;G374&amp;" - с ддс: "&amp;J374&amp;" - "&amp;DAY(F374)&amp;"."&amp;MONTH(F374)&amp;"."&amp;YEAR(F374),""),"1001 - Няма данни за сч. док.")</f>
        <v>1001 - Няма данни за сч. док.</v>
      </c>
      <c r="B374" s="69">
        <v>367</v>
      </c>
      <c r="C374" s="69" t="str">
        <f>IF(AND(D374&lt;&gt;"",D374&lt;&gt;" -  -  -  -  - "),VLOOKUP(D374,supply!$A$8:$B$507,2,FALSE),"")</f>
        <v/>
      </c>
      <c r="D374" s="60"/>
      <c r="E374" s="105"/>
      <c r="F374" s="67"/>
      <c r="G374" s="59"/>
      <c r="H374" s="59"/>
      <c r="I374" s="106"/>
      <c r="J374" s="106"/>
      <c r="K374" s="77" t="str">
        <f t="shared" si="20"/>
        <v>Няма избран доставчик</v>
      </c>
      <c r="L374" s="63" t="str">
        <f t="shared" si="21"/>
        <v/>
      </c>
      <c r="M374" s="98" t="str">
        <f t="shared" si="22"/>
        <v>Няма достатъчно данни</v>
      </c>
      <c r="U374" s="94" t="str">
        <f>IF(K374="OK",IF(IFERROR(VLOOKUP(B374,total!$D$8:$D$1007,1,FALSE),"")="",B374&amp;", ",""),"")</f>
        <v/>
      </c>
      <c r="V374" s="94" t="str">
        <f t="shared" si="23"/>
        <v/>
      </c>
    </row>
    <row r="375" spans="1:22" x14ac:dyDescent="0.25">
      <c r="A375" s="42" t="str">
        <f>IF(K375="OK",IFERROR(B375&amp;" - "&amp;VLOOKUP(C375,supply!$B$8:$C$507,2,FALSE)&amp;" - "&amp;E375&amp;" - "&amp;G375&amp;" - с ддс: "&amp;J375&amp;" - "&amp;DAY(F375)&amp;"."&amp;MONTH(F375)&amp;"."&amp;YEAR(F375),""),"1001 - Няма данни за сч. док.")</f>
        <v>1001 - Няма данни за сч. док.</v>
      </c>
      <c r="B375" s="69">
        <v>368</v>
      </c>
      <c r="C375" s="69" t="str">
        <f>IF(AND(D375&lt;&gt;"",D375&lt;&gt;" -  -  -  -  - "),VLOOKUP(D375,supply!$A$8:$B$507,2,FALSE),"")</f>
        <v/>
      </c>
      <c r="D375" s="60"/>
      <c r="E375" s="105"/>
      <c r="F375" s="67"/>
      <c r="G375" s="59"/>
      <c r="H375" s="59"/>
      <c r="I375" s="106"/>
      <c r="J375" s="106"/>
      <c r="K375" s="77" t="str">
        <f t="shared" si="20"/>
        <v>Няма избран доставчик</v>
      </c>
      <c r="L375" s="63" t="str">
        <f t="shared" si="21"/>
        <v/>
      </c>
      <c r="M375" s="98" t="str">
        <f t="shared" si="22"/>
        <v>Няма достатъчно данни</v>
      </c>
      <c r="U375" s="94" t="str">
        <f>IF(K375="OK",IF(IFERROR(VLOOKUP(B375,total!$D$8:$D$1007,1,FALSE),"")="",B375&amp;", ",""),"")</f>
        <v/>
      </c>
      <c r="V375" s="94" t="str">
        <f t="shared" si="23"/>
        <v/>
      </c>
    </row>
    <row r="376" spans="1:22" x14ac:dyDescent="0.25">
      <c r="A376" s="42" t="str">
        <f>IF(K376="OK",IFERROR(B376&amp;" - "&amp;VLOOKUP(C376,supply!$B$8:$C$507,2,FALSE)&amp;" - "&amp;E376&amp;" - "&amp;G376&amp;" - с ддс: "&amp;J376&amp;" - "&amp;DAY(F376)&amp;"."&amp;MONTH(F376)&amp;"."&amp;YEAR(F376),""),"1001 - Няма данни за сч. док.")</f>
        <v>1001 - Няма данни за сч. док.</v>
      </c>
      <c r="B376" s="69">
        <v>369</v>
      </c>
      <c r="C376" s="69" t="str">
        <f>IF(AND(D376&lt;&gt;"",D376&lt;&gt;" -  -  -  -  - "),VLOOKUP(D376,supply!$A$8:$B$507,2,FALSE),"")</f>
        <v/>
      </c>
      <c r="D376" s="60"/>
      <c r="E376" s="105"/>
      <c r="F376" s="67"/>
      <c r="G376" s="59"/>
      <c r="H376" s="59"/>
      <c r="I376" s="106"/>
      <c r="J376" s="106"/>
      <c r="K376" s="77" t="str">
        <f t="shared" si="20"/>
        <v>Няма избран доставчик</v>
      </c>
      <c r="L376" s="63" t="str">
        <f t="shared" si="21"/>
        <v/>
      </c>
      <c r="M376" s="98" t="str">
        <f t="shared" si="22"/>
        <v>Няма достатъчно данни</v>
      </c>
      <c r="U376" s="94" t="str">
        <f>IF(K376="OK",IF(IFERROR(VLOOKUP(B376,total!$D$8:$D$1007,1,FALSE),"")="",B376&amp;", ",""),"")</f>
        <v/>
      </c>
      <c r="V376" s="94" t="str">
        <f t="shared" si="23"/>
        <v/>
      </c>
    </row>
    <row r="377" spans="1:22" x14ac:dyDescent="0.25">
      <c r="A377" s="42" t="str">
        <f>IF(K377="OK",IFERROR(B377&amp;" - "&amp;VLOOKUP(C377,supply!$B$8:$C$507,2,FALSE)&amp;" - "&amp;E377&amp;" - "&amp;G377&amp;" - с ддс: "&amp;J377&amp;" - "&amp;DAY(F377)&amp;"."&amp;MONTH(F377)&amp;"."&amp;YEAR(F377),""),"1001 - Няма данни за сч. док.")</f>
        <v>1001 - Няма данни за сч. док.</v>
      </c>
      <c r="B377" s="69">
        <v>370</v>
      </c>
      <c r="C377" s="69" t="str">
        <f>IF(AND(D377&lt;&gt;"",D377&lt;&gt;" -  -  -  -  - "),VLOOKUP(D377,supply!$A$8:$B$507,2,FALSE),"")</f>
        <v/>
      </c>
      <c r="D377" s="60"/>
      <c r="E377" s="105"/>
      <c r="F377" s="67"/>
      <c r="G377" s="59"/>
      <c r="H377" s="59"/>
      <c r="I377" s="106"/>
      <c r="J377" s="106"/>
      <c r="K377" s="77" t="str">
        <f t="shared" si="20"/>
        <v>Няма избран доставчик</v>
      </c>
      <c r="L377" s="63" t="str">
        <f t="shared" si="21"/>
        <v/>
      </c>
      <c r="M377" s="98" t="str">
        <f t="shared" si="22"/>
        <v>Няма достатъчно данни</v>
      </c>
      <c r="U377" s="94" t="str">
        <f>IF(K377="OK",IF(IFERROR(VLOOKUP(B377,total!$D$8:$D$1007,1,FALSE),"")="",B377&amp;", ",""),"")</f>
        <v/>
      </c>
      <c r="V377" s="94" t="str">
        <f t="shared" si="23"/>
        <v/>
      </c>
    </row>
    <row r="378" spans="1:22" x14ac:dyDescent="0.25">
      <c r="A378" s="42" t="str">
        <f>IF(K378="OK",IFERROR(B378&amp;" - "&amp;VLOOKUP(C378,supply!$B$8:$C$507,2,FALSE)&amp;" - "&amp;E378&amp;" - "&amp;G378&amp;" - с ддс: "&amp;J378&amp;" - "&amp;DAY(F378)&amp;"."&amp;MONTH(F378)&amp;"."&amp;YEAR(F378),""),"1001 - Няма данни за сч. док.")</f>
        <v>1001 - Няма данни за сч. док.</v>
      </c>
      <c r="B378" s="69">
        <v>371</v>
      </c>
      <c r="C378" s="69" t="str">
        <f>IF(AND(D378&lt;&gt;"",D378&lt;&gt;" -  -  -  -  - "),VLOOKUP(D378,supply!$A$8:$B$507,2,FALSE),"")</f>
        <v/>
      </c>
      <c r="D378" s="60"/>
      <c r="E378" s="105"/>
      <c r="F378" s="67"/>
      <c r="G378" s="59"/>
      <c r="H378" s="59"/>
      <c r="I378" s="106"/>
      <c r="J378" s="106"/>
      <c r="K378" s="77" t="str">
        <f t="shared" si="20"/>
        <v>Няма избран доставчик</v>
      </c>
      <c r="L378" s="63" t="str">
        <f t="shared" si="21"/>
        <v/>
      </c>
      <c r="M378" s="98" t="str">
        <f t="shared" si="22"/>
        <v>Няма достатъчно данни</v>
      </c>
      <c r="U378" s="94" t="str">
        <f>IF(K378="OK",IF(IFERROR(VLOOKUP(B378,total!$D$8:$D$1007,1,FALSE),"")="",B378&amp;", ",""),"")</f>
        <v/>
      </c>
      <c r="V378" s="94" t="str">
        <f t="shared" si="23"/>
        <v/>
      </c>
    </row>
    <row r="379" spans="1:22" x14ac:dyDescent="0.25">
      <c r="A379" s="42" t="str">
        <f>IF(K379="OK",IFERROR(B379&amp;" - "&amp;VLOOKUP(C379,supply!$B$8:$C$507,2,FALSE)&amp;" - "&amp;E379&amp;" - "&amp;G379&amp;" - с ддс: "&amp;J379&amp;" - "&amp;DAY(F379)&amp;"."&amp;MONTH(F379)&amp;"."&amp;YEAR(F379),""),"1001 - Няма данни за сч. док.")</f>
        <v>1001 - Няма данни за сч. док.</v>
      </c>
      <c r="B379" s="69">
        <v>372</v>
      </c>
      <c r="C379" s="69" t="str">
        <f>IF(AND(D379&lt;&gt;"",D379&lt;&gt;" -  -  -  -  - "),VLOOKUP(D379,supply!$A$8:$B$507,2,FALSE),"")</f>
        <v/>
      </c>
      <c r="D379" s="60"/>
      <c r="E379" s="105"/>
      <c r="F379" s="67"/>
      <c r="G379" s="59"/>
      <c r="H379" s="59"/>
      <c r="I379" s="106"/>
      <c r="J379" s="106"/>
      <c r="K379" s="77" t="str">
        <f t="shared" si="20"/>
        <v>Няма избран доставчик</v>
      </c>
      <c r="L379" s="63" t="str">
        <f t="shared" si="21"/>
        <v/>
      </c>
      <c r="M379" s="98" t="str">
        <f t="shared" si="22"/>
        <v>Няма достатъчно данни</v>
      </c>
      <c r="U379" s="94" t="str">
        <f>IF(K379="OK",IF(IFERROR(VLOOKUP(B379,total!$D$8:$D$1007,1,FALSE),"")="",B379&amp;", ",""),"")</f>
        <v/>
      </c>
      <c r="V379" s="94" t="str">
        <f t="shared" si="23"/>
        <v/>
      </c>
    </row>
    <row r="380" spans="1:22" x14ac:dyDescent="0.25">
      <c r="A380" s="42" t="str">
        <f>IF(K380="OK",IFERROR(B380&amp;" - "&amp;VLOOKUP(C380,supply!$B$8:$C$507,2,FALSE)&amp;" - "&amp;E380&amp;" - "&amp;G380&amp;" - с ддс: "&amp;J380&amp;" - "&amp;DAY(F380)&amp;"."&amp;MONTH(F380)&amp;"."&amp;YEAR(F380),""),"1001 - Няма данни за сч. док.")</f>
        <v>1001 - Няма данни за сч. док.</v>
      </c>
      <c r="B380" s="69">
        <v>373</v>
      </c>
      <c r="C380" s="69" t="str">
        <f>IF(AND(D380&lt;&gt;"",D380&lt;&gt;" -  -  -  -  - "),VLOOKUP(D380,supply!$A$8:$B$507,2,FALSE),"")</f>
        <v/>
      </c>
      <c r="D380" s="60"/>
      <c r="E380" s="105"/>
      <c r="F380" s="67"/>
      <c r="G380" s="59"/>
      <c r="H380" s="59"/>
      <c r="I380" s="106"/>
      <c r="J380" s="106"/>
      <c r="K380" s="77" t="str">
        <f t="shared" si="20"/>
        <v>Няма избран доставчик</v>
      </c>
      <c r="L380" s="63" t="str">
        <f t="shared" si="21"/>
        <v/>
      </c>
      <c r="M380" s="98" t="str">
        <f t="shared" si="22"/>
        <v>Няма достатъчно данни</v>
      </c>
      <c r="U380" s="94" t="str">
        <f>IF(K380="OK",IF(IFERROR(VLOOKUP(B380,total!$D$8:$D$1007,1,FALSE),"")="",B380&amp;", ",""),"")</f>
        <v/>
      </c>
      <c r="V380" s="94" t="str">
        <f t="shared" si="23"/>
        <v/>
      </c>
    </row>
    <row r="381" spans="1:22" x14ac:dyDescent="0.25">
      <c r="A381" s="42" t="str">
        <f>IF(K381="OK",IFERROR(B381&amp;" - "&amp;VLOOKUP(C381,supply!$B$8:$C$507,2,FALSE)&amp;" - "&amp;E381&amp;" - "&amp;G381&amp;" - с ддс: "&amp;J381&amp;" - "&amp;DAY(F381)&amp;"."&amp;MONTH(F381)&amp;"."&amp;YEAR(F381),""),"1001 - Няма данни за сч. док.")</f>
        <v>1001 - Няма данни за сч. док.</v>
      </c>
      <c r="B381" s="69">
        <v>374</v>
      </c>
      <c r="C381" s="69" t="str">
        <f>IF(AND(D381&lt;&gt;"",D381&lt;&gt;" -  -  -  -  - "),VLOOKUP(D381,supply!$A$8:$B$507,2,FALSE),"")</f>
        <v/>
      </c>
      <c r="D381" s="60"/>
      <c r="E381" s="105"/>
      <c r="F381" s="67"/>
      <c r="G381" s="59"/>
      <c r="H381" s="59"/>
      <c r="I381" s="106"/>
      <c r="J381" s="106"/>
      <c r="K381" s="77" t="str">
        <f t="shared" si="20"/>
        <v>Няма избран доставчик</v>
      </c>
      <c r="L381" s="63" t="str">
        <f t="shared" si="21"/>
        <v/>
      </c>
      <c r="M381" s="98" t="str">
        <f t="shared" si="22"/>
        <v>Няма достатъчно данни</v>
      </c>
      <c r="U381" s="94" t="str">
        <f>IF(K381="OK",IF(IFERROR(VLOOKUP(B381,total!$D$8:$D$1007,1,FALSE),"")="",B381&amp;", ",""),"")</f>
        <v/>
      </c>
      <c r="V381" s="94" t="str">
        <f t="shared" si="23"/>
        <v/>
      </c>
    </row>
    <row r="382" spans="1:22" x14ac:dyDescent="0.25">
      <c r="A382" s="42" t="str">
        <f>IF(K382="OK",IFERROR(B382&amp;" - "&amp;VLOOKUP(C382,supply!$B$8:$C$507,2,FALSE)&amp;" - "&amp;E382&amp;" - "&amp;G382&amp;" - с ддс: "&amp;J382&amp;" - "&amp;DAY(F382)&amp;"."&amp;MONTH(F382)&amp;"."&amp;YEAR(F382),""),"1001 - Няма данни за сч. док.")</f>
        <v>1001 - Няма данни за сч. док.</v>
      </c>
      <c r="B382" s="69">
        <v>375</v>
      </c>
      <c r="C382" s="69" t="str">
        <f>IF(AND(D382&lt;&gt;"",D382&lt;&gt;" -  -  -  -  - "),VLOOKUP(D382,supply!$A$8:$B$507,2,FALSE),"")</f>
        <v/>
      </c>
      <c r="D382" s="60"/>
      <c r="E382" s="105"/>
      <c r="F382" s="67"/>
      <c r="G382" s="59"/>
      <c r="H382" s="59"/>
      <c r="I382" s="106"/>
      <c r="J382" s="106"/>
      <c r="K382" s="77" t="str">
        <f t="shared" si="20"/>
        <v>Няма избран доставчик</v>
      </c>
      <c r="L382" s="63" t="str">
        <f t="shared" si="21"/>
        <v/>
      </c>
      <c r="M382" s="98" t="str">
        <f t="shared" si="22"/>
        <v>Няма достатъчно данни</v>
      </c>
      <c r="U382" s="94" t="str">
        <f>IF(K382="OK",IF(IFERROR(VLOOKUP(B382,total!$D$8:$D$1007,1,FALSE),"")="",B382&amp;", ",""),"")</f>
        <v/>
      </c>
      <c r="V382" s="94" t="str">
        <f t="shared" si="23"/>
        <v/>
      </c>
    </row>
    <row r="383" spans="1:22" x14ac:dyDescent="0.25">
      <c r="A383" s="42" t="str">
        <f>IF(K383="OK",IFERROR(B383&amp;" - "&amp;VLOOKUP(C383,supply!$B$8:$C$507,2,FALSE)&amp;" - "&amp;E383&amp;" - "&amp;G383&amp;" - с ддс: "&amp;J383&amp;" - "&amp;DAY(F383)&amp;"."&amp;MONTH(F383)&amp;"."&amp;YEAR(F383),""),"1001 - Няма данни за сч. док.")</f>
        <v>1001 - Няма данни за сч. док.</v>
      </c>
      <c r="B383" s="69">
        <v>376</v>
      </c>
      <c r="C383" s="69" t="str">
        <f>IF(AND(D383&lt;&gt;"",D383&lt;&gt;" -  -  -  -  - "),VLOOKUP(D383,supply!$A$8:$B$507,2,FALSE),"")</f>
        <v/>
      </c>
      <c r="D383" s="60"/>
      <c r="E383" s="105"/>
      <c r="F383" s="67"/>
      <c r="G383" s="59"/>
      <c r="H383" s="59"/>
      <c r="I383" s="106"/>
      <c r="J383" s="106"/>
      <c r="K383" s="77" t="str">
        <f t="shared" si="20"/>
        <v>Няма избран доставчик</v>
      </c>
      <c r="L383" s="63" t="str">
        <f t="shared" si="21"/>
        <v/>
      </c>
      <c r="M383" s="98" t="str">
        <f t="shared" si="22"/>
        <v>Няма достатъчно данни</v>
      </c>
      <c r="U383" s="94" t="str">
        <f>IF(K383="OK",IF(IFERROR(VLOOKUP(B383,total!$D$8:$D$1007,1,FALSE),"")="",B383&amp;", ",""),"")</f>
        <v/>
      </c>
      <c r="V383" s="94" t="str">
        <f t="shared" si="23"/>
        <v/>
      </c>
    </row>
    <row r="384" spans="1:22" x14ac:dyDescent="0.25">
      <c r="A384" s="42" t="str">
        <f>IF(K384="OK",IFERROR(B384&amp;" - "&amp;VLOOKUP(C384,supply!$B$8:$C$507,2,FALSE)&amp;" - "&amp;E384&amp;" - "&amp;G384&amp;" - с ддс: "&amp;J384&amp;" - "&amp;DAY(F384)&amp;"."&amp;MONTH(F384)&amp;"."&amp;YEAR(F384),""),"1001 - Няма данни за сч. док.")</f>
        <v>1001 - Няма данни за сч. док.</v>
      </c>
      <c r="B384" s="69">
        <v>377</v>
      </c>
      <c r="C384" s="69" t="str">
        <f>IF(AND(D384&lt;&gt;"",D384&lt;&gt;" -  -  -  -  - "),VLOOKUP(D384,supply!$A$8:$B$507,2,FALSE),"")</f>
        <v/>
      </c>
      <c r="D384" s="60"/>
      <c r="E384" s="105"/>
      <c r="F384" s="67"/>
      <c r="G384" s="59"/>
      <c r="H384" s="59"/>
      <c r="I384" s="106"/>
      <c r="J384" s="106"/>
      <c r="K384" s="77" t="str">
        <f t="shared" si="20"/>
        <v>Няма избран доставчик</v>
      </c>
      <c r="L384" s="63" t="str">
        <f t="shared" si="21"/>
        <v/>
      </c>
      <c r="M384" s="98" t="str">
        <f t="shared" si="22"/>
        <v>Няма достатъчно данни</v>
      </c>
      <c r="U384" s="94" t="str">
        <f>IF(K384="OK",IF(IFERROR(VLOOKUP(B384,total!$D$8:$D$1007,1,FALSE),"")="",B384&amp;", ",""),"")</f>
        <v/>
      </c>
      <c r="V384" s="94" t="str">
        <f t="shared" si="23"/>
        <v/>
      </c>
    </row>
    <row r="385" spans="1:22" x14ac:dyDescent="0.25">
      <c r="A385" s="42" t="str">
        <f>IF(K385="OK",IFERROR(B385&amp;" - "&amp;VLOOKUP(C385,supply!$B$8:$C$507,2,FALSE)&amp;" - "&amp;E385&amp;" - "&amp;G385&amp;" - с ддс: "&amp;J385&amp;" - "&amp;DAY(F385)&amp;"."&amp;MONTH(F385)&amp;"."&amp;YEAR(F385),""),"1001 - Няма данни за сч. док.")</f>
        <v>1001 - Няма данни за сч. док.</v>
      </c>
      <c r="B385" s="69">
        <v>378</v>
      </c>
      <c r="C385" s="69" t="str">
        <f>IF(AND(D385&lt;&gt;"",D385&lt;&gt;" -  -  -  -  - "),VLOOKUP(D385,supply!$A$8:$B$507,2,FALSE),"")</f>
        <v/>
      </c>
      <c r="D385" s="60"/>
      <c r="E385" s="105"/>
      <c r="F385" s="67"/>
      <c r="G385" s="59"/>
      <c r="H385" s="59"/>
      <c r="I385" s="106"/>
      <c r="J385" s="106"/>
      <c r="K385" s="77" t="str">
        <f t="shared" si="20"/>
        <v>Няма избран доставчик</v>
      </c>
      <c r="L385" s="63" t="str">
        <f t="shared" si="21"/>
        <v/>
      </c>
      <c r="M385" s="98" t="str">
        <f t="shared" si="22"/>
        <v>Няма достатъчно данни</v>
      </c>
      <c r="U385" s="94" t="str">
        <f>IF(K385="OK",IF(IFERROR(VLOOKUP(B385,total!$D$8:$D$1007,1,FALSE),"")="",B385&amp;", ",""),"")</f>
        <v/>
      </c>
      <c r="V385" s="94" t="str">
        <f t="shared" si="23"/>
        <v/>
      </c>
    </row>
    <row r="386" spans="1:22" x14ac:dyDescent="0.25">
      <c r="A386" s="42" t="str">
        <f>IF(K386="OK",IFERROR(B386&amp;" - "&amp;VLOOKUP(C386,supply!$B$8:$C$507,2,FALSE)&amp;" - "&amp;E386&amp;" - "&amp;G386&amp;" - с ддс: "&amp;J386&amp;" - "&amp;DAY(F386)&amp;"."&amp;MONTH(F386)&amp;"."&amp;YEAR(F386),""),"1001 - Няма данни за сч. док.")</f>
        <v>1001 - Няма данни за сч. док.</v>
      </c>
      <c r="B386" s="69">
        <v>379</v>
      </c>
      <c r="C386" s="69" t="str">
        <f>IF(AND(D386&lt;&gt;"",D386&lt;&gt;" -  -  -  -  - "),VLOOKUP(D386,supply!$A$8:$B$507,2,FALSE),"")</f>
        <v/>
      </c>
      <c r="D386" s="60"/>
      <c r="E386" s="105"/>
      <c r="F386" s="67"/>
      <c r="G386" s="59"/>
      <c r="H386" s="59"/>
      <c r="I386" s="106"/>
      <c r="J386" s="106"/>
      <c r="K386" s="77" t="str">
        <f t="shared" si="20"/>
        <v>Няма избран доставчик</v>
      </c>
      <c r="L386" s="63" t="str">
        <f t="shared" si="21"/>
        <v/>
      </c>
      <c r="M386" s="98" t="str">
        <f t="shared" si="22"/>
        <v>Няма достатъчно данни</v>
      </c>
      <c r="U386" s="94" t="str">
        <f>IF(K386="OK",IF(IFERROR(VLOOKUP(B386,total!$D$8:$D$1007,1,FALSE),"")="",B386&amp;", ",""),"")</f>
        <v/>
      </c>
      <c r="V386" s="94" t="str">
        <f t="shared" si="23"/>
        <v/>
      </c>
    </row>
    <row r="387" spans="1:22" x14ac:dyDescent="0.25">
      <c r="A387" s="42" t="str">
        <f>IF(K387="OK",IFERROR(B387&amp;" - "&amp;VLOOKUP(C387,supply!$B$8:$C$507,2,FALSE)&amp;" - "&amp;E387&amp;" - "&amp;G387&amp;" - с ддс: "&amp;J387&amp;" - "&amp;DAY(F387)&amp;"."&amp;MONTH(F387)&amp;"."&amp;YEAR(F387),""),"1001 - Няма данни за сч. док.")</f>
        <v>1001 - Няма данни за сч. док.</v>
      </c>
      <c r="B387" s="69">
        <v>380</v>
      </c>
      <c r="C387" s="69" t="str">
        <f>IF(AND(D387&lt;&gt;"",D387&lt;&gt;" -  -  -  -  - "),VLOOKUP(D387,supply!$A$8:$B$507,2,FALSE),"")</f>
        <v/>
      </c>
      <c r="D387" s="60"/>
      <c r="E387" s="105"/>
      <c r="F387" s="67"/>
      <c r="G387" s="59"/>
      <c r="H387" s="59"/>
      <c r="I387" s="106"/>
      <c r="J387" s="106"/>
      <c r="K387" s="77" t="str">
        <f t="shared" si="20"/>
        <v>Няма избран доставчик</v>
      </c>
      <c r="L387" s="63" t="str">
        <f t="shared" si="21"/>
        <v/>
      </c>
      <c r="M387" s="98" t="str">
        <f t="shared" si="22"/>
        <v>Няма достатъчно данни</v>
      </c>
      <c r="U387" s="94" t="str">
        <f>IF(K387="OK",IF(IFERROR(VLOOKUP(B387,total!$D$8:$D$1007,1,FALSE),"")="",B387&amp;", ",""),"")</f>
        <v/>
      </c>
      <c r="V387" s="94" t="str">
        <f t="shared" si="23"/>
        <v/>
      </c>
    </row>
    <row r="388" spans="1:22" x14ac:dyDescent="0.25">
      <c r="A388" s="42" t="str">
        <f>IF(K388="OK",IFERROR(B388&amp;" - "&amp;VLOOKUP(C388,supply!$B$8:$C$507,2,FALSE)&amp;" - "&amp;E388&amp;" - "&amp;G388&amp;" - с ддс: "&amp;J388&amp;" - "&amp;DAY(F388)&amp;"."&amp;MONTH(F388)&amp;"."&amp;YEAR(F388),""),"1001 - Няма данни за сч. док.")</f>
        <v>1001 - Няма данни за сч. док.</v>
      </c>
      <c r="B388" s="69">
        <v>381</v>
      </c>
      <c r="C388" s="69" t="str">
        <f>IF(AND(D388&lt;&gt;"",D388&lt;&gt;" -  -  -  -  - "),VLOOKUP(D388,supply!$A$8:$B$507,2,FALSE),"")</f>
        <v/>
      </c>
      <c r="D388" s="60"/>
      <c r="E388" s="105"/>
      <c r="F388" s="67"/>
      <c r="G388" s="59"/>
      <c r="H388" s="59"/>
      <c r="I388" s="106"/>
      <c r="J388" s="106"/>
      <c r="K388" s="77" t="str">
        <f t="shared" si="20"/>
        <v>Няма избран доставчик</v>
      </c>
      <c r="L388" s="63" t="str">
        <f t="shared" si="21"/>
        <v/>
      </c>
      <c r="M388" s="98" t="str">
        <f t="shared" si="22"/>
        <v>Няма достатъчно данни</v>
      </c>
      <c r="U388" s="94" t="str">
        <f>IF(K388="OK",IF(IFERROR(VLOOKUP(B388,total!$D$8:$D$1007,1,FALSE),"")="",B388&amp;", ",""),"")</f>
        <v/>
      </c>
      <c r="V388" s="94" t="str">
        <f t="shared" si="23"/>
        <v/>
      </c>
    </row>
    <row r="389" spans="1:22" x14ac:dyDescent="0.25">
      <c r="A389" s="42" t="str">
        <f>IF(K389="OK",IFERROR(B389&amp;" - "&amp;VLOOKUP(C389,supply!$B$8:$C$507,2,FALSE)&amp;" - "&amp;E389&amp;" - "&amp;G389&amp;" - с ддс: "&amp;J389&amp;" - "&amp;DAY(F389)&amp;"."&amp;MONTH(F389)&amp;"."&amp;YEAR(F389),""),"1001 - Няма данни за сч. док.")</f>
        <v>1001 - Няма данни за сч. док.</v>
      </c>
      <c r="B389" s="69">
        <v>382</v>
      </c>
      <c r="C389" s="69" t="str">
        <f>IF(AND(D389&lt;&gt;"",D389&lt;&gt;" -  -  -  -  - "),VLOOKUP(D389,supply!$A$8:$B$507,2,FALSE),"")</f>
        <v/>
      </c>
      <c r="D389" s="60"/>
      <c r="E389" s="105"/>
      <c r="F389" s="67"/>
      <c r="G389" s="59"/>
      <c r="H389" s="59"/>
      <c r="I389" s="106"/>
      <c r="J389" s="106"/>
      <c r="K389" s="77" t="str">
        <f t="shared" si="20"/>
        <v>Няма избран доставчик</v>
      </c>
      <c r="L389" s="63" t="str">
        <f t="shared" si="21"/>
        <v/>
      </c>
      <c r="M389" s="98" t="str">
        <f t="shared" si="22"/>
        <v>Няма достатъчно данни</v>
      </c>
      <c r="U389" s="94" t="str">
        <f>IF(K389="OK",IF(IFERROR(VLOOKUP(B389,total!$D$8:$D$1007,1,FALSE),"")="",B389&amp;", ",""),"")</f>
        <v/>
      </c>
      <c r="V389" s="94" t="str">
        <f t="shared" si="23"/>
        <v/>
      </c>
    </row>
    <row r="390" spans="1:22" x14ac:dyDescent="0.25">
      <c r="A390" s="42" t="str">
        <f>IF(K390="OK",IFERROR(B390&amp;" - "&amp;VLOOKUP(C390,supply!$B$8:$C$507,2,FALSE)&amp;" - "&amp;E390&amp;" - "&amp;G390&amp;" - с ддс: "&amp;J390&amp;" - "&amp;DAY(F390)&amp;"."&amp;MONTH(F390)&amp;"."&amp;YEAR(F390),""),"1001 - Няма данни за сч. док.")</f>
        <v>1001 - Няма данни за сч. док.</v>
      </c>
      <c r="B390" s="69">
        <v>383</v>
      </c>
      <c r="C390" s="69" t="str">
        <f>IF(AND(D390&lt;&gt;"",D390&lt;&gt;" -  -  -  -  - "),VLOOKUP(D390,supply!$A$8:$B$507,2,FALSE),"")</f>
        <v/>
      </c>
      <c r="D390" s="60"/>
      <c r="E390" s="105"/>
      <c r="F390" s="67"/>
      <c r="G390" s="59"/>
      <c r="H390" s="59"/>
      <c r="I390" s="106"/>
      <c r="J390" s="106"/>
      <c r="K390" s="77" t="str">
        <f t="shared" si="20"/>
        <v>Няма избран доставчик</v>
      </c>
      <c r="L390" s="63" t="str">
        <f t="shared" si="21"/>
        <v/>
      </c>
      <c r="M390" s="98" t="str">
        <f t="shared" si="22"/>
        <v>Няма достатъчно данни</v>
      </c>
      <c r="U390" s="94" t="str">
        <f>IF(K390="OK",IF(IFERROR(VLOOKUP(B390,total!$D$8:$D$1007,1,FALSE),"")="",B390&amp;", ",""),"")</f>
        <v/>
      </c>
      <c r="V390" s="94" t="str">
        <f t="shared" si="23"/>
        <v/>
      </c>
    </row>
    <row r="391" spans="1:22" x14ac:dyDescent="0.25">
      <c r="A391" s="42" t="str">
        <f>IF(K391="OK",IFERROR(B391&amp;" - "&amp;VLOOKUP(C391,supply!$B$8:$C$507,2,FALSE)&amp;" - "&amp;E391&amp;" - "&amp;G391&amp;" - с ддс: "&amp;J391&amp;" - "&amp;DAY(F391)&amp;"."&amp;MONTH(F391)&amp;"."&amp;YEAR(F391),""),"1001 - Няма данни за сч. док.")</f>
        <v>1001 - Няма данни за сч. док.</v>
      </c>
      <c r="B391" s="69">
        <v>384</v>
      </c>
      <c r="C391" s="69" t="str">
        <f>IF(AND(D391&lt;&gt;"",D391&lt;&gt;" -  -  -  -  - "),VLOOKUP(D391,supply!$A$8:$B$507,2,FALSE),"")</f>
        <v/>
      </c>
      <c r="D391" s="60"/>
      <c r="E391" s="105"/>
      <c r="F391" s="67"/>
      <c r="G391" s="59"/>
      <c r="H391" s="59"/>
      <c r="I391" s="106"/>
      <c r="J391" s="106"/>
      <c r="K391" s="77" t="str">
        <f t="shared" si="20"/>
        <v>Няма избран доставчик</v>
      </c>
      <c r="L391" s="63" t="str">
        <f t="shared" si="21"/>
        <v/>
      </c>
      <c r="M391" s="98" t="str">
        <f t="shared" si="22"/>
        <v>Няма достатъчно данни</v>
      </c>
      <c r="U391" s="94" t="str">
        <f>IF(K391="OK",IF(IFERROR(VLOOKUP(B391,total!$D$8:$D$1007,1,FALSE),"")="",B391&amp;", ",""),"")</f>
        <v/>
      </c>
      <c r="V391" s="94" t="str">
        <f t="shared" si="23"/>
        <v/>
      </c>
    </row>
    <row r="392" spans="1:22" x14ac:dyDescent="0.25">
      <c r="A392" s="42" t="str">
        <f>IF(K392="OK",IFERROR(B392&amp;" - "&amp;VLOOKUP(C392,supply!$B$8:$C$507,2,FALSE)&amp;" - "&amp;E392&amp;" - "&amp;G392&amp;" - с ддс: "&amp;J392&amp;" - "&amp;DAY(F392)&amp;"."&amp;MONTH(F392)&amp;"."&amp;YEAR(F392),""),"1001 - Няма данни за сч. док.")</f>
        <v>1001 - Няма данни за сч. док.</v>
      </c>
      <c r="B392" s="69">
        <v>385</v>
      </c>
      <c r="C392" s="69" t="str">
        <f>IF(AND(D392&lt;&gt;"",D392&lt;&gt;" -  -  -  -  - "),VLOOKUP(D392,supply!$A$8:$B$507,2,FALSE),"")</f>
        <v/>
      </c>
      <c r="D392" s="60"/>
      <c r="E392" s="105"/>
      <c r="F392" s="67"/>
      <c r="G392" s="59"/>
      <c r="H392" s="59"/>
      <c r="I392" s="106"/>
      <c r="J392" s="106"/>
      <c r="K392" s="77" t="str">
        <f t="shared" si="20"/>
        <v>Няма избран доставчик</v>
      </c>
      <c r="L392" s="63" t="str">
        <f t="shared" si="21"/>
        <v/>
      </c>
      <c r="M392" s="98" t="str">
        <f t="shared" si="22"/>
        <v>Няма достатъчно данни</v>
      </c>
      <c r="U392" s="94" t="str">
        <f>IF(K392="OK",IF(IFERROR(VLOOKUP(B392,total!$D$8:$D$1007,1,FALSE),"")="",B392&amp;", ",""),"")</f>
        <v/>
      </c>
      <c r="V392" s="94" t="str">
        <f t="shared" si="23"/>
        <v/>
      </c>
    </row>
    <row r="393" spans="1:22" x14ac:dyDescent="0.25">
      <c r="A393" s="42" t="str">
        <f>IF(K393="OK",IFERROR(B393&amp;" - "&amp;VLOOKUP(C393,supply!$B$8:$C$507,2,FALSE)&amp;" - "&amp;E393&amp;" - "&amp;G393&amp;" - с ддс: "&amp;J393&amp;" - "&amp;DAY(F393)&amp;"."&amp;MONTH(F393)&amp;"."&amp;YEAR(F393),""),"1001 - Няма данни за сч. док.")</f>
        <v>1001 - Няма данни за сч. док.</v>
      </c>
      <c r="B393" s="69">
        <v>386</v>
      </c>
      <c r="C393" s="69" t="str">
        <f>IF(AND(D393&lt;&gt;"",D393&lt;&gt;" -  -  -  -  - "),VLOOKUP(D393,supply!$A$8:$B$507,2,FALSE),"")</f>
        <v/>
      </c>
      <c r="D393" s="60"/>
      <c r="E393" s="105"/>
      <c r="F393" s="67"/>
      <c r="G393" s="59"/>
      <c r="H393" s="59"/>
      <c r="I393" s="106"/>
      <c r="J393" s="106"/>
      <c r="K393" s="77" t="str">
        <f t="shared" ref="K393:K456" si="24">IFERROR(IF(C393&lt;&gt;"",IF(AND(E393&lt;&gt;"",F393&lt;&gt;"",I393&lt;&gt;"",J393&lt;&gt;""),"OK","Задължителни полета - Наименование/Дата/сума без ДДС/сума с ДДС"),"Няма избран доставчик"),"Преизберете доставчик")</f>
        <v>Няма избран доставчик</v>
      </c>
      <c r="L393" s="63" t="str">
        <f t="shared" ref="L393:L456" si="25">IF(OR(ABS(I393)*100&gt;TRUNC(ABS(I393)*100),ABS(J393)*100&gt;TRUNC(ABS(J393)*100)),"Въведена е сума с повече от два знака след десетичната запетая","")</f>
        <v/>
      </c>
      <c r="M393" s="98" t="str">
        <f t="shared" ref="M393:M456" si="26">IFERROR(ROUND(J393/I393-100%,4),"Няма достатъчно данни")</f>
        <v>Няма достатъчно данни</v>
      </c>
      <c r="U393" s="94" t="str">
        <f>IF(K393="OK",IF(IFERROR(VLOOKUP(B393,total!$D$8:$D$1007,1,FALSE),"")="",B393&amp;", ",""),"")</f>
        <v/>
      </c>
      <c r="V393" s="94" t="str">
        <f t="shared" si="23"/>
        <v/>
      </c>
    </row>
    <row r="394" spans="1:22" x14ac:dyDescent="0.25">
      <c r="A394" s="42" t="str">
        <f>IF(K394="OK",IFERROR(B394&amp;" - "&amp;VLOOKUP(C394,supply!$B$8:$C$507,2,FALSE)&amp;" - "&amp;E394&amp;" - "&amp;G394&amp;" - с ддс: "&amp;J394&amp;" - "&amp;DAY(F394)&amp;"."&amp;MONTH(F394)&amp;"."&amp;YEAR(F394),""),"1001 - Няма данни за сч. док.")</f>
        <v>1001 - Няма данни за сч. док.</v>
      </c>
      <c r="B394" s="69">
        <v>387</v>
      </c>
      <c r="C394" s="69" t="str">
        <f>IF(AND(D394&lt;&gt;"",D394&lt;&gt;" -  -  -  -  - "),VLOOKUP(D394,supply!$A$8:$B$507,2,FALSE),"")</f>
        <v/>
      </c>
      <c r="D394" s="60"/>
      <c r="E394" s="105"/>
      <c r="F394" s="67"/>
      <c r="G394" s="59"/>
      <c r="H394" s="59"/>
      <c r="I394" s="106"/>
      <c r="J394" s="106"/>
      <c r="K394" s="77" t="str">
        <f t="shared" si="24"/>
        <v>Няма избран доставчик</v>
      </c>
      <c r="L394" s="63" t="str">
        <f t="shared" si="25"/>
        <v/>
      </c>
      <c r="M394" s="98" t="str">
        <f t="shared" si="26"/>
        <v>Няма достатъчно данни</v>
      </c>
      <c r="U394" s="94" t="str">
        <f>IF(K394="OK",IF(IFERROR(VLOOKUP(B394,total!$D$8:$D$1007,1,FALSE),"")="",B394&amp;", ",""),"")</f>
        <v/>
      </c>
      <c r="V394" s="94" t="str">
        <f t="shared" ref="V394:V457" si="27">IF(K394="OK",CONCATENATE(V393,U394),V393)</f>
        <v/>
      </c>
    </row>
    <row r="395" spans="1:22" x14ac:dyDescent="0.25">
      <c r="A395" s="42" t="str">
        <f>IF(K395="OK",IFERROR(B395&amp;" - "&amp;VLOOKUP(C395,supply!$B$8:$C$507,2,FALSE)&amp;" - "&amp;E395&amp;" - "&amp;G395&amp;" - с ддс: "&amp;J395&amp;" - "&amp;DAY(F395)&amp;"."&amp;MONTH(F395)&amp;"."&amp;YEAR(F395),""),"1001 - Няма данни за сч. док.")</f>
        <v>1001 - Няма данни за сч. док.</v>
      </c>
      <c r="B395" s="69">
        <v>388</v>
      </c>
      <c r="C395" s="69" t="str">
        <f>IF(AND(D395&lt;&gt;"",D395&lt;&gt;" -  -  -  -  - "),VLOOKUP(D395,supply!$A$8:$B$507,2,FALSE),"")</f>
        <v/>
      </c>
      <c r="D395" s="60"/>
      <c r="E395" s="105"/>
      <c r="F395" s="67"/>
      <c r="G395" s="59"/>
      <c r="H395" s="59"/>
      <c r="I395" s="106"/>
      <c r="J395" s="106"/>
      <c r="K395" s="77" t="str">
        <f t="shared" si="24"/>
        <v>Няма избран доставчик</v>
      </c>
      <c r="L395" s="63" t="str">
        <f t="shared" si="25"/>
        <v/>
      </c>
      <c r="M395" s="98" t="str">
        <f t="shared" si="26"/>
        <v>Няма достатъчно данни</v>
      </c>
      <c r="U395" s="94" t="str">
        <f>IF(K395="OK",IF(IFERROR(VLOOKUP(B395,total!$D$8:$D$1007,1,FALSE),"")="",B395&amp;", ",""),"")</f>
        <v/>
      </c>
      <c r="V395" s="94" t="str">
        <f t="shared" si="27"/>
        <v/>
      </c>
    </row>
    <row r="396" spans="1:22" x14ac:dyDescent="0.25">
      <c r="A396" s="42" t="str">
        <f>IF(K396="OK",IFERROR(B396&amp;" - "&amp;VLOOKUP(C396,supply!$B$8:$C$507,2,FALSE)&amp;" - "&amp;E396&amp;" - "&amp;G396&amp;" - с ддс: "&amp;J396&amp;" - "&amp;DAY(F396)&amp;"."&amp;MONTH(F396)&amp;"."&amp;YEAR(F396),""),"1001 - Няма данни за сч. док.")</f>
        <v>1001 - Няма данни за сч. док.</v>
      </c>
      <c r="B396" s="69">
        <v>389</v>
      </c>
      <c r="C396" s="69" t="str">
        <f>IF(AND(D396&lt;&gt;"",D396&lt;&gt;" -  -  -  -  - "),VLOOKUP(D396,supply!$A$8:$B$507,2,FALSE),"")</f>
        <v/>
      </c>
      <c r="D396" s="60"/>
      <c r="E396" s="105"/>
      <c r="F396" s="67"/>
      <c r="G396" s="59"/>
      <c r="H396" s="59"/>
      <c r="I396" s="106"/>
      <c r="J396" s="106"/>
      <c r="K396" s="77" t="str">
        <f t="shared" si="24"/>
        <v>Няма избран доставчик</v>
      </c>
      <c r="L396" s="63" t="str">
        <f t="shared" si="25"/>
        <v/>
      </c>
      <c r="M396" s="98" t="str">
        <f t="shared" si="26"/>
        <v>Няма достатъчно данни</v>
      </c>
      <c r="U396" s="94" t="str">
        <f>IF(K396="OK",IF(IFERROR(VLOOKUP(B396,total!$D$8:$D$1007,1,FALSE),"")="",B396&amp;", ",""),"")</f>
        <v/>
      </c>
      <c r="V396" s="94" t="str">
        <f t="shared" si="27"/>
        <v/>
      </c>
    </row>
    <row r="397" spans="1:22" x14ac:dyDescent="0.25">
      <c r="A397" s="42" t="str">
        <f>IF(K397="OK",IFERROR(B397&amp;" - "&amp;VLOOKUP(C397,supply!$B$8:$C$507,2,FALSE)&amp;" - "&amp;E397&amp;" - "&amp;G397&amp;" - с ддс: "&amp;J397&amp;" - "&amp;DAY(F397)&amp;"."&amp;MONTH(F397)&amp;"."&amp;YEAR(F397),""),"1001 - Няма данни за сч. док.")</f>
        <v>1001 - Няма данни за сч. док.</v>
      </c>
      <c r="B397" s="69">
        <v>390</v>
      </c>
      <c r="C397" s="69" t="str">
        <f>IF(AND(D397&lt;&gt;"",D397&lt;&gt;" -  -  -  -  - "),VLOOKUP(D397,supply!$A$8:$B$507,2,FALSE),"")</f>
        <v/>
      </c>
      <c r="D397" s="60"/>
      <c r="E397" s="105"/>
      <c r="F397" s="67"/>
      <c r="G397" s="59"/>
      <c r="H397" s="59"/>
      <c r="I397" s="106"/>
      <c r="J397" s="106"/>
      <c r="K397" s="77" t="str">
        <f t="shared" si="24"/>
        <v>Няма избран доставчик</v>
      </c>
      <c r="L397" s="63" t="str">
        <f t="shared" si="25"/>
        <v/>
      </c>
      <c r="M397" s="98" t="str">
        <f t="shared" si="26"/>
        <v>Няма достатъчно данни</v>
      </c>
      <c r="U397" s="94" t="str">
        <f>IF(K397="OK",IF(IFERROR(VLOOKUP(B397,total!$D$8:$D$1007,1,FALSE),"")="",B397&amp;", ",""),"")</f>
        <v/>
      </c>
      <c r="V397" s="94" t="str">
        <f t="shared" si="27"/>
        <v/>
      </c>
    </row>
    <row r="398" spans="1:22" x14ac:dyDescent="0.25">
      <c r="A398" s="42" t="str">
        <f>IF(K398="OK",IFERROR(B398&amp;" - "&amp;VLOOKUP(C398,supply!$B$8:$C$507,2,FALSE)&amp;" - "&amp;E398&amp;" - "&amp;G398&amp;" - с ддс: "&amp;J398&amp;" - "&amp;DAY(F398)&amp;"."&amp;MONTH(F398)&amp;"."&amp;YEAR(F398),""),"1001 - Няма данни за сч. док.")</f>
        <v>1001 - Няма данни за сч. док.</v>
      </c>
      <c r="B398" s="69">
        <v>391</v>
      </c>
      <c r="C398" s="69" t="str">
        <f>IF(AND(D398&lt;&gt;"",D398&lt;&gt;" -  -  -  -  - "),VLOOKUP(D398,supply!$A$8:$B$507,2,FALSE),"")</f>
        <v/>
      </c>
      <c r="D398" s="60"/>
      <c r="E398" s="105"/>
      <c r="F398" s="67"/>
      <c r="G398" s="59"/>
      <c r="H398" s="59"/>
      <c r="I398" s="106"/>
      <c r="J398" s="106"/>
      <c r="K398" s="77" t="str">
        <f t="shared" si="24"/>
        <v>Няма избран доставчик</v>
      </c>
      <c r="L398" s="63" t="str">
        <f t="shared" si="25"/>
        <v/>
      </c>
      <c r="M398" s="98" t="str">
        <f t="shared" si="26"/>
        <v>Няма достатъчно данни</v>
      </c>
      <c r="U398" s="94" t="str">
        <f>IF(K398="OK",IF(IFERROR(VLOOKUP(B398,total!$D$8:$D$1007,1,FALSE),"")="",B398&amp;", ",""),"")</f>
        <v/>
      </c>
      <c r="V398" s="94" t="str">
        <f t="shared" si="27"/>
        <v/>
      </c>
    </row>
    <row r="399" spans="1:22" x14ac:dyDescent="0.25">
      <c r="A399" s="42" t="str">
        <f>IF(K399="OK",IFERROR(B399&amp;" - "&amp;VLOOKUP(C399,supply!$B$8:$C$507,2,FALSE)&amp;" - "&amp;E399&amp;" - "&amp;G399&amp;" - с ддс: "&amp;J399&amp;" - "&amp;DAY(F399)&amp;"."&amp;MONTH(F399)&amp;"."&amp;YEAR(F399),""),"1001 - Няма данни за сч. док.")</f>
        <v>1001 - Няма данни за сч. док.</v>
      </c>
      <c r="B399" s="69">
        <v>392</v>
      </c>
      <c r="C399" s="69" t="str">
        <f>IF(AND(D399&lt;&gt;"",D399&lt;&gt;" -  -  -  -  - "),VLOOKUP(D399,supply!$A$8:$B$507,2,FALSE),"")</f>
        <v/>
      </c>
      <c r="D399" s="60"/>
      <c r="E399" s="105"/>
      <c r="F399" s="67"/>
      <c r="G399" s="59"/>
      <c r="H399" s="59"/>
      <c r="I399" s="106"/>
      <c r="J399" s="106"/>
      <c r="K399" s="77" t="str">
        <f t="shared" si="24"/>
        <v>Няма избран доставчик</v>
      </c>
      <c r="L399" s="63" t="str">
        <f t="shared" si="25"/>
        <v/>
      </c>
      <c r="M399" s="98" t="str">
        <f t="shared" si="26"/>
        <v>Няма достатъчно данни</v>
      </c>
      <c r="U399" s="94" t="str">
        <f>IF(K399="OK",IF(IFERROR(VLOOKUP(B399,total!$D$8:$D$1007,1,FALSE),"")="",B399&amp;", ",""),"")</f>
        <v/>
      </c>
      <c r="V399" s="94" t="str">
        <f t="shared" si="27"/>
        <v/>
      </c>
    </row>
    <row r="400" spans="1:22" x14ac:dyDescent="0.25">
      <c r="A400" s="42" t="str">
        <f>IF(K400="OK",IFERROR(B400&amp;" - "&amp;VLOOKUP(C400,supply!$B$8:$C$507,2,FALSE)&amp;" - "&amp;E400&amp;" - "&amp;G400&amp;" - с ддс: "&amp;J400&amp;" - "&amp;DAY(F400)&amp;"."&amp;MONTH(F400)&amp;"."&amp;YEAR(F400),""),"1001 - Няма данни за сч. док.")</f>
        <v>1001 - Няма данни за сч. док.</v>
      </c>
      <c r="B400" s="69">
        <v>393</v>
      </c>
      <c r="C400" s="69" t="str">
        <f>IF(AND(D400&lt;&gt;"",D400&lt;&gt;" -  -  -  -  - "),VLOOKUP(D400,supply!$A$8:$B$507,2,FALSE),"")</f>
        <v/>
      </c>
      <c r="D400" s="60"/>
      <c r="E400" s="105"/>
      <c r="F400" s="67"/>
      <c r="G400" s="59"/>
      <c r="H400" s="59"/>
      <c r="I400" s="106"/>
      <c r="J400" s="106"/>
      <c r="K400" s="77" t="str">
        <f t="shared" si="24"/>
        <v>Няма избран доставчик</v>
      </c>
      <c r="L400" s="63" t="str">
        <f t="shared" si="25"/>
        <v/>
      </c>
      <c r="M400" s="98" t="str">
        <f t="shared" si="26"/>
        <v>Няма достатъчно данни</v>
      </c>
      <c r="U400" s="94" t="str">
        <f>IF(K400="OK",IF(IFERROR(VLOOKUP(B400,total!$D$8:$D$1007,1,FALSE),"")="",B400&amp;", ",""),"")</f>
        <v/>
      </c>
      <c r="V400" s="94" t="str">
        <f t="shared" si="27"/>
        <v/>
      </c>
    </row>
    <row r="401" spans="1:22" x14ac:dyDescent="0.25">
      <c r="A401" s="42" t="str">
        <f>IF(K401="OK",IFERROR(B401&amp;" - "&amp;VLOOKUP(C401,supply!$B$8:$C$507,2,FALSE)&amp;" - "&amp;E401&amp;" - "&amp;G401&amp;" - с ддс: "&amp;J401&amp;" - "&amp;DAY(F401)&amp;"."&amp;MONTH(F401)&amp;"."&amp;YEAR(F401),""),"1001 - Няма данни за сч. док.")</f>
        <v>1001 - Няма данни за сч. док.</v>
      </c>
      <c r="B401" s="69">
        <v>394</v>
      </c>
      <c r="C401" s="69" t="str">
        <f>IF(AND(D401&lt;&gt;"",D401&lt;&gt;" -  -  -  -  - "),VLOOKUP(D401,supply!$A$8:$B$507,2,FALSE),"")</f>
        <v/>
      </c>
      <c r="D401" s="60"/>
      <c r="E401" s="105"/>
      <c r="F401" s="67"/>
      <c r="G401" s="59"/>
      <c r="H401" s="59"/>
      <c r="I401" s="106"/>
      <c r="J401" s="106"/>
      <c r="K401" s="77" t="str">
        <f t="shared" si="24"/>
        <v>Няма избран доставчик</v>
      </c>
      <c r="L401" s="63" t="str">
        <f t="shared" si="25"/>
        <v/>
      </c>
      <c r="M401" s="98" t="str">
        <f t="shared" si="26"/>
        <v>Няма достатъчно данни</v>
      </c>
      <c r="U401" s="94" t="str">
        <f>IF(K401="OK",IF(IFERROR(VLOOKUP(B401,total!$D$8:$D$1007,1,FALSE),"")="",B401&amp;", ",""),"")</f>
        <v/>
      </c>
      <c r="V401" s="94" t="str">
        <f t="shared" si="27"/>
        <v/>
      </c>
    </row>
    <row r="402" spans="1:22" x14ac:dyDescent="0.25">
      <c r="A402" s="42" t="str">
        <f>IF(K402="OK",IFERROR(B402&amp;" - "&amp;VLOOKUP(C402,supply!$B$8:$C$507,2,FALSE)&amp;" - "&amp;E402&amp;" - "&amp;G402&amp;" - с ддс: "&amp;J402&amp;" - "&amp;DAY(F402)&amp;"."&amp;MONTH(F402)&amp;"."&amp;YEAR(F402),""),"1001 - Няма данни за сч. док.")</f>
        <v>1001 - Няма данни за сч. док.</v>
      </c>
      <c r="B402" s="69">
        <v>395</v>
      </c>
      <c r="C402" s="69" t="str">
        <f>IF(AND(D402&lt;&gt;"",D402&lt;&gt;" -  -  -  -  - "),VLOOKUP(D402,supply!$A$8:$B$507,2,FALSE),"")</f>
        <v/>
      </c>
      <c r="D402" s="60"/>
      <c r="E402" s="105"/>
      <c r="F402" s="67"/>
      <c r="G402" s="59"/>
      <c r="H402" s="59"/>
      <c r="I402" s="106"/>
      <c r="J402" s="106"/>
      <c r="K402" s="77" t="str">
        <f t="shared" si="24"/>
        <v>Няма избран доставчик</v>
      </c>
      <c r="L402" s="63" t="str">
        <f t="shared" si="25"/>
        <v/>
      </c>
      <c r="M402" s="98" t="str">
        <f t="shared" si="26"/>
        <v>Няма достатъчно данни</v>
      </c>
      <c r="U402" s="94" t="str">
        <f>IF(K402="OK",IF(IFERROR(VLOOKUP(B402,total!$D$8:$D$1007,1,FALSE),"")="",B402&amp;", ",""),"")</f>
        <v/>
      </c>
      <c r="V402" s="94" t="str">
        <f t="shared" si="27"/>
        <v/>
      </c>
    </row>
    <row r="403" spans="1:22" x14ac:dyDescent="0.25">
      <c r="A403" s="42" t="str">
        <f>IF(K403="OK",IFERROR(B403&amp;" - "&amp;VLOOKUP(C403,supply!$B$8:$C$507,2,FALSE)&amp;" - "&amp;E403&amp;" - "&amp;G403&amp;" - с ддс: "&amp;J403&amp;" - "&amp;DAY(F403)&amp;"."&amp;MONTH(F403)&amp;"."&amp;YEAR(F403),""),"1001 - Няма данни за сч. док.")</f>
        <v>1001 - Няма данни за сч. док.</v>
      </c>
      <c r="B403" s="69">
        <v>396</v>
      </c>
      <c r="C403" s="69" t="str">
        <f>IF(AND(D403&lt;&gt;"",D403&lt;&gt;" -  -  -  -  - "),VLOOKUP(D403,supply!$A$8:$B$507,2,FALSE),"")</f>
        <v/>
      </c>
      <c r="D403" s="60"/>
      <c r="E403" s="105"/>
      <c r="F403" s="67"/>
      <c r="G403" s="59"/>
      <c r="H403" s="59"/>
      <c r="I403" s="106"/>
      <c r="J403" s="106"/>
      <c r="K403" s="77" t="str">
        <f t="shared" si="24"/>
        <v>Няма избран доставчик</v>
      </c>
      <c r="L403" s="63" t="str">
        <f t="shared" si="25"/>
        <v/>
      </c>
      <c r="M403" s="98" t="str">
        <f t="shared" si="26"/>
        <v>Няма достатъчно данни</v>
      </c>
      <c r="U403" s="94" t="str">
        <f>IF(K403="OK",IF(IFERROR(VLOOKUP(B403,total!$D$8:$D$1007,1,FALSE),"")="",B403&amp;", ",""),"")</f>
        <v/>
      </c>
      <c r="V403" s="94" t="str">
        <f t="shared" si="27"/>
        <v/>
      </c>
    </row>
    <row r="404" spans="1:22" x14ac:dyDescent="0.25">
      <c r="A404" s="42" t="str">
        <f>IF(K404="OK",IFERROR(B404&amp;" - "&amp;VLOOKUP(C404,supply!$B$8:$C$507,2,FALSE)&amp;" - "&amp;E404&amp;" - "&amp;G404&amp;" - с ддс: "&amp;J404&amp;" - "&amp;DAY(F404)&amp;"."&amp;MONTH(F404)&amp;"."&amp;YEAR(F404),""),"1001 - Няма данни за сч. док.")</f>
        <v>1001 - Няма данни за сч. док.</v>
      </c>
      <c r="B404" s="69">
        <v>397</v>
      </c>
      <c r="C404" s="69" t="str">
        <f>IF(AND(D404&lt;&gt;"",D404&lt;&gt;" -  -  -  -  - "),VLOOKUP(D404,supply!$A$8:$B$507,2,FALSE),"")</f>
        <v/>
      </c>
      <c r="D404" s="60"/>
      <c r="E404" s="105"/>
      <c r="F404" s="67"/>
      <c r="G404" s="59"/>
      <c r="H404" s="59"/>
      <c r="I404" s="106"/>
      <c r="J404" s="106"/>
      <c r="K404" s="77" t="str">
        <f t="shared" si="24"/>
        <v>Няма избран доставчик</v>
      </c>
      <c r="L404" s="63" t="str">
        <f t="shared" si="25"/>
        <v/>
      </c>
      <c r="M404" s="98" t="str">
        <f t="shared" si="26"/>
        <v>Няма достатъчно данни</v>
      </c>
      <c r="U404" s="94" t="str">
        <f>IF(K404="OK",IF(IFERROR(VLOOKUP(B404,total!$D$8:$D$1007,1,FALSE),"")="",B404&amp;", ",""),"")</f>
        <v/>
      </c>
      <c r="V404" s="94" t="str">
        <f t="shared" si="27"/>
        <v/>
      </c>
    </row>
    <row r="405" spans="1:22" x14ac:dyDescent="0.25">
      <c r="A405" s="42" t="str">
        <f>IF(K405="OK",IFERROR(B405&amp;" - "&amp;VLOOKUP(C405,supply!$B$8:$C$507,2,FALSE)&amp;" - "&amp;E405&amp;" - "&amp;G405&amp;" - с ддс: "&amp;J405&amp;" - "&amp;DAY(F405)&amp;"."&amp;MONTH(F405)&amp;"."&amp;YEAR(F405),""),"1001 - Няма данни за сч. док.")</f>
        <v>1001 - Няма данни за сч. док.</v>
      </c>
      <c r="B405" s="69">
        <v>398</v>
      </c>
      <c r="C405" s="69" t="str">
        <f>IF(AND(D405&lt;&gt;"",D405&lt;&gt;" -  -  -  -  - "),VLOOKUP(D405,supply!$A$8:$B$507,2,FALSE),"")</f>
        <v/>
      </c>
      <c r="D405" s="60"/>
      <c r="E405" s="105"/>
      <c r="F405" s="67"/>
      <c r="G405" s="59"/>
      <c r="H405" s="59"/>
      <c r="I405" s="106"/>
      <c r="J405" s="106"/>
      <c r="K405" s="77" t="str">
        <f t="shared" si="24"/>
        <v>Няма избран доставчик</v>
      </c>
      <c r="L405" s="63" t="str">
        <f t="shared" si="25"/>
        <v/>
      </c>
      <c r="M405" s="98" t="str">
        <f t="shared" si="26"/>
        <v>Няма достатъчно данни</v>
      </c>
      <c r="U405" s="94" t="str">
        <f>IF(K405="OK",IF(IFERROR(VLOOKUP(B405,total!$D$8:$D$1007,1,FALSE),"")="",B405&amp;", ",""),"")</f>
        <v/>
      </c>
      <c r="V405" s="94" t="str">
        <f t="shared" si="27"/>
        <v/>
      </c>
    </row>
    <row r="406" spans="1:22" x14ac:dyDescent="0.25">
      <c r="A406" s="42" t="str">
        <f>IF(K406="OK",IFERROR(B406&amp;" - "&amp;VLOOKUP(C406,supply!$B$8:$C$507,2,FALSE)&amp;" - "&amp;E406&amp;" - "&amp;G406&amp;" - с ддс: "&amp;J406&amp;" - "&amp;DAY(F406)&amp;"."&amp;MONTH(F406)&amp;"."&amp;YEAR(F406),""),"1001 - Няма данни за сч. док.")</f>
        <v>1001 - Няма данни за сч. док.</v>
      </c>
      <c r="B406" s="69">
        <v>399</v>
      </c>
      <c r="C406" s="69" t="str">
        <f>IF(AND(D406&lt;&gt;"",D406&lt;&gt;" -  -  -  -  - "),VLOOKUP(D406,supply!$A$8:$B$507,2,FALSE),"")</f>
        <v/>
      </c>
      <c r="D406" s="60"/>
      <c r="E406" s="105"/>
      <c r="F406" s="67"/>
      <c r="G406" s="59"/>
      <c r="H406" s="59"/>
      <c r="I406" s="106"/>
      <c r="J406" s="106"/>
      <c r="K406" s="77" t="str">
        <f t="shared" si="24"/>
        <v>Няма избран доставчик</v>
      </c>
      <c r="L406" s="63" t="str">
        <f t="shared" si="25"/>
        <v/>
      </c>
      <c r="M406" s="98" t="str">
        <f t="shared" si="26"/>
        <v>Няма достатъчно данни</v>
      </c>
      <c r="U406" s="94" t="str">
        <f>IF(K406="OK",IF(IFERROR(VLOOKUP(B406,total!$D$8:$D$1007,1,FALSE),"")="",B406&amp;", ",""),"")</f>
        <v/>
      </c>
      <c r="V406" s="94" t="str">
        <f t="shared" si="27"/>
        <v/>
      </c>
    </row>
    <row r="407" spans="1:22" x14ac:dyDescent="0.25">
      <c r="A407" s="42" t="str">
        <f>IF(K407="OK",IFERROR(B407&amp;" - "&amp;VLOOKUP(C407,supply!$B$8:$C$507,2,FALSE)&amp;" - "&amp;E407&amp;" - "&amp;G407&amp;" - с ддс: "&amp;J407&amp;" - "&amp;DAY(F407)&amp;"."&amp;MONTH(F407)&amp;"."&amp;YEAR(F407),""),"1001 - Няма данни за сч. док.")</f>
        <v>1001 - Няма данни за сч. док.</v>
      </c>
      <c r="B407" s="69">
        <v>400</v>
      </c>
      <c r="C407" s="69" t="str">
        <f>IF(AND(D407&lt;&gt;"",D407&lt;&gt;" -  -  -  -  - "),VLOOKUP(D407,supply!$A$8:$B$507,2,FALSE),"")</f>
        <v/>
      </c>
      <c r="D407" s="60"/>
      <c r="E407" s="105"/>
      <c r="F407" s="67"/>
      <c r="G407" s="59"/>
      <c r="H407" s="59"/>
      <c r="I407" s="106"/>
      <c r="J407" s="106"/>
      <c r="K407" s="77" t="str">
        <f t="shared" si="24"/>
        <v>Няма избран доставчик</v>
      </c>
      <c r="L407" s="63" t="str">
        <f t="shared" si="25"/>
        <v/>
      </c>
      <c r="M407" s="98" t="str">
        <f t="shared" si="26"/>
        <v>Няма достатъчно данни</v>
      </c>
      <c r="U407" s="94" t="str">
        <f>IF(K407="OK",IF(IFERROR(VLOOKUP(B407,total!$D$8:$D$1007,1,FALSE),"")="",B407&amp;", ",""),"")</f>
        <v/>
      </c>
      <c r="V407" s="94" t="str">
        <f t="shared" si="27"/>
        <v/>
      </c>
    </row>
    <row r="408" spans="1:22" x14ac:dyDescent="0.25">
      <c r="A408" s="42" t="str">
        <f>IF(K408="OK",IFERROR(B408&amp;" - "&amp;VLOOKUP(C408,supply!$B$8:$C$507,2,FALSE)&amp;" - "&amp;E408&amp;" - "&amp;G408&amp;" - с ддс: "&amp;J408&amp;" - "&amp;DAY(F408)&amp;"."&amp;MONTH(F408)&amp;"."&amp;YEAR(F408),""),"1001 - Няма данни за сч. док.")</f>
        <v>1001 - Няма данни за сч. док.</v>
      </c>
      <c r="B408" s="69">
        <v>401</v>
      </c>
      <c r="C408" s="69" t="str">
        <f>IF(AND(D408&lt;&gt;"",D408&lt;&gt;" -  -  -  -  - "),VLOOKUP(D408,supply!$A$8:$B$507,2,FALSE),"")</f>
        <v/>
      </c>
      <c r="D408" s="60"/>
      <c r="E408" s="105"/>
      <c r="F408" s="67"/>
      <c r="G408" s="59"/>
      <c r="H408" s="59"/>
      <c r="I408" s="106"/>
      <c r="J408" s="106"/>
      <c r="K408" s="77" t="str">
        <f t="shared" si="24"/>
        <v>Няма избран доставчик</v>
      </c>
      <c r="L408" s="63" t="str">
        <f t="shared" si="25"/>
        <v/>
      </c>
      <c r="M408" s="98" t="str">
        <f t="shared" si="26"/>
        <v>Няма достатъчно данни</v>
      </c>
      <c r="U408" s="94" t="str">
        <f>IF(K408="OK",IF(IFERROR(VLOOKUP(B408,total!$D$8:$D$1007,1,FALSE),"")="",B408&amp;", ",""),"")</f>
        <v/>
      </c>
      <c r="V408" s="94" t="str">
        <f t="shared" si="27"/>
        <v/>
      </c>
    </row>
    <row r="409" spans="1:22" x14ac:dyDescent="0.25">
      <c r="A409" s="42" t="str">
        <f>IF(K409="OK",IFERROR(B409&amp;" - "&amp;VLOOKUP(C409,supply!$B$8:$C$507,2,FALSE)&amp;" - "&amp;E409&amp;" - "&amp;G409&amp;" - с ддс: "&amp;J409&amp;" - "&amp;DAY(F409)&amp;"."&amp;MONTH(F409)&amp;"."&amp;YEAR(F409),""),"1001 - Няма данни за сч. док.")</f>
        <v>1001 - Няма данни за сч. док.</v>
      </c>
      <c r="B409" s="69">
        <v>402</v>
      </c>
      <c r="C409" s="69" t="str">
        <f>IF(AND(D409&lt;&gt;"",D409&lt;&gt;" -  -  -  -  - "),VLOOKUP(D409,supply!$A$8:$B$507,2,FALSE),"")</f>
        <v/>
      </c>
      <c r="D409" s="60"/>
      <c r="E409" s="105"/>
      <c r="F409" s="67"/>
      <c r="G409" s="59"/>
      <c r="H409" s="59"/>
      <c r="I409" s="106"/>
      <c r="J409" s="106"/>
      <c r="K409" s="77" t="str">
        <f t="shared" si="24"/>
        <v>Няма избран доставчик</v>
      </c>
      <c r="L409" s="63" t="str">
        <f t="shared" si="25"/>
        <v/>
      </c>
      <c r="M409" s="98" t="str">
        <f t="shared" si="26"/>
        <v>Няма достатъчно данни</v>
      </c>
      <c r="U409" s="94" t="str">
        <f>IF(K409="OK",IF(IFERROR(VLOOKUP(B409,total!$D$8:$D$1007,1,FALSE),"")="",B409&amp;", ",""),"")</f>
        <v/>
      </c>
      <c r="V409" s="94" t="str">
        <f t="shared" si="27"/>
        <v/>
      </c>
    </row>
    <row r="410" spans="1:22" x14ac:dyDescent="0.25">
      <c r="A410" s="42" t="str">
        <f>IF(K410="OK",IFERROR(B410&amp;" - "&amp;VLOOKUP(C410,supply!$B$8:$C$507,2,FALSE)&amp;" - "&amp;E410&amp;" - "&amp;G410&amp;" - с ддс: "&amp;J410&amp;" - "&amp;DAY(F410)&amp;"."&amp;MONTH(F410)&amp;"."&amp;YEAR(F410),""),"1001 - Няма данни за сч. док.")</f>
        <v>1001 - Няма данни за сч. док.</v>
      </c>
      <c r="B410" s="69">
        <v>403</v>
      </c>
      <c r="C410" s="69" t="str">
        <f>IF(AND(D410&lt;&gt;"",D410&lt;&gt;" -  -  -  -  - "),VLOOKUP(D410,supply!$A$8:$B$507,2,FALSE),"")</f>
        <v/>
      </c>
      <c r="D410" s="60"/>
      <c r="E410" s="105"/>
      <c r="F410" s="67"/>
      <c r="G410" s="59"/>
      <c r="H410" s="59"/>
      <c r="I410" s="106"/>
      <c r="J410" s="106"/>
      <c r="K410" s="77" t="str">
        <f t="shared" si="24"/>
        <v>Няма избран доставчик</v>
      </c>
      <c r="L410" s="63" t="str">
        <f t="shared" si="25"/>
        <v/>
      </c>
      <c r="M410" s="98" t="str">
        <f t="shared" si="26"/>
        <v>Няма достатъчно данни</v>
      </c>
      <c r="U410" s="94" t="str">
        <f>IF(K410="OK",IF(IFERROR(VLOOKUP(B410,total!$D$8:$D$1007,1,FALSE),"")="",B410&amp;", ",""),"")</f>
        <v/>
      </c>
      <c r="V410" s="94" t="str">
        <f t="shared" si="27"/>
        <v/>
      </c>
    </row>
    <row r="411" spans="1:22" x14ac:dyDescent="0.25">
      <c r="A411" s="42" t="str">
        <f>IF(K411="OK",IFERROR(B411&amp;" - "&amp;VLOOKUP(C411,supply!$B$8:$C$507,2,FALSE)&amp;" - "&amp;E411&amp;" - "&amp;G411&amp;" - с ддс: "&amp;J411&amp;" - "&amp;DAY(F411)&amp;"."&amp;MONTH(F411)&amp;"."&amp;YEAR(F411),""),"1001 - Няма данни за сч. док.")</f>
        <v>1001 - Няма данни за сч. док.</v>
      </c>
      <c r="B411" s="69">
        <v>404</v>
      </c>
      <c r="C411" s="69" t="str">
        <f>IF(AND(D411&lt;&gt;"",D411&lt;&gt;" -  -  -  -  - "),VLOOKUP(D411,supply!$A$8:$B$507,2,FALSE),"")</f>
        <v/>
      </c>
      <c r="D411" s="60"/>
      <c r="E411" s="105"/>
      <c r="F411" s="67"/>
      <c r="G411" s="59"/>
      <c r="H411" s="59"/>
      <c r="I411" s="106"/>
      <c r="J411" s="106"/>
      <c r="K411" s="77" t="str">
        <f t="shared" si="24"/>
        <v>Няма избран доставчик</v>
      </c>
      <c r="L411" s="63" t="str">
        <f t="shared" si="25"/>
        <v/>
      </c>
      <c r="M411" s="98" t="str">
        <f t="shared" si="26"/>
        <v>Няма достатъчно данни</v>
      </c>
      <c r="U411" s="94" t="str">
        <f>IF(K411="OK",IF(IFERROR(VLOOKUP(B411,total!$D$8:$D$1007,1,FALSE),"")="",B411&amp;", ",""),"")</f>
        <v/>
      </c>
      <c r="V411" s="94" t="str">
        <f t="shared" si="27"/>
        <v/>
      </c>
    </row>
    <row r="412" spans="1:22" x14ac:dyDescent="0.25">
      <c r="A412" s="42" t="str">
        <f>IF(K412="OK",IFERROR(B412&amp;" - "&amp;VLOOKUP(C412,supply!$B$8:$C$507,2,FALSE)&amp;" - "&amp;E412&amp;" - "&amp;G412&amp;" - с ддс: "&amp;J412&amp;" - "&amp;DAY(F412)&amp;"."&amp;MONTH(F412)&amp;"."&amp;YEAR(F412),""),"1001 - Няма данни за сч. док.")</f>
        <v>1001 - Няма данни за сч. док.</v>
      </c>
      <c r="B412" s="69">
        <v>405</v>
      </c>
      <c r="C412" s="69" t="str">
        <f>IF(AND(D412&lt;&gt;"",D412&lt;&gt;" -  -  -  -  - "),VLOOKUP(D412,supply!$A$8:$B$507,2,FALSE),"")</f>
        <v/>
      </c>
      <c r="D412" s="60"/>
      <c r="E412" s="105"/>
      <c r="F412" s="67"/>
      <c r="G412" s="59"/>
      <c r="H412" s="59"/>
      <c r="I412" s="106"/>
      <c r="J412" s="106"/>
      <c r="K412" s="77" t="str">
        <f t="shared" si="24"/>
        <v>Няма избран доставчик</v>
      </c>
      <c r="L412" s="63" t="str">
        <f t="shared" si="25"/>
        <v/>
      </c>
      <c r="M412" s="98" t="str">
        <f t="shared" si="26"/>
        <v>Няма достатъчно данни</v>
      </c>
      <c r="U412" s="94" t="str">
        <f>IF(K412="OK",IF(IFERROR(VLOOKUP(B412,total!$D$8:$D$1007,1,FALSE),"")="",B412&amp;", ",""),"")</f>
        <v/>
      </c>
      <c r="V412" s="94" t="str">
        <f t="shared" si="27"/>
        <v/>
      </c>
    </row>
    <row r="413" spans="1:22" x14ac:dyDescent="0.25">
      <c r="A413" s="42" t="str">
        <f>IF(K413="OK",IFERROR(B413&amp;" - "&amp;VLOOKUP(C413,supply!$B$8:$C$507,2,FALSE)&amp;" - "&amp;E413&amp;" - "&amp;G413&amp;" - с ддс: "&amp;J413&amp;" - "&amp;DAY(F413)&amp;"."&amp;MONTH(F413)&amp;"."&amp;YEAR(F413),""),"1001 - Няма данни за сч. док.")</f>
        <v>1001 - Няма данни за сч. док.</v>
      </c>
      <c r="B413" s="69">
        <v>406</v>
      </c>
      <c r="C413" s="69" t="str">
        <f>IF(AND(D413&lt;&gt;"",D413&lt;&gt;" -  -  -  -  - "),VLOOKUP(D413,supply!$A$8:$B$507,2,FALSE),"")</f>
        <v/>
      </c>
      <c r="D413" s="60"/>
      <c r="E413" s="105"/>
      <c r="F413" s="67"/>
      <c r="G413" s="59"/>
      <c r="H413" s="59"/>
      <c r="I413" s="106"/>
      <c r="J413" s="106"/>
      <c r="K413" s="77" t="str">
        <f t="shared" si="24"/>
        <v>Няма избран доставчик</v>
      </c>
      <c r="L413" s="63" t="str">
        <f t="shared" si="25"/>
        <v/>
      </c>
      <c r="M413" s="98" t="str">
        <f t="shared" si="26"/>
        <v>Няма достатъчно данни</v>
      </c>
      <c r="U413" s="94" t="str">
        <f>IF(K413="OK",IF(IFERROR(VLOOKUP(B413,total!$D$8:$D$1007,1,FALSE),"")="",B413&amp;", ",""),"")</f>
        <v/>
      </c>
      <c r="V413" s="94" t="str">
        <f t="shared" si="27"/>
        <v/>
      </c>
    </row>
    <row r="414" spans="1:22" x14ac:dyDescent="0.25">
      <c r="A414" s="42" t="str">
        <f>IF(K414="OK",IFERROR(B414&amp;" - "&amp;VLOOKUP(C414,supply!$B$8:$C$507,2,FALSE)&amp;" - "&amp;E414&amp;" - "&amp;G414&amp;" - с ддс: "&amp;J414&amp;" - "&amp;DAY(F414)&amp;"."&amp;MONTH(F414)&amp;"."&amp;YEAR(F414),""),"1001 - Няма данни за сч. док.")</f>
        <v>1001 - Няма данни за сч. док.</v>
      </c>
      <c r="B414" s="69">
        <v>407</v>
      </c>
      <c r="C414" s="69" t="str">
        <f>IF(AND(D414&lt;&gt;"",D414&lt;&gt;" -  -  -  -  - "),VLOOKUP(D414,supply!$A$8:$B$507,2,FALSE),"")</f>
        <v/>
      </c>
      <c r="D414" s="60"/>
      <c r="E414" s="105"/>
      <c r="F414" s="67"/>
      <c r="G414" s="59"/>
      <c r="H414" s="59"/>
      <c r="I414" s="106"/>
      <c r="J414" s="106"/>
      <c r="K414" s="77" t="str">
        <f t="shared" si="24"/>
        <v>Няма избран доставчик</v>
      </c>
      <c r="L414" s="63" t="str">
        <f t="shared" si="25"/>
        <v/>
      </c>
      <c r="M414" s="98" t="str">
        <f t="shared" si="26"/>
        <v>Няма достатъчно данни</v>
      </c>
      <c r="U414" s="94" t="str">
        <f>IF(K414="OK",IF(IFERROR(VLOOKUP(B414,total!$D$8:$D$1007,1,FALSE),"")="",B414&amp;", ",""),"")</f>
        <v/>
      </c>
      <c r="V414" s="94" t="str">
        <f t="shared" si="27"/>
        <v/>
      </c>
    </row>
    <row r="415" spans="1:22" x14ac:dyDescent="0.25">
      <c r="A415" s="42" t="str">
        <f>IF(K415="OK",IFERROR(B415&amp;" - "&amp;VLOOKUP(C415,supply!$B$8:$C$507,2,FALSE)&amp;" - "&amp;E415&amp;" - "&amp;G415&amp;" - с ддс: "&amp;J415&amp;" - "&amp;DAY(F415)&amp;"."&amp;MONTH(F415)&amp;"."&amp;YEAR(F415),""),"1001 - Няма данни за сч. док.")</f>
        <v>1001 - Няма данни за сч. док.</v>
      </c>
      <c r="B415" s="69">
        <v>408</v>
      </c>
      <c r="C415" s="69" t="str">
        <f>IF(AND(D415&lt;&gt;"",D415&lt;&gt;" -  -  -  -  - "),VLOOKUP(D415,supply!$A$8:$B$507,2,FALSE),"")</f>
        <v/>
      </c>
      <c r="D415" s="60"/>
      <c r="E415" s="105"/>
      <c r="F415" s="67"/>
      <c r="G415" s="59"/>
      <c r="H415" s="59"/>
      <c r="I415" s="106"/>
      <c r="J415" s="106"/>
      <c r="K415" s="77" t="str">
        <f t="shared" si="24"/>
        <v>Няма избран доставчик</v>
      </c>
      <c r="L415" s="63" t="str">
        <f t="shared" si="25"/>
        <v/>
      </c>
      <c r="M415" s="98" t="str">
        <f t="shared" si="26"/>
        <v>Няма достатъчно данни</v>
      </c>
      <c r="U415" s="94" t="str">
        <f>IF(K415="OK",IF(IFERROR(VLOOKUP(B415,total!$D$8:$D$1007,1,FALSE),"")="",B415&amp;", ",""),"")</f>
        <v/>
      </c>
      <c r="V415" s="94" t="str">
        <f t="shared" si="27"/>
        <v/>
      </c>
    </row>
    <row r="416" spans="1:22" x14ac:dyDescent="0.25">
      <c r="A416" s="42" t="str">
        <f>IF(K416="OK",IFERROR(B416&amp;" - "&amp;VLOOKUP(C416,supply!$B$8:$C$507,2,FALSE)&amp;" - "&amp;E416&amp;" - "&amp;G416&amp;" - с ддс: "&amp;J416&amp;" - "&amp;DAY(F416)&amp;"."&amp;MONTH(F416)&amp;"."&amp;YEAR(F416),""),"1001 - Няма данни за сч. док.")</f>
        <v>1001 - Няма данни за сч. док.</v>
      </c>
      <c r="B416" s="69">
        <v>409</v>
      </c>
      <c r="C416" s="69" t="str">
        <f>IF(AND(D416&lt;&gt;"",D416&lt;&gt;" -  -  -  -  - "),VLOOKUP(D416,supply!$A$8:$B$507,2,FALSE),"")</f>
        <v/>
      </c>
      <c r="D416" s="60"/>
      <c r="E416" s="105"/>
      <c r="F416" s="67"/>
      <c r="G416" s="59"/>
      <c r="H416" s="59"/>
      <c r="I416" s="106"/>
      <c r="J416" s="106"/>
      <c r="K416" s="77" t="str">
        <f t="shared" si="24"/>
        <v>Няма избран доставчик</v>
      </c>
      <c r="L416" s="63" t="str">
        <f t="shared" si="25"/>
        <v/>
      </c>
      <c r="M416" s="98" t="str">
        <f t="shared" si="26"/>
        <v>Няма достатъчно данни</v>
      </c>
      <c r="U416" s="94" t="str">
        <f>IF(K416="OK",IF(IFERROR(VLOOKUP(B416,total!$D$8:$D$1007,1,FALSE),"")="",B416&amp;", ",""),"")</f>
        <v/>
      </c>
      <c r="V416" s="94" t="str">
        <f t="shared" si="27"/>
        <v/>
      </c>
    </row>
    <row r="417" spans="1:22" x14ac:dyDescent="0.25">
      <c r="A417" s="42" t="str">
        <f>IF(K417="OK",IFERROR(B417&amp;" - "&amp;VLOOKUP(C417,supply!$B$8:$C$507,2,FALSE)&amp;" - "&amp;E417&amp;" - "&amp;G417&amp;" - с ддс: "&amp;J417&amp;" - "&amp;DAY(F417)&amp;"."&amp;MONTH(F417)&amp;"."&amp;YEAR(F417),""),"1001 - Няма данни за сч. док.")</f>
        <v>1001 - Няма данни за сч. док.</v>
      </c>
      <c r="B417" s="69">
        <v>410</v>
      </c>
      <c r="C417" s="69" t="str">
        <f>IF(AND(D417&lt;&gt;"",D417&lt;&gt;" -  -  -  -  - "),VLOOKUP(D417,supply!$A$8:$B$507,2,FALSE),"")</f>
        <v/>
      </c>
      <c r="D417" s="60"/>
      <c r="E417" s="105"/>
      <c r="F417" s="67"/>
      <c r="G417" s="59"/>
      <c r="H417" s="59"/>
      <c r="I417" s="106"/>
      <c r="J417" s="106"/>
      <c r="K417" s="77" t="str">
        <f t="shared" si="24"/>
        <v>Няма избран доставчик</v>
      </c>
      <c r="L417" s="63" t="str">
        <f t="shared" si="25"/>
        <v/>
      </c>
      <c r="M417" s="98" t="str">
        <f t="shared" si="26"/>
        <v>Няма достатъчно данни</v>
      </c>
      <c r="U417" s="94" t="str">
        <f>IF(K417="OK",IF(IFERROR(VLOOKUP(B417,total!$D$8:$D$1007,1,FALSE),"")="",B417&amp;", ",""),"")</f>
        <v/>
      </c>
      <c r="V417" s="94" t="str">
        <f t="shared" si="27"/>
        <v/>
      </c>
    </row>
    <row r="418" spans="1:22" x14ac:dyDescent="0.25">
      <c r="A418" s="42" t="str">
        <f>IF(K418="OK",IFERROR(B418&amp;" - "&amp;VLOOKUP(C418,supply!$B$8:$C$507,2,FALSE)&amp;" - "&amp;E418&amp;" - "&amp;G418&amp;" - с ддс: "&amp;J418&amp;" - "&amp;DAY(F418)&amp;"."&amp;MONTH(F418)&amp;"."&amp;YEAR(F418),""),"1001 - Няма данни за сч. док.")</f>
        <v>1001 - Няма данни за сч. док.</v>
      </c>
      <c r="B418" s="69">
        <v>411</v>
      </c>
      <c r="C418" s="69" t="str">
        <f>IF(AND(D418&lt;&gt;"",D418&lt;&gt;" -  -  -  -  - "),VLOOKUP(D418,supply!$A$8:$B$507,2,FALSE),"")</f>
        <v/>
      </c>
      <c r="D418" s="60"/>
      <c r="E418" s="105"/>
      <c r="F418" s="67"/>
      <c r="G418" s="59"/>
      <c r="H418" s="59"/>
      <c r="I418" s="106"/>
      <c r="J418" s="106"/>
      <c r="K418" s="77" t="str">
        <f t="shared" si="24"/>
        <v>Няма избран доставчик</v>
      </c>
      <c r="L418" s="63" t="str">
        <f t="shared" si="25"/>
        <v/>
      </c>
      <c r="M418" s="98" t="str">
        <f t="shared" si="26"/>
        <v>Няма достатъчно данни</v>
      </c>
      <c r="U418" s="94" t="str">
        <f>IF(K418="OK",IF(IFERROR(VLOOKUP(B418,total!$D$8:$D$1007,1,FALSE),"")="",B418&amp;", ",""),"")</f>
        <v/>
      </c>
      <c r="V418" s="94" t="str">
        <f t="shared" si="27"/>
        <v/>
      </c>
    </row>
    <row r="419" spans="1:22" x14ac:dyDescent="0.25">
      <c r="A419" s="42" t="str">
        <f>IF(K419="OK",IFERROR(B419&amp;" - "&amp;VLOOKUP(C419,supply!$B$8:$C$507,2,FALSE)&amp;" - "&amp;E419&amp;" - "&amp;G419&amp;" - с ддс: "&amp;J419&amp;" - "&amp;DAY(F419)&amp;"."&amp;MONTH(F419)&amp;"."&amp;YEAR(F419),""),"1001 - Няма данни за сч. док.")</f>
        <v>1001 - Няма данни за сч. док.</v>
      </c>
      <c r="B419" s="69">
        <v>412</v>
      </c>
      <c r="C419" s="69" t="str">
        <f>IF(AND(D419&lt;&gt;"",D419&lt;&gt;" -  -  -  -  - "),VLOOKUP(D419,supply!$A$8:$B$507,2,FALSE),"")</f>
        <v/>
      </c>
      <c r="D419" s="60"/>
      <c r="E419" s="105"/>
      <c r="F419" s="67"/>
      <c r="G419" s="59"/>
      <c r="H419" s="59"/>
      <c r="I419" s="106"/>
      <c r="J419" s="106"/>
      <c r="K419" s="77" t="str">
        <f t="shared" si="24"/>
        <v>Няма избран доставчик</v>
      </c>
      <c r="L419" s="63" t="str">
        <f t="shared" si="25"/>
        <v/>
      </c>
      <c r="M419" s="98" t="str">
        <f t="shared" si="26"/>
        <v>Няма достатъчно данни</v>
      </c>
      <c r="U419" s="94" t="str">
        <f>IF(K419="OK",IF(IFERROR(VLOOKUP(B419,total!$D$8:$D$1007,1,FALSE),"")="",B419&amp;", ",""),"")</f>
        <v/>
      </c>
      <c r="V419" s="94" t="str">
        <f t="shared" si="27"/>
        <v/>
      </c>
    </row>
    <row r="420" spans="1:22" x14ac:dyDescent="0.25">
      <c r="A420" s="42" t="str">
        <f>IF(K420="OK",IFERROR(B420&amp;" - "&amp;VLOOKUP(C420,supply!$B$8:$C$507,2,FALSE)&amp;" - "&amp;E420&amp;" - "&amp;G420&amp;" - с ддс: "&amp;J420&amp;" - "&amp;DAY(F420)&amp;"."&amp;MONTH(F420)&amp;"."&amp;YEAR(F420),""),"1001 - Няма данни за сч. док.")</f>
        <v>1001 - Няма данни за сч. док.</v>
      </c>
      <c r="B420" s="69">
        <v>413</v>
      </c>
      <c r="C420" s="69" t="str">
        <f>IF(AND(D420&lt;&gt;"",D420&lt;&gt;" -  -  -  -  - "),VLOOKUP(D420,supply!$A$8:$B$507,2,FALSE),"")</f>
        <v/>
      </c>
      <c r="D420" s="60"/>
      <c r="E420" s="105"/>
      <c r="F420" s="67"/>
      <c r="G420" s="59"/>
      <c r="H420" s="59"/>
      <c r="I420" s="106"/>
      <c r="J420" s="106"/>
      <c r="K420" s="77" t="str">
        <f t="shared" si="24"/>
        <v>Няма избран доставчик</v>
      </c>
      <c r="L420" s="63" t="str">
        <f t="shared" si="25"/>
        <v/>
      </c>
      <c r="M420" s="98" t="str">
        <f t="shared" si="26"/>
        <v>Няма достатъчно данни</v>
      </c>
      <c r="U420" s="94" t="str">
        <f>IF(K420="OK",IF(IFERROR(VLOOKUP(B420,total!$D$8:$D$1007,1,FALSE),"")="",B420&amp;", ",""),"")</f>
        <v/>
      </c>
      <c r="V420" s="94" t="str">
        <f t="shared" si="27"/>
        <v/>
      </c>
    </row>
    <row r="421" spans="1:22" x14ac:dyDescent="0.25">
      <c r="A421" s="42" t="str">
        <f>IF(K421="OK",IFERROR(B421&amp;" - "&amp;VLOOKUP(C421,supply!$B$8:$C$507,2,FALSE)&amp;" - "&amp;E421&amp;" - "&amp;G421&amp;" - с ддс: "&amp;J421&amp;" - "&amp;DAY(F421)&amp;"."&amp;MONTH(F421)&amp;"."&amp;YEAR(F421),""),"1001 - Няма данни за сч. док.")</f>
        <v>1001 - Няма данни за сч. док.</v>
      </c>
      <c r="B421" s="69">
        <v>414</v>
      </c>
      <c r="C421" s="69" t="str">
        <f>IF(AND(D421&lt;&gt;"",D421&lt;&gt;" -  -  -  -  - "),VLOOKUP(D421,supply!$A$8:$B$507,2,FALSE),"")</f>
        <v/>
      </c>
      <c r="D421" s="60"/>
      <c r="E421" s="105"/>
      <c r="F421" s="67"/>
      <c r="G421" s="59"/>
      <c r="H421" s="59"/>
      <c r="I421" s="106"/>
      <c r="J421" s="106"/>
      <c r="K421" s="77" t="str">
        <f t="shared" si="24"/>
        <v>Няма избран доставчик</v>
      </c>
      <c r="L421" s="63" t="str">
        <f t="shared" si="25"/>
        <v/>
      </c>
      <c r="M421" s="98" t="str">
        <f t="shared" si="26"/>
        <v>Няма достатъчно данни</v>
      </c>
      <c r="U421" s="94" t="str">
        <f>IF(K421="OK",IF(IFERROR(VLOOKUP(B421,total!$D$8:$D$1007,1,FALSE),"")="",B421&amp;", ",""),"")</f>
        <v/>
      </c>
      <c r="V421" s="94" t="str">
        <f t="shared" si="27"/>
        <v/>
      </c>
    </row>
    <row r="422" spans="1:22" x14ac:dyDescent="0.25">
      <c r="A422" s="42" t="str">
        <f>IF(K422="OK",IFERROR(B422&amp;" - "&amp;VLOOKUP(C422,supply!$B$8:$C$507,2,FALSE)&amp;" - "&amp;E422&amp;" - "&amp;G422&amp;" - с ддс: "&amp;J422&amp;" - "&amp;DAY(F422)&amp;"."&amp;MONTH(F422)&amp;"."&amp;YEAR(F422),""),"1001 - Няма данни за сч. док.")</f>
        <v>1001 - Няма данни за сч. док.</v>
      </c>
      <c r="B422" s="69">
        <v>415</v>
      </c>
      <c r="C422" s="69" t="str">
        <f>IF(AND(D422&lt;&gt;"",D422&lt;&gt;" -  -  -  -  - "),VLOOKUP(D422,supply!$A$8:$B$507,2,FALSE),"")</f>
        <v/>
      </c>
      <c r="D422" s="60"/>
      <c r="E422" s="105"/>
      <c r="F422" s="67"/>
      <c r="G422" s="59"/>
      <c r="H422" s="59"/>
      <c r="I422" s="106"/>
      <c r="J422" s="106"/>
      <c r="K422" s="77" t="str">
        <f t="shared" si="24"/>
        <v>Няма избран доставчик</v>
      </c>
      <c r="L422" s="63" t="str">
        <f t="shared" si="25"/>
        <v/>
      </c>
      <c r="M422" s="98" t="str">
        <f t="shared" si="26"/>
        <v>Няма достатъчно данни</v>
      </c>
      <c r="U422" s="94" t="str">
        <f>IF(K422="OK",IF(IFERROR(VLOOKUP(B422,total!$D$8:$D$1007,1,FALSE),"")="",B422&amp;", ",""),"")</f>
        <v/>
      </c>
      <c r="V422" s="94" t="str">
        <f t="shared" si="27"/>
        <v/>
      </c>
    </row>
    <row r="423" spans="1:22" x14ac:dyDescent="0.25">
      <c r="A423" s="42" t="str">
        <f>IF(K423="OK",IFERROR(B423&amp;" - "&amp;VLOOKUP(C423,supply!$B$8:$C$507,2,FALSE)&amp;" - "&amp;E423&amp;" - "&amp;G423&amp;" - с ддс: "&amp;J423&amp;" - "&amp;DAY(F423)&amp;"."&amp;MONTH(F423)&amp;"."&amp;YEAR(F423),""),"1001 - Няма данни за сч. док.")</f>
        <v>1001 - Няма данни за сч. док.</v>
      </c>
      <c r="B423" s="69">
        <v>416</v>
      </c>
      <c r="C423" s="69" t="str">
        <f>IF(AND(D423&lt;&gt;"",D423&lt;&gt;" -  -  -  -  - "),VLOOKUP(D423,supply!$A$8:$B$507,2,FALSE),"")</f>
        <v/>
      </c>
      <c r="D423" s="60"/>
      <c r="E423" s="105"/>
      <c r="F423" s="67"/>
      <c r="G423" s="59"/>
      <c r="H423" s="59"/>
      <c r="I423" s="106"/>
      <c r="J423" s="106"/>
      <c r="K423" s="77" t="str">
        <f t="shared" si="24"/>
        <v>Няма избран доставчик</v>
      </c>
      <c r="L423" s="63" t="str">
        <f t="shared" si="25"/>
        <v/>
      </c>
      <c r="M423" s="98" t="str">
        <f t="shared" si="26"/>
        <v>Няма достатъчно данни</v>
      </c>
      <c r="U423" s="94" t="str">
        <f>IF(K423="OK",IF(IFERROR(VLOOKUP(B423,total!$D$8:$D$1007,1,FALSE),"")="",B423&amp;", ",""),"")</f>
        <v/>
      </c>
      <c r="V423" s="94" t="str">
        <f t="shared" si="27"/>
        <v/>
      </c>
    </row>
    <row r="424" spans="1:22" x14ac:dyDescent="0.25">
      <c r="A424" s="42" t="str">
        <f>IF(K424="OK",IFERROR(B424&amp;" - "&amp;VLOOKUP(C424,supply!$B$8:$C$507,2,FALSE)&amp;" - "&amp;E424&amp;" - "&amp;G424&amp;" - с ддс: "&amp;J424&amp;" - "&amp;DAY(F424)&amp;"."&amp;MONTH(F424)&amp;"."&amp;YEAR(F424),""),"1001 - Няма данни за сч. док.")</f>
        <v>1001 - Няма данни за сч. док.</v>
      </c>
      <c r="B424" s="69">
        <v>417</v>
      </c>
      <c r="C424" s="69" t="str">
        <f>IF(AND(D424&lt;&gt;"",D424&lt;&gt;" -  -  -  -  - "),VLOOKUP(D424,supply!$A$8:$B$507,2,FALSE),"")</f>
        <v/>
      </c>
      <c r="D424" s="60"/>
      <c r="E424" s="105"/>
      <c r="F424" s="67"/>
      <c r="G424" s="59"/>
      <c r="H424" s="59"/>
      <c r="I424" s="106"/>
      <c r="J424" s="106"/>
      <c r="K424" s="77" t="str">
        <f t="shared" si="24"/>
        <v>Няма избран доставчик</v>
      </c>
      <c r="L424" s="63" t="str">
        <f t="shared" si="25"/>
        <v/>
      </c>
      <c r="M424" s="98" t="str">
        <f t="shared" si="26"/>
        <v>Няма достатъчно данни</v>
      </c>
      <c r="U424" s="94" t="str">
        <f>IF(K424="OK",IF(IFERROR(VLOOKUP(B424,total!$D$8:$D$1007,1,FALSE),"")="",B424&amp;", ",""),"")</f>
        <v/>
      </c>
      <c r="V424" s="94" t="str">
        <f t="shared" si="27"/>
        <v/>
      </c>
    </row>
    <row r="425" spans="1:22" x14ac:dyDescent="0.25">
      <c r="A425" s="42" t="str">
        <f>IF(K425="OK",IFERROR(B425&amp;" - "&amp;VLOOKUP(C425,supply!$B$8:$C$507,2,FALSE)&amp;" - "&amp;E425&amp;" - "&amp;G425&amp;" - с ддс: "&amp;J425&amp;" - "&amp;DAY(F425)&amp;"."&amp;MONTH(F425)&amp;"."&amp;YEAR(F425),""),"1001 - Няма данни за сч. док.")</f>
        <v>1001 - Няма данни за сч. док.</v>
      </c>
      <c r="B425" s="69">
        <v>418</v>
      </c>
      <c r="C425" s="69" t="str">
        <f>IF(AND(D425&lt;&gt;"",D425&lt;&gt;" -  -  -  -  - "),VLOOKUP(D425,supply!$A$8:$B$507,2,FALSE),"")</f>
        <v/>
      </c>
      <c r="D425" s="60"/>
      <c r="E425" s="105"/>
      <c r="F425" s="67"/>
      <c r="G425" s="59"/>
      <c r="H425" s="59"/>
      <c r="I425" s="106"/>
      <c r="J425" s="106"/>
      <c r="K425" s="77" t="str">
        <f t="shared" si="24"/>
        <v>Няма избран доставчик</v>
      </c>
      <c r="L425" s="63" t="str">
        <f t="shared" si="25"/>
        <v/>
      </c>
      <c r="M425" s="98" t="str">
        <f t="shared" si="26"/>
        <v>Няма достатъчно данни</v>
      </c>
      <c r="U425" s="94" t="str">
        <f>IF(K425="OK",IF(IFERROR(VLOOKUP(B425,total!$D$8:$D$1007,1,FALSE),"")="",B425&amp;", ",""),"")</f>
        <v/>
      </c>
      <c r="V425" s="94" t="str">
        <f t="shared" si="27"/>
        <v/>
      </c>
    </row>
    <row r="426" spans="1:22" x14ac:dyDescent="0.25">
      <c r="A426" s="42" t="str">
        <f>IF(K426="OK",IFERROR(B426&amp;" - "&amp;VLOOKUP(C426,supply!$B$8:$C$507,2,FALSE)&amp;" - "&amp;E426&amp;" - "&amp;G426&amp;" - с ддс: "&amp;J426&amp;" - "&amp;DAY(F426)&amp;"."&amp;MONTH(F426)&amp;"."&amp;YEAR(F426),""),"1001 - Няма данни за сч. док.")</f>
        <v>1001 - Няма данни за сч. док.</v>
      </c>
      <c r="B426" s="69">
        <v>419</v>
      </c>
      <c r="C426" s="69" t="str">
        <f>IF(AND(D426&lt;&gt;"",D426&lt;&gt;" -  -  -  -  - "),VLOOKUP(D426,supply!$A$8:$B$507,2,FALSE),"")</f>
        <v/>
      </c>
      <c r="D426" s="60"/>
      <c r="E426" s="105"/>
      <c r="F426" s="67"/>
      <c r="G426" s="59"/>
      <c r="H426" s="59"/>
      <c r="I426" s="106"/>
      <c r="J426" s="106"/>
      <c r="K426" s="77" t="str">
        <f t="shared" si="24"/>
        <v>Няма избран доставчик</v>
      </c>
      <c r="L426" s="63" t="str">
        <f t="shared" si="25"/>
        <v/>
      </c>
      <c r="M426" s="98" t="str">
        <f t="shared" si="26"/>
        <v>Няма достатъчно данни</v>
      </c>
      <c r="U426" s="94" t="str">
        <f>IF(K426="OK",IF(IFERROR(VLOOKUP(B426,total!$D$8:$D$1007,1,FALSE),"")="",B426&amp;", ",""),"")</f>
        <v/>
      </c>
      <c r="V426" s="94" t="str">
        <f t="shared" si="27"/>
        <v/>
      </c>
    </row>
    <row r="427" spans="1:22" x14ac:dyDescent="0.25">
      <c r="A427" s="42" t="str">
        <f>IF(K427="OK",IFERROR(B427&amp;" - "&amp;VLOOKUP(C427,supply!$B$8:$C$507,2,FALSE)&amp;" - "&amp;E427&amp;" - "&amp;G427&amp;" - с ддс: "&amp;J427&amp;" - "&amp;DAY(F427)&amp;"."&amp;MONTH(F427)&amp;"."&amp;YEAR(F427),""),"1001 - Няма данни за сч. док.")</f>
        <v>1001 - Няма данни за сч. док.</v>
      </c>
      <c r="B427" s="69">
        <v>420</v>
      </c>
      <c r="C427" s="69" t="str">
        <f>IF(AND(D427&lt;&gt;"",D427&lt;&gt;" -  -  -  -  - "),VLOOKUP(D427,supply!$A$8:$B$507,2,FALSE),"")</f>
        <v/>
      </c>
      <c r="D427" s="60"/>
      <c r="E427" s="105"/>
      <c r="F427" s="67"/>
      <c r="G427" s="59"/>
      <c r="H427" s="59"/>
      <c r="I427" s="106"/>
      <c r="J427" s="106"/>
      <c r="K427" s="77" t="str">
        <f t="shared" si="24"/>
        <v>Няма избран доставчик</v>
      </c>
      <c r="L427" s="63" t="str">
        <f t="shared" si="25"/>
        <v/>
      </c>
      <c r="M427" s="98" t="str">
        <f t="shared" si="26"/>
        <v>Няма достатъчно данни</v>
      </c>
      <c r="U427" s="94" t="str">
        <f>IF(K427="OK",IF(IFERROR(VLOOKUP(B427,total!$D$8:$D$1007,1,FALSE),"")="",B427&amp;", ",""),"")</f>
        <v/>
      </c>
      <c r="V427" s="94" t="str">
        <f t="shared" si="27"/>
        <v/>
      </c>
    </row>
    <row r="428" spans="1:22" x14ac:dyDescent="0.25">
      <c r="A428" s="42" t="str">
        <f>IF(K428="OK",IFERROR(B428&amp;" - "&amp;VLOOKUP(C428,supply!$B$8:$C$507,2,FALSE)&amp;" - "&amp;E428&amp;" - "&amp;G428&amp;" - с ддс: "&amp;J428&amp;" - "&amp;DAY(F428)&amp;"."&amp;MONTH(F428)&amp;"."&amp;YEAR(F428),""),"1001 - Няма данни за сч. док.")</f>
        <v>1001 - Няма данни за сч. док.</v>
      </c>
      <c r="B428" s="69">
        <v>421</v>
      </c>
      <c r="C428" s="69" t="str">
        <f>IF(AND(D428&lt;&gt;"",D428&lt;&gt;" -  -  -  -  - "),VLOOKUP(D428,supply!$A$8:$B$507,2,FALSE),"")</f>
        <v/>
      </c>
      <c r="D428" s="60"/>
      <c r="E428" s="105"/>
      <c r="F428" s="67"/>
      <c r="G428" s="59"/>
      <c r="H428" s="59"/>
      <c r="I428" s="106"/>
      <c r="J428" s="106"/>
      <c r="K428" s="77" t="str">
        <f t="shared" si="24"/>
        <v>Няма избран доставчик</v>
      </c>
      <c r="L428" s="63" t="str">
        <f t="shared" si="25"/>
        <v/>
      </c>
      <c r="M428" s="98" t="str">
        <f t="shared" si="26"/>
        <v>Няма достатъчно данни</v>
      </c>
      <c r="U428" s="94" t="str">
        <f>IF(K428="OK",IF(IFERROR(VLOOKUP(B428,total!$D$8:$D$1007,1,FALSE),"")="",B428&amp;", ",""),"")</f>
        <v/>
      </c>
      <c r="V428" s="94" t="str">
        <f t="shared" si="27"/>
        <v/>
      </c>
    </row>
    <row r="429" spans="1:22" x14ac:dyDescent="0.25">
      <c r="A429" s="42" t="str">
        <f>IF(K429="OK",IFERROR(B429&amp;" - "&amp;VLOOKUP(C429,supply!$B$8:$C$507,2,FALSE)&amp;" - "&amp;E429&amp;" - "&amp;G429&amp;" - с ддс: "&amp;J429&amp;" - "&amp;DAY(F429)&amp;"."&amp;MONTH(F429)&amp;"."&amp;YEAR(F429),""),"1001 - Няма данни за сч. док.")</f>
        <v>1001 - Няма данни за сч. док.</v>
      </c>
      <c r="B429" s="69">
        <v>422</v>
      </c>
      <c r="C429" s="69" t="str">
        <f>IF(AND(D429&lt;&gt;"",D429&lt;&gt;" -  -  -  -  - "),VLOOKUP(D429,supply!$A$8:$B$507,2,FALSE),"")</f>
        <v/>
      </c>
      <c r="D429" s="60"/>
      <c r="E429" s="105"/>
      <c r="F429" s="67"/>
      <c r="G429" s="59"/>
      <c r="H429" s="59"/>
      <c r="I429" s="106"/>
      <c r="J429" s="106"/>
      <c r="K429" s="77" t="str">
        <f t="shared" si="24"/>
        <v>Няма избран доставчик</v>
      </c>
      <c r="L429" s="63" t="str">
        <f t="shared" si="25"/>
        <v/>
      </c>
      <c r="M429" s="98" t="str">
        <f t="shared" si="26"/>
        <v>Няма достатъчно данни</v>
      </c>
      <c r="U429" s="94" t="str">
        <f>IF(K429="OK",IF(IFERROR(VLOOKUP(B429,total!$D$8:$D$1007,1,FALSE),"")="",B429&amp;", ",""),"")</f>
        <v/>
      </c>
      <c r="V429" s="94" t="str">
        <f t="shared" si="27"/>
        <v/>
      </c>
    </row>
    <row r="430" spans="1:22" x14ac:dyDescent="0.25">
      <c r="A430" s="42" t="str">
        <f>IF(K430="OK",IFERROR(B430&amp;" - "&amp;VLOOKUP(C430,supply!$B$8:$C$507,2,FALSE)&amp;" - "&amp;E430&amp;" - "&amp;G430&amp;" - с ддс: "&amp;J430&amp;" - "&amp;DAY(F430)&amp;"."&amp;MONTH(F430)&amp;"."&amp;YEAR(F430),""),"1001 - Няма данни за сч. док.")</f>
        <v>1001 - Няма данни за сч. док.</v>
      </c>
      <c r="B430" s="69">
        <v>423</v>
      </c>
      <c r="C430" s="69" t="str">
        <f>IF(AND(D430&lt;&gt;"",D430&lt;&gt;" -  -  -  -  - "),VLOOKUP(D430,supply!$A$8:$B$507,2,FALSE),"")</f>
        <v/>
      </c>
      <c r="D430" s="60"/>
      <c r="E430" s="105"/>
      <c r="F430" s="67"/>
      <c r="G430" s="59"/>
      <c r="H430" s="59"/>
      <c r="I430" s="106"/>
      <c r="J430" s="106"/>
      <c r="K430" s="77" t="str">
        <f t="shared" si="24"/>
        <v>Няма избран доставчик</v>
      </c>
      <c r="L430" s="63" t="str">
        <f t="shared" si="25"/>
        <v/>
      </c>
      <c r="M430" s="98" t="str">
        <f t="shared" si="26"/>
        <v>Няма достатъчно данни</v>
      </c>
      <c r="U430" s="94" t="str">
        <f>IF(K430="OK",IF(IFERROR(VLOOKUP(B430,total!$D$8:$D$1007,1,FALSE),"")="",B430&amp;", ",""),"")</f>
        <v/>
      </c>
      <c r="V430" s="94" t="str">
        <f t="shared" si="27"/>
        <v/>
      </c>
    </row>
    <row r="431" spans="1:22" x14ac:dyDescent="0.25">
      <c r="A431" s="42" t="str">
        <f>IF(K431="OK",IFERROR(B431&amp;" - "&amp;VLOOKUP(C431,supply!$B$8:$C$507,2,FALSE)&amp;" - "&amp;E431&amp;" - "&amp;G431&amp;" - с ддс: "&amp;J431&amp;" - "&amp;DAY(F431)&amp;"."&amp;MONTH(F431)&amp;"."&amp;YEAR(F431),""),"1001 - Няма данни за сч. док.")</f>
        <v>1001 - Няма данни за сч. док.</v>
      </c>
      <c r="B431" s="69">
        <v>424</v>
      </c>
      <c r="C431" s="69" t="str">
        <f>IF(AND(D431&lt;&gt;"",D431&lt;&gt;" -  -  -  -  - "),VLOOKUP(D431,supply!$A$8:$B$507,2,FALSE),"")</f>
        <v/>
      </c>
      <c r="D431" s="60"/>
      <c r="E431" s="105"/>
      <c r="F431" s="67"/>
      <c r="G431" s="59"/>
      <c r="H431" s="59"/>
      <c r="I431" s="106"/>
      <c r="J431" s="106"/>
      <c r="K431" s="77" t="str">
        <f t="shared" si="24"/>
        <v>Няма избран доставчик</v>
      </c>
      <c r="L431" s="63" t="str">
        <f t="shared" si="25"/>
        <v/>
      </c>
      <c r="M431" s="98" t="str">
        <f t="shared" si="26"/>
        <v>Няма достатъчно данни</v>
      </c>
      <c r="U431" s="94" t="str">
        <f>IF(K431="OK",IF(IFERROR(VLOOKUP(B431,total!$D$8:$D$1007,1,FALSE),"")="",B431&amp;", ",""),"")</f>
        <v/>
      </c>
      <c r="V431" s="94" t="str">
        <f t="shared" si="27"/>
        <v/>
      </c>
    </row>
    <row r="432" spans="1:22" x14ac:dyDescent="0.25">
      <c r="A432" s="42" t="str">
        <f>IF(K432="OK",IFERROR(B432&amp;" - "&amp;VLOOKUP(C432,supply!$B$8:$C$507,2,FALSE)&amp;" - "&amp;E432&amp;" - "&amp;G432&amp;" - с ддс: "&amp;J432&amp;" - "&amp;DAY(F432)&amp;"."&amp;MONTH(F432)&amp;"."&amp;YEAR(F432),""),"1001 - Няма данни за сч. док.")</f>
        <v>1001 - Няма данни за сч. док.</v>
      </c>
      <c r="B432" s="69">
        <v>425</v>
      </c>
      <c r="C432" s="69" t="str">
        <f>IF(AND(D432&lt;&gt;"",D432&lt;&gt;" -  -  -  -  - "),VLOOKUP(D432,supply!$A$8:$B$507,2,FALSE),"")</f>
        <v/>
      </c>
      <c r="D432" s="60"/>
      <c r="E432" s="105"/>
      <c r="F432" s="67"/>
      <c r="G432" s="59"/>
      <c r="H432" s="59"/>
      <c r="I432" s="106"/>
      <c r="J432" s="106"/>
      <c r="K432" s="77" t="str">
        <f t="shared" si="24"/>
        <v>Няма избран доставчик</v>
      </c>
      <c r="L432" s="63" t="str">
        <f t="shared" si="25"/>
        <v/>
      </c>
      <c r="M432" s="98" t="str">
        <f t="shared" si="26"/>
        <v>Няма достатъчно данни</v>
      </c>
      <c r="U432" s="94" t="str">
        <f>IF(K432="OK",IF(IFERROR(VLOOKUP(B432,total!$D$8:$D$1007,1,FALSE),"")="",B432&amp;", ",""),"")</f>
        <v/>
      </c>
      <c r="V432" s="94" t="str">
        <f t="shared" si="27"/>
        <v/>
      </c>
    </row>
    <row r="433" spans="1:22" x14ac:dyDescent="0.25">
      <c r="A433" s="42" t="str">
        <f>IF(K433="OK",IFERROR(B433&amp;" - "&amp;VLOOKUP(C433,supply!$B$8:$C$507,2,FALSE)&amp;" - "&amp;E433&amp;" - "&amp;G433&amp;" - с ддс: "&amp;J433&amp;" - "&amp;DAY(F433)&amp;"."&amp;MONTH(F433)&amp;"."&amp;YEAR(F433),""),"1001 - Няма данни за сч. док.")</f>
        <v>1001 - Няма данни за сч. док.</v>
      </c>
      <c r="B433" s="69">
        <v>426</v>
      </c>
      <c r="C433" s="69" t="str">
        <f>IF(AND(D433&lt;&gt;"",D433&lt;&gt;" -  -  -  -  - "),VLOOKUP(D433,supply!$A$8:$B$507,2,FALSE),"")</f>
        <v/>
      </c>
      <c r="D433" s="60"/>
      <c r="E433" s="105"/>
      <c r="F433" s="67"/>
      <c r="G433" s="59"/>
      <c r="H433" s="59"/>
      <c r="I433" s="106"/>
      <c r="J433" s="106"/>
      <c r="K433" s="77" t="str">
        <f t="shared" si="24"/>
        <v>Няма избран доставчик</v>
      </c>
      <c r="L433" s="63" t="str">
        <f t="shared" si="25"/>
        <v/>
      </c>
      <c r="M433" s="98" t="str">
        <f t="shared" si="26"/>
        <v>Няма достатъчно данни</v>
      </c>
      <c r="U433" s="94" t="str">
        <f>IF(K433="OK",IF(IFERROR(VLOOKUP(B433,total!$D$8:$D$1007,1,FALSE),"")="",B433&amp;", ",""),"")</f>
        <v/>
      </c>
      <c r="V433" s="94" t="str">
        <f t="shared" si="27"/>
        <v/>
      </c>
    </row>
    <row r="434" spans="1:22" x14ac:dyDescent="0.25">
      <c r="A434" s="42" t="str">
        <f>IF(K434="OK",IFERROR(B434&amp;" - "&amp;VLOOKUP(C434,supply!$B$8:$C$507,2,FALSE)&amp;" - "&amp;E434&amp;" - "&amp;G434&amp;" - с ддс: "&amp;J434&amp;" - "&amp;DAY(F434)&amp;"."&amp;MONTH(F434)&amp;"."&amp;YEAR(F434),""),"1001 - Няма данни за сч. док.")</f>
        <v>1001 - Няма данни за сч. док.</v>
      </c>
      <c r="B434" s="69">
        <v>427</v>
      </c>
      <c r="C434" s="69" t="str">
        <f>IF(AND(D434&lt;&gt;"",D434&lt;&gt;" -  -  -  -  - "),VLOOKUP(D434,supply!$A$8:$B$507,2,FALSE),"")</f>
        <v/>
      </c>
      <c r="D434" s="60"/>
      <c r="E434" s="105"/>
      <c r="F434" s="67"/>
      <c r="G434" s="59"/>
      <c r="H434" s="59"/>
      <c r="I434" s="106"/>
      <c r="J434" s="106"/>
      <c r="K434" s="77" t="str">
        <f t="shared" si="24"/>
        <v>Няма избран доставчик</v>
      </c>
      <c r="L434" s="63" t="str">
        <f t="shared" si="25"/>
        <v/>
      </c>
      <c r="M434" s="98" t="str">
        <f t="shared" si="26"/>
        <v>Няма достатъчно данни</v>
      </c>
      <c r="U434" s="94" t="str">
        <f>IF(K434="OK",IF(IFERROR(VLOOKUP(B434,total!$D$8:$D$1007,1,FALSE),"")="",B434&amp;", ",""),"")</f>
        <v/>
      </c>
      <c r="V434" s="94" t="str">
        <f t="shared" si="27"/>
        <v/>
      </c>
    </row>
    <row r="435" spans="1:22" x14ac:dyDescent="0.25">
      <c r="A435" s="42" t="str">
        <f>IF(K435="OK",IFERROR(B435&amp;" - "&amp;VLOOKUP(C435,supply!$B$8:$C$507,2,FALSE)&amp;" - "&amp;E435&amp;" - "&amp;G435&amp;" - с ддс: "&amp;J435&amp;" - "&amp;DAY(F435)&amp;"."&amp;MONTH(F435)&amp;"."&amp;YEAR(F435),""),"1001 - Няма данни за сч. док.")</f>
        <v>1001 - Няма данни за сч. док.</v>
      </c>
      <c r="B435" s="69">
        <v>428</v>
      </c>
      <c r="C435" s="69" t="str">
        <f>IF(AND(D435&lt;&gt;"",D435&lt;&gt;" -  -  -  -  - "),VLOOKUP(D435,supply!$A$8:$B$507,2,FALSE),"")</f>
        <v/>
      </c>
      <c r="D435" s="60"/>
      <c r="E435" s="105"/>
      <c r="F435" s="67"/>
      <c r="G435" s="59"/>
      <c r="H435" s="59"/>
      <c r="I435" s="106"/>
      <c r="J435" s="106"/>
      <c r="K435" s="77" t="str">
        <f t="shared" si="24"/>
        <v>Няма избран доставчик</v>
      </c>
      <c r="L435" s="63" t="str">
        <f t="shared" si="25"/>
        <v/>
      </c>
      <c r="M435" s="98" t="str">
        <f t="shared" si="26"/>
        <v>Няма достатъчно данни</v>
      </c>
      <c r="U435" s="94" t="str">
        <f>IF(K435="OK",IF(IFERROR(VLOOKUP(B435,total!$D$8:$D$1007,1,FALSE),"")="",B435&amp;", ",""),"")</f>
        <v/>
      </c>
      <c r="V435" s="94" t="str">
        <f t="shared" si="27"/>
        <v/>
      </c>
    </row>
    <row r="436" spans="1:22" x14ac:dyDescent="0.25">
      <c r="A436" s="42" t="str">
        <f>IF(K436="OK",IFERROR(B436&amp;" - "&amp;VLOOKUP(C436,supply!$B$8:$C$507,2,FALSE)&amp;" - "&amp;E436&amp;" - "&amp;G436&amp;" - с ддс: "&amp;J436&amp;" - "&amp;DAY(F436)&amp;"."&amp;MONTH(F436)&amp;"."&amp;YEAR(F436),""),"1001 - Няма данни за сч. док.")</f>
        <v>1001 - Няма данни за сч. док.</v>
      </c>
      <c r="B436" s="69">
        <v>429</v>
      </c>
      <c r="C436" s="69" t="str">
        <f>IF(AND(D436&lt;&gt;"",D436&lt;&gt;" -  -  -  -  - "),VLOOKUP(D436,supply!$A$8:$B$507,2,FALSE),"")</f>
        <v/>
      </c>
      <c r="D436" s="60"/>
      <c r="E436" s="105"/>
      <c r="F436" s="67"/>
      <c r="G436" s="59"/>
      <c r="H436" s="59"/>
      <c r="I436" s="106"/>
      <c r="J436" s="106"/>
      <c r="K436" s="77" t="str">
        <f t="shared" si="24"/>
        <v>Няма избран доставчик</v>
      </c>
      <c r="L436" s="63" t="str">
        <f t="shared" si="25"/>
        <v/>
      </c>
      <c r="M436" s="98" t="str">
        <f t="shared" si="26"/>
        <v>Няма достатъчно данни</v>
      </c>
      <c r="U436" s="94" t="str">
        <f>IF(K436="OK",IF(IFERROR(VLOOKUP(B436,total!$D$8:$D$1007,1,FALSE),"")="",B436&amp;", ",""),"")</f>
        <v/>
      </c>
      <c r="V436" s="94" t="str">
        <f t="shared" si="27"/>
        <v/>
      </c>
    </row>
    <row r="437" spans="1:22" x14ac:dyDescent="0.25">
      <c r="A437" s="42" t="str">
        <f>IF(K437="OK",IFERROR(B437&amp;" - "&amp;VLOOKUP(C437,supply!$B$8:$C$507,2,FALSE)&amp;" - "&amp;E437&amp;" - "&amp;G437&amp;" - с ддс: "&amp;J437&amp;" - "&amp;DAY(F437)&amp;"."&amp;MONTH(F437)&amp;"."&amp;YEAR(F437),""),"1001 - Няма данни за сч. док.")</f>
        <v>1001 - Няма данни за сч. док.</v>
      </c>
      <c r="B437" s="69">
        <v>430</v>
      </c>
      <c r="C437" s="69" t="str">
        <f>IF(AND(D437&lt;&gt;"",D437&lt;&gt;" -  -  -  -  - "),VLOOKUP(D437,supply!$A$8:$B$507,2,FALSE),"")</f>
        <v/>
      </c>
      <c r="D437" s="60"/>
      <c r="E437" s="105"/>
      <c r="F437" s="67"/>
      <c r="G437" s="59"/>
      <c r="H437" s="59"/>
      <c r="I437" s="106"/>
      <c r="J437" s="106"/>
      <c r="K437" s="77" t="str">
        <f t="shared" si="24"/>
        <v>Няма избран доставчик</v>
      </c>
      <c r="L437" s="63" t="str">
        <f t="shared" si="25"/>
        <v/>
      </c>
      <c r="M437" s="98" t="str">
        <f t="shared" si="26"/>
        <v>Няма достатъчно данни</v>
      </c>
      <c r="U437" s="94" t="str">
        <f>IF(K437="OK",IF(IFERROR(VLOOKUP(B437,total!$D$8:$D$1007,1,FALSE),"")="",B437&amp;", ",""),"")</f>
        <v/>
      </c>
      <c r="V437" s="94" t="str">
        <f t="shared" si="27"/>
        <v/>
      </c>
    </row>
    <row r="438" spans="1:22" x14ac:dyDescent="0.25">
      <c r="A438" s="42" t="str">
        <f>IF(K438="OK",IFERROR(B438&amp;" - "&amp;VLOOKUP(C438,supply!$B$8:$C$507,2,FALSE)&amp;" - "&amp;E438&amp;" - "&amp;G438&amp;" - с ддс: "&amp;J438&amp;" - "&amp;DAY(F438)&amp;"."&amp;MONTH(F438)&amp;"."&amp;YEAR(F438),""),"1001 - Няма данни за сч. док.")</f>
        <v>1001 - Няма данни за сч. док.</v>
      </c>
      <c r="B438" s="69">
        <v>431</v>
      </c>
      <c r="C438" s="69" t="str">
        <f>IF(AND(D438&lt;&gt;"",D438&lt;&gt;" -  -  -  -  - "),VLOOKUP(D438,supply!$A$8:$B$507,2,FALSE),"")</f>
        <v/>
      </c>
      <c r="D438" s="60"/>
      <c r="E438" s="105"/>
      <c r="F438" s="67"/>
      <c r="G438" s="59"/>
      <c r="H438" s="59"/>
      <c r="I438" s="106"/>
      <c r="J438" s="106"/>
      <c r="K438" s="77" t="str">
        <f t="shared" si="24"/>
        <v>Няма избран доставчик</v>
      </c>
      <c r="L438" s="63" t="str">
        <f t="shared" si="25"/>
        <v/>
      </c>
      <c r="M438" s="98" t="str">
        <f t="shared" si="26"/>
        <v>Няма достатъчно данни</v>
      </c>
      <c r="U438" s="94" t="str">
        <f>IF(K438="OK",IF(IFERROR(VLOOKUP(B438,total!$D$8:$D$1007,1,FALSE),"")="",B438&amp;", ",""),"")</f>
        <v/>
      </c>
      <c r="V438" s="94" t="str">
        <f t="shared" si="27"/>
        <v/>
      </c>
    </row>
    <row r="439" spans="1:22" x14ac:dyDescent="0.25">
      <c r="A439" s="42" t="str">
        <f>IF(K439="OK",IFERROR(B439&amp;" - "&amp;VLOOKUP(C439,supply!$B$8:$C$507,2,FALSE)&amp;" - "&amp;E439&amp;" - "&amp;G439&amp;" - с ддс: "&amp;J439&amp;" - "&amp;DAY(F439)&amp;"."&amp;MONTH(F439)&amp;"."&amp;YEAR(F439),""),"1001 - Няма данни за сч. док.")</f>
        <v>1001 - Няма данни за сч. док.</v>
      </c>
      <c r="B439" s="69">
        <v>432</v>
      </c>
      <c r="C439" s="69" t="str">
        <f>IF(AND(D439&lt;&gt;"",D439&lt;&gt;" -  -  -  -  - "),VLOOKUP(D439,supply!$A$8:$B$507,2,FALSE),"")</f>
        <v/>
      </c>
      <c r="D439" s="60"/>
      <c r="E439" s="105"/>
      <c r="F439" s="67"/>
      <c r="G439" s="59"/>
      <c r="H439" s="59"/>
      <c r="I439" s="106"/>
      <c r="J439" s="106"/>
      <c r="K439" s="77" t="str">
        <f t="shared" si="24"/>
        <v>Няма избран доставчик</v>
      </c>
      <c r="L439" s="63" t="str">
        <f t="shared" si="25"/>
        <v/>
      </c>
      <c r="M439" s="98" t="str">
        <f t="shared" si="26"/>
        <v>Няма достатъчно данни</v>
      </c>
      <c r="U439" s="94" t="str">
        <f>IF(K439="OK",IF(IFERROR(VLOOKUP(B439,total!$D$8:$D$1007,1,FALSE),"")="",B439&amp;", ",""),"")</f>
        <v/>
      </c>
      <c r="V439" s="94" t="str">
        <f t="shared" si="27"/>
        <v/>
      </c>
    </row>
    <row r="440" spans="1:22" x14ac:dyDescent="0.25">
      <c r="A440" s="42" t="str">
        <f>IF(K440="OK",IFERROR(B440&amp;" - "&amp;VLOOKUP(C440,supply!$B$8:$C$507,2,FALSE)&amp;" - "&amp;E440&amp;" - "&amp;G440&amp;" - с ддс: "&amp;J440&amp;" - "&amp;DAY(F440)&amp;"."&amp;MONTH(F440)&amp;"."&amp;YEAR(F440),""),"1001 - Няма данни за сч. док.")</f>
        <v>1001 - Няма данни за сч. док.</v>
      </c>
      <c r="B440" s="69">
        <v>433</v>
      </c>
      <c r="C440" s="69" t="str">
        <f>IF(AND(D440&lt;&gt;"",D440&lt;&gt;" -  -  -  -  - "),VLOOKUP(D440,supply!$A$8:$B$507,2,FALSE),"")</f>
        <v/>
      </c>
      <c r="D440" s="60"/>
      <c r="E440" s="105"/>
      <c r="F440" s="67"/>
      <c r="G440" s="59"/>
      <c r="H440" s="59"/>
      <c r="I440" s="106"/>
      <c r="J440" s="106"/>
      <c r="K440" s="77" t="str">
        <f t="shared" si="24"/>
        <v>Няма избран доставчик</v>
      </c>
      <c r="L440" s="63" t="str">
        <f t="shared" si="25"/>
        <v/>
      </c>
      <c r="M440" s="98" t="str">
        <f t="shared" si="26"/>
        <v>Няма достатъчно данни</v>
      </c>
      <c r="U440" s="94" t="str">
        <f>IF(K440="OK",IF(IFERROR(VLOOKUP(B440,total!$D$8:$D$1007,1,FALSE),"")="",B440&amp;", ",""),"")</f>
        <v/>
      </c>
      <c r="V440" s="94" t="str">
        <f t="shared" si="27"/>
        <v/>
      </c>
    </row>
    <row r="441" spans="1:22" x14ac:dyDescent="0.25">
      <c r="A441" s="42" t="str">
        <f>IF(K441="OK",IFERROR(B441&amp;" - "&amp;VLOOKUP(C441,supply!$B$8:$C$507,2,FALSE)&amp;" - "&amp;E441&amp;" - "&amp;G441&amp;" - с ддс: "&amp;J441&amp;" - "&amp;DAY(F441)&amp;"."&amp;MONTH(F441)&amp;"."&amp;YEAR(F441),""),"1001 - Няма данни за сч. док.")</f>
        <v>1001 - Няма данни за сч. док.</v>
      </c>
      <c r="B441" s="69">
        <v>434</v>
      </c>
      <c r="C441" s="69" t="str">
        <f>IF(AND(D441&lt;&gt;"",D441&lt;&gt;" -  -  -  -  - "),VLOOKUP(D441,supply!$A$8:$B$507,2,FALSE),"")</f>
        <v/>
      </c>
      <c r="D441" s="60"/>
      <c r="E441" s="105"/>
      <c r="F441" s="67"/>
      <c r="G441" s="59"/>
      <c r="H441" s="59"/>
      <c r="I441" s="106"/>
      <c r="J441" s="106"/>
      <c r="K441" s="77" t="str">
        <f t="shared" si="24"/>
        <v>Няма избран доставчик</v>
      </c>
      <c r="L441" s="63" t="str">
        <f t="shared" si="25"/>
        <v/>
      </c>
      <c r="M441" s="98" t="str">
        <f t="shared" si="26"/>
        <v>Няма достатъчно данни</v>
      </c>
      <c r="U441" s="94" t="str">
        <f>IF(K441="OK",IF(IFERROR(VLOOKUP(B441,total!$D$8:$D$1007,1,FALSE),"")="",B441&amp;", ",""),"")</f>
        <v/>
      </c>
      <c r="V441" s="94" t="str">
        <f t="shared" si="27"/>
        <v/>
      </c>
    </row>
    <row r="442" spans="1:22" x14ac:dyDescent="0.25">
      <c r="A442" s="42" t="str">
        <f>IF(K442="OK",IFERROR(B442&amp;" - "&amp;VLOOKUP(C442,supply!$B$8:$C$507,2,FALSE)&amp;" - "&amp;E442&amp;" - "&amp;G442&amp;" - с ддс: "&amp;J442&amp;" - "&amp;DAY(F442)&amp;"."&amp;MONTH(F442)&amp;"."&amp;YEAR(F442),""),"1001 - Няма данни за сч. док.")</f>
        <v>1001 - Няма данни за сч. док.</v>
      </c>
      <c r="B442" s="69">
        <v>435</v>
      </c>
      <c r="C442" s="69" t="str">
        <f>IF(AND(D442&lt;&gt;"",D442&lt;&gt;" -  -  -  -  - "),VLOOKUP(D442,supply!$A$8:$B$507,2,FALSE),"")</f>
        <v/>
      </c>
      <c r="D442" s="60"/>
      <c r="E442" s="105"/>
      <c r="F442" s="67"/>
      <c r="G442" s="59"/>
      <c r="H442" s="59"/>
      <c r="I442" s="106"/>
      <c r="J442" s="106"/>
      <c r="K442" s="77" t="str">
        <f t="shared" si="24"/>
        <v>Няма избран доставчик</v>
      </c>
      <c r="L442" s="63" t="str">
        <f t="shared" si="25"/>
        <v/>
      </c>
      <c r="M442" s="98" t="str">
        <f t="shared" si="26"/>
        <v>Няма достатъчно данни</v>
      </c>
      <c r="U442" s="94" t="str">
        <f>IF(K442="OK",IF(IFERROR(VLOOKUP(B442,total!$D$8:$D$1007,1,FALSE),"")="",B442&amp;", ",""),"")</f>
        <v/>
      </c>
      <c r="V442" s="94" t="str">
        <f t="shared" si="27"/>
        <v/>
      </c>
    </row>
    <row r="443" spans="1:22" x14ac:dyDescent="0.25">
      <c r="A443" s="42" t="str">
        <f>IF(K443="OK",IFERROR(B443&amp;" - "&amp;VLOOKUP(C443,supply!$B$8:$C$507,2,FALSE)&amp;" - "&amp;E443&amp;" - "&amp;G443&amp;" - с ддс: "&amp;J443&amp;" - "&amp;DAY(F443)&amp;"."&amp;MONTH(F443)&amp;"."&amp;YEAR(F443),""),"1001 - Няма данни за сч. док.")</f>
        <v>1001 - Няма данни за сч. док.</v>
      </c>
      <c r="B443" s="69">
        <v>436</v>
      </c>
      <c r="C443" s="69" t="str">
        <f>IF(AND(D443&lt;&gt;"",D443&lt;&gt;" -  -  -  -  - "),VLOOKUP(D443,supply!$A$8:$B$507,2,FALSE),"")</f>
        <v/>
      </c>
      <c r="D443" s="60"/>
      <c r="E443" s="105"/>
      <c r="F443" s="67"/>
      <c r="G443" s="59"/>
      <c r="H443" s="59"/>
      <c r="I443" s="106"/>
      <c r="J443" s="106"/>
      <c r="K443" s="77" t="str">
        <f t="shared" si="24"/>
        <v>Няма избран доставчик</v>
      </c>
      <c r="L443" s="63" t="str">
        <f t="shared" si="25"/>
        <v/>
      </c>
      <c r="M443" s="98" t="str">
        <f t="shared" si="26"/>
        <v>Няма достатъчно данни</v>
      </c>
      <c r="U443" s="94" t="str">
        <f>IF(K443="OK",IF(IFERROR(VLOOKUP(B443,total!$D$8:$D$1007,1,FALSE),"")="",B443&amp;", ",""),"")</f>
        <v/>
      </c>
      <c r="V443" s="94" t="str">
        <f t="shared" si="27"/>
        <v/>
      </c>
    </row>
    <row r="444" spans="1:22" x14ac:dyDescent="0.25">
      <c r="A444" s="42" t="str">
        <f>IF(K444="OK",IFERROR(B444&amp;" - "&amp;VLOOKUP(C444,supply!$B$8:$C$507,2,FALSE)&amp;" - "&amp;E444&amp;" - "&amp;G444&amp;" - с ддс: "&amp;J444&amp;" - "&amp;DAY(F444)&amp;"."&amp;MONTH(F444)&amp;"."&amp;YEAR(F444),""),"1001 - Няма данни за сч. док.")</f>
        <v>1001 - Няма данни за сч. док.</v>
      </c>
      <c r="B444" s="69">
        <v>437</v>
      </c>
      <c r="C444" s="69" t="str">
        <f>IF(AND(D444&lt;&gt;"",D444&lt;&gt;" -  -  -  -  - "),VLOOKUP(D444,supply!$A$8:$B$507,2,FALSE),"")</f>
        <v/>
      </c>
      <c r="D444" s="60"/>
      <c r="E444" s="105"/>
      <c r="F444" s="67"/>
      <c r="G444" s="59"/>
      <c r="H444" s="59"/>
      <c r="I444" s="106"/>
      <c r="J444" s="106"/>
      <c r="K444" s="77" t="str">
        <f t="shared" si="24"/>
        <v>Няма избран доставчик</v>
      </c>
      <c r="L444" s="63" t="str">
        <f t="shared" si="25"/>
        <v/>
      </c>
      <c r="M444" s="98" t="str">
        <f t="shared" si="26"/>
        <v>Няма достатъчно данни</v>
      </c>
      <c r="U444" s="94" t="str">
        <f>IF(K444="OK",IF(IFERROR(VLOOKUP(B444,total!$D$8:$D$1007,1,FALSE),"")="",B444&amp;", ",""),"")</f>
        <v/>
      </c>
      <c r="V444" s="94" t="str">
        <f t="shared" si="27"/>
        <v/>
      </c>
    </row>
    <row r="445" spans="1:22" x14ac:dyDescent="0.25">
      <c r="A445" s="42" t="str">
        <f>IF(K445="OK",IFERROR(B445&amp;" - "&amp;VLOOKUP(C445,supply!$B$8:$C$507,2,FALSE)&amp;" - "&amp;E445&amp;" - "&amp;G445&amp;" - с ддс: "&amp;J445&amp;" - "&amp;DAY(F445)&amp;"."&amp;MONTH(F445)&amp;"."&amp;YEAR(F445),""),"1001 - Няма данни за сч. док.")</f>
        <v>1001 - Няма данни за сч. док.</v>
      </c>
      <c r="B445" s="69">
        <v>438</v>
      </c>
      <c r="C445" s="69" t="str">
        <f>IF(AND(D445&lt;&gt;"",D445&lt;&gt;" -  -  -  -  - "),VLOOKUP(D445,supply!$A$8:$B$507,2,FALSE),"")</f>
        <v/>
      </c>
      <c r="D445" s="60"/>
      <c r="E445" s="105"/>
      <c r="F445" s="67"/>
      <c r="G445" s="59"/>
      <c r="H445" s="59"/>
      <c r="I445" s="106"/>
      <c r="J445" s="106"/>
      <c r="K445" s="77" t="str">
        <f t="shared" si="24"/>
        <v>Няма избран доставчик</v>
      </c>
      <c r="L445" s="63" t="str">
        <f t="shared" si="25"/>
        <v/>
      </c>
      <c r="M445" s="98" t="str">
        <f t="shared" si="26"/>
        <v>Няма достатъчно данни</v>
      </c>
      <c r="U445" s="94" t="str">
        <f>IF(K445="OK",IF(IFERROR(VLOOKUP(B445,total!$D$8:$D$1007,1,FALSE),"")="",B445&amp;", ",""),"")</f>
        <v/>
      </c>
      <c r="V445" s="94" t="str">
        <f t="shared" si="27"/>
        <v/>
      </c>
    </row>
    <row r="446" spans="1:22" x14ac:dyDescent="0.25">
      <c r="A446" s="42" t="str">
        <f>IF(K446="OK",IFERROR(B446&amp;" - "&amp;VLOOKUP(C446,supply!$B$8:$C$507,2,FALSE)&amp;" - "&amp;E446&amp;" - "&amp;G446&amp;" - с ддс: "&amp;J446&amp;" - "&amp;DAY(F446)&amp;"."&amp;MONTH(F446)&amp;"."&amp;YEAR(F446),""),"1001 - Няма данни за сч. док.")</f>
        <v>1001 - Няма данни за сч. док.</v>
      </c>
      <c r="B446" s="69">
        <v>439</v>
      </c>
      <c r="C446" s="69" t="str">
        <f>IF(AND(D446&lt;&gt;"",D446&lt;&gt;" -  -  -  -  - "),VLOOKUP(D446,supply!$A$8:$B$507,2,FALSE),"")</f>
        <v/>
      </c>
      <c r="D446" s="60"/>
      <c r="E446" s="105"/>
      <c r="F446" s="67"/>
      <c r="G446" s="59"/>
      <c r="H446" s="59"/>
      <c r="I446" s="106"/>
      <c r="J446" s="106"/>
      <c r="K446" s="77" t="str">
        <f t="shared" si="24"/>
        <v>Няма избран доставчик</v>
      </c>
      <c r="L446" s="63" t="str">
        <f t="shared" si="25"/>
        <v/>
      </c>
      <c r="M446" s="98" t="str">
        <f t="shared" si="26"/>
        <v>Няма достатъчно данни</v>
      </c>
      <c r="U446" s="94" t="str">
        <f>IF(K446="OK",IF(IFERROR(VLOOKUP(B446,total!$D$8:$D$1007,1,FALSE),"")="",B446&amp;", ",""),"")</f>
        <v/>
      </c>
      <c r="V446" s="94" t="str">
        <f t="shared" si="27"/>
        <v/>
      </c>
    </row>
    <row r="447" spans="1:22" x14ac:dyDescent="0.25">
      <c r="A447" s="42" t="str">
        <f>IF(K447="OK",IFERROR(B447&amp;" - "&amp;VLOOKUP(C447,supply!$B$8:$C$507,2,FALSE)&amp;" - "&amp;E447&amp;" - "&amp;G447&amp;" - с ддс: "&amp;J447&amp;" - "&amp;DAY(F447)&amp;"."&amp;MONTH(F447)&amp;"."&amp;YEAR(F447),""),"1001 - Няма данни за сч. док.")</f>
        <v>1001 - Няма данни за сч. док.</v>
      </c>
      <c r="B447" s="69">
        <v>440</v>
      </c>
      <c r="C447" s="69" t="str">
        <f>IF(AND(D447&lt;&gt;"",D447&lt;&gt;" -  -  -  -  - "),VLOOKUP(D447,supply!$A$8:$B$507,2,FALSE),"")</f>
        <v/>
      </c>
      <c r="D447" s="60"/>
      <c r="E447" s="105"/>
      <c r="F447" s="67"/>
      <c r="G447" s="59"/>
      <c r="H447" s="59"/>
      <c r="I447" s="106"/>
      <c r="J447" s="106"/>
      <c r="K447" s="77" t="str">
        <f t="shared" si="24"/>
        <v>Няма избран доставчик</v>
      </c>
      <c r="L447" s="63" t="str">
        <f t="shared" si="25"/>
        <v/>
      </c>
      <c r="M447" s="98" t="str">
        <f t="shared" si="26"/>
        <v>Няма достатъчно данни</v>
      </c>
      <c r="U447" s="94" t="str">
        <f>IF(K447="OK",IF(IFERROR(VLOOKUP(B447,total!$D$8:$D$1007,1,FALSE),"")="",B447&amp;", ",""),"")</f>
        <v/>
      </c>
      <c r="V447" s="94" t="str">
        <f t="shared" si="27"/>
        <v/>
      </c>
    </row>
    <row r="448" spans="1:22" x14ac:dyDescent="0.25">
      <c r="A448" s="42" t="str">
        <f>IF(K448="OK",IFERROR(B448&amp;" - "&amp;VLOOKUP(C448,supply!$B$8:$C$507,2,FALSE)&amp;" - "&amp;E448&amp;" - "&amp;G448&amp;" - с ддс: "&amp;J448&amp;" - "&amp;DAY(F448)&amp;"."&amp;MONTH(F448)&amp;"."&amp;YEAR(F448),""),"1001 - Няма данни за сч. док.")</f>
        <v>1001 - Няма данни за сч. док.</v>
      </c>
      <c r="B448" s="69">
        <v>441</v>
      </c>
      <c r="C448" s="69" t="str">
        <f>IF(AND(D448&lt;&gt;"",D448&lt;&gt;" -  -  -  -  - "),VLOOKUP(D448,supply!$A$8:$B$507,2,FALSE),"")</f>
        <v/>
      </c>
      <c r="D448" s="60"/>
      <c r="E448" s="105"/>
      <c r="F448" s="67"/>
      <c r="G448" s="59"/>
      <c r="H448" s="59"/>
      <c r="I448" s="106"/>
      <c r="J448" s="106"/>
      <c r="K448" s="77" t="str">
        <f t="shared" si="24"/>
        <v>Няма избран доставчик</v>
      </c>
      <c r="L448" s="63" t="str">
        <f t="shared" si="25"/>
        <v/>
      </c>
      <c r="M448" s="98" t="str">
        <f t="shared" si="26"/>
        <v>Няма достатъчно данни</v>
      </c>
      <c r="U448" s="94" t="str">
        <f>IF(K448="OK",IF(IFERROR(VLOOKUP(B448,total!$D$8:$D$1007,1,FALSE),"")="",B448&amp;", ",""),"")</f>
        <v/>
      </c>
      <c r="V448" s="94" t="str">
        <f t="shared" si="27"/>
        <v/>
      </c>
    </row>
    <row r="449" spans="1:22" x14ac:dyDescent="0.25">
      <c r="A449" s="42" t="str">
        <f>IF(K449="OK",IFERROR(B449&amp;" - "&amp;VLOOKUP(C449,supply!$B$8:$C$507,2,FALSE)&amp;" - "&amp;E449&amp;" - "&amp;G449&amp;" - с ддс: "&amp;J449&amp;" - "&amp;DAY(F449)&amp;"."&amp;MONTH(F449)&amp;"."&amp;YEAR(F449),""),"1001 - Няма данни за сч. док.")</f>
        <v>1001 - Няма данни за сч. док.</v>
      </c>
      <c r="B449" s="69">
        <v>442</v>
      </c>
      <c r="C449" s="69" t="str">
        <f>IF(AND(D449&lt;&gt;"",D449&lt;&gt;" -  -  -  -  - "),VLOOKUP(D449,supply!$A$8:$B$507,2,FALSE),"")</f>
        <v/>
      </c>
      <c r="D449" s="60"/>
      <c r="E449" s="105"/>
      <c r="F449" s="67"/>
      <c r="G449" s="59"/>
      <c r="H449" s="59"/>
      <c r="I449" s="106"/>
      <c r="J449" s="106"/>
      <c r="K449" s="77" t="str">
        <f t="shared" si="24"/>
        <v>Няма избран доставчик</v>
      </c>
      <c r="L449" s="63" t="str">
        <f t="shared" si="25"/>
        <v/>
      </c>
      <c r="M449" s="98" t="str">
        <f t="shared" si="26"/>
        <v>Няма достатъчно данни</v>
      </c>
      <c r="U449" s="94" t="str">
        <f>IF(K449="OK",IF(IFERROR(VLOOKUP(B449,total!$D$8:$D$1007,1,FALSE),"")="",B449&amp;", ",""),"")</f>
        <v/>
      </c>
      <c r="V449" s="94" t="str">
        <f t="shared" si="27"/>
        <v/>
      </c>
    </row>
    <row r="450" spans="1:22" x14ac:dyDescent="0.25">
      <c r="A450" s="42" t="str">
        <f>IF(K450="OK",IFERROR(B450&amp;" - "&amp;VLOOKUP(C450,supply!$B$8:$C$507,2,FALSE)&amp;" - "&amp;E450&amp;" - "&amp;G450&amp;" - с ддс: "&amp;J450&amp;" - "&amp;DAY(F450)&amp;"."&amp;MONTH(F450)&amp;"."&amp;YEAR(F450),""),"1001 - Няма данни за сч. док.")</f>
        <v>1001 - Няма данни за сч. док.</v>
      </c>
      <c r="B450" s="69">
        <v>443</v>
      </c>
      <c r="C450" s="69" t="str">
        <f>IF(AND(D450&lt;&gt;"",D450&lt;&gt;" -  -  -  -  - "),VLOOKUP(D450,supply!$A$8:$B$507,2,FALSE),"")</f>
        <v/>
      </c>
      <c r="D450" s="60"/>
      <c r="E450" s="105"/>
      <c r="F450" s="67"/>
      <c r="G450" s="59"/>
      <c r="H450" s="59"/>
      <c r="I450" s="106"/>
      <c r="J450" s="106"/>
      <c r="K450" s="77" t="str">
        <f t="shared" si="24"/>
        <v>Няма избран доставчик</v>
      </c>
      <c r="L450" s="63" t="str">
        <f t="shared" si="25"/>
        <v/>
      </c>
      <c r="M450" s="98" t="str">
        <f t="shared" si="26"/>
        <v>Няма достатъчно данни</v>
      </c>
      <c r="U450" s="94" t="str">
        <f>IF(K450="OK",IF(IFERROR(VLOOKUP(B450,total!$D$8:$D$1007,1,FALSE),"")="",B450&amp;", ",""),"")</f>
        <v/>
      </c>
      <c r="V450" s="94" t="str">
        <f t="shared" si="27"/>
        <v/>
      </c>
    </row>
    <row r="451" spans="1:22" x14ac:dyDescent="0.25">
      <c r="A451" s="42" t="str">
        <f>IF(K451="OK",IFERROR(B451&amp;" - "&amp;VLOOKUP(C451,supply!$B$8:$C$507,2,FALSE)&amp;" - "&amp;E451&amp;" - "&amp;G451&amp;" - с ддс: "&amp;J451&amp;" - "&amp;DAY(F451)&amp;"."&amp;MONTH(F451)&amp;"."&amp;YEAR(F451),""),"1001 - Няма данни за сч. док.")</f>
        <v>1001 - Няма данни за сч. док.</v>
      </c>
      <c r="B451" s="69">
        <v>444</v>
      </c>
      <c r="C451" s="69" t="str">
        <f>IF(AND(D451&lt;&gt;"",D451&lt;&gt;" -  -  -  -  - "),VLOOKUP(D451,supply!$A$8:$B$507,2,FALSE),"")</f>
        <v/>
      </c>
      <c r="D451" s="60"/>
      <c r="E451" s="105"/>
      <c r="F451" s="67"/>
      <c r="G451" s="59"/>
      <c r="H451" s="59"/>
      <c r="I451" s="106"/>
      <c r="J451" s="106"/>
      <c r="K451" s="77" t="str">
        <f t="shared" si="24"/>
        <v>Няма избран доставчик</v>
      </c>
      <c r="L451" s="63" t="str">
        <f t="shared" si="25"/>
        <v/>
      </c>
      <c r="M451" s="98" t="str">
        <f t="shared" si="26"/>
        <v>Няма достатъчно данни</v>
      </c>
      <c r="U451" s="94" t="str">
        <f>IF(K451="OK",IF(IFERROR(VLOOKUP(B451,total!$D$8:$D$1007,1,FALSE),"")="",B451&amp;", ",""),"")</f>
        <v/>
      </c>
      <c r="V451" s="94" t="str">
        <f t="shared" si="27"/>
        <v/>
      </c>
    </row>
    <row r="452" spans="1:22" x14ac:dyDescent="0.25">
      <c r="A452" s="42" t="str">
        <f>IF(K452="OK",IFERROR(B452&amp;" - "&amp;VLOOKUP(C452,supply!$B$8:$C$507,2,FALSE)&amp;" - "&amp;E452&amp;" - "&amp;G452&amp;" - с ддс: "&amp;J452&amp;" - "&amp;DAY(F452)&amp;"."&amp;MONTH(F452)&amp;"."&amp;YEAR(F452),""),"1001 - Няма данни за сч. док.")</f>
        <v>1001 - Няма данни за сч. док.</v>
      </c>
      <c r="B452" s="69">
        <v>445</v>
      </c>
      <c r="C452" s="69" t="str">
        <f>IF(AND(D452&lt;&gt;"",D452&lt;&gt;" -  -  -  -  - "),VLOOKUP(D452,supply!$A$8:$B$507,2,FALSE),"")</f>
        <v/>
      </c>
      <c r="D452" s="60"/>
      <c r="E452" s="105"/>
      <c r="F452" s="67"/>
      <c r="G452" s="59"/>
      <c r="H452" s="59"/>
      <c r="I452" s="106"/>
      <c r="J452" s="106"/>
      <c r="K452" s="77" t="str">
        <f t="shared" si="24"/>
        <v>Няма избран доставчик</v>
      </c>
      <c r="L452" s="63" t="str">
        <f t="shared" si="25"/>
        <v/>
      </c>
      <c r="M452" s="98" t="str">
        <f t="shared" si="26"/>
        <v>Няма достатъчно данни</v>
      </c>
      <c r="U452" s="94" t="str">
        <f>IF(K452="OK",IF(IFERROR(VLOOKUP(B452,total!$D$8:$D$1007,1,FALSE),"")="",B452&amp;", ",""),"")</f>
        <v/>
      </c>
      <c r="V452" s="94" t="str">
        <f t="shared" si="27"/>
        <v/>
      </c>
    </row>
    <row r="453" spans="1:22" x14ac:dyDescent="0.25">
      <c r="A453" s="42" t="str">
        <f>IF(K453="OK",IFERROR(B453&amp;" - "&amp;VLOOKUP(C453,supply!$B$8:$C$507,2,FALSE)&amp;" - "&amp;E453&amp;" - "&amp;G453&amp;" - с ддс: "&amp;J453&amp;" - "&amp;DAY(F453)&amp;"."&amp;MONTH(F453)&amp;"."&amp;YEAR(F453),""),"1001 - Няма данни за сч. док.")</f>
        <v>1001 - Няма данни за сч. док.</v>
      </c>
      <c r="B453" s="69">
        <v>446</v>
      </c>
      <c r="C453" s="69" t="str">
        <f>IF(AND(D453&lt;&gt;"",D453&lt;&gt;" -  -  -  -  - "),VLOOKUP(D453,supply!$A$8:$B$507,2,FALSE),"")</f>
        <v/>
      </c>
      <c r="D453" s="60"/>
      <c r="E453" s="105"/>
      <c r="F453" s="67"/>
      <c r="G453" s="59"/>
      <c r="H453" s="59"/>
      <c r="I453" s="106"/>
      <c r="J453" s="106"/>
      <c r="K453" s="77" t="str">
        <f t="shared" si="24"/>
        <v>Няма избран доставчик</v>
      </c>
      <c r="L453" s="63" t="str">
        <f t="shared" si="25"/>
        <v/>
      </c>
      <c r="M453" s="98" t="str">
        <f t="shared" si="26"/>
        <v>Няма достатъчно данни</v>
      </c>
      <c r="U453" s="94" t="str">
        <f>IF(K453="OK",IF(IFERROR(VLOOKUP(B453,total!$D$8:$D$1007,1,FALSE),"")="",B453&amp;", ",""),"")</f>
        <v/>
      </c>
      <c r="V453" s="94" t="str">
        <f t="shared" si="27"/>
        <v/>
      </c>
    </row>
    <row r="454" spans="1:22" x14ac:dyDescent="0.25">
      <c r="A454" s="42" t="str">
        <f>IF(K454="OK",IFERROR(B454&amp;" - "&amp;VLOOKUP(C454,supply!$B$8:$C$507,2,FALSE)&amp;" - "&amp;E454&amp;" - "&amp;G454&amp;" - с ддс: "&amp;J454&amp;" - "&amp;DAY(F454)&amp;"."&amp;MONTH(F454)&amp;"."&amp;YEAR(F454),""),"1001 - Няма данни за сч. док.")</f>
        <v>1001 - Няма данни за сч. док.</v>
      </c>
      <c r="B454" s="69">
        <v>447</v>
      </c>
      <c r="C454" s="69" t="str">
        <f>IF(AND(D454&lt;&gt;"",D454&lt;&gt;" -  -  -  -  - "),VLOOKUP(D454,supply!$A$8:$B$507,2,FALSE),"")</f>
        <v/>
      </c>
      <c r="D454" s="60"/>
      <c r="E454" s="105"/>
      <c r="F454" s="67"/>
      <c r="G454" s="59"/>
      <c r="H454" s="59"/>
      <c r="I454" s="106"/>
      <c r="J454" s="106"/>
      <c r="K454" s="77" t="str">
        <f t="shared" si="24"/>
        <v>Няма избран доставчик</v>
      </c>
      <c r="L454" s="63" t="str">
        <f t="shared" si="25"/>
        <v/>
      </c>
      <c r="M454" s="98" t="str">
        <f t="shared" si="26"/>
        <v>Няма достатъчно данни</v>
      </c>
      <c r="U454" s="94" t="str">
        <f>IF(K454="OK",IF(IFERROR(VLOOKUP(B454,total!$D$8:$D$1007,1,FALSE),"")="",B454&amp;", ",""),"")</f>
        <v/>
      </c>
      <c r="V454" s="94" t="str">
        <f t="shared" si="27"/>
        <v/>
      </c>
    </row>
    <row r="455" spans="1:22" x14ac:dyDescent="0.25">
      <c r="A455" s="42" t="str">
        <f>IF(K455="OK",IFERROR(B455&amp;" - "&amp;VLOOKUP(C455,supply!$B$8:$C$507,2,FALSE)&amp;" - "&amp;E455&amp;" - "&amp;G455&amp;" - с ддс: "&amp;J455&amp;" - "&amp;DAY(F455)&amp;"."&amp;MONTH(F455)&amp;"."&amp;YEAR(F455),""),"1001 - Няма данни за сч. док.")</f>
        <v>1001 - Няма данни за сч. док.</v>
      </c>
      <c r="B455" s="69">
        <v>448</v>
      </c>
      <c r="C455" s="69" t="str">
        <f>IF(AND(D455&lt;&gt;"",D455&lt;&gt;" -  -  -  -  - "),VLOOKUP(D455,supply!$A$8:$B$507,2,FALSE),"")</f>
        <v/>
      </c>
      <c r="D455" s="60"/>
      <c r="E455" s="105"/>
      <c r="F455" s="67"/>
      <c r="G455" s="59"/>
      <c r="H455" s="59"/>
      <c r="I455" s="106"/>
      <c r="J455" s="106"/>
      <c r="K455" s="77" t="str">
        <f t="shared" si="24"/>
        <v>Няма избран доставчик</v>
      </c>
      <c r="L455" s="63" t="str">
        <f t="shared" si="25"/>
        <v/>
      </c>
      <c r="M455" s="98" t="str">
        <f t="shared" si="26"/>
        <v>Няма достатъчно данни</v>
      </c>
      <c r="U455" s="94" t="str">
        <f>IF(K455="OK",IF(IFERROR(VLOOKUP(B455,total!$D$8:$D$1007,1,FALSE),"")="",B455&amp;", ",""),"")</f>
        <v/>
      </c>
      <c r="V455" s="94" t="str">
        <f t="shared" si="27"/>
        <v/>
      </c>
    </row>
    <row r="456" spans="1:22" x14ac:dyDescent="0.25">
      <c r="A456" s="42" t="str">
        <f>IF(K456="OK",IFERROR(B456&amp;" - "&amp;VLOOKUP(C456,supply!$B$8:$C$507,2,FALSE)&amp;" - "&amp;E456&amp;" - "&amp;G456&amp;" - с ддс: "&amp;J456&amp;" - "&amp;DAY(F456)&amp;"."&amp;MONTH(F456)&amp;"."&amp;YEAR(F456),""),"1001 - Няма данни за сч. док.")</f>
        <v>1001 - Няма данни за сч. док.</v>
      </c>
      <c r="B456" s="69">
        <v>449</v>
      </c>
      <c r="C456" s="69" t="str">
        <f>IF(AND(D456&lt;&gt;"",D456&lt;&gt;" -  -  -  -  - "),VLOOKUP(D456,supply!$A$8:$B$507,2,FALSE),"")</f>
        <v/>
      </c>
      <c r="D456" s="60"/>
      <c r="E456" s="105"/>
      <c r="F456" s="67"/>
      <c r="G456" s="59"/>
      <c r="H456" s="59"/>
      <c r="I456" s="106"/>
      <c r="J456" s="106"/>
      <c r="K456" s="77" t="str">
        <f t="shared" si="24"/>
        <v>Няма избран доставчик</v>
      </c>
      <c r="L456" s="63" t="str">
        <f t="shared" si="25"/>
        <v/>
      </c>
      <c r="M456" s="98" t="str">
        <f t="shared" si="26"/>
        <v>Няма достатъчно данни</v>
      </c>
      <c r="U456" s="94" t="str">
        <f>IF(K456="OK",IF(IFERROR(VLOOKUP(B456,total!$D$8:$D$1007,1,FALSE),"")="",B456&amp;", ",""),"")</f>
        <v/>
      </c>
      <c r="V456" s="94" t="str">
        <f t="shared" si="27"/>
        <v/>
      </c>
    </row>
    <row r="457" spans="1:22" x14ac:dyDescent="0.25">
      <c r="A457" s="42" t="str">
        <f>IF(K457="OK",IFERROR(B457&amp;" - "&amp;VLOOKUP(C457,supply!$B$8:$C$507,2,FALSE)&amp;" - "&amp;E457&amp;" - "&amp;G457&amp;" - с ддс: "&amp;J457&amp;" - "&amp;DAY(F457)&amp;"."&amp;MONTH(F457)&amp;"."&amp;YEAR(F457),""),"1001 - Няма данни за сч. док.")</f>
        <v>1001 - Няма данни за сч. док.</v>
      </c>
      <c r="B457" s="69">
        <v>450</v>
      </c>
      <c r="C457" s="69" t="str">
        <f>IF(AND(D457&lt;&gt;"",D457&lt;&gt;" -  -  -  -  - "),VLOOKUP(D457,supply!$A$8:$B$507,2,FALSE),"")</f>
        <v/>
      </c>
      <c r="D457" s="60"/>
      <c r="E457" s="105"/>
      <c r="F457" s="67"/>
      <c r="G457" s="59"/>
      <c r="H457" s="59"/>
      <c r="I457" s="106"/>
      <c r="J457" s="106"/>
      <c r="K457" s="77" t="str">
        <f t="shared" ref="K457:K507" si="28">IFERROR(IF(C457&lt;&gt;"",IF(AND(E457&lt;&gt;"",F457&lt;&gt;"",I457&lt;&gt;"",J457&lt;&gt;""),"OK","Задължителни полета - Наименование/Дата/сума без ДДС/сума с ДДС"),"Няма избран доставчик"),"Преизберете доставчик")</f>
        <v>Няма избран доставчик</v>
      </c>
      <c r="L457" s="63" t="str">
        <f t="shared" ref="L457:L507" si="29">IF(OR(ABS(I457)*100&gt;TRUNC(ABS(I457)*100),ABS(J457)*100&gt;TRUNC(ABS(J457)*100)),"Въведена е сума с повече от два знака след десетичната запетая","")</f>
        <v/>
      </c>
      <c r="M457" s="98" t="str">
        <f t="shared" ref="M457:M507" si="30">IFERROR(ROUND(J457/I457-100%,4),"Няма достатъчно данни")</f>
        <v>Няма достатъчно данни</v>
      </c>
      <c r="U457" s="94" t="str">
        <f>IF(K457="OK",IF(IFERROR(VLOOKUP(B457,total!$D$8:$D$1007,1,FALSE),"")="",B457&amp;", ",""),"")</f>
        <v/>
      </c>
      <c r="V457" s="94" t="str">
        <f t="shared" si="27"/>
        <v/>
      </c>
    </row>
    <row r="458" spans="1:22" x14ac:dyDescent="0.25">
      <c r="A458" s="42" t="str">
        <f>IF(K458="OK",IFERROR(B458&amp;" - "&amp;VLOOKUP(C458,supply!$B$8:$C$507,2,FALSE)&amp;" - "&amp;E458&amp;" - "&amp;G458&amp;" - с ддс: "&amp;J458&amp;" - "&amp;DAY(F458)&amp;"."&amp;MONTH(F458)&amp;"."&amp;YEAR(F458),""),"1001 - Няма данни за сч. док.")</f>
        <v>1001 - Няма данни за сч. док.</v>
      </c>
      <c r="B458" s="69">
        <v>451</v>
      </c>
      <c r="C458" s="69" t="str">
        <f>IF(AND(D458&lt;&gt;"",D458&lt;&gt;" -  -  -  -  - "),VLOOKUP(D458,supply!$A$8:$B$507,2,FALSE),"")</f>
        <v/>
      </c>
      <c r="D458" s="60"/>
      <c r="E458" s="105"/>
      <c r="F458" s="67"/>
      <c r="G458" s="59"/>
      <c r="H458" s="59"/>
      <c r="I458" s="106"/>
      <c r="J458" s="106"/>
      <c r="K458" s="77" t="str">
        <f t="shared" si="28"/>
        <v>Няма избран доставчик</v>
      </c>
      <c r="L458" s="63" t="str">
        <f t="shared" si="29"/>
        <v/>
      </c>
      <c r="M458" s="98" t="str">
        <f t="shared" si="30"/>
        <v>Няма достатъчно данни</v>
      </c>
      <c r="U458" s="94" t="str">
        <f>IF(K458="OK",IF(IFERROR(VLOOKUP(B458,total!$D$8:$D$1007,1,FALSE),"")="",B458&amp;", ",""),"")</f>
        <v/>
      </c>
      <c r="V458" s="94" t="str">
        <f t="shared" ref="V458:V507" si="31">IF(K458="OK",CONCATENATE(V457,U458),V457)</f>
        <v/>
      </c>
    </row>
    <row r="459" spans="1:22" x14ac:dyDescent="0.25">
      <c r="A459" s="42" t="str">
        <f>IF(K459="OK",IFERROR(B459&amp;" - "&amp;VLOOKUP(C459,supply!$B$8:$C$507,2,FALSE)&amp;" - "&amp;E459&amp;" - "&amp;G459&amp;" - с ддс: "&amp;J459&amp;" - "&amp;DAY(F459)&amp;"."&amp;MONTH(F459)&amp;"."&amp;YEAR(F459),""),"1001 - Няма данни за сч. док.")</f>
        <v>1001 - Няма данни за сч. док.</v>
      </c>
      <c r="B459" s="69">
        <v>452</v>
      </c>
      <c r="C459" s="69" t="str">
        <f>IF(AND(D459&lt;&gt;"",D459&lt;&gt;" -  -  -  -  - "),VLOOKUP(D459,supply!$A$8:$B$507,2,FALSE),"")</f>
        <v/>
      </c>
      <c r="D459" s="60"/>
      <c r="E459" s="105"/>
      <c r="F459" s="67"/>
      <c r="G459" s="59"/>
      <c r="H459" s="59"/>
      <c r="I459" s="106"/>
      <c r="J459" s="106"/>
      <c r="K459" s="77" t="str">
        <f t="shared" si="28"/>
        <v>Няма избран доставчик</v>
      </c>
      <c r="L459" s="63" t="str">
        <f t="shared" si="29"/>
        <v/>
      </c>
      <c r="M459" s="98" t="str">
        <f t="shared" si="30"/>
        <v>Няма достатъчно данни</v>
      </c>
      <c r="U459" s="94" t="str">
        <f>IF(K459="OK",IF(IFERROR(VLOOKUP(B459,total!$D$8:$D$1007,1,FALSE),"")="",B459&amp;", ",""),"")</f>
        <v/>
      </c>
      <c r="V459" s="94" t="str">
        <f t="shared" si="31"/>
        <v/>
      </c>
    </row>
    <row r="460" spans="1:22" x14ac:dyDescent="0.25">
      <c r="A460" s="42" t="str">
        <f>IF(K460="OK",IFERROR(B460&amp;" - "&amp;VLOOKUP(C460,supply!$B$8:$C$507,2,FALSE)&amp;" - "&amp;E460&amp;" - "&amp;G460&amp;" - с ддс: "&amp;J460&amp;" - "&amp;DAY(F460)&amp;"."&amp;MONTH(F460)&amp;"."&amp;YEAR(F460),""),"1001 - Няма данни за сч. док.")</f>
        <v>1001 - Няма данни за сч. док.</v>
      </c>
      <c r="B460" s="69">
        <v>453</v>
      </c>
      <c r="C460" s="69" t="str">
        <f>IF(AND(D460&lt;&gt;"",D460&lt;&gt;" -  -  -  -  - "),VLOOKUP(D460,supply!$A$8:$B$507,2,FALSE),"")</f>
        <v/>
      </c>
      <c r="D460" s="60"/>
      <c r="E460" s="105"/>
      <c r="F460" s="67"/>
      <c r="G460" s="59"/>
      <c r="H460" s="59"/>
      <c r="I460" s="106"/>
      <c r="J460" s="106"/>
      <c r="K460" s="77" t="str">
        <f t="shared" si="28"/>
        <v>Няма избран доставчик</v>
      </c>
      <c r="L460" s="63" t="str">
        <f t="shared" si="29"/>
        <v/>
      </c>
      <c r="M460" s="98" t="str">
        <f t="shared" si="30"/>
        <v>Няма достатъчно данни</v>
      </c>
      <c r="U460" s="94" t="str">
        <f>IF(K460="OK",IF(IFERROR(VLOOKUP(B460,total!$D$8:$D$1007,1,FALSE),"")="",B460&amp;", ",""),"")</f>
        <v/>
      </c>
      <c r="V460" s="94" t="str">
        <f t="shared" si="31"/>
        <v/>
      </c>
    </row>
    <row r="461" spans="1:22" x14ac:dyDescent="0.25">
      <c r="A461" s="42" t="str">
        <f>IF(K461="OK",IFERROR(B461&amp;" - "&amp;VLOOKUP(C461,supply!$B$8:$C$507,2,FALSE)&amp;" - "&amp;E461&amp;" - "&amp;G461&amp;" - с ддс: "&amp;J461&amp;" - "&amp;DAY(F461)&amp;"."&amp;MONTH(F461)&amp;"."&amp;YEAR(F461),""),"1001 - Няма данни за сч. док.")</f>
        <v>1001 - Няма данни за сч. док.</v>
      </c>
      <c r="B461" s="69">
        <v>454</v>
      </c>
      <c r="C461" s="69" t="str">
        <f>IF(AND(D461&lt;&gt;"",D461&lt;&gt;" -  -  -  -  - "),VLOOKUP(D461,supply!$A$8:$B$507,2,FALSE),"")</f>
        <v/>
      </c>
      <c r="D461" s="60"/>
      <c r="E461" s="105"/>
      <c r="F461" s="67"/>
      <c r="G461" s="59"/>
      <c r="H461" s="59"/>
      <c r="I461" s="106"/>
      <c r="J461" s="106"/>
      <c r="K461" s="77" t="str">
        <f t="shared" si="28"/>
        <v>Няма избран доставчик</v>
      </c>
      <c r="L461" s="63" t="str">
        <f t="shared" si="29"/>
        <v/>
      </c>
      <c r="M461" s="98" t="str">
        <f t="shared" si="30"/>
        <v>Няма достатъчно данни</v>
      </c>
      <c r="U461" s="94" t="str">
        <f>IF(K461="OK",IF(IFERROR(VLOOKUP(B461,total!$D$8:$D$1007,1,FALSE),"")="",B461&amp;", ",""),"")</f>
        <v/>
      </c>
      <c r="V461" s="94" t="str">
        <f t="shared" si="31"/>
        <v/>
      </c>
    </row>
    <row r="462" spans="1:22" x14ac:dyDescent="0.25">
      <c r="A462" s="42" t="str">
        <f>IF(K462="OK",IFERROR(B462&amp;" - "&amp;VLOOKUP(C462,supply!$B$8:$C$507,2,FALSE)&amp;" - "&amp;E462&amp;" - "&amp;G462&amp;" - с ддс: "&amp;J462&amp;" - "&amp;DAY(F462)&amp;"."&amp;MONTH(F462)&amp;"."&amp;YEAR(F462),""),"1001 - Няма данни за сч. док.")</f>
        <v>1001 - Няма данни за сч. док.</v>
      </c>
      <c r="B462" s="69">
        <v>455</v>
      </c>
      <c r="C462" s="69" t="str">
        <f>IF(AND(D462&lt;&gt;"",D462&lt;&gt;" -  -  -  -  - "),VLOOKUP(D462,supply!$A$8:$B$507,2,FALSE),"")</f>
        <v/>
      </c>
      <c r="D462" s="60"/>
      <c r="E462" s="105"/>
      <c r="F462" s="67"/>
      <c r="G462" s="59"/>
      <c r="H462" s="59"/>
      <c r="I462" s="106"/>
      <c r="J462" s="106"/>
      <c r="K462" s="77" t="str">
        <f t="shared" si="28"/>
        <v>Няма избран доставчик</v>
      </c>
      <c r="L462" s="63" t="str">
        <f t="shared" si="29"/>
        <v/>
      </c>
      <c r="M462" s="98" t="str">
        <f t="shared" si="30"/>
        <v>Няма достатъчно данни</v>
      </c>
      <c r="U462" s="94" t="str">
        <f>IF(K462="OK",IF(IFERROR(VLOOKUP(B462,total!$D$8:$D$1007,1,FALSE),"")="",B462&amp;", ",""),"")</f>
        <v/>
      </c>
      <c r="V462" s="94" t="str">
        <f t="shared" si="31"/>
        <v/>
      </c>
    </row>
    <row r="463" spans="1:22" x14ac:dyDescent="0.25">
      <c r="A463" s="42" t="str">
        <f>IF(K463="OK",IFERROR(B463&amp;" - "&amp;VLOOKUP(C463,supply!$B$8:$C$507,2,FALSE)&amp;" - "&amp;E463&amp;" - "&amp;G463&amp;" - с ддс: "&amp;J463&amp;" - "&amp;DAY(F463)&amp;"."&amp;MONTH(F463)&amp;"."&amp;YEAR(F463),""),"1001 - Няма данни за сч. док.")</f>
        <v>1001 - Няма данни за сч. док.</v>
      </c>
      <c r="B463" s="69">
        <v>456</v>
      </c>
      <c r="C463" s="69" t="str">
        <f>IF(AND(D463&lt;&gt;"",D463&lt;&gt;" -  -  -  -  - "),VLOOKUP(D463,supply!$A$8:$B$507,2,FALSE),"")</f>
        <v/>
      </c>
      <c r="D463" s="60"/>
      <c r="E463" s="105"/>
      <c r="F463" s="67"/>
      <c r="G463" s="59"/>
      <c r="H463" s="59"/>
      <c r="I463" s="106"/>
      <c r="J463" s="106"/>
      <c r="K463" s="77" t="str">
        <f t="shared" si="28"/>
        <v>Няма избран доставчик</v>
      </c>
      <c r="L463" s="63" t="str">
        <f t="shared" si="29"/>
        <v/>
      </c>
      <c r="M463" s="98" t="str">
        <f t="shared" si="30"/>
        <v>Няма достатъчно данни</v>
      </c>
      <c r="U463" s="94" t="str">
        <f>IF(K463="OK",IF(IFERROR(VLOOKUP(B463,total!$D$8:$D$1007,1,FALSE),"")="",B463&amp;", ",""),"")</f>
        <v/>
      </c>
      <c r="V463" s="94" t="str">
        <f t="shared" si="31"/>
        <v/>
      </c>
    </row>
    <row r="464" spans="1:22" x14ac:dyDescent="0.25">
      <c r="A464" s="42" t="str">
        <f>IF(K464="OK",IFERROR(B464&amp;" - "&amp;VLOOKUP(C464,supply!$B$8:$C$507,2,FALSE)&amp;" - "&amp;E464&amp;" - "&amp;G464&amp;" - с ддс: "&amp;J464&amp;" - "&amp;DAY(F464)&amp;"."&amp;MONTH(F464)&amp;"."&amp;YEAR(F464),""),"1001 - Няма данни за сч. док.")</f>
        <v>1001 - Няма данни за сч. док.</v>
      </c>
      <c r="B464" s="69">
        <v>457</v>
      </c>
      <c r="C464" s="69" t="str">
        <f>IF(AND(D464&lt;&gt;"",D464&lt;&gt;" -  -  -  -  - "),VLOOKUP(D464,supply!$A$8:$B$507,2,FALSE),"")</f>
        <v/>
      </c>
      <c r="D464" s="60"/>
      <c r="E464" s="105"/>
      <c r="F464" s="67"/>
      <c r="G464" s="59"/>
      <c r="H464" s="59"/>
      <c r="I464" s="106"/>
      <c r="J464" s="106"/>
      <c r="K464" s="77" t="str">
        <f t="shared" si="28"/>
        <v>Няма избран доставчик</v>
      </c>
      <c r="L464" s="63" t="str">
        <f t="shared" si="29"/>
        <v/>
      </c>
      <c r="M464" s="98" t="str">
        <f t="shared" si="30"/>
        <v>Няма достатъчно данни</v>
      </c>
      <c r="U464" s="94" t="str">
        <f>IF(K464="OK",IF(IFERROR(VLOOKUP(B464,total!$D$8:$D$1007,1,FALSE),"")="",B464&amp;", ",""),"")</f>
        <v/>
      </c>
      <c r="V464" s="94" t="str">
        <f t="shared" si="31"/>
        <v/>
      </c>
    </row>
    <row r="465" spans="1:22" x14ac:dyDescent="0.25">
      <c r="A465" s="42" t="str">
        <f>IF(K465="OK",IFERROR(B465&amp;" - "&amp;VLOOKUP(C465,supply!$B$8:$C$507,2,FALSE)&amp;" - "&amp;E465&amp;" - "&amp;G465&amp;" - с ддс: "&amp;J465&amp;" - "&amp;DAY(F465)&amp;"."&amp;MONTH(F465)&amp;"."&amp;YEAR(F465),""),"1001 - Няма данни за сч. док.")</f>
        <v>1001 - Няма данни за сч. док.</v>
      </c>
      <c r="B465" s="69">
        <v>458</v>
      </c>
      <c r="C465" s="69" t="str">
        <f>IF(AND(D465&lt;&gt;"",D465&lt;&gt;" -  -  -  -  - "),VLOOKUP(D465,supply!$A$8:$B$507,2,FALSE),"")</f>
        <v/>
      </c>
      <c r="D465" s="60"/>
      <c r="E465" s="105"/>
      <c r="F465" s="67"/>
      <c r="G465" s="59"/>
      <c r="H465" s="59"/>
      <c r="I465" s="106"/>
      <c r="J465" s="106"/>
      <c r="K465" s="77" t="str">
        <f t="shared" si="28"/>
        <v>Няма избран доставчик</v>
      </c>
      <c r="L465" s="63" t="str">
        <f t="shared" si="29"/>
        <v/>
      </c>
      <c r="M465" s="98" t="str">
        <f t="shared" si="30"/>
        <v>Няма достатъчно данни</v>
      </c>
      <c r="U465" s="94" t="str">
        <f>IF(K465="OK",IF(IFERROR(VLOOKUP(B465,total!$D$8:$D$1007,1,FALSE),"")="",B465&amp;", ",""),"")</f>
        <v/>
      </c>
      <c r="V465" s="94" t="str">
        <f t="shared" si="31"/>
        <v/>
      </c>
    </row>
    <row r="466" spans="1:22" x14ac:dyDescent="0.25">
      <c r="A466" s="42" t="str">
        <f>IF(K466="OK",IFERROR(B466&amp;" - "&amp;VLOOKUP(C466,supply!$B$8:$C$507,2,FALSE)&amp;" - "&amp;E466&amp;" - "&amp;G466&amp;" - с ддс: "&amp;J466&amp;" - "&amp;DAY(F466)&amp;"."&amp;MONTH(F466)&amp;"."&amp;YEAR(F466),""),"1001 - Няма данни за сч. док.")</f>
        <v>1001 - Няма данни за сч. док.</v>
      </c>
      <c r="B466" s="69">
        <v>459</v>
      </c>
      <c r="C466" s="69" t="str">
        <f>IF(AND(D466&lt;&gt;"",D466&lt;&gt;" -  -  -  -  - "),VLOOKUP(D466,supply!$A$8:$B$507,2,FALSE),"")</f>
        <v/>
      </c>
      <c r="D466" s="60"/>
      <c r="E466" s="105"/>
      <c r="F466" s="67"/>
      <c r="G466" s="59"/>
      <c r="H466" s="59"/>
      <c r="I466" s="106"/>
      <c r="J466" s="106"/>
      <c r="K466" s="77" t="str">
        <f t="shared" si="28"/>
        <v>Няма избран доставчик</v>
      </c>
      <c r="L466" s="63" t="str">
        <f t="shared" si="29"/>
        <v/>
      </c>
      <c r="M466" s="98" t="str">
        <f t="shared" si="30"/>
        <v>Няма достатъчно данни</v>
      </c>
      <c r="U466" s="94" t="str">
        <f>IF(K466="OK",IF(IFERROR(VLOOKUP(B466,total!$D$8:$D$1007,1,FALSE),"")="",B466&amp;", ",""),"")</f>
        <v/>
      </c>
      <c r="V466" s="94" t="str">
        <f t="shared" si="31"/>
        <v/>
      </c>
    </row>
    <row r="467" spans="1:22" x14ac:dyDescent="0.25">
      <c r="A467" s="42" t="str">
        <f>IF(K467="OK",IFERROR(B467&amp;" - "&amp;VLOOKUP(C467,supply!$B$8:$C$507,2,FALSE)&amp;" - "&amp;E467&amp;" - "&amp;G467&amp;" - с ддс: "&amp;J467&amp;" - "&amp;DAY(F467)&amp;"."&amp;MONTH(F467)&amp;"."&amp;YEAR(F467),""),"1001 - Няма данни за сч. док.")</f>
        <v>1001 - Няма данни за сч. док.</v>
      </c>
      <c r="B467" s="69">
        <v>460</v>
      </c>
      <c r="C467" s="69" t="str">
        <f>IF(AND(D467&lt;&gt;"",D467&lt;&gt;" -  -  -  -  - "),VLOOKUP(D467,supply!$A$8:$B$507,2,FALSE),"")</f>
        <v/>
      </c>
      <c r="D467" s="60"/>
      <c r="E467" s="105"/>
      <c r="F467" s="67"/>
      <c r="G467" s="59"/>
      <c r="H467" s="59"/>
      <c r="I467" s="106"/>
      <c r="J467" s="106"/>
      <c r="K467" s="77" t="str">
        <f t="shared" si="28"/>
        <v>Няма избран доставчик</v>
      </c>
      <c r="L467" s="63" t="str">
        <f t="shared" si="29"/>
        <v/>
      </c>
      <c r="M467" s="98" t="str">
        <f t="shared" si="30"/>
        <v>Няма достатъчно данни</v>
      </c>
      <c r="U467" s="94" t="str">
        <f>IF(K467="OK",IF(IFERROR(VLOOKUP(B467,total!$D$8:$D$1007,1,FALSE),"")="",B467&amp;", ",""),"")</f>
        <v/>
      </c>
      <c r="V467" s="94" t="str">
        <f t="shared" si="31"/>
        <v/>
      </c>
    </row>
    <row r="468" spans="1:22" x14ac:dyDescent="0.25">
      <c r="A468" s="42" t="str">
        <f>IF(K468="OK",IFERROR(B468&amp;" - "&amp;VLOOKUP(C468,supply!$B$8:$C$507,2,FALSE)&amp;" - "&amp;E468&amp;" - "&amp;G468&amp;" - с ддс: "&amp;J468&amp;" - "&amp;DAY(F468)&amp;"."&amp;MONTH(F468)&amp;"."&amp;YEAR(F468),""),"1001 - Няма данни за сч. док.")</f>
        <v>1001 - Няма данни за сч. док.</v>
      </c>
      <c r="B468" s="69">
        <v>461</v>
      </c>
      <c r="C468" s="69" t="str">
        <f>IF(AND(D468&lt;&gt;"",D468&lt;&gt;" -  -  -  -  - "),VLOOKUP(D468,supply!$A$8:$B$507,2,FALSE),"")</f>
        <v/>
      </c>
      <c r="D468" s="60"/>
      <c r="E468" s="105"/>
      <c r="F468" s="67"/>
      <c r="G468" s="59"/>
      <c r="H468" s="59"/>
      <c r="I468" s="106"/>
      <c r="J468" s="106"/>
      <c r="K468" s="77" t="str">
        <f t="shared" si="28"/>
        <v>Няма избран доставчик</v>
      </c>
      <c r="L468" s="63" t="str">
        <f t="shared" si="29"/>
        <v/>
      </c>
      <c r="M468" s="98" t="str">
        <f t="shared" si="30"/>
        <v>Няма достатъчно данни</v>
      </c>
      <c r="U468" s="94" t="str">
        <f>IF(K468="OK",IF(IFERROR(VLOOKUP(B468,total!$D$8:$D$1007,1,FALSE),"")="",B468&amp;", ",""),"")</f>
        <v/>
      </c>
      <c r="V468" s="94" t="str">
        <f t="shared" si="31"/>
        <v/>
      </c>
    </row>
    <row r="469" spans="1:22" x14ac:dyDescent="0.25">
      <c r="A469" s="42" t="str">
        <f>IF(K469="OK",IFERROR(B469&amp;" - "&amp;VLOOKUP(C469,supply!$B$8:$C$507,2,FALSE)&amp;" - "&amp;E469&amp;" - "&amp;G469&amp;" - с ддс: "&amp;J469&amp;" - "&amp;DAY(F469)&amp;"."&amp;MONTH(F469)&amp;"."&amp;YEAR(F469),""),"1001 - Няма данни за сч. док.")</f>
        <v>1001 - Няма данни за сч. док.</v>
      </c>
      <c r="B469" s="69">
        <v>462</v>
      </c>
      <c r="C469" s="69" t="str">
        <f>IF(AND(D469&lt;&gt;"",D469&lt;&gt;" -  -  -  -  - "),VLOOKUP(D469,supply!$A$8:$B$507,2,FALSE),"")</f>
        <v/>
      </c>
      <c r="D469" s="60"/>
      <c r="E469" s="105"/>
      <c r="F469" s="67"/>
      <c r="G469" s="59"/>
      <c r="H469" s="59"/>
      <c r="I469" s="106"/>
      <c r="J469" s="106"/>
      <c r="K469" s="77" t="str">
        <f t="shared" si="28"/>
        <v>Няма избран доставчик</v>
      </c>
      <c r="L469" s="63" t="str">
        <f t="shared" si="29"/>
        <v/>
      </c>
      <c r="M469" s="98" t="str">
        <f t="shared" si="30"/>
        <v>Няма достатъчно данни</v>
      </c>
      <c r="U469" s="94" t="str">
        <f>IF(K469="OK",IF(IFERROR(VLOOKUP(B469,total!$D$8:$D$1007,1,FALSE),"")="",B469&amp;", ",""),"")</f>
        <v/>
      </c>
      <c r="V469" s="94" t="str">
        <f t="shared" si="31"/>
        <v/>
      </c>
    </row>
    <row r="470" spans="1:22" x14ac:dyDescent="0.25">
      <c r="A470" s="42" t="str">
        <f>IF(K470="OK",IFERROR(B470&amp;" - "&amp;VLOOKUP(C470,supply!$B$8:$C$507,2,FALSE)&amp;" - "&amp;E470&amp;" - "&amp;G470&amp;" - с ддс: "&amp;J470&amp;" - "&amp;DAY(F470)&amp;"."&amp;MONTH(F470)&amp;"."&amp;YEAR(F470),""),"1001 - Няма данни за сч. док.")</f>
        <v>1001 - Няма данни за сч. док.</v>
      </c>
      <c r="B470" s="69">
        <v>463</v>
      </c>
      <c r="C470" s="69" t="str">
        <f>IF(AND(D470&lt;&gt;"",D470&lt;&gt;" -  -  -  -  - "),VLOOKUP(D470,supply!$A$8:$B$507,2,FALSE),"")</f>
        <v/>
      </c>
      <c r="D470" s="60"/>
      <c r="E470" s="105"/>
      <c r="F470" s="67"/>
      <c r="G470" s="59"/>
      <c r="H470" s="59"/>
      <c r="I470" s="106"/>
      <c r="J470" s="106"/>
      <c r="K470" s="77" t="str">
        <f t="shared" si="28"/>
        <v>Няма избран доставчик</v>
      </c>
      <c r="L470" s="63" t="str">
        <f t="shared" si="29"/>
        <v/>
      </c>
      <c r="M470" s="98" t="str">
        <f t="shared" si="30"/>
        <v>Няма достатъчно данни</v>
      </c>
      <c r="U470" s="94" t="str">
        <f>IF(K470="OK",IF(IFERROR(VLOOKUP(B470,total!$D$8:$D$1007,1,FALSE),"")="",B470&amp;", ",""),"")</f>
        <v/>
      </c>
      <c r="V470" s="94" t="str">
        <f t="shared" si="31"/>
        <v/>
      </c>
    </row>
    <row r="471" spans="1:22" x14ac:dyDescent="0.25">
      <c r="A471" s="42" t="str">
        <f>IF(K471="OK",IFERROR(B471&amp;" - "&amp;VLOOKUP(C471,supply!$B$8:$C$507,2,FALSE)&amp;" - "&amp;E471&amp;" - "&amp;G471&amp;" - с ддс: "&amp;J471&amp;" - "&amp;DAY(F471)&amp;"."&amp;MONTH(F471)&amp;"."&amp;YEAR(F471),""),"1001 - Няма данни за сч. док.")</f>
        <v>1001 - Няма данни за сч. док.</v>
      </c>
      <c r="B471" s="69">
        <v>464</v>
      </c>
      <c r="C471" s="69" t="str">
        <f>IF(AND(D471&lt;&gt;"",D471&lt;&gt;" -  -  -  -  - "),VLOOKUP(D471,supply!$A$8:$B$507,2,FALSE),"")</f>
        <v/>
      </c>
      <c r="D471" s="60"/>
      <c r="E471" s="105"/>
      <c r="F471" s="67"/>
      <c r="G471" s="59"/>
      <c r="H471" s="59"/>
      <c r="I471" s="106"/>
      <c r="J471" s="106"/>
      <c r="K471" s="77" t="str">
        <f t="shared" si="28"/>
        <v>Няма избран доставчик</v>
      </c>
      <c r="L471" s="63" t="str">
        <f t="shared" si="29"/>
        <v/>
      </c>
      <c r="M471" s="98" t="str">
        <f t="shared" si="30"/>
        <v>Няма достатъчно данни</v>
      </c>
      <c r="U471" s="94" t="str">
        <f>IF(K471="OK",IF(IFERROR(VLOOKUP(B471,total!$D$8:$D$1007,1,FALSE),"")="",B471&amp;", ",""),"")</f>
        <v/>
      </c>
      <c r="V471" s="94" t="str">
        <f t="shared" si="31"/>
        <v/>
      </c>
    </row>
    <row r="472" spans="1:22" x14ac:dyDescent="0.25">
      <c r="A472" s="42" t="str">
        <f>IF(K472="OK",IFERROR(B472&amp;" - "&amp;VLOOKUP(C472,supply!$B$8:$C$507,2,FALSE)&amp;" - "&amp;E472&amp;" - "&amp;G472&amp;" - с ддс: "&amp;J472&amp;" - "&amp;DAY(F472)&amp;"."&amp;MONTH(F472)&amp;"."&amp;YEAR(F472),""),"1001 - Няма данни за сч. док.")</f>
        <v>1001 - Няма данни за сч. док.</v>
      </c>
      <c r="B472" s="69">
        <v>465</v>
      </c>
      <c r="C472" s="69" t="str">
        <f>IF(AND(D472&lt;&gt;"",D472&lt;&gt;" -  -  -  -  - "),VLOOKUP(D472,supply!$A$8:$B$507,2,FALSE),"")</f>
        <v/>
      </c>
      <c r="D472" s="60"/>
      <c r="E472" s="105"/>
      <c r="F472" s="67"/>
      <c r="G472" s="59"/>
      <c r="H472" s="59"/>
      <c r="I472" s="106"/>
      <c r="J472" s="106"/>
      <c r="K472" s="77" t="str">
        <f t="shared" si="28"/>
        <v>Няма избран доставчик</v>
      </c>
      <c r="L472" s="63" t="str">
        <f t="shared" si="29"/>
        <v/>
      </c>
      <c r="M472" s="98" t="str">
        <f t="shared" si="30"/>
        <v>Няма достатъчно данни</v>
      </c>
      <c r="U472" s="94" t="str">
        <f>IF(K472="OK",IF(IFERROR(VLOOKUP(B472,total!$D$8:$D$1007,1,FALSE),"")="",B472&amp;", ",""),"")</f>
        <v/>
      </c>
      <c r="V472" s="94" t="str">
        <f t="shared" si="31"/>
        <v/>
      </c>
    </row>
    <row r="473" spans="1:22" x14ac:dyDescent="0.25">
      <c r="A473" s="42" t="str">
        <f>IF(K473="OK",IFERROR(B473&amp;" - "&amp;VLOOKUP(C473,supply!$B$8:$C$507,2,FALSE)&amp;" - "&amp;E473&amp;" - "&amp;G473&amp;" - с ддс: "&amp;J473&amp;" - "&amp;DAY(F473)&amp;"."&amp;MONTH(F473)&amp;"."&amp;YEAR(F473),""),"1001 - Няма данни за сч. док.")</f>
        <v>1001 - Няма данни за сч. док.</v>
      </c>
      <c r="B473" s="69">
        <v>466</v>
      </c>
      <c r="C473" s="69" t="str">
        <f>IF(AND(D473&lt;&gt;"",D473&lt;&gt;" -  -  -  -  - "),VLOOKUP(D473,supply!$A$8:$B$507,2,FALSE),"")</f>
        <v/>
      </c>
      <c r="D473" s="60"/>
      <c r="E473" s="105"/>
      <c r="F473" s="67"/>
      <c r="G473" s="59"/>
      <c r="H473" s="59"/>
      <c r="I473" s="106"/>
      <c r="J473" s="106"/>
      <c r="K473" s="77" t="str">
        <f t="shared" si="28"/>
        <v>Няма избран доставчик</v>
      </c>
      <c r="L473" s="63" t="str">
        <f t="shared" si="29"/>
        <v/>
      </c>
      <c r="M473" s="98" t="str">
        <f t="shared" si="30"/>
        <v>Няма достатъчно данни</v>
      </c>
      <c r="U473" s="94" t="str">
        <f>IF(K473="OK",IF(IFERROR(VLOOKUP(B473,total!$D$8:$D$1007,1,FALSE),"")="",B473&amp;", ",""),"")</f>
        <v/>
      </c>
      <c r="V473" s="94" t="str">
        <f t="shared" si="31"/>
        <v/>
      </c>
    </row>
    <row r="474" spans="1:22" x14ac:dyDescent="0.25">
      <c r="A474" s="42" t="str">
        <f>IF(K474="OK",IFERROR(B474&amp;" - "&amp;VLOOKUP(C474,supply!$B$8:$C$507,2,FALSE)&amp;" - "&amp;E474&amp;" - "&amp;G474&amp;" - с ддс: "&amp;J474&amp;" - "&amp;DAY(F474)&amp;"."&amp;MONTH(F474)&amp;"."&amp;YEAR(F474),""),"1001 - Няма данни за сч. док.")</f>
        <v>1001 - Няма данни за сч. док.</v>
      </c>
      <c r="B474" s="69">
        <v>467</v>
      </c>
      <c r="C474" s="69" t="str">
        <f>IF(AND(D474&lt;&gt;"",D474&lt;&gt;" -  -  -  -  - "),VLOOKUP(D474,supply!$A$8:$B$507,2,FALSE),"")</f>
        <v/>
      </c>
      <c r="D474" s="60"/>
      <c r="E474" s="105"/>
      <c r="F474" s="67"/>
      <c r="G474" s="59"/>
      <c r="H474" s="59"/>
      <c r="I474" s="106"/>
      <c r="J474" s="106"/>
      <c r="K474" s="77" t="str">
        <f t="shared" si="28"/>
        <v>Няма избран доставчик</v>
      </c>
      <c r="L474" s="63" t="str">
        <f t="shared" si="29"/>
        <v/>
      </c>
      <c r="M474" s="98" t="str">
        <f t="shared" si="30"/>
        <v>Няма достатъчно данни</v>
      </c>
      <c r="U474" s="94" t="str">
        <f>IF(K474="OK",IF(IFERROR(VLOOKUP(B474,total!$D$8:$D$1007,1,FALSE),"")="",B474&amp;", ",""),"")</f>
        <v/>
      </c>
      <c r="V474" s="94" t="str">
        <f t="shared" si="31"/>
        <v/>
      </c>
    </row>
    <row r="475" spans="1:22" x14ac:dyDescent="0.25">
      <c r="A475" s="42" t="str">
        <f>IF(K475="OK",IFERROR(B475&amp;" - "&amp;VLOOKUP(C475,supply!$B$8:$C$507,2,FALSE)&amp;" - "&amp;E475&amp;" - "&amp;G475&amp;" - с ддс: "&amp;J475&amp;" - "&amp;DAY(F475)&amp;"."&amp;MONTH(F475)&amp;"."&amp;YEAR(F475),""),"1001 - Няма данни за сч. док.")</f>
        <v>1001 - Няма данни за сч. док.</v>
      </c>
      <c r="B475" s="69">
        <v>468</v>
      </c>
      <c r="C475" s="69" t="str">
        <f>IF(AND(D475&lt;&gt;"",D475&lt;&gt;" -  -  -  -  - "),VLOOKUP(D475,supply!$A$8:$B$507,2,FALSE),"")</f>
        <v/>
      </c>
      <c r="D475" s="60"/>
      <c r="E475" s="105"/>
      <c r="F475" s="67"/>
      <c r="G475" s="59"/>
      <c r="H475" s="59"/>
      <c r="I475" s="106"/>
      <c r="J475" s="106"/>
      <c r="K475" s="77" t="str">
        <f t="shared" si="28"/>
        <v>Няма избран доставчик</v>
      </c>
      <c r="L475" s="63" t="str">
        <f t="shared" si="29"/>
        <v/>
      </c>
      <c r="M475" s="98" t="str">
        <f t="shared" si="30"/>
        <v>Няма достатъчно данни</v>
      </c>
      <c r="U475" s="94" t="str">
        <f>IF(K475="OK",IF(IFERROR(VLOOKUP(B475,total!$D$8:$D$1007,1,FALSE),"")="",B475&amp;", ",""),"")</f>
        <v/>
      </c>
      <c r="V475" s="94" t="str">
        <f t="shared" si="31"/>
        <v/>
      </c>
    </row>
    <row r="476" spans="1:22" x14ac:dyDescent="0.25">
      <c r="A476" s="42" t="str">
        <f>IF(K476="OK",IFERROR(B476&amp;" - "&amp;VLOOKUP(C476,supply!$B$8:$C$507,2,FALSE)&amp;" - "&amp;E476&amp;" - "&amp;G476&amp;" - с ддс: "&amp;J476&amp;" - "&amp;DAY(F476)&amp;"."&amp;MONTH(F476)&amp;"."&amp;YEAR(F476),""),"1001 - Няма данни за сч. док.")</f>
        <v>1001 - Няма данни за сч. док.</v>
      </c>
      <c r="B476" s="69">
        <v>469</v>
      </c>
      <c r="C476" s="69" t="str">
        <f>IF(AND(D476&lt;&gt;"",D476&lt;&gt;" -  -  -  -  - "),VLOOKUP(D476,supply!$A$8:$B$507,2,FALSE),"")</f>
        <v/>
      </c>
      <c r="D476" s="60"/>
      <c r="E476" s="105"/>
      <c r="F476" s="67"/>
      <c r="G476" s="59"/>
      <c r="H476" s="59"/>
      <c r="I476" s="106"/>
      <c r="J476" s="106"/>
      <c r="K476" s="77" t="str">
        <f t="shared" si="28"/>
        <v>Няма избран доставчик</v>
      </c>
      <c r="L476" s="63" t="str">
        <f t="shared" si="29"/>
        <v/>
      </c>
      <c r="M476" s="98" t="str">
        <f t="shared" si="30"/>
        <v>Няма достатъчно данни</v>
      </c>
      <c r="U476" s="94" t="str">
        <f>IF(K476="OK",IF(IFERROR(VLOOKUP(B476,total!$D$8:$D$1007,1,FALSE),"")="",B476&amp;", ",""),"")</f>
        <v/>
      </c>
      <c r="V476" s="94" t="str">
        <f t="shared" si="31"/>
        <v/>
      </c>
    </row>
    <row r="477" spans="1:22" x14ac:dyDescent="0.25">
      <c r="A477" s="42" t="str">
        <f>IF(K477="OK",IFERROR(B477&amp;" - "&amp;VLOOKUP(C477,supply!$B$8:$C$507,2,FALSE)&amp;" - "&amp;E477&amp;" - "&amp;G477&amp;" - с ддс: "&amp;J477&amp;" - "&amp;DAY(F477)&amp;"."&amp;MONTH(F477)&amp;"."&amp;YEAR(F477),""),"1001 - Няма данни за сч. док.")</f>
        <v>1001 - Няма данни за сч. док.</v>
      </c>
      <c r="B477" s="69">
        <v>470</v>
      </c>
      <c r="C477" s="69" t="str">
        <f>IF(AND(D477&lt;&gt;"",D477&lt;&gt;" -  -  -  -  - "),VLOOKUP(D477,supply!$A$8:$B$507,2,FALSE),"")</f>
        <v/>
      </c>
      <c r="D477" s="60"/>
      <c r="E477" s="105"/>
      <c r="F477" s="67"/>
      <c r="G477" s="59"/>
      <c r="H477" s="59"/>
      <c r="I477" s="106"/>
      <c r="J477" s="106"/>
      <c r="K477" s="77" t="str">
        <f t="shared" si="28"/>
        <v>Няма избран доставчик</v>
      </c>
      <c r="L477" s="63" t="str">
        <f t="shared" si="29"/>
        <v/>
      </c>
      <c r="M477" s="98" t="str">
        <f t="shared" si="30"/>
        <v>Няма достатъчно данни</v>
      </c>
      <c r="U477" s="94" t="str">
        <f>IF(K477="OK",IF(IFERROR(VLOOKUP(B477,total!$D$8:$D$1007,1,FALSE),"")="",B477&amp;", ",""),"")</f>
        <v/>
      </c>
      <c r="V477" s="94" t="str">
        <f t="shared" si="31"/>
        <v/>
      </c>
    </row>
    <row r="478" spans="1:22" x14ac:dyDescent="0.25">
      <c r="A478" s="42" t="str">
        <f>IF(K478="OK",IFERROR(B478&amp;" - "&amp;VLOOKUP(C478,supply!$B$8:$C$507,2,FALSE)&amp;" - "&amp;E478&amp;" - "&amp;G478&amp;" - с ддс: "&amp;J478&amp;" - "&amp;DAY(F478)&amp;"."&amp;MONTH(F478)&amp;"."&amp;YEAR(F478),""),"1001 - Няма данни за сч. док.")</f>
        <v>1001 - Няма данни за сч. док.</v>
      </c>
      <c r="B478" s="69">
        <v>471</v>
      </c>
      <c r="C478" s="69" t="str">
        <f>IF(AND(D478&lt;&gt;"",D478&lt;&gt;" -  -  -  -  - "),VLOOKUP(D478,supply!$A$8:$B$507,2,FALSE),"")</f>
        <v/>
      </c>
      <c r="D478" s="60"/>
      <c r="E478" s="105"/>
      <c r="F478" s="67"/>
      <c r="G478" s="59"/>
      <c r="H478" s="59"/>
      <c r="I478" s="106"/>
      <c r="J478" s="106"/>
      <c r="K478" s="77" t="str">
        <f t="shared" si="28"/>
        <v>Няма избран доставчик</v>
      </c>
      <c r="L478" s="63" t="str">
        <f t="shared" si="29"/>
        <v/>
      </c>
      <c r="M478" s="98" t="str">
        <f t="shared" si="30"/>
        <v>Няма достатъчно данни</v>
      </c>
      <c r="U478" s="94" t="str">
        <f>IF(K478="OK",IF(IFERROR(VLOOKUP(B478,total!$D$8:$D$1007,1,FALSE),"")="",B478&amp;", ",""),"")</f>
        <v/>
      </c>
      <c r="V478" s="94" t="str">
        <f t="shared" si="31"/>
        <v/>
      </c>
    </row>
    <row r="479" spans="1:22" x14ac:dyDescent="0.25">
      <c r="A479" s="42" t="str">
        <f>IF(K479="OK",IFERROR(B479&amp;" - "&amp;VLOOKUP(C479,supply!$B$8:$C$507,2,FALSE)&amp;" - "&amp;E479&amp;" - "&amp;G479&amp;" - с ддс: "&amp;J479&amp;" - "&amp;DAY(F479)&amp;"."&amp;MONTH(F479)&amp;"."&amp;YEAR(F479),""),"1001 - Няма данни за сч. док.")</f>
        <v>1001 - Няма данни за сч. док.</v>
      </c>
      <c r="B479" s="69">
        <v>472</v>
      </c>
      <c r="C479" s="69" t="str">
        <f>IF(AND(D479&lt;&gt;"",D479&lt;&gt;" -  -  -  -  - "),VLOOKUP(D479,supply!$A$8:$B$507,2,FALSE),"")</f>
        <v/>
      </c>
      <c r="D479" s="60"/>
      <c r="E479" s="105"/>
      <c r="F479" s="67"/>
      <c r="G479" s="59"/>
      <c r="H479" s="59"/>
      <c r="I479" s="106"/>
      <c r="J479" s="106"/>
      <c r="K479" s="77" t="str">
        <f t="shared" si="28"/>
        <v>Няма избран доставчик</v>
      </c>
      <c r="L479" s="63" t="str">
        <f t="shared" si="29"/>
        <v/>
      </c>
      <c r="M479" s="98" t="str">
        <f t="shared" si="30"/>
        <v>Няма достатъчно данни</v>
      </c>
      <c r="U479" s="94" t="str">
        <f>IF(K479="OK",IF(IFERROR(VLOOKUP(B479,total!$D$8:$D$1007,1,FALSE),"")="",B479&amp;", ",""),"")</f>
        <v/>
      </c>
      <c r="V479" s="94" t="str">
        <f t="shared" si="31"/>
        <v/>
      </c>
    </row>
    <row r="480" spans="1:22" x14ac:dyDescent="0.25">
      <c r="A480" s="42" t="str">
        <f>IF(K480="OK",IFERROR(B480&amp;" - "&amp;VLOOKUP(C480,supply!$B$8:$C$507,2,FALSE)&amp;" - "&amp;E480&amp;" - "&amp;G480&amp;" - с ддс: "&amp;J480&amp;" - "&amp;DAY(F480)&amp;"."&amp;MONTH(F480)&amp;"."&amp;YEAR(F480),""),"1001 - Няма данни за сч. док.")</f>
        <v>1001 - Няма данни за сч. док.</v>
      </c>
      <c r="B480" s="69">
        <v>473</v>
      </c>
      <c r="C480" s="69" t="str">
        <f>IF(AND(D480&lt;&gt;"",D480&lt;&gt;" -  -  -  -  - "),VLOOKUP(D480,supply!$A$8:$B$507,2,FALSE),"")</f>
        <v/>
      </c>
      <c r="D480" s="60"/>
      <c r="E480" s="105"/>
      <c r="F480" s="67"/>
      <c r="G480" s="59"/>
      <c r="H480" s="59"/>
      <c r="I480" s="106"/>
      <c r="J480" s="106"/>
      <c r="K480" s="77" t="str">
        <f t="shared" si="28"/>
        <v>Няма избран доставчик</v>
      </c>
      <c r="L480" s="63" t="str">
        <f t="shared" si="29"/>
        <v/>
      </c>
      <c r="M480" s="98" t="str">
        <f t="shared" si="30"/>
        <v>Няма достатъчно данни</v>
      </c>
      <c r="U480" s="94" t="str">
        <f>IF(K480="OK",IF(IFERROR(VLOOKUP(B480,total!$D$8:$D$1007,1,FALSE),"")="",B480&amp;", ",""),"")</f>
        <v/>
      </c>
      <c r="V480" s="94" t="str">
        <f t="shared" si="31"/>
        <v/>
      </c>
    </row>
    <row r="481" spans="1:22" x14ac:dyDescent="0.25">
      <c r="A481" s="42" t="str">
        <f>IF(K481="OK",IFERROR(B481&amp;" - "&amp;VLOOKUP(C481,supply!$B$8:$C$507,2,FALSE)&amp;" - "&amp;E481&amp;" - "&amp;G481&amp;" - с ддс: "&amp;J481&amp;" - "&amp;DAY(F481)&amp;"."&amp;MONTH(F481)&amp;"."&amp;YEAR(F481),""),"1001 - Няма данни за сч. док.")</f>
        <v>1001 - Няма данни за сч. док.</v>
      </c>
      <c r="B481" s="69">
        <v>474</v>
      </c>
      <c r="C481" s="69" t="str">
        <f>IF(AND(D481&lt;&gt;"",D481&lt;&gt;" -  -  -  -  - "),VLOOKUP(D481,supply!$A$8:$B$507,2,FALSE),"")</f>
        <v/>
      </c>
      <c r="D481" s="60"/>
      <c r="E481" s="105"/>
      <c r="F481" s="67"/>
      <c r="G481" s="59"/>
      <c r="H481" s="59"/>
      <c r="I481" s="106"/>
      <c r="J481" s="106"/>
      <c r="K481" s="77" t="str">
        <f t="shared" si="28"/>
        <v>Няма избран доставчик</v>
      </c>
      <c r="L481" s="63" t="str">
        <f t="shared" si="29"/>
        <v/>
      </c>
      <c r="M481" s="98" t="str">
        <f t="shared" si="30"/>
        <v>Няма достатъчно данни</v>
      </c>
      <c r="U481" s="94" t="str">
        <f>IF(K481="OK",IF(IFERROR(VLOOKUP(B481,total!$D$8:$D$1007,1,FALSE),"")="",B481&amp;", ",""),"")</f>
        <v/>
      </c>
      <c r="V481" s="94" t="str">
        <f t="shared" si="31"/>
        <v/>
      </c>
    </row>
    <row r="482" spans="1:22" x14ac:dyDescent="0.25">
      <c r="A482" s="42" t="str">
        <f>IF(K482="OK",IFERROR(B482&amp;" - "&amp;VLOOKUP(C482,supply!$B$8:$C$507,2,FALSE)&amp;" - "&amp;E482&amp;" - "&amp;G482&amp;" - с ддс: "&amp;J482&amp;" - "&amp;DAY(F482)&amp;"."&amp;MONTH(F482)&amp;"."&amp;YEAR(F482),""),"1001 - Няма данни за сч. док.")</f>
        <v>1001 - Няма данни за сч. док.</v>
      </c>
      <c r="B482" s="69">
        <v>475</v>
      </c>
      <c r="C482" s="69" t="str">
        <f>IF(AND(D482&lt;&gt;"",D482&lt;&gt;" -  -  -  -  - "),VLOOKUP(D482,supply!$A$8:$B$507,2,FALSE),"")</f>
        <v/>
      </c>
      <c r="D482" s="60"/>
      <c r="E482" s="105"/>
      <c r="F482" s="67"/>
      <c r="G482" s="59"/>
      <c r="H482" s="59"/>
      <c r="I482" s="106"/>
      <c r="J482" s="106"/>
      <c r="K482" s="77" t="str">
        <f t="shared" si="28"/>
        <v>Няма избран доставчик</v>
      </c>
      <c r="L482" s="63" t="str">
        <f t="shared" si="29"/>
        <v/>
      </c>
      <c r="M482" s="98" t="str">
        <f t="shared" si="30"/>
        <v>Няма достатъчно данни</v>
      </c>
      <c r="U482" s="94" t="str">
        <f>IF(K482="OK",IF(IFERROR(VLOOKUP(B482,total!$D$8:$D$1007,1,FALSE),"")="",B482&amp;", ",""),"")</f>
        <v/>
      </c>
      <c r="V482" s="94" t="str">
        <f t="shared" si="31"/>
        <v/>
      </c>
    </row>
    <row r="483" spans="1:22" x14ac:dyDescent="0.25">
      <c r="A483" s="42" t="str">
        <f>IF(K483="OK",IFERROR(B483&amp;" - "&amp;VLOOKUP(C483,supply!$B$8:$C$507,2,FALSE)&amp;" - "&amp;E483&amp;" - "&amp;G483&amp;" - с ддс: "&amp;J483&amp;" - "&amp;DAY(F483)&amp;"."&amp;MONTH(F483)&amp;"."&amp;YEAR(F483),""),"1001 - Няма данни за сч. док.")</f>
        <v>1001 - Няма данни за сч. док.</v>
      </c>
      <c r="B483" s="69">
        <v>476</v>
      </c>
      <c r="C483" s="69" t="str">
        <f>IF(AND(D483&lt;&gt;"",D483&lt;&gt;" -  -  -  -  - "),VLOOKUP(D483,supply!$A$8:$B$507,2,FALSE),"")</f>
        <v/>
      </c>
      <c r="D483" s="60"/>
      <c r="E483" s="105"/>
      <c r="F483" s="67"/>
      <c r="G483" s="59"/>
      <c r="H483" s="59"/>
      <c r="I483" s="106"/>
      <c r="J483" s="106"/>
      <c r="K483" s="77" t="str">
        <f t="shared" si="28"/>
        <v>Няма избран доставчик</v>
      </c>
      <c r="L483" s="63" t="str">
        <f t="shared" si="29"/>
        <v/>
      </c>
      <c r="M483" s="98" t="str">
        <f t="shared" si="30"/>
        <v>Няма достатъчно данни</v>
      </c>
      <c r="U483" s="94" t="str">
        <f>IF(K483="OK",IF(IFERROR(VLOOKUP(B483,total!$D$8:$D$1007,1,FALSE),"")="",B483&amp;", ",""),"")</f>
        <v/>
      </c>
      <c r="V483" s="94" t="str">
        <f t="shared" si="31"/>
        <v/>
      </c>
    </row>
    <row r="484" spans="1:22" x14ac:dyDescent="0.25">
      <c r="A484" s="42" t="str">
        <f>IF(K484="OK",IFERROR(B484&amp;" - "&amp;VLOOKUP(C484,supply!$B$8:$C$507,2,FALSE)&amp;" - "&amp;E484&amp;" - "&amp;G484&amp;" - с ддс: "&amp;J484&amp;" - "&amp;DAY(F484)&amp;"."&amp;MONTH(F484)&amp;"."&amp;YEAR(F484),""),"1001 - Няма данни за сч. док.")</f>
        <v>1001 - Няма данни за сч. док.</v>
      </c>
      <c r="B484" s="69">
        <v>477</v>
      </c>
      <c r="C484" s="69" t="str">
        <f>IF(AND(D484&lt;&gt;"",D484&lt;&gt;" -  -  -  -  - "),VLOOKUP(D484,supply!$A$8:$B$507,2,FALSE),"")</f>
        <v/>
      </c>
      <c r="D484" s="60"/>
      <c r="E484" s="105"/>
      <c r="F484" s="67"/>
      <c r="G484" s="59"/>
      <c r="H484" s="59"/>
      <c r="I484" s="106"/>
      <c r="J484" s="106"/>
      <c r="K484" s="77" t="str">
        <f t="shared" si="28"/>
        <v>Няма избран доставчик</v>
      </c>
      <c r="L484" s="63" t="str">
        <f t="shared" si="29"/>
        <v/>
      </c>
      <c r="M484" s="98" t="str">
        <f t="shared" si="30"/>
        <v>Няма достатъчно данни</v>
      </c>
      <c r="U484" s="94" t="str">
        <f>IF(K484="OK",IF(IFERROR(VLOOKUP(B484,total!$D$8:$D$1007,1,FALSE),"")="",B484&amp;", ",""),"")</f>
        <v/>
      </c>
      <c r="V484" s="94" t="str">
        <f t="shared" si="31"/>
        <v/>
      </c>
    </row>
    <row r="485" spans="1:22" x14ac:dyDescent="0.25">
      <c r="A485" s="42" t="str">
        <f>IF(K485="OK",IFERROR(B485&amp;" - "&amp;VLOOKUP(C485,supply!$B$8:$C$507,2,FALSE)&amp;" - "&amp;E485&amp;" - "&amp;G485&amp;" - с ддс: "&amp;J485&amp;" - "&amp;DAY(F485)&amp;"."&amp;MONTH(F485)&amp;"."&amp;YEAR(F485),""),"1001 - Няма данни за сч. док.")</f>
        <v>1001 - Няма данни за сч. док.</v>
      </c>
      <c r="B485" s="69">
        <v>478</v>
      </c>
      <c r="C485" s="69" t="str">
        <f>IF(AND(D485&lt;&gt;"",D485&lt;&gt;" -  -  -  -  - "),VLOOKUP(D485,supply!$A$8:$B$507,2,FALSE),"")</f>
        <v/>
      </c>
      <c r="D485" s="60"/>
      <c r="E485" s="105"/>
      <c r="F485" s="67"/>
      <c r="G485" s="59"/>
      <c r="H485" s="59"/>
      <c r="I485" s="106"/>
      <c r="J485" s="106"/>
      <c r="K485" s="77" t="str">
        <f t="shared" si="28"/>
        <v>Няма избран доставчик</v>
      </c>
      <c r="L485" s="63" t="str">
        <f t="shared" si="29"/>
        <v/>
      </c>
      <c r="M485" s="98" t="str">
        <f t="shared" si="30"/>
        <v>Няма достатъчно данни</v>
      </c>
      <c r="U485" s="94" t="str">
        <f>IF(K485="OK",IF(IFERROR(VLOOKUP(B485,total!$D$8:$D$1007,1,FALSE),"")="",B485&amp;", ",""),"")</f>
        <v/>
      </c>
      <c r="V485" s="94" t="str">
        <f t="shared" si="31"/>
        <v/>
      </c>
    </row>
    <row r="486" spans="1:22" x14ac:dyDescent="0.25">
      <c r="A486" s="42" t="str">
        <f>IF(K486="OK",IFERROR(B486&amp;" - "&amp;VLOOKUP(C486,supply!$B$8:$C$507,2,FALSE)&amp;" - "&amp;E486&amp;" - "&amp;G486&amp;" - с ддс: "&amp;J486&amp;" - "&amp;DAY(F486)&amp;"."&amp;MONTH(F486)&amp;"."&amp;YEAR(F486),""),"1001 - Няма данни за сч. док.")</f>
        <v>1001 - Няма данни за сч. док.</v>
      </c>
      <c r="B486" s="69">
        <v>479</v>
      </c>
      <c r="C486" s="69" t="str">
        <f>IF(AND(D486&lt;&gt;"",D486&lt;&gt;" -  -  -  -  - "),VLOOKUP(D486,supply!$A$8:$B$507,2,FALSE),"")</f>
        <v/>
      </c>
      <c r="D486" s="60"/>
      <c r="E486" s="105"/>
      <c r="F486" s="67"/>
      <c r="G486" s="59"/>
      <c r="H486" s="59"/>
      <c r="I486" s="106"/>
      <c r="J486" s="106"/>
      <c r="K486" s="77" t="str">
        <f t="shared" si="28"/>
        <v>Няма избран доставчик</v>
      </c>
      <c r="L486" s="63" t="str">
        <f t="shared" si="29"/>
        <v/>
      </c>
      <c r="M486" s="98" t="str">
        <f t="shared" si="30"/>
        <v>Няма достатъчно данни</v>
      </c>
      <c r="U486" s="94" t="str">
        <f>IF(K486="OK",IF(IFERROR(VLOOKUP(B486,total!$D$8:$D$1007,1,FALSE),"")="",B486&amp;", ",""),"")</f>
        <v/>
      </c>
      <c r="V486" s="94" t="str">
        <f t="shared" si="31"/>
        <v/>
      </c>
    </row>
    <row r="487" spans="1:22" x14ac:dyDescent="0.25">
      <c r="A487" s="42" t="str">
        <f>IF(K487="OK",IFERROR(B487&amp;" - "&amp;VLOOKUP(C487,supply!$B$8:$C$507,2,FALSE)&amp;" - "&amp;E487&amp;" - "&amp;G487&amp;" - с ддс: "&amp;J487&amp;" - "&amp;DAY(F487)&amp;"."&amp;MONTH(F487)&amp;"."&amp;YEAR(F487),""),"1001 - Няма данни за сч. док.")</f>
        <v>1001 - Няма данни за сч. док.</v>
      </c>
      <c r="B487" s="69">
        <v>480</v>
      </c>
      <c r="C487" s="69" t="str">
        <f>IF(AND(D487&lt;&gt;"",D487&lt;&gt;" -  -  -  -  - "),VLOOKUP(D487,supply!$A$8:$B$507,2,FALSE),"")</f>
        <v/>
      </c>
      <c r="D487" s="60"/>
      <c r="E487" s="105"/>
      <c r="F487" s="67"/>
      <c r="G487" s="59"/>
      <c r="H487" s="59"/>
      <c r="I487" s="106"/>
      <c r="J487" s="106"/>
      <c r="K487" s="77" t="str">
        <f t="shared" si="28"/>
        <v>Няма избран доставчик</v>
      </c>
      <c r="L487" s="63" t="str">
        <f t="shared" si="29"/>
        <v/>
      </c>
      <c r="M487" s="98" t="str">
        <f t="shared" si="30"/>
        <v>Няма достатъчно данни</v>
      </c>
      <c r="U487" s="94" t="str">
        <f>IF(K487="OK",IF(IFERROR(VLOOKUP(B487,total!$D$8:$D$1007,1,FALSE),"")="",B487&amp;", ",""),"")</f>
        <v/>
      </c>
      <c r="V487" s="94" t="str">
        <f t="shared" si="31"/>
        <v/>
      </c>
    </row>
    <row r="488" spans="1:22" x14ac:dyDescent="0.25">
      <c r="A488" s="42" t="str">
        <f>IF(K488="OK",IFERROR(B488&amp;" - "&amp;VLOOKUP(C488,supply!$B$8:$C$507,2,FALSE)&amp;" - "&amp;E488&amp;" - "&amp;G488&amp;" - с ддс: "&amp;J488&amp;" - "&amp;DAY(F488)&amp;"."&amp;MONTH(F488)&amp;"."&amp;YEAR(F488),""),"1001 - Няма данни за сч. док.")</f>
        <v>1001 - Няма данни за сч. док.</v>
      </c>
      <c r="B488" s="69">
        <v>481</v>
      </c>
      <c r="C488" s="69" t="str">
        <f>IF(AND(D488&lt;&gt;"",D488&lt;&gt;" -  -  -  -  - "),VLOOKUP(D488,supply!$A$8:$B$507,2,FALSE),"")</f>
        <v/>
      </c>
      <c r="D488" s="60"/>
      <c r="E488" s="105"/>
      <c r="F488" s="67"/>
      <c r="G488" s="59"/>
      <c r="H488" s="59"/>
      <c r="I488" s="106"/>
      <c r="J488" s="106"/>
      <c r="K488" s="77" t="str">
        <f t="shared" si="28"/>
        <v>Няма избран доставчик</v>
      </c>
      <c r="L488" s="63" t="str">
        <f t="shared" si="29"/>
        <v/>
      </c>
      <c r="M488" s="98" t="str">
        <f t="shared" si="30"/>
        <v>Няма достатъчно данни</v>
      </c>
      <c r="U488" s="94" t="str">
        <f>IF(K488="OK",IF(IFERROR(VLOOKUP(B488,total!$D$8:$D$1007,1,FALSE),"")="",B488&amp;", ",""),"")</f>
        <v/>
      </c>
      <c r="V488" s="94" t="str">
        <f t="shared" si="31"/>
        <v/>
      </c>
    </row>
    <row r="489" spans="1:22" x14ac:dyDescent="0.25">
      <c r="A489" s="42" t="str">
        <f>IF(K489="OK",IFERROR(B489&amp;" - "&amp;VLOOKUP(C489,supply!$B$8:$C$507,2,FALSE)&amp;" - "&amp;E489&amp;" - "&amp;G489&amp;" - с ддс: "&amp;J489&amp;" - "&amp;DAY(F489)&amp;"."&amp;MONTH(F489)&amp;"."&amp;YEAR(F489),""),"1001 - Няма данни за сч. док.")</f>
        <v>1001 - Няма данни за сч. док.</v>
      </c>
      <c r="B489" s="69">
        <v>482</v>
      </c>
      <c r="C489" s="69" t="str">
        <f>IF(AND(D489&lt;&gt;"",D489&lt;&gt;" -  -  -  -  - "),VLOOKUP(D489,supply!$A$8:$B$507,2,FALSE),"")</f>
        <v/>
      </c>
      <c r="D489" s="60"/>
      <c r="E489" s="105"/>
      <c r="F489" s="67"/>
      <c r="G489" s="59"/>
      <c r="H489" s="59"/>
      <c r="I489" s="106"/>
      <c r="J489" s="106"/>
      <c r="K489" s="77" t="str">
        <f t="shared" si="28"/>
        <v>Няма избран доставчик</v>
      </c>
      <c r="L489" s="63" t="str">
        <f t="shared" si="29"/>
        <v/>
      </c>
      <c r="M489" s="98" t="str">
        <f t="shared" si="30"/>
        <v>Няма достатъчно данни</v>
      </c>
      <c r="U489" s="94" t="str">
        <f>IF(K489="OK",IF(IFERROR(VLOOKUP(B489,total!$D$8:$D$1007,1,FALSE),"")="",B489&amp;", ",""),"")</f>
        <v/>
      </c>
      <c r="V489" s="94" t="str">
        <f t="shared" si="31"/>
        <v/>
      </c>
    </row>
    <row r="490" spans="1:22" x14ac:dyDescent="0.25">
      <c r="A490" s="42" t="str">
        <f>IF(K490="OK",IFERROR(B490&amp;" - "&amp;VLOOKUP(C490,supply!$B$8:$C$507,2,FALSE)&amp;" - "&amp;E490&amp;" - "&amp;G490&amp;" - с ддс: "&amp;J490&amp;" - "&amp;DAY(F490)&amp;"."&amp;MONTH(F490)&amp;"."&amp;YEAR(F490),""),"1001 - Няма данни за сч. док.")</f>
        <v>1001 - Няма данни за сч. док.</v>
      </c>
      <c r="B490" s="69">
        <v>483</v>
      </c>
      <c r="C490" s="69" t="str">
        <f>IF(AND(D490&lt;&gt;"",D490&lt;&gt;" -  -  -  -  - "),VLOOKUP(D490,supply!$A$8:$B$507,2,FALSE),"")</f>
        <v/>
      </c>
      <c r="D490" s="60"/>
      <c r="E490" s="105"/>
      <c r="F490" s="67"/>
      <c r="G490" s="59"/>
      <c r="H490" s="59"/>
      <c r="I490" s="106"/>
      <c r="J490" s="106"/>
      <c r="K490" s="77" t="str">
        <f t="shared" si="28"/>
        <v>Няма избран доставчик</v>
      </c>
      <c r="L490" s="63" t="str">
        <f t="shared" si="29"/>
        <v/>
      </c>
      <c r="M490" s="98" t="str">
        <f t="shared" si="30"/>
        <v>Няма достатъчно данни</v>
      </c>
      <c r="U490" s="94" t="str">
        <f>IF(K490="OK",IF(IFERROR(VLOOKUP(B490,total!$D$8:$D$1007,1,FALSE),"")="",B490&amp;", ",""),"")</f>
        <v/>
      </c>
      <c r="V490" s="94" t="str">
        <f t="shared" si="31"/>
        <v/>
      </c>
    </row>
    <row r="491" spans="1:22" x14ac:dyDescent="0.25">
      <c r="A491" s="42" t="str">
        <f>IF(K491="OK",IFERROR(B491&amp;" - "&amp;VLOOKUP(C491,supply!$B$8:$C$507,2,FALSE)&amp;" - "&amp;E491&amp;" - "&amp;G491&amp;" - с ддс: "&amp;J491&amp;" - "&amp;DAY(F491)&amp;"."&amp;MONTH(F491)&amp;"."&amp;YEAR(F491),""),"1001 - Няма данни за сч. док.")</f>
        <v>1001 - Няма данни за сч. док.</v>
      </c>
      <c r="B491" s="69">
        <v>484</v>
      </c>
      <c r="C491" s="69" t="str">
        <f>IF(AND(D491&lt;&gt;"",D491&lt;&gt;" -  -  -  -  - "),VLOOKUP(D491,supply!$A$8:$B$507,2,FALSE),"")</f>
        <v/>
      </c>
      <c r="D491" s="60"/>
      <c r="E491" s="105"/>
      <c r="F491" s="67"/>
      <c r="G491" s="59"/>
      <c r="H491" s="59"/>
      <c r="I491" s="106"/>
      <c r="J491" s="106"/>
      <c r="K491" s="77" t="str">
        <f t="shared" si="28"/>
        <v>Няма избран доставчик</v>
      </c>
      <c r="L491" s="63" t="str">
        <f t="shared" si="29"/>
        <v/>
      </c>
      <c r="M491" s="98" t="str">
        <f t="shared" si="30"/>
        <v>Няма достатъчно данни</v>
      </c>
      <c r="U491" s="94" t="str">
        <f>IF(K491="OK",IF(IFERROR(VLOOKUP(B491,total!$D$8:$D$1007,1,FALSE),"")="",B491&amp;", ",""),"")</f>
        <v/>
      </c>
      <c r="V491" s="94" t="str">
        <f t="shared" si="31"/>
        <v/>
      </c>
    </row>
    <row r="492" spans="1:22" x14ac:dyDescent="0.25">
      <c r="A492" s="42" t="str">
        <f>IF(K492="OK",IFERROR(B492&amp;" - "&amp;VLOOKUP(C492,supply!$B$8:$C$507,2,FALSE)&amp;" - "&amp;E492&amp;" - "&amp;G492&amp;" - с ддс: "&amp;J492&amp;" - "&amp;DAY(F492)&amp;"."&amp;MONTH(F492)&amp;"."&amp;YEAR(F492),""),"1001 - Няма данни за сч. док.")</f>
        <v>1001 - Няма данни за сч. док.</v>
      </c>
      <c r="B492" s="69">
        <v>485</v>
      </c>
      <c r="C492" s="69" t="str">
        <f>IF(AND(D492&lt;&gt;"",D492&lt;&gt;" -  -  -  -  - "),VLOOKUP(D492,supply!$A$8:$B$507,2,FALSE),"")</f>
        <v/>
      </c>
      <c r="D492" s="60"/>
      <c r="E492" s="105"/>
      <c r="F492" s="67"/>
      <c r="G492" s="59"/>
      <c r="H492" s="59"/>
      <c r="I492" s="106"/>
      <c r="J492" s="106"/>
      <c r="K492" s="77" t="str">
        <f t="shared" si="28"/>
        <v>Няма избран доставчик</v>
      </c>
      <c r="L492" s="63" t="str">
        <f t="shared" si="29"/>
        <v/>
      </c>
      <c r="M492" s="98" t="str">
        <f t="shared" si="30"/>
        <v>Няма достатъчно данни</v>
      </c>
      <c r="U492" s="94" t="str">
        <f>IF(K492="OK",IF(IFERROR(VLOOKUP(B492,total!$D$8:$D$1007,1,FALSE),"")="",B492&amp;", ",""),"")</f>
        <v/>
      </c>
      <c r="V492" s="94" t="str">
        <f t="shared" si="31"/>
        <v/>
      </c>
    </row>
    <row r="493" spans="1:22" x14ac:dyDescent="0.25">
      <c r="A493" s="42" t="str">
        <f>IF(K493="OK",IFERROR(B493&amp;" - "&amp;VLOOKUP(C493,supply!$B$8:$C$507,2,FALSE)&amp;" - "&amp;E493&amp;" - "&amp;G493&amp;" - с ддс: "&amp;J493&amp;" - "&amp;DAY(F493)&amp;"."&amp;MONTH(F493)&amp;"."&amp;YEAR(F493),""),"1001 - Няма данни за сч. док.")</f>
        <v>1001 - Няма данни за сч. док.</v>
      </c>
      <c r="B493" s="69">
        <v>486</v>
      </c>
      <c r="C493" s="69" t="str">
        <f>IF(AND(D493&lt;&gt;"",D493&lt;&gt;" -  -  -  -  - "),VLOOKUP(D493,supply!$A$8:$B$507,2,FALSE),"")</f>
        <v/>
      </c>
      <c r="D493" s="60"/>
      <c r="E493" s="105"/>
      <c r="F493" s="67"/>
      <c r="G493" s="59"/>
      <c r="H493" s="59"/>
      <c r="I493" s="106"/>
      <c r="J493" s="106"/>
      <c r="K493" s="77" t="str">
        <f t="shared" si="28"/>
        <v>Няма избран доставчик</v>
      </c>
      <c r="L493" s="63" t="str">
        <f t="shared" si="29"/>
        <v/>
      </c>
      <c r="M493" s="98" t="str">
        <f t="shared" si="30"/>
        <v>Няма достатъчно данни</v>
      </c>
      <c r="U493" s="94" t="str">
        <f>IF(K493="OK",IF(IFERROR(VLOOKUP(B493,total!$D$8:$D$1007,1,FALSE),"")="",B493&amp;", ",""),"")</f>
        <v/>
      </c>
      <c r="V493" s="94" t="str">
        <f t="shared" si="31"/>
        <v/>
      </c>
    </row>
    <row r="494" spans="1:22" x14ac:dyDescent="0.25">
      <c r="A494" s="42" t="str">
        <f>IF(K494="OK",IFERROR(B494&amp;" - "&amp;VLOOKUP(C494,supply!$B$8:$C$507,2,FALSE)&amp;" - "&amp;E494&amp;" - "&amp;G494&amp;" - с ддс: "&amp;J494&amp;" - "&amp;DAY(F494)&amp;"."&amp;MONTH(F494)&amp;"."&amp;YEAR(F494),""),"1001 - Няма данни за сч. док.")</f>
        <v>1001 - Няма данни за сч. док.</v>
      </c>
      <c r="B494" s="69">
        <v>487</v>
      </c>
      <c r="C494" s="69" t="str">
        <f>IF(AND(D494&lt;&gt;"",D494&lt;&gt;" -  -  -  -  - "),VLOOKUP(D494,supply!$A$8:$B$507,2,FALSE),"")</f>
        <v/>
      </c>
      <c r="D494" s="60"/>
      <c r="E494" s="105"/>
      <c r="F494" s="67"/>
      <c r="G494" s="59"/>
      <c r="H494" s="59"/>
      <c r="I494" s="106"/>
      <c r="J494" s="106"/>
      <c r="K494" s="77" t="str">
        <f t="shared" si="28"/>
        <v>Няма избран доставчик</v>
      </c>
      <c r="L494" s="63" t="str">
        <f t="shared" si="29"/>
        <v/>
      </c>
      <c r="M494" s="98" t="str">
        <f t="shared" si="30"/>
        <v>Няма достатъчно данни</v>
      </c>
      <c r="U494" s="94" t="str">
        <f>IF(K494="OK",IF(IFERROR(VLOOKUP(B494,total!$D$8:$D$1007,1,FALSE),"")="",B494&amp;", ",""),"")</f>
        <v/>
      </c>
      <c r="V494" s="94" t="str">
        <f t="shared" si="31"/>
        <v/>
      </c>
    </row>
    <row r="495" spans="1:22" x14ac:dyDescent="0.25">
      <c r="A495" s="42" t="str">
        <f>IF(K495="OK",IFERROR(B495&amp;" - "&amp;VLOOKUP(C495,supply!$B$8:$C$507,2,FALSE)&amp;" - "&amp;E495&amp;" - "&amp;G495&amp;" - с ддс: "&amp;J495&amp;" - "&amp;DAY(F495)&amp;"."&amp;MONTH(F495)&amp;"."&amp;YEAR(F495),""),"1001 - Няма данни за сч. док.")</f>
        <v>1001 - Няма данни за сч. док.</v>
      </c>
      <c r="B495" s="69">
        <v>488</v>
      </c>
      <c r="C495" s="69" t="str">
        <f>IF(AND(D495&lt;&gt;"",D495&lt;&gt;" -  -  -  -  - "),VLOOKUP(D495,supply!$A$8:$B$507,2,FALSE),"")</f>
        <v/>
      </c>
      <c r="D495" s="60"/>
      <c r="E495" s="105"/>
      <c r="F495" s="67"/>
      <c r="G495" s="59"/>
      <c r="H495" s="59"/>
      <c r="I495" s="106"/>
      <c r="J495" s="106"/>
      <c r="K495" s="77" t="str">
        <f t="shared" si="28"/>
        <v>Няма избран доставчик</v>
      </c>
      <c r="L495" s="63" t="str">
        <f t="shared" si="29"/>
        <v/>
      </c>
      <c r="M495" s="98" t="str">
        <f t="shared" si="30"/>
        <v>Няма достатъчно данни</v>
      </c>
      <c r="U495" s="94" t="str">
        <f>IF(K495="OK",IF(IFERROR(VLOOKUP(B495,total!$D$8:$D$1007,1,FALSE),"")="",B495&amp;", ",""),"")</f>
        <v/>
      </c>
      <c r="V495" s="94" t="str">
        <f t="shared" si="31"/>
        <v/>
      </c>
    </row>
    <row r="496" spans="1:22" x14ac:dyDescent="0.25">
      <c r="A496" s="42" t="str">
        <f>IF(K496="OK",IFERROR(B496&amp;" - "&amp;VLOOKUP(C496,supply!$B$8:$C$507,2,FALSE)&amp;" - "&amp;E496&amp;" - "&amp;G496&amp;" - с ддс: "&amp;J496&amp;" - "&amp;DAY(F496)&amp;"."&amp;MONTH(F496)&amp;"."&amp;YEAR(F496),""),"1001 - Няма данни за сч. док.")</f>
        <v>1001 - Няма данни за сч. док.</v>
      </c>
      <c r="B496" s="69">
        <v>489</v>
      </c>
      <c r="C496" s="69" t="str">
        <f>IF(AND(D496&lt;&gt;"",D496&lt;&gt;" -  -  -  -  - "),VLOOKUP(D496,supply!$A$8:$B$507,2,FALSE),"")</f>
        <v/>
      </c>
      <c r="D496" s="60"/>
      <c r="E496" s="105"/>
      <c r="F496" s="67"/>
      <c r="G496" s="59"/>
      <c r="H496" s="59"/>
      <c r="I496" s="106"/>
      <c r="J496" s="106"/>
      <c r="K496" s="77" t="str">
        <f t="shared" si="28"/>
        <v>Няма избран доставчик</v>
      </c>
      <c r="L496" s="63" t="str">
        <f t="shared" si="29"/>
        <v/>
      </c>
      <c r="M496" s="98" t="str">
        <f t="shared" si="30"/>
        <v>Няма достатъчно данни</v>
      </c>
      <c r="U496" s="94" t="str">
        <f>IF(K496="OK",IF(IFERROR(VLOOKUP(B496,total!$D$8:$D$1007,1,FALSE),"")="",B496&amp;", ",""),"")</f>
        <v/>
      </c>
      <c r="V496" s="94" t="str">
        <f t="shared" si="31"/>
        <v/>
      </c>
    </row>
    <row r="497" spans="1:22" x14ac:dyDescent="0.25">
      <c r="A497" s="42" t="str">
        <f>IF(K497="OK",IFERROR(B497&amp;" - "&amp;VLOOKUP(C497,supply!$B$8:$C$507,2,FALSE)&amp;" - "&amp;E497&amp;" - "&amp;G497&amp;" - с ддс: "&amp;J497&amp;" - "&amp;DAY(F497)&amp;"."&amp;MONTH(F497)&amp;"."&amp;YEAR(F497),""),"1001 - Няма данни за сч. док.")</f>
        <v>1001 - Няма данни за сч. док.</v>
      </c>
      <c r="B497" s="69">
        <v>490</v>
      </c>
      <c r="C497" s="69" t="str">
        <f>IF(AND(D497&lt;&gt;"",D497&lt;&gt;" -  -  -  -  - "),VLOOKUP(D497,supply!$A$8:$B$507,2,FALSE),"")</f>
        <v/>
      </c>
      <c r="D497" s="60"/>
      <c r="E497" s="105"/>
      <c r="F497" s="67"/>
      <c r="G497" s="59"/>
      <c r="H497" s="59"/>
      <c r="I497" s="106"/>
      <c r="J497" s="106"/>
      <c r="K497" s="77" t="str">
        <f t="shared" si="28"/>
        <v>Няма избран доставчик</v>
      </c>
      <c r="L497" s="63" t="str">
        <f t="shared" si="29"/>
        <v/>
      </c>
      <c r="M497" s="98" t="str">
        <f t="shared" si="30"/>
        <v>Няма достатъчно данни</v>
      </c>
      <c r="U497" s="94" t="str">
        <f>IF(K497="OK",IF(IFERROR(VLOOKUP(B497,total!$D$8:$D$1007,1,FALSE),"")="",B497&amp;", ",""),"")</f>
        <v/>
      </c>
      <c r="V497" s="94" t="str">
        <f t="shared" si="31"/>
        <v/>
      </c>
    </row>
    <row r="498" spans="1:22" x14ac:dyDescent="0.25">
      <c r="A498" s="42" t="str">
        <f>IF(K498="OK",IFERROR(B498&amp;" - "&amp;VLOOKUP(C498,supply!$B$8:$C$507,2,FALSE)&amp;" - "&amp;E498&amp;" - "&amp;G498&amp;" - с ддс: "&amp;J498&amp;" - "&amp;DAY(F498)&amp;"."&amp;MONTH(F498)&amp;"."&amp;YEAR(F498),""),"1001 - Няма данни за сч. док.")</f>
        <v>1001 - Няма данни за сч. док.</v>
      </c>
      <c r="B498" s="69">
        <v>491</v>
      </c>
      <c r="C498" s="69" t="str">
        <f>IF(AND(D498&lt;&gt;"",D498&lt;&gt;" -  -  -  -  - "),VLOOKUP(D498,supply!$A$8:$B$507,2,FALSE),"")</f>
        <v/>
      </c>
      <c r="D498" s="60"/>
      <c r="E498" s="105"/>
      <c r="F498" s="67"/>
      <c r="G498" s="59"/>
      <c r="H498" s="59"/>
      <c r="I498" s="106"/>
      <c r="J498" s="106"/>
      <c r="K498" s="77" t="str">
        <f t="shared" si="28"/>
        <v>Няма избран доставчик</v>
      </c>
      <c r="L498" s="63" t="str">
        <f t="shared" si="29"/>
        <v/>
      </c>
      <c r="M498" s="98" t="str">
        <f t="shared" si="30"/>
        <v>Няма достатъчно данни</v>
      </c>
      <c r="U498" s="94" t="str">
        <f>IF(K498="OK",IF(IFERROR(VLOOKUP(B498,total!$D$8:$D$1007,1,FALSE),"")="",B498&amp;", ",""),"")</f>
        <v/>
      </c>
      <c r="V498" s="94" t="str">
        <f t="shared" si="31"/>
        <v/>
      </c>
    </row>
    <row r="499" spans="1:22" x14ac:dyDescent="0.25">
      <c r="A499" s="42" t="str">
        <f>IF(K499="OK",IFERROR(B499&amp;" - "&amp;VLOOKUP(C499,supply!$B$8:$C$507,2,FALSE)&amp;" - "&amp;E499&amp;" - "&amp;G499&amp;" - с ддс: "&amp;J499&amp;" - "&amp;DAY(F499)&amp;"."&amp;MONTH(F499)&amp;"."&amp;YEAR(F499),""),"1001 - Няма данни за сч. док.")</f>
        <v>1001 - Няма данни за сч. док.</v>
      </c>
      <c r="B499" s="69">
        <v>492</v>
      </c>
      <c r="C499" s="69" t="str">
        <f>IF(AND(D499&lt;&gt;"",D499&lt;&gt;" -  -  -  -  - "),VLOOKUP(D499,supply!$A$8:$B$507,2,FALSE),"")</f>
        <v/>
      </c>
      <c r="D499" s="60"/>
      <c r="E499" s="105"/>
      <c r="F499" s="67"/>
      <c r="G499" s="59"/>
      <c r="H499" s="59"/>
      <c r="I499" s="106"/>
      <c r="J499" s="106"/>
      <c r="K499" s="77" t="str">
        <f t="shared" si="28"/>
        <v>Няма избран доставчик</v>
      </c>
      <c r="L499" s="63" t="str">
        <f t="shared" si="29"/>
        <v/>
      </c>
      <c r="M499" s="98" t="str">
        <f t="shared" si="30"/>
        <v>Няма достатъчно данни</v>
      </c>
      <c r="U499" s="94" t="str">
        <f>IF(K499="OK",IF(IFERROR(VLOOKUP(B499,total!$D$8:$D$1007,1,FALSE),"")="",B499&amp;", ",""),"")</f>
        <v/>
      </c>
      <c r="V499" s="94" t="str">
        <f t="shared" si="31"/>
        <v/>
      </c>
    </row>
    <row r="500" spans="1:22" x14ac:dyDescent="0.25">
      <c r="A500" s="42" t="str">
        <f>IF(K500="OK",IFERROR(B500&amp;" - "&amp;VLOOKUP(C500,supply!$B$8:$C$507,2,FALSE)&amp;" - "&amp;E500&amp;" - "&amp;G500&amp;" - с ддс: "&amp;J500&amp;" - "&amp;DAY(F500)&amp;"."&amp;MONTH(F500)&amp;"."&amp;YEAR(F500),""),"1001 - Няма данни за сч. док.")</f>
        <v>1001 - Няма данни за сч. док.</v>
      </c>
      <c r="B500" s="69">
        <v>493</v>
      </c>
      <c r="C500" s="69" t="str">
        <f>IF(AND(D500&lt;&gt;"",D500&lt;&gt;" -  -  -  -  - "),VLOOKUP(D500,supply!$A$8:$B$507,2,FALSE),"")</f>
        <v/>
      </c>
      <c r="D500" s="60"/>
      <c r="E500" s="105"/>
      <c r="F500" s="67"/>
      <c r="G500" s="59"/>
      <c r="H500" s="59"/>
      <c r="I500" s="106"/>
      <c r="J500" s="106"/>
      <c r="K500" s="77" t="str">
        <f t="shared" si="28"/>
        <v>Няма избран доставчик</v>
      </c>
      <c r="L500" s="63" t="str">
        <f t="shared" si="29"/>
        <v/>
      </c>
      <c r="M500" s="98" t="str">
        <f t="shared" si="30"/>
        <v>Няма достатъчно данни</v>
      </c>
      <c r="U500" s="94" t="str">
        <f>IF(K500="OK",IF(IFERROR(VLOOKUP(B500,total!$D$8:$D$1007,1,FALSE),"")="",B500&amp;", ",""),"")</f>
        <v/>
      </c>
      <c r="V500" s="94" t="str">
        <f t="shared" si="31"/>
        <v/>
      </c>
    </row>
    <row r="501" spans="1:22" x14ac:dyDescent="0.25">
      <c r="A501" s="42" t="str">
        <f>IF(K501="OK",IFERROR(B501&amp;" - "&amp;VLOOKUP(C501,supply!$B$8:$C$507,2,FALSE)&amp;" - "&amp;E501&amp;" - "&amp;G501&amp;" - с ддс: "&amp;J501&amp;" - "&amp;DAY(F501)&amp;"."&amp;MONTH(F501)&amp;"."&amp;YEAR(F501),""),"1001 - Няма данни за сч. док.")</f>
        <v>1001 - Няма данни за сч. док.</v>
      </c>
      <c r="B501" s="69">
        <v>494</v>
      </c>
      <c r="C501" s="69" t="str">
        <f>IF(AND(D501&lt;&gt;"",D501&lt;&gt;" -  -  -  -  - "),VLOOKUP(D501,supply!$A$8:$B$507,2,FALSE),"")</f>
        <v/>
      </c>
      <c r="D501" s="60"/>
      <c r="E501" s="105"/>
      <c r="F501" s="67"/>
      <c r="G501" s="59"/>
      <c r="H501" s="59"/>
      <c r="I501" s="106"/>
      <c r="J501" s="106"/>
      <c r="K501" s="77" t="str">
        <f t="shared" si="28"/>
        <v>Няма избран доставчик</v>
      </c>
      <c r="L501" s="63" t="str">
        <f t="shared" si="29"/>
        <v/>
      </c>
      <c r="M501" s="98" t="str">
        <f t="shared" si="30"/>
        <v>Няма достатъчно данни</v>
      </c>
      <c r="U501" s="94" t="str">
        <f>IF(K501="OK",IF(IFERROR(VLOOKUP(B501,total!$D$8:$D$1007,1,FALSE),"")="",B501&amp;", ",""),"")</f>
        <v/>
      </c>
      <c r="V501" s="94" t="str">
        <f t="shared" si="31"/>
        <v/>
      </c>
    </row>
    <row r="502" spans="1:22" x14ac:dyDescent="0.25">
      <c r="A502" s="42" t="str">
        <f>IF(K502="OK",IFERROR(B502&amp;" - "&amp;VLOOKUP(C502,supply!$B$8:$C$507,2,FALSE)&amp;" - "&amp;E502&amp;" - "&amp;G502&amp;" - с ддс: "&amp;J502&amp;" - "&amp;DAY(F502)&amp;"."&amp;MONTH(F502)&amp;"."&amp;YEAR(F502),""),"1001 - Няма данни за сч. док.")</f>
        <v>1001 - Няма данни за сч. док.</v>
      </c>
      <c r="B502" s="69">
        <v>495</v>
      </c>
      <c r="C502" s="69" t="str">
        <f>IF(AND(D502&lt;&gt;"",D502&lt;&gt;" -  -  -  -  - "),VLOOKUP(D502,supply!$A$8:$B$507,2,FALSE),"")</f>
        <v/>
      </c>
      <c r="D502" s="60"/>
      <c r="E502" s="105"/>
      <c r="F502" s="67"/>
      <c r="G502" s="59"/>
      <c r="H502" s="59"/>
      <c r="I502" s="106"/>
      <c r="J502" s="106"/>
      <c r="K502" s="77" t="str">
        <f t="shared" si="28"/>
        <v>Няма избран доставчик</v>
      </c>
      <c r="L502" s="63" t="str">
        <f t="shared" si="29"/>
        <v/>
      </c>
      <c r="M502" s="98" t="str">
        <f t="shared" si="30"/>
        <v>Няма достатъчно данни</v>
      </c>
      <c r="U502" s="94" t="str">
        <f>IF(K502="OK",IF(IFERROR(VLOOKUP(B502,total!$D$8:$D$1007,1,FALSE),"")="",B502&amp;", ",""),"")</f>
        <v/>
      </c>
      <c r="V502" s="94" t="str">
        <f t="shared" si="31"/>
        <v/>
      </c>
    </row>
    <row r="503" spans="1:22" x14ac:dyDescent="0.25">
      <c r="A503" s="42" t="str">
        <f>IF(K503="OK",IFERROR(B503&amp;" - "&amp;VLOOKUP(C503,supply!$B$8:$C$507,2,FALSE)&amp;" - "&amp;E503&amp;" - "&amp;G503&amp;" - с ддс: "&amp;J503&amp;" - "&amp;DAY(F503)&amp;"."&amp;MONTH(F503)&amp;"."&amp;YEAR(F503),""),"1001 - Няма данни за сч. док.")</f>
        <v>1001 - Няма данни за сч. док.</v>
      </c>
      <c r="B503" s="69">
        <v>496</v>
      </c>
      <c r="C503" s="69" t="str">
        <f>IF(AND(D503&lt;&gt;"",D503&lt;&gt;" -  -  -  -  - "),VLOOKUP(D503,supply!$A$8:$B$507,2,FALSE),"")</f>
        <v/>
      </c>
      <c r="D503" s="60"/>
      <c r="E503" s="105"/>
      <c r="F503" s="67"/>
      <c r="G503" s="59"/>
      <c r="H503" s="59"/>
      <c r="I503" s="106"/>
      <c r="J503" s="106"/>
      <c r="K503" s="77" t="str">
        <f t="shared" si="28"/>
        <v>Няма избран доставчик</v>
      </c>
      <c r="L503" s="63" t="str">
        <f t="shared" si="29"/>
        <v/>
      </c>
      <c r="M503" s="98" t="str">
        <f t="shared" si="30"/>
        <v>Няма достатъчно данни</v>
      </c>
      <c r="U503" s="94" t="str">
        <f>IF(K503="OK",IF(IFERROR(VLOOKUP(B503,total!$D$8:$D$1007,1,FALSE),"")="",B503&amp;", ",""),"")</f>
        <v/>
      </c>
      <c r="V503" s="94" t="str">
        <f t="shared" si="31"/>
        <v/>
      </c>
    </row>
    <row r="504" spans="1:22" x14ac:dyDescent="0.25">
      <c r="A504" s="42" t="str">
        <f>IF(K504="OK",IFERROR(B504&amp;" - "&amp;VLOOKUP(C504,supply!$B$8:$C$507,2,FALSE)&amp;" - "&amp;E504&amp;" - "&amp;G504&amp;" - с ддс: "&amp;J504&amp;" - "&amp;DAY(F504)&amp;"."&amp;MONTH(F504)&amp;"."&amp;YEAR(F504),""),"1001 - Няма данни за сч. док.")</f>
        <v>1001 - Няма данни за сч. док.</v>
      </c>
      <c r="B504" s="69">
        <v>497</v>
      </c>
      <c r="C504" s="69" t="str">
        <f>IF(AND(D504&lt;&gt;"",D504&lt;&gt;" -  -  -  -  - "),VLOOKUP(D504,supply!$A$8:$B$507,2,FALSE),"")</f>
        <v/>
      </c>
      <c r="D504" s="60"/>
      <c r="E504" s="105"/>
      <c r="F504" s="67"/>
      <c r="G504" s="59"/>
      <c r="H504" s="59"/>
      <c r="I504" s="106"/>
      <c r="J504" s="106"/>
      <c r="K504" s="77" t="str">
        <f t="shared" si="28"/>
        <v>Няма избран доставчик</v>
      </c>
      <c r="L504" s="63" t="str">
        <f t="shared" si="29"/>
        <v/>
      </c>
      <c r="M504" s="98" t="str">
        <f t="shared" si="30"/>
        <v>Няма достатъчно данни</v>
      </c>
      <c r="U504" s="94" t="str">
        <f>IF(K504="OK",IF(IFERROR(VLOOKUP(B504,total!$D$8:$D$1007,1,FALSE),"")="",B504&amp;", ",""),"")</f>
        <v/>
      </c>
      <c r="V504" s="94" t="str">
        <f t="shared" si="31"/>
        <v/>
      </c>
    </row>
    <row r="505" spans="1:22" x14ac:dyDescent="0.25">
      <c r="A505" s="42" t="str">
        <f>IF(K505="OK",IFERROR(B505&amp;" - "&amp;VLOOKUP(C505,supply!$B$8:$C$507,2,FALSE)&amp;" - "&amp;E505&amp;" - "&amp;G505&amp;" - с ддс: "&amp;J505&amp;" - "&amp;DAY(F505)&amp;"."&amp;MONTH(F505)&amp;"."&amp;YEAR(F505),""),"1001 - Няма данни за сч. док.")</f>
        <v>1001 - Няма данни за сч. док.</v>
      </c>
      <c r="B505" s="69">
        <v>498</v>
      </c>
      <c r="C505" s="69" t="str">
        <f>IF(AND(D505&lt;&gt;"",D505&lt;&gt;" -  -  -  -  - "),VLOOKUP(D505,supply!$A$8:$B$507,2,FALSE),"")</f>
        <v/>
      </c>
      <c r="D505" s="60"/>
      <c r="E505" s="105"/>
      <c r="F505" s="67"/>
      <c r="G505" s="59"/>
      <c r="H505" s="59"/>
      <c r="I505" s="106"/>
      <c r="J505" s="106"/>
      <c r="K505" s="77" t="str">
        <f t="shared" si="28"/>
        <v>Няма избран доставчик</v>
      </c>
      <c r="L505" s="63" t="str">
        <f t="shared" si="29"/>
        <v/>
      </c>
      <c r="M505" s="98" t="str">
        <f t="shared" si="30"/>
        <v>Няма достатъчно данни</v>
      </c>
      <c r="U505" s="94" t="str">
        <f>IF(K505="OK",IF(IFERROR(VLOOKUP(B505,total!$D$8:$D$1007,1,FALSE),"")="",B505&amp;", ",""),"")</f>
        <v/>
      </c>
      <c r="V505" s="94" t="str">
        <f t="shared" si="31"/>
        <v/>
      </c>
    </row>
    <row r="506" spans="1:22" x14ac:dyDescent="0.25">
      <c r="A506" s="42" t="str">
        <f>IF(K506="OK",IFERROR(B506&amp;" - "&amp;VLOOKUP(C506,supply!$B$8:$C$507,2,FALSE)&amp;" - "&amp;E506&amp;" - "&amp;G506&amp;" - с ддс: "&amp;J506&amp;" - "&amp;DAY(F506)&amp;"."&amp;MONTH(F506)&amp;"."&amp;YEAR(F506),""),"1001 - Няма данни за сч. док.")</f>
        <v>1001 - Няма данни за сч. док.</v>
      </c>
      <c r="B506" s="69">
        <v>499</v>
      </c>
      <c r="C506" s="69" t="str">
        <f>IF(AND(D506&lt;&gt;"",D506&lt;&gt;" -  -  -  -  - "),VLOOKUP(D506,supply!$A$8:$B$507,2,FALSE),"")</f>
        <v/>
      </c>
      <c r="D506" s="60"/>
      <c r="E506" s="105"/>
      <c r="F506" s="67"/>
      <c r="G506" s="59"/>
      <c r="H506" s="59"/>
      <c r="I506" s="106"/>
      <c r="J506" s="106"/>
      <c r="K506" s="77" t="str">
        <f t="shared" si="28"/>
        <v>Няма избран доставчик</v>
      </c>
      <c r="L506" s="63" t="str">
        <f t="shared" si="29"/>
        <v/>
      </c>
      <c r="M506" s="98" t="str">
        <f t="shared" si="30"/>
        <v>Няма достатъчно данни</v>
      </c>
      <c r="U506" s="94" t="str">
        <f>IF(K506="OK",IF(IFERROR(VLOOKUP(B506,total!$D$8:$D$1007,1,FALSE),"")="",B506&amp;", ",""),"")</f>
        <v/>
      </c>
      <c r="V506" s="94" t="str">
        <f t="shared" si="31"/>
        <v/>
      </c>
    </row>
    <row r="507" spans="1:22" x14ac:dyDescent="0.25">
      <c r="A507" s="42" t="str">
        <f>IF(K507="OK",IFERROR(B507&amp;" - "&amp;VLOOKUP(C507,supply!$B$8:$C$507,2,FALSE)&amp;" - "&amp;E507&amp;" - "&amp;G507&amp;" - с ддс: "&amp;J507&amp;" - "&amp;DAY(F507)&amp;"."&amp;MONTH(F507)&amp;"."&amp;YEAR(F507),""),"1001 - Няма данни за сч. док.")</f>
        <v>1001 - Няма данни за сч. док.</v>
      </c>
      <c r="B507" s="69">
        <v>500</v>
      </c>
      <c r="C507" s="69" t="str">
        <f>IF(AND(D507&lt;&gt;"",D507&lt;&gt;" -  -  -  -  - "),VLOOKUP(D507,supply!$A$8:$B$507,2,FALSE),"")</f>
        <v/>
      </c>
      <c r="D507" s="60"/>
      <c r="E507" s="105"/>
      <c r="F507" s="67"/>
      <c r="G507" s="59"/>
      <c r="H507" s="59"/>
      <c r="I507" s="106"/>
      <c r="J507" s="106"/>
      <c r="K507" s="77" t="str">
        <f t="shared" si="28"/>
        <v>Няма избран доставчик</v>
      </c>
      <c r="L507" s="63" t="str">
        <f t="shared" si="29"/>
        <v/>
      </c>
      <c r="M507" s="98" t="str">
        <f t="shared" si="30"/>
        <v>Няма достатъчно данни</v>
      </c>
      <c r="U507" s="94" t="str">
        <f>IF(K507="OK",IF(IFERROR(VLOOKUP(B507,total!$D$8:$D$1007,1,FALSE),"")="",B507&amp;", ",""),"")</f>
        <v/>
      </c>
      <c r="V507" s="94" t="str">
        <f t="shared" si="31"/>
        <v/>
      </c>
    </row>
  </sheetData>
  <sheetProtection password="C8E3" sheet="1" objects="1" scenarios="1"/>
  <autoFilter ref="A7:V7">
    <filterColumn colId="20" showButton="0"/>
  </autoFilter>
  <mergeCells count="5">
    <mergeCell ref="U7:V7"/>
    <mergeCell ref="B1:J1"/>
    <mergeCell ref="E4:E5"/>
    <mergeCell ref="H4:H5"/>
    <mergeCell ref="B2:I2"/>
  </mergeCells>
  <conditionalFormatting sqref="M8:M507">
    <cfRule type="cellIs" dxfId="17" priority="2" operator="equal">
      <formula>0.09</formula>
    </cfRule>
    <cfRule type="cellIs" dxfId="16" priority="4" operator="equal">
      <formula>0</formula>
    </cfRule>
    <cfRule type="cellIs" dxfId="15" priority="5" operator="equal">
      <formula>0.2</formula>
    </cfRule>
  </conditionalFormatting>
  <conditionalFormatting sqref="K8:K507">
    <cfRule type="containsText" dxfId="14" priority="1" operator="containsText" text="OK">
      <formula>NOT(ISERROR(SEARCH("OK",K8)))</formula>
    </cfRule>
  </conditionalFormatting>
  <dataValidations count="3">
    <dataValidation type="date" allowBlank="1" showInputMessage="1" showErrorMessage="1" error="Моля въведете дата с формат:_x000a_ДД.ММ.ГГГГ между 01.01.2014 и 31.12.2025" sqref="F7:F1048576">
      <formula1>41640</formula1>
      <formula2>46022</formula2>
    </dataValidation>
    <dataValidation type="list" allowBlank="1" showInputMessage="1" showErrorMessage="1" sqref="D8:D507">
      <formula1>spisak_dostavchici</formula1>
    </dataValidation>
    <dataValidation type="list" allowBlank="1" showInputMessage="1" showErrorMessage="1" sqref="E8:E507">
      <formula1>vid_acc_doc</formula1>
    </dataValidation>
  </dataValidations>
  <pageMargins left="0.70866141732283472" right="0.70866141732283472" top="0.74803149606299213" bottom="0.74803149606299213" header="0.31496062992125984" footer="0.31496062992125984"/>
  <pageSetup paperSize="9" scale="5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supply!$B$8:$B$507</xm:f>
          </x14:formula1>
          <xm:sqref>C8:C507</xm:sqref>
        </x14:dataValidation>
        <x14:dataValidation type="list" allowBlank="1" showInputMessage="1" showErrorMessage="1">
          <x14:formula1>
            <xm:f>private!$B$2:$B$9</xm:f>
          </x14:formula1>
          <xm:sqref>E8:E507</xm:sqref>
        </x14:dataValidation>
        <x14:dataValidation type="list" allowBlank="1" showInputMessage="1" showErrorMessage="1">
          <x14:formula1>
            <xm:f>supply!$B$8:$B$507</xm:f>
          </x14:formula1>
          <xm:sqref>C8:C507</xm:sqref>
        </x14:dataValidation>
        <x14:dataValidation type="list" allowBlank="1" showInputMessage="1" showErrorMessage="1">
          <x14:formula1>
            <xm:f>private!$B$2:$B$9</xm:f>
          </x14:formula1>
          <xm:sqref>E8:E507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U507"/>
  <sheetViews>
    <sheetView topLeftCell="B1" zoomScaleNormal="100" zoomScaleSheetLayoutView="100" workbookViewId="0">
      <pane ySplit="7" topLeftCell="A8" activePane="bottomLeft" state="frozen"/>
      <selection activeCell="D8" sqref="D8"/>
      <selection pane="bottomLeft" activeCell="G10" sqref="G10"/>
    </sheetView>
  </sheetViews>
  <sheetFormatPr defaultColWidth="8.85546875" defaultRowHeight="15" x14ac:dyDescent="0.25"/>
  <cols>
    <col min="1" max="1" width="14.85546875" style="42" hidden="1" customWidth="1"/>
    <col min="2" max="2" width="16" style="16" bestFit="1" customWidth="1"/>
    <col min="3" max="3" width="19.140625" style="5" customWidth="1"/>
    <col min="4" max="4" width="46.28515625" style="5" customWidth="1"/>
    <col min="5" max="5" width="30.7109375" style="5" customWidth="1"/>
    <col min="6" max="6" width="25.140625" style="29" bestFit="1" customWidth="1"/>
    <col min="7" max="7" width="16.85546875" style="5" bestFit="1" customWidth="1"/>
    <col min="8" max="8" width="21.140625" style="43" customWidth="1"/>
    <col min="9" max="9" width="31.5703125" style="16" bestFit="1" customWidth="1"/>
    <col min="10" max="10" width="27" style="5" customWidth="1"/>
    <col min="11" max="11" width="38.140625" hidden="1" customWidth="1"/>
    <col min="12" max="24" width="0" hidden="1" customWidth="1"/>
    <col min="25" max="775" width="8.85546875" style="65"/>
  </cols>
  <sheetData>
    <row r="1" spans="1:775" ht="15" customHeight="1" x14ac:dyDescent="0.25">
      <c r="B1" s="152" t="s">
        <v>230</v>
      </c>
      <c r="C1" s="153"/>
      <c r="D1" s="153"/>
      <c r="E1" s="153"/>
      <c r="F1" s="153"/>
      <c r="G1" s="153"/>
      <c r="H1" s="153"/>
      <c r="I1" s="153"/>
      <c r="J1" s="16"/>
    </row>
    <row r="2" spans="1:775" ht="91.5" customHeight="1" x14ac:dyDescent="0.25">
      <c r="B2" s="136" t="s">
        <v>275</v>
      </c>
      <c r="C2" s="137"/>
      <c r="D2" s="137"/>
      <c r="E2" s="137"/>
      <c r="F2" s="137"/>
      <c r="G2" s="137"/>
      <c r="H2" s="137"/>
      <c r="I2" s="137"/>
      <c r="J2" s="84"/>
      <c r="K2" s="55"/>
      <c r="L2" s="55"/>
      <c r="M2" s="55"/>
    </row>
    <row r="3" spans="1:775" ht="16.5" hidden="1" customHeight="1" x14ac:dyDescent="0.25">
      <c r="B3" s="122"/>
      <c r="C3" s="123"/>
      <c r="D3" s="123"/>
      <c r="E3" s="121"/>
      <c r="F3" s="121"/>
      <c r="G3" s="121"/>
      <c r="H3" s="121"/>
      <c r="I3" s="121"/>
      <c r="J3" s="86"/>
      <c r="K3" s="56"/>
      <c r="L3" s="56"/>
      <c r="M3" s="56"/>
    </row>
    <row r="4" spans="1:775" x14ac:dyDescent="0.25">
      <c r="B4" s="85"/>
      <c r="C4" s="56"/>
      <c r="D4" s="56"/>
      <c r="E4" s="150" t="s">
        <v>271</v>
      </c>
      <c r="F4" s="73" t="s">
        <v>268</v>
      </c>
      <c r="G4" s="72">
        <f>exp!G4</f>
        <v>0</v>
      </c>
      <c r="H4" s="150" t="s">
        <v>272</v>
      </c>
      <c r="I4" s="154">
        <f>SUM(H8:H507)</f>
        <v>0</v>
      </c>
      <c r="J4" s="86"/>
      <c r="K4" s="75"/>
      <c r="L4" s="75"/>
      <c r="M4" s="56"/>
    </row>
    <row r="5" spans="1:775" x14ac:dyDescent="0.25">
      <c r="B5" s="85"/>
      <c r="C5" s="56"/>
      <c r="D5" s="56"/>
      <c r="E5" s="151"/>
      <c r="F5" s="73" t="s">
        <v>269</v>
      </c>
      <c r="G5" s="72">
        <f>exp!G5</f>
        <v>0</v>
      </c>
      <c r="H5" s="151"/>
      <c r="I5" s="155"/>
      <c r="J5" s="86"/>
      <c r="K5" s="75"/>
      <c r="L5" s="75"/>
      <c r="M5" s="56"/>
    </row>
    <row r="6" spans="1:775" x14ac:dyDescent="0.25">
      <c r="B6" s="87"/>
      <c r="C6" s="57"/>
      <c r="D6" s="57"/>
      <c r="E6" s="57"/>
      <c r="F6" s="57"/>
      <c r="G6" s="57"/>
      <c r="H6" s="57"/>
      <c r="I6" s="57"/>
      <c r="J6" s="88"/>
      <c r="K6" s="76"/>
      <c r="L6" s="71"/>
      <c r="M6" s="57"/>
    </row>
    <row r="7" spans="1:775" s="16" customFormat="1" ht="60" x14ac:dyDescent="0.25">
      <c r="A7" s="10"/>
      <c r="B7" s="62" t="s">
        <v>58</v>
      </c>
      <c r="C7" s="62" t="s">
        <v>242</v>
      </c>
      <c r="D7" s="62" t="s">
        <v>158</v>
      </c>
      <c r="E7" s="62" t="s">
        <v>3</v>
      </c>
      <c r="F7" s="20" t="s">
        <v>68</v>
      </c>
      <c r="G7" s="62" t="s">
        <v>224</v>
      </c>
      <c r="H7" s="21" t="s">
        <v>157</v>
      </c>
      <c r="I7" s="62" t="s">
        <v>273</v>
      </c>
      <c r="J7" s="62" t="s">
        <v>274</v>
      </c>
      <c r="K7" s="4" t="s">
        <v>82</v>
      </c>
      <c r="N7" s="95"/>
      <c r="O7" s="96"/>
      <c r="V7" s="145" t="s">
        <v>299</v>
      </c>
      <c r="W7" s="145"/>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c r="IY7" s="104"/>
      <c r="IZ7" s="104"/>
      <c r="JA7" s="104"/>
      <c r="JB7" s="104"/>
      <c r="JC7" s="104"/>
      <c r="JD7" s="104"/>
      <c r="JE7" s="104"/>
      <c r="JF7" s="104"/>
      <c r="JG7" s="104"/>
      <c r="JH7" s="104"/>
      <c r="JI7" s="104"/>
      <c r="JJ7" s="104"/>
      <c r="JK7" s="104"/>
      <c r="JL7" s="104"/>
      <c r="JM7" s="104"/>
      <c r="JN7" s="104"/>
      <c r="JO7" s="104"/>
      <c r="JP7" s="104"/>
      <c r="JQ7" s="104"/>
      <c r="JR7" s="104"/>
      <c r="JS7" s="104"/>
      <c r="JT7" s="104"/>
      <c r="JU7" s="104"/>
      <c r="JV7" s="104"/>
      <c r="JW7" s="104"/>
      <c r="JX7" s="104"/>
      <c r="JY7" s="104"/>
      <c r="JZ7" s="104"/>
      <c r="KA7" s="104"/>
      <c r="KB7" s="104"/>
      <c r="KC7" s="104"/>
      <c r="KD7" s="104"/>
      <c r="KE7" s="104"/>
      <c r="KF7" s="104"/>
      <c r="KG7" s="104"/>
      <c r="KH7" s="104"/>
      <c r="KI7" s="104"/>
      <c r="KJ7" s="104"/>
      <c r="KK7" s="104"/>
      <c r="KL7" s="104"/>
      <c r="KM7" s="104"/>
      <c r="KN7" s="104"/>
      <c r="KO7" s="104"/>
      <c r="KP7" s="104"/>
      <c r="KQ7" s="104"/>
      <c r="KR7" s="104"/>
      <c r="KS7" s="104"/>
      <c r="KT7" s="104"/>
      <c r="KU7" s="104"/>
      <c r="KV7" s="104"/>
      <c r="KW7" s="104"/>
      <c r="KX7" s="104"/>
      <c r="KY7" s="104"/>
      <c r="KZ7" s="104"/>
      <c r="LA7" s="104"/>
      <c r="LB7" s="104"/>
      <c r="LC7" s="104"/>
      <c r="LD7" s="104"/>
      <c r="LE7" s="104"/>
      <c r="LF7" s="104"/>
      <c r="LG7" s="104"/>
      <c r="LH7" s="104"/>
      <c r="LI7" s="104"/>
      <c r="LJ7" s="104"/>
      <c r="LK7" s="104"/>
      <c r="LL7" s="104"/>
      <c r="LM7" s="104"/>
      <c r="LN7" s="104"/>
      <c r="LO7" s="104"/>
      <c r="LP7" s="104"/>
      <c r="LQ7" s="104"/>
      <c r="LR7" s="104"/>
      <c r="LS7" s="104"/>
      <c r="LT7" s="104"/>
      <c r="LU7" s="104"/>
      <c r="LV7" s="104"/>
      <c r="LW7" s="104"/>
      <c r="LX7" s="104"/>
      <c r="LY7" s="104"/>
      <c r="LZ7" s="104"/>
      <c r="MA7" s="104"/>
      <c r="MB7" s="104"/>
      <c r="MC7" s="104"/>
      <c r="MD7" s="104"/>
      <c r="ME7" s="104"/>
      <c r="MF7" s="104"/>
      <c r="MG7" s="104"/>
      <c r="MH7" s="104"/>
      <c r="MI7" s="104"/>
      <c r="MJ7" s="104"/>
      <c r="MK7" s="104"/>
      <c r="ML7" s="104"/>
      <c r="MM7" s="104"/>
      <c r="MN7" s="104"/>
      <c r="MO7" s="104"/>
      <c r="MP7" s="104"/>
      <c r="MQ7" s="104"/>
      <c r="MR7" s="104"/>
      <c r="MS7" s="104"/>
      <c r="MT7" s="104"/>
      <c r="MU7" s="104"/>
      <c r="MV7" s="104"/>
      <c r="MW7" s="104"/>
      <c r="MX7" s="104"/>
      <c r="MY7" s="104"/>
      <c r="MZ7" s="104"/>
      <c r="NA7" s="104"/>
      <c r="NB7" s="104"/>
      <c r="NC7" s="104"/>
      <c r="ND7" s="104"/>
      <c r="NE7" s="104"/>
      <c r="NF7" s="104"/>
      <c r="NG7" s="104"/>
      <c r="NH7" s="104"/>
      <c r="NI7" s="104"/>
      <c r="NJ7" s="104"/>
      <c r="NK7" s="104"/>
      <c r="NL7" s="104"/>
      <c r="NM7" s="104"/>
      <c r="NN7" s="104"/>
      <c r="NO7" s="104"/>
      <c r="NP7" s="104"/>
      <c r="NQ7" s="104"/>
      <c r="NR7" s="104"/>
      <c r="NS7" s="104"/>
      <c r="NT7" s="104"/>
      <c r="NU7" s="104"/>
      <c r="NV7" s="104"/>
      <c r="NW7" s="104"/>
      <c r="NX7" s="104"/>
      <c r="NY7" s="104"/>
      <c r="NZ7" s="104"/>
      <c r="OA7" s="104"/>
      <c r="OB7" s="104"/>
      <c r="OC7" s="104"/>
      <c r="OD7" s="104"/>
      <c r="OE7" s="104"/>
      <c r="OF7" s="104"/>
      <c r="OG7" s="104"/>
      <c r="OH7" s="104"/>
      <c r="OI7" s="104"/>
      <c r="OJ7" s="104"/>
      <c r="OK7" s="104"/>
      <c r="OL7" s="104"/>
      <c r="OM7" s="104"/>
      <c r="ON7" s="104"/>
      <c r="OO7" s="104"/>
      <c r="OP7" s="104"/>
      <c r="OQ7" s="104"/>
      <c r="OR7" s="104"/>
      <c r="OS7" s="104"/>
      <c r="OT7" s="104"/>
      <c r="OU7" s="104"/>
      <c r="OV7" s="104"/>
      <c r="OW7" s="104"/>
      <c r="OX7" s="104"/>
      <c r="OY7" s="104"/>
      <c r="OZ7" s="104"/>
      <c r="PA7" s="104"/>
      <c r="PB7" s="104"/>
      <c r="PC7" s="104"/>
      <c r="PD7" s="104"/>
      <c r="PE7" s="104"/>
      <c r="PF7" s="104"/>
      <c r="PG7" s="104"/>
      <c r="PH7" s="104"/>
      <c r="PI7" s="104"/>
      <c r="PJ7" s="104"/>
      <c r="PK7" s="104"/>
      <c r="PL7" s="104"/>
      <c r="PM7" s="104"/>
      <c r="PN7" s="104"/>
      <c r="PO7" s="104"/>
      <c r="PP7" s="104"/>
      <c r="PQ7" s="104"/>
      <c r="PR7" s="104"/>
      <c r="PS7" s="104"/>
      <c r="PT7" s="104"/>
      <c r="PU7" s="104"/>
      <c r="PV7" s="104"/>
      <c r="PW7" s="104"/>
      <c r="PX7" s="104"/>
      <c r="PY7" s="104"/>
      <c r="PZ7" s="104"/>
      <c r="QA7" s="104"/>
      <c r="QB7" s="104"/>
      <c r="QC7" s="104"/>
      <c r="QD7" s="104"/>
      <c r="QE7" s="104"/>
      <c r="QF7" s="104"/>
      <c r="QG7" s="104"/>
      <c r="QH7" s="104"/>
      <c r="QI7" s="104"/>
      <c r="QJ7" s="104"/>
      <c r="QK7" s="104"/>
      <c r="QL7" s="104"/>
      <c r="QM7" s="104"/>
      <c r="QN7" s="104"/>
      <c r="QO7" s="104"/>
      <c r="QP7" s="104"/>
      <c r="QQ7" s="104"/>
      <c r="QR7" s="104"/>
      <c r="QS7" s="104"/>
      <c r="QT7" s="104"/>
      <c r="QU7" s="104"/>
      <c r="QV7" s="104"/>
      <c r="QW7" s="104"/>
      <c r="QX7" s="104"/>
      <c r="QY7" s="104"/>
      <c r="QZ7" s="104"/>
      <c r="RA7" s="104"/>
      <c r="RB7" s="104"/>
      <c r="RC7" s="104"/>
      <c r="RD7" s="104"/>
      <c r="RE7" s="104"/>
      <c r="RF7" s="104"/>
      <c r="RG7" s="104"/>
      <c r="RH7" s="104"/>
      <c r="RI7" s="104"/>
      <c r="RJ7" s="104"/>
      <c r="RK7" s="104"/>
      <c r="RL7" s="104"/>
      <c r="RM7" s="104"/>
      <c r="RN7" s="104"/>
      <c r="RO7" s="104"/>
      <c r="RP7" s="104"/>
      <c r="RQ7" s="104"/>
      <c r="RR7" s="104"/>
      <c r="RS7" s="104"/>
      <c r="RT7" s="104"/>
      <c r="RU7" s="104"/>
      <c r="RV7" s="104"/>
      <c r="RW7" s="104"/>
      <c r="RX7" s="104"/>
      <c r="RY7" s="104"/>
      <c r="RZ7" s="104"/>
      <c r="SA7" s="104"/>
      <c r="SB7" s="104"/>
      <c r="SC7" s="104"/>
      <c r="SD7" s="104"/>
      <c r="SE7" s="104"/>
      <c r="SF7" s="104"/>
      <c r="SG7" s="104"/>
      <c r="SH7" s="104"/>
      <c r="SI7" s="104"/>
      <c r="SJ7" s="104"/>
      <c r="SK7" s="104"/>
      <c r="SL7" s="104"/>
      <c r="SM7" s="104"/>
      <c r="SN7" s="104"/>
      <c r="SO7" s="104"/>
      <c r="SP7" s="104"/>
      <c r="SQ7" s="104"/>
      <c r="SR7" s="104"/>
      <c r="SS7" s="104"/>
      <c r="ST7" s="104"/>
      <c r="SU7" s="104"/>
      <c r="SV7" s="104"/>
      <c r="SW7" s="104"/>
      <c r="SX7" s="104"/>
      <c r="SY7" s="104"/>
      <c r="SZ7" s="104"/>
      <c r="TA7" s="104"/>
      <c r="TB7" s="104"/>
      <c r="TC7" s="104"/>
      <c r="TD7" s="104"/>
      <c r="TE7" s="104"/>
      <c r="TF7" s="104"/>
      <c r="TG7" s="104"/>
      <c r="TH7" s="104"/>
      <c r="TI7" s="104"/>
      <c r="TJ7" s="104"/>
      <c r="TK7" s="104"/>
      <c r="TL7" s="104"/>
      <c r="TM7" s="104"/>
      <c r="TN7" s="104"/>
      <c r="TO7" s="104"/>
      <c r="TP7" s="104"/>
      <c r="TQ7" s="104"/>
      <c r="TR7" s="104"/>
      <c r="TS7" s="104"/>
      <c r="TT7" s="104"/>
      <c r="TU7" s="104"/>
      <c r="TV7" s="104"/>
      <c r="TW7" s="104"/>
      <c r="TX7" s="104"/>
      <c r="TY7" s="104"/>
      <c r="TZ7" s="104"/>
      <c r="UA7" s="104"/>
      <c r="UB7" s="104"/>
      <c r="UC7" s="104"/>
      <c r="UD7" s="104"/>
      <c r="UE7" s="104"/>
      <c r="UF7" s="104"/>
      <c r="UG7" s="104"/>
      <c r="UH7" s="104"/>
      <c r="UI7" s="104"/>
      <c r="UJ7" s="104"/>
      <c r="UK7" s="104"/>
      <c r="UL7" s="104"/>
      <c r="UM7" s="104"/>
      <c r="UN7" s="104"/>
      <c r="UO7" s="104"/>
      <c r="UP7" s="104"/>
      <c r="UQ7" s="104"/>
      <c r="UR7" s="104"/>
      <c r="US7" s="104"/>
      <c r="UT7" s="104"/>
      <c r="UU7" s="104"/>
      <c r="UV7" s="104"/>
      <c r="UW7" s="104"/>
      <c r="UX7" s="104"/>
      <c r="UY7" s="104"/>
      <c r="UZ7" s="104"/>
      <c r="VA7" s="104"/>
      <c r="VB7" s="104"/>
      <c r="VC7" s="104"/>
      <c r="VD7" s="104"/>
      <c r="VE7" s="104"/>
      <c r="VF7" s="104"/>
      <c r="VG7" s="104"/>
      <c r="VH7" s="104"/>
      <c r="VI7" s="104"/>
      <c r="VJ7" s="104"/>
      <c r="VK7" s="104"/>
      <c r="VL7" s="104"/>
      <c r="VM7" s="104"/>
      <c r="VN7" s="104"/>
      <c r="VO7" s="104"/>
      <c r="VP7" s="104"/>
      <c r="VQ7" s="104"/>
      <c r="VR7" s="104"/>
      <c r="VS7" s="104"/>
      <c r="VT7" s="104"/>
      <c r="VU7" s="104"/>
      <c r="VV7" s="104"/>
      <c r="VW7" s="104"/>
      <c r="VX7" s="104"/>
      <c r="VY7" s="104"/>
      <c r="VZ7" s="104"/>
      <c r="WA7" s="104"/>
      <c r="WB7" s="104"/>
      <c r="WC7" s="104"/>
      <c r="WD7" s="104"/>
      <c r="WE7" s="104"/>
      <c r="WF7" s="104"/>
      <c r="WG7" s="104"/>
      <c r="WH7" s="104"/>
      <c r="WI7" s="104"/>
      <c r="WJ7" s="104"/>
      <c r="WK7" s="104"/>
      <c r="WL7" s="104"/>
      <c r="WM7" s="104"/>
      <c r="WN7" s="104"/>
      <c r="WO7" s="104"/>
      <c r="WP7" s="104"/>
      <c r="WQ7" s="104"/>
      <c r="WR7" s="104"/>
      <c r="WS7" s="104"/>
      <c r="WT7" s="104"/>
      <c r="WU7" s="104"/>
      <c r="WV7" s="104"/>
      <c r="WW7" s="104"/>
      <c r="WX7" s="104"/>
      <c r="WY7" s="104"/>
      <c r="WZ7" s="104"/>
      <c r="XA7" s="104"/>
      <c r="XB7" s="104"/>
      <c r="XC7" s="104"/>
      <c r="XD7" s="104"/>
      <c r="XE7" s="104"/>
      <c r="XF7" s="104"/>
      <c r="XG7" s="104"/>
      <c r="XH7" s="104"/>
      <c r="XI7" s="104"/>
      <c r="XJ7" s="104"/>
      <c r="XK7" s="104"/>
      <c r="XL7" s="104"/>
      <c r="XM7" s="104"/>
      <c r="XN7" s="104"/>
      <c r="XO7" s="104"/>
      <c r="XP7" s="104"/>
      <c r="XQ7" s="104"/>
      <c r="XR7" s="104"/>
      <c r="XS7" s="104"/>
      <c r="XT7" s="104"/>
      <c r="XU7" s="104"/>
      <c r="XV7" s="104"/>
      <c r="XW7" s="104"/>
      <c r="XX7" s="104"/>
      <c r="XY7" s="104"/>
      <c r="XZ7" s="104"/>
      <c r="YA7" s="104"/>
      <c r="YB7" s="104"/>
      <c r="YC7" s="104"/>
      <c r="YD7" s="104"/>
      <c r="YE7" s="104"/>
      <c r="YF7" s="104"/>
      <c r="YG7" s="104"/>
      <c r="YH7" s="104"/>
      <c r="YI7" s="104"/>
      <c r="YJ7" s="104"/>
      <c r="YK7" s="104"/>
      <c r="YL7" s="104"/>
      <c r="YM7" s="104"/>
      <c r="YN7" s="104"/>
      <c r="YO7" s="104"/>
      <c r="YP7" s="104"/>
      <c r="YQ7" s="104"/>
      <c r="YR7" s="104"/>
      <c r="YS7" s="104"/>
      <c r="YT7" s="104"/>
      <c r="YU7" s="104"/>
      <c r="YV7" s="104"/>
      <c r="YW7" s="104"/>
      <c r="YX7" s="104"/>
      <c r="YY7" s="104"/>
      <c r="YZ7" s="104"/>
      <c r="ZA7" s="104"/>
      <c r="ZB7" s="104"/>
      <c r="ZC7" s="104"/>
      <c r="ZD7" s="104"/>
      <c r="ZE7" s="104"/>
      <c r="ZF7" s="104"/>
      <c r="ZG7" s="104"/>
      <c r="ZH7" s="104"/>
      <c r="ZI7" s="104"/>
      <c r="ZJ7" s="104"/>
      <c r="ZK7" s="104"/>
      <c r="ZL7" s="104"/>
      <c r="ZM7" s="104"/>
      <c r="ZN7" s="104"/>
      <c r="ZO7" s="104"/>
      <c r="ZP7" s="104"/>
      <c r="ZQ7" s="104"/>
      <c r="ZR7" s="104"/>
      <c r="ZS7" s="104"/>
      <c r="ZT7" s="104"/>
      <c r="ZU7" s="104"/>
      <c r="ZV7" s="104"/>
      <c r="ZW7" s="104"/>
      <c r="ZX7" s="104"/>
      <c r="ZY7" s="104"/>
      <c r="ZZ7" s="104"/>
      <c r="AAA7" s="104"/>
      <c r="AAB7" s="104"/>
      <c r="AAC7" s="104"/>
      <c r="AAD7" s="104"/>
      <c r="AAE7" s="104"/>
      <c r="AAF7" s="104"/>
      <c r="AAG7" s="104"/>
      <c r="AAH7" s="104"/>
      <c r="AAI7" s="104"/>
      <c r="AAJ7" s="104"/>
      <c r="AAK7" s="104"/>
      <c r="AAL7" s="104"/>
      <c r="AAM7" s="104"/>
      <c r="AAN7" s="104"/>
      <c r="AAO7" s="104"/>
      <c r="AAP7" s="104"/>
      <c r="AAQ7" s="104"/>
      <c r="AAR7" s="104"/>
      <c r="AAS7" s="104"/>
      <c r="AAT7" s="104"/>
      <c r="AAU7" s="104"/>
      <c r="AAV7" s="104"/>
      <c r="AAW7" s="104"/>
      <c r="AAX7" s="104"/>
      <c r="AAY7" s="104"/>
      <c r="AAZ7" s="104"/>
      <c r="ABA7" s="104"/>
      <c r="ABB7" s="104"/>
      <c r="ABC7" s="104"/>
      <c r="ABD7" s="104"/>
      <c r="ABE7" s="104"/>
      <c r="ABF7" s="104"/>
      <c r="ABG7" s="104"/>
      <c r="ABH7" s="104"/>
      <c r="ABI7" s="104"/>
      <c r="ABJ7" s="104"/>
      <c r="ABK7" s="104"/>
      <c r="ABL7" s="104"/>
      <c r="ABM7" s="104"/>
      <c r="ABN7" s="104"/>
      <c r="ABO7" s="104"/>
      <c r="ABP7" s="104"/>
      <c r="ABQ7" s="104"/>
      <c r="ABR7" s="104"/>
      <c r="ABS7" s="104"/>
      <c r="ABT7" s="104"/>
      <c r="ABU7" s="104"/>
      <c r="ABV7" s="104"/>
      <c r="ABW7" s="104"/>
      <c r="ABX7" s="104"/>
      <c r="ABY7" s="104"/>
      <c r="ABZ7" s="104"/>
      <c r="ACA7" s="104"/>
      <c r="ACB7" s="104"/>
      <c r="ACC7" s="104"/>
      <c r="ACD7" s="104"/>
      <c r="ACE7" s="104"/>
      <c r="ACF7" s="104"/>
      <c r="ACG7" s="104"/>
      <c r="ACH7" s="104"/>
      <c r="ACI7" s="104"/>
      <c r="ACJ7" s="104"/>
      <c r="ACK7" s="104"/>
      <c r="ACL7" s="104"/>
      <c r="ACM7" s="104"/>
      <c r="ACN7" s="104"/>
      <c r="ACO7" s="104"/>
      <c r="ACP7" s="104"/>
      <c r="ACQ7" s="104"/>
      <c r="ACR7" s="104"/>
      <c r="ACS7" s="104"/>
      <c r="ACT7" s="104"/>
      <c r="ACU7" s="104"/>
    </row>
    <row r="8" spans="1:775" x14ac:dyDescent="0.25">
      <c r="A8" s="42" t="str">
        <f>IF(I8="OK",IFERROR(B8&amp;" - "&amp;VLOOKUP(C8,supply!$B$8:$C$507,2,FALSE)&amp;" - "&amp;E8&amp;" - "&amp;F8&amp;" - превод: "&amp;H8&amp;" - "&amp;DAY(G8)&amp;"."&amp;MONTH(G8)&amp;"."&amp;YEAR(G8),""),"1001 - Няма данни за пл. док.")</f>
        <v>1001 - Няма данни за пл. док.</v>
      </c>
      <c r="B8" s="69">
        <v>1</v>
      </c>
      <c r="C8" s="69" t="str">
        <f>IF(AND(D8&lt;&gt;"",D8&lt;&gt;" -  -  -  -  - "),VLOOKUP(D8,supply!$A$8:$B$507,2,FALSE),"")</f>
        <v/>
      </c>
      <c r="D8" s="60"/>
      <c r="E8" s="106"/>
      <c r="F8" s="105"/>
      <c r="G8" s="67"/>
      <c r="H8" s="107"/>
      <c r="I8" s="63" t="str">
        <f>IFERROR(IF(C8&lt;&gt;"",IF(AND(E8&lt;&gt;"",G8&lt;&gt;"",H8&lt;&gt;""),"OK","Задължителни полета - Наименование/Дата/Преведена сума"),"Няма избран доставчик"),"Преизберете доставчик")</f>
        <v>Няма избран доставчик</v>
      </c>
      <c r="J8" s="63" t="str">
        <f>IF(ABS(H8)*100&gt;TRUNC(ABS(H8)*100),"Въведена е сума с повече от два знака след десетичната запетая","")</f>
        <v/>
      </c>
      <c r="K8" s="3" t="str">
        <f>D8&amp;" - "&amp;E8&amp;" - "&amp;F8&amp;" - преведена сума общо: "&amp;H8</f>
        <v xml:space="preserve"> -  -  - преведена сума общо: </v>
      </c>
      <c r="V8" s="94" t="str">
        <f>IF(I8="OK",IF(IFERROR(VLOOKUP(B8,total!$G$8:$G$1007,1,FALSE),"")="",B8&amp;", ",""),"")</f>
        <v/>
      </c>
      <c r="W8" s="94" t="str">
        <f>V8</f>
        <v/>
      </c>
    </row>
    <row r="9" spans="1:775" x14ac:dyDescent="0.25">
      <c r="A9" s="42" t="str">
        <f>IF(I9="OK",IFERROR(B9&amp;" - "&amp;VLOOKUP(C9,supply!$B$8:$C$507,2,FALSE)&amp;" - "&amp;E9&amp;" - "&amp;F9&amp;" - превод: "&amp;H9&amp;" - "&amp;DAY(G9)&amp;"."&amp;MONTH(G9)&amp;"."&amp;YEAR(G9),""),"1001 - Няма данни за пл. док.")</f>
        <v>1001 - Няма данни за пл. док.</v>
      </c>
      <c r="B9" s="69">
        <v>2</v>
      </c>
      <c r="C9" s="69" t="str">
        <f>IF(AND(D9&lt;&gt;"",D9&lt;&gt;" -  -  -  -  - "),VLOOKUP(D9,supply!$A$8:$B$507,2,FALSE),"")</f>
        <v/>
      </c>
      <c r="D9" s="60"/>
      <c r="E9" s="106"/>
      <c r="F9" s="105"/>
      <c r="G9" s="67"/>
      <c r="H9" s="107"/>
      <c r="I9" s="63" t="str">
        <f t="shared" ref="I9:I72" si="0">IFERROR(IF(C9&lt;&gt;"",IF(AND(E9&lt;&gt;"",G9&lt;&gt;"",H9&lt;&gt;""),"OK","Задължителни полета - Наименование/Дата/Преведена сума"),"Няма избран доставчик"),"Преизберете доставчик")</f>
        <v>Няма избран доставчик</v>
      </c>
      <c r="J9" s="63" t="str">
        <f t="shared" ref="J9:J72" si="1">IF(ABS(H9)*100&gt;TRUNC(ABS(H9)*100),"Въведена е сума с повече от два знака след десетичната запетая","")</f>
        <v/>
      </c>
      <c r="K9" s="3" t="str">
        <f t="shared" ref="K9:K72" si="2">D9&amp;" - "&amp;E9&amp;" - "&amp;F9&amp;" - преведена сума общо: "&amp;H9</f>
        <v xml:space="preserve"> -  -  - преведена сума общо: </v>
      </c>
      <c r="V9" s="94" t="str">
        <f>IF(I9="OK",IF(IFERROR(VLOOKUP(B9,total!$G$8:$G$1007,1,FALSE),"")="",B9&amp;", ",""),"")</f>
        <v/>
      </c>
      <c r="W9" s="94" t="str">
        <f>IF(I9="OK",CONCATENATE(W8,V9),W8)</f>
        <v/>
      </c>
    </row>
    <row r="10" spans="1:775" x14ac:dyDescent="0.25">
      <c r="A10" s="42" t="str">
        <f>IF(I10="OK",IFERROR(B10&amp;" - "&amp;VLOOKUP(C10,supply!$B$8:$C$507,2,FALSE)&amp;" - "&amp;E10&amp;" - "&amp;F10&amp;" - превод: "&amp;H10&amp;" - "&amp;DAY(G10)&amp;"."&amp;MONTH(G10)&amp;"."&amp;YEAR(G10),""),"1001 - Няма данни за пл. док.")</f>
        <v>1001 - Няма данни за пл. док.</v>
      </c>
      <c r="B10" s="69">
        <v>3</v>
      </c>
      <c r="C10" s="69" t="str">
        <f>IF(AND(D10&lt;&gt;"",D10&lt;&gt;" -  -  -  -  - "),VLOOKUP(D10,supply!$A$8:$B$507,2,FALSE),"")</f>
        <v/>
      </c>
      <c r="D10" s="60"/>
      <c r="E10" s="106"/>
      <c r="F10" s="105"/>
      <c r="G10" s="67"/>
      <c r="H10" s="107"/>
      <c r="I10" s="63" t="str">
        <f t="shared" si="0"/>
        <v>Няма избран доставчик</v>
      </c>
      <c r="J10" s="63" t="str">
        <f t="shared" si="1"/>
        <v/>
      </c>
      <c r="K10" s="3" t="str">
        <f t="shared" si="2"/>
        <v xml:space="preserve"> -  -  - преведена сума общо: </v>
      </c>
      <c r="V10" s="94" t="str">
        <f>IF(I10="OK",IF(IFERROR(VLOOKUP(B10,total!$G$8:$G$1007,1,FALSE),"")="",B10&amp;", ",""),"")</f>
        <v/>
      </c>
      <c r="W10" s="94" t="str">
        <f t="shared" ref="W10:W73" si="3">IF(I10="OK",CONCATENATE(W9,V10),W9)</f>
        <v/>
      </c>
    </row>
    <row r="11" spans="1:775" x14ac:dyDescent="0.25">
      <c r="A11" s="42" t="str">
        <f>IF(I11="OK",IFERROR(B11&amp;" - "&amp;VLOOKUP(C11,supply!$B$8:$C$507,2,FALSE)&amp;" - "&amp;E11&amp;" - "&amp;F11&amp;" - превод: "&amp;H11&amp;" - "&amp;DAY(G11)&amp;"."&amp;MONTH(G11)&amp;"."&amp;YEAR(G11),""),"1001 - Няма данни за пл. док.")</f>
        <v>1001 - Няма данни за пл. док.</v>
      </c>
      <c r="B11" s="69">
        <v>4</v>
      </c>
      <c r="C11" s="69" t="str">
        <f>IF(AND(D11&lt;&gt;"",D11&lt;&gt;" -  -  -  -  - "),VLOOKUP(D11,supply!$A$8:$B$507,2,FALSE),"")</f>
        <v/>
      </c>
      <c r="D11" s="60"/>
      <c r="E11" s="106"/>
      <c r="F11" s="105"/>
      <c r="G11" s="67"/>
      <c r="H11" s="107"/>
      <c r="I11" s="63" t="str">
        <f t="shared" si="0"/>
        <v>Няма избран доставчик</v>
      </c>
      <c r="J11" s="63" t="str">
        <f t="shared" si="1"/>
        <v/>
      </c>
      <c r="K11" s="3" t="str">
        <f t="shared" si="2"/>
        <v xml:space="preserve"> -  -  - преведена сума общо: </v>
      </c>
      <c r="V11" s="94" t="str">
        <f>IF(I11="OK",IF(IFERROR(VLOOKUP(B11,total!$G$8:$G$1007,1,FALSE),"")="",B11&amp;", ",""),"")</f>
        <v/>
      </c>
      <c r="W11" s="94" t="str">
        <f t="shared" si="3"/>
        <v/>
      </c>
    </row>
    <row r="12" spans="1:775" x14ac:dyDescent="0.25">
      <c r="A12" s="42" t="str">
        <f>IF(I12="OK",IFERROR(B12&amp;" - "&amp;VLOOKUP(C12,supply!$B$8:$C$507,2,FALSE)&amp;" - "&amp;E12&amp;" - "&amp;F12&amp;" - превод: "&amp;H12&amp;" - "&amp;DAY(G12)&amp;"."&amp;MONTH(G12)&amp;"."&amp;YEAR(G12),""),"1001 - Няма данни за пл. док.")</f>
        <v>1001 - Няма данни за пл. док.</v>
      </c>
      <c r="B12" s="69">
        <v>5</v>
      </c>
      <c r="C12" s="69" t="str">
        <f>IF(AND(D12&lt;&gt;"",D12&lt;&gt;" -  -  -  -  - "),VLOOKUP(D12,supply!$A$8:$B$507,2,FALSE),"")</f>
        <v/>
      </c>
      <c r="D12" s="60"/>
      <c r="E12" s="106"/>
      <c r="F12" s="105"/>
      <c r="G12" s="67"/>
      <c r="H12" s="108"/>
      <c r="I12" s="63" t="str">
        <f t="shared" si="0"/>
        <v>Няма избран доставчик</v>
      </c>
      <c r="J12" s="63" t="str">
        <f t="shared" si="1"/>
        <v/>
      </c>
      <c r="K12" s="3" t="str">
        <f t="shared" si="2"/>
        <v xml:space="preserve"> -  -  - преведена сума общо: </v>
      </c>
      <c r="V12" s="94" t="str">
        <f>IF(I12="OK",IF(IFERROR(VLOOKUP(B12,total!$G$8:$G$1007,1,FALSE),"")="",B12&amp;", ",""),"")</f>
        <v/>
      </c>
      <c r="W12" s="94" t="str">
        <f t="shared" si="3"/>
        <v/>
      </c>
    </row>
    <row r="13" spans="1:775" x14ac:dyDescent="0.25">
      <c r="A13" s="42" t="str">
        <f>IF(I13="OK",IFERROR(B13&amp;" - "&amp;VLOOKUP(C13,supply!$B$8:$C$507,2,FALSE)&amp;" - "&amp;E13&amp;" - "&amp;F13&amp;" - превод: "&amp;H13&amp;" - "&amp;DAY(G13)&amp;"."&amp;MONTH(G13)&amp;"."&amp;YEAR(G13),""),"1001 - Няма данни за пл. док.")</f>
        <v>1001 - Няма данни за пл. док.</v>
      </c>
      <c r="B13" s="69">
        <v>6</v>
      </c>
      <c r="C13" s="69" t="str">
        <f>IF(AND(D13&lt;&gt;"",D13&lt;&gt;" -  -  -  -  - "),VLOOKUP(D13,supply!$A$8:$B$507,2,FALSE),"")</f>
        <v/>
      </c>
      <c r="D13" s="60"/>
      <c r="E13" s="106"/>
      <c r="F13" s="105"/>
      <c r="G13" s="67"/>
      <c r="H13" s="108"/>
      <c r="I13" s="63" t="str">
        <f t="shared" si="0"/>
        <v>Няма избран доставчик</v>
      </c>
      <c r="J13" s="63" t="str">
        <f t="shared" si="1"/>
        <v/>
      </c>
      <c r="K13" s="3" t="str">
        <f t="shared" si="2"/>
        <v xml:space="preserve"> -  -  - преведена сума общо: </v>
      </c>
      <c r="V13" s="94" t="str">
        <f>IF(I13="OK",IF(IFERROR(VLOOKUP(B13,total!$G$8:$G$1007,1,FALSE),"")="",B13&amp;", ",""),"")</f>
        <v/>
      </c>
      <c r="W13" s="94" t="str">
        <f t="shared" si="3"/>
        <v/>
      </c>
    </row>
    <row r="14" spans="1:775" x14ac:dyDescent="0.25">
      <c r="A14" s="42" t="str">
        <f>IF(I14="OK",IFERROR(B14&amp;" - "&amp;VLOOKUP(C14,supply!$B$8:$C$507,2,FALSE)&amp;" - "&amp;E14&amp;" - "&amp;F14&amp;" - превод: "&amp;H14&amp;" - "&amp;DAY(G14)&amp;"."&amp;MONTH(G14)&amp;"."&amp;YEAR(G14),""),"1001 - Няма данни за пл. док.")</f>
        <v>1001 - Няма данни за пл. док.</v>
      </c>
      <c r="B14" s="69">
        <v>7</v>
      </c>
      <c r="C14" s="69" t="str">
        <f>IF(AND(D14&lt;&gt;"",D14&lt;&gt;" -  -  -  -  - "),VLOOKUP(D14,supply!$A$8:$B$507,2,FALSE),"")</f>
        <v/>
      </c>
      <c r="D14" s="60"/>
      <c r="E14" s="106"/>
      <c r="F14" s="105"/>
      <c r="G14" s="67"/>
      <c r="H14" s="108"/>
      <c r="I14" s="63" t="str">
        <f t="shared" si="0"/>
        <v>Няма избран доставчик</v>
      </c>
      <c r="J14" s="63" t="str">
        <f t="shared" si="1"/>
        <v/>
      </c>
      <c r="K14" s="3" t="str">
        <f t="shared" si="2"/>
        <v xml:space="preserve"> -  -  - преведена сума общо: </v>
      </c>
      <c r="V14" s="94" t="str">
        <f>IF(I14="OK",IF(IFERROR(VLOOKUP(B14,total!$G$8:$G$1007,1,FALSE),"")="",B14&amp;", ",""),"")</f>
        <v/>
      </c>
      <c r="W14" s="94" t="str">
        <f t="shared" si="3"/>
        <v/>
      </c>
    </row>
    <row r="15" spans="1:775" x14ac:dyDescent="0.25">
      <c r="A15" s="42" t="str">
        <f>IF(I15="OK",IFERROR(B15&amp;" - "&amp;VLOOKUP(C15,supply!$B$8:$C$507,2,FALSE)&amp;" - "&amp;E15&amp;" - "&amp;F15&amp;" - превод: "&amp;H15&amp;" - "&amp;DAY(G15)&amp;"."&amp;MONTH(G15)&amp;"."&amp;YEAR(G15),""),"1001 - Няма данни за пл. док.")</f>
        <v>1001 - Няма данни за пл. док.</v>
      </c>
      <c r="B15" s="69">
        <v>8</v>
      </c>
      <c r="C15" s="69" t="str">
        <f>IF(AND(D15&lt;&gt;"",D15&lt;&gt;" -  -  -  -  - "),VLOOKUP(D15,supply!$A$8:$B$507,2,FALSE),"")</f>
        <v/>
      </c>
      <c r="D15" s="60"/>
      <c r="E15" s="106"/>
      <c r="F15" s="105"/>
      <c r="G15" s="67"/>
      <c r="H15" s="108"/>
      <c r="I15" s="63" t="str">
        <f t="shared" si="0"/>
        <v>Няма избран доставчик</v>
      </c>
      <c r="J15" s="63" t="str">
        <f t="shared" si="1"/>
        <v/>
      </c>
      <c r="K15" s="3" t="str">
        <f t="shared" si="2"/>
        <v xml:space="preserve"> -  -  - преведена сума общо: </v>
      </c>
      <c r="V15" s="94" t="str">
        <f>IF(I15="OK",IF(IFERROR(VLOOKUP(B15,total!$G$8:$G$1007,1,FALSE),"")="",B15&amp;", ",""),"")</f>
        <v/>
      </c>
      <c r="W15" s="94" t="str">
        <f t="shared" si="3"/>
        <v/>
      </c>
    </row>
    <row r="16" spans="1:775" x14ac:dyDescent="0.25">
      <c r="A16" s="42" t="str">
        <f>IF(I16="OK",IFERROR(B16&amp;" - "&amp;VLOOKUP(C16,supply!$B$8:$C$507,2,FALSE)&amp;" - "&amp;E16&amp;" - "&amp;F16&amp;" - превод: "&amp;H16&amp;" - "&amp;DAY(G16)&amp;"."&amp;MONTH(G16)&amp;"."&amp;YEAR(G16),""),"1001 - Няма данни за пл. док.")</f>
        <v>1001 - Няма данни за пл. док.</v>
      </c>
      <c r="B16" s="69">
        <v>9</v>
      </c>
      <c r="C16" s="69" t="str">
        <f>IF(AND(D16&lt;&gt;"",D16&lt;&gt;" -  -  -  -  - "),VLOOKUP(D16,supply!$A$8:$B$507,2,FALSE),"")</f>
        <v/>
      </c>
      <c r="D16" s="60"/>
      <c r="E16" s="106"/>
      <c r="F16" s="105"/>
      <c r="G16" s="67"/>
      <c r="H16" s="108"/>
      <c r="I16" s="63" t="str">
        <f t="shared" si="0"/>
        <v>Няма избран доставчик</v>
      </c>
      <c r="J16" s="63" t="str">
        <f t="shared" si="1"/>
        <v/>
      </c>
      <c r="K16" s="3" t="str">
        <f t="shared" si="2"/>
        <v xml:space="preserve"> -  -  - преведена сума общо: </v>
      </c>
      <c r="V16" s="94" t="str">
        <f>IF(I16="OK",IF(IFERROR(VLOOKUP(B16,total!$G$8:$G$1007,1,FALSE),"")="",B16&amp;", ",""),"")</f>
        <v/>
      </c>
      <c r="W16" s="94" t="str">
        <f t="shared" si="3"/>
        <v/>
      </c>
    </row>
    <row r="17" spans="1:23" x14ac:dyDescent="0.25">
      <c r="A17" s="42" t="str">
        <f>IF(I17="OK",IFERROR(B17&amp;" - "&amp;VLOOKUP(C17,supply!$B$8:$C$507,2,FALSE)&amp;" - "&amp;E17&amp;" - "&amp;F17&amp;" - превод: "&amp;H17&amp;" - "&amp;DAY(G17)&amp;"."&amp;MONTH(G17)&amp;"."&amp;YEAR(G17),""),"1001 - Няма данни за пл. док.")</f>
        <v>1001 - Няма данни за пл. док.</v>
      </c>
      <c r="B17" s="69">
        <v>10</v>
      </c>
      <c r="C17" s="69" t="str">
        <f>IF(AND(D17&lt;&gt;"",D17&lt;&gt;" -  -  -  -  - "),VLOOKUP(D17,supply!$A$8:$B$507,2,FALSE),"")</f>
        <v/>
      </c>
      <c r="D17" s="60"/>
      <c r="E17" s="106"/>
      <c r="F17" s="105"/>
      <c r="G17" s="67"/>
      <c r="H17" s="108"/>
      <c r="I17" s="63" t="str">
        <f t="shared" si="0"/>
        <v>Няма избран доставчик</v>
      </c>
      <c r="J17" s="63" t="str">
        <f t="shared" si="1"/>
        <v/>
      </c>
      <c r="K17" s="3" t="str">
        <f t="shared" si="2"/>
        <v xml:space="preserve"> -  -  - преведена сума общо: </v>
      </c>
      <c r="V17" s="94" t="str">
        <f>IF(I17="OK",IF(IFERROR(VLOOKUP(B17,total!$G$8:$G$1007,1,FALSE),"")="",B17&amp;", ",""),"")</f>
        <v/>
      </c>
      <c r="W17" s="94" t="str">
        <f t="shared" si="3"/>
        <v/>
      </c>
    </row>
    <row r="18" spans="1:23" x14ac:dyDescent="0.25">
      <c r="A18" s="42" t="str">
        <f>IF(I18="OK",IFERROR(B18&amp;" - "&amp;VLOOKUP(C18,supply!$B$8:$C$507,2,FALSE)&amp;" - "&amp;E18&amp;" - "&amp;F18&amp;" - превод: "&amp;H18&amp;" - "&amp;DAY(G18)&amp;"."&amp;MONTH(G18)&amp;"."&amp;YEAR(G18),""),"1001 - Няма данни за пл. док.")</f>
        <v>1001 - Няма данни за пл. док.</v>
      </c>
      <c r="B18" s="69">
        <v>11</v>
      </c>
      <c r="C18" s="69" t="str">
        <f>IF(AND(D18&lt;&gt;"",D18&lt;&gt;" -  -  -  -  - "),VLOOKUP(D18,supply!$A$8:$B$507,2,FALSE),"")</f>
        <v/>
      </c>
      <c r="D18" s="60"/>
      <c r="E18" s="106"/>
      <c r="F18" s="105"/>
      <c r="G18" s="67"/>
      <c r="H18" s="108"/>
      <c r="I18" s="63" t="str">
        <f t="shared" si="0"/>
        <v>Няма избран доставчик</v>
      </c>
      <c r="J18" s="63" t="str">
        <f t="shared" si="1"/>
        <v/>
      </c>
      <c r="K18" s="3" t="str">
        <f t="shared" si="2"/>
        <v xml:space="preserve"> -  -  - преведена сума общо: </v>
      </c>
      <c r="V18" s="94" t="str">
        <f>IF(I18="OK",IF(IFERROR(VLOOKUP(B18,total!$G$8:$G$1007,1,FALSE),"")="",B18&amp;", ",""),"")</f>
        <v/>
      </c>
      <c r="W18" s="94" t="str">
        <f t="shared" si="3"/>
        <v/>
      </c>
    </row>
    <row r="19" spans="1:23" x14ac:dyDescent="0.25">
      <c r="A19" s="42" t="str">
        <f>IF(I19="OK",IFERROR(B19&amp;" - "&amp;VLOOKUP(C19,supply!$B$8:$C$507,2,FALSE)&amp;" - "&amp;E19&amp;" - "&amp;F19&amp;" - превод: "&amp;H19&amp;" - "&amp;DAY(G19)&amp;"."&amp;MONTH(G19)&amp;"."&amp;YEAR(G19),""),"1001 - Няма данни за пл. док.")</f>
        <v>1001 - Няма данни за пл. док.</v>
      </c>
      <c r="B19" s="69">
        <v>12</v>
      </c>
      <c r="C19" s="69" t="str">
        <f>IF(AND(D19&lt;&gt;"",D19&lt;&gt;" -  -  -  -  - "),VLOOKUP(D19,supply!$A$8:$B$507,2,FALSE),"")</f>
        <v/>
      </c>
      <c r="D19" s="60"/>
      <c r="E19" s="106"/>
      <c r="F19" s="105"/>
      <c r="G19" s="67"/>
      <c r="H19" s="108"/>
      <c r="I19" s="63" t="str">
        <f t="shared" si="0"/>
        <v>Няма избран доставчик</v>
      </c>
      <c r="J19" s="63" t="str">
        <f t="shared" si="1"/>
        <v/>
      </c>
      <c r="K19" s="3" t="str">
        <f t="shared" si="2"/>
        <v xml:space="preserve"> -  -  - преведена сума общо: </v>
      </c>
      <c r="V19" s="94" t="str">
        <f>IF(I19="OK",IF(IFERROR(VLOOKUP(B19,total!$G$8:$G$1007,1,FALSE),"")="",B19&amp;", ",""),"")</f>
        <v/>
      </c>
      <c r="W19" s="94" t="str">
        <f t="shared" si="3"/>
        <v/>
      </c>
    </row>
    <row r="20" spans="1:23" x14ac:dyDescent="0.25">
      <c r="A20" s="42" t="str">
        <f>IF(I20="OK",IFERROR(B20&amp;" - "&amp;VLOOKUP(C20,supply!$B$8:$C$507,2,FALSE)&amp;" - "&amp;E20&amp;" - "&amp;F20&amp;" - превод: "&amp;H20&amp;" - "&amp;DAY(G20)&amp;"."&amp;MONTH(G20)&amp;"."&amp;YEAR(G20),""),"1001 - Няма данни за пл. док.")</f>
        <v>1001 - Няма данни за пл. док.</v>
      </c>
      <c r="B20" s="69">
        <v>13</v>
      </c>
      <c r="C20" s="69" t="str">
        <f>IF(AND(D20&lt;&gt;"",D20&lt;&gt;" -  -  -  -  - "),VLOOKUP(D20,supply!$A$8:$B$507,2,FALSE),"")</f>
        <v/>
      </c>
      <c r="D20" s="60"/>
      <c r="E20" s="106"/>
      <c r="F20" s="105"/>
      <c r="G20" s="67"/>
      <c r="H20" s="108"/>
      <c r="I20" s="63" t="str">
        <f t="shared" si="0"/>
        <v>Няма избран доставчик</v>
      </c>
      <c r="J20" s="63" t="str">
        <f t="shared" si="1"/>
        <v/>
      </c>
      <c r="K20" s="3" t="str">
        <f t="shared" si="2"/>
        <v xml:space="preserve"> -  -  - преведена сума общо: </v>
      </c>
      <c r="V20" s="94" t="str">
        <f>IF(I20="OK",IF(IFERROR(VLOOKUP(B20,total!$G$8:$G$1007,1,FALSE),"")="",B20&amp;", ",""),"")</f>
        <v/>
      </c>
      <c r="W20" s="94" t="str">
        <f t="shared" si="3"/>
        <v/>
      </c>
    </row>
    <row r="21" spans="1:23" x14ac:dyDescent="0.25">
      <c r="A21" s="42" t="str">
        <f>IF(I21="OK",IFERROR(B21&amp;" - "&amp;VLOOKUP(C21,supply!$B$8:$C$507,2,FALSE)&amp;" - "&amp;E21&amp;" - "&amp;F21&amp;" - превод: "&amp;H21&amp;" - "&amp;DAY(G21)&amp;"."&amp;MONTH(G21)&amp;"."&amp;YEAR(G21),""),"1001 - Няма данни за пл. док.")</f>
        <v>1001 - Няма данни за пл. док.</v>
      </c>
      <c r="B21" s="69">
        <v>14</v>
      </c>
      <c r="C21" s="69" t="str">
        <f>IF(AND(D21&lt;&gt;"",D21&lt;&gt;" -  -  -  -  - "),VLOOKUP(D21,supply!$A$8:$B$507,2,FALSE),"")</f>
        <v/>
      </c>
      <c r="D21" s="60"/>
      <c r="E21" s="106"/>
      <c r="F21" s="105"/>
      <c r="G21" s="67"/>
      <c r="H21" s="108"/>
      <c r="I21" s="63" t="str">
        <f t="shared" si="0"/>
        <v>Няма избран доставчик</v>
      </c>
      <c r="J21" s="63" t="str">
        <f t="shared" si="1"/>
        <v/>
      </c>
      <c r="K21" s="3" t="str">
        <f t="shared" si="2"/>
        <v xml:space="preserve"> -  -  - преведена сума общо: </v>
      </c>
      <c r="V21" s="94" t="str">
        <f>IF(I21="OK",IF(IFERROR(VLOOKUP(B21,total!$G$8:$G$1007,1,FALSE),"")="",B21&amp;", ",""),"")</f>
        <v/>
      </c>
      <c r="W21" s="94" t="str">
        <f t="shared" si="3"/>
        <v/>
      </c>
    </row>
    <row r="22" spans="1:23" x14ac:dyDescent="0.25">
      <c r="A22" s="42" t="str">
        <f>IF(I22="OK",IFERROR(B22&amp;" - "&amp;VLOOKUP(C22,supply!$B$8:$C$507,2,FALSE)&amp;" - "&amp;E22&amp;" - "&amp;F22&amp;" - превод: "&amp;H22&amp;" - "&amp;DAY(G22)&amp;"."&amp;MONTH(G22)&amp;"."&amp;YEAR(G22),""),"1001 - Няма данни за пл. док.")</f>
        <v>1001 - Няма данни за пл. док.</v>
      </c>
      <c r="B22" s="69">
        <v>15</v>
      </c>
      <c r="C22" s="69" t="str">
        <f>IF(AND(D22&lt;&gt;"",D22&lt;&gt;" -  -  -  -  - "),VLOOKUP(D22,supply!$A$8:$B$507,2,FALSE),"")</f>
        <v/>
      </c>
      <c r="D22" s="60"/>
      <c r="E22" s="106"/>
      <c r="F22" s="105"/>
      <c r="G22" s="67"/>
      <c r="H22" s="108"/>
      <c r="I22" s="63" t="str">
        <f t="shared" si="0"/>
        <v>Няма избран доставчик</v>
      </c>
      <c r="J22" s="63" t="str">
        <f t="shared" si="1"/>
        <v/>
      </c>
      <c r="K22" s="3" t="str">
        <f t="shared" si="2"/>
        <v xml:space="preserve"> -  -  - преведена сума общо: </v>
      </c>
      <c r="V22" s="94" t="str">
        <f>IF(I22="OK",IF(IFERROR(VLOOKUP(B22,total!$G$8:$G$1007,1,FALSE),"")="",B22&amp;", ",""),"")</f>
        <v/>
      </c>
      <c r="W22" s="94" t="str">
        <f t="shared" si="3"/>
        <v/>
      </c>
    </row>
    <row r="23" spans="1:23" x14ac:dyDescent="0.25">
      <c r="A23" s="42" t="str">
        <f>IF(I23="OK",IFERROR(B23&amp;" - "&amp;VLOOKUP(C23,supply!$B$8:$C$507,2,FALSE)&amp;" - "&amp;E23&amp;" - "&amp;F23&amp;" - превод: "&amp;H23&amp;" - "&amp;DAY(G23)&amp;"."&amp;MONTH(G23)&amp;"."&amp;YEAR(G23),""),"1001 - Няма данни за пл. док.")</f>
        <v>1001 - Няма данни за пл. док.</v>
      </c>
      <c r="B23" s="69">
        <v>16</v>
      </c>
      <c r="C23" s="69" t="str">
        <f>IF(AND(D23&lt;&gt;"",D23&lt;&gt;" -  -  -  -  - "),VLOOKUP(D23,supply!$A$8:$B$507,2,FALSE),"")</f>
        <v/>
      </c>
      <c r="D23" s="60"/>
      <c r="E23" s="106"/>
      <c r="F23" s="105"/>
      <c r="G23" s="67"/>
      <c r="H23" s="108"/>
      <c r="I23" s="63" t="str">
        <f t="shared" si="0"/>
        <v>Няма избран доставчик</v>
      </c>
      <c r="J23" s="63" t="str">
        <f t="shared" si="1"/>
        <v/>
      </c>
      <c r="K23" s="3" t="str">
        <f t="shared" si="2"/>
        <v xml:space="preserve"> -  -  - преведена сума общо: </v>
      </c>
      <c r="V23" s="94" t="str">
        <f>IF(I23="OK",IF(IFERROR(VLOOKUP(B23,total!$G$8:$G$1007,1,FALSE),"")="",B23&amp;", ",""),"")</f>
        <v/>
      </c>
      <c r="W23" s="94" t="str">
        <f t="shared" si="3"/>
        <v/>
      </c>
    </row>
    <row r="24" spans="1:23" x14ac:dyDescent="0.25">
      <c r="A24" s="42" t="str">
        <f>IF(I24="OK",IFERROR(B24&amp;" - "&amp;VLOOKUP(C24,supply!$B$8:$C$507,2,FALSE)&amp;" - "&amp;E24&amp;" - "&amp;F24&amp;" - превод: "&amp;H24&amp;" - "&amp;DAY(G24)&amp;"."&amp;MONTH(G24)&amp;"."&amp;YEAR(G24),""),"1001 - Няма данни за пл. док.")</f>
        <v>1001 - Няма данни за пл. док.</v>
      </c>
      <c r="B24" s="69">
        <v>17</v>
      </c>
      <c r="C24" s="69" t="str">
        <f>IF(AND(D24&lt;&gt;"",D24&lt;&gt;" -  -  -  -  - "),VLOOKUP(D24,supply!$A$8:$B$507,2,FALSE),"")</f>
        <v/>
      </c>
      <c r="D24" s="60"/>
      <c r="E24" s="106"/>
      <c r="F24" s="105"/>
      <c r="G24" s="67"/>
      <c r="H24" s="108"/>
      <c r="I24" s="63" t="str">
        <f t="shared" si="0"/>
        <v>Няма избран доставчик</v>
      </c>
      <c r="J24" s="63" t="str">
        <f t="shared" si="1"/>
        <v/>
      </c>
      <c r="K24" s="3" t="str">
        <f t="shared" si="2"/>
        <v xml:space="preserve"> -  -  - преведена сума общо: </v>
      </c>
      <c r="V24" s="94" t="str">
        <f>IF(I24="OK",IF(IFERROR(VLOOKUP(B24,total!$G$8:$G$1007,1,FALSE),"")="",B24&amp;", ",""),"")</f>
        <v/>
      </c>
      <c r="W24" s="94" t="str">
        <f t="shared" si="3"/>
        <v/>
      </c>
    </row>
    <row r="25" spans="1:23" x14ac:dyDescent="0.25">
      <c r="A25" s="42" t="str">
        <f>IF(I25="OK",IFERROR(B25&amp;" - "&amp;VLOOKUP(C25,supply!$B$8:$C$507,2,FALSE)&amp;" - "&amp;E25&amp;" - "&amp;F25&amp;" - превод: "&amp;H25&amp;" - "&amp;DAY(G25)&amp;"."&amp;MONTH(G25)&amp;"."&amp;YEAR(G25),""),"1001 - Няма данни за пл. док.")</f>
        <v>1001 - Няма данни за пл. док.</v>
      </c>
      <c r="B25" s="69">
        <v>18</v>
      </c>
      <c r="C25" s="69" t="str">
        <f>IF(AND(D25&lt;&gt;"",D25&lt;&gt;" -  -  -  -  - "),VLOOKUP(D25,supply!$A$8:$B$507,2,FALSE),"")</f>
        <v/>
      </c>
      <c r="D25" s="60"/>
      <c r="E25" s="106"/>
      <c r="F25" s="105"/>
      <c r="G25" s="67"/>
      <c r="H25" s="108"/>
      <c r="I25" s="63" t="str">
        <f t="shared" si="0"/>
        <v>Няма избран доставчик</v>
      </c>
      <c r="J25" s="63" t="str">
        <f t="shared" si="1"/>
        <v/>
      </c>
      <c r="K25" s="3" t="str">
        <f t="shared" si="2"/>
        <v xml:space="preserve"> -  -  - преведена сума общо: </v>
      </c>
      <c r="V25" s="94" t="str">
        <f>IF(I25="OK",IF(IFERROR(VLOOKUP(B25,total!$G$8:$G$1007,1,FALSE),"")="",B25&amp;", ",""),"")</f>
        <v/>
      </c>
      <c r="W25" s="94" t="str">
        <f t="shared" si="3"/>
        <v/>
      </c>
    </row>
    <row r="26" spans="1:23" x14ac:dyDescent="0.25">
      <c r="A26" s="42" t="str">
        <f>IF(I26="OK",IFERROR(B26&amp;" - "&amp;VLOOKUP(C26,supply!$B$8:$C$507,2,FALSE)&amp;" - "&amp;E26&amp;" - "&amp;F26&amp;" - превод: "&amp;H26&amp;" - "&amp;DAY(G26)&amp;"."&amp;MONTH(G26)&amp;"."&amp;YEAR(G26),""),"1001 - Няма данни за пл. док.")</f>
        <v>1001 - Няма данни за пл. док.</v>
      </c>
      <c r="B26" s="69">
        <v>19</v>
      </c>
      <c r="C26" s="69" t="str">
        <f>IF(AND(D26&lt;&gt;"",D26&lt;&gt;" -  -  -  -  - "),VLOOKUP(D26,supply!$A$8:$B$507,2,FALSE),"")</f>
        <v/>
      </c>
      <c r="D26" s="60"/>
      <c r="E26" s="106"/>
      <c r="F26" s="105"/>
      <c r="G26" s="67"/>
      <c r="H26" s="108"/>
      <c r="I26" s="63" t="str">
        <f t="shared" si="0"/>
        <v>Няма избран доставчик</v>
      </c>
      <c r="J26" s="63" t="str">
        <f t="shared" si="1"/>
        <v/>
      </c>
      <c r="K26" s="3" t="str">
        <f t="shared" si="2"/>
        <v xml:space="preserve"> -  -  - преведена сума общо: </v>
      </c>
      <c r="V26" s="94" t="str">
        <f>IF(I26="OK",IF(IFERROR(VLOOKUP(B26,total!$G$8:$G$1007,1,FALSE),"")="",B26&amp;", ",""),"")</f>
        <v/>
      </c>
      <c r="W26" s="94" t="str">
        <f t="shared" si="3"/>
        <v/>
      </c>
    </row>
    <row r="27" spans="1:23" x14ac:dyDescent="0.25">
      <c r="A27" s="42" t="str">
        <f>IF(I27="OK",IFERROR(B27&amp;" - "&amp;VLOOKUP(C27,supply!$B$8:$C$507,2,FALSE)&amp;" - "&amp;E27&amp;" - "&amp;F27&amp;" - превод: "&amp;H27&amp;" - "&amp;DAY(G27)&amp;"."&amp;MONTH(G27)&amp;"."&amp;YEAR(G27),""),"1001 - Няма данни за пл. док.")</f>
        <v>1001 - Няма данни за пл. док.</v>
      </c>
      <c r="B27" s="69">
        <v>20</v>
      </c>
      <c r="C27" s="69" t="str">
        <f>IF(AND(D27&lt;&gt;"",D27&lt;&gt;" -  -  -  -  - "),VLOOKUP(D27,supply!$A$8:$B$507,2,FALSE),"")</f>
        <v/>
      </c>
      <c r="D27" s="60"/>
      <c r="E27" s="106"/>
      <c r="F27" s="105"/>
      <c r="G27" s="67"/>
      <c r="H27" s="108"/>
      <c r="I27" s="63" t="str">
        <f t="shared" si="0"/>
        <v>Няма избран доставчик</v>
      </c>
      <c r="J27" s="63" t="str">
        <f t="shared" si="1"/>
        <v/>
      </c>
      <c r="K27" s="3" t="str">
        <f t="shared" si="2"/>
        <v xml:space="preserve"> -  -  - преведена сума общо: </v>
      </c>
      <c r="V27" s="94" t="str">
        <f>IF(I27="OK",IF(IFERROR(VLOOKUP(B27,total!$G$8:$G$1007,1,FALSE),"")="",B27&amp;", ",""),"")</f>
        <v/>
      </c>
      <c r="W27" s="94" t="str">
        <f t="shared" si="3"/>
        <v/>
      </c>
    </row>
    <row r="28" spans="1:23" x14ac:dyDescent="0.25">
      <c r="A28" s="42" t="str">
        <f>IF(I28="OK",IFERROR(B28&amp;" - "&amp;VLOOKUP(C28,supply!$B$8:$C$507,2,FALSE)&amp;" - "&amp;E28&amp;" - "&amp;F28&amp;" - превод: "&amp;H28&amp;" - "&amp;DAY(G28)&amp;"."&amp;MONTH(G28)&amp;"."&amp;YEAR(G28),""),"1001 - Няма данни за пл. док.")</f>
        <v>1001 - Няма данни за пл. док.</v>
      </c>
      <c r="B28" s="69">
        <v>21</v>
      </c>
      <c r="C28" s="69" t="str">
        <f>IF(AND(D28&lt;&gt;"",D28&lt;&gt;" -  -  -  -  - "),VLOOKUP(D28,supply!$A$8:$B$507,2,FALSE),"")</f>
        <v/>
      </c>
      <c r="D28" s="60"/>
      <c r="E28" s="106"/>
      <c r="F28" s="105"/>
      <c r="G28" s="67"/>
      <c r="H28" s="108"/>
      <c r="I28" s="63" t="str">
        <f t="shared" si="0"/>
        <v>Няма избран доставчик</v>
      </c>
      <c r="J28" s="63" t="str">
        <f t="shared" si="1"/>
        <v/>
      </c>
      <c r="K28" s="3" t="str">
        <f t="shared" si="2"/>
        <v xml:space="preserve"> -  -  - преведена сума общо: </v>
      </c>
      <c r="V28" s="94" t="str">
        <f>IF(I28="OK",IF(IFERROR(VLOOKUP(B28,total!$G$8:$G$1007,1,FALSE),"")="",B28&amp;", ",""),"")</f>
        <v/>
      </c>
      <c r="W28" s="94" t="str">
        <f t="shared" si="3"/>
        <v/>
      </c>
    </row>
    <row r="29" spans="1:23" x14ac:dyDescent="0.25">
      <c r="A29" s="42" t="str">
        <f>IF(I29="OK",IFERROR(B29&amp;" - "&amp;VLOOKUP(C29,supply!$B$8:$C$507,2,FALSE)&amp;" - "&amp;E29&amp;" - "&amp;F29&amp;" - превод: "&amp;H29&amp;" - "&amp;DAY(G29)&amp;"."&amp;MONTH(G29)&amp;"."&amp;YEAR(G29),""),"1001 - Няма данни за пл. док.")</f>
        <v>1001 - Няма данни за пл. док.</v>
      </c>
      <c r="B29" s="69">
        <v>22</v>
      </c>
      <c r="C29" s="69" t="str">
        <f>IF(AND(D29&lt;&gt;"",D29&lt;&gt;" -  -  -  -  - "),VLOOKUP(D29,supply!$A$8:$B$507,2,FALSE),"")</f>
        <v/>
      </c>
      <c r="D29" s="60"/>
      <c r="E29" s="106"/>
      <c r="F29" s="105"/>
      <c r="G29" s="67"/>
      <c r="H29" s="108"/>
      <c r="I29" s="63" t="str">
        <f t="shared" si="0"/>
        <v>Няма избран доставчик</v>
      </c>
      <c r="J29" s="63" t="str">
        <f t="shared" si="1"/>
        <v/>
      </c>
      <c r="K29" s="3" t="str">
        <f t="shared" si="2"/>
        <v xml:space="preserve"> -  -  - преведена сума общо: </v>
      </c>
      <c r="V29" s="94" t="str">
        <f>IF(I29="OK",IF(IFERROR(VLOOKUP(B29,total!$G$8:$G$1007,1,FALSE),"")="",B29&amp;", ",""),"")</f>
        <v/>
      </c>
      <c r="W29" s="94" t="str">
        <f t="shared" si="3"/>
        <v/>
      </c>
    </row>
    <row r="30" spans="1:23" x14ac:dyDescent="0.25">
      <c r="A30" s="42" t="str">
        <f>IF(I30="OK",IFERROR(B30&amp;" - "&amp;VLOOKUP(C30,supply!$B$8:$C$507,2,FALSE)&amp;" - "&amp;E30&amp;" - "&amp;F30&amp;" - превод: "&amp;H30&amp;" - "&amp;DAY(G30)&amp;"."&amp;MONTH(G30)&amp;"."&amp;YEAR(G30),""),"1001 - Няма данни за пл. док.")</f>
        <v>1001 - Няма данни за пл. док.</v>
      </c>
      <c r="B30" s="69">
        <v>23</v>
      </c>
      <c r="C30" s="69" t="str">
        <f>IF(AND(D30&lt;&gt;"",D30&lt;&gt;" -  -  -  -  - "),VLOOKUP(D30,supply!$A$8:$B$507,2,FALSE),"")</f>
        <v/>
      </c>
      <c r="D30" s="60"/>
      <c r="E30" s="106"/>
      <c r="F30" s="105"/>
      <c r="G30" s="67"/>
      <c r="H30" s="108"/>
      <c r="I30" s="63" t="str">
        <f t="shared" si="0"/>
        <v>Няма избран доставчик</v>
      </c>
      <c r="J30" s="63" t="str">
        <f t="shared" si="1"/>
        <v/>
      </c>
      <c r="K30" s="3" t="str">
        <f t="shared" si="2"/>
        <v xml:space="preserve"> -  -  - преведена сума общо: </v>
      </c>
      <c r="V30" s="94" t="str">
        <f>IF(I30="OK",IF(IFERROR(VLOOKUP(B30,total!$G$8:$G$1007,1,FALSE),"")="",B30&amp;", ",""),"")</f>
        <v/>
      </c>
      <c r="W30" s="94" t="str">
        <f t="shared" si="3"/>
        <v/>
      </c>
    </row>
    <row r="31" spans="1:23" x14ac:dyDescent="0.25">
      <c r="A31" s="42" t="str">
        <f>IF(I31="OK",IFERROR(B31&amp;" - "&amp;VLOOKUP(C31,supply!$B$8:$C$507,2,FALSE)&amp;" - "&amp;E31&amp;" - "&amp;F31&amp;" - превод: "&amp;H31&amp;" - "&amp;DAY(G31)&amp;"."&amp;MONTH(G31)&amp;"."&amp;YEAR(G31),""),"1001 - Няма данни за пл. док.")</f>
        <v>1001 - Няма данни за пл. док.</v>
      </c>
      <c r="B31" s="69">
        <v>24</v>
      </c>
      <c r="C31" s="69" t="str">
        <f>IF(AND(D31&lt;&gt;"",D31&lt;&gt;" -  -  -  -  - "),VLOOKUP(D31,supply!$A$8:$B$507,2,FALSE),"")</f>
        <v/>
      </c>
      <c r="D31" s="60"/>
      <c r="E31" s="106"/>
      <c r="F31" s="105"/>
      <c r="G31" s="67"/>
      <c r="H31" s="108"/>
      <c r="I31" s="63" t="str">
        <f t="shared" si="0"/>
        <v>Няма избран доставчик</v>
      </c>
      <c r="J31" s="63" t="str">
        <f t="shared" si="1"/>
        <v/>
      </c>
      <c r="K31" s="3" t="str">
        <f t="shared" si="2"/>
        <v xml:space="preserve"> -  -  - преведена сума общо: </v>
      </c>
      <c r="V31" s="94" t="str">
        <f>IF(I31="OK",IF(IFERROR(VLOOKUP(B31,total!$G$8:$G$1007,1,FALSE),"")="",B31&amp;", ",""),"")</f>
        <v/>
      </c>
      <c r="W31" s="94" t="str">
        <f t="shared" si="3"/>
        <v/>
      </c>
    </row>
    <row r="32" spans="1:23" x14ac:dyDescent="0.25">
      <c r="A32" s="42" t="str">
        <f>IF(I32="OK",IFERROR(B32&amp;" - "&amp;VLOOKUP(C32,supply!$B$8:$C$507,2,FALSE)&amp;" - "&amp;E32&amp;" - "&amp;F32&amp;" - превод: "&amp;H32&amp;" - "&amp;DAY(G32)&amp;"."&amp;MONTH(G32)&amp;"."&amp;YEAR(G32),""),"1001 - Няма данни за пл. док.")</f>
        <v>1001 - Няма данни за пл. док.</v>
      </c>
      <c r="B32" s="69">
        <v>25</v>
      </c>
      <c r="C32" s="69" t="str">
        <f>IF(AND(D32&lt;&gt;"",D32&lt;&gt;" -  -  -  -  - "),VLOOKUP(D32,supply!$A$8:$B$507,2,FALSE),"")</f>
        <v/>
      </c>
      <c r="D32" s="60"/>
      <c r="E32" s="106"/>
      <c r="F32" s="105"/>
      <c r="G32" s="67"/>
      <c r="H32" s="108"/>
      <c r="I32" s="63" t="str">
        <f t="shared" si="0"/>
        <v>Няма избран доставчик</v>
      </c>
      <c r="J32" s="63" t="str">
        <f t="shared" si="1"/>
        <v/>
      </c>
      <c r="K32" s="3" t="str">
        <f t="shared" si="2"/>
        <v xml:space="preserve"> -  -  - преведена сума общо: </v>
      </c>
      <c r="V32" s="94" t="str">
        <f>IF(I32="OK",IF(IFERROR(VLOOKUP(B32,total!$G$8:$G$1007,1,FALSE),"")="",B32&amp;", ",""),"")</f>
        <v/>
      </c>
      <c r="W32" s="94" t="str">
        <f t="shared" si="3"/>
        <v/>
      </c>
    </row>
    <row r="33" spans="1:23" x14ac:dyDescent="0.25">
      <c r="A33" s="42" t="str">
        <f>IF(I33="OK",IFERROR(B33&amp;" - "&amp;VLOOKUP(C33,supply!$B$8:$C$507,2,FALSE)&amp;" - "&amp;E33&amp;" - "&amp;F33&amp;" - превод: "&amp;H33&amp;" - "&amp;DAY(G33)&amp;"."&amp;MONTH(G33)&amp;"."&amp;YEAR(G33),""),"1001 - Няма данни за пл. док.")</f>
        <v>1001 - Няма данни за пл. док.</v>
      </c>
      <c r="B33" s="69">
        <v>26</v>
      </c>
      <c r="C33" s="69" t="str">
        <f>IF(AND(D33&lt;&gt;"",D33&lt;&gt;" -  -  -  -  - "),VLOOKUP(D33,supply!$A$8:$B$507,2,FALSE),"")</f>
        <v/>
      </c>
      <c r="D33" s="60"/>
      <c r="E33" s="106"/>
      <c r="F33" s="105"/>
      <c r="G33" s="67"/>
      <c r="H33" s="108"/>
      <c r="I33" s="63" t="str">
        <f t="shared" si="0"/>
        <v>Няма избран доставчик</v>
      </c>
      <c r="J33" s="63" t="str">
        <f t="shared" si="1"/>
        <v/>
      </c>
      <c r="K33" s="3" t="str">
        <f t="shared" si="2"/>
        <v xml:space="preserve"> -  -  - преведена сума общо: </v>
      </c>
      <c r="V33" s="94" t="str">
        <f>IF(I33="OK",IF(IFERROR(VLOOKUP(B33,total!$G$8:$G$1007,1,FALSE),"")="",B33&amp;", ",""),"")</f>
        <v/>
      </c>
      <c r="W33" s="94" t="str">
        <f t="shared" si="3"/>
        <v/>
      </c>
    </row>
    <row r="34" spans="1:23" x14ac:dyDescent="0.25">
      <c r="A34" s="42" t="str">
        <f>IF(I34="OK",IFERROR(B34&amp;" - "&amp;VLOOKUP(C34,supply!$B$8:$C$507,2,FALSE)&amp;" - "&amp;E34&amp;" - "&amp;F34&amp;" - превод: "&amp;H34&amp;" - "&amp;DAY(G34)&amp;"."&amp;MONTH(G34)&amp;"."&amp;YEAR(G34),""),"1001 - Няма данни за пл. док.")</f>
        <v>1001 - Няма данни за пл. док.</v>
      </c>
      <c r="B34" s="69">
        <v>27</v>
      </c>
      <c r="C34" s="69" t="str">
        <f>IF(AND(D34&lt;&gt;"",D34&lt;&gt;" -  -  -  -  - "),VLOOKUP(D34,supply!$A$8:$B$507,2,FALSE),"")</f>
        <v/>
      </c>
      <c r="D34" s="60"/>
      <c r="E34" s="106"/>
      <c r="F34" s="105"/>
      <c r="G34" s="67"/>
      <c r="H34" s="108"/>
      <c r="I34" s="63" t="str">
        <f t="shared" si="0"/>
        <v>Няма избран доставчик</v>
      </c>
      <c r="J34" s="63" t="str">
        <f t="shared" si="1"/>
        <v/>
      </c>
      <c r="K34" s="3" t="str">
        <f t="shared" si="2"/>
        <v xml:space="preserve"> -  -  - преведена сума общо: </v>
      </c>
      <c r="V34" s="94" t="str">
        <f>IF(I34="OK",IF(IFERROR(VLOOKUP(B34,total!$G$8:$G$1007,1,FALSE),"")="",B34&amp;", ",""),"")</f>
        <v/>
      </c>
      <c r="W34" s="94" t="str">
        <f t="shared" si="3"/>
        <v/>
      </c>
    </row>
    <row r="35" spans="1:23" x14ac:dyDescent="0.25">
      <c r="A35" s="42" t="str">
        <f>IF(I35="OK",IFERROR(B35&amp;" - "&amp;VLOOKUP(C35,supply!$B$8:$C$507,2,FALSE)&amp;" - "&amp;E35&amp;" - "&amp;F35&amp;" - превод: "&amp;H35&amp;" - "&amp;DAY(G35)&amp;"."&amp;MONTH(G35)&amp;"."&amp;YEAR(G35),""),"1001 - Няма данни за пл. док.")</f>
        <v>1001 - Няма данни за пл. док.</v>
      </c>
      <c r="B35" s="69">
        <v>28</v>
      </c>
      <c r="C35" s="69" t="str">
        <f>IF(AND(D35&lt;&gt;"",D35&lt;&gt;" -  -  -  -  - "),VLOOKUP(D35,supply!$A$8:$B$507,2,FALSE),"")</f>
        <v/>
      </c>
      <c r="D35" s="60"/>
      <c r="E35" s="106"/>
      <c r="F35" s="105"/>
      <c r="G35" s="67"/>
      <c r="H35" s="108"/>
      <c r="I35" s="63" t="str">
        <f t="shared" si="0"/>
        <v>Няма избран доставчик</v>
      </c>
      <c r="J35" s="63" t="str">
        <f t="shared" si="1"/>
        <v/>
      </c>
      <c r="K35" s="3" t="str">
        <f t="shared" si="2"/>
        <v xml:space="preserve"> -  -  - преведена сума общо: </v>
      </c>
      <c r="V35" s="94" t="str">
        <f>IF(I35="OK",IF(IFERROR(VLOOKUP(B35,total!$G$8:$G$1007,1,FALSE),"")="",B35&amp;", ",""),"")</f>
        <v/>
      </c>
      <c r="W35" s="94" t="str">
        <f t="shared" si="3"/>
        <v/>
      </c>
    </row>
    <row r="36" spans="1:23" x14ac:dyDescent="0.25">
      <c r="A36" s="42" t="str">
        <f>IF(I36="OK",IFERROR(B36&amp;" - "&amp;VLOOKUP(C36,supply!$B$8:$C$507,2,FALSE)&amp;" - "&amp;E36&amp;" - "&amp;F36&amp;" - превод: "&amp;H36&amp;" - "&amp;DAY(G36)&amp;"."&amp;MONTH(G36)&amp;"."&amp;YEAR(G36),""),"1001 - Няма данни за пл. док.")</f>
        <v>1001 - Няма данни за пл. док.</v>
      </c>
      <c r="B36" s="69">
        <v>29</v>
      </c>
      <c r="C36" s="69" t="str">
        <f>IF(AND(D36&lt;&gt;"",D36&lt;&gt;" -  -  -  -  - "),VLOOKUP(D36,supply!$A$8:$B$507,2,FALSE),"")</f>
        <v/>
      </c>
      <c r="D36" s="60"/>
      <c r="E36" s="106"/>
      <c r="F36" s="105"/>
      <c r="G36" s="67"/>
      <c r="H36" s="108"/>
      <c r="I36" s="63" t="str">
        <f t="shared" si="0"/>
        <v>Няма избран доставчик</v>
      </c>
      <c r="J36" s="63" t="str">
        <f t="shared" si="1"/>
        <v/>
      </c>
      <c r="K36" s="3" t="str">
        <f t="shared" si="2"/>
        <v xml:space="preserve"> -  -  - преведена сума общо: </v>
      </c>
      <c r="V36" s="94" t="str">
        <f>IF(I36="OK",IF(IFERROR(VLOOKUP(B36,total!$G$8:$G$1007,1,FALSE),"")="",B36&amp;", ",""),"")</f>
        <v/>
      </c>
      <c r="W36" s="94" t="str">
        <f t="shared" si="3"/>
        <v/>
      </c>
    </row>
    <row r="37" spans="1:23" x14ac:dyDescent="0.25">
      <c r="A37" s="42" t="str">
        <f>IF(I37="OK",IFERROR(B37&amp;" - "&amp;VLOOKUP(C37,supply!$B$8:$C$507,2,FALSE)&amp;" - "&amp;E37&amp;" - "&amp;F37&amp;" - превод: "&amp;H37&amp;" - "&amp;DAY(G37)&amp;"."&amp;MONTH(G37)&amp;"."&amp;YEAR(G37),""),"1001 - Няма данни за пл. док.")</f>
        <v>1001 - Няма данни за пл. док.</v>
      </c>
      <c r="B37" s="69">
        <v>30</v>
      </c>
      <c r="C37" s="69" t="str">
        <f>IF(AND(D37&lt;&gt;"",D37&lt;&gt;" -  -  -  -  - "),VLOOKUP(D37,supply!$A$8:$B$507,2,FALSE),"")</f>
        <v/>
      </c>
      <c r="D37" s="60"/>
      <c r="E37" s="106"/>
      <c r="F37" s="105"/>
      <c r="G37" s="67"/>
      <c r="H37" s="108"/>
      <c r="I37" s="63" t="str">
        <f t="shared" si="0"/>
        <v>Няма избран доставчик</v>
      </c>
      <c r="J37" s="63" t="str">
        <f t="shared" si="1"/>
        <v/>
      </c>
      <c r="K37" s="3" t="str">
        <f t="shared" si="2"/>
        <v xml:space="preserve"> -  -  - преведена сума общо: </v>
      </c>
      <c r="V37" s="94" t="str">
        <f>IF(I37="OK",IF(IFERROR(VLOOKUP(B37,total!$G$8:$G$1007,1,FALSE),"")="",B37&amp;", ",""),"")</f>
        <v/>
      </c>
      <c r="W37" s="94" t="str">
        <f t="shared" si="3"/>
        <v/>
      </c>
    </row>
    <row r="38" spans="1:23" x14ac:dyDescent="0.25">
      <c r="A38" s="42" t="str">
        <f>IF(I38="OK",IFERROR(B38&amp;" - "&amp;VLOOKUP(C38,supply!$B$8:$C$507,2,FALSE)&amp;" - "&amp;E38&amp;" - "&amp;F38&amp;" - превод: "&amp;H38&amp;" - "&amp;DAY(G38)&amp;"."&amp;MONTH(G38)&amp;"."&amp;YEAR(G38),""),"1001 - Няма данни за пл. док.")</f>
        <v>1001 - Няма данни за пл. док.</v>
      </c>
      <c r="B38" s="69">
        <v>31</v>
      </c>
      <c r="C38" s="69" t="str">
        <f>IF(AND(D38&lt;&gt;"",D38&lt;&gt;" -  -  -  -  - "),VLOOKUP(D38,supply!$A$8:$B$507,2,FALSE),"")</f>
        <v/>
      </c>
      <c r="D38" s="60"/>
      <c r="E38" s="106"/>
      <c r="F38" s="105"/>
      <c r="G38" s="67"/>
      <c r="H38" s="108"/>
      <c r="I38" s="63" t="str">
        <f t="shared" si="0"/>
        <v>Няма избран доставчик</v>
      </c>
      <c r="J38" s="63" t="str">
        <f t="shared" si="1"/>
        <v/>
      </c>
      <c r="K38" s="3" t="str">
        <f t="shared" si="2"/>
        <v xml:space="preserve"> -  -  - преведена сума общо: </v>
      </c>
      <c r="V38" s="94" t="str">
        <f>IF(I38="OK",IF(IFERROR(VLOOKUP(B38,total!$G$8:$G$1007,1,FALSE),"")="",B38&amp;", ",""),"")</f>
        <v/>
      </c>
      <c r="W38" s="94" t="str">
        <f t="shared" si="3"/>
        <v/>
      </c>
    </row>
    <row r="39" spans="1:23" x14ac:dyDescent="0.25">
      <c r="A39" s="42" t="str">
        <f>IF(I39="OK",IFERROR(B39&amp;" - "&amp;VLOOKUP(C39,supply!$B$8:$C$507,2,FALSE)&amp;" - "&amp;E39&amp;" - "&amp;F39&amp;" - превод: "&amp;H39&amp;" - "&amp;DAY(G39)&amp;"."&amp;MONTH(G39)&amp;"."&amp;YEAR(G39),""),"1001 - Няма данни за пл. док.")</f>
        <v>1001 - Няма данни за пл. док.</v>
      </c>
      <c r="B39" s="69">
        <v>32</v>
      </c>
      <c r="C39" s="69" t="str">
        <f>IF(AND(D39&lt;&gt;"",D39&lt;&gt;" -  -  -  -  - "),VLOOKUP(D39,supply!$A$8:$B$507,2,FALSE),"")</f>
        <v/>
      </c>
      <c r="D39" s="60"/>
      <c r="E39" s="106"/>
      <c r="F39" s="105"/>
      <c r="G39" s="67"/>
      <c r="H39" s="108"/>
      <c r="I39" s="63" t="str">
        <f t="shared" si="0"/>
        <v>Няма избран доставчик</v>
      </c>
      <c r="J39" s="63" t="str">
        <f t="shared" si="1"/>
        <v/>
      </c>
      <c r="K39" s="3" t="str">
        <f t="shared" si="2"/>
        <v xml:space="preserve"> -  -  - преведена сума общо: </v>
      </c>
      <c r="V39" s="94" t="str">
        <f>IF(I39="OK",IF(IFERROR(VLOOKUP(B39,total!$G$8:$G$1007,1,FALSE),"")="",B39&amp;", ",""),"")</f>
        <v/>
      </c>
      <c r="W39" s="94" t="str">
        <f t="shared" si="3"/>
        <v/>
      </c>
    </row>
    <row r="40" spans="1:23" x14ac:dyDescent="0.25">
      <c r="A40" s="42" t="str">
        <f>IF(I40="OK",IFERROR(B40&amp;" - "&amp;VLOOKUP(C40,supply!$B$8:$C$507,2,FALSE)&amp;" - "&amp;E40&amp;" - "&amp;F40&amp;" - превод: "&amp;H40&amp;" - "&amp;DAY(G40)&amp;"."&amp;MONTH(G40)&amp;"."&amp;YEAR(G40),""),"1001 - Няма данни за пл. док.")</f>
        <v>1001 - Няма данни за пл. док.</v>
      </c>
      <c r="B40" s="69">
        <v>33</v>
      </c>
      <c r="C40" s="69" t="str">
        <f>IF(AND(D40&lt;&gt;"",D40&lt;&gt;" -  -  -  -  - "),VLOOKUP(D40,supply!$A$8:$B$507,2,FALSE),"")</f>
        <v/>
      </c>
      <c r="D40" s="60"/>
      <c r="E40" s="106"/>
      <c r="F40" s="105"/>
      <c r="G40" s="67"/>
      <c r="H40" s="108"/>
      <c r="I40" s="63" t="str">
        <f t="shared" si="0"/>
        <v>Няма избран доставчик</v>
      </c>
      <c r="J40" s="63" t="str">
        <f t="shared" si="1"/>
        <v/>
      </c>
      <c r="K40" s="3" t="str">
        <f t="shared" si="2"/>
        <v xml:space="preserve"> -  -  - преведена сума общо: </v>
      </c>
      <c r="V40" s="94" t="str">
        <f>IF(I40="OK",IF(IFERROR(VLOOKUP(B40,total!$G$8:$G$1007,1,FALSE),"")="",B40&amp;", ",""),"")</f>
        <v/>
      </c>
      <c r="W40" s="94" t="str">
        <f t="shared" si="3"/>
        <v/>
      </c>
    </row>
    <row r="41" spans="1:23" x14ac:dyDescent="0.25">
      <c r="A41" s="42" t="str">
        <f>IF(I41="OK",IFERROR(B41&amp;" - "&amp;VLOOKUP(C41,supply!$B$8:$C$507,2,FALSE)&amp;" - "&amp;E41&amp;" - "&amp;F41&amp;" - превод: "&amp;H41&amp;" - "&amp;DAY(G41)&amp;"."&amp;MONTH(G41)&amp;"."&amp;YEAR(G41),""),"1001 - Няма данни за пл. док.")</f>
        <v>1001 - Няма данни за пл. док.</v>
      </c>
      <c r="B41" s="69">
        <v>34</v>
      </c>
      <c r="C41" s="69" t="str">
        <f>IF(AND(D41&lt;&gt;"",D41&lt;&gt;" -  -  -  -  - "),VLOOKUP(D41,supply!$A$8:$B$507,2,FALSE),"")</f>
        <v/>
      </c>
      <c r="D41" s="60"/>
      <c r="E41" s="106"/>
      <c r="F41" s="105"/>
      <c r="G41" s="67"/>
      <c r="H41" s="108"/>
      <c r="I41" s="63" t="str">
        <f t="shared" si="0"/>
        <v>Няма избран доставчик</v>
      </c>
      <c r="J41" s="63" t="str">
        <f t="shared" si="1"/>
        <v/>
      </c>
      <c r="K41" s="3" t="str">
        <f t="shared" si="2"/>
        <v xml:space="preserve"> -  -  - преведена сума общо: </v>
      </c>
      <c r="V41" s="94" t="str">
        <f>IF(I41="OK",IF(IFERROR(VLOOKUP(B41,total!$G$8:$G$1007,1,FALSE),"")="",B41&amp;", ",""),"")</f>
        <v/>
      </c>
      <c r="W41" s="94" t="str">
        <f t="shared" si="3"/>
        <v/>
      </c>
    </row>
    <row r="42" spans="1:23" x14ac:dyDescent="0.25">
      <c r="A42" s="42" t="str">
        <f>IF(I42="OK",IFERROR(B42&amp;" - "&amp;VLOOKUP(C42,supply!$B$8:$C$507,2,FALSE)&amp;" - "&amp;E42&amp;" - "&amp;F42&amp;" - превод: "&amp;H42&amp;" - "&amp;DAY(G42)&amp;"."&amp;MONTH(G42)&amp;"."&amp;YEAR(G42),""),"1001 - Няма данни за пл. док.")</f>
        <v>1001 - Няма данни за пл. док.</v>
      </c>
      <c r="B42" s="69">
        <v>35</v>
      </c>
      <c r="C42" s="69" t="str">
        <f>IF(AND(D42&lt;&gt;"",D42&lt;&gt;" -  -  -  -  - "),VLOOKUP(D42,supply!$A$8:$B$507,2,FALSE),"")</f>
        <v/>
      </c>
      <c r="D42" s="60"/>
      <c r="E42" s="106"/>
      <c r="F42" s="105"/>
      <c r="G42" s="67"/>
      <c r="H42" s="108"/>
      <c r="I42" s="63" t="str">
        <f t="shared" si="0"/>
        <v>Няма избран доставчик</v>
      </c>
      <c r="J42" s="63" t="str">
        <f t="shared" si="1"/>
        <v/>
      </c>
      <c r="K42" s="3" t="str">
        <f t="shared" si="2"/>
        <v xml:space="preserve"> -  -  - преведена сума общо: </v>
      </c>
      <c r="V42" s="94" t="str">
        <f>IF(I42="OK",IF(IFERROR(VLOOKUP(B42,total!$G$8:$G$1007,1,FALSE),"")="",B42&amp;", ",""),"")</f>
        <v/>
      </c>
      <c r="W42" s="94" t="str">
        <f t="shared" si="3"/>
        <v/>
      </c>
    </row>
    <row r="43" spans="1:23" x14ac:dyDescent="0.25">
      <c r="A43" s="42" t="str">
        <f>IF(I43="OK",IFERROR(B43&amp;" - "&amp;VLOOKUP(C43,supply!$B$8:$C$507,2,FALSE)&amp;" - "&amp;E43&amp;" - "&amp;F43&amp;" - превод: "&amp;H43&amp;" - "&amp;DAY(G43)&amp;"."&amp;MONTH(G43)&amp;"."&amp;YEAR(G43),""),"1001 - Няма данни за пл. док.")</f>
        <v>1001 - Няма данни за пл. док.</v>
      </c>
      <c r="B43" s="69">
        <v>36</v>
      </c>
      <c r="C43" s="69" t="str">
        <f>IF(AND(D43&lt;&gt;"",D43&lt;&gt;" -  -  -  -  - "),VLOOKUP(D43,supply!$A$8:$B$507,2,FALSE),"")</f>
        <v/>
      </c>
      <c r="D43" s="60"/>
      <c r="E43" s="106"/>
      <c r="F43" s="105"/>
      <c r="G43" s="67"/>
      <c r="H43" s="108"/>
      <c r="I43" s="63" t="str">
        <f t="shared" si="0"/>
        <v>Няма избран доставчик</v>
      </c>
      <c r="J43" s="63" t="str">
        <f t="shared" si="1"/>
        <v/>
      </c>
      <c r="K43" s="3" t="str">
        <f t="shared" si="2"/>
        <v xml:space="preserve"> -  -  - преведена сума общо: </v>
      </c>
      <c r="V43" s="94" t="str">
        <f>IF(I43="OK",IF(IFERROR(VLOOKUP(B43,total!$G$8:$G$1007,1,FALSE),"")="",B43&amp;", ",""),"")</f>
        <v/>
      </c>
      <c r="W43" s="94" t="str">
        <f t="shared" si="3"/>
        <v/>
      </c>
    </row>
    <row r="44" spans="1:23" x14ac:dyDescent="0.25">
      <c r="A44" s="42" t="str">
        <f>IF(I44="OK",IFERROR(B44&amp;" - "&amp;VLOOKUP(C44,supply!$B$8:$C$507,2,FALSE)&amp;" - "&amp;E44&amp;" - "&amp;F44&amp;" - превод: "&amp;H44&amp;" - "&amp;DAY(G44)&amp;"."&amp;MONTH(G44)&amp;"."&amp;YEAR(G44),""),"1001 - Няма данни за пл. док.")</f>
        <v>1001 - Няма данни за пл. док.</v>
      </c>
      <c r="B44" s="69">
        <v>37</v>
      </c>
      <c r="C44" s="69" t="str">
        <f>IF(AND(D44&lt;&gt;"",D44&lt;&gt;" -  -  -  -  - "),VLOOKUP(D44,supply!$A$8:$B$507,2,FALSE),"")</f>
        <v/>
      </c>
      <c r="D44" s="60"/>
      <c r="E44" s="106"/>
      <c r="F44" s="105"/>
      <c r="G44" s="67"/>
      <c r="H44" s="108"/>
      <c r="I44" s="63" t="str">
        <f t="shared" si="0"/>
        <v>Няма избран доставчик</v>
      </c>
      <c r="J44" s="63" t="str">
        <f t="shared" si="1"/>
        <v/>
      </c>
      <c r="K44" s="3" t="str">
        <f t="shared" si="2"/>
        <v xml:space="preserve"> -  -  - преведена сума общо: </v>
      </c>
      <c r="V44" s="94" t="str">
        <f>IF(I44="OK",IF(IFERROR(VLOOKUP(B44,total!$G$8:$G$1007,1,FALSE),"")="",B44&amp;", ",""),"")</f>
        <v/>
      </c>
      <c r="W44" s="94" t="str">
        <f t="shared" si="3"/>
        <v/>
      </c>
    </row>
    <row r="45" spans="1:23" x14ac:dyDescent="0.25">
      <c r="A45" s="42" t="str">
        <f>IF(I45="OK",IFERROR(B45&amp;" - "&amp;VLOOKUP(C45,supply!$B$8:$C$507,2,FALSE)&amp;" - "&amp;E45&amp;" - "&amp;F45&amp;" - превод: "&amp;H45&amp;" - "&amp;DAY(G45)&amp;"."&amp;MONTH(G45)&amp;"."&amp;YEAR(G45),""),"1001 - Няма данни за пл. док.")</f>
        <v>1001 - Няма данни за пл. док.</v>
      </c>
      <c r="B45" s="69">
        <v>38</v>
      </c>
      <c r="C45" s="69" t="str">
        <f>IF(AND(D45&lt;&gt;"",D45&lt;&gt;" -  -  -  -  - "),VLOOKUP(D45,supply!$A$8:$B$507,2,FALSE),"")</f>
        <v/>
      </c>
      <c r="D45" s="60"/>
      <c r="E45" s="106"/>
      <c r="F45" s="105"/>
      <c r="G45" s="67"/>
      <c r="H45" s="108"/>
      <c r="I45" s="63" t="str">
        <f t="shared" si="0"/>
        <v>Няма избран доставчик</v>
      </c>
      <c r="J45" s="63" t="str">
        <f t="shared" si="1"/>
        <v/>
      </c>
      <c r="K45" s="3" t="str">
        <f t="shared" si="2"/>
        <v xml:space="preserve"> -  -  - преведена сума общо: </v>
      </c>
      <c r="V45" s="94" t="str">
        <f>IF(I45="OK",IF(IFERROR(VLOOKUP(B45,total!$G$8:$G$1007,1,FALSE),"")="",B45&amp;", ",""),"")</f>
        <v/>
      </c>
      <c r="W45" s="94" t="str">
        <f t="shared" si="3"/>
        <v/>
      </c>
    </row>
    <row r="46" spans="1:23" x14ac:dyDescent="0.25">
      <c r="A46" s="42" t="str">
        <f>IF(I46="OK",IFERROR(B46&amp;" - "&amp;VLOOKUP(C46,supply!$B$8:$C$507,2,FALSE)&amp;" - "&amp;E46&amp;" - "&amp;F46&amp;" - превод: "&amp;H46&amp;" - "&amp;DAY(G46)&amp;"."&amp;MONTH(G46)&amp;"."&amp;YEAR(G46),""),"1001 - Няма данни за пл. док.")</f>
        <v>1001 - Няма данни за пл. док.</v>
      </c>
      <c r="B46" s="69">
        <v>39</v>
      </c>
      <c r="C46" s="69" t="str">
        <f>IF(AND(D46&lt;&gt;"",D46&lt;&gt;" -  -  -  -  - "),VLOOKUP(D46,supply!$A$8:$B$507,2,FALSE),"")</f>
        <v/>
      </c>
      <c r="D46" s="60"/>
      <c r="E46" s="106"/>
      <c r="F46" s="105"/>
      <c r="G46" s="67"/>
      <c r="H46" s="108"/>
      <c r="I46" s="63" t="str">
        <f t="shared" si="0"/>
        <v>Няма избран доставчик</v>
      </c>
      <c r="J46" s="63" t="str">
        <f t="shared" si="1"/>
        <v/>
      </c>
      <c r="K46" s="3" t="str">
        <f t="shared" si="2"/>
        <v xml:space="preserve"> -  -  - преведена сума общо: </v>
      </c>
      <c r="V46" s="94" t="str">
        <f>IF(I46="OK",IF(IFERROR(VLOOKUP(B46,total!$G$8:$G$1007,1,FALSE),"")="",B46&amp;", ",""),"")</f>
        <v/>
      </c>
      <c r="W46" s="94" t="str">
        <f t="shared" si="3"/>
        <v/>
      </c>
    </row>
    <row r="47" spans="1:23" x14ac:dyDescent="0.25">
      <c r="A47" s="42" t="str">
        <f>IF(I47="OK",IFERROR(B47&amp;" - "&amp;VLOOKUP(C47,supply!$B$8:$C$507,2,FALSE)&amp;" - "&amp;E47&amp;" - "&amp;F47&amp;" - превод: "&amp;H47&amp;" - "&amp;DAY(G47)&amp;"."&amp;MONTH(G47)&amp;"."&amp;YEAR(G47),""),"1001 - Няма данни за пл. док.")</f>
        <v>1001 - Няма данни за пл. док.</v>
      </c>
      <c r="B47" s="69">
        <v>40</v>
      </c>
      <c r="C47" s="69" t="str">
        <f>IF(AND(D47&lt;&gt;"",D47&lt;&gt;" -  -  -  -  - "),VLOOKUP(D47,supply!$A$8:$B$507,2,FALSE),"")</f>
        <v/>
      </c>
      <c r="D47" s="60"/>
      <c r="E47" s="106"/>
      <c r="F47" s="105"/>
      <c r="G47" s="67"/>
      <c r="H47" s="108"/>
      <c r="I47" s="63" t="str">
        <f t="shared" si="0"/>
        <v>Няма избран доставчик</v>
      </c>
      <c r="J47" s="63" t="str">
        <f t="shared" si="1"/>
        <v/>
      </c>
      <c r="K47" s="3" t="str">
        <f t="shared" si="2"/>
        <v xml:space="preserve"> -  -  - преведена сума общо: </v>
      </c>
      <c r="V47" s="94" t="str">
        <f>IF(I47="OK",IF(IFERROR(VLOOKUP(B47,total!$G$8:$G$1007,1,FALSE),"")="",B47&amp;", ",""),"")</f>
        <v/>
      </c>
      <c r="W47" s="94" t="str">
        <f t="shared" si="3"/>
        <v/>
      </c>
    </row>
    <row r="48" spans="1:23" x14ac:dyDescent="0.25">
      <c r="A48" s="42" t="str">
        <f>IF(I48="OK",IFERROR(B48&amp;" - "&amp;VLOOKUP(C48,supply!$B$8:$C$507,2,FALSE)&amp;" - "&amp;E48&amp;" - "&amp;F48&amp;" - превод: "&amp;H48&amp;" - "&amp;DAY(G48)&amp;"."&amp;MONTH(G48)&amp;"."&amp;YEAR(G48),""),"1001 - Няма данни за пл. док.")</f>
        <v>1001 - Няма данни за пл. док.</v>
      </c>
      <c r="B48" s="69">
        <v>41</v>
      </c>
      <c r="C48" s="69" t="str">
        <f>IF(AND(D48&lt;&gt;"",D48&lt;&gt;" -  -  -  -  - "),VLOOKUP(D48,supply!$A$8:$B$507,2,FALSE),"")</f>
        <v/>
      </c>
      <c r="D48" s="60"/>
      <c r="E48" s="106"/>
      <c r="F48" s="105"/>
      <c r="G48" s="67"/>
      <c r="H48" s="108"/>
      <c r="I48" s="63" t="str">
        <f t="shared" si="0"/>
        <v>Няма избран доставчик</v>
      </c>
      <c r="J48" s="63" t="str">
        <f t="shared" si="1"/>
        <v/>
      </c>
      <c r="K48" s="3" t="str">
        <f t="shared" si="2"/>
        <v xml:space="preserve"> -  -  - преведена сума общо: </v>
      </c>
      <c r="V48" s="94" t="str">
        <f>IF(I48="OK",IF(IFERROR(VLOOKUP(B48,total!$G$8:$G$1007,1,FALSE),"")="",B48&amp;", ",""),"")</f>
        <v/>
      </c>
      <c r="W48" s="94" t="str">
        <f t="shared" si="3"/>
        <v/>
      </c>
    </row>
    <row r="49" spans="1:23" x14ac:dyDescent="0.25">
      <c r="A49" s="42" t="str">
        <f>IF(I49="OK",IFERROR(B49&amp;" - "&amp;VLOOKUP(C49,supply!$B$8:$C$507,2,FALSE)&amp;" - "&amp;E49&amp;" - "&amp;F49&amp;" - превод: "&amp;H49&amp;" - "&amp;DAY(G49)&amp;"."&amp;MONTH(G49)&amp;"."&amp;YEAR(G49),""),"1001 - Няма данни за пл. док.")</f>
        <v>1001 - Няма данни за пл. док.</v>
      </c>
      <c r="B49" s="69">
        <v>42</v>
      </c>
      <c r="C49" s="69" t="str">
        <f>IF(AND(D49&lt;&gt;"",D49&lt;&gt;" -  -  -  -  - "),VLOOKUP(D49,supply!$A$8:$B$507,2,FALSE),"")</f>
        <v/>
      </c>
      <c r="D49" s="60"/>
      <c r="E49" s="106"/>
      <c r="F49" s="105"/>
      <c r="G49" s="67"/>
      <c r="H49" s="108"/>
      <c r="I49" s="63" t="str">
        <f t="shared" si="0"/>
        <v>Няма избран доставчик</v>
      </c>
      <c r="J49" s="63" t="str">
        <f t="shared" si="1"/>
        <v/>
      </c>
      <c r="K49" s="3" t="str">
        <f t="shared" si="2"/>
        <v xml:space="preserve"> -  -  - преведена сума общо: </v>
      </c>
      <c r="V49" s="94" t="str">
        <f>IF(I49="OK",IF(IFERROR(VLOOKUP(B49,total!$G$8:$G$1007,1,FALSE),"")="",B49&amp;", ",""),"")</f>
        <v/>
      </c>
      <c r="W49" s="94" t="str">
        <f t="shared" si="3"/>
        <v/>
      </c>
    </row>
    <row r="50" spans="1:23" x14ac:dyDescent="0.25">
      <c r="A50" s="42" t="str">
        <f>IF(I50="OK",IFERROR(B50&amp;" - "&amp;VLOOKUP(C50,supply!$B$8:$C$507,2,FALSE)&amp;" - "&amp;E50&amp;" - "&amp;F50&amp;" - превод: "&amp;H50&amp;" - "&amp;DAY(G50)&amp;"."&amp;MONTH(G50)&amp;"."&amp;YEAR(G50),""),"1001 - Няма данни за пл. док.")</f>
        <v>1001 - Няма данни за пл. док.</v>
      </c>
      <c r="B50" s="69">
        <v>43</v>
      </c>
      <c r="C50" s="69" t="str">
        <f>IF(AND(D50&lt;&gt;"",D50&lt;&gt;" -  -  -  -  - "),VLOOKUP(D50,supply!$A$8:$B$507,2,FALSE),"")</f>
        <v/>
      </c>
      <c r="D50" s="60"/>
      <c r="E50" s="106"/>
      <c r="F50" s="105"/>
      <c r="G50" s="67"/>
      <c r="H50" s="108"/>
      <c r="I50" s="63" t="str">
        <f t="shared" si="0"/>
        <v>Няма избран доставчик</v>
      </c>
      <c r="J50" s="63" t="str">
        <f t="shared" si="1"/>
        <v/>
      </c>
      <c r="K50" s="3" t="str">
        <f t="shared" si="2"/>
        <v xml:space="preserve"> -  -  - преведена сума общо: </v>
      </c>
      <c r="V50" s="94" t="str">
        <f>IF(I50="OK",IF(IFERROR(VLOOKUP(B50,total!$G$8:$G$1007,1,FALSE),"")="",B50&amp;", ",""),"")</f>
        <v/>
      </c>
      <c r="W50" s="94" t="str">
        <f t="shared" si="3"/>
        <v/>
      </c>
    </row>
    <row r="51" spans="1:23" x14ac:dyDescent="0.25">
      <c r="A51" s="42" t="str">
        <f>IF(I51="OK",IFERROR(B51&amp;" - "&amp;VLOOKUP(C51,supply!$B$8:$C$507,2,FALSE)&amp;" - "&amp;E51&amp;" - "&amp;F51&amp;" - превод: "&amp;H51&amp;" - "&amp;DAY(G51)&amp;"."&amp;MONTH(G51)&amp;"."&amp;YEAR(G51),""),"1001 - Няма данни за пл. док.")</f>
        <v>1001 - Няма данни за пл. док.</v>
      </c>
      <c r="B51" s="69">
        <v>44</v>
      </c>
      <c r="C51" s="69" t="str">
        <f>IF(AND(D51&lt;&gt;"",D51&lt;&gt;" -  -  -  -  - "),VLOOKUP(D51,supply!$A$8:$B$507,2,FALSE),"")</f>
        <v/>
      </c>
      <c r="D51" s="60"/>
      <c r="E51" s="106"/>
      <c r="F51" s="105"/>
      <c r="G51" s="67"/>
      <c r="H51" s="108"/>
      <c r="I51" s="63" t="str">
        <f t="shared" si="0"/>
        <v>Няма избран доставчик</v>
      </c>
      <c r="J51" s="63" t="str">
        <f t="shared" si="1"/>
        <v/>
      </c>
      <c r="K51" s="3" t="str">
        <f t="shared" si="2"/>
        <v xml:space="preserve"> -  -  - преведена сума общо: </v>
      </c>
      <c r="V51" s="94" t="str">
        <f>IF(I51="OK",IF(IFERROR(VLOOKUP(B51,total!$G$8:$G$1007,1,FALSE),"")="",B51&amp;", ",""),"")</f>
        <v/>
      </c>
      <c r="W51" s="94" t="str">
        <f t="shared" si="3"/>
        <v/>
      </c>
    </row>
    <row r="52" spans="1:23" x14ac:dyDescent="0.25">
      <c r="A52" s="42" t="str">
        <f>IF(I52="OK",IFERROR(B52&amp;" - "&amp;VLOOKUP(C52,supply!$B$8:$C$507,2,FALSE)&amp;" - "&amp;E52&amp;" - "&amp;F52&amp;" - превод: "&amp;H52&amp;" - "&amp;DAY(G52)&amp;"."&amp;MONTH(G52)&amp;"."&amp;YEAR(G52),""),"1001 - Няма данни за пл. док.")</f>
        <v>1001 - Няма данни за пл. док.</v>
      </c>
      <c r="B52" s="69">
        <v>45</v>
      </c>
      <c r="C52" s="69" t="str">
        <f>IF(AND(D52&lt;&gt;"",D52&lt;&gt;" -  -  -  -  - "),VLOOKUP(D52,supply!$A$8:$B$507,2,FALSE),"")</f>
        <v/>
      </c>
      <c r="D52" s="60"/>
      <c r="E52" s="106"/>
      <c r="F52" s="105"/>
      <c r="G52" s="67"/>
      <c r="H52" s="108"/>
      <c r="I52" s="63" t="str">
        <f t="shared" si="0"/>
        <v>Няма избран доставчик</v>
      </c>
      <c r="J52" s="63" t="str">
        <f t="shared" si="1"/>
        <v/>
      </c>
      <c r="K52" s="3" t="str">
        <f t="shared" si="2"/>
        <v xml:space="preserve"> -  -  - преведена сума общо: </v>
      </c>
      <c r="V52" s="94" t="str">
        <f>IF(I52="OK",IF(IFERROR(VLOOKUP(B52,total!$G$8:$G$1007,1,FALSE),"")="",B52&amp;", ",""),"")</f>
        <v/>
      </c>
      <c r="W52" s="94" t="str">
        <f t="shared" si="3"/>
        <v/>
      </c>
    </row>
    <row r="53" spans="1:23" x14ac:dyDescent="0.25">
      <c r="A53" s="42" t="str">
        <f>IF(I53="OK",IFERROR(B53&amp;" - "&amp;VLOOKUP(C53,supply!$B$8:$C$507,2,FALSE)&amp;" - "&amp;E53&amp;" - "&amp;F53&amp;" - превод: "&amp;H53&amp;" - "&amp;DAY(G53)&amp;"."&amp;MONTH(G53)&amp;"."&amp;YEAR(G53),""),"1001 - Няма данни за пл. док.")</f>
        <v>1001 - Няма данни за пл. док.</v>
      </c>
      <c r="B53" s="69">
        <v>46</v>
      </c>
      <c r="C53" s="69" t="str">
        <f>IF(AND(D53&lt;&gt;"",D53&lt;&gt;" -  -  -  -  - "),VLOOKUP(D53,supply!$A$8:$B$507,2,FALSE),"")</f>
        <v/>
      </c>
      <c r="D53" s="60"/>
      <c r="E53" s="106"/>
      <c r="F53" s="105"/>
      <c r="G53" s="67"/>
      <c r="H53" s="108"/>
      <c r="I53" s="63" t="str">
        <f t="shared" si="0"/>
        <v>Няма избран доставчик</v>
      </c>
      <c r="J53" s="63" t="str">
        <f t="shared" si="1"/>
        <v/>
      </c>
      <c r="K53" s="3" t="str">
        <f t="shared" si="2"/>
        <v xml:space="preserve"> -  -  - преведена сума общо: </v>
      </c>
      <c r="V53" s="94" t="str">
        <f>IF(I53="OK",IF(IFERROR(VLOOKUP(B53,total!$G$8:$G$1007,1,FALSE),"")="",B53&amp;", ",""),"")</f>
        <v/>
      </c>
      <c r="W53" s="94" t="str">
        <f t="shared" si="3"/>
        <v/>
      </c>
    </row>
    <row r="54" spans="1:23" x14ac:dyDescent="0.25">
      <c r="A54" s="42" t="str">
        <f>IF(I54="OK",IFERROR(B54&amp;" - "&amp;VLOOKUP(C54,supply!$B$8:$C$507,2,FALSE)&amp;" - "&amp;E54&amp;" - "&amp;F54&amp;" - превод: "&amp;H54&amp;" - "&amp;DAY(G54)&amp;"."&amp;MONTH(G54)&amp;"."&amp;YEAR(G54),""),"1001 - Няма данни за пл. док.")</f>
        <v>1001 - Няма данни за пл. док.</v>
      </c>
      <c r="B54" s="69">
        <v>47</v>
      </c>
      <c r="C54" s="69" t="str">
        <f>IF(AND(D54&lt;&gt;"",D54&lt;&gt;" -  -  -  -  - "),VLOOKUP(D54,supply!$A$8:$B$507,2,FALSE),"")</f>
        <v/>
      </c>
      <c r="D54" s="60"/>
      <c r="E54" s="106"/>
      <c r="F54" s="105"/>
      <c r="G54" s="67"/>
      <c r="H54" s="108"/>
      <c r="I54" s="63" t="str">
        <f t="shared" si="0"/>
        <v>Няма избран доставчик</v>
      </c>
      <c r="J54" s="63" t="str">
        <f t="shared" si="1"/>
        <v/>
      </c>
      <c r="K54" s="3" t="str">
        <f t="shared" si="2"/>
        <v xml:space="preserve"> -  -  - преведена сума общо: </v>
      </c>
      <c r="V54" s="94" t="str">
        <f>IF(I54="OK",IF(IFERROR(VLOOKUP(B54,total!$G$8:$G$1007,1,FALSE),"")="",B54&amp;", ",""),"")</f>
        <v/>
      </c>
      <c r="W54" s="94" t="str">
        <f t="shared" si="3"/>
        <v/>
      </c>
    </row>
    <row r="55" spans="1:23" x14ac:dyDescent="0.25">
      <c r="A55" s="42" t="str">
        <f>IF(I55="OK",IFERROR(B55&amp;" - "&amp;VLOOKUP(C55,supply!$B$8:$C$507,2,FALSE)&amp;" - "&amp;E55&amp;" - "&amp;F55&amp;" - превод: "&amp;H55&amp;" - "&amp;DAY(G55)&amp;"."&amp;MONTH(G55)&amp;"."&amp;YEAR(G55),""),"1001 - Няма данни за пл. док.")</f>
        <v>1001 - Няма данни за пл. док.</v>
      </c>
      <c r="B55" s="69">
        <v>48</v>
      </c>
      <c r="C55" s="69" t="str">
        <f>IF(AND(D55&lt;&gt;"",D55&lt;&gt;" -  -  -  -  - "),VLOOKUP(D55,supply!$A$8:$B$507,2,FALSE),"")</f>
        <v/>
      </c>
      <c r="D55" s="60"/>
      <c r="E55" s="106"/>
      <c r="F55" s="105"/>
      <c r="G55" s="67"/>
      <c r="H55" s="108"/>
      <c r="I55" s="63" t="str">
        <f t="shared" si="0"/>
        <v>Няма избран доставчик</v>
      </c>
      <c r="J55" s="63" t="str">
        <f t="shared" si="1"/>
        <v/>
      </c>
      <c r="K55" s="3" t="str">
        <f t="shared" si="2"/>
        <v xml:space="preserve"> -  -  - преведена сума общо: </v>
      </c>
      <c r="V55" s="94" t="str">
        <f>IF(I55="OK",IF(IFERROR(VLOOKUP(B55,total!$G$8:$G$1007,1,FALSE),"")="",B55&amp;", ",""),"")</f>
        <v/>
      </c>
      <c r="W55" s="94" t="str">
        <f t="shared" si="3"/>
        <v/>
      </c>
    </row>
    <row r="56" spans="1:23" x14ac:dyDescent="0.25">
      <c r="A56" s="42" t="str">
        <f>IF(I56="OK",IFERROR(B56&amp;" - "&amp;VLOOKUP(C56,supply!$B$8:$C$507,2,FALSE)&amp;" - "&amp;E56&amp;" - "&amp;F56&amp;" - превод: "&amp;H56&amp;" - "&amp;DAY(G56)&amp;"."&amp;MONTH(G56)&amp;"."&amp;YEAR(G56),""),"1001 - Няма данни за пл. док.")</f>
        <v>1001 - Няма данни за пл. док.</v>
      </c>
      <c r="B56" s="69">
        <v>49</v>
      </c>
      <c r="C56" s="69" t="str">
        <f>IF(AND(D56&lt;&gt;"",D56&lt;&gt;" -  -  -  -  - "),VLOOKUP(D56,supply!$A$8:$B$507,2,FALSE),"")</f>
        <v/>
      </c>
      <c r="D56" s="60"/>
      <c r="E56" s="106"/>
      <c r="F56" s="105"/>
      <c r="G56" s="67"/>
      <c r="H56" s="108"/>
      <c r="I56" s="63" t="str">
        <f t="shared" si="0"/>
        <v>Няма избран доставчик</v>
      </c>
      <c r="J56" s="63" t="str">
        <f t="shared" si="1"/>
        <v/>
      </c>
      <c r="K56" s="3" t="str">
        <f t="shared" si="2"/>
        <v xml:space="preserve"> -  -  - преведена сума общо: </v>
      </c>
      <c r="V56" s="94" t="str">
        <f>IF(I56="OK",IF(IFERROR(VLOOKUP(B56,total!$G$8:$G$1007,1,FALSE),"")="",B56&amp;", ",""),"")</f>
        <v/>
      </c>
      <c r="W56" s="94" t="str">
        <f t="shared" si="3"/>
        <v/>
      </c>
    </row>
    <row r="57" spans="1:23" x14ac:dyDescent="0.25">
      <c r="A57" s="42" t="str">
        <f>IF(I57="OK",IFERROR(B57&amp;" - "&amp;VLOOKUP(C57,supply!$B$8:$C$507,2,FALSE)&amp;" - "&amp;E57&amp;" - "&amp;F57&amp;" - превод: "&amp;H57&amp;" - "&amp;DAY(G57)&amp;"."&amp;MONTH(G57)&amp;"."&amp;YEAR(G57),""),"1001 - Няма данни за пл. док.")</f>
        <v>1001 - Няма данни за пл. док.</v>
      </c>
      <c r="B57" s="69">
        <v>50</v>
      </c>
      <c r="C57" s="69" t="str">
        <f>IF(AND(D57&lt;&gt;"",D57&lt;&gt;" -  -  -  -  - "),VLOOKUP(D57,supply!$A$8:$B$507,2,FALSE),"")</f>
        <v/>
      </c>
      <c r="D57" s="60"/>
      <c r="E57" s="106"/>
      <c r="F57" s="105"/>
      <c r="G57" s="67"/>
      <c r="H57" s="108"/>
      <c r="I57" s="63" t="str">
        <f t="shared" si="0"/>
        <v>Няма избран доставчик</v>
      </c>
      <c r="J57" s="63" t="str">
        <f t="shared" si="1"/>
        <v/>
      </c>
      <c r="K57" s="3" t="str">
        <f t="shared" si="2"/>
        <v xml:space="preserve"> -  -  - преведена сума общо: </v>
      </c>
      <c r="V57" s="94" t="str">
        <f>IF(I57="OK",IF(IFERROR(VLOOKUP(B57,total!$G$8:$G$1007,1,FALSE),"")="",B57&amp;", ",""),"")</f>
        <v/>
      </c>
      <c r="W57" s="94" t="str">
        <f t="shared" si="3"/>
        <v/>
      </c>
    </row>
    <row r="58" spans="1:23" x14ac:dyDescent="0.25">
      <c r="A58" s="42" t="str">
        <f>IF(I58="OK",IFERROR(B58&amp;" - "&amp;VLOOKUP(C58,supply!$B$8:$C$507,2,FALSE)&amp;" - "&amp;E58&amp;" - "&amp;F58&amp;" - превод: "&amp;H58&amp;" - "&amp;DAY(G58)&amp;"."&amp;MONTH(G58)&amp;"."&amp;YEAR(G58),""),"1001 - Няма данни за пл. док.")</f>
        <v>1001 - Няма данни за пл. док.</v>
      </c>
      <c r="B58" s="69">
        <v>51</v>
      </c>
      <c r="C58" s="69" t="str">
        <f>IF(AND(D58&lt;&gt;"",D58&lt;&gt;" -  -  -  -  - "),VLOOKUP(D58,supply!$A$8:$B$507,2,FALSE),"")</f>
        <v/>
      </c>
      <c r="D58" s="60"/>
      <c r="E58" s="106"/>
      <c r="F58" s="105"/>
      <c r="G58" s="67"/>
      <c r="H58" s="108"/>
      <c r="I58" s="63" t="str">
        <f t="shared" si="0"/>
        <v>Няма избран доставчик</v>
      </c>
      <c r="J58" s="63" t="str">
        <f t="shared" si="1"/>
        <v/>
      </c>
      <c r="K58" s="3" t="str">
        <f t="shared" si="2"/>
        <v xml:space="preserve"> -  -  - преведена сума общо: </v>
      </c>
      <c r="V58" s="94" t="str">
        <f>IF(I58="OK",IF(IFERROR(VLOOKUP(B58,total!$G$8:$G$1007,1,FALSE),"")="",B58&amp;", ",""),"")</f>
        <v/>
      </c>
      <c r="W58" s="94" t="str">
        <f t="shared" si="3"/>
        <v/>
      </c>
    </row>
    <row r="59" spans="1:23" x14ac:dyDescent="0.25">
      <c r="A59" s="42" t="str">
        <f>IF(I59="OK",IFERROR(B59&amp;" - "&amp;VLOOKUP(C59,supply!$B$8:$C$507,2,FALSE)&amp;" - "&amp;E59&amp;" - "&amp;F59&amp;" - превод: "&amp;H59&amp;" - "&amp;DAY(G59)&amp;"."&amp;MONTH(G59)&amp;"."&amp;YEAR(G59),""),"1001 - Няма данни за пл. док.")</f>
        <v>1001 - Няма данни за пл. док.</v>
      </c>
      <c r="B59" s="69">
        <v>52</v>
      </c>
      <c r="C59" s="69" t="str">
        <f>IF(AND(D59&lt;&gt;"",D59&lt;&gt;" -  -  -  -  - "),VLOOKUP(D59,supply!$A$8:$B$507,2,FALSE),"")</f>
        <v/>
      </c>
      <c r="D59" s="60"/>
      <c r="E59" s="106"/>
      <c r="F59" s="105"/>
      <c r="G59" s="67"/>
      <c r="H59" s="108"/>
      <c r="I59" s="63" t="str">
        <f t="shared" si="0"/>
        <v>Няма избран доставчик</v>
      </c>
      <c r="J59" s="63" t="str">
        <f t="shared" si="1"/>
        <v/>
      </c>
      <c r="K59" s="3" t="str">
        <f t="shared" si="2"/>
        <v xml:space="preserve"> -  -  - преведена сума общо: </v>
      </c>
      <c r="V59" s="94" t="str">
        <f>IF(I59="OK",IF(IFERROR(VLOOKUP(B59,total!$G$8:$G$1007,1,FALSE),"")="",B59&amp;", ",""),"")</f>
        <v/>
      </c>
      <c r="W59" s="94" t="str">
        <f t="shared" si="3"/>
        <v/>
      </c>
    </row>
    <row r="60" spans="1:23" x14ac:dyDescent="0.25">
      <c r="A60" s="42" t="str">
        <f>IF(I60="OK",IFERROR(B60&amp;" - "&amp;VLOOKUP(C60,supply!$B$8:$C$507,2,FALSE)&amp;" - "&amp;E60&amp;" - "&amp;F60&amp;" - превод: "&amp;H60&amp;" - "&amp;DAY(G60)&amp;"."&amp;MONTH(G60)&amp;"."&amp;YEAR(G60),""),"1001 - Няма данни за пл. док.")</f>
        <v>1001 - Няма данни за пл. док.</v>
      </c>
      <c r="B60" s="69">
        <v>53</v>
      </c>
      <c r="C60" s="69" t="str">
        <f>IF(AND(D60&lt;&gt;"",D60&lt;&gt;" -  -  -  -  - "),VLOOKUP(D60,supply!$A$8:$B$507,2,FALSE),"")</f>
        <v/>
      </c>
      <c r="D60" s="60"/>
      <c r="E60" s="106"/>
      <c r="F60" s="105"/>
      <c r="G60" s="67"/>
      <c r="H60" s="108"/>
      <c r="I60" s="63" t="str">
        <f t="shared" si="0"/>
        <v>Няма избран доставчик</v>
      </c>
      <c r="J60" s="63" t="str">
        <f t="shared" si="1"/>
        <v/>
      </c>
      <c r="K60" s="3" t="str">
        <f t="shared" si="2"/>
        <v xml:space="preserve"> -  -  - преведена сума общо: </v>
      </c>
      <c r="V60" s="94" t="str">
        <f>IF(I60="OK",IF(IFERROR(VLOOKUP(B60,total!$G$8:$G$1007,1,FALSE),"")="",B60&amp;", ",""),"")</f>
        <v/>
      </c>
      <c r="W60" s="94" t="str">
        <f t="shared" si="3"/>
        <v/>
      </c>
    </row>
    <row r="61" spans="1:23" x14ac:dyDescent="0.25">
      <c r="A61" s="42" t="str">
        <f>IF(I61="OK",IFERROR(B61&amp;" - "&amp;VLOOKUP(C61,supply!$B$8:$C$507,2,FALSE)&amp;" - "&amp;E61&amp;" - "&amp;F61&amp;" - превод: "&amp;H61&amp;" - "&amp;DAY(G61)&amp;"."&amp;MONTH(G61)&amp;"."&amp;YEAR(G61),""),"1001 - Няма данни за пл. док.")</f>
        <v>1001 - Няма данни за пл. док.</v>
      </c>
      <c r="B61" s="69">
        <v>54</v>
      </c>
      <c r="C61" s="69" t="str">
        <f>IF(AND(D61&lt;&gt;"",D61&lt;&gt;" -  -  -  -  - "),VLOOKUP(D61,supply!$A$8:$B$507,2,FALSE),"")</f>
        <v/>
      </c>
      <c r="D61" s="60"/>
      <c r="E61" s="106"/>
      <c r="F61" s="105"/>
      <c r="G61" s="67"/>
      <c r="H61" s="108"/>
      <c r="I61" s="63" t="str">
        <f t="shared" si="0"/>
        <v>Няма избран доставчик</v>
      </c>
      <c r="J61" s="63" t="str">
        <f t="shared" si="1"/>
        <v/>
      </c>
      <c r="K61" s="3" t="str">
        <f t="shared" si="2"/>
        <v xml:space="preserve"> -  -  - преведена сума общо: </v>
      </c>
      <c r="V61" s="94" t="str">
        <f>IF(I61="OK",IF(IFERROR(VLOOKUP(B61,total!$G$8:$G$1007,1,FALSE),"")="",B61&amp;", ",""),"")</f>
        <v/>
      </c>
      <c r="W61" s="94" t="str">
        <f t="shared" si="3"/>
        <v/>
      </c>
    </row>
    <row r="62" spans="1:23" x14ac:dyDescent="0.25">
      <c r="A62" s="42" t="str">
        <f>IF(I62="OK",IFERROR(B62&amp;" - "&amp;VLOOKUP(C62,supply!$B$8:$C$507,2,FALSE)&amp;" - "&amp;E62&amp;" - "&amp;F62&amp;" - превод: "&amp;H62&amp;" - "&amp;DAY(G62)&amp;"."&amp;MONTH(G62)&amp;"."&amp;YEAR(G62),""),"1001 - Няма данни за пл. док.")</f>
        <v>1001 - Няма данни за пл. док.</v>
      </c>
      <c r="B62" s="69">
        <v>55</v>
      </c>
      <c r="C62" s="69" t="str">
        <f>IF(AND(D62&lt;&gt;"",D62&lt;&gt;" -  -  -  -  - "),VLOOKUP(D62,supply!$A$8:$B$507,2,FALSE),"")</f>
        <v/>
      </c>
      <c r="D62" s="60"/>
      <c r="E62" s="106"/>
      <c r="F62" s="105"/>
      <c r="G62" s="67"/>
      <c r="H62" s="108"/>
      <c r="I62" s="63" t="str">
        <f t="shared" si="0"/>
        <v>Няма избран доставчик</v>
      </c>
      <c r="J62" s="63" t="str">
        <f t="shared" si="1"/>
        <v/>
      </c>
      <c r="K62" s="3" t="str">
        <f t="shared" si="2"/>
        <v xml:space="preserve"> -  -  - преведена сума общо: </v>
      </c>
      <c r="V62" s="94" t="str">
        <f>IF(I62="OK",IF(IFERROR(VLOOKUP(B62,total!$G$8:$G$1007,1,FALSE),"")="",B62&amp;", ",""),"")</f>
        <v/>
      </c>
      <c r="W62" s="94" t="str">
        <f t="shared" si="3"/>
        <v/>
      </c>
    </row>
    <row r="63" spans="1:23" x14ac:dyDescent="0.25">
      <c r="A63" s="42" t="str">
        <f>IF(I63="OK",IFERROR(B63&amp;" - "&amp;VLOOKUP(C63,supply!$B$8:$C$507,2,FALSE)&amp;" - "&amp;E63&amp;" - "&amp;F63&amp;" - превод: "&amp;H63&amp;" - "&amp;DAY(G63)&amp;"."&amp;MONTH(G63)&amp;"."&amp;YEAR(G63),""),"1001 - Няма данни за пл. док.")</f>
        <v>1001 - Няма данни за пл. док.</v>
      </c>
      <c r="B63" s="69">
        <v>56</v>
      </c>
      <c r="C63" s="69" t="str">
        <f>IF(AND(D63&lt;&gt;"",D63&lt;&gt;" -  -  -  -  - "),VLOOKUP(D63,supply!$A$8:$B$507,2,FALSE),"")</f>
        <v/>
      </c>
      <c r="D63" s="60"/>
      <c r="E63" s="106"/>
      <c r="F63" s="105"/>
      <c r="G63" s="67"/>
      <c r="H63" s="108"/>
      <c r="I63" s="63" t="str">
        <f t="shared" si="0"/>
        <v>Няма избран доставчик</v>
      </c>
      <c r="J63" s="63" t="str">
        <f t="shared" si="1"/>
        <v/>
      </c>
      <c r="K63" s="3" t="str">
        <f t="shared" si="2"/>
        <v xml:space="preserve"> -  -  - преведена сума общо: </v>
      </c>
      <c r="V63" s="94" t="str">
        <f>IF(I63="OK",IF(IFERROR(VLOOKUP(B63,total!$G$8:$G$1007,1,FALSE),"")="",B63&amp;", ",""),"")</f>
        <v/>
      </c>
      <c r="W63" s="94" t="str">
        <f t="shared" si="3"/>
        <v/>
      </c>
    </row>
    <row r="64" spans="1:23" x14ac:dyDescent="0.25">
      <c r="A64" s="42" t="str">
        <f>IF(I64="OK",IFERROR(B64&amp;" - "&amp;VLOOKUP(C64,supply!$B$8:$C$507,2,FALSE)&amp;" - "&amp;E64&amp;" - "&amp;F64&amp;" - превод: "&amp;H64&amp;" - "&amp;DAY(G64)&amp;"."&amp;MONTH(G64)&amp;"."&amp;YEAR(G64),""),"1001 - Няма данни за пл. док.")</f>
        <v>1001 - Няма данни за пл. док.</v>
      </c>
      <c r="B64" s="69">
        <v>57</v>
      </c>
      <c r="C64" s="69" t="str">
        <f>IF(AND(D64&lt;&gt;"",D64&lt;&gt;" -  -  -  -  - "),VLOOKUP(D64,supply!$A$8:$B$507,2,FALSE),"")</f>
        <v/>
      </c>
      <c r="D64" s="60"/>
      <c r="E64" s="106"/>
      <c r="F64" s="105"/>
      <c r="G64" s="67"/>
      <c r="H64" s="108"/>
      <c r="I64" s="63" t="str">
        <f t="shared" si="0"/>
        <v>Няма избран доставчик</v>
      </c>
      <c r="J64" s="63" t="str">
        <f t="shared" si="1"/>
        <v/>
      </c>
      <c r="K64" s="3" t="str">
        <f t="shared" si="2"/>
        <v xml:space="preserve"> -  -  - преведена сума общо: </v>
      </c>
      <c r="V64" s="94" t="str">
        <f>IF(I64="OK",IF(IFERROR(VLOOKUP(B64,total!$G$8:$G$1007,1,FALSE),"")="",B64&amp;", ",""),"")</f>
        <v/>
      </c>
      <c r="W64" s="94" t="str">
        <f t="shared" si="3"/>
        <v/>
      </c>
    </row>
    <row r="65" spans="1:23" x14ac:dyDescent="0.25">
      <c r="A65" s="42" t="str">
        <f>IF(I65="OK",IFERROR(B65&amp;" - "&amp;VLOOKUP(C65,supply!$B$8:$C$507,2,FALSE)&amp;" - "&amp;E65&amp;" - "&amp;F65&amp;" - превод: "&amp;H65&amp;" - "&amp;DAY(G65)&amp;"."&amp;MONTH(G65)&amp;"."&amp;YEAR(G65),""),"1001 - Няма данни за пл. док.")</f>
        <v>1001 - Няма данни за пл. док.</v>
      </c>
      <c r="B65" s="69">
        <v>58</v>
      </c>
      <c r="C65" s="69" t="str">
        <f>IF(AND(D65&lt;&gt;"",D65&lt;&gt;" -  -  -  -  - "),VLOOKUP(D65,supply!$A$8:$B$507,2,FALSE),"")</f>
        <v/>
      </c>
      <c r="D65" s="60"/>
      <c r="E65" s="106"/>
      <c r="F65" s="105"/>
      <c r="G65" s="67"/>
      <c r="H65" s="108"/>
      <c r="I65" s="63" t="str">
        <f t="shared" si="0"/>
        <v>Няма избран доставчик</v>
      </c>
      <c r="J65" s="63" t="str">
        <f t="shared" si="1"/>
        <v/>
      </c>
      <c r="K65" s="3" t="str">
        <f t="shared" si="2"/>
        <v xml:space="preserve"> -  -  - преведена сума общо: </v>
      </c>
      <c r="V65" s="94" t="str">
        <f>IF(I65="OK",IF(IFERROR(VLOOKUP(B65,total!$G$8:$G$1007,1,FALSE),"")="",B65&amp;", ",""),"")</f>
        <v/>
      </c>
      <c r="W65" s="94" t="str">
        <f t="shared" si="3"/>
        <v/>
      </c>
    </row>
    <row r="66" spans="1:23" x14ac:dyDescent="0.25">
      <c r="A66" s="42" t="str">
        <f>IF(I66="OK",IFERROR(B66&amp;" - "&amp;VLOOKUP(C66,supply!$B$8:$C$507,2,FALSE)&amp;" - "&amp;E66&amp;" - "&amp;F66&amp;" - превод: "&amp;H66&amp;" - "&amp;DAY(G66)&amp;"."&amp;MONTH(G66)&amp;"."&amp;YEAR(G66),""),"1001 - Няма данни за пл. док.")</f>
        <v>1001 - Няма данни за пл. док.</v>
      </c>
      <c r="B66" s="69">
        <v>59</v>
      </c>
      <c r="C66" s="69" t="str">
        <f>IF(AND(D66&lt;&gt;"",D66&lt;&gt;" -  -  -  -  - "),VLOOKUP(D66,supply!$A$8:$B$507,2,FALSE),"")</f>
        <v/>
      </c>
      <c r="D66" s="60"/>
      <c r="E66" s="106"/>
      <c r="F66" s="105"/>
      <c r="G66" s="67"/>
      <c r="H66" s="108"/>
      <c r="I66" s="63" t="str">
        <f t="shared" si="0"/>
        <v>Няма избран доставчик</v>
      </c>
      <c r="J66" s="63" t="str">
        <f t="shared" si="1"/>
        <v/>
      </c>
      <c r="K66" s="3" t="str">
        <f t="shared" si="2"/>
        <v xml:space="preserve"> -  -  - преведена сума общо: </v>
      </c>
      <c r="V66" s="94" t="str">
        <f>IF(I66="OK",IF(IFERROR(VLOOKUP(B66,total!$G$8:$G$1007,1,FALSE),"")="",B66&amp;", ",""),"")</f>
        <v/>
      </c>
      <c r="W66" s="94" t="str">
        <f t="shared" si="3"/>
        <v/>
      </c>
    </row>
    <row r="67" spans="1:23" x14ac:dyDescent="0.25">
      <c r="A67" s="42" t="str">
        <f>IF(I67="OK",IFERROR(B67&amp;" - "&amp;VLOOKUP(C67,supply!$B$8:$C$507,2,FALSE)&amp;" - "&amp;E67&amp;" - "&amp;F67&amp;" - превод: "&amp;H67&amp;" - "&amp;DAY(G67)&amp;"."&amp;MONTH(G67)&amp;"."&amp;YEAR(G67),""),"1001 - Няма данни за пл. док.")</f>
        <v>1001 - Няма данни за пл. док.</v>
      </c>
      <c r="B67" s="69">
        <v>60</v>
      </c>
      <c r="C67" s="69" t="str">
        <f>IF(AND(D67&lt;&gt;"",D67&lt;&gt;" -  -  -  -  - "),VLOOKUP(D67,supply!$A$8:$B$507,2,FALSE),"")</f>
        <v/>
      </c>
      <c r="D67" s="60"/>
      <c r="E67" s="106"/>
      <c r="F67" s="105"/>
      <c r="G67" s="67"/>
      <c r="H67" s="108"/>
      <c r="I67" s="63" t="str">
        <f t="shared" si="0"/>
        <v>Няма избран доставчик</v>
      </c>
      <c r="J67" s="63" t="str">
        <f t="shared" si="1"/>
        <v/>
      </c>
      <c r="K67" s="3" t="str">
        <f t="shared" si="2"/>
        <v xml:space="preserve"> -  -  - преведена сума общо: </v>
      </c>
      <c r="V67" s="94" t="str">
        <f>IF(I67="OK",IF(IFERROR(VLOOKUP(B67,total!$G$8:$G$1007,1,FALSE),"")="",B67&amp;", ",""),"")</f>
        <v/>
      </c>
      <c r="W67" s="94" t="str">
        <f t="shared" si="3"/>
        <v/>
      </c>
    </row>
    <row r="68" spans="1:23" x14ac:dyDescent="0.25">
      <c r="A68" s="42" t="str">
        <f>IF(I68="OK",IFERROR(B68&amp;" - "&amp;VLOOKUP(C68,supply!$B$8:$C$507,2,FALSE)&amp;" - "&amp;E68&amp;" - "&amp;F68&amp;" - превод: "&amp;H68&amp;" - "&amp;DAY(G68)&amp;"."&amp;MONTH(G68)&amp;"."&amp;YEAR(G68),""),"1001 - Няма данни за пл. док.")</f>
        <v>1001 - Няма данни за пл. док.</v>
      </c>
      <c r="B68" s="69">
        <v>61</v>
      </c>
      <c r="C68" s="69" t="str">
        <f>IF(AND(D68&lt;&gt;"",D68&lt;&gt;" -  -  -  -  - "),VLOOKUP(D68,supply!$A$8:$B$507,2,FALSE),"")</f>
        <v/>
      </c>
      <c r="D68" s="60"/>
      <c r="E68" s="106"/>
      <c r="F68" s="105"/>
      <c r="G68" s="67"/>
      <c r="H68" s="108"/>
      <c r="I68" s="63" t="str">
        <f t="shared" si="0"/>
        <v>Няма избран доставчик</v>
      </c>
      <c r="J68" s="63" t="str">
        <f t="shared" si="1"/>
        <v/>
      </c>
      <c r="K68" s="3" t="str">
        <f t="shared" si="2"/>
        <v xml:space="preserve"> -  -  - преведена сума общо: </v>
      </c>
      <c r="V68" s="94" t="str">
        <f>IF(I68="OK",IF(IFERROR(VLOOKUP(B68,total!$G$8:$G$1007,1,FALSE),"")="",B68&amp;", ",""),"")</f>
        <v/>
      </c>
      <c r="W68" s="94" t="str">
        <f t="shared" si="3"/>
        <v/>
      </c>
    </row>
    <row r="69" spans="1:23" x14ac:dyDescent="0.25">
      <c r="A69" s="42" t="str">
        <f>IF(I69="OK",IFERROR(B69&amp;" - "&amp;VLOOKUP(C69,supply!$B$8:$C$507,2,FALSE)&amp;" - "&amp;E69&amp;" - "&amp;F69&amp;" - превод: "&amp;H69&amp;" - "&amp;DAY(G69)&amp;"."&amp;MONTH(G69)&amp;"."&amp;YEAR(G69),""),"1001 - Няма данни за пл. док.")</f>
        <v>1001 - Няма данни за пл. док.</v>
      </c>
      <c r="B69" s="69">
        <v>62</v>
      </c>
      <c r="C69" s="69" t="str">
        <f>IF(AND(D69&lt;&gt;"",D69&lt;&gt;" -  -  -  -  - "),VLOOKUP(D69,supply!$A$8:$B$507,2,FALSE),"")</f>
        <v/>
      </c>
      <c r="D69" s="60"/>
      <c r="E69" s="106"/>
      <c r="F69" s="105"/>
      <c r="G69" s="67"/>
      <c r="H69" s="108"/>
      <c r="I69" s="63" t="str">
        <f t="shared" si="0"/>
        <v>Няма избран доставчик</v>
      </c>
      <c r="J69" s="63" t="str">
        <f t="shared" si="1"/>
        <v/>
      </c>
      <c r="K69" s="3" t="str">
        <f t="shared" si="2"/>
        <v xml:space="preserve"> -  -  - преведена сума общо: </v>
      </c>
      <c r="V69" s="94" t="str">
        <f>IF(I69="OK",IF(IFERROR(VLOOKUP(B69,total!$G$8:$G$1007,1,FALSE),"")="",B69&amp;", ",""),"")</f>
        <v/>
      </c>
      <c r="W69" s="94" t="str">
        <f t="shared" si="3"/>
        <v/>
      </c>
    </row>
    <row r="70" spans="1:23" x14ac:dyDescent="0.25">
      <c r="A70" s="42" t="str">
        <f>IF(I70="OK",IFERROR(B70&amp;" - "&amp;VLOOKUP(C70,supply!$B$8:$C$507,2,FALSE)&amp;" - "&amp;E70&amp;" - "&amp;F70&amp;" - превод: "&amp;H70&amp;" - "&amp;DAY(G70)&amp;"."&amp;MONTH(G70)&amp;"."&amp;YEAR(G70),""),"1001 - Няма данни за пл. док.")</f>
        <v>1001 - Няма данни за пл. док.</v>
      </c>
      <c r="B70" s="69">
        <v>63</v>
      </c>
      <c r="C70" s="69" t="str">
        <f>IF(AND(D70&lt;&gt;"",D70&lt;&gt;" -  -  -  -  - "),VLOOKUP(D70,supply!$A$8:$B$507,2,FALSE),"")</f>
        <v/>
      </c>
      <c r="D70" s="60"/>
      <c r="E70" s="106"/>
      <c r="F70" s="105"/>
      <c r="G70" s="67"/>
      <c r="H70" s="108"/>
      <c r="I70" s="63" t="str">
        <f t="shared" si="0"/>
        <v>Няма избран доставчик</v>
      </c>
      <c r="J70" s="63" t="str">
        <f t="shared" si="1"/>
        <v/>
      </c>
      <c r="K70" s="3" t="str">
        <f t="shared" si="2"/>
        <v xml:space="preserve"> -  -  - преведена сума общо: </v>
      </c>
      <c r="V70" s="94" t="str">
        <f>IF(I70="OK",IF(IFERROR(VLOOKUP(B70,total!$G$8:$G$1007,1,FALSE),"")="",B70&amp;", ",""),"")</f>
        <v/>
      </c>
      <c r="W70" s="94" t="str">
        <f t="shared" si="3"/>
        <v/>
      </c>
    </row>
    <row r="71" spans="1:23" x14ac:dyDescent="0.25">
      <c r="A71" s="42" t="str">
        <f>IF(I71="OK",IFERROR(B71&amp;" - "&amp;VLOOKUP(C71,supply!$B$8:$C$507,2,FALSE)&amp;" - "&amp;E71&amp;" - "&amp;F71&amp;" - превод: "&amp;H71&amp;" - "&amp;DAY(G71)&amp;"."&amp;MONTH(G71)&amp;"."&amp;YEAR(G71),""),"1001 - Няма данни за пл. док.")</f>
        <v>1001 - Няма данни за пл. док.</v>
      </c>
      <c r="B71" s="69">
        <v>64</v>
      </c>
      <c r="C71" s="69" t="str">
        <f>IF(AND(D71&lt;&gt;"",D71&lt;&gt;" -  -  -  -  - "),VLOOKUP(D71,supply!$A$8:$B$507,2,FALSE),"")</f>
        <v/>
      </c>
      <c r="D71" s="60"/>
      <c r="E71" s="106"/>
      <c r="F71" s="105"/>
      <c r="G71" s="67"/>
      <c r="H71" s="108"/>
      <c r="I71" s="63" t="str">
        <f t="shared" si="0"/>
        <v>Няма избран доставчик</v>
      </c>
      <c r="J71" s="63" t="str">
        <f t="shared" si="1"/>
        <v/>
      </c>
      <c r="K71" s="3" t="str">
        <f t="shared" si="2"/>
        <v xml:space="preserve"> -  -  - преведена сума общо: </v>
      </c>
      <c r="V71" s="94" t="str">
        <f>IF(I71="OK",IF(IFERROR(VLOOKUP(B71,total!$G$8:$G$1007,1,FALSE),"")="",B71&amp;", ",""),"")</f>
        <v/>
      </c>
      <c r="W71" s="94" t="str">
        <f t="shared" si="3"/>
        <v/>
      </c>
    </row>
    <row r="72" spans="1:23" x14ac:dyDescent="0.25">
      <c r="A72" s="42" t="str">
        <f>IF(I72="OK",IFERROR(B72&amp;" - "&amp;VLOOKUP(C72,supply!$B$8:$C$507,2,FALSE)&amp;" - "&amp;E72&amp;" - "&amp;F72&amp;" - превод: "&amp;H72&amp;" - "&amp;DAY(G72)&amp;"."&amp;MONTH(G72)&amp;"."&amp;YEAR(G72),""),"1001 - Няма данни за пл. док.")</f>
        <v>1001 - Няма данни за пл. док.</v>
      </c>
      <c r="B72" s="69">
        <v>65</v>
      </c>
      <c r="C72" s="69" t="str">
        <f>IF(AND(D72&lt;&gt;"",D72&lt;&gt;" -  -  -  -  - "),VLOOKUP(D72,supply!$A$8:$B$507,2,FALSE),"")</f>
        <v/>
      </c>
      <c r="D72" s="60"/>
      <c r="E72" s="106"/>
      <c r="F72" s="105"/>
      <c r="G72" s="67"/>
      <c r="H72" s="108"/>
      <c r="I72" s="63" t="str">
        <f t="shared" si="0"/>
        <v>Няма избран доставчик</v>
      </c>
      <c r="J72" s="63" t="str">
        <f t="shared" si="1"/>
        <v/>
      </c>
      <c r="K72" s="3" t="str">
        <f t="shared" si="2"/>
        <v xml:space="preserve"> -  -  - преведена сума общо: </v>
      </c>
      <c r="V72" s="94" t="str">
        <f>IF(I72="OK",IF(IFERROR(VLOOKUP(B72,total!$G$8:$G$1007,1,FALSE),"")="",B72&amp;", ",""),"")</f>
        <v/>
      </c>
      <c r="W72" s="94" t="str">
        <f t="shared" si="3"/>
        <v/>
      </c>
    </row>
    <row r="73" spans="1:23" x14ac:dyDescent="0.25">
      <c r="A73" s="42" t="str">
        <f>IF(I73="OK",IFERROR(B73&amp;" - "&amp;VLOOKUP(C73,supply!$B$8:$C$507,2,FALSE)&amp;" - "&amp;E73&amp;" - "&amp;F73&amp;" - превод: "&amp;H73&amp;" - "&amp;DAY(G73)&amp;"."&amp;MONTH(G73)&amp;"."&amp;YEAR(G73),""),"1001 - Няма данни за пл. док.")</f>
        <v>1001 - Няма данни за пл. док.</v>
      </c>
      <c r="B73" s="69">
        <v>66</v>
      </c>
      <c r="C73" s="69" t="str">
        <f>IF(AND(D73&lt;&gt;"",D73&lt;&gt;" -  -  -  -  - "),VLOOKUP(D73,supply!$A$8:$B$507,2,FALSE),"")</f>
        <v/>
      </c>
      <c r="D73" s="60"/>
      <c r="E73" s="106"/>
      <c r="F73" s="105"/>
      <c r="G73" s="67"/>
      <c r="H73" s="108"/>
      <c r="I73" s="63" t="str">
        <f t="shared" ref="I73:I136" si="4">IFERROR(IF(C73&lt;&gt;"",IF(AND(E73&lt;&gt;"",G73&lt;&gt;"",H73&lt;&gt;""),"OK","Задължителни полета - Наименование/Дата/Преведена сума"),"Няма избран доставчик"),"Преизберете доставчик")</f>
        <v>Няма избран доставчик</v>
      </c>
      <c r="J73" s="63" t="str">
        <f t="shared" ref="J73:J136" si="5">IF(ABS(H73)*100&gt;TRUNC(ABS(H73)*100),"Въведена е сума с повече от два знака след десетичната запетая","")</f>
        <v/>
      </c>
      <c r="K73" s="3" t="str">
        <f t="shared" ref="K73:K136" si="6">D73&amp;" - "&amp;E73&amp;" - "&amp;F73&amp;" - преведена сума общо: "&amp;H73</f>
        <v xml:space="preserve"> -  -  - преведена сума общо: </v>
      </c>
      <c r="V73" s="94" t="str">
        <f>IF(I73="OK",IF(IFERROR(VLOOKUP(B73,total!$G$8:$G$1007,1,FALSE),"")="",B73&amp;", ",""),"")</f>
        <v/>
      </c>
      <c r="W73" s="94" t="str">
        <f t="shared" si="3"/>
        <v/>
      </c>
    </row>
    <row r="74" spans="1:23" x14ac:dyDescent="0.25">
      <c r="A74" s="42" t="str">
        <f>IF(I74="OK",IFERROR(B74&amp;" - "&amp;VLOOKUP(C74,supply!$B$8:$C$507,2,FALSE)&amp;" - "&amp;E74&amp;" - "&amp;F74&amp;" - превод: "&amp;H74&amp;" - "&amp;DAY(G74)&amp;"."&amp;MONTH(G74)&amp;"."&amp;YEAR(G74),""),"1001 - Няма данни за пл. док.")</f>
        <v>1001 - Няма данни за пл. док.</v>
      </c>
      <c r="B74" s="69">
        <v>67</v>
      </c>
      <c r="C74" s="69" t="str">
        <f>IF(AND(D74&lt;&gt;"",D74&lt;&gt;" -  -  -  -  - "),VLOOKUP(D74,supply!$A$8:$B$507,2,FALSE),"")</f>
        <v/>
      </c>
      <c r="D74" s="60"/>
      <c r="E74" s="106"/>
      <c r="F74" s="105"/>
      <c r="G74" s="67"/>
      <c r="H74" s="108"/>
      <c r="I74" s="63" t="str">
        <f t="shared" si="4"/>
        <v>Няма избран доставчик</v>
      </c>
      <c r="J74" s="63" t="str">
        <f t="shared" si="5"/>
        <v/>
      </c>
      <c r="K74" s="3" t="str">
        <f t="shared" si="6"/>
        <v xml:space="preserve"> -  -  - преведена сума общо: </v>
      </c>
      <c r="V74" s="94" t="str">
        <f>IF(I74="OK",IF(IFERROR(VLOOKUP(B74,total!$G$8:$G$1007,1,FALSE),"")="",B74&amp;", ",""),"")</f>
        <v/>
      </c>
      <c r="W74" s="94" t="str">
        <f t="shared" ref="W74:W137" si="7">IF(I74="OK",CONCATENATE(W73,V74),W73)</f>
        <v/>
      </c>
    </row>
    <row r="75" spans="1:23" x14ac:dyDescent="0.25">
      <c r="A75" s="42" t="str">
        <f>IF(I75="OK",IFERROR(B75&amp;" - "&amp;VLOOKUP(C75,supply!$B$8:$C$507,2,FALSE)&amp;" - "&amp;E75&amp;" - "&amp;F75&amp;" - превод: "&amp;H75&amp;" - "&amp;DAY(G75)&amp;"."&amp;MONTH(G75)&amp;"."&amp;YEAR(G75),""),"1001 - Няма данни за пл. док.")</f>
        <v>1001 - Няма данни за пл. док.</v>
      </c>
      <c r="B75" s="69">
        <v>68</v>
      </c>
      <c r="C75" s="69" t="str">
        <f>IF(AND(D75&lt;&gt;"",D75&lt;&gt;" -  -  -  -  - "),VLOOKUP(D75,supply!$A$8:$B$507,2,FALSE),"")</f>
        <v/>
      </c>
      <c r="D75" s="60"/>
      <c r="E75" s="106"/>
      <c r="F75" s="105"/>
      <c r="G75" s="67"/>
      <c r="H75" s="108"/>
      <c r="I75" s="63" t="str">
        <f t="shared" si="4"/>
        <v>Няма избран доставчик</v>
      </c>
      <c r="J75" s="63" t="str">
        <f t="shared" si="5"/>
        <v/>
      </c>
      <c r="K75" s="3" t="str">
        <f t="shared" si="6"/>
        <v xml:space="preserve"> -  -  - преведена сума общо: </v>
      </c>
      <c r="V75" s="94" t="str">
        <f>IF(I75="OK",IF(IFERROR(VLOOKUP(B75,total!$G$8:$G$1007,1,FALSE),"")="",B75&amp;", ",""),"")</f>
        <v/>
      </c>
      <c r="W75" s="94" t="str">
        <f t="shared" si="7"/>
        <v/>
      </c>
    </row>
    <row r="76" spans="1:23" x14ac:dyDescent="0.25">
      <c r="A76" s="42" t="str">
        <f>IF(I76="OK",IFERROR(B76&amp;" - "&amp;VLOOKUP(C76,supply!$B$8:$C$507,2,FALSE)&amp;" - "&amp;E76&amp;" - "&amp;F76&amp;" - превод: "&amp;H76&amp;" - "&amp;DAY(G76)&amp;"."&amp;MONTH(G76)&amp;"."&amp;YEAR(G76),""),"1001 - Няма данни за пл. док.")</f>
        <v>1001 - Няма данни за пл. док.</v>
      </c>
      <c r="B76" s="69">
        <v>69</v>
      </c>
      <c r="C76" s="69" t="str">
        <f>IF(AND(D76&lt;&gt;"",D76&lt;&gt;" -  -  -  -  - "),VLOOKUP(D76,supply!$A$8:$B$507,2,FALSE),"")</f>
        <v/>
      </c>
      <c r="D76" s="60"/>
      <c r="E76" s="106"/>
      <c r="F76" s="105"/>
      <c r="G76" s="67"/>
      <c r="H76" s="108"/>
      <c r="I76" s="63" t="str">
        <f t="shared" si="4"/>
        <v>Няма избран доставчик</v>
      </c>
      <c r="J76" s="63" t="str">
        <f t="shared" si="5"/>
        <v/>
      </c>
      <c r="K76" s="3" t="str">
        <f t="shared" si="6"/>
        <v xml:space="preserve"> -  -  - преведена сума общо: </v>
      </c>
      <c r="V76" s="94" t="str">
        <f>IF(I76="OK",IF(IFERROR(VLOOKUP(B76,total!$G$8:$G$1007,1,FALSE),"")="",B76&amp;", ",""),"")</f>
        <v/>
      </c>
      <c r="W76" s="94" t="str">
        <f t="shared" si="7"/>
        <v/>
      </c>
    </row>
    <row r="77" spans="1:23" x14ac:dyDescent="0.25">
      <c r="A77" s="42" t="str">
        <f>IF(I77="OK",IFERROR(B77&amp;" - "&amp;VLOOKUP(C77,supply!$B$8:$C$507,2,FALSE)&amp;" - "&amp;E77&amp;" - "&amp;F77&amp;" - превод: "&amp;H77&amp;" - "&amp;DAY(G77)&amp;"."&amp;MONTH(G77)&amp;"."&amp;YEAR(G77),""),"1001 - Няма данни за пл. док.")</f>
        <v>1001 - Няма данни за пл. док.</v>
      </c>
      <c r="B77" s="69">
        <v>70</v>
      </c>
      <c r="C77" s="69" t="str">
        <f>IF(AND(D77&lt;&gt;"",D77&lt;&gt;" -  -  -  -  - "),VLOOKUP(D77,supply!$A$8:$B$507,2,FALSE),"")</f>
        <v/>
      </c>
      <c r="D77" s="60"/>
      <c r="E77" s="106"/>
      <c r="F77" s="105"/>
      <c r="G77" s="67"/>
      <c r="H77" s="108"/>
      <c r="I77" s="63" t="str">
        <f t="shared" si="4"/>
        <v>Няма избран доставчик</v>
      </c>
      <c r="J77" s="63" t="str">
        <f t="shared" si="5"/>
        <v/>
      </c>
      <c r="K77" s="3" t="str">
        <f t="shared" si="6"/>
        <v xml:space="preserve"> -  -  - преведена сума общо: </v>
      </c>
      <c r="V77" s="94" t="str">
        <f>IF(I77="OK",IF(IFERROR(VLOOKUP(B77,total!$G$8:$G$1007,1,FALSE),"")="",B77&amp;", ",""),"")</f>
        <v/>
      </c>
      <c r="W77" s="94" t="str">
        <f t="shared" si="7"/>
        <v/>
      </c>
    </row>
    <row r="78" spans="1:23" x14ac:dyDescent="0.25">
      <c r="A78" s="42" t="str">
        <f>IF(I78="OK",IFERROR(B78&amp;" - "&amp;VLOOKUP(C78,supply!$B$8:$C$507,2,FALSE)&amp;" - "&amp;E78&amp;" - "&amp;F78&amp;" - превод: "&amp;H78&amp;" - "&amp;DAY(G78)&amp;"."&amp;MONTH(G78)&amp;"."&amp;YEAR(G78),""),"1001 - Няма данни за пл. док.")</f>
        <v>1001 - Няма данни за пл. док.</v>
      </c>
      <c r="B78" s="69">
        <v>71</v>
      </c>
      <c r="C78" s="69" t="str">
        <f>IF(AND(D78&lt;&gt;"",D78&lt;&gt;" -  -  -  -  - "),VLOOKUP(D78,supply!$A$8:$B$507,2,FALSE),"")</f>
        <v/>
      </c>
      <c r="D78" s="60"/>
      <c r="E78" s="106"/>
      <c r="F78" s="105"/>
      <c r="G78" s="67"/>
      <c r="H78" s="108"/>
      <c r="I78" s="63" t="str">
        <f t="shared" si="4"/>
        <v>Няма избран доставчик</v>
      </c>
      <c r="J78" s="63" t="str">
        <f t="shared" si="5"/>
        <v/>
      </c>
      <c r="K78" s="3" t="str">
        <f t="shared" si="6"/>
        <v xml:space="preserve"> -  -  - преведена сума общо: </v>
      </c>
      <c r="V78" s="94" t="str">
        <f>IF(I78="OK",IF(IFERROR(VLOOKUP(B78,total!$G$8:$G$1007,1,FALSE),"")="",B78&amp;", ",""),"")</f>
        <v/>
      </c>
      <c r="W78" s="94" t="str">
        <f t="shared" si="7"/>
        <v/>
      </c>
    </row>
    <row r="79" spans="1:23" x14ac:dyDescent="0.25">
      <c r="A79" s="42" t="str">
        <f>IF(I79="OK",IFERROR(B79&amp;" - "&amp;VLOOKUP(C79,supply!$B$8:$C$507,2,FALSE)&amp;" - "&amp;E79&amp;" - "&amp;F79&amp;" - превод: "&amp;H79&amp;" - "&amp;DAY(G79)&amp;"."&amp;MONTH(G79)&amp;"."&amp;YEAR(G79),""),"1001 - Няма данни за пл. док.")</f>
        <v>1001 - Няма данни за пл. док.</v>
      </c>
      <c r="B79" s="69">
        <v>72</v>
      </c>
      <c r="C79" s="69" t="str">
        <f>IF(AND(D79&lt;&gt;"",D79&lt;&gt;" -  -  -  -  - "),VLOOKUP(D79,supply!$A$8:$B$507,2,FALSE),"")</f>
        <v/>
      </c>
      <c r="D79" s="60"/>
      <c r="E79" s="106"/>
      <c r="F79" s="105"/>
      <c r="G79" s="67"/>
      <c r="H79" s="108"/>
      <c r="I79" s="63" t="str">
        <f t="shared" si="4"/>
        <v>Няма избран доставчик</v>
      </c>
      <c r="J79" s="63" t="str">
        <f t="shared" si="5"/>
        <v/>
      </c>
      <c r="K79" s="3" t="str">
        <f t="shared" si="6"/>
        <v xml:space="preserve"> -  -  - преведена сума общо: </v>
      </c>
      <c r="V79" s="94" t="str">
        <f>IF(I79="OK",IF(IFERROR(VLOOKUP(B79,total!$G$8:$G$1007,1,FALSE),"")="",B79&amp;", ",""),"")</f>
        <v/>
      </c>
      <c r="W79" s="94" t="str">
        <f t="shared" si="7"/>
        <v/>
      </c>
    </row>
    <row r="80" spans="1:23" x14ac:dyDescent="0.25">
      <c r="A80" s="42" t="str">
        <f>IF(I80="OK",IFERROR(B80&amp;" - "&amp;VLOOKUP(C80,supply!$B$8:$C$507,2,FALSE)&amp;" - "&amp;E80&amp;" - "&amp;F80&amp;" - превод: "&amp;H80&amp;" - "&amp;DAY(G80)&amp;"."&amp;MONTH(G80)&amp;"."&amp;YEAR(G80),""),"1001 - Няма данни за пл. док.")</f>
        <v>1001 - Няма данни за пл. док.</v>
      </c>
      <c r="B80" s="69">
        <v>73</v>
      </c>
      <c r="C80" s="69" t="str">
        <f>IF(AND(D80&lt;&gt;"",D80&lt;&gt;" -  -  -  -  - "),VLOOKUP(D80,supply!$A$8:$B$507,2,FALSE),"")</f>
        <v/>
      </c>
      <c r="D80" s="60"/>
      <c r="E80" s="106"/>
      <c r="F80" s="105"/>
      <c r="G80" s="67"/>
      <c r="H80" s="108"/>
      <c r="I80" s="63" t="str">
        <f t="shared" si="4"/>
        <v>Няма избран доставчик</v>
      </c>
      <c r="J80" s="63" t="str">
        <f t="shared" si="5"/>
        <v/>
      </c>
      <c r="K80" s="3" t="str">
        <f t="shared" si="6"/>
        <v xml:space="preserve"> -  -  - преведена сума общо: </v>
      </c>
      <c r="V80" s="94" t="str">
        <f>IF(I80="OK",IF(IFERROR(VLOOKUP(B80,total!$G$8:$G$1007,1,FALSE),"")="",B80&amp;", ",""),"")</f>
        <v/>
      </c>
      <c r="W80" s="94" t="str">
        <f t="shared" si="7"/>
        <v/>
      </c>
    </row>
    <row r="81" spans="1:23" x14ac:dyDescent="0.25">
      <c r="A81" s="42" t="str">
        <f>IF(I81="OK",IFERROR(B81&amp;" - "&amp;VLOOKUP(C81,supply!$B$8:$C$507,2,FALSE)&amp;" - "&amp;E81&amp;" - "&amp;F81&amp;" - превод: "&amp;H81&amp;" - "&amp;DAY(G81)&amp;"."&amp;MONTH(G81)&amp;"."&amp;YEAR(G81),""),"1001 - Няма данни за пл. док.")</f>
        <v>1001 - Няма данни за пл. док.</v>
      </c>
      <c r="B81" s="69">
        <v>74</v>
      </c>
      <c r="C81" s="69" t="str">
        <f>IF(AND(D81&lt;&gt;"",D81&lt;&gt;" -  -  -  -  - "),VLOOKUP(D81,supply!$A$8:$B$507,2,FALSE),"")</f>
        <v/>
      </c>
      <c r="D81" s="60"/>
      <c r="E81" s="106"/>
      <c r="F81" s="105"/>
      <c r="G81" s="67"/>
      <c r="H81" s="108"/>
      <c r="I81" s="63" t="str">
        <f t="shared" si="4"/>
        <v>Няма избран доставчик</v>
      </c>
      <c r="J81" s="63" t="str">
        <f t="shared" si="5"/>
        <v/>
      </c>
      <c r="K81" s="3" t="str">
        <f t="shared" si="6"/>
        <v xml:space="preserve"> -  -  - преведена сума общо: </v>
      </c>
      <c r="V81" s="94" t="str">
        <f>IF(I81="OK",IF(IFERROR(VLOOKUP(B81,total!$G$8:$G$1007,1,FALSE),"")="",B81&amp;", ",""),"")</f>
        <v/>
      </c>
      <c r="W81" s="94" t="str">
        <f t="shared" si="7"/>
        <v/>
      </c>
    </row>
    <row r="82" spans="1:23" x14ac:dyDescent="0.25">
      <c r="A82" s="42" t="str">
        <f>IF(I82="OK",IFERROR(B82&amp;" - "&amp;VLOOKUP(C82,supply!$B$8:$C$507,2,FALSE)&amp;" - "&amp;E82&amp;" - "&amp;F82&amp;" - превод: "&amp;H82&amp;" - "&amp;DAY(G82)&amp;"."&amp;MONTH(G82)&amp;"."&amp;YEAR(G82),""),"1001 - Няма данни за пл. док.")</f>
        <v>1001 - Няма данни за пл. док.</v>
      </c>
      <c r="B82" s="69">
        <v>75</v>
      </c>
      <c r="C82" s="69" t="str">
        <f>IF(AND(D82&lt;&gt;"",D82&lt;&gt;" -  -  -  -  - "),VLOOKUP(D82,supply!$A$8:$B$507,2,FALSE),"")</f>
        <v/>
      </c>
      <c r="D82" s="60"/>
      <c r="E82" s="106"/>
      <c r="F82" s="105"/>
      <c r="G82" s="67"/>
      <c r="H82" s="108"/>
      <c r="I82" s="63" t="str">
        <f t="shared" si="4"/>
        <v>Няма избран доставчик</v>
      </c>
      <c r="J82" s="63" t="str">
        <f t="shared" si="5"/>
        <v/>
      </c>
      <c r="K82" s="3" t="str">
        <f t="shared" si="6"/>
        <v xml:space="preserve"> -  -  - преведена сума общо: </v>
      </c>
      <c r="V82" s="94" t="str">
        <f>IF(I82="OK",IF(IFERROR(VLOOKUP(B82,total!$G$8:$G$1007,1,FALSE),"")="",B82&amp;", ",""),"")</f>
        <v/>
      </c>
      <c r="W82" s="94" t="str">
        <f t="shared" si="7"/>
        <v/>
      </c>
    </row>
    <row r="83" spans="1:23" x14ac:dyDescent="0.25">
      <c r="A83" s="42" t="str">
        <f>IF(I83="OK",IFERROR(B83&amp;" - "&amp;VLOOKUP(C83,supply!$B$8:$C$507,2,FALSE)&amp;" - "&amp;E83&amp;" - "&amp;F83&amp;" - превод: "&amp;H83&amp;" - "&amp;DAY(G83)&amp;"."&amp;MONTH(G83)&amp;"."&amp;YEAR(G83),""),"1001 - Няма данни за пл. док.")</f>
        <v>1001 - Няма данни за пл. док.</v>
      </c>
      <c r="B83" s="69">
        <v>76</v>
      </c>
      <c r="C83" s="69" t="str">
        <f>IF(AND(D83&lt;&gt;"",D83&lt;&gt;" -  -  -  -  - "),VLOOKUP(D83,supply!$A$8:$B$507,2,FALSE),"")</f>
        <v/>
      </c>
      <c r="D83" s="60"/>
      <c r="E83" s="106"/>
      <c r="F83" s="105"/>
      <c r="G83" s="67"/>
      <c r="H83" s="108"/>
      <c r="I83" s="63" t="str">
        <f t="shared" si="4"/>
        <v>Няма избран доставчик</v>
      </c>
      <c r="J83" s="63" t="str">
        <f t="shared" si="5"/>
        <v/>
      </c>
      <c r="K83" s="3" t="str">
        <f t="shared" si="6"/>
        <v xml:space="preserve"> -  -  - преведена сума общо: </v>
      </c>
      <c r="V83" s="94" t="str">
        <f>IF(I83="OK",IF(IFERROR(VLOOKUP(B83,total!$G$8:$G$1007,1,FALSE),"")="",B83&amp;", ",""),"")</f>
        <v/>
      </c>
      <c r="W83" s="94" t="str">
        <f t="shared" si="7"/>
        <v/>
      </c>
    </row>
    <row r="84" spans="1:23" x14ac:dyDescent="0.25">
      <c r="A84" s="42" t="str">
        <f>IF(I84="OK",IFERROR(B84&amp;" - "&amp;VLOOKUP(C84,supply!$B$8:$C$507,2,FALSE)&amp;" - "&amp;E84&amp;" - "&amp;F84&amp;" - превод: "&amp;H84&amp;" - "&amp;DAY(G84)&amp;"."&amp;MONTH(G84)&amp;"."&amp;YEAR(G84),""),"1001 - Няма данни за пл. док.")</f>
        <v>1001 - Няма данни за пл. док.</v>
      </c>
      <c r="B84" s="69">
        <v>77</v>
      </c>
      <c r="C84" s="69" t="str">
        <f>IF(AND(D84&lt;&gt;"",D84&lt;&gt;" -  -  -  -  - "),VLOOKUP(D84,supply!$A$8:$B$507,2,FALSE),"")</f>
        <v/>
      </c>
      <c r="D84" s="60"/>
      <c r="E84" s="106"/>
      <c r="F84" s="105"/>
      <c r="G84" s="67"/>
      <c r="H84" s="108"/>
      <c r="I84" s="63" t="str">
        <f t="shared" si="4"/>
        <v>Няма избран доставчик</v>
      </c>
      <c r="J84" s="63" t="str">
        <f t="shared" si="5"/>
        <v/>
      </c>
      <c r="K84" s="3" t="str">
        <f t="shared" si="6"/>
        <v xml:space="preserve"> -  -  - преведена сума общо: </v>
      </c>
      <c r="V84" s="94" t="str">
        <f>IF(I84="OK",IF(IFERROR(VLOOKUP(B84,total!$G$8:$G$1007,1,FALSE),"")="",B84&amp;", ",""),"")</f>
        <v/>
      </c>
      <c r="W84" s="94" t="str">
        <f t="shared" si="7"/>
        <v/>
      </c>
    </row>
    <row r="85" spans="1:23" x14ac:dyDescent="0.25">
      <c r="A85" s="42" t="str">
        <f>IF(I85="OK",IFERROR(B85&amp;" - "&amp;VLOOKUP(C85,supply!$B$8:$C$507,2,FALSE)&amp;" - "&amp;E85&amp;" - "&amp;F85&amp;" - превод: "&amp;H85&amp;" - "&amp;DAY(G85)&amp;"."&amp;MONTH(G85)&amp;"."&amp;YEAR(G85),""),"1001 - Няма данни за пл. док.")</f>
        <v>1001 - Няма данни за пл. док.</v>
      </c>
      <c r="B85" s="69">
        <v>78</v>
      </c>
      <c r="C85" s="69" t="str">
        <f>IF(AND(D85&lt;&gt;"",D85&lt;&gt;" -  -  -  -  - "),VLOOKUP(D85,supply!$A$8:$B$507,2,FALSE),"")</f>
        <v/>
      </c>
      <c r="D85" s="60"/>
      <c r="E85" s="106"/>
      <c r="F85" s="105"/>
      <c r="G85" s="67"/>
      <c r="H85" s="108"/>
      <c r="I85" s="63" t="str">
        <f t="shared" si="4"/>
        <v>Няма избран доставчик</v>
      </c>
      <c r="J85" s="63" t="str">
        <f t="shared" si="5"/>
        <v/>
      </c>
      <c r="K85" s="3" t="str">
        <f t="shared" si="6"/>
        <v xml:space="preserve"> -  -  - преведена сума общо: </v>
      </c>
      <c r="V85" s="94" t="str">
        <f>IF(I85="OK",IF(IFERROR(VLOOKUP(B85,total!$G$8:$G$1007,1,FALSE),"")="",B85&amp;", ",""),"")</f>
        <v/>
      </c>
      <c r="W85" s="94" t="str">
        <f t="shared" si="7"/>
        <v/>
      </c>
    </row>
    <row r="86" spans="1:23" x14ac:dyDescent="0.25">
      <c r="A86" s="42" t="str">
        <f>IF(I86="OK",IFERROR(B86&amp;" - "&amp;VLOOKUP(C86,supply!$B$8:$C$507,2,FALSE)&amp;" - "&amp;E86&amp;" - "&amp;F86&amp;" - превод: "&amp;H86&amp;" - "&amp;DAY(G86)&amp;"."&amp;MONTH(G86)&amp;"."&amp;YEAR(G86),""),"1001 - Няма данни за пл. док.")</f>
        <v>1001 - Няма данни за пл. док.</v>
      </c>
      <c r="B86" s="69">
        <v>79</v>
      </c>
      <c r="C86" s="69" t="str">
        <f>IF(AND(D86&lt;&gt;"",D86&lt;&gt;" -  -  -  -  - "),VLOOKUP(D86,supply!$A$8:$B$507,2,FALSE),"")</f>
        <v/>
      </c>
      <c r="D86" s="60"/>
      <c r="E86" s="106"/>
      <c r="F86" s="105"/>
      <c r="G86" s="67"/>
      <c r="H86" s="108"/>
      <c r="I86" s="63" t="str">
        <f t="shared" si="4"/>
        <v>Няма избран доставчик</v>
      </c>
      <c r="J86" s="63" t="str">
        <f t="shared" si="5"/>
        <v/>
      </c>
      <c r="K86" s="3" t="str">
        <f t="shared" si="6"/>
        <v xml:space="preserve"> -  -  - преведена сума общо: </v>
      </c>
      <c r="V86" s="94" t="str">
        <f>IF(I86="OK",IF(IFERROR(VLOOKUP(B86,total!$G$8:$G$1007,1,FALSE),"")="",B86&amp;", ",""),"")</f>
        <v/>
      </c>
      <c r="W86" s="94" t="str">
        <f t="shared" si="7"/>
        <v/>
      </c>
    </row>
    <row r="87" spans="1:23" x14ac:dyDescent="0.25">
      <c r="A87" s="42" t="str">
        <f>IF(I87="OK",IFERROR(B87&amp;" - "&amp;VLOOKUP(C87,supply!$B$8:$C$507,2,FALSE)&amp;" - "&amp;E87&amp;" - "&amp;F87&amp;" - превод: "&amp;H87&amp;" - "&amp;DAY(G87)&amp;"."&amp;MONTH(G87)&amp;"."&amp;YEAR(G87),""),"1001 - Няма данни за пл. док.")</f>
        <v>1001 - Няма данни за пл. док.</v>
      </c>
      <c r="B87" s="69">
        <v>80</v>
      </c>
      <c r="C87" s="69" t="str">
        <f>IF(AND(D87&lt;&gt;"",D87&lt;&gt;" -  -  -  -  - "),VLOOKUP(D87,supply!$A$8:$B$507,2,FALSE),"")</f>
        <v/>
      </c>
      <c r="D87" s="60"/>
      <c r="E87" s="106"/>
      <c r="F87" s="105"/>
      <c r="G87" s="67"/>
      <c r="H87" s="108"/>
      <c r="I87" s="63" t="str">
        <f t="shared" si="4"/>
        <v>Няма избран доставчик</v>
      </c>
      <c r="J87" s="63" t="str">
        <f t="shared" si="5"/>
        <v/>
      </c>
      <c r="K87" s="3" t="str">
        <f t="shared" si="6"/>
        <v xml:space="preserve"> -  -  - преведена сума общо: </v>
      </c>
      <c r="V87" s="94" t="str">
        <f>IF(I87="OK",IF(IFERROR(VLOOKUP(B87,total!$G$8:$G$1007,1,FALSE),"")="",B87&amp;", ",""),"")</f>
        <v/>
      </c>
      <c r="W87" s="94" t="str">
        <f t="shared" si="7"/>
        <v/>
      </c>
    </row>
    <row r="88" spans="1:23" x14ac:dyDescent="0.25">
      <c r="A88" s="42" t="str">
        <f>IF(I88="OK",IFERROR(B88&amp;" - "&amp;VLOOKUP(C88,supply!$B$8:$C$507,2,FALSE)&amp;" - "&amp;E88&amp;" - "&amp;F88&amp;" - превод: "&amp;H88&amp;" - "&amp;DAY(G88)&amp;"."&amp;MONTH(G88)&amp;"."&amp;YEAR(G88),""),"1001 - Няма данни за пл. док.")</f>
        <v>1001 - Няма данни за пл. док.</v>
      </c>
      <c r="B88" s="69">
        <v>81</v>
      </c>
      <c r="C88" s="69" t="str">
        <f>IF(AND(D88&lt;&gt;"",D88&lt;&gt;" -  -  -  -  - "),VLOOKUP(D88,supply!$A$8:$B$507,2,FALSE),"")</f>
        <v/>
      </c>
      <c r="D88" s="60"/>
      <c r="E88" s="106"/>
      <c r="F88" s="105"/>
      <c r="G88" s="67"/>
      <c r="H88" s="108"/>
      <c r="I88" s="63" t="str">
        <f t="shared" si="4"/>
        <v>Няма избран доставчик</v>
      </c>
      <c r="J88" s="63" t="str">
        <f t="shared" si="5"/>
        <v/>
      </c>
      <c r="K88" s="3" t="str">
        <f t="shared" si="6"/>
        <v xml:space="preserve"> -  -  - преведена сума общо: </v>
      </c>
      <c r="V88" s="94" t="str">
        <f>IF(I88="OK",IF(IFERROR(VLOOKUP(B88,total!$G$8:$G$1007,1,FALSE),"")="",B88&amp;", ",""),"")</f>
        <v/>
      </c>
      <c r="W88" s="94" t="str">
        <f t="shared" si="7"/>
        <v/>
      </c>
    </row>
    <row r="89" spans="1:23" x14ac:dyDescent="0.25">
      <c r="A89" s="42" t="str">
        <f>IF(I89="OK",IFERROR(B89&amp;" - "&amp;VLOOKUP(C89,supply!$B$8:$C$507,2,FALSE)&amp;" - "&amp;E89&amp;" - "&amp;F89&amp;" - превод: "&amp;H89&amp;" - "&amp;DAY(G89)&amp;"."&amp;MONTH(G89)&amp;"."&amp;YEAR(G89),""),"1001 - Няма данни за пл. док.")</f>
        <v>1001 - Няма данни за пл. док.</v>
      </c>
      <c r="B89" s="69">
        <v>82</v>
      </c>
      <c r="C89" s="69" t="str">
        <f>IF(AND(D89&lt;&gt;"",D89&lt;&gt;" -  -  -  -  - "),VLOOKUP(D89,supply!$A$8:$B$507,2,FALSE),"")</f>
        <v/>
      </c>
      <c r="D89" s="60"/>
      <c r="E89" s="106"/>
      <c r="F89" s="105"/>
      <c r="G89" s="67"/>
      <c r="H89" s="108"/>
      <c r="I89" s="63" t="str">
        <f t="shared" si="4"/>
        <v>Няма избран доставчик</v>
      </c>
      <c r="J89" s="63" t="str">
        <f t="shared" si="5"/>
        <v/>
      </c>
      <c r="K89" s="3" t="str">
        <f t="shared" si="6"/>
        <v xml:space="preserve"> -  -  - преведена сума общо: </v>
      </c>
      <c r="V89" s="94" t="str">
        <f>IF(I89="OK",IF(IFERROR(VLOOKUP(B89,total!$G$8:$G$1007,1,FALSE),"")="",B89&amp;", ",""),"")</f>
        <v/>
      </c>
      <c r="W89" s="94" t="str">
        <f t="shared" si="7"/>
        <v/>
      </c>
    </row>
    <row r="90" spans="1:23" x14ac:dyDescent="0.25">
      <c r="A90" s="42" t="str">
        <f>IF(I90="OK",IFERROR(B90&amp;" - "&amp;VLOOKUP(C90,supply!$B$8:$C$507,2,FALSE)&amp;" - "&amp;E90&amp;" - "&amp;F90&amp;" - превод: "&amp;H90&amp;" - "&amp;DAY(G90)&amp;"."&amp;MONTH(G90)&amp;"."&amp;YEAR(G90),""),"1001 - Няма данни за пл. док.")</f>
        <v>1001 - Няма данни за пл. док.</v>
      </c>
      <c r="B90" s="69">
        <v>83</v>
      </c>
      <c r="C90" s="69" t="str">
        <f>IF(AND(D90&lt;&gt;"",D90&lt;&gt;" -  -  -  -  - "),VLOOKUP(D90,supply!$A$8:$B$507,2,FALSE),"")</f>
        <v/>
      </c>
      <c r="D90" s="60"/>
      <c r="E90" s="106"/>
      <c r="F90" s="105"/>
      <c r="G90" s="67"/>
      <c r="H90" s="108"/>
      <c r="I90" s="63" t="str">
        <f t="shared" si="4"/>
        <v>Няма избран доставчик</v>
      </c>
      <c r="J90" s="63" t="str">
        <f t="shared" si="5"/>
        <v/>
      </c>
      <c r="K90" s="3" t="str">
        <f t="shared" si="6"/>
        <v xml:space="preserve"> -  -  - преведена сума общо: </v>
      </c>
      <c r="V90" s="94" t="str">
        <f>IF(I90="OK",IF(IFERROR(VLOOKUP(B90,total!$G$8:$G$1007,1,FALSE),"")="",B90&amp;", ",""),"")</f>
        <v/>
      </c>
      <c r="W90" s="94" t="str">
        <f t="shared" si="7"/>
        <v/>
      </c>
    </row>
    <row r="91" spans="1:23" x14ac:dyDescent="0.25">
      <c r="A91" s="42" t="str">
        <f>IF(I91="OK",IFERROR(B91&amp;" - "&amp;VLOOKUP(C91,supply!$B$8:$C$507,2,FALSE)&amp;" - "&amp;E91&amp;" - "&amp;F91&amp;" - превод: "&amp;H91&amp;" - "&amp;DAY(G91)&amp;"."&amp;MONTH(G91)&amp;"."&amp;YEAR(G91),""),"1001 - Няма данни за пл. док.")</f>
        <v>1001 - Няма данни за пл. док.</v>
      </c>
      <c r="B91" s="69">
        <v>84</v>
      </c>
      <c r="C91" s="69" t="str">
        <f>IF(AND(D91&lt;&gt;"",D91&lt;&gt;" -  -  -  -  - "),VLOOKUP(D91,supply!$A$8:$B$507,2,FALSE),"")</f>
        <v/>
      </c>
      <c r="D91" s="60"/>
      <c r="E91" s="106"/>
      <c r="F91" s="105"/>
      <c r="G91" s="67"/>
      <c r="H91" s="108"/>
      <c r="I91" s="63" t="str">
        <f t="shared" si="4"/>
        <v>Няма избран доставчик</v>
      </c>
      <c r="J91" s="63" t="str">
        <f t="shared" si="5"/>
        <v/>
      </c>
      <c r="K91" s="3" t="str">
        <f t="shared" si="6"/>
        <v xml:space="preserve"> -  -  - преведена сума общо: </v>
      </c>
      <c r="V91" s="94" t="str">
        <f>IF(I91="OK",IF(IFERROR(VLOOKUP(B91,total!$G$8:$G$1007,1,FALSE),"")="",B91&amp;", ",""),"")</f>
        <v/>
      </c>
      <c r="W91" s="94" t="str">
        <f t="shared" si="7"/>
        <v/>
      </c>
    </row>
    <row r="92" spans="1:23" x14ac:dyDescent="0.25">
      <c r="A92" s="42" t="str">
        <f>IF(I92="OK",IFERROR(B92&amp;" - "&amp;VLOOKUP(C92,supply!$B$8:$C$507,2,FALSE)&amp;" - "&amp;E92&amp;" - "&amp;F92&amp;" - превод: "&amp;H92&amp;" - "&amp;DAY(G92)&amp;"."&amp;MONTH(G92)&amp;"."&amp;YEAR(G92),""),"1001 - Няма данни за пл. док.")</f>
        <v>1001 - Няма данни за пл. док.</v>
      </c>
      <c r="B92" s="69">
        <v>85</v>
      </c>
      <c r="C92" s="69" t="str">
        <f>IF(AND(D92&lt;&gt;"",D92&lt;&gt;" -  -  -  -  - "),VLOOKUP(D92,supply!$A$8:$B$507,2,FALSE),"")</f>
        <v/>
      </c>
      <c r="D92" s="60"/>
      <c r="E92" s="106"/>
      <c r="F92" s="105"/>
      <c r="G92" s="67"/>
      <c r="H92" s="108"/>
      <c r="I92" s="63" t="str">
        <f t="shared" si="4"/>
        <v>Няма избран доставчик</v>
      </c>
      <c r="J92" s="63" t="str">
        <f t="shared" si="5"/>
        <v/>
      </c>
      <c r="K92" s="3" t="str">
        <f t="shared" si="6"/>
        <v xml:space="preserve"> -  -  - преведена сума общо: </v>
      </c>
      <c r="V92" s="94" t="str">
        <f>IF(I92="OK",IF(IFERROR(VLOOKUP(B92,total!$G$8:$G$1007,1,FALSE),"")="",B92&amp;", ",""),"")</f>
        <v/>
      </c>
      <c r="W92" s="94" t="str">
        <f t="shared" si="7"/>
        <v/>
      </c>
    </row>
    <row r="93" spans="1:23" x14ac:dyDescent="0.25">
      <c r="A93" s="42" t="str">
        <f>IF(I93="OK",IFERROR(B93&amp;" - "&amp;VLOOKUP(C93,supply!$B$8:$C$507,2,FALSE)&amp;" - "&amp;E93&amp;" - "&amp;F93&amp;" - превод: "&amp;H93&amp;" - "&amp;DAY(G93)&amp;"."&amp;MONTH(G93)&amp;"."&amp;YEAR(G93),""),"1001 - Няма данни за пл. док.")</f>
        <v>1001 - Няма данни за пл. док.</v>
      </c>
      <c r="B93" s="69">
        <v>86</v>
      </c>
      <c r="C93" s="69" t="str">
        <f>IF(AND(D93&lt;&gt;"",D93&lt;&gt;" -  -  -  -  - "),VLOOKUP(D93,supply!$A$8:$B$507,2,FALSE),"")</f>
        <v/>
      </c>
      <c r="D93" s="60"/>
      <c r="E93" s="106"/>
      <c r="F93" s="105"/>
      <c r="G93" s="67"/>
      <c r="H93" s="108"/>
      <c r="I93" s="63" t="str">
        <f t="shared" si="4"/>
        <v>Няма избран доставчик</v>
      </c>
      <c r="J93" s="63" t="str">
        <f t="shared" si="5"/>
        <v/>
      </c>
      <c r="K93" s="3" t="str">
        <f t="shared" si="6"/>
        <v xml:space="preserve"> -  -  - преведена сума общо: </v>
      </c>
      <c r="V93" s="94" t="str">
        <f>IF(I93="OK",IF(IFERROR(VLOOKUP(B93,total!$G$8:$G$1007,1,FALSE),"")="",B93&amp;", ",""),"")</f>
        <v/>
      </c>
      <c r="W93" s="94" t="str">
        <f t="shared" si="7"/>
        <v/>
      </c>
    </row>
    <row r="94" spans="1:23" x14ac:dyDescent="0.25">
      <c r="A94" s="42" t="str">
        <f>IF(I94="OK",IFERROR(B94&amp;" - "&amp;VLOOKUP(C94,supply!$B$8:$C$507,2,FALSE)&amp;" - "&amp;E94&amp;" - "&amp;F94&amp;" - превод: "&amp;H94&amp;" - "&amp;DAY(G94)&amp;"."&amp;MONTH(G94)&amp;"."&amp;YEAR(G94),""),"1001 - Няма данни за пл. док.")</f>
        <v>1001 - Няма данни за пл. док.</v>
      </c>
      <c r="B94" s="69">
        <v>87</v>
      </c>
      <c r="C94" s="69" t="str">
        <f>IF(AND(D94&lt;&gt;"",D94&lt;&gt;" -  -  -  -  - "),VLOOKUP(D94,supply!$A$8:$B$507,2,FALSE),"")</f>
        <v/>
      </c>
      <c r="D94" s="60"/>
      <c r="E94" s="106"/>
      <c r="F94" s="105"/>
      <c r="G94" s="67"/>
      <c r="H94" s="108"/>
      <c r="I94" s="63" t="str">
        <f t="shared" si="4"/>
        <v>Няма избран доставчик</v>
      </c>
      <c r="J94" s="63" t="str">
        <f t="shared" si="5"/>
        <v/>
      </c>
      <c r="K94" s="3" t="str">
        <f t="shared" si="6"/>
        <v xml:space="preserve"> -  -  - преведена сума общо: </v>
      </c>
      <c r="V94" s="94" t="str">
        <f>IF(I94="OK",IF(IFERROR(VLOOKUP(B94,total!$G$8:$G$1007,1,FALSE),"")="",B94&amp;", ",""),"")</f>
        <v/>
      </c>
      <c r="W94" s="94" t="str">
        <f t="shared" si="7"/>
        <v/>
      </c>
    </row>
    <row r="95" spans="1:23" x14ac:dyDescent="0.25">
      <c r="A95" s="42" t="str">
        <f>IF(I95="OK",IFERROR(B95&amp;" - "&amp;VLOOKUP(C95,supply!$B$8:$C$507,2,FALSE)&amp;" - "&amp;E95&amp;" - "&amp;F95&amp;" - превод: "&amp;H95&amp;" - "&amp;DAY(G95)&amp;"."&amp;MONTH(G95)&amp;"."&amp;YEAR(G95),""),"1001 - Няма данни за пл. док.")</f>
        <v>1001 - Няма данни за пл. док.</v>
      </c>
      <c r="B95" s="69">
        <v>88</v>
      </c>
      <c r="C95" s="69" t="str">
        <f>IF(AND(D95&lt;&gt;"",D95&lt;&gt;" -  -  -  -  - "),VLOOKUP(D95,supply!$A$8:$B$507,2,FALSE),"")</f>
        <v/>
      </c>
      <c r="D95" s="60"/>
      <c r="E95" s="106"/>
      <c r="F95" s="105"/>
      <c r="G95" s="67"/>
      <c r="H95" s="108"/>
      <c r="I95" s="63" t="str">
        <f t="shared" si="4"/>
        <v>Няма избран доставчик</v>
      </c>
      <c r="J95" s="63" t="str">
        <f t="shared" si="5"/>
        <v/>
      </c>
      <c r="K95" s="3" t="str">
        <f t="shared" si="6"/>
        <v xml:space="preserve"> -  -  - преведена сума общо: </v>
      </c>
      <c r="V95" s="94" t="str">
        <f>IF(I95="OK",IF(IFERROR(VLOOKUP(B95,total!$G$8:$G$1007,1,FALSE),"")="",B95&amp;", ",""),"")</f>
        <v/>
      </c>
      <c r="W95" s="94" t="str">
        <f t="shared" si="7"/>
        <v/>
      </c>
    </row>
    <row r="96" spans="1:23" x14ac:dyDescent="0.25">
      <c r="A96" s="42" t="str">
        <f>IF(I96="OK",IFERROR(B96&amp;" - "&amp;VLOOKUP(C96,supply!$B$8:$C$507,2,FALSE)&amp;" - "&amp;E96&amp;" - "&amp;F96&amp;" - превод: "&amp;H96&amp;" - "&amp;DAY(G96)&amp;"."&amp;MONTH(G96)&amp;"."&amp;YEAR(G96),""),"1001 - Няма данни за пл. док.")</f>
        <v>1001 - Няма данни за пл. док.</v>
      </c>
      <c r="B96" s="69">
        <v>89</v>
      </c>
      <c r="C96" s="69" t="str">
        <f>IF(AND(D96&lt;&gt;"",D96&lt;&gt;" -  -  -  -  - "),VLOOKUP(D96,supply!$A$8:$B$507,2,FALSE),"")</f>
        <v/>
      </c>
      <c r="D96" s="60"/>
      <c r="E96" s="106"/>
      <c r="F96" s="105"/>
      <c r="G96" s="67"/>
      <c r="H96" s="108"/>
      <c r="I96" s="63" t="str">
        <f t="shared" si="4"/>
        <v>Няма избран доставчик</v>
      </c>
      <c r="J96" s="63" t="str">
        <f t="shared" si="5"/>
        <v/>
      </c>
      <c r="K96" s="3" t="str">
        <f t="shared" si="6"/>
        <v xml:space="preserve"> -  -  - преведена сума общо: </v>
      </c>
      <c r="V96" s="94" t="str">
        <f>IF(I96="OK",IF(IFERROR(VLOOKUP(B96,total!$G$8:$G$1007,1,FALSE),"")="",B96&amp;", ",""),"")</f>
        <v/>
      </c>
      <c r="W96" s="94" t="str">
        <f t="shared" si="7"/>
        <v/>
      </c>
    </row>
    <row r="97" spans="1:23" x14ac:dyDescent="0.25">
      <c r="A97" s="42" t="str">
        <f>IF(I97="OK",IFERROR(B97&amp;" - "&amp;VLOOKUP(C97,supply!$B$8:$C$507,2,FALSE)&amp;" - "&amp;E97&amp;" - "&amp;F97&amp;" - превод: "&amp;H97&amp;" - "&amp;DAY(G97)&amp;"."&amp;MONTH(G97)&amp;"."&amp;YEAR(G97),""),"1001 - Няма данни за пл. док.")</f>
        <v>1001 - Няма данни за пл. док.</v>
      </c>
      <c r="B97" s="69">
        <v>90</v>
      </c>
      <c r="C97" s="69" t="str">
        <f>IF(AND(D97&lt;&gt;"",D97&lt;&gt;" -  -  -  -  - "),VLOOKUP(D97,supply!$A$8:$B$507,2,FALSE),"")</f>
        <v/>
      </c>
      <c r="D97" s="60"/>
      <c r="E97" s="106"/>
      <c r="F97" s="105"/>
      <c r="G97" s="67"/>
      <c r="H97" s="108"/>
      <c r="I97" s="63" t="str">
        <f t="shared" si="4"/>
        <v>Няма избран доставчик</v>
      </c>
      <c r="J97" s="63" t="str">
        <f t="shared" si="5"/>
        <v/>
      </c>
      <c r="K97" s="3" t="str">
        <f t="shared" si="6"/>
        <v xml:space="preserve"> -  -  - преведена сума общо: </v>
      </c>
      <c r="V97" s="94" t="str">
        <f>IF(I97="OK",IF(IFERROR(VLOOKUP(B97,total!$G$8:$G$1007,1,FALSE),"")="",B97&amp;", ",""),"")</f>
        <v/>
      </c>
      <c r="W97" s="94" t="str">
        <f t="shared" si="7"/>
        <v/>
      </c>
    </row>
    <row r="98" spans="1:23" x14ac:dyDescent="0.25">
      <c r="A98" s="42" t="str">
        <f>IF(I98="OK",IFERROR(B98&amp;" - "&amp;VLOOKUP(C98,supply!$B$8:$C$507,2,FALSE)&amp;" - "&amp;E98&amp;" - "&amp;F98&amp;" - превод: "&amp;H98&amp;" - "&amp;DAY(G98)&amp;"."&amp;MONTH(G98)&amp;"."&amp;YEAR(G98),""),"1001 - Няма данни за пл. док.")</f>
        <v>1001 - Няма данни за пл. док.</v>
      </c>
      <c r="B98" s="69">
        <v>91</v>
      </c>
      <c r="C98" s="69" t="str">
        <f>IF(AND(D98&lt;&gt;"",D98&lt;&gt;" -  -  -  -  - "),VLOOKUP(D98,supply!$A$8:$B$507,2,FALSE),"")</f>
        <v/>
      </c>
      <c r="D98" s="60"/>
      <c r="E98" s="106"/>
      <c r="F98" s="105"/>
      <c r="G98" s="67"/>
      <c r="H98" s="108"/>
      <c r="I98" s="63" t="str">
        <f t="shared" si="4"/>
        <v>Няма избран доставчик</v>
      </c>
      <c r="J98" s="63" t="str">
        <f t="shared" si="5"/>
        <v/>
      </c>
      <c r="K98" s="3" t="str">
        <f t="shared" si="6"/>
        <v xml:space="preserve"> -  -  - преведена сума общо: </v>
      </c>
      <c r="V98" s="94" t="str">
        <f>IF(I98="OK",IF(IFERROR(VLOOKUP(B98,total!$G$8:$G$1007,1,FALSE),"")="",B98&amp;", ",""),"")</f>
        <v/>
      </c>
      <c r="W98" s="94" t="str">
        <f t="shared" si="7"/>
        <v/>
      </c>
    </row>
    <row r="99" spans="1:23" x14ac:dyDescent="0.25">
      <c r="A99" s="42" t="str">
        <f>IF(I99="OK",IFERROR(B99&amp;" - "&amp;VLOOKUP(C99,supply!$B$8:$C$507,2,FALSE)&amp;" - "&amp;E99&amp;" - "&amp;F99&amp;" - превод: "&amp;H99&amp;" - "&amp;DAY(G99)&amp;"."&amp;MONTH(G99)&amp;"."&amp;YEAR(G99),""),"1001 - Няма данни за пл. док.")</f>
        <v>1001 - Няма данни за пл. док.</v>
      </c>
      <c r="B99" s="69">
        <v>92</v>
      </c>
      <c r="C99" s="69" t="str">
        <f>IF(AND(D99&lt;&gt;"",D99&lt;&gt;" -  -  -  -  - "),VLOOKUP(D99,supply!$A$8:$B$507,2,FALSE),"")</f>
        <v/>
      </c>
      <c r="D99" s="60"/>
      <c r="E99" s="106"/>
      <c r="F99" s="105"/>
      <c r="G99" s="67"/>
      <c r="H99" s="108"/>
      <c r="I99" s="63" t="str">
        <f t="shared" si="4"/>
        <v>Няма избран доставчик</v>
      </c>
      <c r="J99" s="63" t="str">
        <f t="shared" si="5"/>
        <v/>
      </c>
      <c r="K99" s="3" t="str">
        <f t="shared" si="6"/>
        <v xml:space="preserve"> -  -  - преведена сума общо: </v>
      </c>
      <c r="V99" s="94" t="str">
        <f>IF(I99="OK",IF(IFERROR(VLOOKUP(B99,total!$G$8:$G$1007,1,FALSE),"")="",B99&amp;", ",""),"")</f>
        <v/>
      </c>
      <c r="W99" s="94" t="str">
        <f t="shared" si="7"/>
        <v/>
      </c>
    </row>
    <row r="100" spans="1:23" x14ac:dyDescent="0.25">
      <c r="A100" s="42" t="str">
        <f>IF(I100="OK",IFERROR(B100&amp;" - "&amp;VLOOKUP(C100,supply!$B$8:$C$507,2,FALSE)&amp;" - "&amp;E100&amp;" - "&amp;F100&amp;" - превод: "&amp;H100&amp;" - "&amp;DAY(G100)&amp;"."&amp;MONTH(G100)&amp;"."&amp;YEAR(G100),""),"1001 - Няма данни за пл. док.")</f>
        <v>1001 - Няма данни за пл. док.</v>
      </c>
      <c r="B100" s="69">
        <v>93</v>
      </c>
      <c r="C100" s="69" t="str">
        <f>IF(AND(D100&lt;&gt;"",D100&lt;&gt;" -  -  -  -  - "),VLOOKUP(D100,supply!$A$8:$B$507,2,FALSE),"")</f>
        <v/>
      </c>
      <c r="D100" s="60"/>
      <c r="E100" s="106"/>
      <c r="F100" s="105"/>
      <c r="G100" s="67"/>
      <c r="H100" s="108"/>
      <c r="I100" s="63" t="str">
        <f t="shared" si="4"/>
        <v>Няма избран доставчик</v>
      </c>
      <c r="J100" s="63" t="str">
        <f t="shared" si="5"/>
        <v/>
      </c>
      <c r="K100" s="3" t="str">
        <f t="shared" si="6"/>
        <v xml:space="preserve"> -  -  - преведена сума общо: </v>
      </c>
      <c r="V100" s="94" t="str">
        <f>IF(I100="OK",IF(IFERROR(VLOOKUP(B100,total!$G$8:$G$1007,1,FALSE),"")="",B100&amp;", ",""),"")</f>
        <v/>
      </c>
      <c r="W100" s="94" t="str">
        <f t="shared" si="7"/>
        <v/>
      </c>
    </row>
    <row r="101" spans="1:23" x14ac:dyDescent="0.25">
      <c r="A101" s="42" t="str">
        <f>IF(I101="OK",IFERROR(B101&amp;" - "&amp;VLOOKUP(C101,supply!$B$8:$C$507,2,FALSE)&amp;" - "&amp;E101&amp;" - "&amp;F101&amp;" - превод: "&amp;H101&amp;" - "&amp;DAY(G101)&amp;"."&amp;MONTH(G101)&amp;"."&amp;YEAR(G101),""),"1001 - Няма данни за пл. док.")</f>
        <v>1001 - Няма данни за пл. док.</v>
      </c>
      <c r="B101" s="69">
        <v>94</v>
      </c>
      <c r="C101" s="69" t="str">
        <f>IF(AND(D101&lt;&gt;"",D101&lt;&gt;" -  -  -  -  - "),VLOOKUP(D101,supply!$A$8:$B$507,2,FALSE),"")</f>
        <v/>
      </c>
      <c r="D101" s="60"/>
      <c r="E101" s="106"/>
      <c r="F101" s="105"/>
      <c r="G101" s="67"/>
      <c r="H101" s="108"/>
      <c r="I101" s="63" t="str">
        <f t="shared" si="4"/>
        <v>Няма избран доставчик</v>
      </c>
      <c r="J101" s="63" t="str">
        <f t="shared" si="5"/>
        <v/>
      </c>
      <c r="K101" s="3" t="str">
        <f t="shared" si="6"/>
        <v xml:space="preserve"> -  -  - преведена сума общо: </v>
      </c>
      <c r="V101" s="94" t="str">
        <f>IF(I101="OK",IF(IFERROR(VLOOKUP(B101,total!$G$8:$G$1007,1,FALSE),"")="",B101&amp;", ",""),"")</f>
        <v/>
      </c>
      <c r="W101" s="94" t="str">
        <f t="shared" si="7"/>
        <v/>
      </c>
    </row>
    <row r="102" spans="1:23" x14ac:dyDescent="0.25">
      <c r="A102" s="42" t="str">
        <f>IF(I102="OK",IFERROR(B102&amp;" - "&amp;VLOOKUP(C102,supply!$B$8:$C$507,2,FALSE)&amp;" - "&amp;E102&amp;" - "&amp;F102&amp;" - превод: "&amp;H102&amp;" - "&amp;DAY(G102)&amp;"."&amp;MONTH(G102)&amp;"."&amp;YEAR(G102),""),"1001 - Няма данни за пл. док.")</f>
        <v>1001 - Няма данни за пл. док.</v>
      </c>
      <c r="B102" s="69">
        <v>95</v>
      </c>
      <c r="C102" s="69" t="str">
        <f>IF(AND(D102&lt;&gt;"",D102&lt;&gt;" -  -  -  -  - "),VLOOKUP(D102,supply!$A$8:$B$507,2,FALSE),"")</f>
        <v/>
      </c>
      <c r="D102" s="60"/>
      <c r="E102" s="106"/>
      <c r="F102" s="105"/>
      <c r="G102" s="67"/>
      <c r="H102" s="108"/>
      <c r="I102" s="63" t="str">
        <f t="shared" si="4"/>
        <v>Няма избран доставчик</v>
      </c>
      <c r="J102" s="63" t="str">
        <f t="shared" si="5"/>
        <v/>
      </c>
      <c r="K102" s="3" t="str">
        <f t="shared" si="6"/>
        <v xml:space="preserve"> -  -  - преведена сума общо: </v>
      </c>
      <c r="V102" s="94" t="str">
        <f>IF(I102="OK",IF(IFERROR(VLOOKUP(B102,total!$G$8:$G$1007,1,FALSE),"")="",B102&amp;", ",""),"")</f>
        <v/>
      </c>
      <c r="W102" s="94" t="str">
        <f t="shared" si="7"/>
        <v/>
      </c>
    </row>
    <row r="103" spans="1:23" x14ac:dyDescent="0.25">
      <c r="A103" s="42" t="str">
        <f>IF(I103="OK",IFERROR(B103&amp;" - "&amp;VLOOKUP(C103,supply!$B$8:$C$507,2,FALSE)&amp;" - "&amp;E103&amp;" - "&amp;F103&amp;" - превод: "&amp;H103&amp;" - "&amp;DAY(G103)&amp;"."&amp;MONTH(G103)&amp;"."&amp;YEAR(G103),""),"1001 - Няма данни за пл. док.")</f>
        <v>1001 - Няма данни за пл. док.</v>
      </c>
      <c r="B103" s="69">
        <v>96</v>
      </c>
      <c r="C103" s="69" t="str">
        <f>IF(AND(D103&lt;&gt;"",D103&lt;&gt;" -  -  -  -  - "),VLOOKUP(D103,supply!$A$8:$B$507,2,FALSE),"")</f>
        <v/>
      </c>
      <c r="D103" s="60"/>
      <c r="E103" s="106"/>
      <c r="F103" s="105"/>
      <c r="G103" s="67"/>
      <c r="H103" s="108"/>
      <c r="I103" s="63" t="str">
        <f t="shared" si="4"/>
        <v>Няма избран доставчик</v>
      </c>
      <c r="J103" s="63" t="str">
        <f t="shared" si="5"/>
        <v/>
      </c>
      <c r="K103" s="3" t="str">
        <f t="shared" si="6"/>
        <v xml:space="preserve"> -  -  - преведена сума общо: </v>
      </c>
      <c r="V103" s="94" t="str">
        <f>IF(I103="OK",IF(IFERROR(VLOOKUP(B103,total!$G$8:$G$1007,1,FALSE),"")="",B103&amp;", ",""),"")</f>
        <v/>
      </c>
      <c r="W103" s="94" t="str">
        <f t="shared" si="7"/>
        <v/>
      </c>
    </row>
    <row r="104" spans="1:23" x14ac:dyDescent="0.25">
      <c r="A104" s="42" t="str">
        <f>IF(I104="OK",IFERROR(B104&amp;" - "&amp;VLOOKUP(C104,supply!$B$8:$C$507,2,FALSE)&amp;" - "&amp;E104&amp;" - "&amp;F104&amp;" - превод: "&amp;H104&amp;" - "&amp;DAY(G104)&amp;"."&amp;MONTH(G104)&amp;"."&amp;YEAR(G104),""),"1001 - Няма данни за пл. док.")</f>
        <v>1001 - Няма данни за пл. док.</v>
      </c>
      <c r="B104" s="69">
        <v>97</v>
      </c>
      <c r="C104" s="69" t="str">
        <f>IF(AND(D104&lt;&gt;"",D104&lt;&gt;" -  -  -  -  - "),VLOOKUP(D104,supply!$A$8:$B$507,2,FALSE),"")</f>
        <v/>
      </c>
      <c r="D104" s="60"/>
      <c r="E104" s="106"/>
      <c r="F104" s="105"/>
      <c r="G104" s="67"/>
      <c r="H104" s="108"/>
      <c r="I104" s="63" t="str">
        <f t="shared" si="4"/>
        <v>Няма избран доставчик</v>
      </c>
      <c r="J104" s="63" t="str">
        <f t="shared" si="5"/>
        <v/>
      </c>
      <c r="K104" s="3" t="str">
        <f t="shared" si="6"/>
        <v xml:space="preserve"> -  -  - преведена сума общо: </v>
      </c>
      <c r="V104" s="94" t="str">
        <f>IF(I104="OK",IF(IFERROR(VLOOKUP(B104,total!$G$8:$G$1007,1,FALSE),"")="",B104&amp;", ",""),"")</f>
        <v/>
      </c>
      <c r="W104" s="94" t="str">
        <f t="shared" si="7"/>
        <v/>
      </c>
    </row>
    <row r="105" spans="1:23" x14ac:dyDescent="0.25">
      <c r="A105" s="42" t="str">
        <f>IF(I105="OK",IFERROR(B105&amp;" - "&amp;VLOOKUP(C105,supply!$B$8:$C$507,2,FALSE)&amp;" - "&amp;E105&amp;" - "&amp;F105&amp;" - превод: "&amp;H105&amp;" - "&amp;DAY(G105)&amp;"."&amp;MONTH(G105)&amp;"."&amp;YEAR(G105),""),"1001 - Няма данни за пл. док.")</f>
        <v>1001 - Няма данни за пл. док.</v>
      </c>
      <c r="B105" s="69">
        <v>98</v>
      </c>
      <c r="C105" s="69" t="str">
        <f>IF(AND(D105&lt;&gt;"",D105&lt;&gt;" -  -  -  -  - "),VLOOKUP(D105,supply!$A$8:$B$507,2,FALSE),"")</f>
        <v/>
      </c>
      <c r="D105" s="60"/>
      <c r="E105" s="106"/>
      <c r="F105" s="105"/>
      <c r="G105" s="67"/>
      <c r="H105" s="108"/>
      <c r="I105" s="63" t="str">
        <f t="shared" si="4"/>
        <v>Няма избран доставчик</v>
      </c>
      <c r="J105" s="63" t="str">
        <f t="shared" si="5"/>
        <v/>
      </c>
      <c r="K105" s="3" t="str">
        <f t="shared" si="6"/>
        <v xml:space="preserve"> -  -  - преведена сума общо: </v>
      </c>
      <c r="V105" s="94" t="str">
        <f>IF(I105="OK",IF(IFERROR(VLOOKUP(B105,total!$G$8:$G$1007,1,FALSE),"")="",B105&amp;", ",""),"")</f>
        <v/>
      </c>
      <c r="W105" s="94" t="str">
        <f t="shared" si="7"/>
        <v/>
      </c>
    </row>
    <row r="106" spans="1:23" x14ac:dyDescent="0.25">
      <c r="A106" s="42" t="str">
        <f>IF(I106="OK",IFERROR(B106&amp;" - "&amp;VLOOKUP(C106,supply!$B$8:$C$507,2,FALSE)&amp;" - "&amp;E106&amp;" - "&amp;F106&amp;" - превод: "&amp;H106&amp;" - "&amp;DAY(G106)&amp;"."&amp;MONTH(G106)&amp;"."&amp;YEAR(G106),""),"1001 - Няма данни за пл. док.")</f>
        <v>1001 - Няма данни за пл. док.</v>
      </c>
      <c r="B106" s="69">
        <v>99</v>
      </c>
      <c r="C106" s="69" t="str">
        <f>IF(AND(D106&lt;&gt;"",D106&lt;&gt;" -  -  -  -  - "),VLOOKUP(D106,supply!$A$8:$B$507,2,FALSE),"")</f>
        <v/>
      </c>
      <c r="D106" s="60"/>
      <c r="E106" s="106"/>
      <c r="F106" s="105"/>
      <c r="G106" s="67"/>
      <c r="H106" s="108"/>
      <c r="I106" s="63" t="str">
        <f t="shared" si="4"/>
        <v>Няма избран доставчик</v>
      </c>
      <c r="J106" s="63" t="str">
        <f t="shared" si="5"/>
        <v/>
      </c>
      <c r="K106" s="3" t="str">
        <f t="shared" si="6"/>
        <v xml:space="preserve"> -  -  - преведена сума общо: </v>
      </c>
      <c r="V106" s="94" t="str">
        <f>IF(I106="OK",IF(IFERROR(VLOOKUP(B106,total!$G$8:$G$1007,1,FALSE),"")="",B106&amp;", ",""),"")</f>
        <v/>
      </c>
      <c r="W106" s="94" t="str">
        <f t="shared" si="7"/>
        <v/>
      </c>
    </row>
    <row r="107" spans="1:23" x14ac:dyDescent="0.25">
      <c r="A107" s="42" t="str">
        <f>IF(I107="OK",IFERROR(B107&amp;" - "&amp;VLOOKUP(C107,supply!$B$8:$C$507,2,FALSE)&amp;" - "&amp;E107&amp;" - "&amp;F107&amp;" - превод: "&amp;H107&amp;" - "&amp;DAY(G107)&amp;"."&amp;MONTH(G107)&amp;"."&amp;YEAR(G107),""),"1001 - Няма данни за пл. док.")</f>
        <v>1001 - Няма данни за пл. док.</v>
      </c>
      <c r="B107" s="69">
        <v>100</v>
      </c>
      <c r="C107" s="69" t="str">
        <f>IF(AND(D107&lt;&gt;"",D107&lt;&gt;" -  -  -  -  - "),VLOOKUP(D107,supply!$A$8:$B$507,2,FALSE),"")</f>
        <v/>
      </c>
      <c r="D107" s="60"/>
      <c r="E107" s="106"/>
      <c r="F107" s="105"/>
      <c r="G107" s="67"/>
      <c r="H107" s="108"/>
      <c r="I107" s="63" t="str">
        <f t="shared" si="4"/>
        <v>Няма избран доставчик</v>
      </c>
      <c r="J107" s="63" t="str">
        <f t="shared" si="5"/>
        <v/>
      </c>
      <c r="K107" s="3" t="str">
        <f t="shared" si="6"/>
        <v xml:space="preserve"> -  -  - преведена сума общо: </v>
      </c>
      <c r="V107" s="94" t="str">
        <f>IF(I107="OK",IF(IFERROR(VLOOKUP(B107,total!$G$8:$G$1007,1,FALSE),"")="",B107&amp;", ",""),"")</f>
        <v/>
      </c>
      <c r="W107" s="94" t="str">
        <f t="shared" si="7"/>
        <v/>
      </c>
    </row>
    <row r="108" spans="1:23" x14ac:dyDescent="0.25">
      <c r="A108" s="42" t="str">
        <f>IF(I108="OK",IFERROR(B108&amp;" - "&amp;VLOOKUP(C108,supply!$B$8:$C$507,2,FALSE)&amp;" - "&amp;E108&amp;" - "&amp;F108&amp;" - превод: "&amp;H108&amp;" - "&amp;DAY(G108)&amp;"."&amp;MONTH(G108)&amp;"."&amp;YEAR(G108),""),"1001 - Няма данни за пл. док.")</f>
        <v>1001 - Няма данни за пл. док.</v>
      </c>
      <c r="B108" s="69">
        <v>101</v>
      </c>
      <c r="C108" s="69" t="str">
        <f>IF(AND(D108&lt;&gt;"",D108&lt;&gt;" -  -  -  -  - "),VLOOKUP(D108,supply!$A$8:$B$507,2,FALSE),"")</f>
        <v/>
      </c>
      <c r="D108" s="60"/>
      <c r="E108" s="106"/>
      <c r="F108" s="105"/>
      <c r="G108" s="67"/>
      <c r="H108" s="108"/>
      <c r="I108" s="63" t="str">
        <f t="shared" si="4"/>
        <v>Няма избран доставчик</v>
      </c>
      <c r="J108" s="63" t="str">
        <f t="shared" si="5"/>
        <v/>
      </c>
      <c r="K108" s="3" t="str">
        <f t="shared" si="6"/>
        <v xml:space="preserve"> -  -  - преведена сума общо: </v>
      </c>
      <c r="V108" s="94" t="str">
        <f>IF(I108="OK",IF(IFERROR(VLOOKUP(B108,total!$G$8:$G$1007,1,FALSE),"")="",B108&amp;", ",""),"")</f>
        <v/>
      </c>
      <c r="W108" s="94" t="str">
        <f t="shared" si="7"/>
        <v/>
      </c>
    </row>
    <row r="109" spans="1:23" x14ac:dyDescent="0.25">
      <c r="A109" s="42" t="str">
        <f>IF(I109="OK",IFERROR(B109&amp;" - "&amp;VLOOKUP(C109,supply!$B$8:$C$507,2,FALSE)&amp;" - "&amp;E109&amp;" - "&amp;F109&amp;" - превод: "&amp;H109&amp;" - "&amp;DAY(G109)&amp;"."&amp;MONTH(G109)&amp;"."&amp;YEAR(G109),""),"1001 - Няма данни за пл. док.")</f>
        <v>1001 - Няма данни за пл. док.</v>
      </c>
      <c r="B109" s="69">
        <v>102</v>
      </c>
      <c r="C109" s="69" t="str">
        <f>IF(AND(D109&lt;&gt;"",D109&lt;&gt;" -  -  -  -  - "),VLOOKUP(D109,supply!$A$8:$B$507,2,FALSE),"")</f>
        <v/>
      </c>
      <c r="D109" s="60"/>
      <c r="E109" s="106"/>
      <c r="F109" s="105"/>
      <c r="G109" s="67"/>
      <c r="H109" s="108"/>
      <c r="I109" s="63" t="str">
        <f t="shared" si="4"/>
        <v>Няма избран доставчик</v>
      </c>
      <c r="J109" s="63" t="str">
        <f t="shared" si="5"/>
        <v/>
      </c>
      <c r="K109" s="3" t="str">
        <f t="shared" si="6"/>
        <v xml:space="preserve"> -  -  - преведена сума общо: </v>
      </c>
      <c r="V109" s="94" t="str">
        <f>IF(I109="OK",IF(IFERROR(VLOOKUP(B109,total!$G$8:$G$1007,1,FALSE),"")="",B109&amp;", ",""),"")</f>
        <v/>
      </c>
      <c r="W109" s="94" t="str">
        <f t="shared" si="7"/>
        <v/>
      </c>
    </row>
    <row r="110" spans="1:23" x14ac:dyDescent="0.25">
      <c r="A110" s="42" t="str">
        <f>IF(I110="OK",IFERROR(B110&amp;" - "&amp;VLOOKUP(C110,supply!$B$8:$C$507,2,FALSE)&amp;" - "&amp;E110&amp;" - "&amp;F110&amp;" - превод: "&amp;H110&amp;" - "&amp;DAY(G110)&amp;"."&amp;MONTH(G110)&amp;"."&amp;YEAR(G110),""),"1001 - Няма данни за пл. док.")</f>
        <v>1001 - Няма данни за пл. док.</v>
      </c>
      <c r="B110" s="69">
        <v>103</v>
      </c>
      <c r="C110" s="69" t="str">
        <f>IF(AND(D110&lt;&gt;"",D110&lt;&gt;" -  -  -  -  - "),VLOOKUP(D110,supply!$A$8:$B$507,2,FALSE),"")</f>
        <v/>
      </c>
      <c r="D110" s="60"/>
      <c r="E110" s="106"/>
      <c r="F110" s="105"/>
      <c r="G110" s="67"/>
      <c r="H110" s="108"/>
      <c r="I110" s="63" t="str">
        <f t="shared" si="4"/>
        <v>Няма избран доставчик</v>
      </c>
      <c r="J110" s="63" t="str">
        <f t="shared" si="5"/>
        <v/>
      </c>
      <c r="K110" s="3" t="str">
        <f t="shared" si="6"/>
        <v xml:space="preserve"> -  -  - преведена сума общо: </v>
      </c>
      <c r="V110" s="94" t="str">
        <f>IF(I110="OK",IF(IFERROR(VLOOKUP(B110,total!$G$8:$G$1007,1,FALSE),"")="",B110&amp;", ",""),"")</f>
        <v/>
      </c>
      <c r="W110" s="94" t="str">
        <f t="shared" si="7"/>
        <v/>
      </c>
    </row>
    <row r="111" spans="1:23" x14ac:dyDescent="0.25">
      <c r="A111" s="42" t="str">
        <f>IF(I111="OK",IFERROR(B111&amp;" - "&amp;VLOOKUP(C111,supply!$B$8:$C$507,2,FALSE)&amp;" - "&amp;E111&amp;" - "&amp;F111&amp;" - превод: "&amp;H111&amp;" - "&amp;DAY(G111)&amp;"."&amp;MONTH(G111)&amp;"."&amp;YEAR(G111),""),"1001 - Няма данни за пл. док.")</f>
        <v>1001 - Няма данни за пл. док.</v>
      </c>
      <c r="B111" s="69">
        <v>104</v>
      </c>
      <c r="C111" s="69" t="str">
        <f>IF(AND(D111&lt;&gt;"",D111&lt;&gt;" -  -  -  -  - "),VLOOKUP(D111,supply!$A$8:$B$507,2,FALSE),"")</f>
        <v/>
      </c>
      <c r="D111" s="60"/>
      <c r="E111" s="106"/>
      <c r="F111" s="105"/>
      <c r="G111" s="67"/>
      <c r="H111" s="108"/>
      <c r="I111" s="63" t="str">
        <f t="shared" si="4"/>
        <v>Няма избран доставчик</v>
      </c>
      <c r="J111" s="63" t="str">
        <f t="shared" si="5"/>
        <v/>
      </c>
      <c r="K111" s="3" t="str">
        <f t="shared" si="6"/>
        <v xml:space="preserve"> -  -  - преведена сума общо: </v>
      </c>
      <c r="V111" s="94" t="str">
        <f>IF(I111="OK",IF(IFERROR(VLOOKUP(B111,total!$G$8:$G$1007,1,FALSE),"")="",B111&amp;", ",""),"")</f>
        <v/>
      </c>
      <c r="W111" s="94" t="str">
        <f t="shared" si="7"/>
        <v/>
      </c>
    </row>
    <row r="112" spans="1:23" x14ac:dyDescent="0.25">
      <c r="A112" s="42" t="str">
        <f>IF(I112="OK",IFERROR(B112&amp;" - "&amp;VLOOKUP(C112,supply!$B$8:$C$507,2,FALSE)&amp;" - "&amp;E112&amp;" - "&amp;F112&amp;" - превод: "&amp;H112&amp;" - "&amp;DAY(G112)&amp;"."&amp;MONTH(G112)&amp;"."&amp;YEAR(G112),""),"1001 - Няма данни за пл. док.")</f>
        <v>1001 - Няма данни за пл. док.</v>
      </c>
      <c r="B112" s="69">
        <v>105</v>
      </c>
      <c r="C112" s="69" t="str">
        <f>IF(AND(D112&lt;&gt;"",D112&lt;&gt;" -  -  -  -  - "),VLOOKUP(D112,supply!$A$8:$B$507,2,FALSE),"")</f>
        <v/>
      </c>
      <c r="D112" s="60"/>
      <c r="E112" s="106"/>
      <c r="F112" s="105"/>
      <c r="G112" s="67"/>
      <c r="H112" s="108"/>
      <c r="I112" s="63" t="str">
        <f t="shared" si="4"/>
        <v>Няма избран доставчик</v>
      </c>
      <c r="J112" s="63" t="str">
        <f t="shared" si="5"/>
        <v/>
      </c>
      <c r="K112" s="3" t="str">
        <f t="shared" si="6"/>
        <v xml:space="preserve"> -  -  - преведена сума общо: </v>
      </c>
      <c r="V112" s="94" t="str">
        <f>IF(I112="OK",IF(IFERROR(VLOOKUP(B112,total!$G$8:$G$1007,1,FALSE),"")="",B112&amp;", ",""),"")</f>
        <v/>
      </c>
      <c r="W112" s="94" t="str">
        <f t="shared" si="7"/>
        <v/>
      </c>
    </row>
    <row r="113" spans="1:23" x14ac:dyDescent="0.25">
      <c r="A113" s="42" t="str">
        <f>IF(I113="OK",IFERROR(B113&amp;" - "&amp;VLOOKUP(C113,supply!$B$8:$C$507,2,FALSE)&amp;" - "&amp;E113&amp;" - "&amp;F113&amp;" - превод: "&amp;H113&amp;" - "&amp;DAY(G113)&amp;"."&amp;MONTH(G113)&amp;"."&amp;YEAR(G113),""),"1001 - Няма данни за пл. док.")</f>
        <v>1001 - Няма данни за пл. док.</v>
      </c>
      <c r="B113" s="69">
        <v>106</v>
      </c>
      <c r="C113" s="69" t="str">
        <f>IF(AND(D113&lt;&gt;"",D113&lt;&gt;" -  -  -  -  - "),VLOOKUP(D113,supply!$A$8:$B$507,2,FALSE),"")</f>
        <v/>
      </c>
      <c r="D113" s="60"/>
      <c r="E113" s="106"/>
      <c r="F113" s="105"/>
      <c r="G113" s="67"/>
      <c r="H113" s="108"/>
      <c r="I113" s="63" t="str">
        <f t="shared" si="4"/>
        <v>Няма избран доставчик</v>
      </c>
      <c r="J113" s="63" t="str">
        <f t="shared" si="5"/>
        <v/>
      </c>
      <c r="K113" s="3" t="str">
        <f t="shared" si="6"/>
        <v xml:space="preserve"> -  -  - преведена сума общо: </v>
      </c>
      <c r="V113" s="94" t="str">
        <f>IF(I113="OK",IF(IFERROR(VLOOKUP(B113,total!$G$8:$G$1007,1,FALSE),"")="",B113&amp;", ",""),"")</f>
        <v/>
      </c>
      <c r="W113" s="94" t="str">
        <f t="shared" si="7"/>
        <v/>
      </c>
    </row>
    <row r="114" spans="1:23" x14ac:dyDescent="0.25">
      <c r="A114" s="42" t="str">
        <f>IF(I114="OK",IFERROR(B114&amp;" - "&amp;VLOOKUP(C114,supply!$B$8:$C$507,2,FALSE)&amp;" - "&amp;E114&amp;" - "&amp;F114&amp;" - превод: "&amp;H114&amp;" - "&amp;DAY(G114)&amp;"."&amp;MONTH(G114)&amp;"."&amp;YEAR(G114),""),"1001 - Няма данни за пл. док.")</f>
        <v>1001 - Няма данни за пл. док.</v>
      </c>
      <c r="B114" s="69">
        <v>107</v>
      </c>
      <c r="C114" s="69" t="str">
        <f>IF(AND(D114&lt;&gt;"",D114&lt;&gt;" -  -  -  -  - "),VLOOKUP(D114,supply!$A$8:$B$507,2,FALSE),"")</f>
        <v/>
      </c>
      <c r="D114" s="60"/>
      <c r="E114" s="106"/>
      <c r="F114" s="105"/>
      <c r="G114" s="67"/>
      <c r="H114" s="108"/>
      <c r="I114" s="63" t="str">
        <f t="shared" si="4"/>
        <v>Няма избран доставчик</v>
      </c>
      <c r="J114" s="63" t="str">
        <f t="shared" si="5"/>
        <v/>
      </c>
      <c r="K114" s="3" t="str">
        <f t="shared" si="6"/>
        <v xml:space="preserve"> -  -  - преведена сума общо: </v>
      </c>
      <c r="V114" s="94" t="str">
        <f>IF(I114="OK",IF(IFERROR(VLOOKUP(B114,total!$G$8:$G$1007,1,FALSE),"")="",B114&amp;", ",""),"")</f>
        <v/>
      </c>
      <c r="W114" s="94" t="str">
        <f t="shared" si="7"/>
        <v/>
      </c>
    </row>
    <row r="115" spans="1:23" x14ac:dyDescent="0.25">
      <c r="A115" s="42" t="str">
        <f>IF(I115="OK",IFERROR(B115&amp;" - "&amp;VLOOKUP(C115,supply!$B$8:$C$507,2,FALSE)&amp;" - "&amp;E115&amp;" - "&amp;F115&amp;" - превод: "&amp;H115&amp;" - "&amp;DAY(G115)&amp;"."&amp;MONTH(G115)&amp;"."&amp;YEAR(G115),""),"1001 - Няма данни за пл. док.")</f>
        <v>1001 - Няма данни за пл. док.</v>
      </c>
      <c r="B115" s="69">
        <v>108</v>
      </c>
      <c r="C115" s="69" t="str">
        <f>IF(AND(D115&lt;&gt;"",D115&lt;&gt;" -  -  -  -  - "),VLOOKUP(D115,supply!$A$8:$B$507,2,FALSE),"")</f>
        <v/>
      </c>
      <c r="D115" s="60"/>
      <c r="E115" s="106"/>
      <c r="F115" s="105"/>
      <c r="G115" s="67"/>
      <c r="H115" s="108"/>
      <c r="I115" s="63" t="str">
        <f t="shared" si="4"/>
        <v>Няма избран доставчик</v>
      </c>
      <c r="J115" s="63" t="str">
        <f t="shared" si="5"/>
        <v/>
      </c>
      <c r="K115" s="3" t="str">
        <f t="shared" si="6"/>
        <v xml:space="preserve"> -  -  - преведена сума общо: </v>
      </c>
      <c r="V115" s="94" t="str">
        <f>IF(I115="OK",IF(IFERROR(VLOOKUP(B115,total!$G$8:$G$1007,1,FALSE),"")="",B115&amp;", ",""),"")</f>
        <v/>
      </c>
      <c r="W115" s="94" t="str">
        <f t="shared" si="7"/>
        <v/>
      </c>
    </row>
    <row r="116" spans="1:23" x14ac:dyDescent="0.25">
      <c r="A116" s="42" t="str">
        <f>IF(I116="OK",IFERROR(B116&amp;" - "&amp;VLOOKUP(C116,supply!$B$8:$C$507,2,FALSE)&amp;" - "&amp;E116&amp;" - "&amp;F116&amp;" - превод: "&amp;H116&amp;" - "&amp;DAY(G116)&amp;"."&amp;MONTH(G116)&amp;"."&amp;YEAR(G116),""),"1001 - Няма данни за пл. док.")</f>
        <v>1001 - Няма данни за пл. док.</v>
      </c>
      <c r="B116" s="69">
        <v>109</v>
      </c>
      <c r="C116" s="69" t="str">
        <f>IF(AND(D116&lt;&gt;"",D116&lt;&gt;" -  -  -  -  - "),VLOOKUP(D116,supply!$A$8:$B$507,2,FALSE),"")</f>
        <v/>
      </c>
      <c r="D116" s="60"/>
      <c r="E116" s="106"/>
      <c r="F116" s="105"/>
      <c r="G116" s="67"/>
      <c r="H116" s="108"/>
      <c r="I116" s="63" t="str">
        <f t="shared" si="4"/>
        <v>Няма избран доставчик</v>
      </c>
      <c r="J116" s="63" t="str">
        <f t="shared" si="5"/>
        <v/>
      </c>
      <c r="K116" s="3" t="str">
        <f t="shared" si="6"/>
        <v xml:space="preserve"> -  -  - преведена сума общо: </v>
      </c>
      <c r="V116" s="94" t="str">
        <f>IF(I116="OK",IF(IFERROR(VLOOKUP(B116,total!$G$8:$G$1007,1,FALSE),"")="",B116&amp;", ",""),"")</f>
        <v/>
      </c>
      <c r="W116" s="94" t="str">
        <f t="shared" si="7"/>
        <v/>
      </c>
    </row>
    <row r="117" spans="1:23" x14ac:dyDescent="0.25">
      <c r="A117" s="42" t="str">
        <f>IF(I117="OK",IFERROR(B117&amp;" - "&amp;VLOOKUP(C117,supply!$B$8:$C$507,2,FALSE)&amp;" - "&amp;E117&amp;" - "&amp;F117&amp;" - превод: "&amp;H117&amp;" - "&amp;DAY(G117)&amp;"."&amp;MONTH(G117)&amp;"."&amp;YEAR(G117),""),"1001 - Няма данни за пл. док.")</f>
        <v>1001 - Няма данни за пл. док.</v>
      </c>
      <c r="B117" s="69">
        <v>110</v>
      </c>
      <c r="C117" s="69" t="str">
        <f>IF(AND(D117&lt;&gt;"",D117&lt;&gt;" -  -  -  -  - "),VLOOKUP(D117,supply!$A$8:$B$507,2,FALSE),"")</f>
        <v/>
      </c>
      <c r="D117" s="60"/>
      <c r="E117" s="106"/>
      <c r="F117" s="105"/>
      <c r="G117" s="67"/>
      <c r="H117" s="108"/>
      <c r="I117" s="63" t="str">
        <f t="shared" si="4"/>
        <v>Няма избран доставчик</v>
      </c>
      <c r="J117" s="63" t="str">
        <f t="shared" si="5"/>
        <v/>
      </c>
      <c r="K117" s="3" t="str">
        <f t="shared" si="6"/>
        <v xml:space="preserve"> -  -  - преведена сума общо: </v>
      </c>
      <c r="V117" s="94" t="str">
        <f>IF(I117="OK",IF(IFERROR(VLOOKUP(B117,total!$G$8:$G$1007,1,FALSE),"")="",B117&amp;", ",""),"")</f>
        <v/>
      </c>
      <c r="W117" s="94" t="str">
        <f t="shared" si="7"/>
        <v/>
      </c>
    </row>
    <row r="118" spans="1:23" x14ac:dyDescent="0.25">
      <c r="A118" s="42" t="str">
        <f>IF(I118="OK",IFERROR(B118&amp;" - "&amp;VLOOKUP(C118,supply!$B$8:$C$507,2,FALSE)&amp;" - "&amp;E118&amp;" - "&amp;F118&amp;" - превод: "&amp;H118&amp;" - "&amp;DAY(G118)&amp;"."&amp;MONTH(G118)&amp;"."&amp;YEAR(G118),""),"1001 - Няма данни за пл. док.")</f>
        <v>1001 - Няма данни за пл. док.</v>
      </c>
      <c r="B118" s="69">
        <v>111</v>
      </c>
      <c r="C118" s="69" t="str">
        <f>IF(AND(D118&lt;&gt;"",D118&lt;&gt;" -  -  -  -  - "),VLOOKUP(D118,supply!$A$8:$B$507,2,FALSE),"")</f>
        <v/>
      </c>
      <c r="D118" s="60"/>
      <c r="E118" s="106"/>
      <c r="F118" s="105"/>
      <c r="G118" s="67"/>
      <c r="H118" s="108"/>
      <c r="I118" s="63" t="str">
        <f t="shared" si="4"/>
        <v>Няма избран доставчик</v>
      </c>
      <c r="J118" s="63" t="str">
        <f t="shared" si="5"/>
        <v/>
      </c>
      <c r="K118" s="3" t="str">
        <f t="shared" si="6"/>
        <v xml:space="preserve"> -  -  - преведена сума общо: </v>
      </c>
      <c r="V118" s="94" t="str">
        <f>IF(I118="OK",IF(IFERROR(VLOOKUP(B118,total!$G$8:$G$1007,1,FALSE),"")="",B118&amp;", ",""),"")</f>
        <v/>
      </c>
      <c r="W118" s="94" t="str">
        <f t="shared" si="7"/>
        <v/>
      </c>
    </row>
    <row r="119" spans="1:23" x14ac:dyDescent="0.25">
      <c r="A119" s="42" t="str">
        <f>IF(I119="OK",IFERROR(B119&amp;" - "&amp;VLOOKUP(C119,supply!$B$8:$C$507,2,FALSE)&amp;" - "&amp;E119&amp;" - "&amp;F119&amp;" - превод: "&amp;H119&amp;" - "&amp;DAY(G119)&amp;"."&amp;MONTH(G119)&amp;"."&amp;YEAR(G119),""),"1001 - Няма данни за пл. док.")</f>
        <v>1001 - Няма данни за пл. док.</v>
      </c>
      <c r="B119" s="69">
        <v>112</v>
      </c>
      <c r="C119" s="69" t="str">
        <f>IF(AND(D119&lt;&gt;"",D119&lt;&gt;" -  -  -  -  - "),VLOOKUP(D119,supply!$A$8:$B$507,2,FALSE),"")</f>
        <v/>
      </c>
      <c r="D119" s="60"/>
      <c r="E119" s="106"/>
      <c r="F119" s="105"/>
      <c r="G119" s="67"/>
      <c r="H119" s="108"/>
      <c r="I119" s="63" t="str">
        <f t="shared" si="4"/>
        <v>Няма избран доставчик</v>
      </c>
      <c r="J119" s="63" t="str">
        <f t="shared" si="5"/>
        <v/>
      </c>
      <c r="K119" s="3" t="str">
        <f t="shared" si="6"/>
        <v xml:space="preserve"> -  -  - преведена сума общо: </v>
      </c>
      <c r="V119" s="94" t="str">
        <f>IF(I119="OK",IF(IFERROR(VLOOKUP(B119,total!$G$8:$G$1007,1,FALSE),"")="",B119&amp;", ",""),"")</f>
        <v/>
      </c>
      <c r="W119" s="94" t="str">
        <f t="shared" si="7"/>
        <v/>
      </c>
    </row>
    <row r="120" spans="1:23" x14ac:dyDescent="0.25">
      <c r="A120" s="42" t="str">
        <f>IF(I120="OK",IFERROR(B120&amp;" - "&amp;VLOOKUP(C120,supply!$B$8:$C$507,2,FALSE)&amp;" - "&amp;E120&amp;" - "&amp;F120&amp;" - превод: "&amp;H120&amp;" - "&amp;DAY(G120)&amp;"."&amp;MONTH(G120)&amp;"."&amp;YEAR(G120),""),"1001 - Няма данни за пл. док.")</f>
        <v>1001 - Няма данни за пл. док.</v>
      </c>
      <c r="B120" s="69">
        <v>113</v>
      </c>
      <c r="C120" s="69" t="str">
        <f>IF(AND(D120&lt;&gt;"",D120&lt;&gt;" -  -  -  -  - "),VLOOKUP(D120,supply!$A$8:$B$507,2,FALSE),"")</f>
        <v/>
      </c>
      <c r="D120" s="60"/>
      <c r="E120" s="106"/>
      <c r="F120" s="105"/>
      <c r="G120" s="67"/>
      <c r="H120" s="108"/>
      <c r="I120" s="63" t="str">
        <f t="shared" si="4"/>
        <v>Няма избран доставчик</v>
      </c>
      <c r="J120" s="63" t="str">
        <f t="shared" si="5"/>
        <v/>
      </c>
      <c r="K120" s="3" t="str">
        <f t="shared" si="6"/>
        <v xml:space="preserve"> -  -  - преведена сума общо: </v>
      </c>
      <c r="V120" s="94" t="str">
        <f>IF(I120="OK",IF(IFERROR(VLOOKUP(B120,total!$G$8:$G$1007,1,FALSE),"")="",B120&amp;", ",""),"")</f>
        <v/>
      </c>
      <c r="W120" s="94" t="str">
        <f t="shared" si="7"/>
        <v/>
      </c>
    </row>
    <row r="121" spans="1:23" x14ac:dyDescent="0.25">
      <c r="A121" s="42" t="str">
        <f>IF(I121="OK",IFERROR(B121&amp;" - "&amp;VLOOKUP(C121,supply!$B$8:$C$507,2,FALSE)&amp;" - "&amp;E121&amp;" - "&amp;F121&amp;" - превод: "&amp;H121&amp;" - "&amp;DAY(G121)&amp;"."&amp;MONTH(G121)&amp;"."&amp;YEAR(G121),""),"1001 - Няма данни за пл. док.")</f>
        <v>1001 - Няма данни за пл. док.</v>
      </c>
      <c r="B121" s="69">
        <v>114</v>
      </c>
      <c r="C121" s="69" t="str">
        <f>IF(AND(D121&lt;&gt;"",D121&lt;&gt;" -  -  -  -  - "),VLOOKUP(D121,supply!$A$8:$B$507,2,FALSE),"")</f>
        <v/>
      </c>
      <c r="D121" s="60"/>
      <c r="E121" s="106"/>
      <c r="F121" s="105"/>
      <c r="G121" s="67"/>
      <c r="H121" s="108"/>
      <c r="I121" s="63" t="str">
        <f t="shared" si="4"/>
        <v>Няма избран доставчик</v>
      </c>
      <c r="J121" s="63" t="str">
        <f t="shared" si="5"/>
        <v/>
      </c>
      <c r="K121" s="3" t="str">
        <f t="shared" si="6"/>
        <v xml:space="preserve"> -  -  - преведена сума общо: </v>
      </c>
      <c r="V121" s="94" t="str">
        <f>IF(I121="OK",IF(IFERROR(VLOOKUP(B121,total!$G$8:$G$1007,1,FALSE),"")="",B121&amp;", ",""),"")</f>
        <v/>
      </c>
      <c r="W121" s="94" t="str">
        <f t="shared" si="7"/>
        <v/>
      </c>
    </row>
    <row r="122" spans="1:23" x14ac:dyDescent="0.25">
      <c r="A122" s="42" t="str">
        <f>IF(I122="OK",IFERROR(B122&amp;" - "&amp;VLOOKUP(C122,supply!$B$8:$C$507,2,FALSE)&amp;" - "&amp;E122&amp;" - "&amp;F122&amp;" - превод: "&amp;H122&amp;" - "&amp;DAY(G122)&amp;"."&amp;MONTH(G122)&amp;"."&amp;YEAR(G122),""),"1001 - Няма данни за пл. док.")</f>
        <v>1001 - Няма данни за пл. док.</v>
      </c>
      <c r="B122" s="69">
        <v>115</v>
      </c>
      <c r="C122" s="69" t="str">
        <f>IF(AND(D122&lt;&gt;"",D122&lt;&gt;" -  -  -  -  - "),VLOOKUP(D122,supply!$A$8:$B$507,2,FALSE),"")</f>
        <v/>
      </c>
      <c r="D122" s="60"/>
      <c r="E122" s="106"/>
      <c r="F122" s="105"/>
      <c r="G122" s="67"/>
      <c r="H122" s="108"/>
      <c r="I122" s="63" t="str">
        <f t="shared" si="4"/>
        <v>Няма избран доставчик</v>
      </c>
      <c r="J122" s="63" t="str">
        <f t="shared" si="5"/>
        <v/>
      </c>
      <c r="K122" s="3" t="str">
        <f t="shared" si="6"/>
        <v xml:space="preserve"> -  -  - преведена сума общо: </v>
      </c>
      <c r="V122" s="94" t="str">
        <f>IF(I122="OK",IF(IFERROR(VLOOKUP(B122,total!$G$8:$G$1007,1,FALSE),"")="",B122&amp;", ",""),"")</f>
        <v/>
      </c>
      <c r="W122" s="94" t="str">
        <f t="shared" si="7"/>
        <v/>
      </c>
    </row>
    <row r="123" spans="1:23" x14ac:dyDescent="0.25">
      <c r="A123" s="42" t="str">
        <f>IF(I123="OK",IFERROR(B123&amp;" - "&amp;VLOOKUP(C123,supply!$B$8:$C$507,2,FALSE)&amp;" - "&amp;E123&amp;" - "&amp;F123&amp;" - превод: "&amp;H123&amp;" - "&amp;DAY(G123)&amp;"."&amp;MONTH(G123)&amp;"."&amp;YEAR(G123),""),"1001 - Няма данни за пл. док.")</f>
        <v>1001 - Няма данни за пл. док.</v>
      </c>
      <c r="B123" s="69">
        <v>116</v>
      </c>
      <c r="C123" s="69" t="str">
        <f>IF(AND(D123&lt;&gt;"",D123&lt;&gt;" -  -  -  -  - "),VLOOKUP(D123,supply!$A$8:$B$507,2,FALSE),"")</f>
        <v/>
      </c>
      <c r="D123" s="60"/>
      <c r="E123" s="106"/>
      <c r="F123" s="105"/>
      <c r="G123" s="67"/>
      <c r="H123" s="108"/>
      <c r="I123" s="63" t="str">
        <f t="shared" si="4"/>
        <v>Няма избран доставчик</v>
      </c>
      <c r="J123" s="63" t="str">
        <f t="shared" si="5"/>
        <v/>
      </c>
      <c r="K123" s="3" t="str">
        <f t="shared" si="6"/>
        <v xml:space="preserve"> -  -  - преведена сума общо: </v>
      </c>
      <c r="V123" s="94" t="str">
        <f>IF(I123="OK",IF(IFERROR(VLOOKUP(B123,total!$G$8:$G$1007,1,FALSE),"")="",B123&amp;", ",""),"")</f>
        <v/>
      </c>
      <c r="W123" s="94" t="str">
        <f t="shared" si="7"/>
        <v/>
      </c>
    </row>
    <row r="124" spans="1:23" x14ac:dyDescent="0.25">
      <c r="A124" s="42" t="str">
        <f>IF(I124="OK",IFERROR(B124&amp;" - "&amp;VLOOKUP(C124,supply!$B$8:$C$507,2,FALSE)&amp;" - "&amp;E124&amp;" - "&amp;F124&amp;" - превод: "&amp;H124&amp;" - "&amp;DAY(G124)&amp;"."&amp;MONTH(G124)&amp;"."&amp;YEAR(G124),""),"1001 - Няма данни за пл. док.")</f>
        <v>1001 - Няма данни за пл. док.</v>
      </c>
      <c r="B124" s="69">
        <v>117</v>
      </c>
      <c r="C124" s="69" t="str">
        <f>IF(AND(D124&lt;&gt;"",D124&lt;&gt;" -  -  -  -  - "),VLOOKUP(D124,supply!$A$8:$B$507,2,FALSE),"")</f>
        <v/>
      </c>
      <c r="D124" s="60"/>
      <c r="E124" s="106"/>
      <c r="F124" s="105"/>
      <c r="G124" s="67"/>
      <c r="H124" s="108"/>
      <c r="I124" s="63" t="str">
        <f t="shared" si="4"/>
        <v>Няма избран доставчик</v>
      </c>
      <c r="J124" s="63" t="str">
        <f t="shared" si="5"/>
        <v/>
      </c>
      <c r="K124" s="3" t="str">
        <f t="shared" si="6"/>
        <v xml:space="preserve"> -  -  - преведена сума общо: </v>
      </c>
      <c r="V124" s="94" t="str">
        <f>IF(I124="OK",IF(IFERROR(VLOOKUP(B124,total!$G$8:$G$1007,1,FALSE),"")="",B124&amp;", ",""),"")</f>
        <v/>
      </c>
      <c r="W124" s="94" t="str">
        <f t="shared" si="7"/>
        <v/>
      </c>
    </row>
    <row r="125" spans="1:23" x14ac:dyDescent="0.25">
      <c r="A125" s="42" t="str">
        <f>IF(I125="OK",IFERROR(B125&amp;" - "&amp;VLOOKUP(C125,supply!$B$8:$C$507,2,FALSE)&amp;" - "&amp;E125&amp;" - "&amp;F125&amp;" - превод: "&amp;H125&amp;" - "&amp;DAY(G125)&amp;"."&amp;MONTH(G125)&amp;"."&amp;YEAR(G125),""),"1001 - Няма данни за пл. док.")</f>
        <v>1001 - Няма данни за пл. док.</v>
      </c>
      <c r="B125" s="69">
        <v>118</v>
      </c>
      <c r="C125" s="69" t="str">
        <f>IF(AND(D125&lt;&gt;"",D125&lt;&gt;" -  -  -  -  - "),VLOOKUP(D125,supply!$A$8:$B$507,2,FALSE),"")</f>
        <v/>
      </c>
      <c r="D125" s="60"/>
      <c r="E125" s="106"/>
      <c r="F125" s="105"/>
      <c r="G125" s="67"/>
      <c r="H125" s="108"/>
      <c r="I125" s="63" t="str">
        <f t="shared" si="4"/>
        <v>Няма избран доставчик</v>
      </c>
      <c r="J125" s="63" t="str">
        <f t="shared" si="5"/>
        <v/>
      </c>
      <c r="K125" s="3" t="str">
        <f t="shared" si="6"/>
        <v xml:space="preserve"> -  -  - преведена сума общо: </v>
      </c>
      <c r="V125" s="94" t="str">
        <f>IF(I125="OK",IF(IFERROR(VLOOKUP(B125,total!$G$8:$G$1007,1,FALSE),"")="",B125&amp;", ",""),"")</f>
        <v/>
      </c>
      <c r="W125" s="94" t="str">
        <f t="shared" si="7"/>
        <v/>
      </c>
    </row>
    <row r="126" spans="1:23" x14ac:dyDescent="0.25">
      <c r="A126" s="42" t="str">
        <f>IF(I126="OK",IFERROR(B126&amp;" - "&amp;VLOOKUP(C126,supply!$B$8:$C$507,2,FALSE)&amp;" - "&amp;E126&amp;" - "&amp;F126&amp;" - превод: "&amp;H126&amp;" - "&amp;DAY(G126)&amp;"."&amp;MONTH(G126)&amp;"."&amp;YEAR(G126),""),"1001 - Няма данни за пл. док.")</f>
        <v>1001 - Няма данни за пл. док.</v>
      </c>
      <c r="B126" s="69">
        <v>119</v>
      </c>
      <c r="C126" s="69" t="str">
        <f>IF(AND(D126&lt;&gt;"",D126&lt;&gt;" -  -  -  -  - "),VLOOKUP(D126,supply!$A$8:$B$507,2,FALSE),"")</f>
        <v/>
      </c>
      <c r="D126" s="60"/>
      <c r="E126" s="106"/>
      <c r="F126" s="105"/>
      <c r="G126" s="67"/>
      <c r="H126" s="108"/>
      <c r="I126" s="63" t="str">
        <f t="shared" si="4"/>
        <v>Няма избран доставчик</v>
      </c>
      <c r="J126" s="63" t="str">
        <f t="shared" si="5"/>
        <v/>
      </c>
      <c r="K126" s="3" t="str">
        <f t="shared" si="6"/>
        <v xml:space="preserve"> -  -  - преведена сума общо: </v>
      </c>
      <c r="V126" s="94" t="str">
        <f>IF(I126="OK",IF(IFERROR(VLOOKUP(B126,total!$G$8:$G$1007,1,FALSE),"")="",B126&amp;", ",""),"")</f>
        <v/>
      </c>
      <c r="W126" s="94" t="str">
        <f t="shared" si="7"/>
        <v/>
      </c>
    </row>
    <row r="127" spans="1:23" x14ac:dyDescent="0.25">
      <c r="A127" s="42" t="str">
        <f>IF(I127="OK",IFERROR(B127&amp;" - "&amp;VLOOKUP(C127,supply!$B$8:$C$507,2,FALSE)&amp;" - "&amp;E127&amp;" - "&amp;F127&amp;" - превод: "&amp;H127&amp;" - "&amp;DAY(G127)&amp;"."&amp;MONTH(G127)&amp;"."&amp;YEAR(G127),""),"1001 - Няма данни за пл. док.")</f>
        <v>1001 - Няма данни за пл. док.</v>
      </c>
      <c r="B127" s="69">
        <v>120</v>
      </c>
      <c r="C127" s="69" t="str">
        <f>IF(AND(D127&lt;&gt;"",D127&lt;&gt;" -  -  -  -  - "),VLOOKUP(D127,supply!$A$8:$B$507,2,FALSE),"")</f>
        <v/>
      </c>
      <c r="D127" s="60"/>
      <c r="E127" s="106"/>
      <c r="F127" s="105"/>
      <c r="G127" s="67"/>
      <c r="H127" s="108"/>
      <c r="I127" s="63" t="str">
        <f t="shared" si="4"/>
        <v>Няма избран доставчик</v>
      </c>
      <c r="J127" s="63" t="str">
        <f t="shared" si="5"/>
        <v/>
      </c>
      <c r="K127" s="3" t="str">
        <f t="shared" si="6"/>
        <v xml:space="preserve"> -  -  - преведена сума общо: </v>
      </c>
      <c r="V127" s="94" t="str">
        <f>IF(I127="OK",IF(IFERROR(VLOOKUP(B127,total!$G$8:$G$1007,1,FALSE),"")="",B127&amp;", ",""),"")</f>
        <v/>
      </c>
      <c r="W127" s="94" t="str">
        <f t="shared" si="7"/>
        <v/>
      </c>
    </row>
    <row r="128" spans="1:23" x14ac:dyDescent="0.25">
      <c r="A128" s="42" t="str">
        <f>IF(I128="OK",IFERROR(B128&amp;" - "&amp;VLOOKUP(C128,supply!$B$8:$C$507,2,FALSE)&amp;" - "&amp;E128&amp;" - "&amp;F128&amp;" - превод: "&amp;H128&amp;" - "&amp;DAY(G128)&amp;"."&amp;MONTH(G128)&amp;"."&amp;YEAR(G128),""),"1001 - Няма данни за пл. док.")</f>
        <v>1001 - Няма данни за пл. док.</v>
      </c>
      <c r="B128" s="69">
        <v>121</v>
      </c>
      <c r="C128" s="69" t="str">
        <f>IF(AND(D128&lt;&gt;"",D128&lt;&gt;" -  -  -  -  - "),VLOOKUP(D128,supply!$A$8:$B$507,2,FALSE),"")</f>
        <v/>
      </c>
      <c r="D128" s="60"/>
      <c r="E128" s="106"/>
      <c r="F128" s="105"/>
      <c r="G128" s="67"/>
      <c r="H128" s="108"/>
      <c r="I128" s="63" t="str">
        <f t="shared" si="4"/>
        <v>Няма избран доставчик</v>
      </c>
      <c r="J128" s="63" t="str">
        <f t="shared" si="5"/>
        <v/>
      </c>
      <c r="K128" s="3" t="str">
        <f t="shared" si="6"/>
        <v xml:space="preserve"> -  -  - преведена сума общо: </v>
      </c>
      <c r="V128" s="94" t="str">
        <f>IF(I128="OK",IF(IFERROR(VLOOKUP(B128,total!$G$8:$G$1007,1,FALSE),"")="",B128&amp;", ",""),"")</f>
        <v/>
      </c>
      <c r="W128" s="94" t="str">
        <f t="shared" si="7"/>
        <v/>
      </c>
    </row>
    <row r="129" spans="1:23" x14ac:dyDescent="0.25">
      <c r="A129" s="42" t="str">
        <f>IF(I129="OK",IFERROR(B129&amp;" - "&amp;VLOOKUP(C129,supply!$B$8:$C$507,2,FALSE)&amp;" - "&amp;E129&amp;" - "&amp;F129&amp;" - превод: "&amp;H129&amp;" - "&amp;DAY(G129)&amp;"."&amp;MONTH(G129)&amp;"."&amp;YEAR(G129),""),"1001 - Няма данни за пл. док.")</f>
        <v>1001 - Няма данни за пл. док.</v>
      </c>
      <c r="B129" s="69">
        <v>122</v>
      </c>
      <c r="C129" s="69" t="str">
        <f>IF(AND(D129&lt;&gt;"",D129&lt;&gt;" -  -  -  -  - "),VLOOKUP(D129,supply!$A$8:$B$507,2,FALSE),"")</f>
        <v/>
      </c>
      <c r="D129" s="60"/>
      <c r="E129" s="106"/>
      <c r="F129" s="105"/>
      <c r="G129" s="67"/>
      <c r="H129" s="108"/>
      <c r="I129" s="63" t="str">
        <f t="shared" si="4"/>
        <v>Няма избран доставчик</v>
      </c>
      <c r="J129" s="63" t="str">
        <f t="shared" si="5"/>
        <v/>
      </c>
      <c r="K129" s="3" t="str">
        <f t="shared" si="6"/>
        <v xml:space="preserve"> -  -  - преведена сума общо: </v>
      </c>
      <c r="V129" s="94" t="str">
        <f>IF(I129="OK",IF(IFERROR(VLOOKUP(B129,total!$G$8:$G$1007,1,FALSE),"")="",B129&amp;", ",""),"")</f>
        <v/>
      </c>
      <c r="W129" s="94" t="str">
        <f t="shared" si="7"/>
        <v/>
      </c>
    </row>
    <row r="130" spans="1:23" x14ac:dyDescent="0.25">
      <c r="A130" s="42" t="str">
        <f>IF(I130="OK",IFERROR(B130&amp;" - "&amp;VLOOKUP(C130,supply!$B$8:$C$507,2,FALSE)&amp;" - "&amp;E130&amp;" - "&amp;F130&amp;" - превод: "&amp;H130&amp;" - "&amp;DAY(G130)&amp;"."&amp;MONTH(G130)&amp;"."&amp;YEAR(G130),""),"1001 - Няма данни за пл. док.")</f>
        <v>1001 - Няма данни за пл. док.</v>
      </c>
      <c r="B130" s="69">
        <v>123</v>
      </c>
      <c r="C130" s="69" t="str">
        <f>IF(AND(D130&lt;&gt;"",D130&lt;&gt;" -  -  -  -  - "),VLOOKUP(D130,supply!$A$8:$B$507,2,FALSE),"")</f>
        <v/>
      </c>
      <c r="D130" s="60"/>
      <c r="E130" s="106"/>
      <c r="F130" s="105"/>
      <c r="G130" s="67"/>
      <c r="H130" s="108"/>
      <c r="I130" s="63" t="str">
        <f t="shared" si="4"/>
        <v>Няма избран доставчик</v>
      </c>
      <c r="J130" s="63" t="str">
        <f t="shared" si="5"/>
        <v/>
      </c>
      <c r="K130" s="3" t="str">
        <f t="shared" si="6"/>
        <v xml:space="preserve"> -  -  - преведена сума общо: </v>
      </c>
      <c r="V130" s="94" t="str">
        <f>IF(I130="OK",IF(IFERROR(VLOOKUP(B130,total!$G$8:$G$1007,1,FALSE),"")="",B130&amp;", ",""),"")</f>
        <v/>
      </c>
      <c r="W130" s="94" t="str">
        <f t="shared" si="7"/>
        <v/>
      </c>
    </row>
    <row r="131" spans="1:23" x14ac:dyDescent="0.25">
      <c r="A131" s="42" t="str">
        <f>IF(I131="OK",IFERROR(B131&amp;" - "&amp;VLOOKUP(C131,supply!$B$8:$C$507,2,FALSE)&amp;" - "&amp;E131&amp;" - "&amp;F131&amp;" - превод: "&amp;H131&amp;" - "&amp;DAY(G131)&amp;"."&amp;MONTH(G131)&amp;"."&amp;YEAR(G131),""),"1001 - Няма данни за пл. док.")</f>
        <v>1001 - Няма данни за пл. док.</v>
      </c>
      <c r="B131" s="69">
        <v>124</v>
      </c>
      <c r="C131" s="69" t="str">
        <f>IF(AND(D131&lt;&gt;"",D131&lt;&gt;" -  -  -  -  - "),VLOOKUP(D131,supply!$A$8:$B$507,2,FALSE),"")</f>
        <v/>
      </c>
      <c r="D131" s="60"/>
      <c r="E131" s="106"/>
      <c r="F131" s="105"/>
      <c r="G131" s="67"/>
      <c r="H131" s="108"/>
      <c r="I131" s="63" t="str">
        <f t="shared" si="4"/>
        <v>Няма избран доставчик</v>
      </c>
      <c r="J131" s="63" t="str">
        <f t="shared" si="5"/>
        <v/>
      </c>
      <c r="K131" s="3" t="str">
        <f t="shared" si="6"/>
        <v xml:space="preserve"> -  -  - преведена сума общо: </v>
      </c>
      <c r="V131" s="94" t="str">
        <f>IF(I131="OK",IF(IFERROR(VLOOKUP(B131,total!$G$8:$G$1007,1,FALSE),"")="",B131&amp;", ",""),"")</f>
        <v/>
      </c>
      <c r="W131" s="94" t="str">
        <f t="shared" si="7"/>
        <v/>
      </c>
    </row>
    <row r="132" spans="1:23" x14ac:dyDescent="0.25">
      <c r="A132" s="42" t="str">
        <f>IF(I132="OK",IFERROR(B132&amp;" - "&amp;VLOOKUP(C132,supply!$B$8:$C$507,2,FALSE)&amp;" - "&amp;E132&amp;" - "&amp;F132&amp;" - превод: "&amp;H132&amp;" - "&amp;DAY(G132)&amp;"."&amp;MONTH(G132)&amp;"."&amp;YEAR(G132),""),"1001 - Няма данни за пл. док.")</f>
        <v>1001 - Няма данни за пл. док.</v>
      </c>
      <c r="B132" s="69">
        <v>125</v>
      </c>
      <c r="C132" s="69" t="str">
        <f>IF(AND(D132&lt;&gt;"",D132&lt;&gt;" -  -  -  -  - "),VLOOKUP(D132,supply!$A$8:$B$507,2,FALSE),"")</f>
        <v/>
      </c>
      <c r="D132" s="60"/>
      <c r="E132" s="106"/>
      <c r="F132" s="105"/>
      <c r="G132" s="67"/>
      <c r="H132" s="108"/>
      <c r="I132" s="63" t="str">
        <f t="shared" si="4"/>
        <v>Няма избран доставчик</v>
      </c>
      <c r="J132" s="63" t="str">
        <f t="shared" si="5"/>
        <v/>
      </c>
      <c r="K132" s="3" t="str">
        <f t="shared" si="6"/>
        <v xml:space="preserve"> -  -  - преведена сума общо: </v>
      </c>
      <c r="V132" s="94" t="str">
        <f>IF(I132="OK",IF(IFERROR(VLOOKUP(B132,total!$G$8:$G$1007,1,FALSE),"")="",B132&amp;", ",""),"")</f>
        <v/>
      </c>
      <c r="W132" s="94" t="str">
        <f t="shared" si="7"/>
        <v/>
      </c>
    </row>
    <row r="133" spans="1:23" x14ac:dyDescent="0.25">
      <c r="A133" s="42" t="str">
        <f>IF(I133="OK",IFERROR(B133&amp;" - "&amp;VLOOKUP(C133,supply!$B$8:$C$507,2,FALSE)&amp;" - "&amp;E133&amp;" - "&amp;F133&amp;" - превод: "&amp;H133&amp;" - "&amp;DAY(G133)&amp;"."&amp;MONTH(G133)&amp;"."&amp;YEAR(G133),""),"1001 - Няма данни за пл. док.")</f>
        <v>1001 - Няма данни за пл. док.</v>
      </c>
      <c r="B133" s="69">
        <v>126</v>
      </c>
      <c r="C133" s="69" t="str">
        <f>IF(AND(D133&lt;&gt;"",D133&lt;&gt;" -  -  -  -  - "),VLOOKUP(D133,supply!$A$8:$B$507,2,FALSE),"")</f>
        <v/>
      </c>
      <c r="D133" s="60"/>
      <c r="E133" s="106"/>
      <c r="F133" s="105"/>
      <c r="G133" s="67"/>
      <c r="H133" s="108"/>
      <c r="I133" s="63" t="str">
        <f t="shared" si="4"/>
        <v>Няма избран доставчик</v>
      </c>
      <c r="J133" s="63" t="str">
        <f t="shared" si="5"/>
        <v/>
      </c>
      <c r="K133" s="3" t="str">
        <f t="shared" si="6"/>
        <v xml:space="preserve"> -  -  - преведена сума общо: </v>
      </c>
      <c r="V133" s="94" t="str">
        <f>IF(I133="OK",IF(IFERROR(VLOOKUP(B133,total!$G$8:$G$1007,1,FALSE),"")="",B133&amp;", ",""),"")</f>
        <v/>
      </c>
      <c r="W133" s="94" t="str">
        <f t="shared" si="7"/>
        <v/>
      </c>
    </row>
    <row r="134" spans="1:23" x14ac:dyDescent="0.25">
      <c r="A134" s="42" t="str">
        <f>IF(I134="OK",IFERROR(B134&amp;" - "&amp;VLOOKUP(C134,supply!$B$8:$C$507,2,FALSE)&amp;" - "&amp;E134&amp;" - "&amp;F134&amp;" - превод: "&amp;H134&amp;" - "&amp;DAY(G134)&amp;"."&amp;MONTH(G134)&amp;"."&amp;YEAR(G134),""),"1001 - Няма данни за пл. док.")</f>
        <v>1001 - Няма данни за пл. док.</v>
      </c>
      <c r="B134" s="69">
        <v>127</v>
      </c>
      <c r="C134" s="69" t="str">
        <f>IF(AND(D134&lt;&gt;"",D134&lt;&gt;" -  -  -  -  - "),VLOOKUP(D134,supply!$A$8:$B$507,2,FALSE),"")</f>
        <v/>
      </c>
      <c r="D134" s="60"/>
      <c r="E134" s="106"/>
      <c r="F134" s="105"/>
      <c r="G134" s="67"/>
      <c r="H134" s="108"/>
      <c r="I134" s="63" t="str">
        <f t="shared" si="4"/>
        <v>Няма избран доставчик</v>
      </c>
      <c r="J134" s="63" t="str">
        <f t="shared" si="5"/>
        <v/>
      </c>
      <c r="K134" s="3" t="str">
        <f t="shared" si="6"/>
        <v xml:space="preserve"> -  -  - преведена сума общо: </v>
      </c>
      <c r="V134" s="94" t="str">
        <f>IF(I134="OK",IF(IFERROR(VLOOKUP(B134,total!$G$8:$G$1007,1,FALSE),"")="",B134&amp;", ",""),"")</f>
        <v/>
      </c>
      <c r="W134" s="94" t="str">
        <f t="shared" si="7"/>
        <v/>
      </c>
    </row>
    <row r="135" spans="1:23" x14ac:dyDescent="0.25">
      <c r="A135" s="42" t="str">
        <f>IF(I135="OK",IFERROR(B135&amp;" - "&amp;VLOOKUP(C135,supply!$B$8:$C$507,2,FALSE)&amp;" - "&amp;E135&amp;" - "&amp;F135&amp;" - превод: "&amp;H135&amp;" - "&amp;DAY(G135)&amp;"."&amp;MONTH(G135)&amp;"."&amp;YEAR(G135),""),"1001 - Няма данни за пл. док.")</f>
        <v>1001 - Няма данни за пл. док.</v>
      </c>
      <c r="B135" s="69">
        <v>128</v>
      </c>
      <c r="C135" s="69" t="str">
        <f>IF(AND(D135&lt;&gt;"",D135&lt;&gt;" -  -  -  -  - "),VLOOKUP(D135,supply!$A$8:$B$507,2,FALSE),"")</f>
        <v/>
      </c>
      <c r="D135" s="60"/>
      <c r="E135" s="106"/>
      <c r="F135" s="105"/>
      <c r="G135" s="67"/>
      <c r="H135" s="108"/>
      <c r="I135" s="63" t="str">
        <f t="shared" si="4"/>
        <v>Няма избран доставчик</v>
      </c>
      <c r="J135" s="63" t="str">
        <f t="shared" si="5"/>
        <v/>
      </c>
      <c r="K135" s="3" t="str">
        <f t="shared" si="6"/>
        <v xml:space="preserve"> -  -  - преведена сума общо: </v>
      </c>
      <c r="V135" s="94" t="str">
        <f>IF(I135="OK",IF(IFERROR(VLOOKUP(B135,total!$G$8:$G$1007,1,FALSE),"")="",B135&amp;", ",""),"")</f>
        <v/>
      </c>
      <c r="W135" s="94" t="str">
        <f t="shared" si="7"/>
        <v/>
      </c>
    </row>
    <row r="136" spans="1:23" x14ac:dyDescent="0.25">
      <c r="A136" s="42" t="str">
        <f>IF(I136="OK",IFERROR(B136&amp;" - "&amp;VLOOKUP(C136,supply!$B$8:$C$507,2,FALSE)&amp;" - "&amp;E136&amp;" - "&amp;F136&amp;" - превод: "&amp;H136&amp;" - "&amp;DAY(G136)&amp;"."&amp;MONTH(G136)&amp;"."&amp;YEAR(G136),""),"1001 - Няма данни за пл. док.")</f>
        <v>1001 - Няма данни за пл. док.</v>
      </c>
      <c r="B136" s="69">
        <v>129</v>
      </c>
      <c r="C136" s="69" t="str">
        <f>IF(AND(D136&lt;&gt;"",D136&lt;&gt;" -  -  -  -  - "),VLOOKUP(D136,supply!$A$8:$B$507,2,FALSE),"")</f>
        <v/>
      </c>
      <c r="D136" s="60"/>
      <c r="E136" s="106"/>
      <c r="F136" s="105"/>
      <c r="G136" s="67"/>
      <c r="H136" s="108"/>
      <c r="I136" s="63" t="str">
        <f t="shared" si="4"/>
        <v>Няма избран доставчик</v>
      </c>
      <c r="J136" s="63" t="str">
        <f t="shared" si="5"/>
        <v/>
      </c>
      <c r="K136" s="3" t="str">
        <f t="shared" si="6"/>
        <v xml:space="preserve"> -  -  - преведена сума общо: </v>
      </c>
      <c r="V136" s="94" t="str">
        <f>IF(I136="OK",IF(IFERROR(VLOOKUP(B136,total!$G$8:$G$1007,1,FALSE),"")="",B136&amp;", ",""),"")</f>
        <v/>
      </c>
      <c r="W136" s="94" t="str">
        <f t="shared" si="7"/>
        <v/>
      </c>
    </row>
    <row r="137" spans="1:23" x14ac:dyDescent="0.25">
      <c r="A137" s="42" t="str">
        <f>IF(I137="OK",IFERROR(B137&amp;" - "&amp;VLOOKUP(C137,supply!$B$8:$C$507,2,FALSE)&amp;" - "&amp;E137&amp;" - "&amp;F137&amp;" - превод: "&amp;H137&amp;" - "&amp;DAY(G137)&amp;"."&amp;MONTH(G137)&amp;"."&amp;YEAR(G137),""),"1001 - Няма данни за пл. док.")</f>
        <v>1001 - Няма данни за пл. док.</v>
      </c>
      <c r="B137" s="69">
        <v>130</v>
      </c>
      <c r="C137" s="69" t="str">
        <f>IF(AND(D137&lt;&gt;"",D137&lt;&gt;" -  -  -  -  - "),VLOOKUP(D137,supply!$A$8:$B$507,2,FALSE),"")</f>
        <v/>
      </c>
      <c r="D137" s="60"/>
      <c r="E137" s="106"/>
      <c r="F137" s="105"/>
      <c r="G137" s="67"/>
      <c r="H137" s="108"/>
      <c r="I137" s="63" t="str">
        <f t="shared" ref="I137:I200" si="8">IFERROR(IF(C137&lt;&gt;"",IF(AND(E137&lt;&gt;"",G137&lt;&gt;"",H137&lt;&gt;""),"OK","Задължителни полета - Наименование/Дата/Преведена сума"),"Няма избран доставчик"),"Преизберете доставчик")</f>
        <v>Няма избран доставчик</v>
      </c>
      <c r="J137" s="63" t="str">
        <f t="shared" ref="J137:J200" si="9">IF(ABS(H137)*100&gt;TRUNC(ABS(H137)*100),"Въведена е сума с повече от два знака след десетичната запетая","")</f>
        <v/>
      </c>
      <c r="K137" s="3" t="str">
        <f t="shared" ref="K137:K200" si="10">D137&amp;" - "&amp;E137&amp;" - "&amp;F137&amp;" - преведена сума общо: "&amp;H137</f>
        <v xml:space="preserve"> -  -  - преведена сума общо: </v>
      </c>
      <c r="V137" s="94" t="str">
        <f>IF(I137="OK",IF(IFERROR(VLOOKUP(B137,total!$G$8:$G$1007,1,FALSE),"")="",B137&amp;", ",""),"")</f>
        <v/>
      </c>
      <c r="W137" s="94" t="str">
        <f t="shared" si="7"/>
        <v/>
      </c>
    </row>
    <row r="138" spans="1:23" x14ac:dyDescent="0.25">
      <c r="A138" s="42" t="str">
        <f>IF(I138="OK",IFERROR(B138&amp;" - "&amp;VLOOKUP(C138,supply!$B$8:$C$507,2,FALSE)&amp;" - "&amp;E138&amp;" - "&amp;F138&amp;" - превод: "&amp;H138&amp;" - "&amp;DAY(G138)&amp;"."&amp;MONTH(G138)&amp;"."&amp;YEAR(G138),""),"1001 - Няма данни за пл. док.")</f>
        <v>1001 - Няма данни за пл. док.</v>
      </c>
      <c r="B138" s="69">
        <v>131</v>
      </c>
      <c r="C138" s="69" t="str">
        <f>IF(AND(D138&lt;&gt;"",D138&lt;&gt;" -  -  -  -  - "),VLOOKUP(D138,supply!$A$8:$B$507,2,FALSE),"")</f>
        <v/>
      </c>
      <c r="D138" s="60"/>
      <c r="E138" s="106"/>
      <c r="F138" s="105"/>
      <c r="G138" s="67"/>
      <c r="H138" s="108"/>
      <c r="I138" s="63" t="str">
        <f t="shared" si="8"/>
        <v>Няма избран доставчик</v>
      </c>
      <c r="J138" s="63" t="str">
        <f t="shared" si="9"/>
        <v/>
      </c>
      <c r="K138" s="3" t="str">
        <f t="shared" si="10"/>
        <v xml:space="preserve"> -  -  - преведена сума общо: </v>
      </c>
      <c r="V138" s="94" t="str">
        <f>IF(I138="OK",IF(IFERROR(VLOOKUP(B138,total!$G$8:$G$1007,1,FALSE),"")="",B138&amp;", ",""),"")</f>
        <v/>
      </c>
      <c r="W138" s="94" t="str">
        <f t="shared" ref="W138:W201" si="11">IF(I138="OK",CONCATENATE(W137,V138),W137)</f>
        <v/>
      </c>
    </row>
    <row r="139" spans="1:23" x14ac:dyDescent="0.25">
      <c r="A139" s="42" t="str">
        <f>IF(I139="OK",IFERROR(B139&amp;" - "&amp;VLOOKUP(C139,supply!$B$8:$C$507,2,FALSE)&amp;" - "&amp;E139&amp;" - "&amp;F139&amp;" - превод: "&amp;H139&amp;" - "&amp;DAY(G139)&amp;"."&amp;MONTH(G139)&amp;"."&amp;YEAR(G139),""),"1001 - Няма данни за пл. док.")</f>
        <v>1001 - Няма данни за пл. док.</v>
      </c>
      <c r="B139" s="69">
        <v>132</v>
      </c>
      <c r="C139" s="69" t="str">
        <f>IF(AND(D139&lt;&gt;"",D139&lt;&gt;" -  -  -  -  - "),VLOOKUP(D139,supply!$A$8:$B$507,2,FALSE),"")</f>
        <v/>
      </c>
      <c r="D139" s="60"/>
      <c r="E139" s="106"/>
      <c r="F139" s="105"/>
      <c r="G139" s="67"/>
      <c r="H139" s="108"/>
      <c r="I139" s="63" t="str">
        <f t="shared" si="8"/>
        <v>Няма избран доставчик</v>
      </c>
      <c r="J139" s="63" t="str">
        <f t="shared" si="9"/>
        <v/>
      </c>
      <c r="K139" s="3" t="str">
        <f t="shared" si="10"/>
        <v xml:space="preserve"> -  -  - преведена сума общо: </v>
      </c>
      <c r="V139" s="94" t="str">
        <f>IF(I139="OK",IF(IFERROR(VLOOKUP(B139,total!$G$8:$G$1007,1,FALSE),"")="",B139&amp;", ",""),"")</f>
        <v/>
      </c>
      <c r="W139" s="94" t="str">
        <f t="shared" si="11"/>
        <v/>
      </c>
    </row>
    <row r="140" spans="1:23" x14ac:dyDescent="0.25">
      <c r="A140" s="42" t="str">
        <f>IF(I140="OK",IFERROR(B140&amp;" - "&amp;VLOOKUP(C140,supply!$B$8:$C$507,2,FALSE)&amp;" - "&amp;E140&amp;" - "&amp;F140&amp;" - превод: "&amp;H140&amp;" - "&amp;DAY(G140)&amp;"."&amp;MONTH(G140)&amp;"."&amp;YEAR(G140),""),"1001 - Няма данни за пл. док.")</f>
        <v>1001 - Няма данни за пл. док.</v>
      </c>
      <c r="B140" s="69">
        <v>133</v>
      </c>
      <c r="C140" s="69" t="str">
        <f>IF(AND(D140&lt;&gt;"",D140&lt;&gt;" -  -  -  -  - "),VLOOKUP(D140,supply!$A$8:$B$507,2,FALSE),"")</f>
        <v/>
      </c>
      <c r="D140" s="60"/>
      <c r="E140" s="106"/>
      <c r="F140" s="105"/>
      <c r="G140" s="67"/>
      <c r="H140" s="108"/>
      <c r="I140" s="63" t="str">
        <f t="shared" si="8"/>
        <v>Няма избран доставчик</v>
      </c>
      <c r="J140" s="63" t="str">
        <f t="shared" si="9"/>
        <v/>
      </c>
      <c r="K140" s="3" t="str">
        <f t="shared" si="10"/>
        <v xml:space="preserve"> -  -  - преведена сума общо: </v>
      </c>
      <c r="V140" s="94" t="str">
        <f>IF(I140="OK",IF(IFERROR(VLOOKUP(B140,total!$G$8:$G$1007,1,FALSE),"")="",B140&amp;", ",""),"")</f>
        <v/>
      </c>
      <c r="W140" s="94" t="str">
        <f t="shared" si="11"/>
        <v/>
      </c>
    </row>
    <row r="141" spans="1:23" x14ac:dyDescent="0.25">
      <c r="A141" s="42" t="str">
        <f>IF(I141="OK",IFERROR(B141&amp;" - "&amp;VLOOKUP(C141,supply!$B$8:$C$507,2,FALSE)&amp;" - "&amp;E141&amp;" - "&amp;F141&amp;" - превод: "&amp;H141&amp;" - "&amp;DAY(G141)&amp;"."&amp;MONTH(G141)&amp;"."&amp;YEAR(G141),""),"1001 - Няма данни за пл. док.")</f>
        <v>1001 - Няма данни за пл. док.</v>
      </c>
      <c r="B141" s="69">
        <v>134</v>
      </c>
      <c r="C141" s="69" t="str">
        <f>IF(AND(D141&lt;&gt;"",D141&lt;&gt;" -  -  -  -  - "),VLOOKUP(D141,supply!$A$8:$B$507,2,FALSE),"")</f>
        <v/>
      </c>
      <c r="D141" s="60"/>
      <c r="E141" s="106"/>
      <c r="F141" s="105"/>
      <c r="G141" s="67"/>
      <c r="H141" s="108"/>
      <c r="I141" s="63" t="str">
        <f t="shared" si="8"/>
        <v>Няма избран доставчик</v>
      </c>
      <c r="J141" s="63" t="str">
        <f t="shared" si="9"/>
        <v/>
      </c>
      <c r="K141" s="3" t="str">
        <f t="shared" si="10"/>
        <v xml:space="preserve"> -  -  - преведена сума общо: </v>
      </c>
      <c r="V141" s="94" t="str">
        <f>IF(I141="OK",IF(IFERROR(VLOOKUP(B141,total!$G$8:$G$1007,1,FALSE),"")="",B141&amp;", ",""),"")</f>
        <v/>
      </c>
      <c r="W141" s="94" t="str">
        <f t="shared" si="11"/>
        <v/>
      </c>
    </row>
    <row r="142" spans="1:23" x14ac:dyDescent="0.25">
      <c r="A142" s="42" t="str">
        <f>IF(I142="OK",IFERROR(B142&amp;" - "&amp;VLOOKUP(C142,supply!$B$8:$C$507,2,FALSE)&amp;" - "&amp;E142&amp;" - "&amp;F142&amp;" - превод: "&amp;H142&amp;" - "&amp;DAY(G142)&amp;"."&amp;MONTH(G142)&amp;"."&amp;YEAR(G142),""),"1001 - Няма данни за пл. док.")</f>
        <v>1001 - Няма данни за пл. док.</v>
      </c>
      <c r="B142" s="69">
        <v>135</v>
      </c>
      <c r="C142" s="69" t="str">
        <f>IF(AND(D142&lt;&gt;"",D142&lt;&gt;" -  -  -  -  - "),VLOOKUP(D142,supply!$A$8:$B$507,2,FALSE),"")</f>
        <v/>
      </c>
      <c r="D142" s="60"/>
      <c r="E142" s="106"/>
      <c r="F142" s="105"/>
      <c r="G142" s="67"/>
      <c r="H142" s="108"/>
      <c r="I142" s="63" t="str">
        <f t="shared" si="8"/>
        <v>Няма избран доставчик</v>
      </c>
      <c r="J142" s="63" t="str">
        <f t="shared" si="9"/>
        <v/>
      </c>
      <c r="K142" s="3" t="str">
        <f t="shared" si="10"/>
        <v xml:space="preserve"> -  -  - преведена сума общо: </v>
      </c>
      <c r="V142" s="94" t="str">
        <f>IF(I142="OK",IF(IFERROR(VLOOKUP(B142,total!$G$8:$G$1007,1,FALSE),"")="",B142&amp;", ",""),"")</f>
        <v/>
      </c>
      <c r="W142" s="94" t="str">
        <f t="shared" si="11"/>
        <v/>
      </c>
    </row>
    <row r="143" spans="1:23" x14ac:dyDescent="0.25">
      <c r="A143" s="42" t="str">
        <f>IF(I143="OK",IFERROR(B143&amp;" - "&amp;VLOOKUP(C143,supply!$B$8:$C$507,2,FALSE)&amp;" - "&amp;E143&amp;" - "&amp;F143&amp;" - превод: "&amp;H143&amp;" - "&amp;DAY(G143)&amp;"."&amp;MONTH(G143)&amp;"."&amp;YEAR(G143),""),"1001 - Няма данни за пл. док.")</f>
        <v>1001 - Няма данни за пл. док.</v>
      </c>
      <c r="B143" s="69">
        <v>136</v>
      </c>
      <c r="C143" s="69" t="str">
        <f>IF(AND(D143&lt;&gt;"",D143&lt;&gt;" -  -  -  -  - "),VLOOKUP(D143,supply!$A$8:$B$507,2,FALSE),"")</f>
        <v/>
      </c>
      <c r="D143" s="60"/>
      <c r="E143" s="106"/>
      <c r="F143" s="105"/>
      <c r="G143" s="67"/>
      <c r="H143" s="108"/>
      <c r="I143" s="63" t="str">
        <f t="shared" si="8"/>
        <v>Няма избран доставчик</v>
      </c>
      <c r="J143" s="63" t="str">
        <f t="shared" si="9"/>
        <v/>
      </c>
      <c r="K143" s="3" t="str">
        <f t="shared" si="10"/>
        <v xml:space="preserve"> -  -  - преведена сума общо: </v>
      </c>
      <c r="V143" s="94" t="str">
        <f>IF(I143="OK",IF(IFERROR(VLOOKUP(B143,total!$G$8:$G$1007,1,FALSE),"")="",B143&amp;", ",""),"")</f>
        <v/>
      </c>
      <c r="W143" s="94" t="str">
        <f t="shared" si="11"/>
        <v/>
      </c>
    </row>
    <row r="144" spans="1:23" x14ac:dyDescent="0.25">
      <c r="A144" s="42" t="str">
        <f>IF(I144="OK",IFERROR(B144&amp;" - "&amp;VLOOKUP(C144,supply!$B$8:$C$507,2,FALSE)&amp;" - "&amp;E144&amp;" - "&amp;F144&amp;" - превод: "&amp;H144&amp;" - "&amp;DAY(G144)&amp;"."&amp;MONTH(G144)&amp;"."&amp;YEAR(G144),""),"1001 - Няма данни за пл. док.")</f>
        <v>1001 - Няма данни за пл. док.</v>
      </c>
      <c r="B144" s="69">
        <v>137</v>
      </c>
      <c r="C144" s="69" t="str">
        <f>IF(AND(D144&lt;&gt;"",D144&lt;&gt;" -  -  -  -  - "),VLOOKUP(D144,supply!$A$8:$B$507,2,FALSE),"")</f>
        <v/>
      </c>
      <c r="D144" s="60"/>
      <c r="E144" s="106"/>
      <c r="F144" s="105"/>
      <c r="G144" s="67"/>
      <c r="H144" s="108"/>
      <c r="I144" s="63" t="str">
        <f t="shared" si="8"/>
        <v>Няма избран доставчик</v>
      </c>
      <c r="J144" s="63" t="str">
        <f t="shared" si="9"/>
        <v/>
      </c>
      <c r="K144" s="3" t="str">
        <f t="shared" si="10"/>
        <v xml:space="preserve"> -  -  - преведена сума общо: </v>
      </c>
      <c r="V144" s="94" t="str">
        <f>IF(I144="OK",IF(IFERROR(VLOOKUP(B144,total!$G$8:$G$1007,1,FALSE),"")="",B144&amp;", ",""),"")</f>
        <v/>
      </c>
      <c r="W144" s="94" t="str">
        <f t="shared" si="11"/>
        <v/>
      </c>
    </row>
    <row r="145" spans="1:23" x14ac:dyDescent="0.25">
      <c r="A145" s="42" t="str">
        <f>IF(I145="OK",IFERROR(B145&amp;" - "&amp;VLOOKUP(C145,supply!$B$8:$C$507,2,FALSE)&amp;" - "&amp;E145&amp;" - "&amp;F145&amp;" - превод: "&amp;H145&amp;" - "&amp;DAY(G145)&amp;"."&amp;MONTH(G145)&amp;"."&amp;YEAR(G145),""),"1001 - Няма данни за пл. док.")</f>
        <v>1001 - Няма данни за пл. док.</v>
      </c>
      <c r="B145" s="69">
        <v>138</v>
      </c>
      <c r="C145" s="69" t="str">
        <f>IF(AND(D145&lt;&gt;"",D145&lt;&gt;" -  -  -  -  - "),VLOOKUP(D145,supply!$A$8:$B$507,2,FALSE),"")</f>
        <v/>
      </c>
      <c r="D145" s="60"/>
      <c r="E145" s="106"/>
      <c r="F145" s="105"/>
      <c r="G145" s="67"/>
      <c r="H145" s="108"/>
      <c r="I145" s="63" t="str">
        <f t="shared" si="8"/>
        <v>Няма избран доставчик</v>
      </c>
      <c r="J145" s="63" t="str">
        <f t="shared" si="9"/>
        <v/>
      </c>
      <c r="K145" s="3" t="str">
        <f t="shared" si="10"/>
        <v xml:space="preserve"> -  -  - преведена сума общо: </v>
      </c>
      <c r="V145" s="94" t="str">
        <f>IF(I145="OK",IF(IFERROR(VLOOKUP(B145,total!$G$8:$G$1007,1,FALSE),"")="",B145&amp;", ",""),"")</f>
        <v/>
      </c>
      <c r="W145" s="94" t="str">
        <f t="shared" si="11"/>
        <v/>
      </c>
    </row>
    <row r="146" spans="1:23" x14ac:dyDescent="0.25">
      <c r="A146" s="42" t="str">
        <f>IF(I146="OK",IFERROR(B146&amp;" - "&amp;VLOOKUP(C146,supply!$B$8:$C$507,2,FALSE)&amp;" - "&amp;E146&amp;" - "&amp;F146&amp;" - превод: "&amp;H146&amp;" - "&amp;DAY(G146)&amp;"."&amp;MONTH(G146)&amp;"."&amp;YEAR(G146),""),"1001 - Няма данни за пл. док.")</f>
        <v>1001 - Няма данни за пл. док.</v>
      </c>
      <c r="B146" s="69">
        <v>139</v>
      </c>
      <c r="C146" s="69" t="str">
        <f>IF(AND(D146&lt;&gt;"",D146&lt;&gt;" -  -  -  -  - "),VLOOKUP(D146,supply!$A$8:$B$507,2,FALSE),"")</f>
        <v/>
      </c>
      <c r="D146" s="60"/>
      <c r="E146" s="106"/>
      <c r="F146" s="105"/>
      <c r="G146" s="67"/>
      <c r="H146" s="108"/>
      <c r="I146" s="63" t="str">
        <f t="shared" si="8"/>
        <v>Няма избран доставчик</v>
      </c>
      <c r="J146" s="63" t="str">
        <f t="shared" si="9"/>
        <v/>
      </c>
      <c r="K146" s="3" t="str">
        <f t="shared" si="10"/>
        <v xml:space="preserve"> -  -  - преведена сума общо: </v>
      </c>
      <c r="V146" s="94" t="str">
        <f>IF(I146="OK",IF(IFERROR(VLOOKUP(B146,total!$G$8:$G$1007,1,FALSE),"")="",B146&amp;", ",""),"")</f>
        <v/>
      </c>
      <c r="W146" s="94" t="str">
        <f t="shared" si="11"/>
        <v/>
      </c>
    </row>
    <row r="147" spans="1:23" x14ac:dyDescent="0.25">
      <c r="A147" s="42" t="str">
        <f>IF(I147="OK",IFERROR(B147&amp;" - "&amp;VLOOKUP(C147,supply!$B$8:$C$507,2,FALSE)&amp;" - "&amp;E147&amp;" - "&amp;F147&amp;" - превод: "&amp;H147&amp;" - "&amp;DAY(G147)&amp;"."&amp;MONTH(G147)&amp;"."&amp;YEAR(G147),""),"1001 - Няма данни за пл. док.")</f>
        <v>1001 - Няма данни за пл. док.</v>
      </c>
      <c r="B147" s="69">
        <v>140</v>
      </c>
      <c r="C147" s="69" t="str">
        <f>IF(AND(D147&lt;&gt;"",D147&lt;&gt;" -  -  -  -  - "),VLOOKUP(D147,supply!$A$8:$B$507,2,FALSE),"")</f>
        <v/>
      </c>
      <c r="D147" s="60"/>
      <c r="E147" s="106"/>
      <c r="F147" s="105"/>
      <c r="G147" s="67"/>
      <c r="H147" s="108"/>
      <c r="I147" s="63" t="str">
        <f t="shared" si="8"/>
        <v>Няма избран доставчик</v>
      </c>
      <c r="J147" s="63" t="str">
        <f t="shared" si="9"/>
        <v/>
      </c>
      <c r="K147" s="3" t="str">
        <f t="shared" si="10"/>
        <v xml:space="preserve"> -  -  - преведена сума общо: </v>
      </c>
      <c r="V147" s="94" t="str">
        <f>IF(I147="OK",IF(IFERROR(VLOOKUP(B147,total!$G$8:$G$1007,1,FALSE),"")="",B147&amp;", ",""),"")</f>
        <v/>
      </c>
      <c r="W147" s="94" t="str">
        <f t="shared" si="11"/>
        <v/>
      </c>
    </row>
    <row r="148" spans="1:23" x14ac:dyDescent="0.25">
      <c r="A148" s="42" t="str">
        <f>IF(I148="OK",IFERROR(B148&amp;" - "&amp;VLOOKUP(C148,supply!$B$8:$C$507,2,FALSE)&amp;" - "&amp;E148&amp;" - "&amp;F148&amp;" - превод: "&amp;H148&amp;" - "&amp;DAY(G148)&amp;"."&amp;MONTH(G148)&amp;"."&amp;YEAR(G148),""),"1001 - Няма данни за пл. док.")</f>
        <v>1001 - Няма данни за пл. док.</v>
      </c>
      <c r="B148" s="69">
        <v>141</v>
      </c>
      <c r="C148" s="69" t="str">
        <f>IF(AND(D148&lt;&gt;"",D148&lt;&gt;" -  -  -  -  - "),VLOOKUP(D148,supply!$A$8:$B$507,2,FALSE),"")</f>
        <v/>
      </c>
      <c r="D148" s="60"/>
      <c r="E148" s="106"/>
      <c r="F148" s="105"/>
      <c r="G148" s="67"/>
      <c r="H148" s="108"/>
      <c r="I148" s="63" t="str">
        <f t="shared" si="8"/>
        <v>Няма избран доставчик</v>
      </c>
      <c r="J148" s="63" t="str">
        <f t="shared" si="9"/>
        <v/>
      </c>
      <c r="K148" s="3" t="str">
        <f t="shared" si="10"/>
        <v xml:space="preserve"> -  -  - преведена сума общо: </v>
      </c>
      <c r="V148" s="94" t="str">
        <f>IF(I148="OK",IF(IFERROR(VLOOKUP(B148,total!$G$8:$G$1007,1,FALSE),"")="",B148&amp;", ",""),"")</f>
        <v/>
      </c>
      <c r="W148" s="94" t="str">
        <f t="shared" si="11"/>
        <v/>
      </c>
    </row>
    <row r="149" spans="1:23" x14ac:dyDescent="0.25">
      <c r="A149" s="42" t="str">
        <f>IF(I149="OK",IFERROR(B149&amp;" - "&amp;VLOOKUP(C149,supply!$B$8:$C$507,2,FALSE)&amp;" - "&amp;E149&amp;" - "&amp;F149&amp;" - превод: "&amp;H149&amp;" - "&amp;DAY(G149)&amp;"."&amp;MONTH(G149)&amp;"."&amp;YEAR(G149),""),"1001 - Няма данни за пл. док.")</f>
        <v>1001 - Няма данни за пл. док.</v>
      </c>
      <c r="B149" s="69">
        <v>142</v>
      </c>
      <c r="C149" s="69" t="str">
        <f>IF(AND(D149&lt;&gt;"",D149&lt;&gt;" -  -  -  -  - "),VLOOKUP(D149,supply!$A$8:$B$507,2,FALSE),"")</f>
        <v/>
      </c>
      <c r="D149" s="60"/>
      <c r="E149" s="106"/>
      <c r="F149" s="105"/>
      <c r="G149" s="67"/>
      <c r="H149" s="108"/>
      <c r="I149" s="63" t="str">
        <f t="shared" si="8"/>
        <v>Няма избран доставчик</v>
      </c>
      <c r="J149" s="63" t="str">
        <f t="shared" si="9"/>
        <v/>
      </c>
      <c r="K149" s="3" t="str">
        <f t="shared" si="10"/>
        <v xml:space="preserve"> -  -  - преведена сума общо: </v>
      </c>
      <c r="V149" s="94" t="str">
        <f>IF(I149="OK",IF(IFERROR(VLOOKUP(B149,total!$G$8:$G$1007,1,FALSE),"")="",B149&amp;", ",""),"")</f>
        <v/>
      </c>
      <c r="W149" s="94" t="str">
        <f t="shared" si="11"/>
        <v/>
      </c>
    </row>
    <row r="150" spans="1:23" x14ac:dyDescent="0.25">
      <c r="A150" s="42" t="str">
        <f>IF(I150="OK",IFERROR(B150&amp;" - "&amp;VLOOKUP(C150,supply!$B$8:$C$507,2,FALSE)&amp;" - "&amp;E150&amp;" - "&amp;F150&amp;" - превод: "&amp;H150&amp;" - "&amp;DAY(G150)&amp;"."&amp;MONTH(G150)&amp;"."&amp;YEAR(G150),""),"1001 - Няма данни за пл. док.")</f>
        <v>1001 - Няма данни за пл. док.</v>
      </c>
      <c r="B150" s="69">
        <v>143</v>
      </c>
      <c r="C150" s="69" t="str">
        <f>IF(AND(D150&lt;&gt;"",D150&lt;&gt;" -  -  -  -  - "),VLOOKUP(D150,supply!$A$8:$B$507,2,FALSE),"")</f>
        <v/>
      </c>
      <c r="D150" s="60"/>
      <c r="E150" s="106"/>
      <c r="F150" s="105"/>
      <c r="G150" s="67"/>
      <c r="H150" s="108"/>
      <c r="I150" s="63" t="str">
        <f t="shared" si="8"/>
        <v>Няма избран доставчик</v>
      </c>
      <c r="J150" s="63" t="str">
        <f t="shared" si="9"/>
        <v/>
      </c>
      <c r="K150" s="3" t="str">
        <f t="shared" si="10"/>
        <v xml:space="preserve"> -  -  - преведена сума общо: </v>
      </c>
      <c r="V150" s="94" t="str">
        <f>IF(I150="OK",IF(IFERROR(VLOOKUP(B150,total!$G$8:$G$1007,1,FALSE),"")="",B150&amp;", ",""),"")</f>
        <v/>
      </c>
      <c r="W150" s="94" t="str">
        <f t="shared" si="11"/>
        <v/>
      </c>
    </row>
    <row r="151" spans="1:23" x14ac:dyDescent="0.25">
      <c r="A151" s="42" t="str">
        <f>IF(I151="OK",IFERROR(B151&amp;" - "&amp;VLOOKUP(C151,supply!$B$8:$C$507,2,FALSE)&amp;" - "&amp;E151&amp;" - "&amp;F151&amp;" - превод: "&amp;H151&amp;" - "&amp;DAY(G151)&amp;"."&amp;MONTH(G151)&amp;"."&amp;YEAR(G151),""),"1001 - Няма данни за пл. док.")</f>
        <v>1001 - Няма данни за пл. док.</v>
      </c>
      <c r="B151" s="69">
        <v>144</v>
      </c>
      <c r="C151" s="69" t="str">
        <f>IF(AND(D151&lt;&gt;"",D151&lt;&gt;" -  -  -  -  - "),VLOOKUP(D151,supply!$A$8:$B$507,2,FALSE),"")</f>
        <v/>
      </c>
      <c r="D151" s="60"/>
      <c r="E151" s="106"/>
      <c r="F151" s="105"/>
      <c r="G151" s="67"/>
      <c r="H151" s="108"/>
      <c r="I151" s="63" t="str">
        <f t="shared" si="8"/>
        <v>Няма избран доставчик</v>
      </c>
      <c r="J151" s="63" t="str">
        <f t="shared" si="9"/>
        <v/>
      </c>
      <c r="K151" s="3" t="str">
        <f t="shared" si="10"/>
        <v xml:space="preserve"> -  -  - преведена сума общо: </v>
      </c>
      <c r="V151" s="94" t="str">
        <f>IF(I151="OK",IF(IFERROR(VLOOKUP(B151,total!$G$8:$G$1007,1,FALSE),"")="",B151&amp;", ",""),"")</f>
        <v/>
      </c>
      <c r="W151" s="94" t="str">
        <f t="shared" si="11"/>
        <v/>
      </c>
    </row>
    <row r="152" spans="1:23" x14ac:dyDescent="0.25">
      <c r="A152" s="42" t="str">
        <f>IF(I152="OK",IFERROR(B152&amp;" - "&amp;VLOOKUP(C152,supply!$B$8:$C$507,2,FALSE)&amp;" - "&amp;E152&amp;" - "&amp;F152&amp;" - превод: "&amp;H152&amp;" - "&amp;DAY(G152)&amp;"."&amp;MONTH(G152)&amp;"."&amp;YEAR(G152),""),"1001 - Няма данни за пл. док.")</f>
        <v>1001 - Няма данни за пл. док.</v>
      </c>
      <c r="B152" s="69">
        <v>145</v>
      </c>
      <c r="C152" s="69" t="str">
        <f>IF(AND(D152&lt;&gt;"",D152&lt;&gt;" -  -  -  -  - "),VLOOKUP(D152,supply!$A$8:$B$507,2,FALSE),"")</f>
        <v/>
      </c>
      <c r="D152" s="60"/>
      <c r="E152" s="106"/>
      <c r="F152" s="105"/>
      <c r="G152" s="67"/>
      <c r="H152" s="108"/>
      <c r="I152" s="63" t="str">
        <f t="shared" si="8"/>
        <v>Няма избран доставчик</v>
      </c>
      <c r="J152" s="63" t="str">
        <f t="shared" si="9"/>
        <v/>
      </c>
      <c r="K152" s="3" t="str">
        <f t="shared" si="10"/>
        <v xml:space="preserve"> -  -  - преведена сума общо: </v>
      </c>
      <c r="V152" s="94" t="str">
        <f>IF(I152="OK",IF(IFERROR(VLOOKUP(B152,total!$G$8:$G$1007,1,FALSE),"")="",B152&amp;", ",""),"")</f>
        <v/>
      </c>
      <c r="W152" s="94" t="str">
        <f t="shared" si="11"/>
        <v/>
      </c>
    </row>
    <row r="153" spans="1:23" x14ac:dyDescent="0.25">
      <c r="A153" s="42" t="str">
        <f>IF(I153="OK",IFERROR(B153&amp;" - "&amp;VLOOKUP(C153,supply!$B$8:$C$507,2,FALSE)&amp;" - "&amp;E153&amp;" - "&amp;F153&amp;" - превод: "&amp;H153&amp;" - "&amp;DAY(G153)&amp;"."&amp;MONTH(G153)&amp;"."&amp;YEAR(G153),""),"1001 - Няма данни за пл. док.")</f>
        <v>1001 - Няма данни за пл. док.</v>
      </c>
      <c r="B153" s="69">
        <v>146</v>
      </c>
      <c r="C153" s="69" t="str">
        <f>IF(AND(D153&lt;&gt;"",D153&lt;&gt;" -  -  -  -  - "),VLOOKUP(D153,supply!$A$8:$B$507,2,FALSE),"")</f>
        <v/>
      </c>
      <c r="D153" s="60"/>
      <c r="E153" s="106"/>
      <c r="F153" s="105"/>
      <c r="G153" s="67"/>
      <c r="H153" s="108"/>
      <c r="I153" s="63" t="str">
        <f t="shared" si="8"/>
        <v>Няма избран доставчик</v>
      </c>
      <c r="J153" s="63" t="str">
        <f t="shared" si="9"/>
        <v/>
      </c>
      <c r="K153" s="3" t="str">
        <f t="shared" si="10"/>
        <v xml:space="preserve"> -  -  - преведена сума общо: </v>
      </c>
      <c r="V153" s="94" t="str">
        <f>IF(I153="OK",IF(IFERROR(VLOOKUP(B153,total!$G$8:$G$1007,1,FALSE),"")="",B153&amp;", ",""),"")</f>
        <v/>
      </c>
      <c r="W153" s="94" t="str">
        <f t="shared" si="11"/>
        <v/>
      </c>
    </row>
    <row r="154" spans="1:23" x14ac:dyDescent="0.25">
      <c r="A154" s="42" t="str">
        <f>IF(I154="OK",IFERROR(B154&amp;" - "&amp;VLOOKUP(C154,supply!$B$8:$C$507,2,FALSE)&amp;" - "&amp;E154&amp;" - "&amp;F154&amp;" - превод: "&amp;H154&amp;" - "&amp;DAY(G154)&amp;"."&amp;MONTH(G154)&amp;"."&amp;YEAR(G154),""),"1001 - Няма данни за пл. док.")</f>
        <v>1001 - Няма данни за пл. док.</v>
      </c>
      <c r="B154" s="69">
        <v>147</v>
      </c>
      <c r="C154" s="69" t="str">
        <f>IF(AND(D154&lt;&gt;"",D154&lt;&gt;" -  -  -  -  - "),VLOOKUP(D154,supply!$A$8:$B$507,2,FALSE),"")</f>
        <v/>
      </c>
      <c r="D154" s="60"/>
      <c r="E154" s="106"/>
      <c r="F154" s="105"/>
      <c r="G154" s="67"/>
      <c r="H154" s="108"/>
      <c r="I154" s="63" t="str">
        <f t="shared" si="8"/>
        <v>Няма избран доставчик</v>
      </c>
      <c r="J154" s="63" t="str">
        <f t="shared" si="9"/>
        <v/>
      </c>
      <c r="K154" s="3" t="str">
        <f t="shared" si="10"/>
        <v xml:space="preserve"> -  -  - преведена сума общо: </v>
      </c>
      <c r="V154" s="94" t="str">
        <f>IF(I154="OK",IF(IFERROR(VLOOKUP(B154,total!$G$8:$G$1007,1,FALSE),"")="",B154&amp;", ",""),"")</f>
        <v/>
      </c>
      <c r="W154" s="94" t="str">
        <f t="shared" si="11"/>
        <v/>
      </c>
    </row>
    <row r="155" spans="1:23" x14ac:dyDescent="0.25">
      <c r="A155" s="42" t="str">
        <f>IF(I155="OK",IFERROR(B155&amp;" - "&amp;VLOOKUP(C155,supply!$B$8:$C$507,2,FALSE)&amp;" - "&amp;E155&amp;" - "&amp;F155&amp;" - превод: "&amp;H155&amp;" - "&amp;DAY(G155)&amp;"."&amp;MONTH(G155)&amp;"."&amp;YEAR(G155),""),"1001 - Няма данни за пл. док.")</f>
        <v>1001 - Няма данни за пл. док.</v>
      </c>
      <c r="B155" s="69">
        <v>148</v>
      </c>
      <c r="C155" s="69" t="str">
        <f>IF(AND(D155&lt;&gt;"",D155&lt;&gt;" -  -  -  -  - "),VLOOKUP(D155,supply!$A$8:$B$507,2,FALSE),"")</f>
        <v/>
      </c>
      <c r="D155" s="60"/>
      <c r="E155" s="106"/>
      <c r="F155" s="105"/>
      <c r="G155" s="67"/>
      <c r="H155" s="108"/>
      <c r="I155" s="63" t="str">
        <f t="shared" si="8"/>
        <v>Няма избран доставчик</v>
      </c>
      <c r="J155" s="63" t="str">
        <f t="shared" si="9"/>
        <v/>
      </c>
      <c r="K155" s="3" t="str">
        <f t="shared" si="10"/>
        <v xml:space="preserve"> -  -  - преведена сума общо: </v>
      </c>
      <c r="V155" s="94" t="str">
        <f>IF(I155="OK",IF(IFERROR(VLOOKUP(B155,total!$G$8:$G$1007,1,FALSE),"")="",B155&amp;", ",""),"")</f>
        <v/>
      </c>
      <c r="W155" s="94" t="str">
        <f t="shared" si="11"/>
        <v/>
      </c>
    </row>
    <row r="156" spans="1:23" x14ac:dyDescent="0.25">
      <c r="A156" s="42" t="str">
        <f>IF(I156="OK",IFERROR(B156&amp;" - "&amp;VLOOKUP(C156,supply!$B$8:$C$507,2,FALSE)&amp;" - "&amp;E156&amp;" - "&amp;F156&amp;" - превод: "&amp;H156&amp;" - "&amp;DAY(G156)&amp;"."&amp;MONTH(G156)&amp;"."&amp;YEAR(G156),""),"1001 - Няма данни за пл. док.")</f>
        <v>1001 - Няма данни за пл. док.</v>
      </c>
      <c r="B156" s="69">
        <v>149</v>
      </c>
      <c r="C156" s="69" t="str">
        <f>IF(AND(D156&lt;&gt;"",D156&lt;&gt;" -  -  -  -  - "),VLOOKUP(D156,supply!$A$8:$B$507,2,FALSE),"")</f>
        <v/>
      </c>
      <c r="D156" s="60"/>
      <c r="E156" s="106"/>
      <c r="F156" s="105"/>
      <c r="G156" s="67"/>
      <c r="H156" s="108"/>
      <c r="I156" s="63" t="str">
        <f t="shared" si="8"/>
        <v>Няма избран доставчик</v>
      </c>
      <c r="J156" s="63" t="str">
        <f t="shared" si="9"/>
        <v/>
      </c>
      <c r="K156" s="3" t="str">
        <f t="shared" si="10"/>
        <v xml:space="preserve"> -  -  - преведена сума общо: </v>
      </c>
      <c r="V156" s="94" t="str">
        <f>IF(I156="OK",IF(IFERROR(VLOOKUP(B156,total!$G$8:$G$1007,1,FALSE),"")="",B156&amp;", ",""),"")</f>
        <v/>
      </c>
      <c r="W156" s="94" t="str">
        <f t="shared" si="11"/>
        <v/>
      </c>
    </row>
    <row r="157" spans="1:23" x14ac:dyDescent="0.25">
      <c r="A157" s="42" t="str">
        <f>IF(I157="OK",IFERROR(B157&amp;" - "&amp;VLOOKUP(C157,supply!$B$8:$C$507,2,FALSE)&amp;" - "&amp;E157&amp;" - "&amp;F157&amp;" - превод: "&amp;H157&amp;" - "&amp;DAY(G157)&amp;"."&amp;MONTH(G157)&amp;"."&amp;YEAR(G157),""),"1001 - Няма данни за пл. док.")</f>
        <v>1001 - Няма данни за пл. док.</v>
      </c>
      <c r="B157" s="69">
        <v>150</v>
      </c>
      <c r="C157" s="69" t="str">
        <f>IF(AND(D157&lt;&gt;"",D157&lt;&gt;" -  -  -  -  - "),VLOOKUP(D157,supply!$A$8:$B$507,2,FALSE),"")</f>
        <v/>
      </c>
      <c r="D157" s="60"/>
      <c r="E157" s="106"/>
      <c r="F157" s="105"/>
      <c r="G157" s="67"/>
      <c r="H157" s="108"/>
      <c r="I157" s="63" t="str">
        <f t="shared" si="8"/>
        <v>Няма избран доставчик</v>
      </c>
      <c r="J157" s="63" t="str">
        <f t="shared" si="9"/>
        <v/>
      </c>
      <c r="K157" s="3" t="str">
        <f t="shared" si="10"/>
        <v xml:space="preserve"> -  -  - преведена сума общо: </v>
      </c>
      <c r="V157" s="94" t="str">
        <f>IF(I157="OK",IF(IFERROR(VLOOKUP(B157,total!$G$8:$G$1007,1,FALSE),"")="",B157&amp;", ",""),"")</f>
        <v/>
      </c>
      <c r="W157" s="94" t="str">
        <f t="shared" si="11"/>
        <v/>
      </c>
    </row>
    <row r="158" spans="1:23" x14ac:dyDescent="0.25">
      <c r="A158" s="42" t="str">
        <f>IF(I158="OK",IFERROR(B158&amp;" - "&amp;VLOOKUP(C158,supply!$B$8:$C$507,2,FALSE)&amp;" - "&amp;E158&amp;" - "&amp;F158&amp;" - превод: "&amp;H158&amp;" - "&amp;DAY(G158)&amp;"."&amp;MONTH(G158)&amp;"."&amp;YEAR(G158),""),"1001 - Няма данни за пл. док.")</f>
        <v>1001 - Няма данни за пл. док.</v>
      </c>
      <c r="B158" s="69">
        <v>151</v>
      </c>
      <c r="C158" s="69" t="str">
        <f>IF(AND(D158&lt;&gt;"",D158&lt;&gt;" -  -  -  -  - "),VLOOKUP(D158,supply!$A$8:$B$507,2,FALSE),"")</f>
        <v/>
      </c>
      <c r="D158" s="60"/>
      <c r="E158" s="106"/>
      <c r="F158" s="105"/>
      <c r="G158" s="67"/>
      <c r="H158" s="108"/>
      <c r="I158" s="63" t="str">
        <f t="shared" si="8"/>
        <v>Няма избран доставчик</v>
      </c>
      <c r="J158" s="63" t="str">
        <f t="shared" si="9"/>
        <v/>
      </c>
      <c r="K158" s="3" t="str">
        <f t="shared" si="10"/>
        <v xml:space="preserve"> -  -  - преведена сума общо: </v>
      </c>
      <c r="V158" s="94" t="str">
        <f>IF(I158="OK",IF(IFERROR(VLOOKUP(B158,total!$G$8:$G$1007,1,FALSE),"")="",B158&amp;", ",""),"")</f>
        <v/>
      </c>
      <c r="W158" s="94" t="str">
        <f t="shared" si="11"/>
        <v/>
      </c>
    </row>
    <row r="159" spans="1:23" x14ac:dyDescent="0.25">
      <c r="A159" s="42" t="str">
        <f>IF(I159="OK",IFERROR(B159&amp;" - "&amp;VLOOKUP(C159,supply!$B$8:$C$507,2,FALSE)&amp;" - "&amp;E159&amp;" - "&amp;F159&amp;" - превод: "&amp;H159&amp;" - "&amp;DAY(G159)&amp;"."&amp;MONTH(G159)&amp;"."&amp;YEAR(G159),""),"1001 - Няма данни за пл. док.")</f>
        <v>1001 - Няма данни за пл. док.</v>
      </c>
      <c r="B159" s="69">
        <v>152</v>
      </c>
      <c r="C159" s="69" t="str">
        <f>IF(AND(D159&lt;&gt;"",D159&lt;&gt;" -  -  -  -  - "),VLOOKUP(D159,supply!$A$8:$B$507,2,FALSE),"")</f>
        <v/>
      </c>
      <c r="D159" s="60"/>
      <c r="E159" s="106"/>
      <c r="F159" s="105"/>
      <c r="G159" s="67"/>
      <c r="H159" s="108"/>
      <c r="I159" s="63" t="str">
        <f t="shared" si="8"/>
        <v>Няма избран доставчик</v>
      </c>
      <c r="J159" s="63" t="str">
        <f t="shared" si="9"/>
        <v/>
      </c>
      <c r="K159" s="3" t="str">
        <f t="shared" si="10"/>
        <v xml:space="preserve"> -  -  - преведена сума общо: </v>
      </c>
      <c r="V159" s="94" t="str">
        <f>IF(I159="OK",IF(IFERROR(VLOOKUP(B159,total!$G$8:$G$1007,1,FALSE),"")="",B159&amp;", ",""),"")</f>
        <v/>
      </c>
      <c r="W159" s="94" t="str">
        <f t="shared" si="11"/>
        <v/>
      </c>
    </row>
    <row r="160" spans="1:23" x14ac:dyDescent="0.25">
      <c r="A160" s="42" t="str">
        <f>IF(I160="OK",IFERROR(B160&amp;" - "&amp;VLOOKUP(C160,supply!$B$8:$C$507,2,FALSE)&amp;" - "&amp;E160&amp;" - "&amp;F160&amp;" - превод: "&amp;H160&amp;" - "&amp;DAY(G160)&amp;"."&amp;MONTH(G160)&amp;"."&amp;YEAR(G160),""),"1001 - Няма данни за пл. док.")</f>
        <v>1001 - Няма данни за пл. док.</v>
      </c>
      <c r="B160" s="69">
        <v>153</v>
      </c>
      <c r="C160" s="69" t="str">
        <f>IF(AND(D160&lt;&gt;"",D160&lt;&gt;" -  -  -  -  - "),VLOOKUP(D160,supply!$A$8:$B$507,2,FALSE),"")</f>
        <v/>
      </c>
      <c r="D160" s="60"/>
      <c r="E160" s="106"/>
      <c r="F160" s="105"/>
      <c r="G160" s="67"/>
      <c r="H160" s="108"/>
      <c r="I160" s="63" t="str">
        <f t="shared" si="8"/>
        <v>Няма избран доставчик</v>
      </c>
      <c r="J160" s="63" t="str">
        <f t="shared" si="9"/>
        <v/>
      </c>
      <c r="K160" s="3" t="str">
        <f t="shared" si="10"/>
        <v xml:space="preserve"> -  -  - преведена сума общо: </v>
      </c>
      <c r="V160" s="94" t="str">
        <f>IF(I160="OK",IF(IFERROR(VLOOKUP(B160,total!$G$8:$G$1007,1,FALSE),"")="",B160&amp;", ",""),"")</f>
        <v/>
      </c>
      <c r="W160" s="94" t="str">
        <f t="shared" si="11"/>
        <v/>
      </c>
    </row>
    <row r="161" spans="1:23" x14ac:dyDescent="0.25">
      <c r="A161" s="42" t="str">
        <f>IF(I161="OK",IFERROR(B161&amp;" - "&amp;VLOOKUP(C161,supply!$B$8:$C$507,2,FALSE)&amp;" - "&amp;E161&amp;" - "&amp;F161&amp;" - превод: "&amp;H161&amp;" - "&amp;DAY(G161)&amp;"."&amp;MONTH(G161)&amp;"."&amp;YEAR(G161),""),"1001 - Няма данни за пл. док.")</f>
        <v>1001 - Няма данни за пл. док.</v>
      </c>
      <c r="B161" s="69">
        <v>154</v>
      </c>
      <c r="C161" s="69" t="str">
        <f>IF(AND(D161&lt;&gt;"",D161&lt;&gt;" -  -  -  -  - "),VLOOKUP(D161,supply!$A$8:$B$507,2,FALSE),"")</f>
        <v/>
      </c>
      <c r="D161" s="60"/>
      <c r="E161" s="106"/>
      <c r="F161" s="105"/>
      <c r="G161" s="67"/>
      <c r="H161" s="108"/>
      <c r="I161" s="63" t="str">
        <f t="shared" si="8"/>
        <v>Няма избран доставчик</v>
      </c>
      <c r="J161" s="63" t="str">
        <f t="shared" si="9"/>
        <v/>
      </c>
      <c r="K161" s="3" t="str">
        <f t="shared" si="10"/>
        <v xml:space="preserve"> -  -  - преведена сума общо: </v>
      </c>
      <c r="V161" s="94" t="str">
        <f>IF(I161="OK",IF(IFERROR(VLOOKUP(B161,total!$G$8:$G$1007,1,FALSE),"")="",B161&amp;", ",""),"")</f>
        <v/>
      </c>
      <c r="W161" s="94" t="str">
        <f t="shared" si="11"/>
        <v/>
      </c>
    </row>
    <row r="162" spans="1:23" x14ac:dyDescent="0.25">
      <c r="A162" s="42" t="str">
        <f>IF(I162="OK",IFERROR(B162&amp;" - "&amp;VLOOKUP(C162,supply!$B$8:$C$507,2,FALSE)&amp;" - "&amp;E162&amp;" - "&amp;F162&amp;" - превод: "&amp;H162&amp;" - "&amp;DAY(G162)&amp;"."&amp;MONTH(G162)&amp;"."&amp;YEAR(G162),""),"1001 - Няма данни за пл. док.")</f>
        <v>1001 - Няма данни за пл. док.</v>
      </c>
      <c r="B162" s="69">
        <v>155</v>
      </c>
      <c r="C162" s="69" t="str">
        <f>IF(AND(D162&lt;&gt;"",D162&lt;&gt;" -  -  -  -  - "),VLOOKUP(D162,supply!$A$8:$B$507,2,FALSE),"")</f>
        <v/>
      </c>
      <c r="D162" s="60"/>
      <c r="E162" s="106"/>
      <c r="F162" s="105"/>
      <c r="G162" s="67"/>
      <c r="H162" s="108"/>
      <c r="I162" s="63" t="str">
        <f t="shared" si="8"/>
        <v>Няма избран доставчик</v>
      </c>
      <c r="J162" s="63" t="str">
        <f t="shared" si="9"/>
        <v/>
      </c>
      <c r="K162" s="3" t="str">
        <f t="shared" si="10"/>
        <v xml:space="preserve"> -  -  - преведена сума общо: </v>
      </c>
      <c r="V162" s="94" t="str">
        <f>IF(I162="OK",IF(IFERROR(VLOOKUP(B162,total!$G$8:$G$1007,1,FALSE),"")="",B162&amp;", ",""),"")</f>
        <v/>
      </c>
      <c r="W162" s="94" t="str">
        <f t="shared" si="11"/>
        <v/>
      </c>
    </row>
    <row r="163" spans="1:23" x14ac:dyDescent="0.25">
      <c r="A163" s="42" t="str">
        <f>IF(I163="OK",IFERROR(B163&amp;" - "&amp;VLOOKUP(C163,supply!$B$8:$C$507,2,FALSE)&amp;" - "&amp;E163&amp;" - "&amp;F163&amp;" - превод: "&amp;H163&amp;" - "&amp;DAY(G163)&amp;"."&amp;MONTH(G163)&amp;"."&amp;YEAR(G163),""),"1001 - Няма данни за пл. док.")</f>
        <v>1001 - Няма данни за пл. док.</v>
      </c>
      <c r="B163" s="69">
        <v>156</v>
      </c>
      <c r="C163" s="69" t="str">
        <f>IF(AND(D163&lt;&gt;"",D163&lt;&gt;" -  -  -  -  - "),VLOOKUP(D163,supply!$A$8:$B$507,2,FALSE),"")</f>
        <v/>
      </c>
      <c r="D163" s="60"/>
      <c r="E163" s="106"/>
      <c r="F163" s="105"/>
      <c r="G163" s="67"/>
      <c r="H163" s="108"/>
      <c r="I163" s="63" t="str">
        <f t="shared" si="8"/>
        <v>Няма избран доставчик</v>
      </c>
      <c r="J163" s="63" t="str">
        <f t="shared" si="9"/>
        <v/>
      </c>
      <c r="K163" s="3" t="str">
        <f t="shared" si="10"/>
        <v xml:space="preserve"> -  -  - преведена сума общо: </v>
      </c>
      <c r="V163" s="94" t="str">
        <f>IF(I163="OK",IF(IFERROR(VLOOKUP(B163,total!$G$8:$G$1007,1,FALSE),"")="",B163&amp;", ",""),"")</f>
        <v/>
      </c>
      <c r="W163" s="94" t="str">
        <f t="shared" si="11"/>
        <v/>
      </c>
    </row>
    <row r="164" spans="1:23" x14ac:dyDescent="0.25">
      <c r="A164" s="42" t="str">
        <f>IF(I164="OK",IFERROR(B164&amp;" - "&amp;VLOOKUP(C164,supply!$B$8:$C$507,2,FALSE)&amp;" - "&amp;E164&amp;" - "&amp;F164&amp;" - превод: "&amp;H164&amp;" - "&amp;DAY(G164)&amp;"."&amp;MONTH(G164)&amp;"."&amp;YEAR(G164),""),"1001 - Няма данни за пл. док.")</f>
        <v>1001 - Няма данни за пл. док.</v>
      </c>
      <c r="B164" s="69">
        <v>157</v>
      </c>
      <c r="C164" s="69" t="str">
        <f>IF(AND(D164&lt;&gt;"",D164&lt;&gt;" -  -  -  -  - "),VLOOKUP(D164,supply!$A$8:$B$507,2,FALSE),"")</f>
        <v/>
      </c>
      <c r="D164" s="60"/>
      <c r="E164" s="106"/>
      <c r="F164" s="105"/>
      <c r="G164" s="67"/>
      <c r="H164" s="108"/>
      <c r="I164" s="63" t="str">
        <f t="shared" si="8"/>
        <v>Няма избран доставчик</v>
      </c>
      <c r="J164" s="63" t="str">
        <f t="shared" si="9"/>
        <v/>
      </c>
      <c r="K164" s="3" t="str">
        <f t="shared" si="10"/>
        <v xml:space="preserve"> -  -  - преведена сума общо: </v>
      </c>
      <c r="V164" s="94" t="str">
        <f>IF(I164="OK",IF(IFERROR(VLOOKUP(B164,total!$G$8:$G$1007,1,FALSE),"")="",B164&amp;", ",""),"")</f>
        <v/>
      </c>
      <c r="W164" s="94" t="str">
        <f t="shared" si="11"/>
        <v/>
      </c>
    </row>
    <row r="165" spans="1:23" x14ac:dyDescent="0.25">
      <c r="A165" s="42" t="str">
        <f>IF(I165="OK",IFERROR(B165&amp;" - "&amp;VLOOKUP(C165,supply!$B$8:$C$507,2,FALSE)&amp;" - "&amp;E165&amp;" - "&amp;F165&amp;" - превод: "&amp;H165&amp;" - "&amp;DAY(G165)&amp;"."&amp;MONTH(G165)&amp;"."&amp;YEAR(G165),""),"1001 - Няма данни за пл. док.")</f>
        <v>1001 - Няма данни за пл. док.</v>
      </c>
      <c r="B165" s="69">
        <v>158</v>
      </c>
      <c r="C165" s="69" t="str">
        <f>IF(AND(D165&lt;&gt;"",D165&lt;&gt;" -  -  -  -  - "),VLOOKUP(D165,supply!$A$8:$B$507,2,FALSE),"")</f>
        <v/>
      </c>
      <c r="D165" s="60"/>
      <c r="E165" s="106"/>
      <c r="F165" s="105"/>
      <c r="G165" s="67"/>
      <c r="H165" s="108"/>
      <c r="I165" s="63" t="str">
        <f t="shared" si="8"/>
        <v>Няма избран доставчик</v>
      </c>
      <c r="J165" s="63" t="str">
        <f t="shared" si="9"/>
        <v/>
      </c>
      <c r="K165" s="3" t="str">
        <f t="shared" si="10"/>
        <v xml:space="preserve"> -  -  - преведена сума общо: </v>
      </c>
      <c r="V165" s="94" t="str">
        <f>IF(I165="OK",IF(IFERROR(VLOOKUP(B165,total!$G$8:$G$1007,1,FALSE),"")="",B165&amp;", ",""),"")</f>
        <v/>
      </c>
      <c r="W165" s="94" t="str">
        <f t="shared" si="11"/>
        <v/>
      </c>
    </row>
    <row r="166" spans="1:23" x14ac:dyDescent="0.25">
      <c r="A166" s="42" t="str">
        <f>IF(I166="OK",IFERROR(B166&amp;" - "&amp;VLOOKUP(C166,supply!$B$8:$C$507,2,FALSE)&amp;" - "&amp;E166&amp;" - "&amp;F166&amp;" - превод: "&amp;H166&amp;" - "&amp;DAY(G166)&amp;"."&amp;MONTH(G166)&amp;"."&amp;YEAR(G166),""),"1001 - Няма данни за пл. док.")</f>
        <v>1001 - Няма данни за пл. док.</v>
      </c>
      <c r="B166" s="69">
        <v>159</v>
      </c>
      <c r="C166" s="69" t="str">
        <f>IF(AND(D166&lt;&gt;"",D166&lt;&gt;" -  -  -  -  - "),VLOOKUP(D166,supply!$A$8:$B$507,2,FALSE),"")</f>
        <v/>
      </c>
      <c r="D166" s="60"/>
      <c r="E166" s="106"/>
      <c r="F166" s="105"/>
      <c r="G166" s="67"/>
      <c r="H166" s="108"/>
      <c r="I166" s="63" t="str">
        <f t="shared" si="8"/>
        <v>Няма избран доставчик</v>
      </c>
      <c r="J166" s="63" t="str">
        <f t="shared" si="9"/>
        <v/>
      </c>
      <c r="K166" s="3" t="str">
        <f t="shared" si="10"/>
        <v xml:space="preserve"> -  -  - преведена сума общо: </v>
      </c>
      <c r="V166" s="94" t="str">
        <f>IF(I166="OK",IF(IFERROR(VLOOKUP(B166,total!$G$8:$G$1007,1,FALSE),"")="",B166&amp;", ",""),"")</f>
        <v/>
      </c>
      <c r="W166" s="94" t="str">
        <f t="shared" si="11"/>
        <v/>
      </c>
    </row>
    <row r="167" spans="1:23" x14ac:dyDescent="0.25">
      <c r="A167" s="42" t="str">
        <f>IF(I167="OK",IFERROR(B167&amp;" - "&amp;VLOOKUP(C167,supply!$B$8:$C$507,2,FALSE)&amp;" - "&amp;E167&amp;" - "&amp;F167&amp;" - превод: "&amp;H167&amp;" - "&amp;DAY(G167)&amp;"."&amp;MONTH(G167)&amp;"."&amp;YEAR(G167),""),"1001 - Няма данни за пл. док.")</f>
        <v>1001 - Няма данни за пл. док.</v>
      </c>
      <c r="B167" s="69">
        <v>160</v>
      </c>
      <c r="C167" s="69" t="str">
        <f>IF(AND(D167&lt;&gt;"",D167&lt;&gt;" -  -  -  -  - "),VLOOKUP(D167,supply!$A$8:$B$507,2,FALSE),"")</f>
        <v/>
      </c>
      <c r="D167" s="60"/>
      <c r="E167" s="106"/>
      <c r="F167" s="105"/>
      <c r="G167" s="67"/>
      <c r="H167" s="108"/>
      <c r="I167" s="63" t="str">
        <f t="shared" si="8"/>
        <v>Няма избран доставчик</v>
      </c>
      <c r="J167" s="63" t="str">
        <f t="shared" si="9"/>
        <v/>
      </c>
      <c r="K167" s="3" t="str">
        <f t="shared" si="10"/>
        <v xml:space="preserve"> -  -  - преведена сума общо: </v>
      </c>
      <c r="V167" s="94" t="str">
        <f>IF(I167="OK",IF(IFERROR(VLOOKUP(B167,total!$G$8:$G$1007,1,FALSE),"")="",B167&amp;", ",""),"")</f>
        <v/>
      </c>
      <c r="W167" s="94" t="str">
        <f t="shared" si="11"/>
        <v/>
      </c>
    </row>
    <row r="168" spans="1:23" x14ac:dyDescent="0.25">
      <c r="A168" s="42" t="str">
        <f>IF(I168="OK",IFERROR(B168&amp;" - "&amp;VLOOKUP(C168,supply!$B$8:$C$507,2,FALSE)&amp;" - "&amp;E168&amp;" - "&amp;F168&amp;" - превод: "&amp;H168&amp;" - "&amp;DAY(G168)&amp;"."&amp;MONTH(G168)&amp;"."&amp;YEAR(G168),""),"1001 - Няма данни за пл. док.")</f>
        <v>1001 - Няма данни за пл. док.</v>
      </c>
      <c r="B168" s="69">
        <v>161</v>
      </c>
      <c r="C168" s="69" t="str">
        <f>IF(AND(D168&lt;&gt;"",D168&lt;&gt;" -  -  -  -  - "),VLOOKUP(D168,supply!$A$8:$B$507,2,FALSE),"")</f>
        <v/>
      </c>
      <c r="D168" s="60"/>
      <c r="E168" s="106"/>
      <c r="F168" s="105"/>
      <c r="G168" s="67"/>
      <c r="H168" s="108"/>
      <c r="I168" s="63" t="str">
        <f t="shared" si="8"/>
        <v>Няма избран доставчик</v>
      </c>
      <c r="J168" s="63" t="str">
        <f t="shared" si="9"/>
        <v/>
      </c>
      <c r="K168" s="3" t="str">
        <f t="shared" si="10"/>
        <v xml:space="preserve"> -  -  - преведена сума общо: </v>
      </c>
      <c r="V168" s="94" t="str">
        <f>IF(I168="OK",IF(IFERROR(VLOOKUP(B168,total!$G$8:$G$1007,1,FALSE),"")="",B168&amp;", ",""),"")</f>
        <v/>
      </c>
      <c r="W168" s="94" t="str">
        <f t="shared" si="11"/>
        <v/>
      </c>
    </row>
    <row r="169" spans="1:23" x14ac:dyDescent="0.25">
      <c r="A169" s="42" t="str">
        <f>IF(I169="OK",IFERROR(B169&amp;" - "&amp;VLOOKUP(C169,supply!$B$8:$C$507,2,FALSE)&amp;" - "&amp;E169&amp;" - "&amp;F169&amp;" - превод: "&amp;H169&amp;" - "&amp;DAY(G169)&amp;"."&amp;MONTH(G169)&amp;"."&amp;YEAR(G169),""),"1001 - Няма данни за пл. док.")</f>
        <v>1001 - Няма данни за пл. док.</v>
      </c>
      <c r="B169" s="69">
        <v>162</v>
      </c>
      <c r="C169" s="69" t="str">
        <f>IF(AND(D169&lt;&gt;"",D169&lt;&gt;" -  -  -  -  - "),VLOOKUP(D169,supply!$A$8:$B$507,2,FALSE),"")</f>
        <v/>
      </c>
      <c r="D169" s="60"/>
      <c r="E169" s="106"/>
      <c r="F169" s="105"/>
      <c r="G169" s="67"/>
      <c r="H169" s="108"/>
      <c r="I169" s="63" t="str">
        <f t="shared" si="8"/>
        <v>Няма избран доставчик</v>
      </c>
      <c r="J169" s="63" t="str">
        <f t="shared" si="9"/>
        <v/>
      </c>
      <c r="K169" s="3" t="str">
        <f t="shared" si="10"/>
        <v xml:space="preserve"> -  -  - преведена сума общо: </v>
      </c>
      <c r="V169" s="94" t="str">
        <f>IF(I169="OK",IF(IFERROR(VLOOKUP(B169,total!$G$8:$G$1007,1,FALSE),"")="",B169&amp;", ",""),"")</f>
        <v/>
      </c>
      <c r="W169" s="94" t="str">
        <f t="shared" si="11"/>
        <v/>
      </c>
    </row>
    <row r="170" spans="1:23" x14ac:dyDescent="0.25">
      <c r="A170" s="42" t="str">
        <f>IF(I170="OK",IFERROR(B170&amp;" - "&amp;VLOOKUP(C170,supply!$B$8:$C$507,2,FALSE)&amp;" - "&amp;E170&amp;" - "&amp;F170&amp;" - превод: "&amp;H170&amp;" - "&amp;DAY(G170)&amp;"."&amp;MONTH(G170)&amp;"."&amp;YEAR(G170),""),"1001 - Няма данни за пл. док.")</f>
        <v>1001 - Няма данни за пл. док.</v>
      </c>
      <c r="B170" s="69">
        <v>163</v>
      </c>
      <c r="C170" s="69" t="str">
        <f>IF(AND(D170&lt;&gt;"",D170&lt;&gt;" -  -  -  -  - "),VLOOKUP(D170,supply!$A$8:$B$507,2,FALSE),"")</f>
        <v/>
      </c>
      <c r="D170" s="60"/>
      <c r="E170" s="106"/>
      <c r="F170" s="105"/>
      <c r="G170" s="67"/>
      <c r="H170" s="108"/>
      <c r="I170" s="63" t="str">
        <f t="shared" si="8"/>
        <v>Няма избран доставчик</v>
      </c>
      <c r="J170" s="63" t="str">
        <f t="shared" si="9"/>
        <v/>
      </c>
      <c r="K170" s="3" t="str">
        <f t="shared" si="10"/>
        <v xml:space="preserve"> -  -  - преведена сума общо: </v>
      </c>
      <c r="V170" s="94" t="str">
        <f>IF(I170="OK",IF(IFERROR(VLOOKUP(B170,total!$G$8:$G$1007,1,FALSE),"")="",B170&amp;", ",""),"")</f>
        <v/>
      </c>
      <c r="W170" s="94" t="str">
        <f t="shared" si="11"/>
        <v/>
      </c>
    </row>
    <row r="171" spans="1:23" x14ac:dyDescent="0.25">
      <c r="A171" s="42" t="str">
        <f>IF(I171="OK",IFERROR(B171&amp;" - "&amp;VLOOKUP(C171,supply!$B$8:$C$507,2,FALSE)&amp;" - "&amp;E171&amp;" - "&amp;F171&amp;" - превод: "&amp;H171&amp;" - "&amp;DAY(G171)&amp;"."&amp;MONTH(G171)&amp;"."&amp;YEAR(G171),""),"1001 - Няма данни за пл. док.")</f>
        <v>1001 - Няма данни за пл. док.</v>
      </c>
      <c r="B171" s="69">
        <v>164</v>
      </c>
      <c r="C171" s="69" t="str">
        <f>IF(AND(D171&lt;&gt;"",D171&lt;&gt;" -  -  -  -  - "),VLOOKUP(D171,supply!$A$8:$B$507,2,FALSE),"")</f>
        <v/>
      </c>
      <c r="D171" s="60"/>
      <c r="E171" s="106"/>
      <c r="F171" s="105"/>
      <c r="G171" s="67"/>
      <c r="H171" s="108"/>
      <c r="I171" s="63" t="str">
        <f t="shared" si="8"/>
        <v>Няма избран доставчик</v>
      </c>
      <c r="J171" s="63" t="str">
        <f t="shared" si="9"/>
        <v/>
      </c>
      <c r="K171" s="3" t="str">
        <f t="shared" si="10"/>
        <v xml:space="preserve"> -  -  - преведена сума общо: </v>
      </c>
      <c r="V171" s="94" t="str">
        <f>IF(I171="OK",IF(IFERROR(VLOOKUP(B171,total!$G$8:$G$1007,1,FALSE),"")="",B171&amp;", ",""),"")</f>
        <v/>
      </c>
      <c r="W171" s="94" t="str">
        <f t="shared" si="11"/>
        <v/>
      </c>
    </row>
    <row r="172" spans="1:23" x14ac:dyDescent="0.25">
      <c r="A172" s="42" t="str">
        <f>IF(I172="OK",IFERROR(B172&amp;" - "&amp;VLOOKUP(C172,supply!$B$8:$C$507,2,FALSE)&amp;" - "&amp;E172&amp;" - "&amp;F172&amp;" - превод: "&amp;H172&amp;" - "&amp;DAY(G172)&amp;"."&amp;MONTH(G172)&amp;"."&amp;YEAR(G172),""),"1001 - Няма данни за пл. док.")</f>
        <v>1001 - Няма данни за пл. док.</v>
      </c>
      <c r="B172" s="69">
        <v>165</v>
      </c>
      <c r="C172" s="69" t="str">
        <f>IF(AND(D172&lt;&gt;"",D172&lt;&gt;" -  -  -  -  - "),VLOOKUP(D172,supply!$A$8:$B$507,2,FALSE),"")</f>
        <v/>
      </c>
      <c r="D172" s="60"/>
      <c r="E172" s="106"/>
      <c r="F172" s="105"/>
      <c r="G172" s="67"/>
      <c r="H172" s="108"/>
      <c r="I172" s="63" t="str">
        <f t="shared" si="8"/>
        <v>Няма избран доставчик</v>
      </c>
      <c r="J172" s="63" t="str">
        <f t="shared" si="9"/>
        <v/>
      </c>
      <c r="K172" s="3" t="str">
        <f t="shared" si="10"/>
        <v xml:space="preserve"> -  -  - преведена сума общо: </v>
      </c>
      <c r="V172" s="94" t="str">
        <f>IF(I172="OK",IF(IFERROR(VLOOKUP(B172,total!$G$8:$G$1007,1,FALSE),"")="",B172&amp;", ",""),"")</f>
        <v/>
      </c>
      <c r="W172" s="94" t="str">
        <f t="shared" si="11"/>
        <v/>
      </c>
    </row>
    <row r="173" spans="1:23" x14ac:dyDescent="0.25">
      <c r="A173" s="42" t="str">
        <f>IF(I173="OK",IFERROR(B173&amp;" - "&amp;VLOOKUP(C173,supply!$B$8:$C$507,2,FALSE)&amp;" - "&amp;E173&amp;" - "&amp;F173&amp;" - превод: "&amp;H173&amp;" - "&amp;DAY(G173)&amp;"."&amp;MONTH(G173)&amp;"."&amp;YEAR(G173),""),"1001 - Няма данни за пл. док.")</f>
        <v>1001 - Няма данни за пл. док.</v>
      </c>
      <c r="B173" s="69">
        <v>166</v>
      </c>
      <c r="C173" s="69" t="str">
        <f>IF(AND(D173&lt;&gt;"",D173&lt;&gt;" -  -  -  -  - "),VLOOKUP(D173,supply!$A$8:$B$507,2,FALSE),"")</f>
        <v/>
      </c>
      <c r="D173" s="60"/>
      <c r="E173" s="106"/>
      <c r="F173" s="105"/>
      <c r="G173" s="67"/>
      <c r="H173" s="108"/>
      <c r="I173" s="63" t="str">
        <f t="shared" si="8"/>
        <v>Няма избран доставчик</v>
      </c>
      <c r="J173" s="63" t="str">
        <f t="shared" si="9"/>
        <v/>
      </c>
      <c r="K173" s="3" t="str">
        <f t="shared" si="10"/>
        <v xml:space="preserve"> -  -  - преведена сума общо: </v>
      </c>
      <c r="V173" s="94" t="str">
        <f>IF(I173="OK",IF(IFERROR(VLOOKUP(B173,total!$G$8:$G$1007,1,FALSE),"")="",B173&amp;", ",""),"")</f>
        <v/>
      </c>
      <c r="W173" s="94" t="str">
        <f t="shared" si="11"/>
        <v/>
      </c>
    </row>
    <row r="174" spans="1:23" x14ac:dyDescent="0.25">
      <c r="A174" s="42" t="str">
        <f>IF(I174="OK",IFERROR(B174&amp;" - "&amp;VLOOKUP(C174,supply!$B$8:$C$507,2,FALSE)&amp;" - "&amp;E174&amp;" - "&amp;F174&amp;" - превод: "&amp;H174&amp;" - "&amp;DAY(G174)&amp;"."&amp;MONTH(G174)&amp;"."&amp;YEAR(G174),""),"1001 - Няма данни за пл. док.")</f>
        <v>1001 - Няма данни за пл. док.</v>
      </c>
      <c r="B174" s="69">
        <v>167</v>
      </c>
      <c r="C174" s="69" t="str">
        <f>IF(AND(D174&lt;&gt;"",D174&lt;&gt;" -  -  -  -  - "),VLOOKUP(D174,supply!$A$8:$B$507,2,FALSE),"")</f>
        <v/>
      </c>
      <c r="D174" s="60"/>
      <c r="E174" s="106"/>
      <c r="F174" s="105"/>
      <c r="G174" s="67"/>
      <c r="H174" s="108"/>
      <c r="I174" s="63" t="str">
        <f t="shared" si="8"/>
        <v>Няма избран доставчик</v>
      </c>
      <c r="J174" s="63" t="str">
        <f t="shared" si="9"/>
        <v/>
      </c>
      <c r="K174" s="3" t="str">
        <f t="shared" si="10"/>
        <v xml:space="preserve"> -  -  - преведена сума общо: </v>
      </c>
      <c r="V174" s="94" t="str">
        <f>IF(I174="OK",IF(IFERROR(VLOOKUP(B174,total!$G$8:$G$1007,1,FALSE),"")="",B174&amp;", ",""),"")</f>
        <v/>
      </c>
      <c r="W174" s="94" t="str">
        <f t="shared" si="11"/>
        <v/>
      </c>
    </row>
    <row r="175" spans="1:23" x14ac:dyDescent="0.25">
      <c r="A175" s="42" t="str">
        <f>IF(I175="OK",IFERROR(B175&amp;" - "&amp;VLOOKUP(C175,supply!$B$8:$C$507,2,FALSE)&amp;" - "&amp;E175&amp;" - "&amp;F175&amp;" - превод: "&amp;H175&amp;" - "&amp;DAY(G175)&amp;"."&amp;MONTH(G175)&amp;"."&amp;YEAR(G175),""),"1001 - Няма данни за пл. док.")</f>
        <v>1001 - Няма данни за пл. док.</v>
      </c>
      <c r="B175" s="69">
        <v>168</v>
      </c>
      <c r="C175" s="69" t="str">
        <f>IF(AND(D175&lt;&gt;"",D175&lt;&gt;" -  -  -  -  - "),VLOOKUP(D175,supply!$A$8:$B$507,2,FALSE),"")</f>
        <v/>
      </c>
      <c r="D175" s="60"/>
      <c r="E175" s="106"/>
      <c r="F175" s="105"/>
      <c r="G175" s="67"/>
      <c r="H175" s="108"/>
      <c r="I175" s="63" t="str">
        <f t="shared" si="8"/>
        <v>Няма избран доставчик</v>
      </c>
      <c r="J175" s="63" t="str">
        <f t="shared" si="9"/>
        <v/>
      </c>
      <c r="K175" s="3" t="str">
        <f t="shared" si="10"/>
        <v xml:space="preserve"> -  -  - преведена сума общо: </v>
      </c>
      <c r="V175" s="94" t="str">
        <f>IF(I175="OK",IF(IFERROR(VLOOKUP(B175,total!$G$8:$G$1007,1,FALSE),"")="",B175&amp;", ",""),"")</f>
        <v/>
      </c>
      <c r="W175" s="94" t="str">
        <f t="shared" si="11"/>
        <v/>
      </c>
    </row>
    <row r="176" spans="1:23" x14ac:dyDescent="0.25">
      <c r="A176" s="42" t="str">
        <f>IF(I176="OK",IFERROR(B176&amp;" - "&amp;VLOOKUP(C176,supply!$B$8:$C$507,2,FALSE)&amp;" - "&amp;E176&amp;" - "&amp;F176&amp;" - превод: "&amp;H176&amp;" - "&amp;DAY(G176)&amp;"."&amp;MONTH(G176)&amp;"."&amp;YEAR(G176),""),"1001 - Няма данни за пл. док.")</f>
        <v>1001 - Няма данни за пл. док.</v>
      </c>
      <c r="B176" s="69">
        <v>169</v>
      </c>
      <c r="C176" s="69" t="str">
        <f>IF(AND(D176&lt;&gt;"",D176&lt;&gt;" -  -  -  -  - "),VLOOKUP(D176,supply!$A$8:$B$507,2,FALSE),"")</f>
        <v/>
      </c>
      <c r="D176" s="60"/>
      <c r="E176" s="106"/>
      <c r="F176" s="105"/>
      <c r="G176" s="67"/>
      <c r="H176" s="108"/>
      <c r="I176" s="63" t="str">
        <f t="shared" si="8"/>
        <v>Няма избран доставчик</v>
      </c>
      <c r="J176" s="63" t="str">
        <f t="shared" si="9"/>
        <v/>
      </c>
      <c r="K176" s="3" t="str">
        <f t="shared" si="10"/>
        <v xml:space="preserve"> -  -  - преведена сума общо: </v>
      </c>
      <c r="V176" s="94" t="str">
        <f>IF(I176="OK",IF(IFERROR(VLOOKUP(B176,total!$G$8:$G$1007,1,FALSE),"")="",B176&amp;", ",""),"")</f>
        <v/>
      </c>
      <c r="W176" s="94" t="str">
        <f t="shared" si="11"/>
        <v/>
      </c>
    </row>
    <row r="177" spans="1:23" x14ac:dyDescent="0.25">
      <c r="A177" s="42" t="str">
        <f>IF(I177="OK",IFERROR(B177&amp;" - "&amp;VLOOKUP(C177,supply!$B$8:$C$507,2,FALSE)&amp;" - "&amp;E177&amp;" - "&amp;F177&amp;" - превод: "&amp;H177&amp;" - "&amp;DAY(G177)&amp;"."&amp;MONTH(G177)&amp;"."&amp;YEAR(G177),""),"1001 - Няма данни за пл. док.")</f>
        <v>1001 - Няма данни за пл. док.</v>
      </c>
      <c r="B177" s="69">
        <v>170</v>
      </c>
      <c r="C177" s="69" t="str">
        <f>IF(AND(D177&lt;&gt;"",D177&lt;&gt;" -  -  -  -  - "),VLOOKUP(D177,supply!$A$8:$B$507,2,FALSE),"")</f>
        <v/>
      </c>
      <c r="D177" s="60"/>
      <c r="E177" s="106"/>
      <c r="F177" s="105"/>
      <c r="G177" s="67"/>
      <c r="H177" s="108"/>
      <c r="I177" s="63" t="str">
        <f t="shared" si="8"/>
        <v>Няма избран доставчик</v>
      </c>
      <c r="J177" s="63" t="str">
        <f t="shared" si="9"/>
        <v/>
      </c>
      <c r="K177" s="3" t="str">
        <f t="shared" si="10"/>
        <v xml:space="preserve"> -  -  - преведена сума общо: </v>
      </c>
      <c r="V177" s="94" t="str">
        <f>IF(I177="OK",IF(IFERROR(VLOOKUP(B177,total!$G$8:$G$1007,1,FALSE),"")="",B177&amp;", ",""),"")</f>
        <v/>
      </c>
      <c r="W177" s="94" t="str">
        <f t="shared" si="11"/>
        <v/>
      </c>
    </row>
    <row r="178" spans="1:23" x14ac:dyDescent="0.25">
      <c r="A178" s="42" t="str">
        <f>IF(I178="OK",IFERROR(B178&amp;" - "&amp;VLOOKUP(C178,supply!$B$8:$C$507,2,FALSE)&amp;" - "&amp;E178&amp;" - "&amp;F178&amp;" - превод: "&amp;H178&amp;" - "&amp;DAY(G178)&amp;"."&amp;MONTH(G178)&amp;"."&amp;YEAR(G178),""),"1001 - Няма данни за пл. док.")</f>
        <v>1001 - Няма данни за пл. док.</v>
      </c>
      <c r="B178" s="69">
        <v>171</v>
      </c>
      <c r="C178" s="69" t="str">
        <f>IF(AND(D178&lt;&gt;"",D178&lt;&gt;" -  -  -  -  - "),VLOOKUP(D178,supply!$A$8:$B$507,2,FALSE),"")</f>
        <v/>
      </c>
      <c r="D178" s="60"/>
      <c r="E178" s="106"/>
      <c r="F178" s="105"/>
      <c r="G178" s="67"/>
      <c r="H178" s="108"/>
      <c r="I178" s="63" t="str">
        <f t="shared" si="8"/>
        <v>Няма избран доставчик</v>
      </c>
      <c r="J178" s="63" t="str">
        <f t="shared" si="9"/>
        <v/>
      </c>
      <c r="K178" s="3" t="str">
        <f t="shared" si="10"/>
        <v xml:space="preserve"> -  -  - преведена сума общо: </v>
      </c>
      <c r="V178" s="94" t="str">
        <f>IF(I178="OK",IF(IFERROR(VLOOKUP(B178,total!$G$8:$G$1007,1,FALSE),"")="",B178&amp;", ",""),"")</f>
        <v/>
      </c>
      <c r="W178" s="94" t="str">
        <f t="shared" si="11"/>
        <v/>
      </c>
    </row>
    <row r="179" spans="1:23" x14ac:dyDescent="0.25">
      <c r="A179" s="42" t="str">
        <f>IF(I179="OK",IFERROR(B179&amp;" - "&amp;VLOOKUP(C179,supply!$B$8:$C$507,2,FALSE)&amp;" - "&amp;E179&amp;" - "&amp;F179&amp;" - превод: "&amp;H179&amp;" - "&amp;DAY(G179)&amp;"."&amp;MONTH(G179)&amp;"."&amp;YEAR(G179),""),"1001 - Няма данни за пл. док.")</f>
        <v>1001 - Няма данни за пл. док.</v>
      </c>
      <c r="B179" s="69">
        <v>172</v>
      </c>
      <c r="C179" s="69" t="str">
        <f>IF(AND(D179&lt;&gt;"",D179&lt;&gt;" -  -  -  -  - "),VLOOKUP(D179,supply!$A$8:$B$507,2,FALSE),"")</f>
        <v/>
      </c>
      <c r="D179" s="60"/>
      <c r="E179" s="106"/>
      <c r="F179" s="105"/>
      <c r="G179" s="67"/>
      <c r="H179" s="108"/>
      <c r="I179" s="63" t="str">
        <f t="shared" si="8"/>
        <v>Няма избран доставчик</v>
      </c>
      <c r="J179" s="63" t="str">
        <f t="shared" si="9"/>
        <v/>
      </c>
      <c r="K179" s="3" t="str">
        <f t="shared" si="10"/>
        <v xml:space="preserve"> -  -  - преведена сума общо: </v>
      </c>
      <c r="V179" s="94" t="str">
        <f>IF(I179="OK",IF(IFERROR(VLOOKUP(B179,total!$G$8:$G$1007,1,FALSE),"")="",B179&amp;", ",""),"")</f>
        <v/>
      </c>
      <c r="W179" s="94" t="str">
        <f t="shared" si="11"/>
        <v/>
      </c>
    </row>
    <row r="180" spans="1:23" x14ac:dyDescent="0.25">
      <c r="A180" s="42" t="str">
        <f>IF(I180="OK",IFERROR(B180&amp;" - "&amp;VLOOKUP(C180,supply!$B$8:$C$507,2,FALSE)&amp;" - "&amp;E180&amp;" - "&amp;F180&amp;" - превод: "&amp;H180&amp;" - "&amp;DAY(G180)&amp;"."&amp;MONTH(G180)&amp;"."&amp;YEAR(G180),""),"1001 - Няма данни за пл. док.")</f>
        <v>1001 - Няма данни за пл. док.</v>
      </c>
      <c r="B180" s="69">
        <v>173</v>
      </c>
      <c r="C180" s="69" t="str">
        <f>IF(AND(D180&lt;&gt;"",D180&lt;&gt;" -  -  -  -  - "),VLOOKUP(D180,supply!$A$8:$B$507,2,FALSE),"")</f>
        <v/>
      </c>
      <c r="D180" s="60"/>
      <c r="E180" s="106"/>
      <c r="F180" s="105"/>
      <c r="G180" s="67"/>
      <c r="H180" s="108"/>
      <c r="I180" s="63" t="str">
        <f t="shared" si="8"/>
        <v>Няма избран доставчик</v>
      </c>
      <c r="J180" s="63" t="str">
        <f t="shared" si="9"/>
        <v/>
      </c>
      <c r="K180" s="3" t="str">
        <f t="shared" si="10"/>
        <v xml:space="preserve"> -  -  - преведена сума общо: </v>
      </c>
      <c r="V180" s="94" t="str">
        <f>IF(I180="OK",IF(IFERROR(VLOOKUP(B180,total!$G$8:$G$1007,1,FALSE),"")="",B180&amp;", ",""),"")</f>
        <v/>
      </c>
      <c r="W180" s="94" t="str">
        <f t="shared" si="11"/>
        <v/>
      </c>
    </row>
    <row r="181" spans="1:23" x14ac:dyDescent="0.25">
      <c r="A181" s="42" t="str">
        <f>IF(I181="OK",IFERROR(B181&amp;" - "&amp;VLOOKUP(C181,supply!$B$8:$C$507,2,FALSE)&amp;" - "&amp;E181&amp;" - "&amp;F181&amp;" - превод: "&amp;H181&amp;" - "&amp;DAY(G181)&amp;"."&amp;MONTH(G181)&amp;"."&amp;YEAR(G181),""),"1001 - Няма данни за пл. док.")</f>
        <v>1001 - Няма данни за пл. док.</v>
      </c>
      <c r="B181" s="69">
        <v>174</v>
      </c>
      <c r="C181" s="69" t="str">
        <f>IF(AND(D181&lt;&gt;"",D181&lt;&gt;" -  -  -  -  - "),VLOOKUP(D181,supply!$A$8:$B$507,2,FALSE),"")</f>
        <v/>
      </c>
      <c r="D181" s="60"/>
      <c r="E181" s="106"/>
      <c r="F181" s="105"/>
      <c r="G181" s="67"/>
      <c r="H181" s="108"/>
      <c r="I181" s="63" t="str">
        <f t="shared" si="8"/>
        <v>Няма избран доставчик</v>
      </c>
      <c r="J181" s="63" t="str">
        <f t="shared" si="9"/>
        <v/>
      </c>
      <c r="K181" s="3" t="str">
        <f t="shared" si="10"/>
        <v xml:space="preserve"> -  -  - преведена сума общо: </v>
      </c>
      <c r="V181" s="94" t="str">
        <f>IF(I181="OK",IF(IFERROR(VLOOKUP(B181,total!$G$8:$G$1007,1,FALSE),"")="",B181&amp;", ",""),"")</f>
        <v/>
      </c>
      <c r="W181" s="94" t="str">
        <f t="shared" si="11"/>
        <v/>
      </c>
    </row>
    <row r="182" spans="1:23" x14ac:dyDescent="0.25">
      <c r="A182" s="42" t="str">
        <f>IF(I182="OK",IFERROR(B182&amp;" - "&amp;VLOOKUP(C182,supply!$B$8:$C$507,2,FALSE)&amp;" - "&amp;E182&amp;" - "&amp;F182&amp;" - превод: "&amp;H182&amp;" - "&amp;DAY(G182)&amp;"."&amp;MONTH(G182)&amp;"."&amp;YEAR(G182),""),"1001 - Няма данни за пл. док.")</f>
        <v>1001 - Няма данни за пл. док.</v>
      </c>
      <c r="B182" s="69">
        <v>175</v>
      </c>
      <c r="C182" s="69" t="str">
        <f>IF(AND(D182&lt;&gt;"",D182&lt;&gt;" -  -  -  -  - "),VLOOKUP(D182,supply!$A$8:$B$507,2,FALSE),"")</f>
        <v/>
      </c>
      <c r="D182" s="60"/>
      <c r="E182" s="106"/>
      <c r="F182" s="105"/>
      <c r="G182" s="67"/>
      <c r="H182" s="108"/>
      <c r="I182" s="63" t="str">
        <f t="shared" si="8"/>
        <v>Няма избран доставчик</v>
      </c>
      <c r="J182" s="63" t="str">
        <f t="shared" si="9"/>
        <v/>
      </c>
      <c r="K182" s="3" t="str">
        <f t="shared" si="10"/>
        <v xml:space="preserve"> -  -  - преведена сума общо: </v>
      </c>
      <c r="V182" s="94" t="str">
        <f>IF(I182="OK",IF(IFERROR(VLOOKUP(B182,total!$G$8:$G$1007,1,FALSE),"")="",B182&amp;", ",""),"")</f>
        <v/>
      </c>
      <c r="W182" s="94" t="str">
        <f t="shared" si="11"/>
        <v/>
      </c>
    </row>
    <row r="183" spans="1:23" x14ac:dyDescent="0.25">
      <c r="A183" s="42" t="str">
        <f>IF(I183="OK",IFERROR(B183&amp;" - "&amp;VLOOKUP(C183,supply!$B$8:$C$507,2,FALSE)&amp;" - "&amp;E183&amp;" - "&amp;F183&amp;" - превод: "&amp;H183&amp;" - "&amp;DAY(G183)&amp;"."&amp;MONTH(G183)&amp;"."&amp;YEAR(G183),""),"1001 - Няма данни за пл. док.")</f>
        <v>1001 - Няма данни за пл. док.</v>
      </c>
      <c r="B183" s="69">
        <v>176</v>
      </c>
      <c r="C183" s="69" t="str">
        <f>IF(AND(D183&lt;&gt;"",D183&lt;&gt;" -  -  -  -  - "),VLOOKUP(D183,supply!$A$8:$B$507,2,FALSE),"")</f>
        <v/>
      </c>
      <c r="D183" s="60"/>
      <c r="E183" s="106"/>
      <c r="F183" s="105"/>
      <c r="G183" s="67"/>
      <c r="H183" s="108"/>
      <c r="I183" s="63" t="str">
        <f t="shared" si="8"/>
        <v>Няма избран доставчик</v>
      </c>
      <c r="J183" s="63" t="str">
        <f t="shared" si="9"/>
        <v/>
      </c>
      <c r="K183" s="3" t="str">
        <f t="shared" si="10"/>
        <v xml:space="preserve"> -  -  - преведена сума общо: </v>
      </c>
      <c r="V183" s="94" t="str">
        <f>IF(I183="OK",IF(IFERROR(VLOOKUP(B183,total!$G$8:$G$1007,1,FALSE),"")="",B183&amp;", ",""),"")</f>
        <v/>
      </c>
      <c r="W183" s="94" t="str">
        <f t="shared" si="11"/>
        <v/>
      </c>
    </row>
    <row r="184" spans="1:23" x14ac:dyDescent="0.25">
      <c r="A184" s="42" t="str">
        <f>IF(I184="OK",IFERROR(B184&amp;" - "&amp;VLOOKUP(C184,supply!$B$8:$C$507,2,FALSE)&amp;" - "&amp;E184&amp;" - "&amp;F184&amp;" - превод: "&amp;H184&amp;" - "&amp;DAY(G184)&amp;"."&amp;MONTH(G184)&amp;"."&amp;YEAR(G184),""),"1001 - Няма данни за пл. док.")</f>
        <v>1001 - Няма данни за пл. док.</v>
      </c>
      <c r="B184" s="69">
        <v>177</v>
      </c>
      <c r="C184" s="69" t="str">
        <f>IF(AND(D184&lt;&gt;"",D184&lt;&gt;" -  -  -  -  - "),VLOOKUP(D184,supply!$A$8:$B$507,2,FALSE),"")</f>
        <v/>
      </c>
      <c r="D184" s="60"/>
      <c r="E184" s="106"/>
      <c r="F184" s="105"/>
      <c r="G184" s="67"/>
      <c r="H184" s="108"/>
      <c r="I184" s="63" t="str">
        <f t="shared" si="8"/>
        <v>Няма избран доставчик</v>
      </c>
      <c r="J184" s="63" t="str">
        <f t="shared" si="9"/>
        <v/>
      </c>
      <c r="K184" s="3" t="str">
        <f t="shared" si="10"/>
        <v xml:space="preserve"> -  -  - преведена сума общо: </v>
      </c>
      <c r="V184" s="94" t="str">
        <f>IF(I184="OK",IF(IFERROR(VLOOKUP(B184,total!$G$8:$G$1007,1,FALSE),"")="",B184&amp;", ",""),"")</f>
        <v/>
      </c>
      <c r="W184" s="94" t="str">
        <f t="shared" si="11"/>
        <v/>
      </c>
    </row>
    <row r="185" spans="1:23" x14ac:dyDescent="0.25">
      <c r="A185" s="42" t="str">
        <f>IF(I185="OK",IFERROR(B185&amp;" - "&amp;VLOOKUP(C185,supply!$B$8:$C$507,2,FALSE)&amp;" - "&amp;E185&amp;" - "&amp;F185&amp;" - превод: "&amp;H185&amp;" - "&amp;DAY(G185)&amp;"."&amp;MONTH(G185)&amp;"."&amp;YEAR(G185),""),"1001 - Няма данни за пл. док.")</f>
        <v>1001 - Няма данни за пл. док.</v>
      </c>
      <c r="B185" s="69">
        <v>178</v>
      </c>
      <c r="C185" s="69" t="str">
        <f>IF(AND(D185&lt;&gt;"",D185&lt;&gt;" -  -  -  -  - "),VLOOKUP(D185,supply!$A$8:$B$507,2,FALSE),"")</f>
        <v/>
      </c>
      <c r="D185" s="60"/>
      <c r="E185" s="106"/>
      <c r="F185" s="105"/>
      <c r="G185" s="67"/>
      <c r="H185" s="108"/>
      <c r="I185" s="63" t="str">
        <f t="shared" si="8"/>
        <v>Няма избран доставчик</v>
      </c>
      <c r="J185" s="63" t="str">
        <f t="shared" si="9"/>
        <v/>
      </c>
      <c r="K185" s="3" t="str">
        <f t="shared" si="10"/>
        <v xml:space="preserve"> -  -  - преведена сума общо: </v>
      </c>
      <c r="V185" s="94" t="str">
        <f>IF(I185="OK",IF(IFERROR(VLOOKUP(B185,total!$G$8:$G$1007,1,FALSE),"")="",B185&amp;", ",""),"")</f>
        <v/>
      </c>
      <c r="W185" s="94" t="str">
        <f t="shared" si="11"/>
        <v/>
      </c>
    </row>
    <row r="186" spans="1:23" x14ac:dyDescent="0.25">
      <c r="A186" s="42" t="str">
        <f>IF(I186="OK",IFERROR(B186&amp;" - "&amp;VLOOKUP(C186,supply!$B$8:$C$507,2,FALSE)&amp;" - "&amp;E186&amp;" - "&amp;F186&amp;" - превод: "&amp;H186&amp;" - "&amp;DAY(G186)&amp;"."&amp;MONTH(G186)&amp;"."&amp;YEAR(G186),""),"1001 - Няма данни за пл. док.")</f>
        <v>1001 - Няма данни за пл. док.</v>
      </c>
      <c r="B186" s="69">
        <v>179</v>
      </c>
      <c r="C186" s="69" t="str">
        <f>IF(AND(D186&lt;&gt;"",D186&lt;&gt;" -  -  -  -  - "),VLOOKUP(D186,supply!$A$8:$B$507,2,FALSE),"")</f>
        <v/>
      </c>
      <c r="D186" s="60"/>
      <c r="E186" s="106"/>
      <c r="F186" s="105"/>
      <c r="G186" s="67"/>
      <c r="H186" s="108"/>
      <c r="I186" s="63" t="str">
        <f t="shared" si="8"/>
        <v>Няма избран доставчик</v>
      </c>
      <c r="J186" s="63" t="str">
        <f t="shared" si="9"/>
        <v/>
      </c>
      <c r="K186" s="3" t="str">
        <f t="shared" si="10"/>
        <v xml:space="preserve"> -  -  - преведена сума общо: </v>
      </c>
      <c r="V186" s="94" t="str">
        <f>IF(I186="OK",IF(IFERROR(VLOOKUP(B186,total!$G$8:$G$1007,1,FALSE),"")="",B186&amp;", ",""),"")</f>
        <v/>
      </c>
      <c r="W186" s="94" t="str">
        <f t="shared" si="11"/>
        <v/>
      </c>
    </row>
    <row r="187" spans="1:23" x14ac:dyDescent="0.25">
      <c r="A187" s="42" t="str">
        <f>IF(I187="OK",IFERROR(B187&amp;" - "&amp;VLOOKUP(C187,supply!$B$8:$C$507,2,FALSE)&amp;" - "&amp;E187&amp;" - "&amp;F187&amp;" - превод: "&amp;H187&amp;" - "&amp;DAY(G187)&amp;"."&amp;MONTH(G187)&amp;"."&amp;YEAR(G187),""),"1001 - Няма данни за пл. док.")</f>
        <v>1001 - Няма данни за пл. док.</v>
      </c>
      <c r="B187" s="69">
        <v>180</v>
      </c>
      <c r="C187" s="69" t="str">
        <f>IF(AND(D187&lt;&gt;"",D187&lt;&gt;" -  -  -  -  - "),VLOOKUP(D187,supply!$A$8:$B$507,2,FALSE),"")</f>
        <v/>
      </c>
      <c r="D187" s="60"/>
      <c r="E187" s="106"/>
      <c r="F187" s="105"/>
      <c r="G187" s="67"/>
      <c r="H187" s="108"/>
      <c r="I187" s="63" t="str">
        <f t="shared" si="8"/>
        <v>Няма избран доставчик</v>
      </c>
      <c r="J187" s="63" t="str">
        <f t="shared" si="9"/>
        <v/>
      </c>
      <c r="K187" s="3" t="str">
        <f t="shared" si="10"/>
        <v xml:space="preserve"> -  -  - преведена сума общо: </v>
      </c>
      <c r="V187" s="94" t="str">
        <f>IF(I187="OK",IF(IFERROR(VLOOKUP(B187,total!$G$8:$G$1007,1,FALSE),"")="",B187&amp;", ",""),"")</f>
        <v/>
      </c>
      <c r="W187" s="94" t="str">
        <f t="shared" si="11"/>
        <v/>
      </c>
    </row>
    <row r="188" spans="1:23" x14ac:dyDescent="0.25">
      <c r="A188" s="42" t="str">
        <f>IF(I188="OK",IFERROR(B188&amp;" - "&amp;VLOOKUP(C188,supply!$B$8:$C$507,2,FALSE)&amp;" - "&amp;E188&amp;" - "&amp;F188&amp;" - превод: "&amp;H188&amp;" - "&amp;DAY(G188)&amp;"."&amp;MONTH(G188)&amp;"."&amp;YEAR(G188),""),"1001 - Няма данни за пл. док.")</f>
        <v>1001 - Няма данни за пл. док.</v>
      </c>
      <c r="B188" s="69">
        <v>181</v>
      </c>
      <c r="C188" s="69" t="str">
        <f>IF(AND(D188&lt;&gt;"",D188&lt;&gt;" -  -  -  -  - "),VLOOKUP(D188,supply!$A$8:$B$507,2,FALSE),"")</f>
        <v/>
      </c>
      <c r="D188" s="60"/>
      <c r="E188" s="106"/>
      <c r="F188" s="105"/>
      <c r="G188" s="67"/>
      <c r="H188" s="108"/>
      <c r="I188" s="63" t="str">
        <f t="shared" si="8"/>
        <v>Няма избран доставчик</v>
      </c>
      <c r="J188" s="63" t="str">
        <f t="shared" si="9"/>
        <v/>
      </c>
      <c r="K188" s="3" t="str">
        <f t="shared" si="10"/>
        <v xml:space="preserve"> -  -  - преведена сума общо: </v>
      </c>
      <c r="V188" s="94" t="str">
        <f>IF(I188="OK",IF(IFERROR(VLOOKUP(B188,total!$G$8:$G$1007,1,FALSE),"")="",B188&amp;", ",""),"")</f>
        <v/>
      </c>
      <c r="W188" s="94" t="str">
        <f t="shared" si="11"/>
        <v/>
      </c>
    </row>
    <row r="189" spans="1:23" x14ac:dyDescent="0.25">
      <c r="A189" s="42" t="str">
        <f>IF(I189="OK",IFERROR(B189&amp;" - "&amp;VLOOKUP(C189,supply!$B$8:$C$507,2,FALSE)&amp;" - "&amp;E189&amp;" - "&amp;F189&amp;" - превод: "&amp;H189&amp;" - "&amp;DAY(G189)&amp;"."&amp;MONTH(G189)&amp;"."&amp;YEAR(G189),""),"1001 - Няма данни за пл. док.")</f>
        <v>1001 - Няма данни за пл. док.</v>
      </c>
      <c r="B189" s="69">
        <v>182</v>
      </c>
      <c r="C189" s="69" t="str">
        <f>IF(AND(D189&lt;&gt;"",D189&lt;&gt;" -  -  -  -  - "),VLOOKUP(D189,supply!$A$8:$B$507,2,FALSE),"")</f>
        <v/>
      </c>
      <c r="D189" s="60"/>
      <c r="E189" s="106"/>
      <c r="F189" s="105"/>
      <c r="G189" s="67"/>
      <c r="H189" s="108"/>
      <c r="I189" s="63" t="str">
        <f t="shared" si="8"/>
        <v>Няма избран доставчик</v>
      </c>
      <c r="J189" s="63" t="str">
        <f t="shared" si="9"/>
        <v/>
      </c>
      <c r="K189" s="3" t="str">
        <f t="shared" si="10"/>
        <v xml:space="preserve"> -  -  - преведена сума общо: </v>
      </c>
      <c r="V189" s="94" t="str">
        <f>IF(I189="OK",IF(IFERROR(VLOOKUP(B189,total!$G$8:$G$1007,1,FALSE),"")="",B189&amp;", ",""),"")</f>
        <v/>
      </c>
      <c r="W189" s="94" t="str">
        <f t="shared" si="11"/>
        <v/>
      </c>
    </row>
    <row r="190" spans="1:23" x14ac:dyDescent="0.25">
      <c r="A190" s="42" t="str">
        <f>IF(I190="OK",IFERROR(B190&amp;" - "&amp;VLOOKUP(C190,supply!$B$8:$C$507,2,FALSE)&amp;" - "&amp;E190&amp;" - "&amp;F190&amp;" - превод: "&amp;H190&amp;" - "&amp;DAY(G190)&amp;"."&amp;MONTH(G190)&amp;"."&amp;YEAR(G190),""),"1001 - Няма данни за пл. док.")</f>
        <v>1001 - Няма данни за пл. док.</v>
      </c>
      <c r="B190" s="69">
        <v>183</v>
      </c>
      <c r="C190" s="69" t="str">
        <f>IF(AND(D190&lt;&gt;"",D190&lt;&gt;" -  -  -  -  - "),VLOOKUP(D190,supply!$A$8:$B$507,2,FALSE),"")</f>
        <v/>
      </c>
      <c r="D190" s="60"/>
      <c r="E190" s="106"/>
      <c r="F190" s="105"/>
      <c r="G190" s="67"/>
      <c r="H190" s="108"/>
      <c r="I190" s="63" t="str">
        <f t="shared" si="8"/>
        <v>Няма избран доставчик</v>
      </c>
      <c r="J190" s="63" t="str">
        <f t="shared" si="9"/>
        <v/>
      </c>
      <c r="K190" s="3" t="str">
        <f t="shared" si="10"/>
        <v xml:space="preserve"> -  -  - преведена сума общо: </v>
      </c>
      <c r="V190" s="94" t="str">
        <f>IF(I190="OK",IF(IFERROR(VLOOKUP(B190,total!$G$8:$G$1007,1,FALSE),"")="",B190&amp;", ",""),"")</f>
        <v/>
      </c>
      <c r="W190" s="94" t="str">
        <f t="shared" si="11"/>
        <v/>
      </c>
    </row>
    <row r="191" spans="1:23" x14ac:dyDescent="0.25">
      <c r="A191" s="42" t="str">
        <f>IF(I191="OK",IFERROR(B191&amp;" - "&amp;VLOOKUP(C191,supply!$B$8:$C$507,2,FALSE)&amp;" - "&amp;E191&amp;" - "&amp;F191&amp;" - превод: "&amp;H191&amp;" - "&amp;DAY(G191)&amp;"."&amp;MONTH(G191)&amp;"."&amp;YEAR(G191),""),"1001 - Няма данни за пл. док.")</f>
        <v>1001 - Няма данни за пл. док.</v>
      </c>
      <c r="B191" s="69">
        <v>184</v>
      </c>
      <c r="C191" s="69" t="str">
        <f>IF(AND(D191&lt;&gt;"",D191&lt;&gt;" -  -  -  -  - "),VLOOKUP(D191,supply!$A$8:$B$507,2,FALSE),"")</f>
        <v/>
      </c>
      <c r="D191" s="60"/>
      <c r="E191" s="106"/>
      <c r="F191" s="105"/>
      <c r="G191" s="67"/>
      <c r="H191" s="108"/>
      <c r="I191" s="63" t="str">
        <f t="shared" si="8"/>
        <v>Няма избран доставчик</v>
      </c>
      <c r="J191" s="63" t="str">
        <f t="shared" si="9"/>
        <v/>
      </c>
      <c r="K191" s="3" t="str">
        <f t="shared" si="10"/>
        <v xml:space="preserve"> -  -  - преведена сума общо: </v>
      </c>
      <c r="V191" s="94" t="str">
        <f>IF(I191="OK",IF(IFERROR(VLOOKUP(B191,total!$G$8:$G$1007,1,FALSE),"")="",B191&amp;", ",""),"")</f>
        <v/>
      </c>
      <c r="W191" s="94" t="str">
        <f t="shared" si="11"/>
        <v/>
      </c>
    </row>
    <row r="192" spans="1:23" x14ac:dyDescent="0.25">
      <c r="A192" s="42" t="str">
        <f>IF(I192="OK",IFERROR(B192&amp;" - "&amp;VLOOKUP(C192,supply!$B$8:$C$507,2,FALSE)&amp;" - "&amp;E192&amp;" - "&amp;F192&amp;" - превод: "&amp;H192&amp;" - "&amp;DAY(G192)&amp;"."&amp;MONTH(G192)&amp;"."&amp;YEAR(G192),""),"1001 - Няма данни за пл. док.")</f>
        <v>1001 - Няма данни за пл. док.</v>
      </c>
      <c r="B192" s="69">
        <v>185</v>
      </c>
      <c r="C192" s="69" t="str">
        <f>IF(AND(D192&lt;&gt;"",D192&lt;&gt;" -  -  -  -  - "),VLOOKUP(D192,supply!$A$8:$B$507,2,FALSE),"")</f>
        <v/>
      </c>
      <c r="D192" s="60"/>
      <c r="E192" s="106"/>
      <c r="F192" s="105"/>
      <c r="G192" s="67"/>
      <c r="H192" s="108"/>
      <c r="I192" s="63" t="str">
        <f t="shared" si="8"/>
        <v>Няма избран доставчик</v>
      </c>
      <c r="J192" s="63" t="str">
        <f t="shared" si="9"/>
        <v/>
      </c>
      <c r="K192" s="3" t="str">
        <f t="shared" si="10"/>
        <v xml:space="preserve"> -  -  - преведена сума общо: </v>
      </c>
      <c r="V192" s="94" t="str">
        <f>IF(I192="OK",IF(IFERROR(VLOOKUP(B192,total!$G$8:$G$1007,1,FALSE),"")="",B192&amp;", ",""),"")</f>
        <v/>
      </c>
      <c r="W192" s="94" t="str">
        <f t="shared" si="11"/>
        <v/>
      </c>
    </row>
    <row r="193" spans="1:23" x14ac:dyDescent="0.25">
      <c r="A193" s="42" t="str">
        <f>IF(I193="OK",IFERROR(B193&amp;" - "&amp;VLOOKUP(C193,supply!$B$8:$C$507,2,FALSE)&amp;" - "&amp;E193&amp;" - "&amp;F193&amp;" - превод: "&amp;H193&amp;" - "&amp;DAY(G193)&amp;"."&amp;MONTH(G193)&amp;"."&amp;YEAR(G193),""),"1001 - Няма данни за пл. док.")</f>
        <v>1001 - Няма данни за пл. док.</v>
      </c>
      <c r="B193" s="69">
        <v>186</v>
      </c>
      <c r="C193" s="69" t="str">
        <f>IF(AND(D193&lt;&gt;"",D193&lt;&gt;" -  -  -  -  - "),VLOOKUP(D193,supply!$A$8:$B$507,2,FALSE),"")</f>
        <v/>
      </c>
      <c r="D193" s="60"/>
      <c r="E193" s="106"/>
      <c r="F193" s="105"/>
      <c r="G193" s="67"/>
      <c r="H193" s="108"/>
      <c r="I193" s="63" t="str">
        <f t="shared" si="8"/>
        <v>Няма избран доставчик</v>
      </c>
      <c r="J193" s="63" t="str">
        <f t="shared" si="9"/>
        <v/>
      </c>
      <c r="K193" s="3" t="str">
        <f t="shared" si="10"/>
        <v xml:space="preserve"> -  -  - преведена сума общо: </v>
      </c>
      <c r="V193" s="94" t="str">
        <f>IF(I193="OK",IF(IFERROR(VLOOKUP(B193,total!$G$8:$G$1007,1,FALSE),"")="",B193&amp;", ",""),"")</f>
        <v/>
      </c>
      <c r="W193" s="94" t="str">
        <f t="shared" si="11"/>
        <v/>
      </c>
    </row>
    <row r="194" spans="1:23" x14ac:dyDescent="0.25">
      <c r="A194" s="42" t="str">
        <f>IF(I194="OK",IFERROR(B194&amp;" - "&amp;VLOOKUP(C194,supply!$B$8:$C$507,2,FALSE)&amp;" - "&amp;E194&amp;" - "&amp;F194&amp;" - превод: "&amp;H194&amp;" - "&amp;DAY(G194)&amp;"."&amp;MONTH(G194)&amp;"."&amp;YEAR(G194),""),"1001 - Няма данни за пл. док.")</f>
        <v>1001 - Няма данни за пл. док.</v>
      </c>
      <c r="B194" s="69">
        <v>187</v>
      </c>
      <c r="C194" s="69" t="str">
        <f>IF(AND(D194&lt;&gt;"",D194&lt;&gt;" -  -  -  -  - "),VLOOKUP(D194,supply!$A$8:$B$507,2,FALSE),"")</f>
        <v/>
      </c>
      <c r="D194" s="60"/>
      <c r="E194" s="106"/>
      <c r="F194" s="105"/>
      <c r="G194" s="67"/>
      <c r="H194" s="108"/>
      <c r="I194" s="63" t="str">
        <f t="shared" si="8"/>
        <v>Няма избран доставчик</v>
      </c>
      <c r="J194" s="63" t="str">
        <f t="shared" si="9"/>
        <v/>
      </c>
      <c r="K194" s="3" t="str">
        <f t="shared" si="10"/>
        <v xml:space="preserve"> -  -  - преведена сума общо: </v>
      </c>
      <c r="V194" s="94" t="str">
        <f>IF(I194="OK",IF(IFERROR(VLOOKUP(B194,total!$G$8:$G$1007,1,FALSE),"")="",B194&amp;", ",""),"")</f>
        <v/>
      </c>
      <c r="W194" s="94" t="str">
        <f t="shared" si="11"/>
        <v/>
      </c>
    </row>
    <row r="195" spans="1:23" x14ac:dyDescent="0.25">
      <c r="A195" s="42" t="str">
        <f>IF(I195="OK",IFERROR(B195&amp;" - "&amp;VLOOKUP(C195,supply!$B$8:$C$507,2,FALSE)&amp;" - "&amp;E195&amp;" - "&amp;F195&amp;" - превод: "&amp;H195&amp;" - "&amp;DAY(G195)&amp;"."&amp;MONTH(G195)&amp;"."&amp;YEAR(G195),""),"1001 - Няма данни за пл. док.")</f>
        <v>1001 - Няма данни за пл. док.</v>
      </c>
      <c r="B195" s="69">
        <v>188</v>
      </c>
      <c r="C195" s="69" t="str">
        <f>IF(AND(D195&lt;&gt;"",D195&lt;&gt;" -  -  -  -  - "),VLOOKUP(D195,supply!$A$8:$B$507,2,FALSE),"")</f>
        <v/>
      </c>
      <c r="D195" s="60"/>
      <c r="E195" s="106"/>
      <c r="F195" s="105"/>
      <c r="G195" s="67"/>
      <c r="H195" s="108"/>
      <c r="I195" s="63" t="str">
        <f t="shared" si="8"/>
        <v>Няма избран доставчик</v>
      </c>
      <c r="J195" s="63" t="str">
        <f t="shared" si="9"/>
        <v/>
      </c>
      <c r="K195" s="3" t="str">
        <f t="shared" si="10"/>
        <v xml:space="preserve"> -  -  - преведена сума общо: </v>
      </c>
      <c r="V195" s="94" t="str">
        <f>IF(I195="OK",IF(IFERROR(VLOOKUP(B195,total!$G$8:$G$1007,1,FALSE),"")="",B195&amp;", ",""),"")</f>
        <v/>
      </c>
      <c r="W195" s="94" t="str">
        <f t="shared" si="11"/>
        <v/>
      </c>
    </row>
    <row r="196" spans="1:23" x14ac:dyDescent="0.25">
      <c r="A196" s="42" t="str">
        <f>IF(I196="OK",IFERROR(B196&amp;" - "&amp;VLOOKUP(C196,supply!$B$8:$C$507,2,FALSE)&amp;" - "&amp;E196&amp;" - "&amp;F196&amp;" - превод: "&amp;H196&amp;" - "&amp;DAY(G196)&amp;"."&amp;MONTH(G196)&amp;"."&amp;YEAR(G196),""),"1001 - Няма данни за пл. док.")</f>
        <v>1001 - Няма данни за пл. док.</v>
      </c>
      <c r="B196" s="69">
        <v>189</v>
      </c>
      <c r="C196" s="69" t="str">
        <f>IF(AND(D196&lt;&gt;"",D196&lt;&gt;" -  -  -  -  - "),VLOOKUP(D196,supply!$A$8:$B$507,2,FALSE),"")</f>
        <v/>
      </c>
      <c r="D196" s="60"/>
      <c r="E196" s="106"/>
      <c r="F196" s="105"/>
      <c r="G196" s="67"/>
      <c r="H196" s="108"/>
      <c r="I196" s="63" t="str">
        <f t="shared" si="8"/>
        <v>Няма избран доставчик</v>
      </c>
      <c r="J196" s="63" t="str">
        <f t="shared" si="9"/>
        <v/>
      </c>
      <c r="K196" s="3" t="str">
        <f t="shared" si="10"/>
        <v xml:space="preserve"> -  -  - преведена сума общо: </v>
      </c>
      <c r="V196" s="94" t="str">
        <f>IF(I196="OK",IF(IFERROR(VLOOKUP(B196,total!$G$8:$G$1007,1,FALSE),"")="",B196&amp;", ",""),"")</f>
        <v/>
      </c>
      <c r="W196" s="94" t="str">
        <f t="shared" si="11"/>
        <v/>
      </c>
    </row>
    <row r="197" spans="1:23" x14ac:dyDescent="0.25">
      <c r="A197" s="42" t="str">
        <f>IF(I197="OK",IFERROR(B197&amp;" - "&amp;VLOOKUP(C197,supply!$B$8:$C$507,2,FALSE)&amp;" - "&amp;E197&amp;" - "&amp;F197&amp;" - превод: "&amp;H197&amp;" - "&amp;DAY(G197)&amp;"."&amp;MONTH(G197)&amp;"."&amp;YEAR(G197),""),"1001 - Няма данни за пл. док.")</f>
        <v>1001 - Няма данни за пл. док.</v>
      </c>
      <c r="B197" s="69">
        <v>190</v>
      </c>
      <c r="C197" s="69" t="str">
        <f>IF(AND(D197&lt;&gt;"",D197&lt;&gt;" -  -  -  -  - "),VLOOKUP(D197,supply!$A$8:$B$507,2,FALSE),"")</f>
        <v/>
      </c>
      <c r="D197" s="60"/>
      <c r="E197" s="106"/>
      <c r="F197" s="105"/>
      <c r="G197" s="67"/>
      <c r="H197" s="108"/>
      <c r="I197" s="63" t="str">
        <f t="shared" si="8"/>
        <v>Няма избран доставчик</v>
      </c>
      <c r="J197" s="63" t="str">
        <f t="shared" si="9"/>
        <v/>
      </c>
      <c r="K197" s="3" t="str">
        <f t="shared" si="10"/>
        <v xml:space="preserve"> -  -  - преведена сума общо: </v>
      </c>
      <c r="V197" s="94" t="str">
        <f>IF(I197="OK",IF(IFERROR(VLOOKUP(B197,total!$G$8:$G$1007,1,FALSE),"")="",B197&amp;", ",""),"")</f>
        <v/>
      </c>
      <c r="W197" s="94" t="str">
        <f t="shared" si="11"/>
        <v/>
      </c>
    </row>
    <row r="198" spans="1:23" x14ac:dyDescent="0.25">
      <c r="A198" s="42" t="str">
        <f>IF(I198="OK",IFERROR(B198&amp;" - "&amp;VLOOKUP(C198,supply!$B$8:$C$507,2,FALSE)&amp;" - "&amp;E198&amp;" - "&amp;F198&amp;" - превод: "&amp;H198&amp;" - "&amp;DAY(G198)&amp;"."&amp;MONTH(G198)&amp;"."&amp;YEAR(G198),""),"1001 - Няма данни за пл. док.")</f>
        <v>1001 - Няма данни за пл. док.</v>
      </c>
      <c r="B198" s="69">
        <v>191</v>
      </c>
      <c r="C198" s="69" t="str">
        <f>IF(AND(D198&lt;&gt;"",D198&lt;&gt;" -  -  -  -  - "),VLOOKUP(D198,supply!$A$8:$B$507,2,FALSE),"")</f>
        <v/>
      </c>
      <c r="D198" s="60"/>
      <c r="E198" s="106"/>
      <c r="F198" s="105"/>
      <c r="G198" s="67"/>
      <c r="H198" s="108"/>
      <c r="I198" s="63" t="str">
        <f t="shared" si="8"/>
        <v>Няма избран доставчик</v>
      </c>
      <c r="J198" s="63" t="str">
        <f t="shared" si="9"/>
        <v/>
      </c>
      <c r="K198" s="3" t="str">
        <f t="shared" si="10"/>
        <v xml:space="preserve"> -  -  - преведена сума общо: </v>
      </c>
      <c r="V198" s="94" t="str">
        <f>IF(I198="OK",IF(IFERROR(VLOOKUP(B198,total!$G$8:$G$1007,1,FALSE),"")="",B198&amp;", ",""),"")</f>
        <v/>
      </c>
      <c r="W198" s="94" t="str">
        <f t="shared" si="11"/>
        <v/>
      </c>
    </row>
    <row r="199" spans="1:23" x14ac:dyDescent="0.25">
      <c r="A199" s="42" t="str">
        <f>IF(I199="OK",IFERROR(B199&amp;" - "&amp;VLOOKUP(C199,supply!$B$8:$C$507,2,FALSE)&amp;" - "&amp;E199&amp;" - "&amp;F199&amp;" - превод: "&amp;H199&amp;" - "&amp;DAY(G199)&amp;"."&amp;MONTH(G199)&amp;"."&amp;YEAR(G199),""),"1001 - Няма данни за пл. док.")</f>
        <v>1001 - Няма данни за пл. док.</v>
      </c>
      <c r="B199" s="69">
        <v>192</v>
      </c>
      <c r="C199" s="69" t="str">
        <f>IF(AND(D199&lt;&gt;"",D199&lt;&gt;" -  -  -  -  - "),VLOOKUP(D199,supply!$A$8:$B$507,2,FALSE),"")</f>
        <v/>
      </c>
      <c r="D199" s="60"/>
      <c r="E199" s="106"/>
      <c r="F199" s="105"/>
      <c r="G199" s="67"/>
      <c r="H199" s="108"/>
      <c r="I199" s="63" t="str">
        <f t="shared" si="8"/>
        <v>Няма избран доставчик</v>
      </c>
      <c r="J199" s="63" t="str">
        <f t="shared" si="9"/>
        <v/>
      </c>
      <c r="K199" s="3" t="str">
        <f t="shared" si="10"/>
        <v xml:space="preserve"> -  -  - преведена сума общо: </v>
      </c>
      <c r="V199" s="94" t="str">
        <f>IF(I199="OK",IF(IFERROR(VLOOKUP(B199,total!$G$8:$G$1007,1,FALSE),"")="",B199&amp;", ",""),"")</f>
        <v/>
      </c>
      <c r="W199" s="94" t="str">
        <f t="shared" si="11"/>
        <v/>
      </c>
    </row>
    <row r="200" spans="1:23" x14ac:dyDescent="0.25">
      <c r="A200" s="42" t="str">
        <f>IF(I200="OK",IFERROR(B200&amp;" - "&amp;VLOOKUP(C200,supply!$B$8:$C$507,2,FALSE)&amp;" - "&amp;E200&amp;" - "&amp;F200&amp;" - превод: "&amp;H200&amp;" - "&amp;DAY(G200)&amp;"."&amp;MONTH(G200)&amp;"."&amp;YEAR(G200),""),"1001 - Няма данни за пл. док.")</f>
        <v>1001 - Няма данни за пл. док.</v>
      </c>
      <c r="B200" s="69">
        <v>193</v>
      </c>
      <c r="C200" s="69" t="str">
        <f>IF(AND(D200&lt;&gt;"",D200&lt;&gt;" -  -  -  -  - "),VLOOKUP(D200,supply!$A$8:$B$507,2,FALSE),"")</f>
        <v/>
      </c>
      <c r="D200" s="60"/>
      <c r="E200" s="106"/>
      <c r="F200" s="105"/>
      <c r="G200" s="67"/>
      <c r="H200" s="108"/>
      <c r="I200" s="63" t="str">
        <f t="shared" si="8"/>
        <v>Няма избран доставчик</v>
      </c>
      <c r="J200" s="63" t="str">
        <f t="shared" si="9"/>
        <v/>
      </c>
      <c r="K200" s="3" t="str">
        <f t="shared" si="10"/>
        <v xml:space="preserve"> -  -  - преведена сума общо: </v>
      </c>
      <c r="V200" s="94" t="str">
        <f>IF(I200="OK",IF(IFERROR(VLOOKUP(B200,total!$G$8:$G$1007,1,FALSE),"")="",B200&amp;", ",""),"")</f>
        <v/>
      </c>
      <c r="W200" s="94" t="str">
        <f t="shared" si="11"/>
        <v/>
      </c>
    </row>
    <row r="201" spans="1:23" x14ac:dyDescent="0.25">
      <c r="A201" s="42" t="str">
        <f>IF(I201="OK",IFERROR(B201&amp;" - "&amp;VLOOKUP(C201,supply!$B$8:$C$507,2,FALSE)&amp;" - "&amp;E201&amp;" - "&amp;F201&amp;" - превод: "&amp;H201&amp;" - "&amp;DAY(G201)&amp;"."&amp;MONTH(G201)&amp;"."&amp;YEAR(G201),""),"1001 - Няма данни за пл. док.")</f>
        <v>1001 - Няма данни за пл. док.</v>
      </c>
      <c r="B201" s="69">
        <v>194</v>
      </c>
      <c r="C201" s="69" t="str">
        <f>IF(AND(D201&lt;&gt;"",D201&lt;&gt;" -  -  -  -  - "),VLOOKUP(D201,supply!$A$8:$B$507,2,FALSE),"")</f>
        <v/>
      </c>
      <c r="D201" s="60"/>
      <c r="E201" s="106"/>
      <c r="F201" s="105"/>
      <c r="G201" s="67"/>
      <c r="H201" s="108"/>
      <c r="I201" s="63" t="str">
        <f t="shared" ref="I201:I264" si="12">IFERROR(IF(C201&lt;&gt;"",IF(AND(E201&lt;&gt;"",G201&lt;&gt;"",H201&lt;&gt;""),"OK","Задължителни полета - Наименование/Дата/Преведена сума"),"Няма избран доставчик"),"Преизберете доставчик")</f>
        <v>Няма избран доставчик</v>
      </c>
      <c r="J201" s="63" t="str">
        <f t="shared" ref="J201:J264" si="13">IF(ABS(H201)*100&gt;TRUNC(ABS(H201)*100),"Въведена е сума с повече от два знака след десетичната запетая","")</f>
        <v/>
      </c>
      <c r="K201" s="3" t="str">
        <f t="shared" ref="K201:K264" si="14">D201&amp;" - "&amp;E201&amp;" - "&amp;F201&amp;" - преведена сума общо: "&amp;H201</f>
        <v xml:space="preserve"> -  -  - преведена сума общо: </v>
      </c>
      <c r="V201" s="94" t="str">
        <f>IF(I201="OK",IF(IFERROR(VLOOKUP(B201,total!$G$8:$G$1007,1,FALSE),"")="",B201&amp;", ",""),"")</f>
        <v/>
      </c>
      <c r="W201" s="94" t="str">
        <f t="shared" si="11"/>
        <v/>
      </c>
    </row>
    <row r="202" spans="1:23" x14ac:dyDescent="0.25">
      <c r="A202" s="42" t="str">
        <f>IF(I202="OK",IFERROR(B202&amp;" - "&amp;VLOOKUP(C202,supply!$B$8:$C$507,2,FALSE)&amp;" - "&amp;E202&amp;" - "&amp;F202&amp;" - превод: "&amp;H202&amp;" - "&amp;DAY(G202)&amp;"."&amp;MONTH(G202)&amp;"."&amp;YEAR(G202),""),"1001 - Няма данни за пл. док.")</f>
        <v>1001 - Няма данни за пл. док.</v>
      </c>
      <c r="B202" s="69">
        <v>195</v>
      </c>
      <c r="C202" s="69" t="str">
        <f>IF(AND(D202&lt;&gt;"",D202&lt;&gt;" -  -  -  -  - "),VLOOKUP(D202,supply!$A$8:$B$507,2,FALSE),"")</f>
        <v/>
      </c>
      <c r="D202" s="60"/>
      <c r="E202" s="106"/>
      <c r="F202" s="105"/>
      <c r="G202" s="67"/>
      <c r="H202" s="108"/>
      <c r="I202" s="63" t="str">
        <f t="shared" si="12"/>
        <v>Няма избран доставчик</v>
      </c>
      <c r="J202" s="63" t="str">
        <f t="shared" si="13"/>
        <v/>
      </c>
      <c r="K202" s="3" t="str">
        <f t="shared" si="14"/>
        <v xml:space="preserve"> -  -  - преведена сума общо: </v>
      </c>
      <c r="V202" s="94" t="str">
        <f>IF(I202="OK",IF(IFERROR(VLOOKUP(B202,total!$G$8:$G$1007,1,FALSE),"")="",B202&amp;", ",""),"")</f>
        <v/>
      </c>
      <c r="W202" s="94" t="str">
        <f t="shared" ref="W202:W265" si="15">IF(I202="OK",CONCATENATE(W201,V202),W201)</f>
        <v/>
      </c>
    </row>
    <row r="203" spans="1:23" x14ac:dyDescent="0.25">
      <c r="A203" s="42" t="str">
        <f>IF(I203="OK",IFERROR(B203&amp;" - "&amp;VLOOKUP(C203,supply!$B$8:$C$507,2,FALSE)&amp;" - "&amp;E203&amp;" - "&amp;F203&amp;" - превод: "&amp;H203&amp;" - "&amp;DAY(G203)&amp;"."&amp;MONTH(G203)&amp;"."&amp;YEAR(G203),""),"1001 - Няма данни за пл. док.")</f>
        <v>1001 - Няма данни за пл. док.</v>
      </c>
      <c r="B203" s="69">
        <v>196</v>
      </c>
      <c r="C203" s="69" t="str">
        <f>IF(AND(D203&lt;&gt;"",D203&lt;&gt;" -  -  -  -  - "),VLOOKUP(D203,supply!$A$8:$B$507,2,FALSE),"")</f>
        <v/>
      </c>
      <c r="D203" s="60"/>
      <c r="E203" s="106"/>
      <c r="F203" s="105"/>
      <c r="G203" s="67"/>
      <c r="H203" s="108"/>
      <c r="I203" s="63" t="str">
        <f t="shared" si="12"/>
        <v>Няма избран доставчик</v>
      </c>
      <c r="J203" s="63" t="str">
        <f t="shared" si="13"/>
        <v/>
      </c>
      <c r="K203" s="3" t="str">
        <f t="shared" si="14"/>
        <v xml:space="preserve"> -  -  - преведена сума общо: </v>
      </c>
      <c r="V203" s="94" t="str">
        <f>IF(I203="OK",IF(IFERROR(VLOOKUP(B203,total!$G$8:$G$1007,1,FALSE),"")="",B203&amp;", ",""),"")</f>
        <v/>
      </c>
      <c r="W203" s="94" t="str">
        <f t="shared" si="15"/>
        <v/>
      </c>
    </row>
    <row r="204" spans="1:23" x14ac:dyDescent="0.25">
      <c r="A204" s="42" t="str">
        <f>IF(I204="OK",IFERROR(B204&amp;" - "&amp;VLOOKUP(C204,supply!$B$8:$C$507,2,FALSE)&amp;" - "&amp;E204&amp;" - "&amp;F204&amp;" - превод: "&amp;H204&amp;" - "&amp;DAY(G204)&amp;"."&amp;MONTH(G204)&amp;"."&amp;YEAR(G204),""),"1001 - Няма данни за пл. док.")</f>
        <v>1001 - Няма данни за пл. док.</v>
      </c>
      <c r="B204" s="69">
        <v>197</v>
      </c>
      <c r="C204" s="69" t="str">
        <f>IF(AND(D204&lt;&gt;"",D204&lt;&gt;" -  -  -  -  - "),VLOOKUP(D204,supply!$A$8:$B$507,2,FALSE),"")</f>
        <v/>
      </c>
      <c r="D204" s="60"/>
      <c r="E204" s="106"/>
      <c r="F204" s="105"/>
      <c r="G204" s="67"/>
      <c r="H204" s="108"/>
      <c r="I204" s="63" t="str">
        <f t="shared" si="12"/>
        <v>Няма избран доставчик</v>
      </c>
      <c r="J204" s="63" t="str">
        <f t="shared" si="13"/>
        <v/>
      </c>
      <c r="K204" s="3" t="str">
        <f t="shared" si="14"/>
        <v xml:space="preserve"> -  -  - преведена сума общо: </v>
      </c>
      <c r="V204" s="94" t="str">
        <f>IF(I204="OK",IF(IFERROR(VLOOKUP(B204,total!$G$8:$G$1007,1,FALSE),"")="",B204&amp;", ",""),"")</f>
        <v/>
      </c>
      <c r="W204" s="94" t="str">
        <f t="shared" si="15"/>
        <v/>
      </c>
    </row>
    <row r="205" spans="1:23" x14ac:dyDescent="0.25">
      <c r="A205" s="42" t="str">
        <f>IF(I205="OK",IFERROR(B205&amp;" - "&amp;VLOOKUP(C205,supply!$B$8:$C$507,2,FALSE)&amp;" - "&amp;E205&amp;" - "&amp;F205&amp;" - превод: "&amp;H205&amp;" - "&amp;DAY(G205)&amp;"."&amp;MONTH(G205)&amp;"."&amp;YEAR(G205),""),"1001 - Няма данни за пл. док.")</f>
        <v>1001 - Няма данни за пл. док.</v>
      </c>
      <c r="B205" s="69">
        <v>198</v>
      </c>
      <c r="C205" s="69" t="str">
        <f>IF(AND(D205&lt;&gt;"",D205&lt;&gt;" -  -  -  -  - "),VLOOKUP(D205,supply!$A$8:$B$507,2,FALSE),"")</f>
        <v/>
      </c>
      <c r="D205" s="60"/>
      <c r="E205" s="106"/>
      <c r="F205" s="105"/>
      <c r="G205" s="67"/>
      <c r="H205" s="108"/>
      <c r="I205" s="63" t="str">
        <f t="shared" si="12"/>
        <v>Няма избран доставчик</v>
      </c>
      <c r="J205" s="63" t="str">
        <f t="shared" si="13"/>
        <v/>
      </c>
      <c r="K205" s="3" t="str">
        <f t="shared" si="14"/>
        <v xml:space="preserve"> -  -  - преведена сума общо: </v>
      </c>
      <c r="V205" s="94" t="str">
        <f>IF(I205="OK",IF(IFERROR(VLOOKUP(B205,total!$G$8:$G$1007,1,FALSE),"")="",B205&amp;", ",""),"")</f>
        <v/>
      </c>
      <c r="W205" s="94" t="str">
        <f t="shared" si="15"/>
        <v/>
      </c>
    </row>
    <row r="206" spans="1:23" x14ac:dyDescent="0.25">
      <c r="A206" s="42" t="str">
        <f>IF(I206="OK",IFERROR(B206&amp;" - "&amp;VLOOKUP(C206,supply!$B$8:$C$507,2,FALSE)&amp;" - "&amp;E206&amp;" - "&amp;F206&amp;" - превод: "&amp;H206&amp;" - "&amp;DAY(G206)&amp;"."&amp;MONTH(G206)&amp;"."&amp;YEAR(G206),""),"1001 - Няма данни за пл. док.")</f>
        <v>1001 - Няма данни за пл. док.</v>
      </c>
      <c r="B206" s="69">
        <v>199</v>
      </c>
      <c r="C206" s="69" t="str">
        <f>IF(AND(D206&lt;&gt;"",D206&lt;&gt;" -  -  -  -  - "),VLOOKUP(D206,supply!$A$8:$B$507,2,FALSE),"")</f>
        <v/>
      </c>
      <c r="D206" s="60"/>
      <c r="E206" s="106"/>
      <c r="F206" s="105"/>
      <c r="G206" s="67"/>
      <c r="H206" s="108"/>
      <c r="I206" s="63" t="str">
        <f t="shared" si="12"/>
        <v>Няма избран доставчик</v>
      </c>
      <c r="J206" s="63" t="str">
        <f t="shared" si="13"/>
        <v/>
      </c>
      <c r="K206" s="3" t="str">
        <f t="shared" si="14"/>
        <v xml:space="preserve"> -  -  - преведена сума общо: </v>
      </c>
      <c r="V206" s="94" t="str">
        <f>IF(I206="OK",IF(IFERROR(VLOOKUP(B206,total!$G$8:$G$1007,1,FALSE),"")="",B206&amp;", ",""),"")</f>
        <v/>
      </c>
      <c r="W206" s="94" t="str">
        <f t="shared" si="15"/>
        <v/>
      </c>
    </row>
    <row r="207" spans="1:23" x14ac:dyDescent="0.25">
      <c r="A207" s="42" t="str">
        <f>IF(I207="OK",IFERROR(B207&amp;" - "&amp;VLOOKUP(C207,supply!$B$8:$C$507,2,FALSE)&amp;" - "&amp;E207&amp;" - "&amp;F207&amp;" - превод: "&amp;H207&amp;" - "&amp;DAY(G207)&amp;"."&amp;MONTH(G207)&amp;"."&amp;YEAR(G207),""),"1001 - Няма данни за пл. док.")</f>
        <v>1001 - Няма данни за пл. док.</v>
      </c>
      <c r="B207" s="69">
        <v>200</v>
      </c>
      <c r="C207" s="69" t="str">
        <f>IF(AND(D207&lt;&gt;"",D207&lt;&gt;" -  -  -  -  - "),VLOOKUP(D207,supply!$A$8:$B$507,2,FALSE),"")</f>
        <v/>
      </c>
      <c r="D207" s="60"/>
      <c r="E207" s="106"/>
      <c r="F207" s="105"/>
      <c r="G207" s="67"/>
      <c r="H207" s="108"/>
      <c r="I207" s="63" t="str">
        <f t="shared" si="12"/>
        <v>Няма избран доставчик</v>
      </c>
      <c r="J207" s="63" t="str">
        <f t="shared" si="13"/>
        <v/>
      </c>
      <c r="K207" s="3" t="str">
        <f t="shared" si="14"/>
        <v xml:space="preserve"> -  -  - преведена сума общо: </v>
      </c>
      <c r="V207" s="94" t="str">
        <f>IF(I207="OK",IF(IFERROR(VLOOKUP(B207,total!$G$8:$G$1007,1,FALSE),"")="",B207&amp;", ",""),"")</f>
        <v/>
      </c>
      <c r="W207" s="94" t="str">
        <f t="shared" si="15"/>
        <v/>
      </c>
    </row>
    <row r="208" spans="1:23" x14ac:dyDescent="0.25">
      <c r="A208" s="42" t="str">
        <f>IF(I208="OK",IFERROR(B208&amp;" - "&amp;VLOOKUP(C208,supply!$B$8:$C$507,2,FALSE)&amp;" - "&amp;E208&amp;" - "&amp;F208&amp;" - превод: "&amp;H208&amp;" - "&amp;DAY(G208)&amp;"."&amp;MONTH(G208)&amp;"."&amp;YEAR(G208),""),"1001 - Няма данни за пл. док.")</f>
        <v>1001 - Няма данни за пл. док.</v>
      </c>
      <c r="B208" s="69">
        <v>201</v>
      </c>
      <c r="C208" s="69" t="str">
        <f>IF(AND(D208&lt;&gt;"",D208&lt;&gt;" -  -  -  -  - "),VLOOKUP(D208,supply!$A$8:$B$507,2,FALSE),"")</f>
        <v/>
      </c>
      <c r="D208" s="60"/>
      <c r="E208" s="106"/>
      <c r="F208" s="105"/>
      <c r="G208" s="67"/>
      <c r="H208" s="108"/>
      <c r="I208" s="63" t="str">
        <f t="shared" si="12"/>
        <v>Няма избран доставчик</v>
      </c>
      <c r="J208" s="63" t="str">
        <f t="shared" si="13"/>
        <v/>
      </c>
      <c r="K208" s="3" t="str">
        <f t="shared" si="14"/>
        <v xml:space="preserve"> -  -  - преведена сума общо: </v>
      </c>
      <c r="V208" s="94" t="str">
        <f>IF(I208="OK",IF(IFERROR(VLOOKUP(B208,total!$G$8:$G$1007,1,FALSE),"")="",B208&amp;", ",""),"")</f>
        <v/>
      </c>
      <c r="W208" s="94" t="str">
        <f t="shared" si="15"/>
        <v/>
      </c>
    </row>
    <row r="209" spans="1:23" x14ac:dyDescent="0.25">
      <c r="A209" s="42" t="str">
        <f>IF(I209="OK",IFERROR(B209&amp;" - "&amp;VLOOKUP(C209,supply!$B$8:$C$507,2,FALSE)&amp;" - "&amp;E209&amp;" - "&amp;F209&amp;" - превод: "&amp;H209&amp;" - "&amp;DAY(G209)&amp;"."&amp;MONTH(G209)&amp;"."&amp;YEAR(G209),""),"1001 - Няма данни за пл. док.")</f>
        <v>1001 - Няма данни за пл. док.</v>
      </c>
      <c r="B209" s="69">
        <v>202</v>
      </c>
      <c r="C209" s="69" t="str">
        <f>IF(AND(D209&lt;&gt;"",D209&lt;&gt;" -  -  -  -  - "),VLOOKUP(D209,supply!$A$8:$B$507,2,FALSE),"")</f>
        <v/>
      </c>
      <c r="D209" s="60"/>
      <c r="E209" s="106"/>
      <c r="F209" s="105"/>
      <c r="G209" s="67"/>
      <c r="H209" s="108"/>
      <c r="I209" s="63" t="str">
        <f t="shared" si="12"/>
        <v>Няма избран доставчик</v>
      </c>
      <c r="J209" s="63" t="str">
        <f t="shared" si="13"/>
        <v/>
      </c>
      <c r="K209" s="3" t="str">
        <f t="shared" si="14"/>
        <v xml:space="preserve"> -  -  - преведена сума общо: </v>
      </c>
      <c r="V209" s="94" t="str">
        <f>IF(I209="OK",IF(IFERROR(VLOOKUP(B209,total!$G$8:$G$1007,1,FALSE),"")="",B209&amp;", ",""),"")</f>
        <v/>
      </c>
      <c r="W209" s="94" t="str">
        <f t="shared" si="15"/>
        <v/>
      </c>
    </row>
    <row r="210" spans="1:23" x14ac:dyDescent="0.25">
      <c r="A210" s="42" t="str">
        <f>IF(I210="OK",IFERROR(B210&amp;" - "&amp;VLOOKUP(C210,supply!$B$8:$C$507,2,FALSE)&amp;" - "&amp;E210&amp;" - "&amp;F210&amp;" - превод: "&amp;H210&amp;" - "&amp;DAY(G210)&amp;"."&amp;MONTH(G210)&amp;"."&amp;YEAR(G210),""),"1001 - Няма данни за пл. док.")</f>
        <v>1001 - Няма данни за пл. док.</v>
      </c>
      <c r="B210" s="69">
        <v>203</v>
      </c>
      <c r="C210" s="69" t="str">
        <f>IF(AND(D210&lt;&gt;"",D210&lt;&gt;" -  -  -  -  - "),VLOOKUP(D210,supply!$A$8:$B$507,2,FALSE),"")</f>
        <v/>
      </c>
      <c r="D210" s="60"/>
      <c r="E210" s="106"/>
      <c r="F210" s="105"/>
      <c r="G210" s="67"/>
      <c r="H210" s="108"/>
      <c r="I210" s="63" t="str">
        <f t="shared" si="12"/>
        <v>Няма избран доставчик</v>
      </c>
      <c r="J210" s="63" t="str">
        <f t="shared" si="13"/>
        <v/>
      </c>
      <c r="K210" s="3" t="str">
        <f t="shared" si="14"/>
        <v xml:space="preserve"> -  -  - преведена сума общо: </v>
      </c>
      <c r="V210" s="94" t="str">
        <f>IF(I210="OK",IF(IFERROR(VLOOKUP(B210,total!$G$8:$G$1007,1,FALSE),"")="",B210&amp;", ",""),"")</f>
        <v/>
      </c>
      <c r="W210" s="94" t="str">
        <f t="shared" si="15"/>
        <v/>
      </c>
    </row>
    <row r="211" spans="1:23" x14ac:dyDescent="0.25">
      <c r="A211" s="42" t="str">
        <f>IF(I211="OK",IFERROR(B211&amp;" - "&amp;VLOOKUP(C211,supply!$B$8:$C$507,2,FALSE)&amp;" - "&amp;E211&amp;" - "&amp;F211&amp;" - превод: "&amp;H211&amp;" - "&amp;DAY(G211)&amp;"."&amp;MONTH(G211)&amp;"."&amp;YEAR(G211),""),"1001 - Няма данни за пл. док.")</f>
        <v>1001 - Няма данни за пл. док.</v>
      </c>
      <c r="B211" s="69">
        <v>204</v>
      </c>
      <c r="C211" s="69" t="str">
        <f>IF(AND(D211&lt;&gt;"",D211&lt;&gt;" -  -  -  -  - "),VLOOKUP(D211,supply!$A$8:$B$507,2,FALSE),"")</f>
        <v/>
      </c>
      <c r="D211" s="60"/>
      <c r="E211" s="106"/>
      <c r="F211" s="105"/>
      <c r="G211" s="67"/>
      <c r="H211" s="108"/>
      <c r="I211" s="63" t="str">
        <f t="shared" si="12"/>
        <v>Няма избран доставчик</v>
      </c>
      <c r="J211" s="63" t="str">
        <f t="shared" si="13"/>
        <v/>
      </c>
      <c r="K211" s="3" t="str">
        <f t="shared" si="14"/>
        <v xml:space="preserve"> -  -  - преведена сума общо: </v>
      </c>
      <c r="V211" s="94" t="str">
        <f>IF(I211="OK",IF(IFERROR(VLOOKUP(B211,total!$G$8:$G$1007,1,FALSE),"")="",B211&amp;", ",""),"")</f>
        <v/>
      </c>
      <c r="W211" s="94" t="str">
        <f t="shared" si="15"/>
        <v/>
      </c>
    </row>
    <row r="212" spans="1:23" x14ac:dyDescent="0.25">
      <c r="A212" s="42" t="str">
        <f>IF(I212="OK",IFERROR(B212&amp;" - "&amp;VLOOKUP(C212,supply!$B$8:$C$507,2,FALSE)&amp;" - "&amp;E212&amp;" - "&amp;F212&amp;" - превод: "&amp;H212&amp;" - "&amp;DAY(G212)&amp;"."&amp;MONTH(G212)&amp;"."&amp;YEAR(G212),""),"1001 - Няма данни за пл. док.")</f>
        <v>1001 - Няма данни за пл. док.</v>
      </c>
      <c r="B212" s="69">
        <v>205</v>
      </c>
      <c r="C212" s="69" t="str">
        <f>IF(AND(D212&lt;&gt;"",D212&lt;&gt;" -  -  -  -  - "),VLOOKUP(D212,supply!$A$8:$B$507,2,FALSE),"")</f>
        <v/>
      </c>
      <c r="D212" s="60"/>
      <c r="E212" s="106"/>
      <c r="F212" s="105"/>
      <c r="G212" s="67"/>
      <c r="H212" s="108"/>
      <c r="I212" s="63" t="str">
        <f t="shared" si="12"/>
        <v>Няма избран доставчик</v>
      </c>
      <c r="J212" s="63" t="str">
        <f t="shared" si="13"/>
        <v/>
      </c>
      <c r="K212" s="3" t="str">
        <f t="shared" si="14"/>
        <v xml:space="preserve"> -  -  - преведена сума общо: </v>
      </c>
      <c r="V212" s="94" t="str">
        <f>IF(I212="OK",IF(IFERROR(VLOOKUP(B212,total!$G$8:$G$1007,1,FALSE),"")="",B212&amp;", ",""),"")</f>
        <v/>
      </c>
      <c r="W212" s="94" t="str">
        <f t="shared" si="15"/>
        <v/>
      </c>
    </row>
    <row r="213" spans="1:23" x14ac:dyDescent="0.25">
      <c r="A213" s="42" t="str">
        <f>IF(I213="OK",IFERROR(B213&amp;" - "&amp;VLOOKUP(C213,supply!$B$8:$C$507,2,FALSE)&amp;" - "&amp;E213&amp;" - "&amp;F213&amp;" - превод: "&amp;H213&amp;" - "&amp;DAY(G213)&amp;"."&amp;MONTH(G213)&amp;"."&amp;YEAR(G213),""),"1001 - Няма данни за пл. док.")</f>
        <v>1001 - Няма данни за пл. док.</v>
      </c>
      <c r="B213" s="69">
        <v>206</v>
      </c>
      <c r="C213" s="69" t="str">
        <f>IF(AND(D213&lt;&gt;"",D213&lt;&gt;" -  -  -  -  - "),VLOOKUP(D213,supply!$A$8:$B$507,2,FALSE),"")</f>
        <v/>
      </c>
      <c r="D213" s="60"/>
      <c r="E213" s="106"/>
      <c r="F213" s="105"/>
      <c r="G213" s="67"/>
      <c r="H213" s="108"/>
      <c r="I213" s="63" t="str">
        <f t="shared" si="12"/>
        <v>Няма избран доставчик</v>
      </c>
      <c r="J213" s="63" t="str">
        <f t="shared" si="13"/>
        <v/>
      </c>
      <c r="K213" s="3" t="str">
        <f t="shared" si="14"/>
        <v xml:space="preserve"> -  -  - преведена сума общо: </v>
      </c>
      <c r="V213" s="94" t="str">
        <f>IF(I213="OK",IF(IFERROR(VLOOKUP(B213,total!$G$8:$G$1007,1,FALSE),"")="",B213&amp;", ",""),"")</f>
        <v/>
      </c>
      <c r="W213" s="94" t="str">
        <f t="shared" si="15"/>
        <v/>
      </c>
    </row>
    <row r="214" spans="1:23" x14ac:dyDescent="0.25">
      <c r="A214" s="42" t="str">
        <f>IF(I214="OK",IFERROR(B214&amp;" - "&amp;VLOOKUP(C214,supply!$B$8:$C$507,2,FALSE)&amp;" - "&amp;E214&amp;" - "&amp;F214&amp;" - превод: "&amp;H214&amp;" - "&amp;DAY(G214)&amp;"."&amp;MONTH(G214)&amp;"."&amp;YEAR(G214),""),"1001 - Няма данни за пл. док.")</f>
        <v>1001 - Няма данни за пл. док.</v>
      </c>
      <c r="B214" s="69">
        <v>207</v>
      </c>
      <c r="C214" s="69" t="str">
        <f>IF(AND(D214&lt;&gt;"",D214&lt;&gt;" -  -  -  -  - "),VLOOKUP(D214,supply!$A$8:$B$507,2,FALSE),"")</f>
        <v/>
      </c>
      <c r="D214" s="60"/>
      <c r="E214" s="106"/>
      <c r="F214" s="105"/>
      <c r="G214" s="67"/>
      <c r="H214" s="108"/>
      <c r="I214" s="63" t="str">
        <f t="shared" si="12"/>
        <v>Няма избран доставчик</v>
      </c>
      <c r="J214" s="63" t="str">
        <f t="shared" si="13"/>
        <v/>
      </c>
      <c r="K214" s="3" t="str">
        <f t="shared" si="14"/>
        <v xml:space="preserve"> -  -  - преведена сума общо: </v>
      </c>
      <c r="V214" s="94" t="str">
        <f>IF(I214="OK",IF(IFERROR(VLOOKUP(B214,total!$G$8:$G$1007,1,FALSE),"")="",B214&amp;", ",""),"")</f>
        <v/>
      </c>
      <c r="W214" s="94" t="str">
        <f t="shared" si="15"/>
        <v/>
      </c>
    </row>
    <row r="215" spans="1:23" x14ac:dyDescent="0.25">
      <c r="A215" s="42" t="str">
        <f>IF(I215="OK",IFERROR(B215&amp;" - "&amp;VLOOKUP(C215,supply!$B$8:$C$507,2,FALSE)&amp;" - "&amp;E215&amp;" - "&amp;F215&amp;" - превод: "&amp;H215&amp;" - "&amp;DAY(G215)&amp;"."&amp;MONTH(G215)&amp;"."&amp;YEAR(G215),""),"1001 - Няма данни за пл. док.")</f>
        <v>1001 - Няма данни за пл. док.</v>
      </c>
      <c r="B215" s="69">
        <v>208</v>
      </c>
      <c r="C215" s="69" t="str">
        <f>IF(AND(D215&lt;&gt;"",D215&lt;&gt;" -  -  -  -  - "),VLOOKUP(D215,supply!$A$8:$B$507,2,FALSE),"")</f>
        <v/>
      </c>
      <c r="D215" s="60"/>
      <c r="E215" s="106"/>
      <c r="F215" s="105"/>
      <c r="G215" s="67"/>
      <c r="H215" s="108"/>
      <c r="I215" s="63" t="str">
        <f t="shared" si="12"/>
        <v>Няма избран доставчик</v>
      </c>
      <c r="J215" s="63" t="str">
        <f t="shared" si="13"/>
        <v/>
      </c>
      <c r="K215" s="3" t="str">
        <f t="shared" si="14"/>
        <v xml:space="preserve"> -  -  - преведена сума общо: </v>
      </c>
      <c r="V215" s="94" t="str">
        <f>IF(I215="OK",IF(IFERROR(VLOOKUP(B215,total!$G$8:$G$1007,1,FALSE),"")="",B215&amp;", ",""),"")</f>
        <v/>
      </c>
      <c r="W215" s="94" t="str">
        <f t="shared" si="15"/>
        <v/>
      </c>
    </row>
    <row r="216" spans="1:23" x14ac:dyDescent="0.25">
      <c r="A216" s="42" t="str">
        <f>IF(I216="OK",IFERROR(B216&amp;" - "&amp;VLOOKUP(C216,supply!$B$8:$C$507,2,FALSE)&amp;" - "&amp;E216&amp;" - "&amp;F216&amp;" - превод: "&amp;H216&amp;" - "&amp;DAY(G216)&amp;"."&amp;MONTH(G216)&amp;"."&amp;YEAR(G216),""),"1001 - Няма данни за пл. док.")</f>
        <v>1001 - Няма данни за пл. док.</v>
      </c>
      <c r="B216" s="69">
        <v>209</v>
      </c>
      <c r="C216" s="69" t="str">
        <f>IF(AND(D216&lt;&gt;"",D216&lt;&gt;" -  -  -  -  - "),VLOOKUP(D216,supply!$A$8:$B$507,2,FALSE),"")</f>
        <v/>
      </c>
      <c r="D216" s="60"/>
      <c r="E216" s="106"/>
      <c r="F216" s="105"/>
      <c r="G216" s="67"/>
      <c r="H216" s="108"/>
      <c r="I216" s="63" t="str">
        <f t="shared" si="12"/>
        <v>Няма избран доставчик</v>
      </c>
      <c r="J216" s="63" t="str">
        <f t="shared" si="13"/>
        <v/>
      </c>
      <c r="K216" s="3" t="str">
        <f t="shared" si="14"/>
        <v xml:space="preserve"> -  -  - преведена сума общо: </v>
      </c>
      <c r="V216" s="94" t="str">
        <f>IF(I216="OK",IF(IFERROR(VLOOKUP(B216,total!$G$8:$G$1007,1,FALSE),"")="",B216&amp;", ",""),"")</f>
        <v/>
      </c>
      <c r="W216" s="94" t="str">
        <f t="shared" si="15"/>
        <v/>
      </c>
    </row>
    <row r="217" spans="1:23" x14ac:dyDescent="0.25">
      <c r="A217" s="42" t="str">
        <f>IF(I217="OK",IFERROR(B217&amp;" - "&amp;VLOOKUP(C217,supply!$B$8:$C$507,2,FALSE)&amp;" - "&amp;E217&amp;" - "&amp;F217&amp;" - превод: "&amp;H217&amp;" - "&amp;DAY(G217)&amp;"."&amp;MONTH(G217)&amp;"."&amp;YEAR(G217),""),"1001 - Няма данни за пл. док.")</f>
        <v>1001 - Няма данни за пл. док.</v>
      </c>
      <c r="B217" s="69">
        <v>210</v>
      </c>
      <c r="C217" s="69" t="str">
        <f>IF(AND(D217&lt;&gt;"",D217&lt;&gt;" -  -  -  -  - "),VLOOKUP(D217,supply!$A$8:$B$507,2,FALSE),"")</f>
        <v/>
      </c>
      <c r="D217" s="60"/>
      <c r="E217" s="106"/>
      <c r="F217" s="105"/>
      <c r="G217" s="67"/>
      <c r="H217" s="108"/>
      <c r="I217" s="63" t="str">
        <f t="shared" si="12"/>
        <v>Няма избран доставчик</v>
      </c>
      <c r="J217" s="63" t="str">
        <f t="shared" si="13"/>
        <v/>
      </c>
      <c r="K217" s="3" t="str">
        <f t="shared" si="14"/>
        <v xml:space="preserve"> -  -  - преведена сума общо: </v>
      </c>
      <c r="V217" s="94" t="str">
        <f>IF(I217="OK",IF(IFERROR(VLOOKUP(B217,total!$G$8:$G$1007,1,FALSE),"")="",B217&amp;", ",""),"")</f>
        <v/>
      </c>
      <c r="W217" s="94" t="str">
        <f t="shared" si="15"/>
        <v/>
      </c>
    </row>
    <row r="218" spans="1:23" x14ac:dyDescent="0.25">
      <c r="A218" s="42" t="str">
        <f>IF(I218="OK",IFERROR(B218&amp;" - "&amp;VLOOKUP(C218,supply!$B$8:$C$507,2,FALSE)&amp;" - "&amp;E218&amp;" - "&amp;F218&amp;" - превод: "&amp;H218&amp;" - "&amp;DAY(G218)&amp;"."&amp;MONTH(G218)&amp;"."&amp;YEAR(G218),""),"1001 - Няма данни за пл. док.")</f>
        <v>1001 - Няма данни за пл. док.</v>
      </c>
      <c r="B218" s="69">
        <v>211</v>
      </c>
      <c r="C218" s="69" t="str">
        <f>IF(AND(D218&lt;&gt;"",D218&lt;&gt;" -  -  -  -  - "),VLOOKUP(D218,supply!$A$8:$B$507,2,FALSE),"")</f>
        <v/>
      </c>
      <c r="D218" s="60"/>
      <c r="E218" s="106"/>
      <c r="F218" s="105"/>
      <c r="G218" s="67"/>
      <c r="H218" s="108"/>
      <c r="I218" s="63" t="str">
        <f t="shared" si="12"/>
        <v>Няма избран доставчик</v>
      </c>
      <c r="J218" s="63" t="str">
        <f t="shared" si="13"/>
        <v/>
      </c>
      <c r="K218" s="3" t="str">
        <f t="shared" si="14"/>
        <v xml:space="preserve"> -  -  - преведена сума общо: </v>
      </c>
      <c r="V218" s="94" t="str">
        <f>IF(I218="OK",IF(IFERROR(VLOOKUP(B218,total!$G$8:$G$1007,1,FALSE),"")="",B218&amp;", ",""),"")</f>
        <v/>
      </c>
      <c r="W218" s="94" t="str">
        <f t="shared" si="15"/>
        <v/>
      </c>
    </row>
    <row r="219" spans="1:23" x14ac:dyDescent="0.25">
      <c r="A219" s="42" t="str">
        <f>IF(I219="OK",IFERROR(B219&amp;" - "&amp;VLOOKUP(C219,supply!$B$8:$C$507,2,FALSE)&amp;" - "&amp;E219&amp;" - "&amp;F219&amp;" - превод: "&amp;H219&amp;" - "&amp;DAY(G219)&amp;"."&amp;MONTH(G219)&amp;"."&amp;YEAR(G219),""),"1001 - Няма данни за пл. док.")</f>
        <v>1001 - Няма данни за пл. док.</v>
      </c>
      <c r="B219" s="69">
        <v>212</v>
      </c>
      <c r="C219" s="69" t="str">
        <f>IF(AND(D219&lt;&gt;"",D219&lt;&gt;" -  -  -  -  - "),VLOOKUP(D219,supply!$A$8:$B$507,2,FALSE),"")</f>
        <v/>
      </c>
      <c r="D219" s="60"/>
      <c r="E219" s="106"/>
      <c r="F219" s="105"/>
      <c r="G219" s="67"/>
      <c r="H219" s="108"/>
      <c r="I219" s="63" t="str">
        <f t="shared" si="12"/>
        <v>Няма избран доставчик</v>
      </c>
      <c r="J219" s="63" t="str">
        <f t="shared" si="13"/>
        <v/>
      </c>
      <c r="K219" s="3" t="str">
        <f t="shared" si="14"/>
        <v xml:space="preserve"> -  -  - преведена сума общо: </v>
      </c>
      <c r="V219" s="94" t="str">
        <f>IF(I219="OK",IF(IFERROR(VLOOKUP(B219,total!$G$8:$G$1007,1,FALSE),"")="",B219&amp;", ",""),"")</f>
        <v/>
      </c>
      <c r="W219" s="94" t="str">
        <f t="shared" si="15"/>
        <v/>
      </c>
    </row>
    <row r="220" spans="1:23" x14ac:dyDescent="0.25">
      <c r="A220" s="42" t="str">
        <f>IF(I220="OK",IFERROR(B220&amp;" - "&amp;VLOOKUP(C220,supply!$B$8:$C$507,2,FALSE)&amp;" - "&amp;E220&amp;" - "&amp;F220&amp;" - превод: "&amp;H220&amp;" - "&amp;DAY(G220)&amp;"."&amp;MONTH(G220)&amp;"."&amp;YEAR(G220),""),"1001 - Няма данни за пл. док.")</f>
        <v>1001 - Няма данни за пл. док.</v>
      </c>
      <c r="B220" s="69">
        <v>213</v>
      </c>
      <c r="C220" s="69" t="str">
        <f>IF(AND(D220&lt;&gt;"",D220&lt;&gt;" -  -  -  -  - "),VLOOKUP(D220,supply!$A$8:$B$507,2,FALSE),"")</f>
        <v/>
      </c>
      <c r="D220" s="60"/>
      <c r="E220" s="106"/>
      <c r="F220" s="105"/>
      <c r="G220" s="67"/>
      <c r="H220" s="108"/>
      <c r="I220" s="63" t="str">
        <f t="shared" si="12"/>
        <v>Няма избран доставчик</v>
      </c>
      <c r="J220" s="63" t="str">
        <f t="shared" si="13"/>
        <v/>
      </c>
      <c r="K220" s="3" t="str">
        <f t="shared" si="14"/>
        <v xml:space="preserve"> -  -  - преведена сума общо: </v>
      </c>
      <c r="V220" s="94" t="str">
        <f>IF(I220="OK",IF(IFERROR(VLOOKUP(B220,total!$G$8:$G$1007,1,FALSE),"")="",B220&amp;", ",""),"")</f>
        <v/>
      </c>
      <c r="W220" s="94" t="str">
        <f t="shared" si="15"/>
        <v/>
      </c>
    </row>
    <row r="221" spans="1:23" x14ac:dyDescent="0.25">
      <c r="A221" s="42" t="str">
        <f>IF(I221="OK",IFERROR(B221&amp;" - "&amp;VLOOKUP(C221,supply!$B$8:$C$507,2,FALSE)&amp;" - "&amp;E221&amp;" - "&amp;F221&amp;" - превод: "&amp;H221&amp;" - "&amp;DAY(G221)&amp;"."&amp;MONTH(G221)&amp;"."&amp;YEAR(G221),""),"1001 - Няма данни за пл. док.")</f>
        <v>1001 - Няма данни за пл. док.</v>
      </c>
      <c r="B221" s="69">
        <v>214</v>
      </c>
      <c r="C221" s="69" t="str">
        <f>IF(AND(D221&lt;&gt;"",D221&lt;&gt;" -  -  -  -  - "),VLOOKUP(D221,supply!$A$8:$B$507,2,FALSE),"")</f>
        <v/>
      </c>
      <c r="D221" s="60"/>
      <c r="E221" s="106"/>
      <c r="F221" s="105"/>
      <c r="G221" s="67"/>
      <c r="H221" s="108"/>
      <c r="I221" s="63" t="str">
        <f t="shared" si="12"/>
        <v>Няма избран доставчик</v>
      </c>
      <c r="J221" s="63" t="str">
        <f t="shared" si="13"/>
        <v/>
      </c>
      <c r="K221" s="3" t="str">
        <f t="shared" si="14"/>
        <v xml:space="preserve"> -  -  - преведена сума общо: </v>
      </c>
      <c r="V221" s="94" t="str">
        <f>IF(I221="OK",IF(IFERROR(VLOOKUP(B221,total!$G$8:$G$1007,1,FALSE),"")="",B221&amp;", ",""),"")</f>
        <v/>
      </c>
      <c r="W221" s="94" t="str">
        <f t="shared" si="15"/>
        <v/>
      </c>
    </row>
    <row r="222" spans="1:23" x14ac:dyDescent="0.25">
      <c r="A222" s="42" t="str">
        <f>IF(I222="OK",IFERROR(B222&amp;" - "&amp;VLOOKUP(C222,supply!$B$8:$C$507,2,FALSE)&amp;" - "&amp;E222&amp;" - "&amp;F222&amp;" - превод: "&amp;H222&amp;" - "&amp;DAY(G222)&amp;"."&amp;MONTH(G222)&amp;"."&amp;YEAR(G222),""),"1001 - Няма данни за пл. док.")</f>
        <v>1001 - Няма данни за пл. док.</v>
      </c>
      <c r="B222" s="69">
        <v>215</v>
      </c>
      <c r="C222" s="69" t="str">
        <f>IF(AND(D222&lt;&gt;"",D222&lt;&gt;" -  -  -  -  - "),VLOOKUP(D222,supply!$A$8:$B$507,2,FALSE),"")</f>
        <v/>
      </c>
      <c r="D222" s="60"/>
      <c r="E222" s="106"/>
      <c r="F222" s="105"/>
      <c r="G222" s="67"/>
      <c r="H222" s="108"/>
      <c r="I222" s="63" t="str">
        <f t="shared" si="12"/>
        <v>Няма избран доставчик</v>
      </c>
      <c r="J222" s="63" t="str">
        <f t="shared" si="13"/>
        <v/>
      </c>
      <c r="K222" s="3" t="str">
        <f t="shared" si="14"/>
        <v xml:space="preserve"> -  -  - преведена сума общо: </v>
      </c>
      <c r="V222" s="94" t="str">
        <f>IF(I222="OK",IF(IFERROR(VLOOKUP(B222,total!$G$8:$G$1007,1,FALSE),"")="",B222&amp;", ",""),"")</f>
        <v/>
      </c>
      <c r="W222" s="94" t="str">
        <f t="shared" si="15"/>
        <v/>
      </c>
    </row>
    <row r="223" spans="1:23" x14ac:dyDescent="0.25">
      <c r="A223" s="42" t="str">
        <f>IF(I223="OK",IFERROR(B223&amp;" - "&amp;VLOOKUP(C223,supply!$B$8:$C$507,2,FALSE)&amp;" - "&amp;E223&amp;" - "&amp;F223&amp;" - превод: "&amp;H223&amp;" - "&amp;DAY(G223)&amp;"."&amp;MONTH(G223)&amp;"."&amp;YEAR(G223),""),"1001 - Няма данни за пл. док.")</f>
        <v>1001 - Няма данни за пл. док.</v>
      </c>
      <c r="B223" s="69">
        <v>216</v>
      </c>
      <c r="C223" s="69" t="str">
        <f>IF(AND(D223&lt;&gt;"",D223&lt;&gt;" -  -  -  -  - "),VLOOKUP(D223,supply!$A$8:$B$507,2,FALSE),"")</f>
        <v/>
      </c>
      <c r="D223" s="60"/>
      <c r="E223" s="106"/>
      <c r="F223" s="105"/>
      <c r="G223" s="67"/>
      <c r="H223" s="108"/>
      <c r="I223" s="63" t="str">
        <f t="shared" si="12"/>
        <v>Няма избран доставчик</v>
      </c>
      <c r="J223" s="63" t="str">
        <f t="shared" si="13"/>
        <v/>
      </c>
      <c r="K223" s="3" t="str">
        <f t="shared" si="14"/>
        <v xml:space="preserve"> -  -  - преведена сума общо: </v>
      </c>
      <c r="V223" s="94" t="str">
        <f>IF(I223="OK",IF(IFERROR(VLOOKUP(B223,total!$G$8:$G$1007,1,FALSE),"")="",B223&amp;", ",""),"")</f>
        <v/>
      </c>
      <c r="W223" s="94" t="str">
        <f t="shared" si="15"/>
        <v/>
      </c>
    </row>
    <row r="224" spans="1:23" x14ac:dyDescent="0.25">
      <c r="A224" s="42" t="str">
        <f>IF(I224="OK",IFERROR(B224&amp;" - "&amp;VLOOKUP(C224,supply!$B$8:$C$507,2,FALSE)&amp;" - "&amp;E224&amp;" - "&amp;F224&amp;" - превод: "&amp;H224&amp;" - "&amp;DAY(G224)&amp;"."&amp;MONTH(G224)&amp;"."&amp;YEAR(G224),""),"1001 - Няма данни за пл. док.")</f>
        <v>1001 - Няма данни за пл. док.</v>
      </c>
      <c r="B224" s="69">
        <v>217</v>
      </c>
      <c r="C224" s="69" t="str">
        <f>IF(AND(D224&lt;&gt;"",D224&lt;&gt;" -  -  -  -  - "),VLOOKUP(D224,supply!$A$8:$B$507,2,FALSE),"")</f>
        <v/>
      </c>
      <c r="D224" s="60"/>
      <c r="E224" s="106"/>
      <c r="F224" s="105"/>
      <c r="G224" s="67"/>
      <c r="H224" s="108"/>
      <c r="I224" s="63" t="str">
        <f t="shared" si="12"/>
        <v>Няма избран доставчик</v>
      </c>
      <c r="J224" s="63" t="str">
        <f t="shared" si="13"/>
        <v/>
      </c>
      <c r="K224" s="3" t="str">
        <f t="shared" si="14"/>
        <v xml:space="preserve"> -  -  - преведена сума общо: </v>
      </c>
      <c r="V224" s="94" t="str">
        <f>IF(I224="OK",IF(IFERROR(VLOOKUP(B224,total!$G$8:$G$1007,1,FALSE),"")="",B224&amp;", ",""),"")</f>
        <v/>
      </c>
      <c r="W224" s="94" t="str">
        <f t="shared" si="15"/>
        <v/>
      </c>
    </row>
    <row r="225" spans="1:23" x14ac:dyDescent="0.25">
      <c r="A225" s="42" t="str">
        <f>IF(I225="OK",IFERROR(B225&amp;" - "&amp;VLOOKUP(C225,supply!$B$8:$C$507,2,FALSE)&amp;" - "&amp;E225&amp;" - "&amp;F225&amp;" - превод: "&amp;H225&amp;" - "&amp;DAY(G225)&amp;"."&amp;MONTH(G225)&amp;"."&amp;YEAR(G225),""),"1001 - Няма данни за пл. док.")</f>
        <v>1001 - Няма данни за пл. док.</v>
      </c>
      <c r="B225" s="69">
        <v>218</v>
      </c>
      <c r="C225" s="69" t="str">
        <f>IF(AND(D225&lt;&gt;"",D225&lt;&gt;" -  -  -  -  - "),VLOOKUP(D225,supply!$A$8:$B$507,2,FALSE),"")</f>
        <v/>
      </c>
      <c r="D225" s="60"/>
      <c r="E225" s="106"/>
      <c r="F225" s="105"/>
      <c r="G225" s="67"/>
      <c r="H225" s="108"/>
      <c r="I225" s="63" t="str">
        <f t="shared" si="12"/>
        <v>Няма избран доставчик</v>
      </c>
      <c r="J225" s="63" t="str">
        <f t="shared" si="13"/>
        <v/>
      </c>
      <c r="K225" s="3" t="str">
        <f t="shared" si="14"/>
        <v xml:space="preserve"> -  -  - преведена сума общо: </v>
      </c>
      <c r="V225" s="94" t="str">
        <f>IF(I225="OK",IF(IFERROR(VLOOKUP(B225,total!$G$8:$G$1007,1,FALSE),"")="",B225&amp;", ",""),"")</f>
        <v/>
      </c>
      <c r="W225" s="94" t="str">
        <f t="shared" si="15"/>
        <v/>
      </c>
    </row>
    <row r="226" spans="1:23" x14ac:dyDescent="0.25">
      <c r="A226" s="42" t="str">
        <f>IF(I226="OK",IFERROR(B226&amp;" - "&amp;VLOOKUP(C226,supply!$B$8:$C$507,2,FALSE)&amp;" - "&amp;E226&amp;" - "&amp;F226&amp;" - превод: "&amp;H226&amp;" - "&amp;DAY(G226)&amp;"."&amp;MONTH(G226)&amp;"."&amp;YEAR(G226),""),"1001 - Няма данни за пл. док.")</f>
        <v>1001 - Няма данни за пл. док.</v>
      </c>
      <c r="B226" s="69">
        <v>219</v>
      </c>
      <c r="C226" s="69" t="str">
        <f>IF(AND(D226&lt;&gt;"",D226&lt;&gt;" -  -  -  -  - "),VLOOKUP(D226,supply!$A$8:$B$507,2,FALSE),"")</f>
        <v/>
      </c>
      <c r="D226" s="60"/>
      <c r="E226" s="106"/>
      <c r="F226" s="105"/>
      <c r="G226" s="67"/>
      <c r="H226" s="108"/>
      <c r="I226" s="63" t="str">
        <f t="shared" si="12"/>
        <v>Няма избран доставчик</v>
      </c>
      <c r="J226" s="63" t="str">
        <f t="shared" si="13"/>
        <v/>
      </c>
      <c r="K226" s="3" t="str">
        <f t="shared" si="14"/>
        <v xml:space="preserve"> -  -  - преведена сума общо: </v>
      </c>
      <c r="V226" s="94" t="str">
        <f>IF(I226="OK",IF(IFERROR(VLOOKUP(B226,total!$G$8:$G$1007,1,FALSE),"")="",B226&amp;", ",""),"")</f>
        <v/>
      </c>
      <c r="W226" s="94" t="str">
        <f t="shared" si="15"/>
        <v/>
      </c>
    </row>
    <row r="227" spans="1:23" x14ac:dyDescent="0.25">
      <c r="A227" s="42" t="str">
        <f>IF(I227="OK",IFERROR(B227&amp;" - "&amp;VLOOKUP(C227,supply!$B$8:$C$507,2,FALSE)&amp;" - "&amp;E227&amp;" - "&amp;F227&amp;" - превод: "&amp;H227&amp;" - "&amp;DAY(G227)&amp;"."&amp;MONTH(G227)&amp;"."&amp;YEAR(G227),""),"1001 - Няма данни за пл. док.")</f>
        <v>1001 - Няма данни за пл. док.</v>
      </c>
      <c r="B227" s="69">
        <v>220</v>
      </c>
      <c r="C227" s="69" t="str">
        <f>IF(AND(D227&lt;&gt;"",D227&lt;&gt;" -  -  -  -  - "),VLOOKUP(D227,supply!$A$8:$B$507,2,FALSE),"")</f>
        <v/>
      </c>
      <c r="D227" s="60"/>
      <c r="E227" s="106"/>
      <c r="F227" s="105"/>
      <c r="G227" s="67"/>
      <c r="H227" s="108"/>
      <c r="I227" s="63" t="str">
        <f t="shared" si="12"/>
        <v>Няма избран доставчик</v>
      </c>
      <c r="J227" s="63" t="str">
        <f t="shared" si="13"/>
        <v/>
      </c>
      <c r="K227" s="3" t="str">
        <f t="shared" si="14"/>
        <v xml:space="preserve"> -  -  - преведена сума общо: </v>
      </c>
      <c r="V227" s="94" t="str">
        <f>IF(I227="OK",IF(IFERROR(VLOOKUP(B227,total!$G$8:$G$1007,1,FALSE),"")="",B227&amp;", ",""),"")</f>
        <v/>
      </c>
      <c r="W227" s="94" t="str">
        <f t="shared" si="15"/>
        <v/>
      </c>
    </row>
    <row r="228" spans="1:23" x14ac:dyDescent="0.25">
      <c r="A228" s="42" t="str">
        <f>IF(I228="OK",IFERROR(B228&amp;" - "&amp;VLOOKUP(C228,supply!$B$8:$C$507,2,FALSE)&amp;" - "&amp;E228&amp;" - "&amp;F228&amp;" - превод: "&amp;H228&amp;" - "&amp;DAY(G228)&amp;"."&amp;MONTH(G228)&amp;"."&amp;YEAR(G228),""),"1001 - Няма данни за пл. док.")</f>
        <v>1001 - Няма данни за пл. док.</v>
      </c>
      <c r="B228" s="69">
        <v>221</v>
      </c>
      <c r="C228" s="69" t="str">
        <f>IF(AND(D228&lt;&gt;"",D228&lt;&gt;" -  -  -  -  - "),VLOOKUP(D228,supply!$A$8:$B$507,2,FALSE),"")</f>
        <v/>
      </c>
      <c r="D228" s="60"/>
      <c r="E228" s="106"/>
      <c r="F228" s="105"/>
      <c r="G228" s="67"/>
      <c r="H228" s="108"/>
      <c r="I228" s="63" t="str">
        <f t="shared" si="12"/>
        <v>Няма избран доставчик</v>
      </c>
      <c r="J228" s="63" t="str">
        <f t="shared" si="13"/>
        <v/>
      </c>
      <c r="K228" s="3" t="str">
        <f t="shared" si="14"/>
        <v xml:space="preserve"> -  -  - преведена сума общо: </v>
      </c>
      <c r="V228" s="94" t="str">
        <f>IF(I228="OK",IF(IFERROR(VLOOKUP(B228,total!$G$8:$G$1007,1,FALSE),"")="",B228&amp;", ",""),"")</f>
        <v/>
      </c>
      <c r="W228" s="94" t="str">
        <f t="shared" si="15"/>
        <v/>
      </c>
    </row>
    <row r="229" spans="1:23" x14ac:dyDescent="0.25">
      <c r="A229" s="42" t="str">
        <f>IF(I229="OK",IFERROR(B229&amp;" - "&amp;VLOOKUP(C229,supply!$B$8:$C$507,2,FALSE)&amp;" - "&amp;E229&amp;" - "&amp;F229&amp;" - превод: "&amp;H229&amp;" - "&amp;DAY(G229)&amp;"."&amp;MONTH(G229)&amp;"."&amp;YEAR(G229),""),"1001 - Няма данни за пл. док.")</f>
        <v>1001 - Няма данни за пл. док.</v>
      </c>
      <c r="B229" s="69">
        <v>222</v>
      </c>
      <c r="C229" s="69" t="str">
        <f>IF(AND(D229&lt;&gt;"",D229&lt;&gt;" -  -  -  -  - "),VLOOKUP(D229,supply!$A$8:$B$507,2,FALSE),"")</f>
        <v/>
      </c>
      <c r="D229" s="60"/>
      <c r="E229" s="106"/>
      <c r="F229" s="105"/>
      <c r="G229" s="67"/>
      <c r="H229" s="108"/>
      <c r="I229" s="63" t="str">
        <f t="shared" si="12"/>
        <v>Няма избран доставчик</v>
      </c>
      <c r="J229" s="63" t="str">
        <f t="shared" si="13"/>
        <v/>
      </c>
      <c r="K229" s="3" t="str">
        <f t="shared" si="14"/>
        <v xml:space="preserve"> -  -  - преведена сума общо: </v>
      </c>
      <c r="V229" s="94" t="str">
        <f>IF(I229="OK",IF(IFERROR(VLOOKUP(B229,total!$G$8:$G$1007,1,FALSE),"")="",B229&amp;", ",""),"")</f>
        <v/>
      </c>
      <c r="W229" s="94" t="str">
        <f t="shared" si="15"/>
        <v/>
      </c>
    </row>
    <row r="230" spans="1:23" x14ac:dyDescent="0.25">
      <c r="A230" s="42" t="str">
        <f>IF(I230="OK",IFERROR(B230&amp;" - "&amp;VLOOKUP(C230,supply!$B$8:$C$507,2,FALSE)&amp;" - "&amp;E230&amp;" - "&amp;F230&amp;" - превод: "&amp;H230&amp;" - "&amp;DAY(G230)&amp;"."&amp;MONTH(G230)&amp;"."&amp;YEAR(G230),""),"1001 - Няма данни за пл. док.")</f>
        <v>1001 - Няма данни за пл. док.</v>
      </c>
      <c r="B230" s="69">
        <v>223</v>
      </c>
      <c r="C230" s="69" t="str">
        <f>IF(AND(D230&lt;&gt;"",D230&lt;&gt;" -  -  -  -  - "),VLOOKUP(D230,supply!$A$8:$B$507,2,FALSE),"")</f>
        <v/>
      </c>
      <c r="D230" s="60"/>
      <c r="E230" s="106"/>
      <c r="F230" s="105"/>
      <c r="G230" s="67"/>
      <c r="H230" s="108"/>
      <c r="I230" s="63" t="str">
        <f t="shared" si="12"/>
        <v>Няма избран доставчик</v>
      </c>
      <c r="J230" s="63" t="str">
        <f t="shared" si="13"/>
        <v/>
      </c>
      <c r="K230" s="3" t="str">
        <f t="shared" si="14"/>
        <v xml:space="preserve"> -  -  - преведена сума общо: </v>
      </c>
      <c r="V230" s="94" t="str">
        <f>IF(I230="OK",IF(IFERROR(VLOOKUP(B230,total!$G$8:$G$1007,1,FALSE),"")="",B230&amp;", ",""),"")</f>
        <v/>
      </c>
      <c r="W230" s="94" t="str">
        <f t="shared" si="15"/>
        <v/>
      </c>
    </row>
    <row r="231" spans="1:23" x14ac:dyDescent="0.25">
      <c r="A231" s="42" t="str">
        <f>IF(I231="OK",IFERROR(B231&amp;" - "&amp;VLOOKUP(C231,supply!$B$8:$C$507,2,FALSE)&amp;" - "&amp;E231&amp;" - "&amp;F231&amp;" - превод: "&amp;H231&amp;" - "&amp;DAY(G231)&amp;"."&amp;MONTH(G231)&amp;"."&amp;YEAR(G231),""),"1001 - Няма данни за пл. док.")</f>
        <v>1001 - Няма данни за пл. док.</v>
      </c>
      <c r="B231" s="69">
        <v>224</v>
      </c>
      <c r="C231" s="69" t="str">
        <f>IF(AND(D231&lt;&gt;"",D231&lt;&gt;" -  -  -  -  - "),VLOOKUP(D231,supply!$A$8:$B$507,2,FALSE),"")</f>
        <v/>
      </c>
      <c r="D231" s="60"/>
      <c r="E231" s="106"/>
      <c r="F231" s="105"/>
      <c r="G231" s="67"/>
      <c r="H231" s="108"/>
      <c r="I231" s="63" t="str">
        <f t="shared" si="12"/>
        <v>Няма избран доставчик</v>
      </c>
      <c r="J231" s="63" t="str">
        <f t="shared" si="13"/>
        <v/>
      </c>
      <c r="K231" s="3" t="str">
        <f t="shared" si="14"/>
        <v xml:space="preserve"> -  -  - преведена сума общо: </v>
      </c>
      <c r="V231" s="94" t="str">
        <f>IF(I231="OK",IF(IFERROR(VLOOKUP(B231,total!$G$8:$G$1007,1,FALSE),"")="",B231&amp;", ",""),"")</f>
        <v/>
      </c>
      <c r="W231" s="94" t="str">
        <f t="shared" si="15"/>
        <v/>
      </c>
    </row>
    <row r="232" spans="1:23" x14ac:dyDescent="0.25">
      <c r="A232" s="42" t="str">
        <f>IF(I232="OK",IFERROR(B232&amp;" - "&amp;VLOOKUP(C232,supply!$B$8:$C$507,2,FALSE)&amp;" - "&amp;E232&amp;" - "&amp;F232&amp;" - превод: "&amp;H232&amp;" - "&amp;DAY(G232)&amp;"."&amp;MONTH(G232)&amp;"."&amp;YEAR(G232),""),"1001 - Няма данни за пл. док.")</f>
        <v>1001 - Няма данни за пл. док.</v>
      </c>
      <c r="B232" s="69">
        <v>225</v>
      </c>
      <c r="C232" s="69" t="str">
        <f>IF(AND(D232&lt;&gt;"",D232&lt;&gt;" -  -  -  -  - "),VLOOKUP(D232,supply!$A$8:$B$507,2,FALSE),"")</f>
        <v/>
      </c>
      <c r="D232" s="60"/>
      <c r="E232" s="106"/>
      <c r="F232" s="105"/>
      <c r="G232" s="67"/>
      <c r="H232" s="108"/>
      <c r="I232" s="63" t="str">
        <f t="shared" si="12"/>
        <v>Няма избран доставчик</v>
      </c>
      <c r="J232" s="63" t="str">
        <f t="shared" si="13"/>
        <v/>
      </c>
      <c r="K232" s="3" t="str">
        <f t="shared" si="14"/>
        <v xml:space="preserve"> -  -  - преведена сума общо: </v>
      </c>
      <c r="V232" s="94" t="str">
        <f>IF(I232="OK",IF(IFERROR(VLOOKUP(B232,total!$G$8:$G$1007,1,FALSE),"")="",B232&amp;", ",""),"")</f>
        <v/>
      </c>
      <c r="W232" s="94" t="str">
        <f t="shared" si="15"/>
        <v/>
      </c>
    </row>
    <row r="233" spans="1:23" x14ac:dyDescent="0.25">
      <c r="A233" s="42" t="str">
        <f>IF(I233="OK",IFERROR(B233&amp;" - "&amp;VLOOKUP(C233,supply!$B$8:$C$507,2,FALSE)&amp;" - "&amp;E233&amp;" - "&amp;F233&amp;" - превод: "&amp;H233&amp;" - "&amp;DAY(G233)&amp;"."&amp;MONTH(G233)&amp;"."&amp;YEAR(G233),""),"1001 - Няма данни за пл. док.")</f>
        <v>1001 - Няма данни за пл. док.</v>
      </c>
      <c r="B233" s="69">
        <v>226</v>
      </c>
      <c r="C233" s="69" t="str">
        <f>IF(AND(D233&lt;&gt;"",D233&lt;&gt;" -  -  -  -  - "),VLOOKUP(D233,supply!$A$8:$B$507,2,FALSE),"")</f>
        <v/>
      </c>
      <c r="D233" s="60"/>
      <c r="E233" s="106"/>
      <c r="F233" s="105"/>
      <c r="G233" s="67"/>
      <c r="H233" s="108"/>
      <c r="I233" s="63" t="str">
        <f t="shared" si="12"/>
        <v>Няма избран доставчик</v>
      </c>
      <c r="J233" s="63" t="str">
        <f t="shared" si="13"/>
        <v/>
      </c>
      <c r="K233" s="3" t="str">
        <f t="shared" si="14"/>
        <v xml:space="preserve"> -  -  - преведена сума общо: </v>
      </c>
      <c r="V233" s="94" t="str">
        <f>IF(I233="OK",IF(IFERROR(VLOOKUP(B233,total!$G$8:$G$1007,1,FALSE),"")="",B233&amp;", ",""),"")</f>
        <v/>
      </c>
      <c r="W233" s="94" t="str">
        <f t="shared" si="15"/>
        <v/>
      </c>
    </row>
    <row r="234" spans="1:23" x14ac:dyDescent="0.25">
      <c r="A234" s="42" t="str">
        <f>IF(I234="OK",IFERROR(B234&amp;" - "&amp;VLOOKUP(C234,supply!$B$8:$C$507,2,FALSE)&amp;" - "&amp;E234&amp;" - "&amp;F234&amp;" - превод: "&amp;H234&amp;" - "&amp;DAY(G234)&amp;"."&amp;MONTH(G234)&amp;"."&amp;YEAR(G234),""),"1001 - Няма данни за пл. док.")</f>
        <v>1001 - Няма данни за пл. док.</v>
      </c>
      <c r="B234" s="69">
        <v>227</v>
      </c>
      <c r="C234" s="69" t="str">
        <f>IF(AND(D234&lt;&gt;"",D234&lt;&gt;" -  -  -  -  - "),VLOOKUP(D234,supply!$A$8:$B$507,2,FALSE),"")</f>
        <v/>
      </c>
      <c r="D234" s="60"/>
      <c r="E234" s="106"/>
      <c r="F234" s="105"/>
      <c r="G234" s="67"/>
      <c r="H234" s="108"/>
      <c r="I234" s="63" t="str">
        <f t="shared" si="12"/>
        <v>Няма избран доставчик</v>
      </c>
      <c r="J234" s="63" t="str">
        <f t="shared" si="13"/>
        <v/>
      </c>
      <c r="K234" s="3" t="str">
        <f t="shared" si="14"/>
        <v xml:space="preserve"> -  -  - преведена сума общо: </v>
      </c>
      <c r="V234" s="94" t="str">
        <f>IF(I234="OK",IF(IFERROR(VLOOKUP(B234,total!$G$8:$G$1007,1,FALSE),"")="",B234&amp;", ",""),"")</f>
        <v/>
      </c>
      <c r="W234" s="94" t="str">
        <f t="shared" si="15"/>
        <v/>
      </c>
    </row>
    <row r="235" spans="1:23" x14ac:dyDescent="0.25">
      <c r="A235" s="42" t="str">
        <f>IF(I235="OK",IFERROR(B235&amp;" - "&amp;VLOOKUP(C235,supply!$B$8:$C$507,2,FALSE)&amp;" - "&amp;E235&amp;" - "&amp;F235&amp;" - превод: "&amp;H235&amp;" - "&amp;DAY(G235)&amp;"."&amp;MONTH(G235)&amp;"."&amp;YEAR(G235),""),"1001 - Няма данни за пл. док.")</f>
        <v>1001 - Няма данни за пл. док.</v>
      </c>
      <c r="B235" s="69">
        <v>228</v>
      </c>
      <c r="C235" s="69" t="str">
        <f>IF(AND(D235&lt;&gt;"",D235&lt;&gt;" -  -  -  -  - "),VLOOKUP(D235,supply!$A$8:$B$507,2,FALSE),"")</f>
        <v/>
      </c>
      <c r="D235" s="60"/>
      <c r="E235" s="106"/>
      <c r="F235" s="105"/>
      <c r="G235" s="67"/>
      <c r="H235" s="108"/>
      <c r="I235" s="63" t="str">
        <f t="shared" si="12"/>
        <v>Няма избран доставчик</v>
      </c>
      <c r="J235" s="63" t="str">
        <f t="shared" si="13"/>
        <v/>
      </c>
      <c r="K235" s="3" t="str">
        <f t="shared" si="14"/>
        <v xml:space="preserve"> -  -  - преведена сума общо: </v>
      </c>
      <c r="V235" s="94" t="str">
        <f>IF(I235="OK",IF(IFERROR(VLOOKUP(B235,total!$G$8:$G$1007,1,FALSE),"")="",B235&amp;", ",""),"")</f>
        <v/>
      </c>
      <c r="W235" s="94" t="str">
        <f t="shared" si="15"/>
        <v/>
      </c>
    </row>
    <row r="236" spans="1:23" x14ac:dyDescent="0.25">
      <c r="A236" s="42" t="str">
        <f>IF(I236="OK",IFERROR(B236&amp;" - "&amp;VLOOKUP(C236,supply!$B$8:$C$507,2,FALSE)&amp;" - "&amp;E236&amp;" - "&amp;F236&amp;" - превод: "&amp;H236&amp;" - "&amp;DAY(G236)&amp;"."&amp;MONTH(G236)&amp;"."&amp;YEAR(G236),""),"1001 - Няма данни за пл. док.")</f>
        <v>1001 - Няма данни за пл. док.</v>
      </c>
      <c r="B236" s="69">
        <v>229</v>
      </c>
      <c r="C236" s="69" t="str">
        <f>IF(AND(D236&lt;&gt;"",D236&lt;&gt;" -  -  -  -  - "),VLOOKUP(D236,supply!$A$8:$B$507,2,FALSE),"")</f>
        <v/>
      </c>
      <c r="D236" s="60"/>
      <c r="E236" s="106"/>
      <c r="F236" s="105"/>
      <c r="G236" s="67"/>
      <c r="H236" s="108"/>
      <c r="I236" s="63" t="str">
        <f t="shared" si="12"/>
        <v>Няма избран доставчик</v>
      </c>
      <c r="J236" s="63" t="str">
        <f t="shared" si="13"/>
        <v/>
      </c>
      <c r="K236" s="3" t="str">
        <f t="shared" si="14"/>
        <v xml:space="preserve"> -  -  - преведена сума общо: </v>
      </c>
      <c r="V236" s="94" t="str">
        <f>IF(I236="OK",IF(IFERROR(VLOOKUP(B236,total!$G$8:$G$1007,1,FALSE),"")="",B236&amp;", ",""),"")</f>
        <v/>
      </c>
      <c r="W236" s="94" t="str">
        <f t="shared" si="15"/>
        <v/>
      </c>
    </row>
    <row r="237" spans="1:23" x14ac:dyDescent="0.25">
      <c r="A237" s="42" t="str">
        <f>IF(I237="OK",IFERROR(B237&amp;" - "&amp;VLOOKUP(C237,supply!$B$8:$C$507,2,FALSE)&amp;" - "&amp;E237&amp;" - "&amp;F237&amp;" - превод: "&amp;H237&amp;" - "&amp;DAY(G237)&amp;"."&amp;MONTH(G237)&amp;"."&amp;YEAR(G237),""),"1001 - Няма данни за пл. док.")</f>
        <v>1001 - Няма данни за пл. док.</v>
      </c>
      <c r="B237" s="69">
        <v>230</v>
      </c>
      <c r="C237" s="69" t="str">
        <f>IF(AND(D237&lt;&gt;"",D237&lt;&gt;" -  -  -  -  - "),VLOOKUP(D237,supply!$A$8:$B$507,2,FALSE),"")</f>
        <v/>
      </c>
      <c r="D237" s="60"/>
      <c r="E237" s="106"/>
      <c r="F237" s="105"/>
      <c r="G237" s="67"/>
      <c r="H237" s="108"/>
      <c r="I237" s="63" t="str">
        <f t="shared" si="12"/>
        <v>Няма избран доставчик</v>
      </c>
      <c r="J237" s="63" t="str">
        <f t="shared" si="13"/>
        <v/>
      </c>
      <c r="K237" s="3" t="str">
        <f t="shared" si="14"/>
        <v xml:space="preserve"> -  -  - преведена сума общо: </v>
      </c>
      <c r="V237" s="94" t="str">
        <f>IF(I237="OK",IF(IFERROR(VLOOKUP(B237,total!$G$8:$G$1007,1,FALSE),"")="",B237&amp;", ",""),"")</f>
        <v/>
      </c>
      <c r="W237" s="94" t="str">
        <f t="shared" si="15"/>
        <v/>
      </c>
    </row>
    <row r="238" spans="1:23" x14ac:dyDescent="0.25">
      <c r="A238" s="42" t="str">
        <f>IF(I238="OK",IFERROR(B238&amp;" - "&amp;VLOOKUP(C238,supply!$B$8:$C$507,2,FALSE)&amp;" - "&amp;E238&amp;" - "&amp;F238&amp;" - превод: "&amp;H238&amp;" - "&amp;DAY(G238)&amp;"."&amp;MONTH(G238)&amp;"."&amp;YEAR(G238),""),"1001 - Няма данни за пл. док.")</f>
        <v>1001 - Няма данни за пл. док.</v>
      </c>
      <c r="B238" s="69">
        <v>231</v>
      </c>
      <c r="C238" s="69" t="str">
        <f>IF(AND(D238&lt;&gt;"",D238&lt;&gt;" -  -  -  -  - "),VLOOKUP(D238,supply!$A$8:$B$507,2,FALSE),"")</f>
        <v/>
      </c>
      <c r="D238" s="60"/>
      <c r="E238" s="106"/>
      <c r="F238" s="105"/>
      <c r="G238" s="67"/>
      <c r="H238" s="108"/>
      <c r="I238" s="63" t="str">
        <f t="shared" si="12"/>
        <v>Няма избран доставчик</v>
      </c>
      <c r="J238" s="63" t="str">
        <f t="shared" si="13"/>
        <v/>
      </c>
      <c r="K238" s="3" t="str">
        <f t="shared" si="14"/>
        <v xml:space="preserve"> -  -  - преведена сума общо: </v>
      </c>
      <c r="V238" s="94" t="str">
        <f>IF(I238="OK",IF(IFERROR(VLOOKUP(B238,total!$G$8:$G$1007,1,FALSE),"")="",B238&amp;", ",""),"")</f>
        <v/>
      </c>
      <c r="W238" s="94" t="str">
        <f t="shared" si="15"/>
        <v/>
      </c>
    </row>
    <row r="239" spans="1:23" x14ac:dyDescent="0.25">
      <c r="A239" s="42" t="str">
        <f>IF(I239="OK",IFERROR(B239&amp;" - "&amp;VLOOKUP(C239,supply!$B$8:$C$507,2,FALSE)&amp;" - "&amp;E239&amp;" - "&amp;F239&amp;" - превод: "&amp;H239&amp;" - "&amp;DAY(G239)&amp;"."&amp;MONTH(G239)&amp;"."&amp;YEAR(G239),""),"1001 - Няма данни за пл. док.")</f>
        <v>1001 - Няма данни за пл. док.</v>
      </c>
      <c r="B239" s="69">
        <v>232</v>
      </c>
      <c r="C239" s="69" t="str">
        <f>IF(AND(D239&lt;&gt;"",D239&lt;&gt;" -  -  -  -  - "),VLOOKUP(D239,supply!$A$8:$B$507,2,FALSE),"")</f>
        <v/>
      </c>
      <c r="D239" s="60"/>
      <c r="E239" s="106"/>
      <c r="F239" s="105"/>
      <c r="G239" s="67"/>
      <c r="H239" s="108"/>
      <c r="I239" s="63" t="str">
        <f t="shared" si="12"/>
        <v>Няма избран доставчик</v>
      </c>
      <c r="J239" s="63" t="str">
        <f t="shared" si="13"/>
        <v/>
      </c>
      <c r="K239" s="3" t="str">
        <f t="shared" si="14"/>
        <v xml:space="preserve"> -  -  - преведена сума общо: </v>
      </c>
      <c r="V239" s="94" t="str">
        <f>IF(I239="OK",IF(IFERROR(VLOOKUP(B239,total!$G$8:$G$1007,1,FALSE),"")="",B239&amp;", ",""),"")</f>
        <v/>
      </c>
      <c r="W239" s="94" t="str">
        <f t="shared" si="15"/>
        <v/>
      </c>
    </row>
    <row r="240" spans="1:23" x14ac:dyDescent="0.25">
      <c r="A240" s="42" t="str">
        <f>IF(I240="OK",IFERROR(B240&amp;" - "&amp;VLOOKUP(C240,supply!$B$8:$C$507,2,FALSE)&amp;" - "&amp;E240&amp;" - "&amp;F240&amp;" - превод: "&amp;H240&amp;" - "&amp;DAY(G240)&amp;"."&amp;MONTH(G240)&amp;"."&amp;YEAR(G240),""),"1001 - Няма данни за пл. док.")</f>
        <v>1001 - Няма данни за пл. док.</v>
      </c>
      <c r="B240" s="69">
        <v>233</v>
      </c>
      <c r="C240" s="69" t="str">
        <f>IF(AND(D240&lt;&gt;"",D240&lt;&gt;" -  -  -  -  - "),VLOOKUP(D240,supply!$A$8:$B$507,2,FALSE),"")</f>
        <v/>
      </c>
      <c r="D240" s="60"/>
      <c r="E240" s="106"/>
      <c r="F240" s="105"/>
      <c r="G240" s="67"/>
      <c r="H240" s="108"/>
      <c r="I240" s="63" t="str">
        <f t="shared" si="12"/>
        <v>Няма избран доставчик</v>
      </c>
      <c r="J240" s="63" t="str">
        <f t="shared" si="13"/>
        <v/>
      </c>
      <c r="K240" s="3" t="str">
        <f t="shared" si="14"/>
        <v xml:space="preserve"> -  -  - преведена сума общо: </v>
      </c>
      <c r="V240" s="94" t="str">
        <f>IF(I240="OK",IF(IFERROR(VLOOKUP(B240,total!$G$8:$G$1007,1,FALSE),"")="",B240&amp;", ",""),"")</f>
        <v/>
      </c>
      <c r="W240" s="94" t="str">
        <f t="shared" si="15"/>
        <v/>
      </c>
    </row>
    <row r="241" spans="1:23" x14ac:dyDescent="0.25">
      <c r="A241" s="42" t="str">
        <f>IF(I241="OK",IFERROR(B241&amp;" - "&amp;VLOOKUP(C241,supply!$B$8:$C$507,2,FALSE)&amp;" - "&amp;E241&amp;" - "&amp;F241&amp;" - превод: "&amp;H241&amp;" - "&amp;DAY(G241)&amp;"."&amp;MONTH(G241)&amp;"."&amp;YEAR(G241),""),"1001 - Няма данни за пл. док.")</f>
        <v>1001 - Няма данни за пл. док.</v>
      </c>
      <c r="B241" s="69">
        <v>234</v>
      </c>
      <c r="C241" s="69" t="str">
        <f>IF(AND(D241&lt;&gt;"",D241&lt;&gt;" -  -  -  -  - "),VLOOKUP(D241,supply!$A$8:$B$507,2,FALSE),"")</f>
        <v/>
      </c>
      <c r="D241" s="60"/>
      <c r="E241" s="106"/>
      <c r="F241" s="105"/>
      <c r="G241" s="67"/>
      <c r="H241" s="108"/>
      <c r="I241" s="63" t="str">
        <f t="shared" si="12"/>
        <v>Няма избран доставчик</v>
      </c>
      <c r="J241" s="63" t="str">
        <f t="shared" si="13"/>
        <v/>
      </c>
      <c r="K241" s="3" t="str">
        <f t="shared" si="14"/>
        <v xml:space="preserve"> -  -  - преведена сума общо: </v>
      </c>
      <c r="V241" s="94" t="str">
        <f>IF(I241="OK",IF(IFERROR(VLOOKUP(B241,total!$G$8:$G$1007,1,FALSE),"")="",B241&amp;", ",""),"")</f>
        <v/>
      </c>
      <c r="W241" s="94" t="str">
        <f t="shared" si="15"/>
        <v/>
      </c>
    </row>
    <row r="242" spans="1:23" x14ac:dyDescent="0.25">
      <c r="A242" s="42" t="str">
        <f>IF(I242="OK",IFERROR(B242&amp;" - "&amp;VLOOKUP(C242,supply!$B$8:$C$507,2,FALSE)&amp;" - "&amp;E242&amp;" - "&amp;F242&amp;" - превод: "&amp;H242&amp;" - "&amp;DAY(G242)&amp;"."&amp;MONTH(G242)&amp;"."&amp;YEAR(G242),""),"1001 - Няма данни за пл. док.")</f>
        <v>1001 - Няма данни за пл. док.</v>
      </c>
      <c r="B242" s="69">
        <v>235</v>
      </c>
      <c r="C242" s="69" t="str">
        <f>IF(AND(D242&lt;&gt;"",D242&lt;&gt;" -  -  -  -  - "),VLOOKUP(D242,supply!$A$8:$B$507,2,FALSE),"")</f>
        <v/>
      </c>
      <c r="D242" s="60"/>
      <c r="E242" s="106"/>
      <c r="F242" s="105"/>
      <c r="G242" s="67"/>
      <c r="H242" s="108"/>
      <c r="I242" s="63" t="str">
        <f t="shared" si="12"/>
        <v>Няма избран доставчик</v>
      </c>
      <c r="J242" s="63" t="str">
        <f t="shared" si="13"/>
        <v/>
      </c>
      <c r="K242" s="3" t="str">
        <f t="shared" si="14"/>
        <v xml:space="preserve"> -  -  - преведена сума общо: </v>
      </c>
      <c r="V242" s="94" t="str">
        <f>IF(I242="OK",IF(IFERROR(VLOOKUP(B242,total!$G$8:$G$1007,1,FALSE),"")="",B242&amp;", ",""),"")</f>
        <v/>
      </c>
      <c r="W242" s="94" t="str">
        <f t="shared" si="15"/>
        <v/>
      </c>
    </row>
    <row r="243" spans="1:23" x14ac:dyDescent="0.25">
      <c r="A243" s="42" t="str">
        <f>IF(I243="OK",IFERROR(B243&amp;" - "&amp;VLOOKUP(C243,supply!$B$8:$C$507,2,FALSE)&amp;" - "&amp;E243&amp;" - "&amp;F243&amp;" - превод: "&amp;H243&amp;" - "&amp;DAY(G243)&amp;"."&amp;MONTH(G243)&amp;"."&amp;YEAR(G243),""),"1001 - Няма данни за пл. док.")</f>
        <v>1001 - Няма данни за пл. док.</v>
      </c>
      <c r="B243" s="69">
        <v>236</v>
      </c>
      <c r="C243" s="69" t="str">
        <f>IF(AND(D243&lt;&gt;"",D243&lt;&gt;" -  -  -  -  - "),VLOOKUP(D243,supply!$A$8:$B$507,2,FALSE),"")</f>
        <v/>
      </c>
      <c r="D243" s="60"/>
      <c r="E243" s="106"/>
      <c r="F243" s="105"/>
      <c r="G243" s="67"/>
      <c r="H243" s="108"/>
      <c r="I243" s="63" t="str">
        <f t="shared" si="12"/>
        <v>Няма избран доставчик</v>
      </c>
      <c r="J243" s="63" t="str">
        <f t="shared" si="13"/>
        <v/>
      </c>
      <c r="K243" s="3" t="str">
        <f t="shared" si="14"/>
        <v xml:space="preserve"> -  -  - преведена сума общо: </v>
      </c>
      <c r="V243" s="94" t="str">
        <f>IF(I243="OK",IF(IFERROR(VLOOKUP(B243,total!$G$8:$G$1007,1,FALSE),"")="",B243&amp;", ",""),"")</f>
        <v/>
      </c>
      <c r="W243" s="94" t="str">
        <f t="shared" si="15"/>
        <v/>
      </c>
    </row>
    <row r="244" spans="1:23" x14ac:dyDescent="0.25">
      <c r="A244" s="42" t="str">
        <f>IF(I244="OK",IFERROR(B244&amp;" - "&amp;VLOOKUP(C244,supply!$B$8:$C$507,2,FALSE)&amp;" - "&amp;E244&amp;" - "&amp;F244&amp;" - превод: "&amp;H244&amp;" - "&amp;DAY(G244)&amp;"."&amp;MONTH(G244)&amp;"."&amp;YEAR(G244),""),"1001 - Няма данни за пл. док.")</f>
        <v>1001 - Няма данни за пл. док.</v>
      </c>
      <c r="B244" s="69">
        <v>237</v>
      </c>
      <c r="C244" s="69" t="str">
        <f>IF(AND(D244&lt;&gt;"",D244&lt;&gt;" -  -  -  -  - "),VLOOKUP(D244,supply!$A$8:$B$507,2,FALSE),"")</f>
        <v/>
      </c>
      <c r="D244" s="60"/>
      <c r="E244" s="106"/>
      <c r="F244" s="105"/>
      <c r="G244" s="67"/>
      <c r="H244" s="108"/>
      <c r="I244" s="63" t="str">
        <f t="shared" si="12"/>
        <v>Няма избран доставчик</v>
      </c>
      <c r="J244" s="63" t="str">
        <f t="shared" si="13"/>
        <v/>
      </c>
      <c r="K244" s="3" t="str">
        <f t="shared" si="14"/>
        <v xml:space="preserve"> -  -  - преведена сума общо: </v>
      </c>
      <c r="V244" s="94" t="str">
        <f>IF(I244="OK",IF(IFERROR(VLOOKUP(B244,total!$G$8:$G$1007,1,FALSE),"")="",B244&amp;", ",""),"")</f>
        <v/>
      </c>
      <c r="W244" s="94" t="str">
        <f t="shared" si="15"/>
        <v/>
      </c>
    </row>
    <row r="245" spans="1:23" x14ac:dyDescent="0.25">
      <c r="A245" s="42" t="str">
        <f>IF(I245="OK",IFERROR(B245&amp;" - "&amp;VLOOKUP(C245,supply!$B$8:$C$507,2,FALSE)&amp;" - "&amp;E245&amp;" - "&amp;F245&amp;" - превод: "&amp;H245&amp;" - "&amp;DAY(G245)&amp;"."&amp;MONTH(G245)&amp;"."&amp;YEAR(G245),""),"1001 - Няма данни за пл. док.")</f>
        <v>1001 - Няма данни за пл. док.</v>
      </c>
      <c r="B245" s="69">
        <v>238</v>
      </c>
      <c r="C245" s="69" t="str">
        <f>IF(AND(D245&lt;&gt;"",D245&lt;&gt;" -  -  -  -  - "),VLOOKUP(D245,supply!$A$8:$B$507,2,FALSE),"")</f>
        <v/>
      </c>
      <c r="D245" s="60"/>
      <c r="E245" s="106"/>
      <c r="F245" s="105"/>
      <c r="G245" s="67"/>
      <c r="H245" s="108"/>
      <c r="I245" s="63" t="str">
        <f t="shared" si="12"/>
        <v>Няма избран доставчик</v>
      </c>
      <c r="J245" s="63" t="str">
        <f t="shared" si="13"/>
        <v/>
      </c>
      <c r="K245" s="3" t="str">
        <f t="shared" si="14"/>
        <v xml:space="preserve"> -  -  - преведена сума общо: </v>
      </c>
      <c r="V245" s="94" t="str">
        <f>IF(I245="OK",IF(IFERROR(VLOOKUP(B245,total!$G$8:$G$1007,1,FALSE),"")="",B245&amp;", ",""),"")</f>
        <v/>
      </c>
      <c r="W245" s="94" t="str">
        <f t="shared" si="15"/>
        <v/>
      </c>
    </row>
    <row r="246" spans="1:23" x14ac:dyDescent="0.25">
      <c r="A246" s="42" t="str">
        <f>IF(I246="OK",IFERROR(B246&amp;" - "&amp;VLOOKUP(C246,supply!$B$8:$C$507,2,FALSE)&amp;" - "&amp;E246&amp;" - "&amp;F246&amp;" - превод: "&amp;H246&amp;" - "&amp;DAY(G246)&amp;"."&amp;MONTH(G246)&amp;"."&amp;YEAR(G246),""),"1001 - Няма данни за пл. док.")</f>
        <v>1001 - Няма данни за пл. док.</v>
      </c>
      <c r="B246" s="69">
        <v>239</v>
      </c>
      <c r="C246" s="69" t="str">
        <f>IF(AND(D246&lt;&gt;"",D246&lt;&gt;" -  -  -  -  - "),VLOOKUP(D246,supply!$A$8:$B$507,2,FALSE),"")</f>
        <v/>
      </c>
      <c r="D246" s="60"/>
      <c r="E246" s="106"/>
      <c r="F246" s="105"/>
      <c r="G246" s="67"/>
      <c r="H246" s="108"/>
      <c r="I246" s="63" t="str">
        <f t="shared" si="12"/>
        <v>Няма избран доставчик</v>
      </c>
      <c r="J246" s="63" t="str">
        <f t="shared" si="13"/>
        <v/>
      </c>
      <c r="K246" s="3" t="str">
        <f t="shared" si="14"/>
        <v xml:space="preserve"> -  -  - преведена сума общо: </v>
      </c>
      <c r="V246" s="94" t="str">
        <f>IF(I246="OK",IF(IFERROR(VLOOKUP(B246,total!$G$8:$G$1007,1,FALSE),"")="",B246&amp;", ",""),"")</f>
        <v/>
      </c>
      <c r="W246" s="94" t="str">
        <f t="shared" si="15"/>
        <v/>
      </c>
    </row>
    <row r="247" spans="1:23" x14ac:dyDescent="0.25">
      <c r="A247" s="42" t="str">
        <f>IF(I247="OK",IFERROR(B247&amp;" - "&amp;VLOOKUP(C247,supply!$B$8:$C$507,2,FALSE)&amp;" - "&amp;E247&amp;" - "&amp;F247&amp;" - превод: "&amp;H247&amp;" - "&amp;DAY(G247)&amp;"."&amp;MONTH(G247)&amp;"."&amp;YEAR(G247),""),"1001 - Няма данни за пл. док.")</f>
        <v>1001 - Няма данни за пл. док.</v>
      </c>
      <c r="B247" s="69">
        <v>240</v>
      </c>
      <c r="C247" s="69" t="str">
        <f>IF(AND(D247&lt;&gt;"",D247&lt;&gt;" -  -  -  -  - "),VLOOKUP(D247,supply!$A$8:$B$507,2,FALSE),"")</f>
        <v/>
      </c>
      <c r="D247" s="60"/>
      <c r="E247" s="106"/>
      <c r="F247" s="105"/>
      <c r="G247" s="67"/>
      <c r="H247" s="108"/>
      <c r="I247" s="63" t="str">
        <f t="shared" si="12"/>
        <v>Няма избран доставчик</v>
      </c>
      <c r="J247" s="63" t="str">
        <f t="shared" si="13"/>
        <v/>
      </c>
      <c r="K247" s="3" t="str">
        <f t="shared" si="14"/>
        <v xml:space="preserve"> -  -  - преведена сума общо: </v>
      </c>
      <c r="V247" s="94" t="str">
        <f>IF(I247="OK",IF(IFERROR(VLOOKUP(B247,total!$G$8:$G$1007,1,FALSE),"")="",B247&amp;", ",""),"")</f>
        <v/>
      </c>
      <c r="W247" s="94" t="str">
        <f t="shared" si="15"/>
        <v/>
      </c>
    </row>
    <row r="248" spans="1:23" x14ac:dyDescent="0.25">
      <c r="A248" s="42" t="str">
        <f>IF(I248="OK",IFERROR(B248&amp;" - "&amp;VLOOKUP(C248,supply!$B$8:$C$507,2,FALSE)&amp;" - "&amp;E248&amp;" - "&amp;F248&amp;" - превод: "&amp;H248&amp;" - "&amp;DAY(G248)&amp;"."&amp;MONTH(G248)&amp;"."&amp;YEAR(G248),""),"1001 - Няма данни за пл. док.")</f>
        <v>1001 - Няма данни за пл. док.</v>
      </c>
      <c r="B248" s="69">
        <v>241</v>
      </c>
      <c r="C248" s="69" t="str">
        <f>IF(AND(D248&lt;&gt;"",D248&lt;&gt;" -  -  -  -  - "),VLOOKUP(D248,supply!$A$8:$B$507,2,FALSE),"")</f>
        <v/>
      </c>
      <c r="D248" s="60"/>
      <c r="E248" s="106"/>
      <c r="F248" s="105"/>
      <c r="G248" s="67"/>
      <c r="H248" s="108"/>
      <c r="I248" s="63" t="str">
        <f t="shared" si="12"/>
        <v>Няма избран доставчик</v>
      </c>
      <c r="J248" s="63" t="str">
        <f t="shared" si="13"/>
        <v/>
      </c>
      <c r="K248" s="3" t="str">
        <f t="shared" si="14"/>
        <v xml:space="preserve"> -  -  - преведена сума общо: </v>
      </c>
      <c r="V248" s="94" t="str">
        <f>IF(I248="OK",IF(IFERROR(VLOOKUP(B248,total!$G$8:$G$1007,1,FALSE),"")="",B248&amp;", ",""),"")</f>
        <v/>
      </c>
      <c r="W248" s="94" t="str">
        <f t="shared" si="15"/>
        <v/>
      </c>
    </row>
    <row r="249" spans="1:23" x14ac:dyDescent="0.25">
      <c r="A249" s="42" t="str">
        <f>IF(I249="OK",IFERROR(B249&amp;" - "&amp;VLOOKUP(C249,supply!$B$8:$C$507,2,FALSE)&amp;" - "&amp;E249&amp;" - "&amp;F249&amp;" - превод: "&amp;H249&amp;" - "&amp;DAY(G249)&amp;"."&amp;MONTH(G249)&amp;"."&amp;YEAR(G249),""),"1001 - Няма данни за пл. док.")</f>
        <v>1001 - Няма данни за пл. док.</v>
      </c>
      <c r="B249" s="69">
        <v>242</v>
      </c>
      <c r="C249" s="69" t="str">
        <f>IF(AND(D249&lt;&gt;"",D249&lt;&gt;" -  -  -  -  - "),VLOOKUP(D249,supply!$A$8:$B$507,2,FALSE),"")</f>
        <v/>
      </c>
      <c r="D249" s="60"/>
      <c r="E249" s="106"/>
      <c r="F249" s="105"/>
      <c r="G249" s="67"/>
      <c r="H249" s="108"/>
      <c r="I249" s="63" t="str">
        <f t="shared" si="12"/>
        <v>Няма избран доставчик</v>
      </c>
      <c r="J249" s="63" t="str">
        <f t="shared" si="13"/>
        <v/>
      </c>
      <c r="K249" s="3" t="str">
        <f t="shared" si="14"/>
        <v xml:space="preserve"> -  -  - преведена сума общо: </v>
      </c>
      <c r="V249" s="94" t="str">
        <f>IF(I249="OK",IF(IFERROR(VLOOKUP(B249,total!$G$8:$G$1007,1,FALSE),"")="",B249&amp;", ",""),"")</f>
        <v/>
      </c>
      <c r="W249" s="94" t="str">
        <f t="shared" si="15"/>
        <v/>
      </c>
    </row>
    <row r="250" spans="1:23" x14ac:dyDescent="0.25">
      <c r="A250" s="42" t="str">
        <f>IF(I250="OK",IFERROR(B250&amp;" - "&amp;VLOOKUP(C250,supply!$B$8:$C$507,2,FALSE)&amp;" - "&amp;E250&amp;" - "&amp;F250&amp;" - превод: "&amp;H250&amp;" - "&amp;DAY(G250)&amp;"."&amp;MONTH(G250)&amp;"."&amp;YEAR(G250),""),"1001 - Няма данни за пл. док.")</f>
        <v>1001 - Няма данни за пл. док.</v>
      </c>
      <c r="B250" s="69">
        <v>243</v>
      </c>
      <c r="C250" s="69" t="str">
        <f>IF(AND(D250&lt;&gt;"",D250&lt;&gt;" -  -  -  -  - "),VLOOKUP(D250,supply!$A$8:$B$507,2,FALSE),"")</f>
        <v/>
      </c>
      <c r="D250" s="60"/>
      <c r="E250" s="106"/>
      <c r="F250" s="105"/>
      <c r="G250" s="67"/>
      <c r="H250" s="108"/>
      <c r="I250" s="63" t="str">
        <f t="shared" si="12"/>
        <v>Няма избран доставчик</v>
      </c>
      <c r="J250" s="63" t="str">
        <f t="shared" si="13"/>
        <v/>
      </c>
      <c r="K250" s="3" t="str">
        <f t="shared" si="14"/>
        <v xml:space="preserve"> -  -  - преведена сума общо: </v>
      </c>
      <c r="V250" s="94" t="str">
        <f>IF(I250="OK",IF(IFERROR(VLOOKUP(B250,total!$G$8:$G$1007,1,FALSE),"")="",B250&amp;", ",""),"")</f>
        <v/>
      </c>
      <c r="W250" s="94" t="str">
        <f t="shared" si="15"/>
        <v/>
      </c>
    </row>
    <row r="251" spans="1:23" x14ac:dyDescent="0.25">
      <c r="A251" s="42" t="str">
        <f>IF(I251="OK",IFERROR(B251&amp;" - "&amp;VLOOKUP(C251,supply!$B$8:$C$507,2,FALSE)&amp;" - "&amp;E251&amp;" - "&amp;F251&amp;" - превод: "&amp;H251&amp;" - "&amp;DAY(G251)&amp;"."&amp;MONTH(G251)&amp;"."&amp;YEAR(G251),""),"1001 - Няма данни за пл. док.")</f>
        <v>1001 - Няма данни за пл. док.</v>
      </c>
      <c r="B251" s="69">
        <v>244</v>
      </c>
      <c r="C251" s="69" t="str">
        <f>IF(AND(D251&lt;&gt;"",D251&lt;&gt;" -  -  -  -  - "),VLOOKUP(D251,supply!$A$8:$B$507,2,FALSE),"")</f>
        <v/>
      </c>
      <c r="D251" s="60"/>
      <c r="E251" s="106"/>
      <c r="F251" s="105"/>
      <c r="G251" s="67"/>
      <c r="H251" s="108"/>
      <c r="I251" s="63" t="str">
        <f t="shared" si="12"/>
        <v>Няма избран доставчик</v>
      </c>
      <c r="J251" s="63" t="str">
        <f t="shared" si="13"/>
        <v/>
      </c>
      <c r="K251" s="3" t="str">
        <f t="shared" si="14"/>
        <v xml:space="preserve"> -  -  - преведена сума общо: </v>
      </c>
      <c r="V251" s="94" t="str">
        <f>IF(I251="OK",IF(IFERROR(VLOOKUP(B251,total!$G$8:$G$1007,1,FALSE),"")="",B251&amp;", ",""),"")</f>
        <v/>
      </c>
      <c r="W251" s="94" t="str">
        <f t="shared" si="15"/>
        <v/>
      </c>
    </row>
    <row r="252" spans="1:23" x14ac:dyDescent="0.25">
      <c r="A252" s="42" t="str">
        <f>IF(I252="OK",IFERROR(B252&amp;" - "&amp;VLOOKUP(C252,supply!$B$8:$C$507,2,FALSE)&amp;" - "&amp;E252&amp;" - "&amp;F252&amp;" - превод: "&amp;H252&amp;" - "&amp;DAY(G252)&amp;"."&amp;MONTH(G252)&amp;"."&amp;YEAR(G252),""),"1001 - Няма данни за пл. док.")</f>
        <v>1001 - Няма данни за пл. док.</v>
      </c>
      <c r="B252" s="69">
        <v>245</v>
      </c>
      <c r="C252" s="69" t="str">
        <f>IF(AND(D252&lt;&gt;"",D252&lt;&gt;" -  -  -  -  - "),VLOOKUP(D252,supply!$A$8:$B$507,2,FALSE),"")</f>
        <v/>
      </c>
      <c r="D252" s="60"/>
      <c r="E252" s="106"/>
      <c r="F252" s="105"/>
      <c r="G252" s="67"/>
      <c r="H252" s="108"/>
      <c r="I252" s="63" t="str">
        <f t="shared" si="12"/>
        <v>Няма избран доставчик</v>
      </c>
      <c r="J252" s="63" t="str">
        <f t="shared" si="13"/>
        <v/>
      </c>
      <c r="K252" s="3" t="str">
        <f t="shared" si="14"/>
        <v xml:space="preserve"> -  -  - преведена сума общо: </v>
      </c>
      <c r="V252" s="94" t="str">
        <f>IF(I252="OK",IF(IFERROR(VLOOKUP(B252,total!$G$8:$G$1007,1,FALSE),"")="",B252&amp;", ",""),"")</f>
        <v/>
      </c>
      <c r="W252" s="94" t="str">
        <f t="shared" si="15"/>
        <v/>
      </c>
    </row>
    <row r="253" spans="1:23" x14ac:dyDescent="0.25">
      <c r="A253" s="42" t="str">
        <f>IF(I253="OK",IFERROR(B253&amp;" - "&amp;VLOOKUP(C253,supply!$B$8:$C$507,2,FALSE)&amp;" - "&amp;E253&amp;" - "&amp;F253&amp;" - превод: "&amp;H253&amp;" - "&amp;DAY(G253)&amp;"."&amp;MONTH(G253)&amp;"."&amp;YEAR(G253),""),"1001 - Няма данни за пл. док.")</f>
        <v>1001 - Няма данни за пл. док.</v>
      </c>
      <c r="B253" s="69">
        <v>246</v>
      </c>
      <c r="C253" s="69" t="str">
        <f>IF(AND(D253&lt;&gt;"",D253&lt;&gt;" -  -  -  -  - "),VLOOKUP(D253,supply!$A$8:$B$507,2,FALSE),"")</f>
        <v/>
      </c>
      <c r="D253" s="60"/>
      <c r="E253" s="106"/>
      <c r="F253" s="105"/>
      <c r="G253" s="67"/>
      <c r="H253" s="108"/>
      <c r="I253" s="63" t="str">
        <f t="shared" si="12"/>
        <v>Няма избран доставчик</v>
      </c>
      <c r="J253" s="63" t="str">
        <f t="shared" si="13"/>
        <v/>
      </c>
      <c r="K253" s="3" t="str">
        <f t="shared" si="14"/>
        <v xml:space="preserve"> -  -  - преведена сума общо: </v>
      </c>
      <c r="V253" s="94" t="str">
        <f>IF(I253="OK",IF(IFERROR(VLOOKUP(B253,total!$G$8:$G$1007,1,FALSE),"")="",B253&amp;", ",""),"")</f>
        <v/>
      </c>
      <c r="W253" s="94" t="str">
        <f t="shared" si="15"/>
        <v/>
      </c>
    </row>
    <row r="254" spans="1:23" x14ac:dyDescent="0.25">
      <c r="A254" s="42" t="str">
        <f>IF(I254="OK",IFERROR(B254&amp;" - "&amp;VLOOKUP(C254,supply!$B$8:$C$507,2,FALSE)&amp;" - "&amp;E254&amp;" - "&amp;F254&amp;" - превод: "&amp;H254&amp;" - "&amp;DAY(G254)&amp;"."&amp;MONTH(G254)&amp;"."&amp;YEAR(G254),""),"1001 - Няма данни за пл. док.")</f>
        <v>1001 - Няма данни за пл. док.</v>
      </c>
      <c r="B254" s="69">
        <v>247</v>
      </c>
      <c r="C254" s="69" t="str">
        <f>IF(AND(D254&lt;&gt;"",D254&lt;&gt;" -  -  -  -  - "),VLOOKUP(D254,supply!$A$8:$B$507,2,FALSE),"")</f>
        <v/>
      </c>
      <c r="D254" s="60"/>
      <c r="E254" s="106"/>
      <c r="F254" s="105"/>
      <c r="G254" s="67"/>
      <c r="H254" s="108"/>
      <c r="I254" s="63" t="str">
        <f t="shared" si="12"/>
        <v>Няма избран доставчик</v>
      </c>
      <c r="J254" s="63" t="str">
        <f t="shared" si="13"/>
        <v/>
      </c>
      <c r="K254" s="3" t="str">
        <f t="shared" si="14"/>
        <v xml:space="preserve"> -  -  - преведена сума общо: </v>
      </c>
      <c r="V254" s="94" t="str">
        <f>IF(I254="OK",IF(IFERROR(VLOOKUP(B254,total!$G$8:$G$1007,1,FALSE),"")="",B254&amp;", ",""),"")</f>
        <v/>
      </c>
      <c r="W254" s="94" t="str">
        <f t="shared" si="15"/>
        <v/>
      </c>
    </row>
    <row r="255" spans="1:23" x14ac:dyDescent="0.25">
      <c r="A255" s="42" t="str">
        <f>IF(I255="OK",IFERROR(B255&amp;" - "&amp;VLOOKUP(C255,supply!$B$8:$C$507,2,FALSE)&amp;" - "&amp;E255&amp;" - "&amp;F255&amp;" - превод: "&amp;H255&amp;" - "&amp;DAY(G255)&amp;"."&amp;MONTH(G255)&amp;"."&amp;YEAR(G255),""),"1001 - Няма данни за пл. док.")</f>
        <v>1001 - Няма данни за пл. док.</v>
      </c>
      <c r="B255" s="69">
        <v>248</v>
      </c>
      <c r="C255" s="69" t="str">
        <f>IF(AND(D255&lt;&gt;"",D255&lt;&gt;" -  -  -  -  - "),VLOOKUP(D255,supply!$A$8:$B$507,2,FALSE),"")</f>
        <v/>
      </c>
      <c r="D255" s="60"/>
      <c r="E255" s="106"/>
      <c r="F255" s="105"/>
      <c r="G255" s="67"/>
      <c r="H255" s="108"/>
      <c r="I255" s="63" t="str">
        <f t="shared" si="12"/>
        <v>Няма избран доставчик</v>
      </c>
      <c r="J255" s="63" t="str">
        <f t="shared" si="13"/>
        <v/>
      </c>
      <c r="K255" s="3" t="str">
        <f t="shared" si="14"/>
        <v xml:space="preserve"> -  -  - преведена сума общо: </v>
      </c>
      <c r="V255" s="94" t="str">
        <f>IF(I255="OK",IF(IFERROR(VLOOKUP(B255,total!$G$8:$G$1007,1,FALSE),"")="",B255&amp;", ",""),"")</f>
        <v/>
      </c>
      <c r="W255" s="94" t="str">
        <f t="shared" si="15"/>
        <v/>
      </c>
    </row>
    <row r="256" spans="1:23" x14ac:dyDescent="0.25">
      <c r="A256" s="42" t="str">
        <f>IF(I256="OK",IFERROR(B256&amp;" - "&amp;VLOOKUP(C256,supply!$B$8:$C$507,2,FALSE)&amp;" - "&amp;E256&amp;" - "&amp;F256&amp;" - превод: "&amp;H256&amp;" - "&amp;DAY(G256)&amp;"."&amp;MONTH(G256)&amp;"."&amp;YEAR(G256),""),"1001 - Няма данни за пл. док.")</f>
        <v>1001 - Няма данни за пл. док.</v>
      </c>
      <c r="B256" s="69">
        <v>249</v>
      </c>
      <c r="C256" s="69" t="str">
        <f>IF(AND(D256&lt;&gt;"",D256&lt;&gt;" -  -  -  -  - "),VLOOKUP(D256,supply!$A$8:$B$507,2,FALSE),"")</f>
        <v/>
      </c>
      <c r="D256" s="60"/>
      <c r="E256" s="106"/>
      <c r="F256" s="105"/>
      <c r="G256" s="67"/>
      <c r="H256" s="108"/>
      <c r="I256" s="63" t="str">
        <f t="shared" si="12"/>
        <v>Няма избран доставчик</v>
      </c>
      <c r="J256" s="63" t="str">
        <f t="shared" si="13"/>
        <v/>
      </c>
      <c r="K256" s="3" t="str">
        <f t="shared" si="14"/>
        <v xml:space="preserve"> -  -  - преведена сума общо: </v>
      </c>
      <c r="V256" s="94" t="str">
        <f>IF(I256="OK",IF(IFERROR(VLOOKUP(B256,total!$G$8:$G$1007,1,FALSE),"")="",B256&amp;", ",""),"")</f>
        <v/>
      </c>
      <c r="W256" s="94" t="str">
        <f t="shared" si="15"/>
        <v/>
      </c>
    </row>
    <row r="257" spans="1:23" x14ac:dyDescent="0.25">
      <c r="A257" s="42" t="str">
        <f>IF(I257="OK",IFERROR(B257&amp;" - "&amp;VLOOKUP(C257,supply!$B$8:$C$507,2,FALSE)&amp;" - "&amp;E257&amp;" - "&amp;F257&amp;" - превод: "&amp;H257&amp;" - "&amp;DAY(G257)&amp;"."&amp;MONTH(G257)&amp;"."&amp;YEAR(G257),""),"1001 - Няма данни за пл. док.")</f>
        <v>1001 - Няма данни за пл. док.</v>
      </c>
      <c r="B257" s="69">
        <v>250</v>
      </c>
      <c r="C257" s="69" t="str">
        <f>IF(AND(D257&lt;&gt;"",D257&lt;&gt;" -  -  -  -  - "),VLOOKUP(D257,supply!$A$8:$B$507,2,FALSE),"")</f>
        <v/>
      </c>
      <c r="D257" s="60"/>
      <c r="E257" s="106"/>
      <c r="F257" s="105"/>
      <c r="G257" s="67"/>
      <c r="H257" s="108"/>
      <c r="I257" s="63" t="str">
        <f t="shared" si="12"/>
        <v>Няма избран доставчик</v>
      </c>
      <c r="J257" s="63" t="str">
        <f t="shared" si="13"/>
        <v/>
      </c>
      <c r="K257" s="3" t="str">
        <f t="shared" si="14"/>
        <v xml:space="preserve"> -  -  - преведена сума общо: </v>
      </c>
      <c r="V257" s="94" t="str">
        <f>IF(I257="OK",IF(IFERROR(VLOOKUP(B257,total!$G$8:$G$1007,1,FALSE),"")="",B257&amp;", ",""),"")</f>
        <v/>
      </c>
      <c r="W257" s="94" t="str">
        <f t="shared" si="15"/>
        <v/>
      </c>
    </row>
    <row r="258" spans="1:23" x14ac:dyDescent="0.25">
      <c r="A258" s="42" t="str">
        <f>IF(I258="OK",IFERROR(B258&amp;" - "&amp;VLOOKUP(C258,supply!$B$8:$C$507,2,FALSE)&amp;" - "&amp;E258&amp;" - "&amp;F258&amp;" - превод: "&amp;H258&amp;" - "&amp;DAY(G258)&amp;"."&amp;MONTH(G258)&amp;"."&amp;YEAR(G258),""),"1001 - Няма данни за пл. док.")</f>
        <v>1001 - Няма данни за пл. док.</v>
      </c>
      <c r="B258" s="69">
        <v>251</v>
      </c>
      <c r="C258" s="69" t="str">
        <f>IF(AND(D258&lt;&gt;"",D258&lt;&gt;" -  -  -  -  - "),VLOOKUP(D258,supply!$A$8:$B$507,2,FALSE),"")</f>
        <v/>
      </c>
      <c r="D258" s="60"/>
      <c r="E258" s="106"/>
      <c r="F258" s="105"/>
      <c r="G258" s="67"/>
      <c r="H258" s="108"/>
      <c r="I258" s="63" t="str">
        <f t="shared" si="12"/>
        <v>Няма избран доставчик</v>
      </c>
      <c r="J258" s="63" t="str">
        <f t="shared" si="13"/>
        <v/>
      </c>
      <c r="K258" s="3" t="str">
        <f t="shared" si="14"/>
        <v xml:space="preserve"> -  -  - преведена сума общо: </v>
      </c>
      <c r="V258" s="94" t="str">
        <f>IF(I258="OK",IF(IFERROR(VLOOKUP(B258,total!$G$8:$G$1007,1,FALSE),"")="",B258&amp;", ",""),"")</f>
        <v/>
      </c>
      <c r="W258" s="94" t="str">
        <f t="shared" si="15"/>
        <v/>
      </c>
    </row>
    <row r="259" spans="1:23" x14ac:dyDescent="0.25">
      <c r="A259" s="42" t="str">
        <f>IF(I259="OK",IFERROR(B259&amp;" - "&amp;VLOOKUP(C259,supply!$B$8:$C$507,2,FALSE)&amp;" - "&amp;E259&amp;" - "&amp;F259&amp;" - превод: "&amp;H259&amp;" - "&amp;DAY(G259)&amp;"."&amp;MONTH(G259)&amp;"."&amp;YEAR(G259),""),"1001 - Няма данни за пл. док.")</f>
        <v>1001 - Няма данни за пл. док.</v>
      </c>
      <c r="B259" s="69">
        <v>252</v>
      </c>
      <c r="C259" s="69" t="str">
        <f>IF(AND(D259&lt;&gt;"",D259&lt;&gt;" -  -  -  -  - "),VLOOKUP(D259,supply!$A$8:$B$507,2,FALSE),"")</f>
        <v/>
      </c>
      <c r="D259" s="60"/>
      <c r="E259" s="106"/>
      <c r="F259" s="105"/>
      <c r="G259" s="67"/>
      <c r="H259" s="108"/>
      <c r="I259" s="63" t="str">
        <f t="shared" si="12"/>
        <v>Няма избран доставчик</v>
      </c>
      <c r="J259" s="63" t="str">
        <f t="shared" si="13"/>
        <v/>
      </c>
      <c r="K259" s="3" t="str">
        <f t="shared" si="14"/>
        <v xml:space="preserve"> -  -  - преведена сума общо: </v>
      </c>
      <c r="V259" s="94" t="str">
        <f>IF(I259="OK",IF(IFERROR(VLOOKUP(B259,total!$G$8:$G$1007,1,FALSE),"")="",B259&amp;", ",""),"")</f>
        <v/>
      </c>
      <c r="W259" s="94" t="str">
        <f t="shared" si="15"/>
        <v/>
      </c>
    </row>
    <row r="260" spans="1:23" x14ac:dyDescent="0.25">
      <c r="A260" s="42" t="str">
        <f>IF(I260="OK",IFERROR(B260&amp;" - "&amp;VLOOKUP(C260,supply!$B$8:$C$507,2,FALSE)&amp;" - "&amp;E260&amp;" - "&amp;F260&amp;" - превод: "&amp;H260&amp;" - "&amp;DAY(G260)&amp;"."&amp;MONTH(G260)&amp;"."&amp;YEAR(G260),""),"1001 - Няма данни за пл. док.")</f>
        <v>1001 - Няма данни за пл. док.</v>
      </c>
      <c r="B260" s="69">
        <v>253</v>
      </c>
      <c r="C260" s="69" t="str">
        <f>IF(AND(D260&lt;&gt;"",D260&lt;&gt;" -  -  -  -  - "),VLOOKUP(D260,supply!$A$8:$B$507,2,FALSE),"")</f>
        <v/>
      </c>
      <c r="D260" s="60"/>
      <c r="E260" s="106"/>
      <c r="F260" s="105"/>
      <c r="G260" s="67"/>
      <c r="H260" s="108"/>
      <c r="I260" s="63" t="str">
        <f t="shared" si="12"/>
        <v>Няма избран доставчик</v>
      </c>
      <c r="J260" s="63" t="str">
        <f t="shared" si="13"/>
        <v/>
      </c>
      <c r="K260" s="3" t="str">
        <f t="shared" si="14"/>
        <v xml:space="preserve"> -  -  - преведена сума общо: </v>
      </c>
      <c r="V260" s="94" t="str">
        <f>IF(I260="OK",IF(IFERROR(VLOOKUP(B260,total!$G$8:$G$1007,1,FALSE),"")="",B260&amp;", ",""),"")</f>
        <v/>
      </c>
      <c r="W260" s="94" t="str">
        <f t="shared" si="15"/>
        <v/>
      </c>
    </row>
    <row r="261" spans="1:23" x14ac:dyDescent="0.25">
      <c r="A261" s="42" t="str">
        <f>IF(I261="OK",IFERROR(B261&amp;" - "&amp;VLOOKUP(C261,supply!$B$8:$C$507,2,FALSE)&amp;" - "&amp;E261&amp;" - "&amp;F261&amp;" - превод: "&amp;H261&amp;" - "&amp;DAY(G261)&amp;"."&amp;MONTH(G261)&amp;"."&amp;YEAR(G261),""),"1001 - Няма данни за пл. док.")</f>
        <v>1001 - Няма данни за пл. док.</v>
      </c>
      <c r="B261" s="69">
        <v>254</v>
      </c>
      <c r="C261" s="69" t="str">
        <f>IF(AND(D261&lt;&gt;"",D261&lt;&gt;" -  -  -  -  - "),VLOOKUP(D261,supply!$A$8:$B$507,2,FALSE),"")</f>
        <v/>
      </c>
      <c r="D261" s="60"/>
      <c r="E261" s="106"/>
      <c r="F261" s="105"/>
      <c r="G261" s="67"/>
      <c r="H261" s="108"/>
      <c r="I261" s="63" t="str">
        <f t="shared" si="12"/>
        <v>Няма избран доставчик</v>
      </c>
      <c r="J261" s="63" t="str">
        <f t="shared" si="13"/>
        <v/>
      </c>
      <c r="K261" s="3" t="str">
        <f t="shared" si="14"/>
        <v xml:space="preserve"> -  -  - преведена сума общо: </v>
      </c>
      <c r="V261" s="94" t="str">
        <f>IF(I261="OK",IF(IFERROR(VLOOKUP(B261,total!$G$8:$G$1007,1,FALSE),"")="",B261&amp;", ",""),"")</f>
        <v/>
      </c>
      <c r="W261" s="94" t="str">
        <f t="shared" si="15"/>
        <v/>
      </c>
    </row>
    <row r="262" spans="1:23" x14ac:dyDescent="0.25">
      <c r="A262" s="42" t="str">
        <f>IF(I262="OK",IFERROR(B262&amp;" - "&amp;VLOOKUP(C262,supply!$B$8:$C$507,2,FALSE)&amp;" - "&amp;E262&amp;" - "&amp;F262&amp;" - превод: "&amp;H262&amp;" - "&amp;DAY(G262)&amp;"."&amp;MONTH(G262)&amp;"."&amp;YEAR(G262),""),"1001 - Няма данни за пл. док.")</f>
        <v>1001 - Няма данни за пл. док.</v>
      </c>
      <c r="B262" s="69">
        <v>255</v>
      </c>
      <c r="C262" s="69" t="str">
        <f>IF(AND(D262&lt;&gt;"",D262&lt;&gt;" -  -  -  -  - "),VLOOKUP(D262,supply!$A$8:$B$507,2,FALSE),"")</f>
        <v/>
      </c>
      <c r="D262" s="60"/>
      <c r="E262" s="106"/>
      <c r="F262" s="105"/>
      <c r="G262" s="67"/>
      <c r="H262" s="108"/>
      <c r="I262" s="63" t="str">
        <f t="shared" si="12"/>
        <v>Няма избран доставчик</v>
      </c>
      <c r="J262" s="63" t="str">
        <f t="shared" si="13"/>
        <v/>
      </c>
      <c r="K262" s="3" t="str">
        <f t="shared" si="14"/>
        <v xml:space="preserve"> -  -  - преведена сума общо: </v>
      </c>
      <c r="V262" s="94" t="str">
        <f>IF(I262="OK",IF(IFERROR(VLOOKUP(B262,total!$G$8:$G$1007,1,FALSE),"")="",B262&amp;", ",""),"")</f>
        <v/>
      </c>
      <c r="W262" s="94" t="str">
        <f t="shared" si="15"/>
        <v/>
      </c>
    </row>
    <row r="263" spans="1:23" x14ac:dyDescent="0.25">
      <c r="A263" s="42" t="str">
        <f>IF(I263="OK",IFERROR(B263&amp;" - "&amp;VLOOKUP(C263,supply!$B$8:$C$507,2,FALSE)&amp;" - "&amp;E263&amp;" - "&amp;F263&amp;" - превод: "&amp;H263&amp;" - "&amp;DAY(G263)&amp;"."&amp;MONTH(G263)&amp;"."&amp;YEAR(G263),""),"1001 - Няма данни за пл. док.")</f>
        <v>1001 - Няма данни за пл. док.</v>
      </c>
      <c r="B263" s="69">
        <v>256</v>
      </c>
      <c r="C263" s="69" t="str">
        <f>IF(AND(D263&lt;&gt;"",D263&lt;&gt;" -  -  -  -  - "),VLOOKUP(D263,supply!$A$8:$B$507,2,FALSE),"")</f>
        <v/>
      </c>
      <c r="D263" s="60"/>
      <c r="E263" s="106"/>
      <c r="F263" s="105"/>
      <c r="G263" s="67"/>
      <c r="H263" s="108"/>
      <c r="I263" s="63" t="str">
        <f t="shared" si="12"/>
        <v>Няма избран доставчик</v>
      </c>
      <c r="J263" s="63" t="str">
        <f t="shared" si="13"/>
        <v/>
      </c>
      <c r="K263" s="3" t="str">
        <f t="shared" si="14"/>
        <v xml:space="preserve"> -  -  - преведена сума общо: </v>
      </c>
      <c r="V263" s="94" t="str">
        <f>IF(I263="OK",IF(IFERROR(VLOOKUP(B263,total!$G$8:$G$1007,1,FALSE),"")="",B263&amp;", ",""),"")</f>
        <v/>
      </c>
      <c r="W263" s="94" t="str">
        <f t="shared" si="15"/>
        <v/>
      </c>
    </row>
    <row r="264" spans="1:23" x14ac:dyDescent="0.25">
      <c r="A264" s="42" t="str">
        <f>IF(I264="OK",IFERROR(B264&amp;" - "&amp;VLOOKUP(C264,supply!$B$8:$C$507,2,FALSE)&amp;" - "&amp;E264&amp;" - "&amp;F264&amp;" - превод: "&amp;H264&amp;" - "&amp;DAY(G264)&amp;"."&amp;MONTH(G264)&amp;"."&amp;YEAR(G264),""),"1001 - Няма данни за пл. док.")</f>
        <v>1001 - Няма данни за пл. док.</v>
      </c>
      <c r="B264" s="69">
        <v>257</v>
      </c>
      <c r="C264" s="69" t="str">
        <f>IF(AND(D264&lt;&gt;"",D264&lt;&gt;" -  -  -  -  - "),VLOOKUP(D264,supply!$A$8:$B$507,2,FALSE),"")</f>
        <v/>
      </c>
      <c r="D264" s="60"/>
      <c r="E264" s="106"/>
      <c r="F264" s="105"/>
      <c r="G264" s="67"/>
      <c r="H264" s="108"/>
      <c r="I264" s="63" t="str">
        <f t="shared" si="12"/>
        <v>Няма избран доставчик</v>
      </c>
      <c r="J264" s="63" t="str">
        <f t="shared" si="13"/>
        <v/>
      </c>
      <c r="K264" s="3" t="str">
        <f t="shared" si="14"/>
        <v xml:space="preserve"> -  -  - преведена сума общо: </v>
      </c>
      <c r="V264" s="94" t="str">
        <f>IF(I264="OK",IF(IFERROR(VLOOKUP(B264,total!$G$8:$G$1007,1,FALSE),"")="",B264&amp;", ",""),"")</f>
        <v/>
      </c>
      <c r="W264" s="94" t="str">
        <f t="shared" si="15"/>
        <v/>
      </c>
    </row>
    <row r="265" spans="1:23" x14ac:dyDescent="0.25">
      <c r="A265" s="42" t="str">
        <f>IF(I265="OK",IFERROR(B265&amp;" - "&amp;VLOOKUP(C265,supply!$B$8:$C$507,2,FALSE)&amp;" - "&amp;E265&amp;" - "&amp;F265&amp;" - превод: "&amp;H265&amp;" - "&amp;DAY(G265)&amp;"."&amp;MONTH(G265)&amp;"."&amp;YEAR(G265),""),"1001 - Няма данни за пл. док.")</f>
        <v>1001 - Няма данни за пл. док.</v>
      </c>
      <c r="B265" s="69">
        <v>258</v>
      </c>
      <c r="C265" s="69" t="str">
        <f>IF(AND(D265&lt;&gt;"",D265&lt;&gt;" -  -  -  -  - "),VLOOKUP(D265,supply!$A$8:$B$507,2,FALSE),"")</f>
        <v/>
      </c>
      <c r="D265" s="60"/>
      <c r="E265" s="106"/>
      <c r="F265" s="105"/>
      <c r="G265" s="67"/>
      <c r="H265" s="108"/>
      <c r="I265" s="63" t="str">
        <f t="shared" ref="I265:I328" si="16">IFERROR(IF(C265&lt;&gt;"",IF(AND(E265&lt;&gt;"",G265&lt;&gt;"",H265&lt;&gt;""),"OK","Задължителни полета - Наименование/Дата/Преведена сума"),"Няма избран доставчик"),"Преизберете доставчик")</f>
        <v>Няма избран доставчик</v>
      </c>
      <c r="J265" s="63" t="str">
        <f t="shared" ref="J265:J328" si="17">IF(ABS(H265)*100&gt;TRUNC(ABS(H265)*100),"Въведена е сума с повече от два знака след десетичната запетая","")</f>
        <v/>
      </c>
      <c r="K265" s="3" t="str">
        <f t="shared" ref="K265:K328" si="18">D265&amp;" - "&amp;E265&amp;" - "&amp;F265&amp;" - преведена сума общо: "&amp;H265</f>
        <v xml:space="preserve"> -  -  - преведена сума общо: </v>
      </c>
      <c r="V265" s="94" t="str">
        <f>IF(I265="OK",IF(IFERROR(VLOOKUP(B265,total!$G$8:$G$1007,1,FALSE),"")="",B265&amp;", ",""),"")</f>
        <v/>
      </c>
      <c r="W265" s="94" t="str">
        <f t="shared" si="15"/>
        <v/>
      </c>
    </row>
    <row r="266" spans="1:23" x14ac:dyDescent="0.25">
      <c r="A266" s="42" t="str">
        <f>IF(I266="OK",IFERROR(B266&amp;" - "&amp;VLOOKUP(C266,supply!$B$8:$C$507,2,FALSE)&amp;" - "&amp;E266&amp;" - "&amp;F266&amp;" - превод: "&amp;H266&amp;" - "&amp;DAY(G266)&amp;"."&amp;MONTH(G266)&amp;"."&amp;YEAR(G266),""),"1001 - Няма данни за пл. док.")</f>
        <v>1001 - Няма данни за пл. док.</v>
      </c>
      <c r="B266" s="69">
        <v>259</v>
      </c>
      <c r="C266" s="69" t="str">
        <f>IF(AND(D266&lt;&gt;"",D266&lt;&gt;" -  -  -  -  - "),VLOOKUP(D266,supply!$A$8:$B$507,2,FALSE),"")</f>
        <v/>
      </c>
      <c r="D266" s="60"/>
      <c r="E266" s="106"/>
      <c r="F266" s="105"/>
      <c r="G266" s="67"/>
      <c r="H266" s="108"/>
      <c r="I266" s="63" t="str">
        <f t="shared" si="16"/>
        <v>Няма избран доставчик</v>
      </c>
      <c r="J266" s="63" t="str">
        <f t="shared" si="17"/>
        <v/>
      </c>
      <c r="K266" s="3" t="str">
        <f t="shared" si="18"/>
        <v xml:space="preserve"> -  -  - преведена сума общо: </v>
      </c>
      <c r="V266" s="94" t="str">
        <f>IF(I266="OK",IF(IFERROR(VLOOKUP(B266,total!$G$8:$G$1007,1,FALSE),"")="",B266&amp;", ",""),"")</f>
        <v/>
      </c>
      <c r="W266" s="94" t="str">
        <f t="shared" ref="W266:W329" si="19">IF(I266="OK",CONCATENATE(W265,V266),W265)</f>
        <v/>
      </c>
    </row>
    <row r="267" spans="1:23" x14ac:dyDescent="0.25">
      <c r="A267" s="42" t="str">
        <f>IF(I267="OK",IFERROR(B267&amp;" - "&amp;VLOOKUP(C267,supply!$B$8:$C$507,2,FALSE)&amp;" - "&amp;E267&amp;" - "&amp;F267&amp;" - превод: "&amp;H267&amp;" - "&amp;DAY(G267)&amp;"."&amp;MONTH(G267)&amp;"."&amp;YEAR(G267),""),"1001 - Няма данни за пл. док.")</f>
        <v>1001 - Няма данни за пл. док.</v>
      </c>
      <c r="B267" s="69">
        <v>260</v>
      </c>
      <c r="C267" s="69" t="str">
        <f>IF(AND(D267&lt;&gt;"",D267&lt;&gt;" -  -  -  -  - "),VLOOKUP(D267,supply!$A$8:$B$507,2,FALSE),"")</f>
        <v/>
      </c>
      <c r="D267" s="60"/>
      <c r="E267" s="106"/>
      <c r="F267" s="105"/>
      <c r="G267" s="67"/>
      <c r="H267" s="108"/>
      <c r="I267" s="63" t="str">
        <f t="shared" si="16"/>
        <v>Няма избран доставчик</v>
      </c>
      <c r="J267" s="63" t="str">
        <f t="shared" si="17"/>
        <v/>
      </c>
      <c r="K267" s="3" t="str">
        <f t="shared" si="18"/>
        <v xml:space="preserve"> -  -  - преведена сума общо: </v>
      </c>
      <c r="V267" s="94" t="str">
        <f>IF(I267="OK",IF(IFERROR(VLOOKUP(B267,total!$G$8:$G$1007,1,FALSE),"")="",B267&amp;", ",""),"")</f>
        <v/>
      </c>
      <c r="W267" s="94" t="str">
        <f t="shared" si="19"/>
        <v/>
      </c>
    </row>
    <row r="268" spans="1:23" x14ac:dyDescent="0.25">
      <c r="A268" s="42" t="str">
        <f>IF(I268="OK",IFERROR(B268&amp;" - "&amp;VLOOKUP(C268,supply!$B$8:$C$507,2,FALSE)&amp;" - "&amp;E268&amp;" - "&amp;F268&amp;" - превод: "&amp;H268&amp;" - "&amp;DAY(G268)&amp;"."&amp;MONTH(G268)&amp;"."&amp;YEAR(G268),""),"1001 - Няма данни за пл. док.")</f>
        <v>1001 - Няма данни за пл. док.</v>
      </c>
      <c r="B268" s="69">
        <v>261</v>
      </c>
      <c r="C268" s="69" t="str">
        <f>IF(AND(D268&lt;&gt;"",D268&lt;&gt;" -  -  -  -  - "),VLOOKUP(D268,supply!$A$8:$B$507,2,FALSE),"")</f>
        <v/>
      </c>
      <c r="D268" s="60"/>
      <c r="E268" s="106"/>
      <c r="F268" s="105"/>
      <c r="G268" s="67"/>
      <c r="H268" s="108"/>
      <c r="I268" s="63" t="str">
        <f t="shared" si="16"/>
        <v>Няма избран доставчик</v>
      </c>
      <c r="J268" s="63" t="str">
        <f t="shared" si="17"/>
        <v/>
      </c>
      <c r="K268" s="3" t="str">
        <f t="shared" si="18"/>
        <v xml:space="preserve"> -  -  - преведена сума общо: </v>
      </c>
      <c r="V268" s="94" t="str">
        <f>IF(I268="OK",IF(IFERROR(VLOOKUP(B268,total!$G$8:$G$1007,1,FALSE),"")="",B268&amp;", ",""),"")</f>
        <v/>
      </c>
      <c r="W268" s="94" t="str">
        <f t="shared" si="19"/>
        <v/>
      </c>
    </row>
    <row r="269" spans="1:23" x14ac:dyDescent="0.25">
      <c r="A269" s="42" t="str">
        <f>IF(I269="OK",IFERROR(B269&amp;" - "&amp;VLOOKUP(C269,supply!$B$8:$C$507,2,FALSE)&amp;" - "&amp;E269&amp;" - "&amp;F269&amp;" - превод: "&amp;H269&amp;" - "&amp;DAY(G269)&amp;"."&amp;MONTH(G269)&amp;"."&amp;YEAR(G269),""),"1001 - Няма данни за пл. док.")</f>
        <v>1001 - Няма данни за пл. док.</v>
      </c>
      <c r="B269" s="69">
        <v>262</v>
      </c>
      <c r="C269" s="69" t="str">
        <f>IF(AND(D269&lt;&gt;"",D269&lt;&gt;" -  -  -  -  - "),VLOOKUP(D269,supply!$A$8:$B$507,2,FALSE),"")</f>
        <v/>
      </c>
      <c r="D269" s="60"/>
      <c r="E269" s="106"/>
      <c r="F269" s="105"/>
      <c r="G269" s="67"/>
      <c r="H269" s="108"/>
      <c r="I269" s="63" t="str">
        <f t="shared" si="16"/>
        <v>Няма избран доставчик</v>
      </c>
      <c r="J269" s="63" t="str">
        <f t="shared" si="17"/>
        <v/>
      </c>
      <c r="K269" s="3" t="str">
        <f t="shared" si="18"/>
        <v xml:space="preserve"> -  -  - преведена сума общо: </v>
      </c>
      <c r="V269" s="94" t="str">
        <f>IF(I269="OK",IF(IFERROR(VLOOKUP(B269,total!$G$8:$G$1007,1,FALSE),"")="",B269&amp;", ",""),"")</f>
        <v/>
      </c>
      <c r="W269" s="94" t="str">
        <f t="shared" si="19"/>
        <v/>
      </c>
    </row>
    <row r="270" spans="1:23" x14ac:dyDescent="0.25">
      <c r="A270" s="42" t="str">
        <f>IF(I270="OK",IFERROR(B270&amp;" - "&amp;VLOOKUP(C270,supply!$B$8:$C$507,2,FALSE)&amp;" - "&amp;E270&amp;" - "&amp;F270&amp;" - превод: "&amp;H270&amp;" - "&amp;DAY(G270)&amp;"."&amp;MONTH(G270)&amp;"."&amp;YEAR(G270),""),"1001 - Няма данни за пл. док.")</f>
        <v>1001 - Няма данни за пл. док.</v>
      </c>
      <c r="B270" s="69">
        <v>263</v>
      </c>
      <c r="C270" s="69" t="str">
        <f>IF(AND(D270&lt;&gt;"",D270&lt;&gt;" -  -  -  -  - "),VLOOKUP(D270,supply!$A$8:$B$507,2,FALSE),"")</f>
        <v/>
      </c>
      <c r="D270" s="60"/>
      <c r="E270" s="106"/>
      <c r="F270" s="105"/>
      <c r="G270" s="67"/>
      <c r="H270" s="108"/>
      <c r="I270" s="63" t="str">
        <f t="shared" si="16"/>
        <v>Няма избран доставчик</v>
      </c>
      <c r="J270" s="63" t="str">
        <f t="shared" si="17"/>
        <v/>
      </c>
      <c r="K270" s="3" t="str">
        <f t="shared" si="18"/>
        <v xml:space="preserve"> -  -  - преведена сума общо: </v>
      </c>
      <c r="V270" s="94" t="str">
        <f>IF(I270="OK",IF(IFERROR(VLOOKUP(B270,total!$G$8:$G$1007,1,FALSE),"")="",B270&amp;", ",""),"")</f>
        <v/>
      </c>
      <c r="W270" s="94" t="str">
        <f t="shared" si="19"/>
        <v/>
      </c>
    </row>
    <row r="271" spans="1:23" x14ac:dyDescent="0.25">
      <c r="A271" s="42" t="str">
        <f>IF(I271="OK",IFERROR(B271&amp;" - "&amp;VLOOKUP(C271,supply!$B$8:$C$507,2,FALSE)&amp;" - "&amp;E271&amp;" - "&amp;F271&amp;" - превод: "&amp;H271&amp;" - "&amp;DAY(G271)&amp;"."&amp;MONTH(G271)&amp;"."&amp;YEAR(G271),""),"1001 - Няма данни за пл. док.")</f>
        <v>1001 - Няма данни за пл. док.</v>
      </c>
      <c r="B271" s="69">
        <v>264</v>
      </c>
      <c r="C271" s="69" t="str">
        <f>IF(AND(D271&lt;&gt;"",D271&lt;&gt;" -  -  -  -  - "),VLOOKUP(D271,supply!$A$8:$B$507,2,FALSE),"")</f>
        <v/>
      </c>
      <c r="D271" s="60"/>
      <c r="E271" s="106"/>
      <c r="F271" s="105"/>
      <c r="G271" s="67"/>
      <c r="H271" s="108"/>
      <c r="I271" s="63" t="str">
        <f t="shared" si="16"/>
        <v>Няма избран доставчик</v>
      </c>
      <c r="J271" s="63" t="str">
        <f t="shared" si="17"/>
        <v/>
      </c>
      <c r="K271" s="3" t="str">
        <f t="shared" si="18"/>
        <v xml:space="preserve"> -  -  - преведена сума общо: </v>
      </c>
      <c r="V271" s="94" t="str">
        <f>IF(I271="OK",IF(IFERROR(VLOOKUP(B271,total!$G$8:$G$1007,1,FALSE),"")="",B271&amp;", ",""),"")</f>
        <v/>
      </c>
      <c r="W271" s="94" t="str">
        <f t="shared" si="19"/>
        <v/>
      </c>
    </row>
    <row r="272" spans="1:23" x14ac:dyDescent="0.25">
      <c r="A272" s="42" t="str">
        <f>IF(I272="OK",IFERROR(B272&amp;" - "&amp;VLOOKUP(C272,supply!$B$8:$C$507,2,FALSE)&amp;" - "&amp;E272&amp;" - "&amp;F272&amp;" - превод: "&amp;H272&amp;" - "&amp;DAY(G272)&amp;"."&amp;MONTH(G272)&amp;"."&amp;YEAR(G272),""),"1001 - Няма данни за пл. док.")</f>
        <v>1001 - Няма данни за пл. док.</v>
      </c>
      <c r="B272" s="69">
        <v>265</v>
      </c>
      <c r="C272" s="69" t="str">
        <f>IF(AND(D272&lt;&gt;"",D272&lt;&gt;" -  -  -  -  - "),VLOOKUP(D272,supply!$A$8:$B$507,2,FALSE),"")</f>
        <v/>
      </c>
      <c r="D272" s="60"/>
      <c r="E272" s="106"/>
      <c r="F272" s="105"/>
      <c r="G272" s="67"/>
      <c r="H272" s="108"/>
      <c r="I272" s="63" t="str">
        <f t="shared" si="16"/>
        <v>Няма избран доставчик</v>
      </c>
      <c r="J272" s="63" t="str">
        <f t="shared" si="17"/>
        <v/>
      </c>
      <c r="K272" s="3" t="str">
        <f t="shared" si="18"/>
        <v xml:space="preserve"> -  -  - преведена сума общо: </v>
      </c>
      <c r="V272" s="94" t="str">
        <f>IF(I272="OK",IF(IFERROR(VLOOKUP(B272,total!$G$8:$G$1007,1,FALSE),"")="",B272&amp;", ",""),"")</f>
        <v/>
      </c>
      <c r="W272" s="94" t="str">
        <f t="shared" si="19"/>
        <v/>
      </c>
    </row>
    <row r="273" spans="1:23" x14ac:dyDescent="0.25">
      <c r="A273" s="42" t="str">
        <f>IF(I273="OK",IFERROR(B273&amp;" - "&amp;VLOOKUP(C273,supply!$B$8:$C$507,2,FALSE)&amp;" - "&amp;E273&amp;" - "&amp;F273&amp;" - превод: "&amp;H273&amp;" - "&amp;DAY(G273)&amp;"."&amp;MONTH(G273)&amp;"."&amp;YEAR(G273),""),"1001 - Няма данни за пл. док.")</f>
        <v>1001 - Няма данни за пл. док.</v>
      </c>
      <c r="B273" s="69">
        <v>266</v>
      </c>
      <c r="C273" s="69" t="str">
        <f>IF(AND(D273&lt;&gt;"",D273&lt;&gt;" -  -  -  -  - "),VLOOKUP(D273,supply!$A$8:$B$507,2,FALSE),"")</f>
        <v/>
      </c>
      <c r="D273" s="60"/>
      <c r="E273" s="106"/>
      <c r="F273" s="105"/>
      <c r="G273" s="67"/>
      <c r="H273" s="108"/>
      <c r="I273" s="63" t="str">
        <f t="shared" si="16"/>
        <v>Няма избран доставчик</v>
      </c>
      <c r="J273" s="63" t="str">
        <f t="shared" si="17"/>
        <v/>
      </c>
      <c r="K273" s="3" t="str">
        <f t="shared" si="18"/>
        <v xml:space="preserve"> -  -  - преведена сума общо: </v>
      </c>
      <c r="V273" s="94" t="str">
        <f>IF(I273="OK",IF(IFERROR(VLOOKUP(B273,total!$G$8:$G$1007,1,FALSE),"")="",B273&amp;", ",""),"")</f>
        <v/>
      </c>
      <c r="W273" s="94" t="str">
        <f t="shared" si="19"/>
        <v/>
      </c>
    </row>
    <row r="274" spans="1:23" x14ac:dyDescent="0.25">
      <c r="A274" s="42" t="str">
        <f>IF(I274="OK",IFERROR(B274&amp;" - "&amp;VLOOKUP(C274,supply!$B$8:$C$507,2,FALSE)&amp;" - "&amp;E274&amp;" - "&amp;F274&amp;" - превод: "&amp;H274&amp;" - "&amp;DAY(G274)&amp;"."&amp;MONTH(G274)&amp;"."&amp;YEAR(G274),""),"1001 - Няма данни за пл. док.")</f>
        <v>1001 - Няма данни за пл. док.</v>
      </c>
      <c r="B274" s="69">
        <v>267</v>
      </c>
      <c r="C274" s="69" t="str">
        <f>IF(AND(D274&lt;&gt;"",D274&lt;&gt;" -  -  -  -  - "),VLOOKUP(D274,supply!$A$8:$B$507,2,FALSE),"")</f>
        <v/>
      </c>
      <c r="D274" s="60"/>
      <c r="E274" s="106"/>
      <c r="F274" s="105"/>
      <c r="G274" s="67"/>
      <c r="H274" s="108"/>
      <c r="I274" s="63" t="str">
        <f t="shared" si="16"/>
        <v>Няма избран доставчик</v>
      </c>
      <c r="J274" s="63" t="str">
        <f t="shared" si="17"/>
        <v/>
      </c>
      <c r="K274" s="3" t="str">
        <f t="shared" si="18"/>
        <v xml:space="preserve"> -  -  - преведена сума общо: </v>
      </c>
      <c r="V274" s="94" t="str">
        <f>IF(I274="OK",IF(IFERROR(VLOOKUP(B274,total!$G$8:$G$1007,1,FALSE),"")="",B274&amp;", ",""),"")</f>
        <v/>
      </c>
      <c r="W274" s="94" t="str">
        <f t="shared" si="19"/>
        <v/>
      </c>
    </row>
    <row r="275" spans="1:23" x14ac:dyDescent="0.25">
      <c r="A275" s="42" t="str">
        <f>IF(I275="OK",IFERROR(B275&amp;" - "&amp;VLOOKUP(C275,supply!$B$8:$C$507,2,FALSE)&amp;" - "&amp;E275&amp;" - "&amp;F275&amp;" - превод: "&amp;H275&amp;" - "&amp;DAY(G275)&amp;"."&amp;MONTH(G275)&amp;"."&amp;YEAR(G275),""),"1001 - Няма данни за пл. док.")</f>
        <v>1001 - Няма данни за пл. док.</v>
      </c>
      <c r="B275" s="69">
        <v>268</v>
      </c>
      <c r="C275" s="69" t="str">
        <f>IF(AND(D275&lt;&gt;"",D275&lt;&gt;" -  -  -  -  - "),VLOOKUP(D275,supply!$A$8:$B$507,2,FALSE),"")</f>
        <v/>
      </c>
      <c r="D275" s="60"/>
      <c r="E275" s="106"/>
      <c r="F275" s="105"/>
      <c r="G275" s="67"/>
      <c r="H275" s="108"/>
      <c r="I275" s="63" t="str">
        <f t="shared" si="16"/>
        <v>Няма избран доставчик</v>
      </c>
      <c r="J275" s="63" t="str">
        <f t="shared" si="17"/>
        <v/>
      </c>
      <c r="K275" s="3" t="str">
        <f t="shared" si="18"/>
        <v xml:space="preserve"> -  -  - преведена сума общо: </v>
      </c>
      <c r="V275" s="94" t="str">
        <f>IF(I275="OK",IF(IFERROR(VLOOKUP(B275,total!$G$8:$G$1007,1,FALSE),"")="",B275&amp;", ",""),"")</f>
        <v/>
      </c>
      <c r="W275" s="94" t="str">
        <f t="shared" si="19"/>
        <v/>
      </c>
    </row>
    <row r="276" spans="1:23" x14ac:dyDescent="0.25">
      <c r="A276" s="42" t="str">
        <f>IF(I276="OK",IFERROR(B276&amp;" - "&amp;VLOOKUP(C276,supply!$B$8:$C$507,2,FALSE)&amp;" - "&amp;E276&amp;" - "&amp;F276&amp;" - превод: "&amp;H276&amp;" - "&amp;DAY(G276)&amp;"."&amp;MONTH(G276)&amp;"."&amp;YEAR(G276),""),"1001 - Няма данни за пл. док.")</f>
        <v>1001 - Няма данни за пл. док.</v>
      </c>
      <c r="B276" s="69">
        <v>269</v>
      </c>
      <c r="C276" s="69" t="str">
        <f>IF(AND(D276&lt;&gt;"",D276&lt;&gt;" -  -  -  -  - "),VLOOKUP(D276,supply!$A$8:$B$507,2,FALSE),"")</f>
        <v/>
      </c>
      <c r="D276" s="60"/>
      <c r="E276" s="106"/>
      <c r="F276" s="105"/>
      <c r="G276" s="67"/>
      <c r="H276" s="108"/>
      <c r="I276" s="63" t="str">
        <f t="shared" si="16"/>
        <v>Няма избран доставчик</v>
      </c>
      <c r="J276" s="63" t="str">
        <f t="shared" si="17"/>
        <v/>
      </c>
      <c r="K276" s="3" t="str">
        <f t="shared" si="18"/>
        <v xml:space="preserve"> -  -  - преведена сума общо: </v>
      </c>
      <c r="V276" s="94" t="str">
        <f>IF(I276="OK",IF(IFERROR(VLOOKUP(B276,total!$G$8:$G$1007,1,FALSE),"")="",B276&amp;", ",""),"")</f>
        <v/>
      </c>
      <c r="W276" s="94" t="str">
        <f t="shared" si="19"/>
        <v/>
      </c>
    </row>
    <row r="277" spans="1:23" x14ac:dyDescent="0.25">
      <c r="A277" s="42" t="str">
        <f>IF(I277="OK",IFERROR(B277&amp;" - "&amp;VLOOKUP(C277,supply!$B$8:$C$507,2,FALSE)&amp;" - "&amp;E277&amp;" - "&amp;F277&amp;" - превод: "&amp;H277&amp;" - "&amp;DAY(G277)&amp;"."&amp;MONTH(G277)&amp;"."&amp;YEAR(G277),""),"1001 - Няма данни за пл. док.")</f>
        <v>1001 - Няма данни за пл. док.</v>
      </c>
      <c r="B277" s="69">
        <v>270</v>
      </c>
      <c r="C277" s="69" t="str">
        <f>IF(AND(D277&lt;&gt;"",D277&lt;&gt;" -  -  -  -  - "),VLOOKUP(D277,supply!$A$8:$B$507,2,FALSE),"")</f>
        <v/>
      </c>
      <c r="D277" s="60"/>
      <c r="E277" s="106"/>
      <c r="F277" s="105"/>
      <c r="G277" s="67"/>
      <c r="H277" s="108"/>
      <c r="I277" s="63" t="str">
        <f t="shared" si="16"/>
        <v>Няма избран доставчик</v>
      </c>
      <c r="J277" s="63" t="str">
        <f t="shared" si="17"/>
        <v/>
      </c>
      <c r="K277" s="3" t="str">
        <f t="shared" si="18"/>
        <v xml:space="preserve"> -  -  - преведена сума общо: </v>
      </c>
      <c r="V277" s="94" t="str">
        <f>IF(I277="OK",IF(IFERROR(VLOOKUP(B277,total!$G$8:$G$1007,1,FALSE),"")="",B277&amp;", ",""),"")</f>
        <v/>
      </c>
      <c r="W277" s="94" t="str">
        <f t="shared" si="19"/>
        <v/>
      </c>
    </row>
    <row r="278" spans="1:23" x14ac:dyDescent="0.25">
      <c r="A278" s="42" t="str">
        <f>IF(I278="OK",IFERROR(B278&amp;" - "&amp;VLOOKUP(C278,supply!$B$8:$C$507,2,FALSE)&amp;" - "&amp;E278&amp;" - "&amp;F278&amp;" - превод: "&amp;H278&amp;" - "&amp;DAY(G278)&amp;"."&amp;MONTH(G278)&amp;"."&amp;YEAR(G278),""),"1001 - Няма данни за пл. док.")</f>
        <v>1001 - Няма данни за пл. док.</v>
      </c>
      <c r="B278" s="69">
        <v>271</v>
      </c>
      <c r="C278" s="69" t="str">
        <f>IF(AND(D278&lt;&gt;"",D278&lt;&gt;" -  -  -  -  - "),VLOOKUP(D278,supply!$A$8:$B$507,2,FALSE),"")</f>
        <v/>
      </c>
      <c r="D278" s="60"/>
      <c r="E278" s="106"/>
      <c r="F278" s="105"/>
      <c r="G278" s="67"/>
      <c r="H278" s="108"/>
      <c r="I278" s="63" t="str">
        <f t="shared" si="16"/>
        <v>Няма избран доставчик</v>
      </c>
      <c r="J278" s="63" t="str">
        <f t="shared" si="17"/>
        <v/>
      </c>
      <c r="K278" s="3" t="str">
        <f t="shared" si="18"/>
        <v xml:space="preserve"> -  -  - преведена сума общо: </v>
      </c>
      <c r="V278" s="94" t="str">
        <f>IF(I278="OK",IF(IFERROR(VLOOKUP(B278,total!$G$8:$G$1007,1,FALSE),"")="",B278&amp;", ",""),"")</f>
        <v/>
      </c>
      <c r="W278" s="94" t="str">
        <f t="shared" si="19"/>
        <v/>
      </c>
    </row>
    <row r="279" spans="1:23" x14ac:dyDescent="0.25">
      <c r="A279" s="42" t="str">
        <f>IF(I279="OK",IFERROR(B279&amp;" - "&amp;VLOOKUP(C279,supply!$B$8:$C$507,2,FALSE)&amp;" - "&amp;E279&amp;" - "&amp;F279&amp;" - превод: "&amp;H279&amp;" - "&amp;DAY(G279)&amp;"."&amp;MONTH(G279)&amp;"."&amp;YEAR(G279),""),"1001 - Няма данни за пл. док.")</f>
        <v>1001 - Няма данни за пл. док.</v>
      </c>
      <c r="B279" s="69">
        <v>272</v>
      </c>
      <c r="C279" s="69" t="str">
        <f>IF(AND(D279&lt;&gt;"",D279&lt;&gt;" -  -  -  -  - "),VLOOKUP(D279,supply!$A$8:$B$507,2,FALSE),"")</f>
        <v/>
      </c>
      <c r="D279" s="60"/>
      <c r="E279" s="106"/>
      <c r="F279" s="105"/>
      <c r="G279" s="67"/>
      <c r="H279" s="108"/>
      <c r="I279" s="63" t="str">
        <f t="shared" si="16"/>
        <v>Няма избран доставчик</v>
      </c>
      <c r="J279" s="63" t="str">
        <f t="shared" si="17"/>
        <v/>
      </c>
      <c r="K279" s="3" t="str">
        <f t="shared" si="18"/>
        <v xml:space="preserve"> -  -  - преведена сума общо: </v>
      </c>
      <c r="V279" s="94" t="str">
        <f>IF(I279="OK",IF(IFERROR(VLOOKUP(B279,total!$G$8:$G$1007,1,FALSE),"")="",B279&amp;", ",""),"")</f>
        <v/>
      </c>
      <c r="W279" s="94" t="str">
        <f t="shared" si="19"/>
        <v/>
      </c>
    </row>
    <row r="280" spans="1:23" x14ac:dyDescent="0.25">
      <c r="A280" s="42" t="str">
        <f>IF(I280="OK",IFERROR(B280&amp;" - "&amp;VLOOKUP(C280,supply!$B$8:$C$507,2,FALSE)&amp;" - "&amp;E280&amp;" - "&amp;F280&amp;" - превод: "&amp;H280&amp;" - "&amp;DAY(G280)&amp;"."&amp;MONTH(G280)&amp;"."&amp;YEAR(G280),""),"1001 - Няма данни за пл. док.")</f>
        <v>1001 - Няма данни за пл. док.</v>
      </c>
      <c r="B280" s="69">
        <v>273</v>
      </c>
      <c r="C280" s="69" t="str">
        <f>IF(AND(D280&lt;&gt;"",D280&lt;&gt;" -  -  -  -  - "),VLOOKUP(D280,supply!$A$8:$B$507,2,FALSE),"")</f>
        <v/>
      </c>
      <c r="D280" s="60"/>
      <c r="E280" s="106"/>
      <c r="F280" s="105"/>
      <c r="G280" s="67"/>
      <c r="H280" s="108"/>
      <c r="I280" s="63" t="str">
        <f t="shared" si="16"/>
        <v>Няма избран доставчик</v>
      </c>
      <c r="J280" s="63" t="str">
        <f t="shared" si="17"/>
        <v/>
      </c>
      <c r="K280" s="3" t="str">
        <f t="shared" si="18"/>
        <v xml:space="preserve"> -  -  - преведена сума общо: </v>
      </c>
      <c r="V280" s="94" t="str">
        <f>IF(I280="OK",IF(IFERROR(VLOOKUP(B280,total!$G$8:$G$1007,1,FALSE),"")="",B280&amp;", ",""),"")</f>
        <v/>
      </c>
      <c r="W280" s="94" t="str">
        <f t="shared" si="19"/>
        <v/>
      </c>
    </row>
    <row r="281" spans="1:23" x14ac:dyDescent="0.25">
      <c r="A281" s="42" t="str">
        <f>IF(I281="OK",IFERROR(B281&amp;" - "&amp;VLOOKUP(C281,supply!$B$8:$C$507,2,FALSE)&amp;" - "&amp;E281&amp;" - "&amp;F281&amp;" - превод: "&amp;H281&amp;" - "&amp;DAY(G281)&amp;"."&amp;MONTH(G281)&amp;"."&amp;YEAR(G281),""),"1001 - Няма данни за пл. док.")</f>
        <v>1001 - Няма данни за пл. док.</v>
      </c>
      <c r="B281" s="69">
        <v>274</v>
      </c>
      <c r="C281" s="69" t="str">
        <f>IF(AND(D281&lt;&gt;"",D281&lt;&gt;" -  -  -  -  - "),VLOOKUP(D281,supply!$A$8:$B$507,2,FALSE),"")</f>
        <v/>
      </c>
      <c r="D281" s="60"/>
      <c r="E281" s="106"/>
      <c r="F281" s="105"/>
      <c r="G281" s="67"/>
      <c r="H281" s="108"/>
      <c r="I281" s="63" t="str">
        <f t="shared" si="16"/>
        <v>Няма избран доставчик</v>
      </c>
      <c r="J281" s="63" t="str">
        <f t="shared" si="17"/>
        <v/>
      </c>
      <c r="K281" s="3" t="str">
        <f t="shared" si="18"/>
        <v xml:space="preserve"> -  -  - преведена сума общо: </v>
      </c>
      <c r="V281" s="94" t="str">
        <f>IF(I281="OK",IF(IFERROR(VLOOKUP(B281,total!$G$8:$G$1007,1,FALSE),"")="",B281&amp;", ",""),"")</f>
        <v/>
      </c>
      <c r="W281" s="94" t="str">
        <f t="shared" si="19"/>
        <v/>
      </c>
    </row>
    <row r="282" spans="1:23" x14ac:dyDescent="0.25">
      <c r="A282" s="42" t="str">
        <f>IF(I282="OK",IFERROR(B282&amp;" - "&amp;VLOOKUP(C282,supply!$B$8:$C$507,2,FALSE)&amp;" - "&amp;E282&amp;" - "&amp;F282&amp;" - превод: "&amp;H282&amp;" - "&amp;DAY(G282)&amp;"."&amp;MONTH(G282)&amp;"."&amp;YEAR(G282),""),"1001 - Няма данни за пл. док.")</f>
        <v>1001 - Няма данни за пл. док.</v>
      </c>
      <c r="B282" s="69">
        <v>275</v>
      </c>
      <c r="C282" s="69" t="str">
        <f>IF(AND(D282&lt;&gt;"",D282&lt;&gt;" -  -  -  -  - "),VLOOKUP(D282,supply!$A$8:$B$507,2,FALSE),"")</f>
        <v/>
      </c>
      <c r="D282" s="60"/>
      <c r="E282" s="106"/>
      <c r="F282" s="105"/>
      <c r="G282" s="67"/>
      <c r="H282" s="108"/>
      <c r="I282" s="63" t="str">
        <f t="shared" si="16"/>
        <v>Няма избран доставчик</v>
      </c>
      <c r="J282" s="63" t="str">
        <f t="shared" si="17"/>
        <v/>
      </c>
      <c r="K282" s="3" t="str">
        <f t="shared" si="18"/>
        <v xml:space="preserve"> -  -  - преведена сума общо: </v>
      </c>
      <c r="V282" s="94" t="str">
        <f>IF(I282="OK",IF(IFERROR(VLOOKUP(B282,total!$G$8:$G$1007,1,FALSE),"")="",B282&amp;", ",""),"")</f>
        <v/>
      </c>
      <c r="W282" s="94" t="str">
        <f t="shared" si="19"/>
        <v/>
      </c>
    </row>
    <row r="283" spans="1:23" x14ac:dyDescent="0.25">
      <c r="A283" s="42" t="str">
        <f>IF(I283="OK",IFERROR(B283&amp;" - "&amp;VLOOKUP(C283,supply!$B$8:$C$507,2,FALSE)&amp;" - "&amp;E283&amp;" - "&amp;F283&amp;" - превод: "&amp;H283&amp;" - "&amp;DAY(G283)&amp;"."&amp;MONTH(G283)&amp;"."&amp;YEAR(G283),""),"1001 - Няма данни за пл. док.")</f>
        <v>1001 - Няма данни за пл. док.</v>
      </c>
      <c r="B283" s="69">
        <v>276</v>
      </c>
      <c r="C283" s="69" t="str">
        <f>IF(AND(D283&lt;&gt;"",D283&lt;&gt;" -  -  -  -  - "),VLOOKUP(D283,supply!$A$8:$B$507,2,FALSE),"")</f>
        <v/>
      </c>
      <c r="D283" s="60"/>
      <c r="E283" s="106"/>
      <c r="F283" s="105"/>
      <c r="G283" s="67"/>
      <c r="H283" s="108"/>
      <c r="I283" s="63" t="str">
        <f t="shared" si="16"/>
        <v>Няма избран доставчик</v>
      </c>
      <c r="J283" s="63" t="str">
        <f t="shared" si="17"/>
        <v/>
      </c>
      <c r="K283" s="3" t="str">
        <f t="shared" si="18"/>
        <v xml:space="preserve"> -  -  - преведена сума общо: </v>
      </c>
      <c r="V283" s="94" t="str">
        <f>IF(I283="OK",IF(IFERROR(VLOOKUP(B283,total!$G$8:$G$1007,1,FALSE),"")="",B283&amp;", ",""),"")</f>
        <v/>
      </c>
      <c r="W283" s="94" t="str">
        <f t="shared" si="19"/>
        <v/>
      </c>
    </row>
    <row r="284" spans="1:23" x14ac:dyDescent="0.25">
      <c r="A284" s="42" t="str">
        <f>IF(I284="OK",IFERROR(B284&amp;" - "&amp;VLOOKUP(C284,supply!$B$8:$C$507,2,FALSE)&amp;" - "&amp;E284&amp;" - "&amp;F284&amp;" - превод: "&amp;H284&amp;" - "&amp;DAY(G284)&amp;"."&amp;MONTH(G284)&amp;"."&amp;YEAR(G284),""),"1001 - Няма данни за пл. док.")</f>
        <v>1001 - Няма данни за пл. док.</v>
      </c>
      <c r="B284" s="69">
        <v>277</v>
      </c>
      <c r="C284" s="69" t="str">
        <f>IF(AND(D284&lt;&gt;"",D284&lt;&gt;" -  -  -  -  - "),VLOOKUP(D284,supply!$A$8:$B$507,2,FALSE),"")</f>
        <v/>
      </c>
      <c r="D284" s="60"/>
      <c r="E284" s="106"/>
      <c r="F284" s="105"/>
      <c r="G284" s="67"/>
      <c r="H284" s="108"/>
      <c r="I284" s="63" t="str">
        <f t="shared" si="16"/>
        <v>Няма избран доставчик</v>
      </c>
      <c r="J284" s="63" t="str">
        <f t="shared" si="17"/>
        <v/>
      </c>
      <c r="K284" s="3" t="str">
        <f t="shared" si="18"/>
        <v xml:space="preserve"> -  -  - преведена сума общо: </v>
      </c>
      <c r="V284" s="94" t="str">
        <f>IF(I284="OK",IF(IFERROR(VLOOKUP(B284,total!$G$8:$G$1007,1,FALSE),"")="",B284&amp;", ",""),"")</f>
        <v/>
      </c>
      <c r="W284" s="94" t="str">
        <f t="shared" si="19"/>
        <v/>
      </c>
    </row>
    <row r="285" spans="1:23" x14ac:dyDescent="0.25">
      <c r="A285" s="42" t="str">
        <f>IF(I285="OK",IFERROR(B285&amp;" - "&amp;VLOOKUP(C285,supply!$B$8:$C$507,2,FALSE)&amp;" - "&amp;E285&amp;" - "&amp;F285&amp;" - превод: "&amp;H285&amp;" - "&amp;DAY(G285)&amp;"."&amp;MONTH(G285)&amp;"."&amp;YEAR(G285),""),"1001 - Няма данни за пл. док.")</f>
        <v>1001 - Няма данни за пл. док.</v>
      </c>
      <c r="B285" s="69">
        <v>278</v>
      </c>
      <c r="C285" s="69" t="str">
        <f>IF(AND(D285&lt;&gt;"",D285&lt;&gt;" -  -  -  -  - "),VLOOKUP(D285,supply!$A$8:$B$507,2,FALSE),"")</f>
        <v/>
      </c>
      <c r="D285" s="60"/>
      <c r="E285" s="106"/>
      <c r="F285" s="105"/>
      <c r="G285" s="67"/>
      <c r="H285" s="108"/>
      <c r="I285" s="63" t="str">
        <f t="shared" si="16"/>
        <v>Няма избран доставчик</v>
      </c>
      <c r="J285" s="63" t="str">
        <f t="shared" si="17"/>
        <v/>
      </c>
      <c r="K285" s="3" t="str">
        <f t="shared" si="18"/>
        <v xml:space="preserve"> -  -  - преведена сума общо: </v>
      </c>
      <c r="V285" s="94" t="str">
        <f>IF(I285="OK",IF(IFERROR(VLOOKUP(B285,total!$G$8:$G$1007,1,FALSE),"")="",B285&amp;", ",""),"")</f>
        <v/>
      </c>
      <c r="W285" s="94" t="str">
        <f t="shared" si="19"/>
        <v/>
      </c>
    </row>
    <row r="286" spans="1:23" x14ac:dyDescent="0.25">
      <c r="A286" s="42" t="str">
        <f>IF(I286="OK",IFERROR(B286&amp;" - "&amp;VLOOKUP(C286,supply!$B$8:$C$507,2,FALSE)&amp;" - "&amp;E286&amp;" - "&amp;F286&amp;" - превод: "&amp;H286&amp;" - "&amp;DAY(G286)&amp;"."&amp;MONTH(G286)&amp;"."&amp;YEAR(G286),""),"1001 - Няма данни за пл. док.")</f>
        <v>1001 - Няма данни за пл. док.</v>
      </c>
      <c r="B286" s="69">
        <v>279</v>
      </c>
      <c r="C286" s="69" t="str">
        <f>IF(AND(D286&lt;&gt;"",D286&lt;&gt;" -  -  -  -  - "),VLOOKUP(D286,supply!$A$8:$B$507,2,FALSE),"")</f>
        <v/>
      </c>
      <c r="D286" s="60"/>
      <c r="E286" s="106"/>
      <c r="F286" s="105"/>
      <c r="G286" s="67"/>
      <c r="H286" s="108"/>
      <c r="I286" s="63" t="str">
        <f t="shared" si="16"/>
        <v>Няма избран доставчик</v>
      </c>
      <c r="J286" s="63" t="str">
        <f t="shared" si="17"/>
        <v/>
      </c>
      <c r="K286" s="3" t="str">
        <f t="shared" si="18"/>
        <v xml:space="preserve"> -  -  - преведена сума общо: </v>
      </c>
      <c r="V286" s="94" t="str">
        <f>IF(I286="OK",IF(IFERROR(VLOOKUP(B286,total!$G$8:$G$1007,1,FALSE),"")="",B286&amp;", ",""),"")</f>
        <v/>
      </c>
      <c r="W286" s="94" t="str">
        <f t="shared" si="19"/>
        <v/>
      </c>
    </row>
    <row r="287" spans="1:23" x14ac:dyDescent="0.25">
      <c r="A287" s="42" t="str">
        <f>IF(I287="OK",IFERROR(B287&amp;" - "&amp;VLOOKUP(C287,supply!$B$8:$C$507,2,FALSE)&amp;" - "&amp;E287&amp;" - "&amp;F287&amp;" - превод: "&amp;H287&amp;" - "&amp;DAY(G287)&amp;"."&amp;MONTH(G287)&amp;"."&amp;YEAR(G287),""),"1001 - Няма данни за пл. док.")</f>
        <v>1001 - Няма данни за пл. док.</v>
      </c>
      <c r="B287" s="69">
        <v>280</v>
      </c>
      <c r="C287" s="69" t="str">
        <f>IF(AND(D287&lt;&gt;"",D287&lt;&gt;" -  -  -  -  - "),VLOOKUP(D287,supply!$A$8:$B$507,2,FALSE),"")</f>
        <v/>
      </c>
      <c r="D287" s="60"/>
      <c r="E287" s="106"/>
      <c r="F287" s="105"/>
      <c r="G287" s="67"/>
      <c r="H287" s="108"/>
      <c r="I287" s="63" t="str">
        <f t="shared" si="16"/>
        <v>Няма избран доставчик</v>
      </c>
      <c r="J287" s="63" t="str">
        <f t="shared" si="17"/>
        <v/>
      </c>
      <c r="K287" s="3" t="str">
        <f t="shared" si="18"/>
        <v xml:space="preserve"> -  -  - преведена сума общо: </v>
      </c>
      <c r="V287" s="94" t="str">
        <f>IF(I287="OK",IF(IFERROR(VLOOKUP(B287,total!$G$8:$G$1007,1,FALSE),"")="",B287&amp;", ",""),"")</f>
        <v/>
      </c>
      <c r="W287" s="94" t="str">
        <f t="shared" si="19"/>
        <v/>
      </c>
    </row>
    <row r="288" spans="1:23" x14ac:dyDescent="0.25">
      <c r="A288" s="42" t="str">
        <f>IF(I288="OK",IFERROR(B288&amp;" - "&amp;VLOOKUP(C288,supply!$B$8:$C$507,2,FALSE)&amp;" - "&amp;E288&amp;" - "&amp;F288&amp;" - превод: "&amp;H288&amp;" - "&amp;DAY(G288)&amp;"."&amp;MONTH(G288)&amp;"."&amp;YEAR(G288),""),"1001 - Няма данни за пл. док.")</f>
        <v>1001 - Няма данни за пл. док.</v>
      </c>
      <c r="B288" s="69">
        <v>281</v>
      </c>
      <c r="C288" s="69" t="str">
        <f>IF(AND(D288&lt;&gt;"",D288&lt;&gt;" -  -  -  -  - "),VLOOKUP(D288,supply!$A$8:$B$507,2,FALSE),"")</f>
        <v/>
      </c>
      <c r="D288" s="60"/>
      <c r="E288" s="106"/>
      <c r="F288" s="105"/>
      <c r="G288" s="67"/>
      <c r="H288" s="108"/>
      <c r="I288" s="63" t="str">
        <f t="shared" si="16"/>
        <v>Няма избран доставчик</v>
      </c>
      <c r="J288" s="63" t="str">
        <f t="shared" si="17"/>
        <v/>
      </c>
      <c r="K288" s="3" t="str">
        <f t="shared" si="18"/>
        <v xml:space="preserve"> -  -  - преведена сума общо: </v>
      </c>
      <c r="V288" s="94" t="str">
        <f>IF(I288="OK",IF(IFERROR(VLOOKUP(B288,total!$G$8:$G$1007,1,FALSE),"")="",B288&amp;", ",""),"")</f>
        <v/>
      </c>
      <c r="W288" s="94" t="str">
        <f t="shared" si="19"/>
        <v/>
      </c>
    </row>
    <row r="289" spans="1:23" x14ac:dyDescent="0.25">
      <c r="A289" s="42" t="str">
        <f>IF(I289="OK",IFERROR(B289&amp;" - "&amp;VLOOKUP(C289,supply!$B$8:$C$507,2,FALSE)&amp;" - "&amp;E289&amp;" - "&amp;F289&amp;" - превод: "&amp;H289&amp;" - "&amp;DAY(G289)&amp;"."&amp;MONTH(G289)&amp;"."&amp;YEAR(G289),""),"1001 - Няма данни за пл. док.")</f>
        <v>1001 - Няма данни за пл. док.</v>
      </c>
      <c r="B289" s="69">
        <v>282</v>
      </c>
      <c r="C289" s="69" t="str">
        <f>IF(AND(D289&lt;&gt;"",D289&lt;&gt;" -  -  -  -  - "),VLOOKUP(D289,supply!$A$8:$B$507,2,FALSE),"")</f>
        <v/>
      </c>
      <c r="D289" s="60"/>
      <c r="E289" s="106"/>
      <c r="F289" s="105"/>
      <c r="G289" s="67"/>
      <c r="H289" s="108"/>
      <c r="I289" s="63" t="str">
        <f t="shared" si="16"/>
        <v>Няма избран доставчик</v>
      </c>
      <c r="J289" s="63" t="str">
        <f t="shared" si="17"/>
        <v/>
      </c>
      <c r="K289" s="3" t="str">
        <f t="shared" si="18"/>
        <v xml:space="preserve"> -  -  - преведена сума общо: </v>
      </c>
      <c r="V289" s="94" t="str">
        <f>IF(I289="OK",IF(IFERROR(VLOOKUP(B289,total!$G$8:$G$1007,1,FALSE),"")="",B289&amp;", ",""),"")</f>
        <v/>
      </c>
      <c r="W289" s="94" t="str">
        <f t="shared" si="19"/>
        <v/>
      </c>
    </row>
    <row r="290" spans="1:23" x14ac:dyDescent="0.25">
      <c r="A290" s="42" t="str">
        <f>IF(I290="OK",IFERROR(B290&amp;" - "&amp;VLOOKUP(C290,supply!$B$8:$C$507,2,FALSE)&amp;" - "&amp;E290&amp;" - "&amp;F290&amp;" - превод: "&amp;H290&amp;" - "&amp;DAY(G290)&amp;"."&amp;MONTH(G290)&amp;"."&amp;YEAR(G290),""),"1001 - Няма данни за пл. док.")</f>
        <v>1001 - Няма данни за пл. док.</v>
      </c>
      <c r="B290" s="69">
        <v>283</v>
      </c>
      <c r="C290" s="69" t="str">
        <f>IF(AND(D290&lt;&gt;"",D290&lt;&gt;" -  -  -  -  - "),VLOOKUP(D290,supply!$A$8:$B$507,2,FALSE),"")</f>
        <v/>
      </c>
      <c r="D290" s="60"/>
      <c r="E290" s="106"/>
      <c r="F290" s="105"/>
      <c r="G290" s="67"/>
      <c r="H290" s="108"/>
      <c r="I290" s="63" t="str">
        <f t="shared" si="16"/>
        <v>Няма избран доставчик</v>
      </c>
      <c r="J290" s="63" t="str">
        <f t="shared" si="17"/>
        <v/>
      </c>
      <c r="K290" s="3" t="str">
        <f t="shared" si="18"/>
        <v xml:space="preserve"> -  -  - преведена сума общо: </v>
      </c>
      <c r="V290" s="94" t="str">
        <f>IF(I290="OK",IF(IFERROR(VLOOKUP(B290,total!$G$8:$G$1007,1,FALSE),"")="",B290&amp;", ",""),"")</f>
        <v/>
      </c>
      <c r="W290" s="94" t="str">
        <f t="shared" si="19"/>
        <v/>
      </c>
    </row>
    <row r="291" spans="1:23" x14ac:dyDescent="0.25">
      <c r="A291" s="42" t="str">
        <f>IF(I291="OK",IFERROR(B291&amp;" - "&amp;VLOOKUP(C291,supply!$B$8:$C$507,2,FALSE)&amp;" - "&amp;E291&amp;" - "&amp;F291&amp;" - превод: "&amp;H291&amp;" - "&amp;DAY(G291)&amp;"."&amp;MONTH(G291)&amp;"."&amp;YEAR(G291),""),"1001 - Няма данни за пл. док.")</f>
        <v>1001 - Няма данни за пл. док.</v>
      </c>
      <c r="B291" s="69">
        <v>284</v>
      </c>
      <c r="C291" s="69" t="str">
        <f>IF(AND(D291&lt;&gt;"",D291&lt;&gt;" -  -  -  -  - "),VLOOKUP(D291,supply!$A$8:$B$507,2,FALSE),"")</f>
        <v/>
      </c>
      <c r="D291" s="60"/>
      <c r="E291" s="106"/>
      <c r="F291" s="105"/>
      <c r="G291" s="67"/>
      <c r="H291" s="108"/>
      <c r="I291" s="63" t="str">
        <f t="shared" si="16"/>
        <v>Няма избран доставчик</v>
      </c>
      <c r="J291" s="63" t="str">
        <f t="shared" si="17"/>
        <v/>
      </c>
      <c r="K291" s="3" t="str">
        <f t="shared" si="18"/>
        <v xml:space="preserve"> -  -  - преведена сума общо: </v>
      </c>
      <c r="V291" s="94" t="str">
        <f>IF(I291="OK",IF(IFERROR(VLOOKUP(B291,total!$G$8:$G$1007,1,FALSE),"")="",B291&amp;", ",""),"")</f>
        <v/>
      </c>
      <c r="W291" s="94" t="str">
        <f t="shared" si="19"/>
        <v/>
      </c>
    </row>
    <row r="292" spans="1:23" x14ac:dyDescent="0.25">
      <c r="A292" s="42" t="str">
        <f>IF(I292="OK",IFERROR(B292&amp;" - "&amp;VLOOKUP(C292,supply!$B$8:$C$507,2,FALSE)&amp;" - "&amp;E292&amp;" - "&amp;F292&amp;" - превод: "&amp;H292&amp;" - "&amp;DAY(G292)&amp;"."&amp;MONTH(G292)&amp;"."&amp;YEAR(G292),""),"1001 - Няма данни за пл. док.")</f>
        <v>1001 - Няма данни за пл. док.</v>
      </c>
      <c r="B292" s="69">
        <v>285</v>
      </c>
      <c r="C292" s="69" t="str">
        <f>IF(AND(D292&lt;&gt;"",D292&lt;&gt;" -  -  -  -  - "),VLOOKUP(D292,supply!$A$8:$B$507,2,FALSE),"")</f>
        <v/>
      </c>
      <c r="D292" s="60"/>
      <c r="E292" s="106"/>
      <c r="F292" s="105"/>
      <c r="G292" s="67"/>
      <c r="H292" s="108"/>
      <c r="I292" s="63" t="str">
        <f t="shared" si="16"/>
        <v>Няма избран доставчик</v>
      </c>
      <c r="J292" s="63" t="str">
        <f t="shared" si="17"/>
        <v/>
      </c>
      <c r="K292" s="3" t="str">
        <f t="shared" si="18"/>
        <v xml:space="preserve"> -  -  - преведена сума общо: </v>
      </c>
      <c r="V292" s="94" t="str">
        <f>IF(I292="OK",IF(IFERROR(VLOOKUP(B292,total!$G$8:$G$1007,1,FALSE),"")="",B292&amp;", ",""),"")</f>
        <v/>
      </c>
      <c r="W292" s="94" t="str">
        <f t="shared" si="19"/>
        <v/>
      </c>
    </row>
    <row r="293" spans="1:23" x14ac:dyDescent="0.25">
      <c r="A293" s="42" t="str">
        <f>IF(I293="OK",IFERROR(B293&amp;" - "&amp;VLOOKUP(C293,supply!$B$8:$C$507,2,FALSE)&amp;" - "&amp;E293&amp;" - "&amp;F293&amp;" - превод: "&amp;H293&amp;" - "&amp;DAY(G293)&amp;"."&amp;MONTH(G293)&amp;"."&amp;YEAR(G293),""),"1001 - Няма данни за пл. док.")</f>
        <v>1001 - Няма данни за пл. док.</v>
      </c>
      <c r="B293" s="69">
        <v>286</v>
      </c>
      <c r="C293" s="69" t="str">
        <f>IF(AND(D293&lt;&gt;"",D293&lt;&gt;" -  -  -  -  - "),VLOOKUP(D293,supply!$A$8:$B$507,2,FALSE),"")</f>
        <v/>
      </c>
      <c r="D293" s="60"/>
      <c r="E293" s="106"/>
      <c r="F293" s="105"/>
      <c r="G293" s="67"/>
      <c r="H293" s="108"/>
      <c r="I293" s="63" t="str">
        <f t="shared" si="16"/>
        <v>Няма избран доставчик</v>
      </c>
      <c r="J293" s="63" t="str">
        <f t="shared" si="17"/>
        <v/>
      </c>
      <c r="K293" s="3" t="str">
        <f t="shared" si="18"/>
        <v xml:space="preserve"> -  -  - преведена сума общо: </v>
      </c>
      <c r="V293" s="94" t="str">
        <f>IF(I293="OK",IF(IFERROR(VLOOKUP(B293,total!$G$8:$G$1007,1,FALSE),"")="",B293&amp;", ",""),"")</f>
        <v/>
      </c>
      <c r="W293" s="94" t="str">
        <f t="shared" si="19"/>
        <v/>
      </c>
    </row>
    <row r="294" spans="1:23" x14ac:dyDescent="0.25">
      <c r="A294" s="42" t="str">
        <f>IF(I294="OK",IFERROR(B294&amp;" - "&amp;VLOOKUP(C294,supply!$B$8:$C$507,2,FALSE)&amp;" - "&amp;E294&amp;" - "&amp;F294&amp;" - превод: "&amp;H294&amp;" - "&amp;DAY(G294)&amp;"."&amp;MONTH(G294)&amp;"."&amp;YEAR(G294),""),"1001 - Няма данни за пл. док.")</f>
        <v>1001 - Няма данни за пл. док.</v>
      </c>
      <c r="B294" s="69">
        <v>287</v>
      </c>
      <c r="C294" s="69" t="str">
        <f>IF(AND(D294&lt;&gt;"",D294&lt;&gt;" -  -  -  -  - "),VLOOKUP(D294,supply!$A$8:$B$507,2,FALSE),"")</f>
        <v/>
      </c>
      <c r="D294" s="60"/>
      <c r="E294" s="106"/>
      <c r="F294" s="105"/>
      <c r="G294" s="67"/>
      <c r="H294" s="108"/>
      <c r="I294" s="63" t="str">
        <f t="shared" si="16"/>
        <v>Няма избран доставчик</v>
      </c>
      <c r="J294" s="63" t="str">
        <f t="shared" si="17"/>
        <v/>
      </c>
      <c r="K294" s="3" t="str">
        <f t="shared" si="18"/>
        <v xml:space="preserve"> -  -  - преведена сума общо: </v>
      </c>
      <c r="V294" s="94" t="str">
        <f>IF(I294="OK",IF(IFERROR(VLOOKUP(B294,total!$G$8:$G$1007,1,FALSE),"")="",B294&amp;", ",""),"")</f>
        <v/>
      </c>
      <c r="W294" s="94" t="str">
        <f t="shared" si="19"/>
        <v/>
      </c>
    </row>
    <row r="295" spans="1:23" x14ac:dyDescent="0.25">
      <c r="A295" s="42" t="str">
        <f>IF(I295="OK",IFERROR(B295&amp;" - "&amp;VLOOKUP(C295,supply!$B$8:$C$507,2,FALSE)&amp;" - "&amp;E295&amp;" - "&amp;F295&amp;" - превод: "&amp;H295&amp;" - "&amp;DAY(G295)&amp;"."&amp;MONTH(G295)&amp;"."&amp;YEAR(G295),""),"1001 - Няма данни за пл. док.")</f>
        <v>1001 - Няма данни за пл. док.</v>
      </c>
      <c r="B295" s="69">
        <v>288</v>
      </c>
      <c r="C295" s="69" t="str">
        <f>IF(AND(D295&lt;&gt;"",D295&lt;&gt;" -  -  -  -  - "),VLOOKUP(D295,supply!$A$8:$B$507,2,FALSE),"")</f>
        <v/>
      </c>
      <c r="D295" s="60"/>
      <c r="E295" s="106"/>
      <c r="F295" s="105"/>
      <c r="G295" s="67"/>
      <c r="H295" s="108"/>
      <c r="I295" s="63" t="str">
        <f t="shared" si="16"/>
        <v>Няма избран доставчик</v>
      </c>
      <c r="J295" s="63" t="str">
        <f t="shared" si="17"/>
        <v/>
      </c>
      <c r="K295" s="3" t="str">
        <f t="shared" si="18"/>
        <v xml:space="preserve"> -  -  - преведена сума общо: </v>
      </c>
      <c r="V295" s="94" t="str">
        <f>IF(I295="OK",IF(IFERROR(VLOOKUP(B295,total!$G$8:$G$1007,1,FALSE),"")="",B295&amp;", ",""),"")</f>
        <v/>
      </c>
      <c r="W295" s="94" t="str">
        <f t="shared" si="19"/>
        <v/>
      </c>
    </row>
    <row r="296" spans="1:23" x14ac:dyDescent="0.25">
      <c r="A296" s="42" t="str">
        <f>IF(I296="OK",IFERROR(B296&amp;" - "&amp;VLOOKUP(C296,supply!$B$8:$C$507,2,FALSE)&amp;" - "&amp;E296&amp;" - "&amp;F296&amp;" - превод: "&amp;H296&amp;" - "&amp;DAY(G296)&amp;"."&amp;MONTH(G296)&amp;"."&amp;YEAR(G296),""),"1001 - Няма данни за пл. док.")</f>
        <v>1001 - Няма данни за пл. док.</v>
      </c>
      <c r="B296" s="69">
        <v>289</v>
      </c>
      <c r="C296" s="69" t="str">
        <f>IF(AND(D296&lt;&gt;"",D296&lt;&gt;" -  -  -  -  - "),VLOOKUP(D296,supply!$A$8:$B$507,2,FALSE),"")</f>
        <v/>
      </c>
      <c r="D296" s="60"/>
      <c r="E296" s="106"/>
      <c r="F296" s="105"/>
      <c r="G296" s="67"/>
      <c r="H296" s="108"/>
      <c r="I296" s="63" t="str">
        <f t="shared" si="16"/>
        <v>Няма избран доставчик</v>
      </c>
      <c r="J296" s="63" t="str">
        <f t="shared" si="17"/>
        <v/>
      </c>
      <c r="K296" s="3" t="str">
        <f t="shared" si="18"/>
        <v xml:space="preserve"> -  -  - преведена сума общо: </v>
      </c>
      <c r="V296" s="94" t="str">
        <f>IF(I296="OK",IF(IFERROR(VLOOKUP(B296,total!$G$8:$G$1007,1,FALSE),"")="",B296&amp;", ",""),"")</f>
        <v/>
      </c>
      <c r="W296" s="94" t="str">
        <f t="shared" si="19"/>
        <v/>
      </c>
    </row>
    <row r="297" spans="1:23" x14ac:dyDescent="0.25">
      <c r="A297" s="42" t="str">
        <f>IF(I297="OK",IFERROR(B297&amp;" - "&amp;VLOOKUP(C297,supply!$B$8:$C$507,2,FALSE)&amp;" - "&amp;E297&amp;" - "&amp;F297&amp;" - превод: "&amp;H297&amp;" - "&amp;DAY(G297)&amp;"."&amp;MONTH(G297)&amp;"."&amp;YEAR(G297),""),"1001 - Няма данни за пл. док.")</f>
        <v>1001 - Няма данни за пл. док.</v>
      </c>
      <c r="B297" s="69">
        <v>290</v>
      </c>
      <c r="C297" s="69" t="str">
        <f>IF(AND(D297&lt;&gt;"",D297&lt;&gt;" -  -  -  -  - "),VLOOKUP(D297,supply!$A$8:$B$507,2,FALSE),"")</f>
        <v/>
      </c>
      <c r="D297" s="60"/>
      <c r="E297" s="106"/>
      <c r="F297" s="105"/>
      <c r="G297" s="67"/>
      <c r="H297" s="108"/>
      <c r="I297" s="63" t="str">
        <f t="shared" si="16"/>
        <v>Няма избран доставчик</v>
      </c>
      <c r="J297" s="63" t="str">
        <f t="shared" si="17"/>
        <v/>
      </c>
      <c r="K297" s="3" t="str">
        <f t="shared" si="18"/>
        <v xml:space="preserve"> -  -  - преведена сума общо: </v>
      </c>
      <c r="V297" s="94" t="str">
        <f>IF(I297="OK",IF(IFERROR(VLOOKUP(B297,total!$G$8:$G$1007,1,FALSE),"")="",B297&amp;", ",""),"")</f>
        <v/>
      </c>
      <c r="W297" s="94" t="str">
        <f t="shared" si="19"/>
        <v/>
      </c>
    </row>
    <row r="298" spans="1:23" x14ac:dyDescent="0.25">
      <c r="A298" s="42" t="str">
        <f>IF(I298="OK",IFERROR(B298&amp;" - "&amp;VLOOKUP(C298,supply!$B$8:$C$507,2,FALSE)&amp;" - "&amp;E298&amp;" - "&amp;F298&amp;" - превод: "&amp;H298&amp;" - "&amp;DAY(G298)&amp;"."&amp;MONTH(G298)&amp;"."&amp;YEAR(G298),""),"1001 - Няма данни за пл. док.")</f>
        <v>1001 - Няма данни за пл. док.</v>
      </c>
      <c r="B298" s="69">
        <v>291</v>
      </c>
      <c r="C298" s="69" t="str">
        <f>IF(AND(D298&lt;&gt;"",D298&lt;&gt;" -  -  -  -  - "),VLOOKUP(D298,supply!$A$8:$B$507,2,FALSE),"")</f>
        <v/>
      </c>
      <c r="D298" s="60"/>
      <c r="E298" s="106"/>
      <c r="F298" s="105"/>
      <c r="G298" s="67"/>
      <c r="H298" s="108"/>
      <c r="I298" s="63" t="str">
        <f t="shared" si="16"/>
        <v>Няма избран доставчик</v>
      </c>
      <c r="J298" s="63" t="str">
        <f t="shared" si="17"/>
        <v/>
      </c>
      <c r="K298" s="3" t="str">
        <f t="shared" si="18"/>
        <v xml:space="preserve"> -  -  - преведена сума общо: </v>
      </c>
      <c r="V298" s="94" t="str">
        <f>IF(I298="OK",IF(IFERROR(VLOOKUP(B298,total!$G$8:$G$1007,1,FALSE),"")="",B298&amp;", ",""),"")</f>
        <v/>
      </c>
      <c r="W298" s="94" t="str">
        <f t="shared" si="19"/>
        <v/>
      </c>
    </row>
    <row r="299" spans="1:23" x14ac:dyDescent="0.25">
      <c r="A299" s="42" t="str">
        <f>IF(I299="OK",IFERROR(B299&amp;" - "&amp;VLOOKUP(C299,supply!$B$8:$C$507,2,FALSE)&amp;" - "&amp;E299&amp;" - "&amp;F299&amp;" - превод: "&amp;H299&amp;" - "&amp;DAY(G299)&amp;"."&amp;MONTH(G299)&amp;"."&amp;YEAR(G299),""),"1001 - Няма данни за пл. док.")</f>
        <v>1001 - Няма данни за пл. док.</v>
      </c>
      <c r="B299" s="69">
        <v>292</v>
      </c>
      <c r="C299" s="69" t="str">
        <f>IF(AND(D299&lt;&gt;"",D299&lt;&gt;" -  -  -  -  - "),VLOOKUP(D299,supply!$A$8:$B$507,2,FALSE),"")</f>
        <v/>
      </c>
      <c r="D299" s="60"/>
      <c r="E299" s="106"/>
      <c r="F299" s="105"/>
      <c r="G299" s="67"/>
      <c r="H299" s="108"/>
      <c r="I299" s="63" t="str">
        <f t="shared" si="16"/>
        <v>Няма избран доставчик</v>
      </c>
      <c r="J299" s="63" t="str">
        <f t="shared" si="17"/>
        <v/>
      </c>
      <c r="K299" s="3" t="str">
        <f t="shared" si="18"/>
        <v xml:space="preserve"> -  -  - преведена сума общо: </v>
      </c>
      <c r="V299" s="94" t="str">
        <f>IF(I299="OK",IF(IFERROR(VLOOKUP(B299,total!$G$8:$G$1007,1,FALSE),"")="",B299&amp;", ",""),"")</f>
        <v/>
      </c>
      <c r="W299" s="94" t="str">
        <f t="shared" si="19"/>
        <v/>
      </c>
    </row>
    <row r="300" spans="1:23" x14ac:dyDescent="0.25">
      <c r="A300" s="42" t="str">
        <f>IF(I300="OK",IFERROR(B300&amp;" - "&amp;VLOOKUP(C300,supply!$B$8:$C$507,2,FALSE)&amp;" - "&amp;E300&amp;" - "&amp;F300&amp;" - превод: "&amp;H300&amp;" - "&amp;DAY(G300)&amp;"."&amp;MONTH(G300)&amp;"."&amp;YEAR(G300),""),"1001 - Няма данни за пл. док.")</f>
        <v>1001 - Няма данни за пл. док.</v>
      </c>
      <c r="B300" s="69">
        <v>293</v>
      </c>
      <c r="C300" s="69" t="str">
        <f>IF(AND(D300&lt;&gt;"",D300&lt;&gt;" -  -  -  -  - "),VLOOKUP(D300,supply!$A$8:$B$507,2,FALSE),"")</f>
        <v/>
      </c>
      <c r="D300" s="60"/>
      <c r="E300" s="106"/>
      <c r="F300" s="105"/>
      <c r="G300" s="67"/>
      <c r="H300" s="108"/>
      <c r="I300" s="63" t="str">
        <f t="shared" si="16"/>
        <v>Няма избран доставчик</v>
      </c>
      <c r="J300" s="63" t="str">
        <f t="shared" si="17"/>
        <v/>
      </c>
      <c r="K300" s="3" t="str">
        <f t="shared" si="18"/>
        <v xml:space="preserve"> -  -  - преведена сума общо: </v>
      </c>
      <c r="V300" s="94" t="str">
        <f>IF(I300="OK",IF(IFERROR(VLOOKUP(B300,total!$G$8:$G$1007,1,FALSE),"")="",B300&amp;", ",""),"")</f>
        <v/>
      </c>
      <c r="W300" s="94" t="str">
        <f t="shared" si="19"/>
        <v/>
      </c>
    </row>
    <row r="301" spans="1:23" x14ac:dyDescent="0.25">
      <c r="A301" s="42" t="str">
        <f>IF(I301="OK",IFERROR(B301&amp;" - "&amp;VLOOKUP(C301,supply!$B$8:$C$507,2,FALSE)&amp;" - "&amp;E301&amp;" - "&amp;F301&amp;" - превод: "&amp;H301&amp;" - "&amp;DAY(G301)&amp;"."&amp;MONTH(G301)&amp;"."&amp;YEAR(G301),""),"1001 - Няма данни за пл. док.")</f>
        <v>1001 - Няма данни за пл. док.</v>
      </c>
      <c r="B301" s="69">
        <v>294</v>
      </c>
      <c r="C301" s="69" t="str">
        <f>IF(AND(D301&lt;&gt;"",D301&lt;&gt;" -  -  -  -  - "),VLOOKUP(D301,supply!$A$8:$B$507,2,FALSE),"")</f>
        <v/>
      </c>
      <c r="D301" s="60"/>
      <c r="E301" s="106"/>
      <c r="F301" s="105"/>
      <c r="G301" s="67"/>
      <c r="H301" s="108"/>
      <c r="I301" s="63" t="str">
        <f t="shared" si="16"/>
        <v>Няма избран доставчик</v>
      </c>
      <c r="J301" s="63" t="str">
        <f t="shared" si="17"/>
        <v/>
      </c>
      <c r="K301" s="3" t="str">
        <f t="shared" si="18"/>
        <v xml:space="preserve"> -  -  - преведена сума общо: </v>
      </c>
      <c r="V301" s="94" t="str">
        <f>IF(I301="OK",IF(IFERROR(VLOOKUP(B301,total!$G$8:$G$1007,1,FALSE),"")="",B301&amp;", ",""),"")</f>
        <v/>
      </c>
      <c r="W301" s="94" t="str">
        <f t="shared" si="19"/>
        <v/>
      </c>
    </row>
    <row r="302" spans="1:23" x14ac:dyDescent="0.25">
      <c r="A302" s="42" t="str">
        <f>IF(I302="OK",IFERROR(B302&amp;" - "&amp;VLOOKUP(C302,supply!$B$8:$C$507,2,FALSE)&amp;" - "&amp;E302&amp;" - "&amp;F302&amp;" - превод: "&amp;H302&amp;" - "&amp;DAY(G302)&amp;"."&amp;MONTH(G302)&amp;"."&amp;YEAR(G302),""),"1001 - Няма данни за пл. док.")</f>
        <v>1001 - Няма данни за пл. док.</v>
      </c>
      <c r="B302" s="69">
        <v>295</v>
      </c>
      <c r="C302" s="69" t="str">
        <f>IF(AND(D302&lt;&gt;"",D302&lt;&gt;" -  -  -  -  - "),VLOOKUP(D302,supply!$A$8:$B$507,2,FALSE),"")</f>
        <v/>
      </c>
      <c r="D302" s="60"/>
      <c r="E302" s="106"/>
      <c r="F302" s="105"/>
      <c r="G302" s="67"/>
      <c r="H302" s="108"/>
      <c r="I302" s="63" t="str">
        <f t="shared" si="16"/>
        <v>Няма избран доставчик</v>
      </c>
      <c r="J302" s="63" t="str">
        <f t="shared" si="17"/>
        <v/>
      </c>
      <c r="K302" s="3" t="str">
        <f t="shared" si="18"/>
        <v xml:space="preserve"> -  -  - преведена сума общо: </v>
      </c>
      <c r="V302" s="94" t="str">
        <f>IF(I302="OK",IF(IFERROR(VLOOKUP(B302,total!$G$8:$G$1007,1,FALSE),"")="",B302&amp;", ",""),"")</f>
        <v/>
      </c>
      <c r="W302" s="94" t="str">
        <f t="shared" si="19"/>
        <v/>
      </c>
    </row>
    <row r="303" spans="1:23" x14ac:dyDescent="0.25">
      <c r="A303" s="42" t="str">
        <f>IF(I303="OK",IFERROR(B303&amp;" - "&amp;VLOOKUP(C303,supply!$B$8:$C$507,2,FALSE)&amp;" - "&amp;E303&amp;" - "&amp;F303&amp;" - превод: "&amp;H303&amp;" - "&amp;DAY(G303)&amp;"."&amp;MONTH(G303)&amp;"."&amp;YEAR(G303),""),"1001 - Няма данни за пл. док.")</f>
        <v>1001 - Няма данни за пл. док.</v>
      </c>
      <c r="B303" s="69">
        <v>296</v>
      </c>
      <c r="C303" s="69" t="str">
        <f>IF(AND(D303&lt;&gt;"",D303&lt;&gt;" -  -  -  -  - "),VLOOKUP(D303,supply!$A$8:$B$507,2,FALSE),"")</f>
        <v/>
      </c>
      <c r="D303" s="60"/>
      <c r="E303" s="106"/>
      <c r="F303" s="105"/>
      <c r="G303" s="67"/>
      <c r="H303" s="108"/>
      <c r="I303" s="63" t="str">
        <f t="shared" si="16"/>
        <v>Няма избран доставчик</v>
      </c>
      <c r="J303" s="63" t="str">
        <f t="shared" si="17"/>
        <v/>
      </c>
      <c r="K303" s="3" t="str">
        <f t="shared" si="18"/>
        <v xml:space="preserve"> -  -  - преведена сума общо: </v>
      </c>
      <c r="V303" s="94" t="str">
        <f>IF(I303="OK",IF(IFERROR(VLOOKUP(B303,total!$G$8:$G$1007,1,FALSE),"")="",B303&amp;", ",""),"")</f>
        <v/>
      </c>
      <c r="W303" s="94" t="str">
        <f t="shared" si="19"/>
        <v/>
      </c>
    </row>
    <row r="304" spans="1:23" x14ac:dyDescent="0.25">
      <c r="A304" s="42" t="str">
        <f>IF(I304="OK",IFERROR(B304&amp;" - "&amp;VLOOKUP(C304,supply!$B$8:$C$507,2,FALSE)&amp;" - "&amp;E304&amp;" - "&amp;F304&amp;" - превод: "&amp;H304&amp;" - "&amp;DAY(G304)&amp;"."&amp;MONTH(G304)&amp;"."&amp;YEAR(G304),""),"1001 - Няма данни за пл. док.")</f>
        <v>1001 - Няма данни за пл. док.</v>
      </c>
      <c r="B304" s="69">
        <v>297</v>
      </c>
      <c r="C304" s="69" t="str">
        <f>IF(AND(D304&lt;&gt;"",D304&lt;&gt;" -  -  -  -  - "),VLOOKUP(D304,supply!$A$8:$B$507,2,FALSE),"")</f>
        <v/>
      </c>
      <c r="D304" s="60"/>
      <c r="E304" s="106"/>
      <c r="F304" s="105"/>
      <c r="G304" s="67"/>
      <c r="H304" s="108"/>
      <c r="I304" s="63" t="str">
        <f t="shared" si="16"/>
        <v>Няма избран доставчик</v>
      </c>
      <c r="J304" s="63" t="str">
        <f t="shared" si="17"/>
        <v/>
      </c>
      <c r="K304" s="3" t="str">
        <f t="shared" si="18"/>
        <v xml:space="preserve"> -  -  - преведена сума общо: </v>
      </c>
      <c r="V304" s="94" t="str">
        <f>IF(I304="OK",IF(IFERROR(VLOOKUP(B304,total!$G$8:$G$1007,1,FALSE),"")="",B304&amp;", ",""),"")</f>
        <v/>
      </c>
      <c r="W304" s="94" t="str">
        <f t="shared" si="19"/>
        <v/>
      </c>
    </row>
    <row r="305" spans="1:23" x14ac:dyDescent="0.25">
      <c r="A305" s="42" t="str">
        <f>IF(I305="OK",IFERROR(B305&amp;" - "&amp;VLOOKUP(C305,supply!$B$8:$C$507,2,FALSE)&amp;" - "&amp;E305&amp;" - "&amp;F305&amp;" - превод: "&amp;H305&amp;" - "&amp;DAY(G305)&amp;"."&amp;MONTH(G305)&amp;"."&amp;YEAR(G305),""),"1001 - Няма данни за пл. док.")</f>
        <v>1001 - Няма данни за пл. док.</v>
      </c>
      <c r="B305" s="69">
        <v>298</v>
      </c>
      <c r="C305" s="69" t="str">
        <f>IF(AND(D305&lt;&gt;"",D305&lt;&gt;" -  -  -  -  - "),VLOOKUP(D305,supply!$A$8:$B$507,2,FALSE),"")</f>
        <v/>
      </c>
      <c r="D305" s="60"/>
      <c r="E305" s="106"/>
      <c r="F305" s="105"/>
      <c r="G305" s="67"/>
      <c r="H305" s="108"/>
      <c r="I305" s="63" t="str">
        <f t="shared" si="16"/>
        <v>Няма избран доставчик</v>
      </c>
      <c r="J305" s="63" t="str">
        <f t="shared" si="17"/>
        <v/>
      </c>
      <c r="K305" s="3" t="str">
        <f t="shared" si="18"/>
        <v xml:space="preserve"> -  -  - преведена сума общо: </v>
      </c>
      <c r="V305" s="94" t="str">
        <f>IF(I305="OK",IF(IFERROR(VLOOKUP(B305,total!$G$8:$G$1007,1,FALSE),"")="",B305&amp;", ",""),"")</f>
        <v/>
      </c>
      <c r="W305" s="94" t="str">
        <f t="shared" si="19"/>
        <v/>
      </c>
    </row>
    <row r="306" spans="1:23" x14ac:dyDescent="0.25">
      <c r="A306" s="42" t="str">
        <f>IF(I306="OK",IFERROR(B306&amp;" - "&amp;VLOOKUP(C306,supply!$B$8:$C$507,2,FALSE)&amp;" - "&amp;E306&amp;" - "&amp;F306&amp;" - превод: "&amp;H306&amp;" - "&amp;DAY(G306)&amp;"."&amp;MONTH(G306)&amp;"."&amp;YEAR(G306),""),"1001 - Няма данни за пл. док.")</f>
        <v>1001 - Няма данни за пл. док.</v>
      </c>
      <c r="B306" s="69">
        <v>299</v>
      </c>
      <c r="C306" s="69" t="str">
        <f>IF(AND(D306&lt;&gt;"",D306&lt;&gt;" -  -  -  -  - "),VLOOKUP(D306,supply!$A$8:$B$507,2,FALSE),"")</f>
        <v/>
      </c>
      <c r="D306" s="60"/>
      <c r="E306" s="106"/>
      <c r="F306" s="105"/>
      <c r="G306" s="67"/>
      <c r="H306" s="108"/>
      <c r="I306" s="63" t="str">
        <f t="shared" si="16"/>
        <v>Няма избран доставчик</v>
      </c>
      <c r="J306" s="63" t="str">
        <f t="shared" si="17"/>
        <v/>
      </c>
      <c r="K306" s="3" t="str">
        <f t="shared" si="18"/>
        <v xml:space="preserve"> -  -  - преведена сума общо: </v>
      </c>
      <c r="V306" s="94" t="str">
        <f>IF(I306="OK",IF(IFERROR(VLOOKUP(B306,total!$G$8:$G$1007,1,FALSE),"")="",B306&amp;", ",""),"")</f>
        <v/>
      </c>
      <c r="W306" s="94" t="str">
        <f t="shared" si="19"/>
        <v/>
      </c>
    </row>
    <row r="307" spans="1:23" x14ac:dyDescent="0.25">
      <c r="A307" s="42" t="str">
        <f>IF(I307="OK",IFERROR(B307&amp;" - "&amp;VLOOKUP(C307,supply!$B$8:$C$507,2,FALSE)&amp;" - "&amp;E307&amp;" - "&amp;F307&amp;" - превод: "&amp;H307&amp;" - "&amp;DAY(G307)&amp;"."&amp;MONTH(G307)&amp;"."&amp;YEAR(G307),""),"1001 - Няма данни за пл. док.")</f>
        <v>1001 - Няма данни за пл. док.</v>
      </c>
      <c r="B307" s="69">
        <v>300</v>
      </c>
      <c r="C307" s="69" t="str">
        <f>IF(AND(D307&lt;&gt;"",D307&lt;&gt;" -  -  -  -  - "),VLOOKUP(D307,supply!$A$8:$B$507,2,FALSE),"")</f>
        <v/>
      </c>
      <c r="D307" s="60"/>
      <c r="E307" s="106"/>
      <c r="F307" s="105"/>
      <c r="G307" s="67"/>
      <c r="H307" s="108"/>
      <c r="I307" s="63" t="str">
        <f t="shared" si="16"/>
        <v>Няма избран доставчик</v>
      </c>
      <c r="J307" s="63" t="str">
        <f t="shared" si="17"/>
        <v/>
      </c>
      <c r="K307" s="3" t="str">
        <f t="shared" si="18"/>
        <v xml:space="preserve"> -  -  - преведена сума общо: </v>
      </c>
      <c r="V307" s="94" t="str">
        <f>IF(I307="OK",IF(IFERROR(VLOOKUP(B307,total!$G$8:$G$1007,1,FALSE),"")="",B307&amp;", ",""),"")</f>
        <v/>
      </c>
      <c r="W307" s="94" t="str">
        <f t="shared" si="19"/>
        <v/>
      </c>
    </row>
    <row r="308" spans="1:23" x14ac:dyDescent="0.25">
      <c r="A308" s="42" t="str">
        <f>IF(I308="OK",IFERROR(B308&amp;" - "&amp;VLOOKUP(C308,supply!$B$8:$C$507,2,FALSE)&amp;" - "&amp;E308&amp;" - "&amp;F308&amp;" - превод: "&amp;H308&amp;" - "&amp;DAY(G308)&amp;"."&amp;MONTH(G308)&amp;"."&amp;YEAR(G308),""),"1001 - Няма данни за пл. док.")</f>
        <v>1001 - Няма данни за пл. док.</v>
      </c>
      <c r="B308" s="69">
        <v>301</v>
      </c>
      <c r="C308" s="69" t="str">
        <f>IF(AND(D308&lt;&gt;"",D308&lt;&gt;" -  -  -  -  - "),VLOOKUP(D308,supply!$A$8:$B$507,2,FALSE),"")</f>
        <v/>
      </c>
      <c r="D308" s="60"/>
      <c r="E308" s="106"/>
      <c r="F308" s="105"/>
      <c r="G308" s="67"/>
      <c r="H308" s="108"/>
      <c r="I308" s="63" t="str">
        <f t="shared" si="16"/>
        <v>Няма избран доставчик</v>
      </c>
      <c r="J308" s="63" t="str">
        <f t="shared" si="17"/>
        <v/>
      </c>
      <c r="K308" s="3" t="str">
        <f t="shared" si="18"/>
        <v xml:space="preserve"> -  -  - преведена сума общо: </v>
      </c>
      <c r="V308" s="94" t="str">
        <f>IF(I308="OK",IF(IFERROR(VLOOKUP(B308,total!$G$8:$G$1007,1,FALSE),"")="",B308&amp;", ",""),"")</f>
        <v/>
      </c>
      <c r="W308" s="94" t="str">
        <f t="shared" si="19"/>
        <v/>
      </c>
    </row>
    <row r="309" spans="1:23" x14ac:dyDescent="0.25">
      <c r="A309" s="42" t="str">
        <f>IF(I309="OK",IFERROR(B309&amp;" - "&amp;VLOOKUP(C309,supply!$B$8:$C$507,2,FALSE)&amp;" - "&amp;E309&amp;" - "&amp;F309&amp;" - превод: "&amp;H309&amp;" - "&amp;DAY(G309)&amp;"."&amp;MONTH(G309)&amp;"."&amp;YEAR(G309),""),"1001 - Няма данни за пл. док.")</f>
        <v>1001 - Няма данни за пл. док.</v>
      </c>
      <c r="B309" s="69">
        <v>302</v>
      </c>
      <c r="C309" s="69" t="str">
        <f>IF(AND(D309&lt;&gt;"",D309&lt;&gt;" -  -  -  -  - "),VLOOKUP(D309,supply!$A$8:$B$507,2,FALSE),"")</f>
        <v/>
      </c>
      <c r="D309" s="60"/>
      <c r="E309" s="106"/>
      <c r="F309" s="105"/>
      <c r="G309" s="67"/>
      <c r="H309" s="108"/>
      <c r="I309" s="63" t="str">
        <f t="shared" si="16"/>
        <v>Няма избран доставчик</v>
      </c>
      <c r="J309" s="63" t="str">
        <f t="shared" si="17"/>
        <v/>
      </c>
      <c r="K309" s="3" t="str">
        <f t="shared" si="18"/>
        <v xml:space="preserve"> -  -  - преведена сума общо: </v>
      </c>
      <c r="V309" s="94" t="str">
        <f>IF(I309="OK",IF(IFERROR(VLOOKUP(B309,total!$G$8:$G$1007,1,FALSE),"")="",B309&amp;", ",""),"")</f>
        <v/>
      </c>
      <c r="W309" s="94" t="str">
        <f t="shared" si="19"/>
        <v/>
      </c>
    </row>
    <row r="310" spans="1:23" x14ac:dyDescent="0.25">
      <c r="A310" s="42" t="str">
        <f>IF(I310="OK",IFERROR(B310&amp;" - "&amp;VLOOKUP(C310,supply!$B$8:$C$507,2,FALSE)&amp;" - "&amp;E310&amp;" - "&amp;F310&amp;" - превод: "&amp;H310&amp;" - "&amp;DAY(G310)&amp;"."&amp;MONTH(G310)&amp;"."&amp;YEAR(G310),""),"1001 - Няма данни за пл. док.")</f>
        <v>1001 - Няма данни за пл. док.</v>
      </c>
      <c r="B310" s="69">
        <v>303</v>
      </c>
      <c r="C310" s="69" t="str">
        <f>IF(AND(D310&lt;&gt;"",D310&lt;&gt;" -  -  -  -  - "),VLOOKUP(D310,supply!$A$8:$B$507,2,FALSE),"")</f>
        <v/>
      </c>
      <c r="D310" s="60"/>
      <c r="E310" s="106"/>
      <c r="F310" s="105"/>
      <c r="G310" s="67"/>
      <c r="H310" s="108"/>
      <c r="I310" s="63" t="str">
        <f t="shared" si="16"/>
        <v>Няма избран доставчик</v>
      </c>
      <c r="J310" s="63" t="str">
        <f t="shared" si="17"/>
        <v/>
      </c>
      <c r="K310" s="3" t="str">
        <f t="shared" si="18"/>
        <v xml:space="preserve"> -  -  - преведена сума общо: </v>
      </c>
      <c r="V310" s="94" t="str">
        <f>IF(I310="OK",IF(IFERROR(VLOOKUP(B310,total!$G$8:$G$1007,1,FALSE),"")="",B310&amp;", ",""),"")</f>
        <v/>
      </c>
      <c r="W310" s="94" t="str">
        <f t="shared" si="19"/>
        <v/>
      </c>
    </row>
    <row r="311" spans="1:23" x14ac:dyDescent="0.25">
      <c r="A311" s="42" t="str">
        <f>IF(I311="OK",IFERROR(B311&amp;" - "&amp;VLOOKUP(C311,supply!$B$8:$C$507,2,FALSE)&amp;" - "&amp;E311&amp;" - "&amp;F311&amp;" - превод: "&amp;H311&amp;" - "&amp;DAY(G311)&amp;"."&amp;MONTH(G311)&amp;"."&amp;YEAR(G311),""),"1001 - Няма данни за пл. док.")</f>
        <v>1001 - Няма данни за пл. док.</v>
      </c>
      <c r="B311" s="69">
        <v>304</v>
      </c>
      <c r="C311" s="69" t="str">
        <f>IF(AND(D311&lt;&gt;"",D311&lt;&gt;" -  -  -  -  - "),VLOOKUP(D311,supply!$A$8:$B$507,2,FALSE),"")</f>
        <v/>
      </c>
      <c r="D311" s="60"/>
      <c r="E311" s="106"/>
      <c r="F311" s="105"/>
      <c r="G311" s="67"/>
      <c r="H311" s="108"/>
      <c r="I311" s="63" t="str">
        <f t="shared" si="16"/>
        <v>Няма избран доставчик</v>
      </c>
      <c r="J311" s="63" t="str">
        <f t="shared" si="17"/>
        <v/>
      </c>
      <c r="K311" s="3" t="str">
        <f t="shared" si="18"/>
        <v xml:space="preserve"> -  -  - преведена сума общо: </v>
      </c>
      <c r="V311" s="94" t="str">
        <f>IF(I311="OK",IF(IFERROR(VLOOKUP(B311,total!$G$8:$G$1007,1,FALSE),"")="",B311&amp;", ",""),"")</f>
        <v/>
      </c>
      <c r="W311" s="94" t="str">
        <f t="shared" si="19"/>
        <v/>
      </c>
    </row>
    <row r="312" spans="1:23" x14ac:dyDescent="0.25">
      <c r="A312" s="42" t="str">
        <f>IF(I312="OK",IFERROR(B312&amp;" - "&amp;VLOOKUP(C312,supply!$B$8:$C$507,2,FALSE)&amp;" - "&amp;E312&amp;" - "&amp;F312&amp;" - превод: "&amp;H312&amp;" - "&amp;DAY(G312)&amp;"."&amp;MONTH(G312)&amp;"."&amp;YEAR(G312),""),"1001 - Няма данни за пл. док.")</f>
        <v>1001 - Няма данни за пл. док.</v>
      </c>
      <c r="B312" s="69">
        <v>305</v>
      </c>
      <c r="C312" s="69" t="str">
        <f>IF(AND(D312&lt;&gt;"",D312&lt;&gt;" -  -  -  -  - "),VLOOKUP(D312,supply!$A$8:$B$507,2,FALSE),"")</f>
        <v/>
      </c>
      <c r="D312" s="60"/>
      <c r="E312" s="106"/>
      <c r="F312" s="105"/>
      <c r="G312" s="67"/>
      <c r="H312" s="108"/>
      <c r="I312" s="63" t="str">
        <f t="shared" si="16"/>
        <v>Няма избран доставчик</v>
      </c>
      <c r="J312" s="63" t="str">
        <f t="shared" si="17"/>
        <v/>
      </c>
      <c r="K312" s="3" t="str">
        <f t="shared" si="18"/>
        <v xml:space="preserve"> -  -  - преведена сума общо: </v>
      </c>
      <c r="V312" s="94" t="str">
        <f>IF(I312="OK",IF(IFERROR(VLOOKUP(B312,total!$G$8:$G$1007,1,FALSE),"")="",B312&amp;", ",""),"")</f>
        <v/>
      </c>
      <c r="W312" s="94" t="str">
        <f t="shared" si="19"/>
        <v/>
      </c>
    </row>
    <row r="313" spans="1:23" x14ac:dyDescent="0.25">
      <c r="A313" s="42" t="str">
        <f>IF(I313="OK",IFERROR(B313&amp;" - "&amp;VLOOKUP(C313,supply!$B$8:$C$507,2,FALSE)&amp;" - "&amp;E313&amp;" - "&amp;F313&amp;" - превод: "&amp;H313&amp;" - "&amp;DAY(G313)&amp;"."&amp;MONTH(G313)&amp;"."&amp;YEAR(G313),""),"1001 - Няма данни за пл. док.")</f>
        <v>1001 - Няма данни за пл. док.</v>
      </c>
      <c r="B313" s="69">
        <v>306</v>
      </c>
      <c r="C313" s="69" t="str">
        <f>IF(AND(D313&lt;&gt;"",D313&lt;&gt;" -  -  -  -  - "),VLOOKUP(D313,supply!$A$8:$B$507,2,FALSE),"")</f>
        <v/>
      </c>
      <c r="D313" s="60"/>
      <c r="E313" s="106"/>
      <c r="F313" s="105"/>
      <c r="G313" s="67"/>
      <c r="H313" s="108"/>
      <c r="I313" s="63" t="str">
        <f t="shared" si="16"/>
        <v>Няма избран доставчик</v>
      </c>
      <c r="J313" s="63" t="str">
        <f t="shared" si="17"/>
        <v/>
      </c>
      <c r="K313" s="3" t="str">
        <f t="shared" si="18"/>
        <v xml:space="preserve"> -  -  - преведена сума общо: </v>
      </c>
      <c r="V313" s="94" t="str">
        <f>IF(I313="OK",IF(IFERROR(VLOOKUP(B313,total!$G$8:$G$1007,1,FALSE),"")="",B313&amp;", ",""),"")</f>
        <v/>
      </c>
      <c r="W313" s="94" t="str">
        <f t="shared" si="19"/>
        <v/>
      </c>
    </row>
    <row r="314" spans="1:23" x14ac:dyDescent="0.25">
      <c r="A314" s="42" t="str">
        <f>IF(I314="OK",IFERROR(B314&amp;" - "&amp;VLOOKUP(C314,supply!$B$8:$C$507,2,FALSE)&amp;" - "&amp;E314&amp;" - "&amp;F314&amp;" - превод: "&amp;H314&amp;" - "&amp;DAY(G314)&amp;"."&amp;MONTH(G314)&amp;"."&amp;YEAR(G314),""),"1001 - Няма данни за пл. док.")</f>
        <v>1001 - Няма данни за пл. док.</v>
      </c>
      <c r="B314" s="69">
        <v>307</v>
      </c>
      <c r="C314" s="69" t="str">
        <f>IF(AND(D314&lt;&gt;"",D314&lt;&gt;" -  -  -  -  - "),VLOOKUP(D314,supply!$A$8:$B$507,2,FALSE),"")</f>
        <v/>
      </c>
      <c r="D314" s="60"/>
      <c r="E314" s="106"/>
      <c r="F314" s="105"/>
      <c r="G314" s="67"/>
      <c r="H314" s="108"/>
      <c r="I314" s="63" t="str">
        <f t="shared" si="16"/>
        <v>Няма избран доставчик</v>
      </c>
      <c r="J314" s="63" t="str">
        <f t="shared" si="17"/>
        <v/>
      </c>
      <c r="K314" s="3" t="str">
        <f t="shared" si="18"/>
        <v xml:space="preserve"> -  -  - преведена сума общо: </v>
      </c>
      <c r="V314" s="94" t="str">
        <f>IF(I314="OK",IF(IFERROR(VLOOKUP(B314,total!$G$8:$G$1007,1,FALSE),"")="",B314&amp;", ",""),"")</f>
        <v/>
      </c>
      <c r="W314" s="94" t="str">
        <f t="shared" si="19"/>
        <v/>
      </c>
    </row>
    <row r="315" spans="1:23" x14ac:dyDescent="0.25">
      <c r="A315" s="42" t="str">
        <f>IF(I315="OK",IFERROR(B315&amp;" - "&amp;VLOOKUP(C315,supply!$B$8:$C$507,2,FALSE)&amp;" - "&amp;E315&amp;" - "&amp;F315&amp;" - превод: "&amp;H315&amp;" - "&amp;DAY(G315)&amp;"."&amp;MONTH(G315)&amp;"."&amp;YEAR(G315),""),"1001 - Няма данни за пл. док.")</f>
        <v>1001 - Няма данни за пл. док.</v>
      </c>
      <c r="B315" s="69">
        <v>308</v>
      </c>
      <c r="C315" s="69" t="str">
        <f>IF(AND(D315&lt;&gt;"",D315&lt;&gt;" -  -  -  -  - "),VLOOKUP(D315,supply!$A$8:$B$507,2,FALSE),"")</f>
        <v/>
      </c>
      <c r="D315" s="60"/>
      <c r="E315" s="106"/>
      <c r="F315" s="105"/>
      <c r="G315" s="67"/>
      <c r="H315" s="108"/>
      <c r="I315" s="63" t="str">
        <f t="shared" si="16"/>
        <v>Няма избран доставчик</v>
      </c>
      <c r="J315" s="63" t="str">
        <f t="shared" si="17"/>
        <v/>
      </c>
      <c r="K315" s="3" t="str">
        <f t="shared" si="18"/>
        <v xml:space="preserve"> -  -  - преведена сума общо: </v>
      </c>
      <c r="V315" s="94" t="str">
        <f>IF(I315="OK",IF(IFERROR(VLOOKUP(B315,total!$G$8:$G$1007,1,FALSE),"")="",B315&amp;", ",""),"")</f>
        <v/>
      </c>
      <c r="W315" s="94" t="str">
        <f t="shared" si="19"/>
        <v/>
      </c>
    </row>
    <row r="316" spans="1:23" x14ac:dyDescent="0.25">
      <c r="A316" s="42" t="str">
        <f>IF(I316="OK",IFERROR(B316&amp;" - "&amp;VLOOKUP(C316,supply!$B$8:$C$507,2,FALSE)&amp;" - "&amp;E316&amp;" - "&amp;F316&amp;" - превод: "&amp;H316&amp;" - "&amp;DAY(G316)&amp;"."&amp;MONTH(G316)&amp;"."&amp;YEAR(G316),""),"1001 - Няма данни за пл. док.")</f>
        <v>1001 - Няма данни за пл. док.</v>
      </c>
      <c r="B316" s="69">
        <v>309</v>
      </c>
      <c r="C316" s="69" t="str">
        <f>IF(AND(D316&lt;&gt;"",D316&lt;&gt;" -  -  -  -  - "),VLOOKUP(D316,supply!$A$8:$B$507,2,FALSE),"")</f>
        <v/>
      </c>
      <c r="D316" s="60"/>
      <c r="E316" s="106"/>
      <c r="F316" s="105"/>
      <c r="G316" s="67"/>
      <c r="H316" s="108"/>
      <c r="I316" s="63" t="str">
        <f t="shared" si="16"/>
        <v>Няма избран доставчик</v>
      </c>
      <c r="J316" s="63" t="str">
        <f t="shared" si="17"/>
        <v/>
      </c>
      <c r="K316" s="3" t="str">
        <f t="shared" si="18"/>
        <v xml:space="preserve"> -  -  - преведена сума общо: </v>
      </c>
      <c r="V316" s="94" t="str">
        <f>IF(I316="OK",IF(IFERROR(VLOOKUP(B316,total!$G$8:$G$1007,1,FALSE),"")="",B316&amp;", ",""),"")</f>
        <v/>
      </c>
      <c r="W316" s="94" t="str">
        <f t="shared" si="19"/>
        <v/>
      </c>
    </row>
    <row r="317" spans="1:23" x14ac:dyDescent="0.25">
      <c r="A317" s="42" t="str">
        <f>IF(I317="OK",IFERROR(B317&amp;" - "&amp;VLOOKUP(C317,supply!$B$8:$C$507,2,FALSE)&amp;" - "&amp;E317&amp;" - "&amp;F317&amp;" - превод: "&amp;H317&amp;" - "&amp;DAY(G317)&amp;"."&amp;MONTH(G317)&amp;"."&amp;YEAR(G317),""),"1001 - Няма данни за пл. док.")</f>
        <v>1001 - Няма данни за пл. док.</v>
      </c>
      <c r="B317" s="69">
        <v>310</v>
      </c>
      <c r="C317" s="69" t="str">
        <f>IF(AND(D317&lt;&gt;"",D317&lt;&gt;" -  -  -  -  - "),VLOOKUP(D317,supply!$A$8:$B$507,2,FALSE),"")</f>
        <v/>
      </c>
      <c r="D317" s="60"/>
      <c r="E317" s="106"/>
      <c r="F317" s="105"/>
      <c r="G317" s="67"/>
      <c r="H317" s="108"/>
      <c r="I317" s="63" t="str">
        <f t="shared" si="16"/>
        <v>Няма избран доставчик</v>
      </c>
      <c r="J317" s="63" t="str">
        <f t="shared" si="17"/>
        <v/>
      </c>
      <c r="K317" s="3" t="str">
        <f t="shared" si="18"/>
        <v xml:space="preserve"> -  -  - преведена сума общо: </v>
      </c>
      <c r="V317" s="94" t="str">
        <f>IF(I317="OK",IF(IFERROR(VLOOKUP(B317,total!$G$8:$G$1007,1,FALSE),"")="",B317&amp;", ",""),"")</f>
        <v/>
      </c>
      <c r="W317" s="94" t="str">
        <f t="shared" si="19"/>
        <v/>
      </c>
    </row>
    <row r="318" spans="1:23" x14ac:dyDescent="0.25">
      <c r="A318" s="42" t="str">
        <f>IF(I318="OK",IFERROR(B318&amp;" - "&amp;VLOOKUP(C318,supply!$B$8:$C$507,2,FALSE)&amp;" - "&amp;E318&amp;" - "&amp;F318&amp;" - превод: "&amp;H318&amp;" - "&amp;DAY(G318)&amp;"."&amp;MONTH(G318)&amp;"."&amp;YEAR(G318),""),"1001 - Няма данни за пл. док.")</f>
        <v>1001 - Няма данни за пл. док.</v>
      </c>
      <c r="B318" s="69">
        <v>311</v>
      </c>
      <c r="C318" s="69" t="str">
        <f>IF(AND(D318&lt;&gt;"",D318&lt;&gt;" -  -  -  -  - "),VLOOKUP(D318,supply!$A$8:$B$507,2,FALSE),"")</f>
        <v/>
      </c>
      <c r="D318" s="60"/>
      <c r="E318" s="106"/>
      <c r="F318" s="105"/>
      <c r="G318" s="67"/>
      <c r="H318" s="108"/>
      <c r="I318" s="63" t="str">
        <f t="shared" si="16"/>
        <v>Няма избран доставчик</v>
      </c>
      <c r="J318" s="63" t="str">
        <f t="shared" si="17"/>
        <v/>
      </c>
      <c r="K318" s="3" t="str">
        <f t="shared" si="18"/>
        <v xml:space="preserve"> -  -  - преведена сума общо: </v>
      </c>
      <c r="V318" s="94" t="str">
        <f>IF(I318="OK",IF(IFERROR(VLOOKUP(B318,total!$G$8:$G$1007,1,FALSE),"")="",B318&amp;", ",""),"")</f>
        <v/>
      </c>
      <c r="W318" s="94" t="str">
        <f t="shared" si="19"/>
        <v/>
      </c>
    </row>
    <row r="319" spans="1:23" x14ac:dyDescent="0.25">
      <c r="A319" s="42" t="str">
        <f>IF(I319="OK",IFERROR(B319&amp;" - "&amp;VLOOKUP(C319,supply!$B$8:$C$507,2,FALSE)&amp;" - "&amp;E319&amp;" - "&amp;F319&amp;" - превод: "&amp;H319&amp;" - "&amp;DAY(G319)&amp;"."&amp;MONTH(G319)&amp;"."&amp;YEAR(G319),""),"1001 - Няма данни за пл. док.")</f>
        <v>1001 - Няма данни за пл. док.</v>
      </c>
      <c r="B319" s="69">
        <v>312</v>
      </c>
      <c r="C319" s="69" t="str">
        <f>IF(AND(D319&lt;&gt;"",D319&lt;&gt;" -  -  -  -  - "),VLOOKUP(D319,supply!$A$8:$B$507,2,FALSE),"")</f>
        <v/>
      </c>
      <c r="D319" s="60"/>
      <c r="E319" s="106"/>
      <c r="F319" s="105"/>
      <c r="G319" s="67"/>
      <c r="H319" s="108"/>
      <c r="I319" s="63" t="str">
        <f t="shared" si="16"/>
        <v>Няма избран доставчик</v>
      </c>
      <c r="J319" s="63" t="str">
        <f t="shared" si="17"/>
        <v/>
      </c>
      <c r="K319" s="3" t="str">
        <f t="shared" si="18"/>
        <v xml:space="preserve"> -  -  - преведена сума общо: </v>
      </c>
      <c r="V319" s="94" t="str">
        <f>IF(I319="OK",IF(IFERROR(VLOOKUP(B319,total!$G$8:$G$1007,1,FALSE),"")="",B319&amp;", ",""),"")</f>
        <v/>
      </c>
      <c r="W319" s="94" t="str">
        <f t="shared" si="19"/>
        <v/>
      </c>
    </row>
    <row r="320" spans="1:23" x14ac:dyDescent="0.25">
      <c r="A320" s="42" t="str">
        <f>IF(I320="OK",IFERROR(B320&amp;" - "&amp;VLOOKUP(C320,supply!$B$8:$C$507,2,FALSE)&amp;" - "&amp;E320&amp;" - "&amp;F320&amp;" - превод: "&amp;H320&amp;" - "&amp;DAY(G320)&amp;"."&amp;MONTH(G320)&amp;"."&amp;YEAR(G320),""),"1001 - Няма данни за пл. док.")</f>
        <v>1001 - Няма данни за пл. док.</v>
      </c>
      <c r="B320" s="69">
        <v>313</v>
      </c>
      <c r="C320" s="69" t="str">
        <f>IF(AND(D320&lt;&gt;"",D320&lt;&gt;" -  -  -  -  - "),VLOOKUP(D320,supply!$A$8:$B$507,2,FALSE),"")</f>
        <v/>
      </c>
      <c r="D320" s="60"/>
      <c r="E320" s="106"/>
      <c r="F320" s="105"/>
      <c r="G320" s="67"/>
      <c r="H320" s="108"/>
      <c r="I320" s="63" t="str">
        <f t="shared" si="16"/>
        <v>Няма избран доставчик</v>
      </c>
      <c r="J320" s="63" t="str">
        <f t="shared" si="17"/>
        <v/>
      </c>
      <c r="K320" s="3" t="str">
        <f t="shared" si="18"/>
        <v xml:space="preserve"> -  -  - преведена сума общо: </v>
      </c>
      <c r="V320" s="94" t="str">
        <f>IF(I320="OK",IF(IFERROR(VLOOKUP(B320,total!$G$8:$G$1007,1,FALSE),"")="",B320&amp;", ",""),"")</f>
        <v/>
      </c>
      <c r="W320" s="94" t="str">
        <f t="shared" si="19"/>
        <v/>
      </c>
    </row>
    <row r="321" spans="1:23" x14ac:dyDescent="0.25">
      <c r="A321" s="42" t="str">
        <f>IF(I321="OK",IFERROR(B321&amp;" - "&amp;VLOOKUP(C321,supply!$B$8:$C$507,2,FALSE)&amp;" - "&amp;E321&amp;" - "&amp;F321&amp;" - превод: "&amp;H321&amp;" - "&amp;DAY(G321)&amp;"."&amp;MONTH(G321)&amp;"."&amp;YEAR(G321),""),"1001 - Няма данни за пл. док.")</f>
        <v>1001 - Няма данни за пл. док.</v>
      </c>
      <c r="B321" s="69">
        <v>314</v>
      </c>
      <c r="C321" s="69" t="str">
        <f>IF(AND(D321&lt;&gt;"",D321&lt;&gt;" -  -  -  -  - "),VLOOKUP(D321,supply!$A$8:$B$507,2,FALSE),"")</f>
        <v/>
      </c>
      <c r="D321" s="60"/>
      <c r="E321" s="106"/>
      <c r="F321" s="105"/>
      <c r="G321" s="67"/>
      <c r="H321" s="108"/>
      <c r="I321" s="63" t="str">
        <f t="shared" si="16"/>
        <v>Няма избран доставчик</v>
      </c>
      <c r="J321" s="63" t="str">
        <f t="shared" si="17"/>
        <v/>
      </c>
      <c r="K321" s="3" t="str">
        <f t="shared" si="18"/>
        <v xml:space="preserve"> -  -  - преведена сума общо: </v>
      </c>
      <c r="V321" s="94" t="str">
        <f>IF(I321="OK",IF(IFERROR(VLOOKUP(B321,total!$G$8:$G$1007,1,FALSE),"")="",B321&amp;", ",""),"")</f>
        <v/>
      </c>
      <c r="W321" s="94" t="str">
        <f t="shared" si="19"/>
        <v/>
      </c>
    </row>
    <row r="322" spans="1:23" x14ac:dyDescent="0.25">
      <c r="A322" s="42" t="str">
        <f>IF(I322="OK",IFERROR(B322&amp;" - "&amp;VLOOKUP(C322,supply!$B$8:$C$507,2,FALSE)&amp;" - "&amp;E322&amp;" - "&amp;F322&amp;" - превод: "&amp;H322&amp;" - "&amp;DAY(G322)&amp;"."&amp;MONTH(G322)&amp;"."&amp;YEAR(G322),""),"1001 - Няма данни за пл. док.")</f>
        <v>1001 - Няма данни за пл. док.</v>
      </c>
      <c r="B322" s="69">
        <v>315</v>
      </c>
      <c r="C322" s="69" t="str">
        <f>IF(AND(D322&lt;&gt;"",D322&lt;&gt;" -  -  -  -  - "),VLOOKUP(D322,supply!$A$8:$B$507,2,FALSE),"")</f>
        <v/>
      </c>
      <c r="D322" s="60"/>
      <c r="E322" s="106"/>
      <c r="F322" s="105"/>
      <c r="G322" s="67"/>
      <c r="H322" s="108"/>
      <c r="I322" s="63" t="str">
        <f t="shared" si="16"/>
        <v>Няма избран доставчик</v>
      </c>
      <c r="J322" s="63" t="str">
        <f t="shared" si="17"/>
        <v/>
      </c>
      <c r="K322" s="3" t="str">
        <f t="shared" si="18"/>
        <v xml:space="preserve"> -  -  - преведена сума общо: </v>
      </c>
      <c r="V322" s="94" t="str">
        <f>IF(I322="OK",IF(IFERROR(VLOOKUP(B322,total!$G$8:$G$1007,1,FALSE),"")="",B322&amp;", ",""),"")</f>
        <v/>
      </c>
      <c r="W322" s="94" t="str">
        <f t="shared" si="19"/>
        <v/>
      </c>
    </row>
    <row r="323" spans="1:23" x14ac:dyDescent="0.25">
      <c r="A323" s="42" t="str">
        <f>IF(I323="OK",IFERROR(B323&amp;" - "&amp;VLOOKUP(C323,supply!$B$8:$C$507,2,FALSE)&amp;" - "&amp;E323&amp;" - "&amp;F323&amp;" - превод: "&amp;H323&amp;" - "&amp;DAY(G323)&amp;"."&amp;MONTH(G323)&amp;"."&amp;YEAR(G323),""),"1001 - Няма данни за пл. док.")</f>
        <v>1001 - Няма данни за пл. док.</v>
      </c>
      <c r="B323" s="69">
        <v>316</v>
      </c>
      <c r="C323" s="69" t="str">
        <f>IF(AND(D323&lt;&gt;"",D323&lt;&gt;" -  -  -  -  - "),VLOOKUP(D323,supply!$A$8:$B$507,2,FALSE),"")</f>
        <v/>
      </c>
      <c r="D323" s="60"/>
      <c r="E323" s="106"/>
      <c r="F323" s="105"/>
      <c r="G323" s="67"/>
      <c r="H323" s="108"/>
      <c r="I323" s="63" t="str">
        <f t="shared" si="16"/>
        <v>Няма избран доставчик</v>
      </c>
      <c r="J323" s="63" t="str">
        <f t="shared" si="17"/>
        <v/>
      </c>
      <c r="K323" s="3" t="str">
        <f t="shared" si="18"/>
        <v xml:space="preserve"> -  -  - преведена сума общо: </v>
      </c>
      <c r="V323" s="94" t="str">
        <f>IF(I323="OK",IF(IFERROR(VLOOKUP(B323,total!$G$8:$G$1007,1,FALSE),"")="",B323&amp;", ",""),"")</f>
        <v/>
      </c>
      <c r="W323" s="94" t="str">
        <f t="shared" si="19"/>
        <v/>
      </c>
    </row>
    <row r="324" spans="1:23" x14ac:dyDescent="0.25">
      <c r="A324" s="42" t="str">
        <f>IF(I324="OK",IFERROR(B324&amp;" - "&amp;VLOOKUP(C324,supply!$B$8:$C$507,2,FALSE)&amp;" - "&amp;E324&amp;" - "&amp;F324&amp;" - превод: "&amp;H324&amp;" - "&amp;DAY(G324)&amp;"."&amp;MONTH(G324)&amp;"."&amp;YEAR(G324),""),"1001 - Няма данни за пл. док.")</f>
        <v>1001 - Няма данни за пл. док.</v>
      </c>
      <c r="B324" s="69">
        <v>317</v>
      </c>
      <c r="C324" s="69" t="str">
        <f>IF(AND(D324&lt;&gt;"",D324&lt;&gt;" -  -  -  -  - "),VLOOKUP(D324,supply!$A$8:$B$507,2,FALSE),"")</f>
        <v/>
      </c>
      <c r="D324" s="60"/>
      <c r="E324" s="106"/>
      <c r="F324" s="105"/>
      <c r="G324" s="67"/>
      <c r="H324" s="108"/>
      <c r="I324" s="63" t="str">
        <f t="shared" si="16"/>
        <v>Няма избран доставчик</v>
      </c>
      <c r="J324" s="63" t="str">
        <f t="shared" si="17"/>
        <v/>
      </c>
      <c r="K324" s="3" t="str">
        <f t="shared" si="18"/>
        <v xml:space="preserve"> -  -  - преведена сума общо: </v>
      </c>
      <c r="V324" s="94" t="str">
        <f>IF(I324="OK",IF(IFERROR(VLOOKUP(B324,total!$G$8:$G$1007,1,FALSE),"")="",B324&amp;", ",""),"")</f>
        <v/>
      </c>
      <c r="W324" s="94" t="str">
        <f t="shared" si="19"/>
        <v/>
      </c>
    </row>
    <row r="325" spans="1:23" x14ac:dyDescent="0.25">
      <c r="A325" s="42" t="str">
        <f>IF(I325="OK",IFERROR(B325&amp;" - "&amp;VLOOKUP(C325,supply!$B$8:$C$507,2,FALSE)&amp;" - "&amp;E325&amp;" - "&amp;F325&amp;" - превод: "&amp;H325&amp;" - "&amp;DAY(G325)&amp;"."&amp;MONTH(G325)&amp;"."&amp;YEAR(G325),""),"1001 - Няма данни за пл. док.")</f>
        <v>1001 - Няма данни за пл. док.</v>
      </c>
      <c r="B325" s="69">
        <v>318</v>
      </c>
      <c r="C325" s="69" t="str">
        <f>IF(AND(D325&lt;&gt;"",D325&lt;&gt;" -  -  -  -  - "),VLOOKUP(D325,supply!$A$8:$B$507,2,FALSE),"")</f>
        <v/>
      </c>
      <c r="D325" s="60"/>
      <c r="E325" s="106"/>
      <c r="F325" s="105"/>
      <c r="G325" s="67"/>
      <c r="H325" s="108"/>
      <c r="I325" s="63" t="str">
        <f t="shared" si="16"/>
        <v>Няма избран доставчик</v>
      </c>
      <c r="J325" s="63" t="str">
        <f t="shared" si="17"/>
        <v/>
      </c>
      <c r="K325" s="3" t="str">
        <f t="shared" si="18"/>
        <v xml:space="preserve"> -  -  - преведена сума общо: </v>
      </c>
      <c r="V325" s="94" t="str">
        <f>IF(I325="OK",IF(IFERROR(VLOOKUP(B325,total!$G$8:$G$1007,1,FALSE),"")="",B325&amp;", ",""),"")</f>
        <v/>
      </c>
      <c r="W325" s="94" t="str">
        <f t="shared" si="19"/>
        <v/>
      </c>
    </row>
    <row r="326" spans="1:23" x14ac:dyDescent="0.25">
      <c r="A326" s="42" t="str">
        <f>IF(I326="OK",IFERROR(B326&amp;" - "&amp;VLOOKUP(C326,supply!$B$8:$C$507,2,FALSE)&amp;" - "&amp;E326&amp;" - "&amp;F326&amp;" - превод: "&amp;H326&amp;" - "&amp;DAY(G326)&amp;"."&amp;MONTH(G326)&amp;"."&amp;YEAR(G326),""),"1001 - Няма данни за пл. док.")</f>
        <v>1001 - Няма данни за пл. док.</v>
      </c>
      <c r="B326" s="69">
        <v>319</v>
      </c>
      <c r="C326" s="69" t="str">
        <f>IF(AND(D326&lt;&gt;"",D326&lt;&gt;" -  -  -  -  - "),VLOOKUP(D326,supply!$A$8:$B$507,2,FALSE),"")</f>
        <v/>
      </c>
      <c r="D326" s="60"/>
      <c r="E326" s="106"/>
      <c r="F326" s="105"/>
      <c r="G326" s="67"/>
      <c r="H326" s="108"/>
      <c r="I326" s="63" t="str">
        <f t="shared" si="16"/>
        <v>Няма избран доставчик</v>
      </c>
      <c r="J326" s="63" t="str">
        <f t="shared" si="17"/>
        <v/>
      </c>
      <c r="K326" s="3" t="str">
        <f t="shared" si="18"/>
        <v xml:space="preserve"> -  -  - преведена сума общо: </v>
      </c>
      <c r="V326" s="94" t="str">
        <f>IF(I326="OK",IF(IFERROR(VLOOKUP(B326,total!$G$8:$G$1007,1,FALSE),"")="",B326&amp;", ",""),"")</f>
        <v/>
      </c>
      <c r="W326" s="94" t="str">
        <f t="shared" si="19"/>
        <v/>
      </c>
    </row>
    <row r="327" spans="1:23" x14ac:dyDescent="0.25">
      <c r="A327" s="42" t="str">
        <f>IF(I327="OK",IFERROR(B327&amp;" - "&amp;VLOOKUP(C327,supply!$B$8:$C$507,2,FALSE)&amp;" - "&amp;E327&amp;" - "&amp;F327&amp;" - превод: "&amp;H327&amp;" - "&amp;DAY(G327)&amp;"."&amp;MONTH(G327)&amp;"."&amp;YEAR(G327),""),"1001 - Няма данни за пл. док.")</f>
        <v>1001 - Няма данни за пл. док.</v>
      </c>
      <c r="B327" s="69">
        <v>320</v>
      </c>
      <c r="C327" s="69" t="str">
        <f>IF(AND(D327&lt;&gt;"",D327&lt;&gt;" -  -  -  -  - "),VLOOKUP(D327,supply!$A$8:$B$507,2,FALSE),"")</f>
        <v/>
      </c>
      <c r="D327" s="60"/>
      <c r="E327" s="106"/>
      <c r="F327" s="105"/>
      <c r="G327" s="67"/>
      <c r="H327" s="108"/>
      <c r="I327" s="63" t="str">
        <f t="shared" si="16"/>
        <v>Няма избран доставчик</v>
      </c>
      <c r="J327" s="63" t="str">
        <f t="shared" si="17"/>
        <v/>
      </c>
      <c r="K327" s="3" t="str">
        <f t="shared" si="18"/>
        <v xml:space="preserve"> -  -  - преведена сума общо: </v>
      </c>
      <c r="V327" s="94" t="str">
        <f>IF(I327="OK",IF(IFERROR(VLOOKUP(B327,total!$G$8:$G$1007,1,FALSE),"")="",B327&amp;", ",""),"")</f>
        <v/>
      </c>
      <c r="W327" s="94" t="str">
        <f t="shared" si="19"/>
        <v/>
      </c>
    </row>
    <row r="328" spans="1:23" x14ac:dyDescent="0.25">
      <c r="A328" s="42" t="str">
        <f>IF(I328="OK",IFERROR(B328&amp;" - "&amp;VLOOKUP(C328,supply!$B$8:$C$507,2,FALSE)&amp;" - "&amp;E328&amp;" - "&amp;F328&amp;" - превод: "&amp;H328&amp;" - "&amp;DAY(G328)&amp;"."&amp;MONTH(G328)&amp;"."&amp;YEAR(G328),""),"1001 - Няма данни за пл. док.")</f>
        <v>1001 - Няма данни за пл. док.</v>
      </c>
      <c r="B328" s="69">
        <v>321</v>
      </c>
      <c r="C328" s="69" t="str">
        <f>IF(AND(D328&lt;&gt;"",D328&lt;&gt;" -  -  -  -  - "),VLOOKUP(D328,supply!$A$8:$B$507,2,FALSE),"")</f>
        <v/>
      </c>
      <c r="D328" s="60"/>
      <c r="E328" s="106"/>
      <c r="F328" s="105"/>
      <c r="G328" s="67"/>
      <c r="H328" s="108"/>
      <c r="I328" s="63" t="str">
        <f t="shared" si="16"/>
        <v>Няма избран доставчик</v>
      </c>
      <c r="J328" s="63" t="str">
        <f t="shared" si="17"/>
        <v/>
      </c>
      <c r="K328" s="3" t="str">
        <f t="shared" si="18"/>
        <v xml:space="preserve"> -  -  - преведена сума общо: </v>
      </c>
      <c r="V328" s="94" t="str">
        <f>IF(I328="OK",IF(IFERROR(VLOOKUP(B328,total!$G$8:$G$1007,1,FALSE),"")="",B328&amp;", ",""),"")</f>
        <v/>
      </c>
      <c r="W328" s="94" t="str">
        <f t="shared" si="19"/>
        <v/>
      </c>
    </row>
    <row r="329" spans="1:23" x14ac:dyDescent="0.25">
      <c r="A329" s="42" t="str">
        <f>IF(I329="OK",IFERROR(B329&amp;" - "&amp;VLOOKUP(C329,supply!$B$8:$C$507,2,FALSE)&amp;" - "&amp;E329&amp;" - "&amp;F329&amp;" - превод: "&amp;H329&amp;" - "&amp;DAY(G329)&amp;"."&amp;MONTH(G329)&amp;"."&amp;YEAR(G329),""),"1001 - Няма данни за пл. док.")</f>
        <v>1001 - Няма данни за пл. док.</v>
      </c>
      <c r="B329" s="69">
        <v>322</v>
      </c>
      <c r="C329" s="69" t="str">
        <f>IF(AND(D329&lt;&gt;"",D329&lt;&gt;" -  -  -  -  - "),VLOOKUP(D329,supply!$A$8:$B$507,2,FALSE),"")</f>
        <v/>
      </c>
      <c r="D329" s="60"/>
      <c r="E329" s="106"/>
      <c r="F329" s="105"/>
      <c r="G329" s="67"/>
      <c r="H329" s="108"/>
      <c r="I329" s="63" t="str">
        <f t="shared" ref="I329:I392" si="20">IFERROR(IF(C329&lt;&gt;"",IF(AND(E329&lt;&gt;"",G329&lt;&gt;"",H329&lt;&gt;""),"OK","Задължителни полета - Наименование/Дата/Преведена сума"),"Няма избран доставчик"),"Преизберете доставчик")</f>
        <v>Няма избран доставчик</v>
      </c>
      <c r="J329" s="63" t="str">
        <f t="shared" ref="J329:J392" si="21">IF(ABS(H329)*100&gt;TRUNC(ABS(H329)*100),"Въведена е сума с повече от два знака след десетичната запетая","")</f>
        <v/>
      </c>
      <c r="K329" s="3" t="str">
        <f t="shared" ref="K329:K392" si="22">D329&amp;" - "&amp;E329&amp;" - "&amp;F329&amp;" - преведена сума общо: "&amp;H329</f>
        <v xml:space="preserve"> -  -  - преведена сума общо: </v>
      </c>
      <c r="V329" s="94" t="str">
        <f>IF(I329="OK",IF(IFERROR(VLOOKUP(B329,total!$G$8:$G$1007,1,FALSE),"")="",B329&amp;", ",""),"")</f>
        <v/>
      </c>
      <c r="W329" s="94" t="str">
        <f t="shared" si="19"/>
        <v/>
      </c>
    </row>
    <row r="330" spans="1:23" x14ac:dyDescent="0.25">
      <c r="A330" s="42" t="str">
        <f>IF(I330="OK",IFERROR(B330&amp;" - "&amp;VLOOKUP(C330,supply!$B$8:$C$507,2,FALSE)&amp;" - "&amp;E330&amp;" - "&amp;F330&amp;" - превод: "&amp;H330&amp;" - "&amp;DAY(G330)&amp;"."&amp;MONTH(G330)&amp;"."&amp;YEAR(G330),""),"1001 - Няма данни за пл. док.")</f>
        <v>1001 - Няма данни за пл. док.</v>
      </c>
      <c r="B330" s="69">
        <v>323</v>
      </c>
      <c r="C330" s="69" t="str">
        <f>IF(AND(D330&lt;&gt;"",D330&lt;&gt;" -  -  -  -  - "),VLOOKUP(D330,supply!$A$8:$B$507,2,FALSE),"")</f>
        <v/>
      </c>
      <c r="D330" s="60"/>
      <c r="E330" s="106"/>
      <c r="F330" s="105"/>
      <c r="G330" s="67"/>
      <c r="H330" s="108"/>
      <c r="I330" s="63" t="str">
        <f t="shared" si="20"/>
        <v>Няма избран доставчик</v>
      </c>
      <c r="J330" s="63" t="str">
        <f t="shared" si="21"/>
        <v/>
      </c>
      <c r="K330" s="3" t="str">
        <f t="shared" si="22"/>
        <v xml:space="preserve"> -  -  - преведена сума общо: </v>
      </c>
      <c r="V330" s="94" t="str">
        <f>IF(I330="OK",IF(IFERROR(VLOOKUP(B330,total!$G$8:$G$1007,1,FALSE),"")="",B330&amp;", ",""),"")</f>
        <v/>
      </c>
      <c r="W330" s="94" t="str">
        <f t="shared" ref="W330:W393" si="23">IF(I330="OK",CONCATENATE(W329,V330),W329)</f>
        <v/>
      </c>
    </row>
    <row r="331" spans="1:23" x14ac:dyDescent="0.25">
      <c r="A331" s="42" t="str">
        <f>IF(I331="OK",IFERROR(B331&amp;" - "&amp;VLOOKUP(C331,supply!$B$8:$C$507,2,FALSE)&amp;" - "&amp;E331&amp;" - "&amp;F331&amp;" - превод: "&amp;H331&amp;" - "&amp;DAY(G331)&amp;"."&amp;MONTH(G331)&amp;"."&amp;YEAR(G331),""),"1001 - Няма данни за пл. док.")</f>
        <v>1001 - Няма данни за пл. док.</v>
      </c>
      <c r="B331" s="69">
        <v>324</v>
      </c>
      <c r="C331" s="69" t="str">
        <f>IF(AND(D331&lt;&gt;"",D331&lt;&gt;" -  -  -  -  - "),VLOOKUP(D331,supply!$A$8:$B$507,2,FALSE),"")</f>
        <v/>
      </c>
      <c r="D331" s="60"/>
      <c r="E331" s="106"/>
      <c r="F331" s="105"/>
      <c r="G331" s="67"/>
      <c r="H331" s="108"/>
      <c r="I331" s="63" t="str">
        <f t="shared" si="20"/>
        <v>Няма избран доставчик</v>
      </c>
      <c r="J331" s="63" t="str">
        <f t="shared" si="21"/>
        <v/>
      </c>
      <c r="K331" s="3" t="str">
        <f t="shared" si="22"/>
        <v xml:space="preserve"> -  -  - преведена сума общо: </v>
      </c>
      <c r="V331" s="94" t="str">
        <f>IF(I331="OK",IF(IFERROR(VLOOKUP(B331,total!$G$8:$G$1007,1,FALSE),"")="",B331&amp;", ",""),"")</f>
        <v/>
      </c>
      <c r="W331" s="94" t="str">
        <f t="shared" si="23"/>
        <v/>
      </c>
    </row>
    <row r="332" spans="1:23" x14ac:dyDescent="0.25">
      <c r="A332" s="42" t="str">
        <f>IF(I332="OK",IFERROR(B332&amp;" - "&amp;VLOOKUP(C332,supply!$B$8:$C$507,2,FALSE)&amp;" - "&amp;E332&amp;" - "&amp;F332&amp;" - превод: "&amp;H332&amp;" - "&amp;DAY(G332)&amp;"."&amp;MONTH(G332)&amp;"."&amp;YEAR(G332),""),"1001 - Няма данни за пл. док.")</f>
        <v>1001 - Няма данни за пл. док.</v>
      </c>
      <c r="B332" s="69">
        <v>325</v>
      </c>
      <c r="C332" s="69" t="str">
        <f>IF(AND(D332&lt;&gt;"",D332&lt;&gt;" -  -  -  -  - "),VLOOKUP(D332,supply!$A$8:$B$507,2,FALSE),"")</f>
        <v/>
      </c>
      <c r="D332" s="60"/>
      <c r="E332" s="106"/>
      <c r="F332" s="105"/>
      <c r="G332" s="67"/>
      <c r="H332" s="108"/>
      <c r="I332" s="63" t="str">
        <f t="shared" si="20"/>
        <v>Няма избран доставчик</v>
      </c>
      <c r="J332" s="63" t="str">
        <f t="shared" si="21"/>
        <v/>
      </c>
      <c r="K332" s="3" t="str">
        <f t="shared" si="22"/>
        <v xml:space="preserve"> -  -  - преведена сума общо: </v>
      </c>
      <c r="V332" s="94" t="str">
        <f>IF(I332="OK",IF(IFERROR(VLOOKUP(B332,total!$G$8:$G$1007,1,FALSE),"")="",B332&amp;", ",""),"")</f>
        <v/>
      </c>
      <c r="W332" s="94" t="str">
        <f t="shared" si="23"/>
        <v/>
      </c>
    </row>
    <row r="333" spans="1:23" x14ac:dyDescent="0.25">
      <c r="A333" s="42" t="str">
        <f>IF(I333="OK",IFERROR(B333&amp;" - "&amp;VLOOKUP(C333,supply!$B$8:$C$507,2,FALSE)&amp;" - "&amp;E333&amp;" - "&amp;F333&amp;" - превод: "&amp;H333&amp;" - "&amp;DAY(G333)&amp;"."&amp;MONTH(G333)&amp;"."&amp;YEAR(G333),""),"1001 - Няма данни за пл. док.")</f>
        <v>1001 - Няма данни за пл. док.</v>
      </c>
      <c r="B333" s="69">
        <v>326</v>
      </c>
      <c r="C333" s="69" t="str">
        <f>IF(AND(D333&lt;&gt;"",D333&lt;&gt;" -  -  -  -  - "),VLOOKUP(D333,supply!$A$8:$B$507,2,FALSE),"")</f>
        <v/>
      </c>
      <c r="D333" s="60"/>
      <c r="E333" s="106"/>
      <c r="F333" s="105"/>
      <c r="G333" s="67"/>
      <c r="H333" s="108"/>
      <c r="I333" s="63" t="str">
        <f t="shared" si="20"/>
        <v>Няма избран доставчик</v>
      </c>
      <c r="J333" s="63" t="str">
        <f t="shared" si="21"/>
        <v/>
      </c>
      <c r="K333" s="3" t="str">
        <f t="shared" si="22"/>
        <v xml:space="preserve"> -  -  - преведена сума общо: </v>
      </c>
      <c r="V333" s="94" t="str">
        <f>IF(I333="OK",IF(IFERROR(VLOOKUP(B333,total!$G$8:$G$1007,1,FALSE),"")="",B333&amp;", ",""),"")</f>
        <v/>
      </c>
      <c r="W333" s="94" t="str">
        <f t="shared" si="23"/>
        <v/>
      </c>
    </row>
    <row r="334" spans="1:23" x14ac:dyDescent="0.25">
      <c r="A334" s="42" t="str">
        <f>IF(I334="OK",IFERROR(B334&amp;" - "&amp;VLOOKUP(C334,supply!$B$8:$C$507,2,FALSE)&amp;" - "&amp;E334&amp;" - "&amp;F334&amp;" - превод: "&amp;H334&amp;" - "&amp;DAY(G334)&amp;"."&amp;MONTH(G334)&amp;"."&amp;YEAR(G334),""),"1001 - Няма данни за пл. док.")</f>
        <v>1001 - Няма данни за пл. док.</v>
      </c>
      <c r="B334" s="69">
        <v>327</v>
      </c>
      <c r="C334" s="69" t="str">
        <f>IF(AND(D334&lt;&gt;"",D334&lt;&gt;" -  -  -  -  - "),VLOOKUP(D334,supply!$A$8:$B$507,2,FALSE),"")</f>
        <v/>
      </c>
      <c r="D334" s="60"/>
      <c r="E334" s="106"/>
      <c r="F334" s="105"/>
      <c r="G334" s="67"/>
      <c r="H334" s="108"/>
      <c r="I334" s="63" t="str">
        <f t="shared" si="20"/>
        <v>Няма избран доставчик</v>
      </c>
      <c r="J334" s="63" t="str">
        <f t="shared" si="21"/>
        <v/>
      </c>
      <c r="K334" s="3" t="str">
        <f t="shared" si="22"/>
        <v xml:space="preserve"> -  -  - преведена сума общо: </v>
      </c>
      <c r="V334" s="94" t="str">
        <f>IF(I334="OK",IF(IFERROR(VLOOKUP(B334,total!$G$8:$G$1007,1,FALSE),"")="",B334&amp;", ",""),"")</f>
        <v/>
      </c>
      <c r="W334" s="94" t="str">
        <f t="shared" si="23"/>
        <v/>
      </c>
    </row>
    <row r="335" spans="1:23" x14ac:dyDescent="0.25">
      <c r="A335" s="42" t="str">
        <f>IF(I335="OK",IFERROR(B335&amp;" - "&amp;VLOOKUP(C335,supply!$B$8:$C$507,2,FALSE)&amp;" - "&amp;E335&amp;" - "&amp;F335&amp;" - превод: "&amp;H335&amp;" - "&amp;DAY(G335)&amp;"."&amp;MONTH(G335)&amp;"."&amp;YEAR(G335),""),"1001 - Няма данни за пл. док.")</f>
        <v>1001 - Няма данни за пл. док.</v>
      </c>
      <c r="B335" s="69">
        <v>328</v>
      </c>
      <c r="C335" s="69" t="str">
        <f>IF(AND(D335&lt;&gt;"",D335&lt;&gt;" -  -  -  -  - "),VLOOKUP(D335,supply!$A$8:$B$507,2,FALSE),"")</f>
        <v/>
      </c>
      <c r="D335" s="60"/>
      <c r="E335" s="106"/>
      <c r="F335" s="105"/>
      <c r="G335" s="67"/>
      <c r="H335" s="108"/>
      <c r="I335" s="63" t="str">
        <f t="shared" si="20"/>
        <v>Няма избран доставчик</v>
      </c>
      <c r="J335" s="63" t="str">
        <f t="shared" si="21"/>
        <v/>
      </c>
      <c r="K335" s="3" t="str">
        <f t="shared" si="22"/>
        <v xml:space="preserve"> -  -  - преведена сума общо: </v>
      </c>
      <c r="V335" s="94" t="str">
        <f>IF(I335="OK",IF(IFERROR(VLOOKUP(B335,total!$G$8:$G$1007,1,FALSE),"")="",B335&amp;", ",""),"")</f>
        <v/>
      </c>
      <c r="W335" s="94" t="str">
        <f t="shared" si="23"/>
        <v/>
      </c>
    </row>
    <row r="336" spans="1:23" x14ac:dyDescent="0.25">
      <c r="A336" s="42" t="str">
        <f>IF(I336="OK",IFERROR(B336&amp;" - "&amp;VLOOKUP(C336,supply!$B$8:$C$507,2,FALSE)&amp;" - "&amp;E336&amp;" - "&amp;F336&amp;" - превод: "&amp;H336&amp;" - "&amp;DAY(G336)&amp;"."&amp;MONTH(G336)&amp;"."&amp;YEAR(G336),""),"1001 - Няма данни за пл. док.")</f>
        <v>1001 - Няма данни за пл. док.</v>
      </c>
      <c r="B336" s="69">
        <v>329</v>
      </c>
      <c r="C336" s="69" t="str">
        <f>IF(AND(D336&lt;&gt;"",D336&lt;&gt;" -  -  -  -  - "),VLOOKUP(D336,supply!$A$8:$B$507,2,FALSE),"")</f>
        <v/>
      </c>
      <c r="D336" s="60"/>
      <c r="E336" s="106"/>
      <c r="F336" s="105"/>
      <c r="G336" s="67"/>
      <c r="H336" s="108"/>
      <c r="I336" s="63" t="str">
        <f t="shared" si="20"/>
        <v>Няма избран доставчик</v>
      </c>
      <c r="J336" s="63" t="str">
        <f t="shared" si="21"/>
        <v/>
      </c>
      <c r="K336" s="3" t="str">
        <f t="shared" si="22"/>
        <v xml:space="preserve"> -  -  - преведена сума общо: </v>
      </c>
      <c r="V336" s="94" t="str">
        <f>IF(I336="OK",IF(IFERROR(VLOOKUP(B336,total!$G$8:$G$1007,1,FALSE),"")="",B336&amp;", ",""),"")</f>
        <v/>
      </c>
      <c r="W336" s="94" t="str">
        <f t="shared" si="23"/>
        <v/>
      </c>
    </row>
    <row r="337" spans="1:23" x14ac:dyDescent="0.25">
      <c r="A337" s="42" t="str">
        <f>IF(I337="OK",IFERROR(B337&amp;" - "&amp;VLOOKUP(C337,supply!$B$8:$C$507,2,FALSE)&amp;" - "&amp;E337&amp;" - "&amp;F337&amp;" - превод: "&amp;H337&amp;" - "&amp;DAY(G337)&amp;"."&amp;MONTH(G337)&amp;"."&amp;YEAR(G337),""),"1001 - Няма данни за пл. док.")</f>
        <v>1001 - Няма данни за пл. док.</v>
      </c>
      <c r="B337" s="69">
        <v>330</v>
      </c>
      <c r="C337" s="69" t="str">
        <f>IF(AND(D337&lt;&gt;"",D337&lt;&gt;" -  -  -  -  - "),VLOOKUP(D337,supply!$A$8:$B$507,2,FALSE),"")</f>
        <v/>
      </c>
      <c r="D337" s="60"/>
      <c r="E337" s="106"/>
      <c r="F337" s="105"/>
      <c r="G337" s="67"/>
      <c r="H337" s="108"/>
      <c r="I337" s="63" t="str">
        <f t="shared" si="20"/>
        <v>Няма избран доставчик</v>
      </c>
      <c r="J337" s="63" t="str">
        <f t="shared" si="21"/>
        <v/>
      </c>
      <c r="K337" s="3" t="str">
        <f t="shared" si="22"/>
        <v xml:space="preserve"> -  -  - преведена сума общо: </v>
      </c>
      <c r="V337" s="94" t="str">
        <f>IF(I337="OK",IF(IFERROR(VLOOKUP(B337,total!$G$8:$G$1007,1,FALSE),"")="",B337&amp;", ",""),"")</f>
        <v/>
      </c>
      <c r="W337" s="94" t="str">
        <f t="shared" si="23"/>
        <v/>
      </c>
    </row>
    <row r="338" spans="1:23" x14ac:dyDescent="0.25">
      <c r="A338" s="42" t="str">
        <f>IF(I338="OK",IFERROR(B338&amp;" - "&amp;VLOOKUP(C338,supply!$B$8:$C$507,2,FALSE)&amp;" - "&amp;E338&amp;" - "&amp;F338&amp;" - превод: "&amp;H338&amp;" - "&amp;DAY(G338)&amp;"."&amp;MONTH(G338)&amp;"."&amp;YEAR(G338),""),"1001 - Няма данни за пл. док.")</f>
        <v>1001 - Няма данни за пл. док.</v>
      </c>
      <c r="B338" s="69">
        <v>331</v>
      </c>
      <c r="C338" s="69" t="str">
        <f>IF(AND(D338&lt;&gt;"",D338&lt;&gt;" -  -  -  -  - "),VLOOKUP(D338,supply!$A$8:$B$507,2,FALSE),"")</f>
        <v/>
      </c>
      <c r="D338" s="60"/>
      <c r="E338" s="106"/>
      <c r="F338" s="105"/>
      <c r="G338" s="67"/>
      <c r="H338" s="108"/>
      <c r="I338" s="63" t="str">
        <f t="shared" si="20"/>
        <v>Няма избран доставчик</v>
      </c>
      <c r="J338" s="63" t="str">
        <f t="shared" si="21"/>
        <v/>
      </c>
      <c r="K338" s="3" t="str">
        <f t="shared" si="22"/>
        <v xml:space="preserve"> -  -  - преведена сума общо: </v>
      </c>
      <c r="V338" s="94" t="str">
        <f>IF(I338="OK",IF(IFERROR(VLOOKUP(B338,total!$G$8:$G$1007,1,FALSE),"")="",B338&amp;", ",""),"")</f>
        <v/>
      </c>
      <c r="W338" s="94" t="str">
        <f t="shared" si="23"/>
        <v/>
      </c>
    </row>
    <row r="339" spans="1:23" x14ac:dyDescent="0.25">
      <c r="A339" s="42" t="str">
        <f>IF(I339="OK",IFERROR(B339&amp;" - "&amp;VLOOKUP(C339,supply!$B$8:$C$507,2,FALSE)&amp;" - "&amp;E339&amp;" - "&amp;F339&amp;" - превод: "&amp;H339&amp;" - "&amp;DAY(G339)&amp;"."&amp;MONTH(G339)&amp;"."&amp;YEAR(G339),""),"1001 - Няма данни за пл. док.")</f>
        <v>1001 - Няма данни за пл. док.</v>
      </c>
      <c r="B339" s="69">
        <v>332</v>
      </c>
      <c r="C339" s="69" t="str">
        <f>IF(AND(D339&lt;&gt;"",D339&lt;&gt;" -  -  -  -  - "),VLOOKUP(D339,supply!$A$8:$B$507,2,FALSE),"")</f>
        <v/>
      </c>
      <c r="D339" s="60"/>
      <c r="E339" s="106"/>
      <c r="F339" s="105"/>
      <c r="G339" s="67"/>
      <c r="H339" s="108"/>
      <c r="I339" s="63" t="str">
        <f t="shared" si="20"/>
        <v>Няма избран доставчик</v>
      </c>
      <c r="J339" s="63" t="str">
        <f t="shared" si="21"/>
        <v/>
      </c>
      <c r="K339" s="3" t="str">
        <f t="shared" si="22"/>
        <v xml:space="preserve"> -  -  - преведена сума общо: </v>
      </c>
      <c r="V339" s="94" t="str">
        <f>IF(I339="OK",IF(IFERROR(VLOOKUP(B339,total!$G$8:$G$1007,1,FALSE),"")="",B339&amp;", ",""),"")</f>
        <v/>
      </c>
      <c r="W339" s="94" t="str">
        <f t="shared" si="23"/>
        <v/>
      </c>
    </row>
    <row r="340" spans="1:23" x14ac:dyDescent="0.25">
      <c r="A340" s="42" t="str">
        <f>IF(I340="OK",IFERROR(B340&amp;" - "&amp;VLOOKUP(C340,supply!$B$8:$C$507,2,FALSE)&amp;" - "&amp;E340&amp;" - "&amp;F340&amp;" - превод: "&amp;H340&amp;" - "&amp;DAY(G340)&amp;"."&amp;MONTH(G340)&amp;"."&amp;YEAR(G340),""),"1001 - Няма данни за пл. док.")</f>
        <v>1001 - Няма данни за пл. док.</v>
      </c>
      <c r="B340" s="69">
        <v>333</v>
      </c>
      <c r="C340" s="69" t="str">
        <f>IF(AND(D340&lt;&gt;"",D340&lt;&gt;" -  -  -  -  - "),VLOOKUP(D340,supply!$A$8:$B$507,2,FALSE),"")</f>
        <v/>
      </c>
      <c r="D340" s="60"/>
      <c r="E340" s="106"/>
      <c r="F340" s="105"/>
      <c r="G340" s="67"/>
      <c r="H340" s="108"/>
      <c r="I340" s="63" t="str">
        <f t="shared" si="20"/>
        <v>Няма избран доставчик</v>
      </c>
      <c r="J340" s="63" t="str">
        <f t="shared" si="21"/>
        <v/>
      </c>
      <c r="K340" s="3" t="str">
        <f t="shared" si="22"/>
        <v xml:space="preserve"> -  -  - преведена сума общо: </v>
      </c>
      <c r="V340" s="94" t="str">
        <f>IF(I340="OK",IF(IFERROR(VLOOKUP(B340,total!$G$8:$G$1007,1,FALSE),"")="",B340&amp;", ",""),"")</f>
        <v/>
      </c>
      <c r="W340" s="94" t="str">
        <f t="shared" si="23"/>
        <v/>
      </c>
    </row>
    <row r="341" spans="1:23" x14ac:dyDescent="0.25">
      <c r="A341" s="42" t="str">
        <f>IF(I341="OK",IFERROR(B341&amp;" - "&amp;VLOOKUP(C341,supply!$B$8:$C$507,2,FALSE)&amp;" - "&amp;E341&amp;" - "&amp;F341&amp;" - превод: "&amp;H341&amp;" - "&amp;DAY(G341)&amp;"."&amp;MONTH(G341)&amp;"."&amp;YEAR(G341),""),"1001 - Няма данни за пл. док.")</f>
        <v>1001 - Няма данни за пл. док.</v>
      </c>
      <c r="B341" s="69">
        <v>334</v>
      </c>
      <c r="C341" s="69" t="str">
        <f>IF(AND(D341&lt;&gt;"",D341&lt;&gt;" -  -  -  -  - "),VLOOKUP(D341,supply!$A$8:$B$507,2,FALSE),"")</f>
        <v/>
      </c>
      <c r="D341" s="60"/>
      <c r="E341" s="106"/>
      <c r="F341" s="105"/>
      <c r="G341" s="67"/>
      <c r="H341" s="108"/>
      <c r="I341" s="63" t="str">
        <f t="shared" si="20"/>
        <v>Няма избран доставчик</v>
      </c>
      <c r="J341" s="63" t="str">
        <f t="shared" si="21"/>
        <v/>
      </c>
      <c r="K341" s="3" t="str">
        <f t="shared" si="22"/>
        <v xml:space="preserve"> -  -  - преведена сума общо: </v>
      </c>
      <c r="V341" s="94" t="str">
        <f>IF(I341="OK",IF(IFERROR(VLOOKUP(B341,total!$G$8:$G$1007,1,FALSE),"")="",B341&amp;", ",""),"")</f>
        <v/>
      </c>
      <c r="W341" s="94" t="str">
        <f t="shared" si="23"/>
        <v/>
      </c>
    </row>
    <row r="342" spans="1:23" x14ac:dyDescent="0.25">
      <c r="A342" s="42" t="str">
        <f>IF(I342="OK",IFERROR(B342&amp;" - "&amp;VLOOKUP(C342,supply!$B$8:$C$507,2,FALSE)&amp;" - "&amp;E342&amp;" - "&amp;F342&amp;" - превод: "&amp;H342&amp;" - "&amp;DAY(G342)&amp;"."&amp;MONTH(G342)&amp;"."&amp;YEAR(G342),""),"1001 - Няма данни за пл. док.")</f>
        <v>1001 - Няма данни за пл. док.</v>
      </c>
      <c r="B342" s="69">
        <v>335</v>
      </c>
      <c r="C342" s="69" t="str">
        <f>IF(AND(D342&lt;&gt;"",D342&lt;&gt;" -  -  -  -  - "),VLOOKUP(D342,supply!$A$8:$B$507,2,FALSE),"")</f>
        <v/>
      </c>
      <c r="D342" s="60"/>
      <c r="E342" s="106"/>
      <c r="F342" s="105"/>
      <c r="G342" s="67"/>
      <c r="H342" s="108"/>
      <c r="I342" s="63" t="str">
        <f t="shared" si="20"/>
        <v>Няма избран доставчик</v>
      </c>
      <c r="J342" s="63" t="str">
        <f t="shared" si="21"/>
        <v/>
      </c>
      <c r="K342" s="3" t="str">
        <f t="shared" si="22"/>
        <v xml:space="preserve"> -  -  - преведена сума общо: </v>
      </c>
      <c r="V342" s="94" t="str">
        <f>IF(I342="OK",IF(IFERROR(VLOOKUP(B342,total!$G$8:$G$1007,1,FALSE),"")="",B342&amp;", ",""),"")</f>
        <v/>
      </c>
      <c r="W342" s="94" t="str">
        <f t="shared" si="23"/>
        <v/>
      </c>
    </row>
    <row r="343" spans="1:23" x14ac:dyDescent="0.25">
      <c r="A343" s="42" t="str">
        <f>IF(I343="OK",IFERROR(B343&amp;" - "&amp;VLOOKUP(C343,supply!$B$8:$C$507,2,FALSE)&amp;" - "&amp;E343&amp;" - "&amp;F343&amp;" - превод: "&amp;H343&amp;" - "&amp;DAY(G343)&amp;"."&amp;MONTH(G343)&amp;"."&amp;YEAR(G343),""),"1001 - Няма данни за пл. док.")</f>
        <v>1001 - Няма данни за пл. док.</v>
      </c>
      <c r="B343" s="69">
        <v>336</v>
      </c>
      <c r="C343" s="69" t="str">
        <f>IF(AND(D343&lt;&gt;"",D343&lt;&gt;" -  -  -  -  - "),VLOOKUP(D343,supply!$A$8:$B$507,2,FALSE),"")</f>
        <v/>
      </c>
      <c r="D343" s="60"/>
      <c r="E343" s="106"/>
      <c r="F343" s="105"/>
      <c r="G343" s="67"/>
      <c r="H343" s="108"/>
      <c r="I343" s="63" t="str">
        <f t="shared" si="20"/>
        <v>Няма избран доставчик</v>
      </c>
      <c r="J343" s="63" t="str">
        <f t="shared" si="21"/>
        <v/>
      </c>
      <c r="K343" s="3" t="str">
        <f t="shared" si="22"/>
        <v xml:space="preserve"> -  -  - преведена сума общо: </v>
      </c>
      <c r="V343" s="94" t="str">
        <f>IF(I343="OK",IF(IFERROR(VLOOKUP(B343,total!$G$8:$G$1007,1,FALSE),"")="",B343&amp;", ",""),"")</f>
        <v/>
      </c>
      <c r="W343" s="94" t="str">
        <f t="shared" si="23"/>
        <v/>
      </c>
    </row>
    <row r="344" spans="1:23" x14ac:dyDescent="0.25">
      <c r="A344" s="42" t="str">
        <f>IF(I344="OK",IFERROR(B344&amp;" - "&amp;VLOOKUP(C344,supply!$B$8:$C$507,2,FALSE)&amp;" - "&amp;E344&amp;" - "&amp;F344&amp;" - превод: "&amp;H344&amp;" - "&amp;DAY(G344)&amp;"."&amp;MONTH(G344)&amp;"."&amp;YEAR(G344),""),"1001 - Няма данни за пл. док.")</f>
        <v>1001 - Няма данни за пл. док.</v>
      </c>
      <c r="B344" s="69">
        <v>337</v>
      </c>
      <c r="C344" s="69" t="str">
        <f>IF(AND(D344&lt;&gt;"",D344&lt;&gt;" -  -  -  -  - "),VLOOKUP(D344,supply!$A$8:$B$507,2,FALSE),"")</f>
        <v/>
      </c>
      <c r="D344" s="60"/>
      <c r="E344" s="106"/>
      <c r="F344" s="105"/>
      <c r="G344" s="67"/>
      <c r="H344" s="108"/>
      <c r="I344" s="63" t="str">
        <f t="shared" si="20"/>
        <v>Няма избран доставчик</v>
      </c>
      <c r="J344" s="63" t="str">
        <f t="shared" si="21"/>
        <v/>
      </c>
      <c r="K344" s="3" t="str">
        <f t="shared" si="22"/>
        <v xml:space="preserve"> -  -  - преведена сума общо: </v>
      </c>
      <c r="V344" s="94" t="str">
        <f>IF(I344="OK",IF(IFERROR(VLOOKUP(B344,total!$G$8:$G$1007,1,FALSE),"")="",B344&amp;", ",""),"")</f>
        <v/>
      </c>
      <c r="W344" s="94" t="str">
        <f t="shared" si="23"/>
        <v/>
      </c>
    </row>
    <row r="345" spans="1:23" x14ac:dyDescent="0.25">
      <c r="A345" s="42" t="str">
        <f>IF(I345="OK",IFERROR(B345&amp;" - "&amp;VLOOKUP(C345,supply!$B$8:$C$507,2,FALSE)&amp;" - "&amp;E345&amp;" - "&amp;F345&amp;" - превод: "&amp;H345&amp;" - "&amp;DAY(G345)&amp;"."&amp;MONTH(G345)&amp;"."&amp;YEAR(G345),""),"1001 - Няма данни за пл. док.")</f>
        <v>1001 - Няма данни за пл. док.</v>
      </c>
      <c r="B345" s="69">
        <v>338</v>
      </c>
      <c r="C345" s="69" t="str">
        <f>IF(AND(D345&lt;&gt;"",D345&lt;&gt;" -  -  -  -  - "),VLOOKUP(D345,supply!$A$8:$B$507,2,FALSE),"")</f>
        <v/>
      </c>
      <c r="D345" s="60"/>
      <c r="E345" s="106"/>
      <c r="F345" s="105"/>
      <c r="G345" s="67"/>
      <c r="H345" s="108"/>
      <c r="I345" s="63" t="str">
        <f t="shared" si="20"/>
        <v>Няма избран доставчик</v>
      </c>
      <c r="J345" s="63" t="str">
        <f t="shared" si="21"/>
        <v/>
      </c>
      <c r="K345" s="3" t="str">
        <f t="shared" si="22"/>
        <v xml:space="preserve"> -  -  - преведена сума общо: </v>
      </c>
      <c r="V345" s="94" t="str">
        <f>IF(I345="OK",IF(IFERROR(VLOOKUP(B345,total!$G$8:$G$1007,1,FALSE),"")="",B345&amp;", ",""),"")</f>
        <v/>
      </c>
      <c r="W345" s="94" t="str">
        <f t="shared" si="23"/>
        <v/>
      </c>
    </row>
    <row r="346" spans="1:23" x14ac:dyDescent="0.25">
      <c r="A346" s="42" t="str">
        <f>IF(I346="OK",IFERROR(B346&amp;" - "&amp;VLOOKUP(C346,supply!$B$8:$C$507,2,FALSE)&amp;" - "&amp;E346&amp;" - "&amp;F346&amp;" - превод: "&amp;H346&amp;" - "&amp;DAY(G346)&amp;"."&amp;MONTH(G346)&amp;"."&amp;YEAR(G346),""),"1001 - Няма данни за пл. док.")</f>
        <v>1001 - Няма данни за пл. док.</v>
      </c>
      <c r="B346" s="69">
        <v>339</v>
      </c>
      <c r="C346" s="69" t="str">
        <f>IF(AND(D346&lt;&gt;"",D346&lt;&gt;" -  -  -  -  - "),VLOOKUP(D346,supply!$A$8:$B$507,2,FALSE),"")</f>
        <v/>
      </c>
      <c r="D346" s="60"/>
      <c r="E346" s="106"/>
      <c r="F346" s="105"/>
      <c r="G346" s="67"/>
      <c r="H346" s="108"/>
      <c r="I346" s="63" t="str">
        <f t="shared" si="20"/>
        <v>Няма избран доставчик</v>
      </c>
      <c r="J346" s="63" t="str">
        <f t="shared" si="21"/>
        <v/>
      </c>
      <c r="K346" s="3" t="str">
        <f t="shared" si="22"/>
        <v xml:space="preserve"> -  -  - преведена сума общо: </v>
      </c>
      <c r="V346" s="94" t="str">
        <f>IF(I346="OK",IF(IFERROR(VLOOKUP(B346,total!$G$8:$G$1007,1,FALSE),"")="",B346&amp;", ",""),"")</f>
        <v/>
      </c>
      <c r="W346" s="94" t="str">
        <f t="shared" si="23"/>
        <v/>
      </c>
    </row>
    <row r="347" spans="1:23" x14ac:dyDescent="0.25">
      <c r="A347" s="42" t="str">
        <f>IF(I347="OK",IFERROR(B347&amp;" - "&amp;VLOOKUP(C347,supply!$B$8:$C$507,2,FALSE)&amp;" - "&amp;E347&amp;" - "&amp;F347&amp;" - превод: "&amp;H347&amp;" - "&amp;DAY(G347)&amp;"."&amp;MONTH(G347)&amp;"."&amp;YEAR(G347),""),"1001 - Няма данни за пл. док.")</f>
        <v>1001 - Няма данни за пл. док.</v>
      </c>
      <c r="B347" s="69">
        <v>340</v>
      </c>
      <c r="C347" s="69" t="str">
        <f>IF(AND(D347&lt;&gt;"",D347&lt;&gt;" -  -  -  -  - "),VLOOKUP(D347,supply!$A$8:$B$507,2,FALSE),"")</f>
        <v/>
      </c>
      <c r="D347" s="60"/>
      <c r="E347" s="106"/>
      <c r="F347" s="105"/>
      <c r="G347" s="67"/>
      <c r="H347" s="108"/>
      <c r="I347" s="63" t="str">
        <f t="shared" si="20"/>
        <v>Няма избран доставчик</v>
      </c>
      <c r="J347" s="63" t="str">
        <f t="shared" si="21"/>
        <v/>
      </c>
      <c r="K347" s="3" t="str">
        <f t="shared" si="22"/>
        <v xml:space="preserve"> -  -  - преведена сума общо: </v>
      </c>
      <c r="V347" s="94" t="str">
        <f>IF(I347="OK",IF(IFERROR(VLOOKUP(B347,total!$G$8:$G$1007,1,FALSE),"")="",B347&amp;", ",""),"")</f>
        <v/>
      </c>
      <c r="W347" s="94" t="str">
        <f t="shared" si="23"/>
        <v/>
      </c>
    </row>
    <row r="348" spans="1:23" x14ac:dyDescent="0.25">
      <c r="A348" s="42" t="str">
        <f>IF(I348="OK",IFERROR(B348&amp;" - "&amp;VLOOKUP(C348,supply!$B$8:$C$507,2,FALSE)&amp;" - "&amp;E348&amp;" - "&amp;F348&amp;" - превод: "&amp;H348&amp;" - "&amp;DAY(G348)&amp;"."&amp;MONTH(G348)&amp;"."&amp;YEAR(G348),""),"1001 - Няма данни за пл. док.")</f>
        <v>1001 - Няма данни за пл. док.</v>
      </c>
      <c r="B348" s="69">
        <v>341</v>
      </c>
      <c r="C348" s="69" t="str">
        <f>IF(AND(D348&lt;&gt;"",D348&lt;&gt;" -  -  -  -  - "),VLOOKUP(D348,supply!$A$8:$B$507,2,FALSE),"")</f>
        <v/>
      </c>
      <c r="D348" s="60"/>
      <c r="E348" s="106"/>
      <c r="F348" s="105"/>
      <c r="G348" s="67"/>
      <c r="H348" s="108"/>
      <c r="I348" s="63" t="str">
        <f t="shared" si="20"/>
        <v>Няма избран доставчик</v>
      </c>
      <c r="J348" s="63" t="str">
        <f t="shared" si="21"/>
        <v/>
      </c>
      <c r="K348" s="3" t="str">
        <f t="shared" si="22"/>
        <v xml:space="preserve"> -  -  - преведена сума общо: </v>
      </c>
      <c r="V348" s="94" t="str">
        <f>IF(I348="OK",IF(IFERROR(VLOOKUP(B348,total!$G$8:$G$1007,1,FALSE),"")="",B348&amp;", ",""),"")</f>
        <v/>
      </c>
      <c r="W348" s="94" t="str">
        <f t="shared" si="23"/>
        <v/>
      </c>
    </row>
    <row r="349" spans="1:23" x14ac:dyDescent="0.25">
      <c r="A349" s="42" t="str">
        <f>IF(I349="OK",IFERROR(B349&amp;" - "&amp;VLOOKUP(C349,supply!$B$8:$C$507,2,FALSE)&amp;" - "&amp;E349&amp;" - "&amp;F349&amp;" - превод: "&amp;H349&amp;" - "&amp;DAY(G349)&amp;"."&amp;MONTH(G349)&amp;"."&amp;YEAR(G349),""),"1001 - Няма данни за пл. док.")</f>
        <v>1001 - Няма данни за пл. док.</v>
      </c>
      <c r="B349" s="69">
        <v>342</v>
      </c>
      <c r="C349" s="69" t="str">
        <f>IF(AND(D349&lt;&gt;"",D349&lt;&gt;" -  -  -  -  - "),VLOOKUP(D349,supply!$A$8:$B$507,2,FALSE),"")</f>
        <v/>
      </c>
      <c r="D349" s="60"/>
      <c r="E349" s="106"/>
      <c r="F349" s="105"/>
      <c r="G349" s="67"/>
      <c r="H349" s="108"/>
      <c r="I349" s="63" t="str">
        <f t="shared" si="20"/>
        <v>Няма избран доставчик</v>
      </c>
      <c r="J349" s="63" t="str">
        <f t="shared" si="21"/>
        <v/>
      </c>
      <c r="K349" s="3" t="str">
        <f t="shared" si="22"/>
        <v xml:space="preserve"> -  -  - преведена сума общо: </v>
      </c>
      <c r="V349" s="94" t="str">
        <f>IF(I349="OK",IF(IFERROR(VLOOKUP(B349,total!$G$8:$G$1007,1,FALSE),"")="",B349&amp;", ",""),"")</f>
        <v/>
      </c>
      <c r="W349" s="94" t="str">
        <f t="shared" si="23"/>
        <v/>
      </c>
    </row>
    <row r="350" spans="1:23" x14ac:dyDescent="0.25">
      <c r="A350" s="42" t="str">
        <f>IF(I350="OK",IFERROR(B350&amp;" - "&amp;VLOOKUP(C350,supply!$B$8:$C$507,2,FALSE)&amp;" - "&amp;E350&amp;" - "&amp;F350&amp;" - превод: "&amp;H350&amp;" - "&amp;DAY(G350)&amp;"."&amp;MONTH(G350)&amp;"."&amp;YEAR(G350),""),"1001 - Няма данни за пл. док.")</f>
        <v>1001 - Няма данни за пл. док.</v>
      </c>
      <c r="B350" s="69">
        <v>343</v>
      </c>
      <c r="C350" s="69" t="str">
        <f>IF(AND(D350&lt;&gt;"",D350&lt;&gt;" -  -  -  -  - "),VLOOKUP(D350,supply!$A$8:$B$507,2,FALSE),"")</f>
        <v/>
      </c>
      <c r="D350" s="60"/>
      <c r="E350" s="106"/>
      <c r="F350" s="105"/>
      <c r="G350" s="67"/>
      <c r="H350" s="108"/>
      <c r="I350" s="63" t="str">
        <f t="shared" si="20"/>
        <v>Няма избран доставчик</v>
      </c>
      <c r="J350" s="63" t="str">
        <f t="shared" si="21"/>
        <v/>
      </c>
      <c r="K350" s="3" t="str">
        <f t="shared" si="22"/>
        <v xml:space="preserve"> -  -  - преведена сума общо: </v>
      </c>
      <c r="V350" s="94" t="str">
        <f>IF(I350="OK",IF(IFERROR(VLOOKUP(B350,total!$G$8:$G$1007,1,FALSE),"")="",B350&amp;", ",""),"")</f>
        <v/>
      </c>
      <c r="W350" s="94" t="str">
        <f t="shared" si="23"/>
        <v/>
      </c>
    </row>
    <row r="351" spans="1:23" x14ac:dyDescent="0.25">
      <c r="A351" s="42" t="str">
        <f>IF(I351="OK",IFERROR(B351&amp;" - "&amp;VLOOKUP(C351,supply!$B$8:$C$507,2,FALSE)&amp;" - "&amp;E351&amp;" - "&amp;F351&amp;" - превод: "&amp;H351&amp;" - "&amp;DAY(G351)&amp;"."&amp;MONTH(G351)&amp;"."&amp;YEAR(G351),""),"1001 - Няма данни за пл. док.")</f>
        <v>1001 - Няма данни за пл. док.</v>
      </c>
      <c r="B351" s="69">
        <v>344</v>
      </c>
      <c r="C351" s="69" t="str">
        <f>IF(AND(D351&lt;&gt;"",D351&lt;&gt;" -  -  -  -  - "),VLOOKUP(D351,supply!$A$8:$B$507,2,FALSE),"")</f>
        <v/>
      </c>
      <c r="D351" s="60"/>
      <c r="E351" s="106"/>
      <c r="F351" s="105"/>
      <c r="G351" s="67"/>
      <c r="H351" s="108"/>
      <c r="I351" s="63" t="str">
        <f t="shared" si="20"/>
        <v>Няма избран доставчик</v>
      </c>
      <c r="J351" s="63" t="str">
        <f t="shared" si="21"/>
        <v/>
      </c>
      <c r="K351" s="3" t="str">
        <f t="shared" si="22"/>
        <v xml:space="preserve"> -  -  - преведена сума общо: </v>
      </c>
      <c r="V351" s="94" t="str">
        <f>IF(I351="OK",IF(IFERROR(VLOOKUP(B351,total!$G$8:$G$1007,1,FALSE),"")="",B351&amp;", ",""),"")</f>
        <v/>
      </c>
      <c r="W351" s="94" t="str">
        <f t="shared" si="23"/>
        <v/>
      </c>
    </row>
    <row r="352" spans="1:23" x14ac:dyDescent="0.25">
      <c r="A352" s="42" t="str">
        <f>IF(I352="OK",IFERROR(B352&amp;" - "&amp;VLOOKUP(C352,supply!$B$8:$C$507,2,FALSE)&amp;" - "&amp;E352&amp;" - "&amp;F352&amp;" - превод: "&amp;H352&amp;" - "&amp;DAY(G352)&amp;"."&amp;MONTH(G352)&amp;"."&amp;YEAR(G352),""),"1001 - Няма данни за пл. док.")</f>
        <v>1001 - Няма данни за пл. док.</v>
      </c>
      <c r="B352" s="69">
        <v>345</v>
      </c>
      <c r="C352" s="69" t="str">
        <f>IF(AND(D352&lt;&gt;"",D352&lt;&gt;" -  -  -  -  - "),VLOOKUP(D352,supply!$A$8:$B$507,2,FALSE),"")</f>
        <v/>
      </c>
      <c r="D352" s="60"/>
      <c r="E352" s="106"/>
      <c r="F352" s="105"/>
      <c r="G352" s="67"/>
      <c r="H352" s="108"/>
      <c r="I352" s="63" t="str">
        <f t="shared" si="20"/>
        <v>Няма избран доставчик</v>
      </c>
      <c r="J352" s="63" t="str">
        <f t="shared" si="21"/>
        <v/>
      </c>
      <c r="K352" s="3" t="str">
        <f t="shared" si="22"/>
        <v xml:space="preserve"> -  -  - преведена сума общо: </v>
      </c>
      <c r="V352" s="94" t="str">
        <f>IF(I352="OK",IF(IFERROR(VLOOKUP(B352,total!$G$8:$G$1007,1,FALSE),"")="",B352&amp;", ",""),"")</f>
        <v/>
      </c>
      <c r="W352" s="94" t="str">
        <f t="shared" si="23"/>
        <v/>
      </c>
    </row>
    <row r="353" spans="1:23" x14ac:dyDescent="0.25">
      <c r="A353" s="42" t="str">
        <f>IF(I353="OK",IFERROR(B353&amp;" - "&amp;VLOOKUP(C353,supply!$B$8:$C$507,2,FALSE)&amp;" - "&amp;E353&amp;" - "&amp;F353&amp;" - превод: "&amp;H353&amp;" - "&amp;DAY(G353)&amp;"."&amp;MONTH(G353)&amp;"."&amp;YEAR(G353),""),"1001 - Няма данни за пл. док.")</f>
        <v>1001 - Няма данни за пл. док.</v>
      </c>
      <c r="B353" s="69">
        <v>346</v>
      </c>
      <c r="C353" s="69" t="str">
        <f>IF(AND(D353&lt;&gt;"",D353&lt;&gt;" -  -  -  -  - "),VLOOKUP(D353,supply!$A$8:$B$507,2,FALSE),"")</f>
        <v/>
      </c>
      <c r="D353" s="60"/>
      <c r="E353" s="106"/>
      <c r="F353" s="105"/>
      <c r="G353" s="67"/>
      <c r="H353" s="108"/>
      <c r="I353" s="63" t="str">
        <f t="shared" si="20"/>
        <v>Няма избран доставчик</v>
      </c>
      <c r="J353" s="63" t="str">
        <f t="shared" si="21"/>
        <v/>
      </c>
      <c r="K353" s="3" t="str">
        <f t="shared" si="22"/>
        <v xml:space="preserve"> -  -  - преведена сума общо: </v>
      </c>
      <c r="V353" s="94" t="str">
        <f>IF(I353="OK",IF(IFERROR(VLOOKUP(B353,total!$G$8:$G$1007,1,FALSE),"")="",B353&amp;", ",""),"")</f>
        <v/>
      </c>
      <c r="W353" s="94" t="str">
        <f t="shared" si="23"/>
        <v/>
      </c>
    </row>
    <row r="354" spans="1:23" x14ac:dyDescent="0.25">
      <c r="A354" s="42" t="str">
        <f>IF(I354="OK",IFERROR(B354&amp;" - "&amp;VLOOKUP(C354,supply!$B$8:$C$507,2,FALSE)&amp;" - "&amp;E354&amp;" - "&amp;F354&amp;" - превод: "&amp;H354&amp;" - "&amp;DAY(G354)&amp;"."&amp;MONTH(G354)&amp;"."&amp;YEAR(G354),""),"1001 - Няма данни за пл. док.")</f>
        <v>1001 - Няма данни за пл. док.</v>
      </c>
      <c r="B354" s="69">
        <v>347</v>
      </c>
      <c r="C354" s="69" t="str">
        <f>IF(AND(D354&lt;&gt;"",D354&lt;&gt;" -  -  -  -  - "),VLOOKUP(D354,supply!$A$8:$B$507,2,FALSE),"")</f>
        <v/>
      </c>
      <c r="D354" s="60"/>
      <c r="E354" s="106"/>
      <c r="F354" s="105"/>
      <c r="G354" s="67"/>
      <c r="H354" s="108"/>
      <c r="I354" s="63" t="str">
        <f t="shared" si="20"/>
        <v>Няма избран доставчик</v>
      </c>
      <c r="J354" s="63" t="str">
        <f t="shared" si="21"/>
        <v/>
      </c>
      <c r="K354" s="3" t="str">
        <f t="shared" si="22"/>
        <v xml:space="preserve"> -  -  - преведена сума общо: </v>
      </c>
      <c r="V354" s="94" t="str">
        <f>IF(I354="OK",IF(IFERROR(VLOOKUP(B354,total!$G$8:$G$1007,1,FALSE),"")="",B354&amp;", ",""),"")</f>
        <v/>
      </c>
      <c r="W354" s="94" t="str">
        <f t="shared" si="23"/>
        <v/>
      </c>
    </row>
    <row r="355" spans="1:23" x14ac:dyDescent="0.25">
      <c r="A355" s="42" t="str">
        <f>IF(I355="OK",IFERROR(B355&amp;" - "&amp;VLOOKUP(C355,supply!$B$8:$C$507,2,FALSE)&amp;" - "&amp;E355&amp;" - "&amp;F355&amp;" - превод: "&amp;H355&amp;" - "&amp;DAY(G355)&amp;"."&amp;MONTH(G355)&amp;"."&amp;YEAR(G355),""),"1001 - Няма данни за пл. док.")</f>
        <v>1001 - Няма данни за пл. док.</v>
      </c>
      <c r="B355" s="69">
        <v>348</v>
      </c>
      <c r="C355" s="69" t="str">
        <f>IF(AND(D355&lt;&gt;"",D355&lt;&gt;" -  -  -  -  - "),VLOOKUP(D355,supply!$A$8:$B$507,2,FALSE),"")</f>
        <v/>
      </c>
      <c r="D355" s="60"/>
      <c r="E355" s="106"/>
      <c r="F355" s="105"/>
      <c r="G355" s="67"/>
      <c r="H355" s="108"/>
      <c r="I355" s="63" t="str">
        <f t="shared" si="20"/>
        <v>Няма избран доставчик</v>
      </c>
      <c r="J355" s="63" t="str">
        <f t="shared" si="21"/>
        <v/>
      </c>
      <c r="K355" s="3" t="str">
        <f t="shared" si="22"/>
        <v xml:space="preserve"> -  -  - преведена сума общо: </v>
      </c>
      <c r="V355" s="94" t="str">
        <f>IF(I355="OK",IF(IFERROR(VLOOKUP(B355,total!$G$8:$G$1007,1,FALSE),"")="",B355&amp;", ",""),"")</f>
        <v/>
      </c>
      <c r="W355" s="94" t="str">
        <f t="shared" si="23"/>
        <v/>
      </c>
    </row>
    <row r="356" spans="1:23" x14ac:dyDescent="0.25">
      <c r="A356" s="42" t="str">
        <f>IF(I356="OK",IFERROR(B356&amp;" - "&amp;VLOOKUP(C356,supply!$B$8:$C$507,2,FALSE)&amp;" - "&amp;E356&amp;" - "&amp;F356&amp;" - превод: "&amp;H356&amp;" - "&amp;DAY(G356)&amp;"."&amp;MONTH(G356)&amp;"."&amp;YEAR(G356),""),"1001 - Няма данни за пл. док.")</f>
        <v>1001 - Няма данни за пл. док.</v>
      </c>
      <c r="B356" s="69">
        <v>349</v>
      </c>
      <c r="C356" s="69" t="str">
        <f>IF(AND(D356&lt;&gt;"",D356&lt;&gt;" -  -  -  -  - "),VLOOKUP(D356,supply!$A$8:$B$507,2,FALSE),"")</f>
        <v/>
      </c>
      <c r="D356" s="60"/>
      <c r="E356" s="106"/>
      <c r="F356" s="105"/>
      <c r="G356" s="67"/>
      <c r="H356" s="108"/>
      <c r="I356" s="63" t="str">
        <f t="shared" si="20"/>
        <v>Няма избран доставчик</v>
      </c>
      <c r="J356" s="63" t="str">
        <f t="shared" si="21"/>
        <v/>
      </c>
      <c r="K356" s="3" t="str">
        <f t="shared" si="22"/>
        <v xml:space="preserve"> -  -  - преведена сума общо: </v>
      </c>
      <c r="V356" s="94" t="str">
        <f>IF(I356="OK",IF(IFERROR(VLOOKUP(B356,total!$G$8:$G$1007,1,FALSE),"")="",B356&amp;", ",""),"")</f>
        <v/>
      </c>
      <c r="W356" s="94" t="str">
        <f t="shared" si="23"/>
        <v/>
      </c>
    </row>
    <row r="357" spans="1:23" x14ac:dyDescent="0.25">
      <c r="A357" s="42" t="str">
        <f>IF(I357="OK",IFERROR(B357&amp;" - "&amp;VLOOKUP(C357,supply!$B$8:$C$507,2,FALSE)&amp;" - "&amp;E357&amp;" - "&amp;F357&amp;" - превод: "&amp;H357&amp;" - "&amp;DAY(G357)&amp;"."&amp;MONTH(G357)&amp;"."&amp;YEAR(G357),""),"1001 - Няма данни за пл. док.")</f>
        <v>1001 - Няма данни за пл. док.</v>
      </c>
      <c r="B357" s="69">
        <v>350</v>
      </c>
      <c r="C357" s="69" t="str">
        <f>IF(AND(D357&lt;&gt;"",D357&lt;&gt;" -  -  -  -  - "),VLOOKUP(D357,supply!$A$8:$B$507,2,FALSE),"")</f>
        <v/>
      </c>
      <c r="D357" s="60"/>
      <c r="E357" s="106"/>
      <c r="F357" s="105"/>
      <c r="G357" s="67"/>
      <c r="H357" s="108"/>
      <c r="I357" s="63" t="str">
        <f t="shared" si="20"/>
        <v>Няма избран доставчик</v>
      </c>
      <c r="J357" s="63" t="str">
        <f t="shared" si="21"/>
        <v/>
      </c>
      <c r="K357" s="3" t="str">
        <f t="shared" si="22"/>
        <v xml:space="preserve"> -  -  - преведена сума общо: </v>
      </c>
      <c r="V357" s="94" t="str">
        <f>IF(I357="OK",IF(IFERROR(VLOOKUP(B357,total!$G$8:$G$1007,1,FALSE),"")="",B357&amp;", ",""),"")</f>
        <v/>
      </c>
      <c r="W357" s="94" t="str">
        <f t="shared" si="23"/>
        <v/>
      </c>
    </row>
    <row r="358" spans="1:23" x14ac:dyDescent="0.25">
      <c r="A358" s="42" t="str">
        <f>IF(I358="OK",IFERROR(B358&amp;" - "&amp;VLOOKUP(C358,supply!$B$8:$C$507,2,FALSE)&amp;" - "&amp;E358&amp;" - "&amp;F358&amp;" - превод: "&amp;H358&amp;" - "&amp;DAY(G358)&amp;"."&amp;MONTH(G358)&amp;"."&amp;YEAR(G358),""),"1001 - Няма данни за пл. док.")</f>
        <v>1001 - Няма данни за пл. док.</v>
      </c>
      <c r="B358" s="69">
        <v>351</v>
      </c>
      <c r="C358" s="69" t="str">
        <f>IF(AND(D358&lt;&gt;"",D358&lt;&gt;" -  -  -  -  - "),VLOOKUP(D358,supply!$A$8:$B$507,2,FALSE),"")</f>
        <v/>
      </c>
      <c r="D358" s="60"/>
      <c r="E358" s="106"/>
      <c r="F358" s="105"/>
      <c r="G358" s="67"/>
      <c r="H358" s="108"/>
      <c r="I358" s="63" t="str">
        <f t="shared" si="20"/>
        <v>Няма избран доставчик</v>
      </c>
      <c r="J358" s="63" t="str">
        <f t="shared" si="21"/>
        <v/>
      </c>
      <c r="K358" s="3" t="str">
        <f t="shared" si="22"/>
        <v xml:space="preserve"> -  -  - преведена сума общо: </v>
      </c>
      <c r="V358" s="94" t="str">
        <f>IF(I358="OK",IF(IFERROR(VLOOKUP(B358,total!$G$8:$G$1007,1,FALSE),"")="",B358&amp;", ",""),"")</f>
        <v/>
      </c>
      <c r="W358" s="94" t="str">
        <f t="shared" si="23"/>
        <v/>
      </c>
    </row>
    <row r="359" spans="1:23" x14ac:dyDescent="0.25">
      <c r="A359" s="42" t="str">
        <f>IF(I359="OK",IFERROR(B359&amp;" - "&amp;VLOOKUP(C359,supply!$B$8:$C$507,2,FALSE)&amp;" - "&amp;E359&amp;" - "&amp;F359&amp;" - превод: "&amp;H359&amp;" - "&amp;DAY(G359)&amp;"."&amp;MONTH(G359)&amp;"."&amp;YEAR(G359),""),"1001 - Няма данни за пл. док.")</f>
        <v>1001 - Няма данни за пл. док.</v>
      </c>
      <c r="B359" s="69">
        <v>352</v>
      </c>
      <c r="C359" s="69" t="str">
        <f>IF(AND(D359&lt;&gt;"",D359&lt;&gt;" -  -  -  -  - "),VLOOKUP(D359,supply!$A$8:$B$507,2,FALSE),"")</f>
        <v/>
      </c>
      <c r="D359" s="60"/>
      <c r="E359" s="106"/>
      <c r="F359" s="105"/>
      <c r="G359" s="67"/>
      <c r="H359" s="108"/>
      <c r="I359" s="63" t="str">
        <f t="shared" si="20"/>
        <v>Няма избран доставчик</v>
      </c>
      <c r="J359" s="63" t="str">
        <f t="shared" si="21"/>
        <v/>
      </c>
      <c r="K359" s="3" t="str">
        <f t="shared" si="22"/>
        <v xml:space="preserve"> -  -  - преведена сума общо: </v>
      </c>
      <c r="V359" s="94" t="str">
        <f>IF(I359="OK",IF(IFERROR(VLOOKUP(B359,total!$G$8:$G$1007,1,FALSE),"")="",B359&amp;", ",""),"")</f>
        <v/>
      </c>
      <c r="W359" s="94" t="str">
        <f t="shared" si="23"/>
        <v/>
      </c>
    </row>
    <row r="360" spans="1:23" x14ac:dyDescent="0.25">
      <c r="A360" s="42" t="str">
        <f>IF(I360="OK",IFERROR(B360&amp;" - "&amp;VLOOKUP(C360,supply!$B$8:$C$507,2,FALSE)&amp;" - "&amp;E360&amp;" - "&amp;F360&amp;" - превод: "&amp;H360&amp;" - "&amp;DAY(G360)&amp;"."&amp;MONTH(G360)&amp;"."&amp;YEAR(G360),""),"1001 - Няма данни за пл. док.")</f>
        <v>1001 - Няма данни за пл. док.</v>
      </c>
      <c r="B360" s="69">
        <v>353</v>
      </c>
      <c r="C360" s="69" t="str">
        <f>IF(AND(D360&lt;&gt;"",D360&lt;&gt;" -  -  -  -  - "),VLOOKUP(D360,supply!$A$8:$B$507,2,FALSE),"")</f>
        <v/>
      </c>
      <c r="D360" s="60"/>
      <c r="E360" s="106"/>
      <c r="F360" s="105"/>
      <c r="G360" s="67"/>
      <c r="H360" s="108"/>
      <c r="I360" s="63" t="str">
        <f t="shared" si="20"/>
        <v>Няма избран доставчик</v>
      </c>
      <c r="J360" s="63" t="str">
        <f t="shared" si="21"/>
        <v/>
      </c>
      <c r="K360" s="3" t="str">
        <f t="shared" si="22"/>
        <v xml:space="preserve"> -  -  - преведена сума общо: </v>
      </c>
      <c r="V360" s="94" t="str">
        <f>IF(I360="OK",IF(IFERROR(VLOOKUP(B360,total!$G$8:$G$1007,1,FALSE),"")="",B360&amp;", ",""),"")</f>
        <v/>
      </c>
      <c r="W360" s="94" t="str">
        <f t="shared" si="23"/>
        <v/>
      </c>
    </row>
    <row r="361" spans="1:23" x14ac:dyDescent="0.25">
      <c r="A361" s="42" t="str">
        <f>IF(I361="OK",IFERROR(B361&amp;" - "&amp;VLOOKUP(C361,supply!$B$8:$C$507,2,FALSE)&amp;" - "&amp;E361&amp;" - "&amp;F361&amp;" - превод: "&amp;H361&amp;" - "&amp;DAY(G361)&amp;"."&amp;MONTH(G361)&amp;"."&amp;YEAR(G361),""),"1001 - Няма данни за пл. док.")</f>
        <v>1001 - Няма данни за пл. док.</v>
      </c>
      <c r="B361" s="69">
        <v>354</v>
      </c>
      <c r="C361" s="69" t="str">
        <f>IF(AND(D361&lt;&gt;"",D361&lt;&gt;" -  -  -  -  - "),VLOOKUP(D361,supply!$A$8:$B$507,2,FALSE),"")</f>
        <v/>
      </c>
      <c r="D361" s="60"/>
      <c r="E361" s="106"/>
      <c r="F361" s="105"/>
      <c r="G361" s="67"/>
      <c r="H361" s="108"/>
      <c r="I361" s="63" t="str">
        <f t="shared" si="20"/>
        <v>Няма избран доставчик</v>
      </c>
      <c r="J361" s="63" t="str">
        <f t="shared" si="21"/>
        <v/>
      </c>
      <c r="K361" s="3" t="str">
        <f t="shared" si="22"/>
        <v xml:space="preserve"> -  -  - преведена сума общо: </v>
      </c>
      <c r="V361" s="94" t="str">
        <f>IF(I361="OK",IF(IFERROR(VLOOKUP(B361,total!$G$8:$G$1007,1,FALSE),"")="",B361&amp;", ",""),"")</f>
        <v/>
      </c>
      <c r="W361" s="94" t="str">
        <f t="shared" si="23"/>
        <v/>
      </c>
    </row>
    <row r="362" spans="1:23" x14ac:dyDescent="0.25">
      <c r="A362" s="42" t="str">
        <f>IF(I362="OK",IFERROR(B362&amp;" - "&amp;VLOOKUP(C362,supply!$B$8:$C$507,2,FALSE)&amp;" - "&amp;E362&amp;" - "&amp;F362&amp;" - превод: "&amp;H362&amp;" - "&amp;DAY(G362)&amp;"."&amp;MONTH(G362)&amp;"."&amp;YEAR(G362),""),"1001 - Няма данни за пл. док.")</f>
        <v>1001 - Няма данни за пл. док.</v>
      </c>
      <c r="B362" s="69">
        <v>355</v>
      </c>
      <c r="C362" s="69" t="str">
        <f>IF(AND(D362&lt;&gt;"",D362&lt;&gt;" -  -  -  -  - "),VLOOKUP(D362,supply!$A$8:$B$507,2,FALSE),"")</f>
        <v/>
      </c>
      <c r="D362" s="60"/>
      <c r="E362" s="106"/>
      <c r="F362" s="105"/>
      <c r="G362" s="67"/>
      <c r="H362" s="108"/>
      <c r="I362" s="63" t="str">
        <f t="shared" si="20"/>
        <v>Няма избран доставчик</v>
      </c>
      <c r="J362" s="63" t="str">
        <f t="shared" si="21"/>
        <v/>
      </c>
      <c r="K362" s="3" t="str">
        <f t="shared" si="22"/>
        <v xml:space="preserve"> -  -  - преведена сума общо: </v>
      </c>
      <c r="V362" s="94" t="str">
        <f>IF(I362="OK",IF(IFERROR(VLOOKUP(B362,total!$G$8:$G$1007,1,FALSE),"")="",B362&amp;", ",""),"")</f>
        <v/>
      </c>
      <c r="W362" s="94" t="str">
        <f t="shared" si="23"/>
        <v/>
      </c>
    </row>
    <row r="363" spans="1:23" x14ac:dyDescent="0.25">
      <c r="A363" s="42" t="str">
        <f>IF(I363="OK",IFERROR(B363&amp;" - "&amp;VLOOKUP(C363,supply!$B$8:$C$507,2,FALSE)&amp;" - "&amp;E363&amp;" - "&amp;F363&amp;" - превод: "&amp;H363&amp;" - "&amp;DAY(G363)&amp;"."&amp;MONTH(G363)&amp;"."&amp;YEAR(G363),""),"1001 - Няма данни за пл. док.")</f>
        <v>1001 - Няма данни за пл. док.</v>
      </c>
      <c r="B363" s="69">
        <v>356</v>
      </c>
      <c r="C363" s="69" t="str">
        <f>IF(AND(D363&lt;&gt;"",D363&lt;&gt;" -  -  -  -  - "),VLOOKUP(D363,supply!$A$8:$B$507,2,FALSE),"")</f>
        <v/>
      </c>
      <c r="D363" s="60"/>
      <c r="E363" s="106"/>
      <c r="F363" s="105"/>
      <c r="G363" s="67"/>
      <c r="H363" s="108"/>
      <c r="I363" s="63" t="str">
        <f t="shared" si="20"/>
        <v>Няма избран доставчик</v>
      </c>
      <c r="J363" s="63" t="str">
        <f t="shared" si="21"/>
        <v/>
      </c>
      <c r="K363" s="3" t="str">
        <f t="shared" si="22"/>
        <v xml:space="preserve"> -  -  - преведена сума общо: </v>
      </c>
      <c r="V363" s="94" t="str">
        <f>IF(I363="OK",IF(IFERROR(VLOOKUP(B363,total!$G$8:$G$1007,1,FALSE),"")="",B363&amp;", ",""),"")</f>
        <v/>
      </c>
      <c r="W363" s="94" t="str">
        <f t="shared" si="23"/>
        <v/>
      </c>
    </row>
    <row r="364" spans="1:23" x14ac:dyDescent="0.25">
      <c r="A364" s="42" t="str">
        <f>IF(I364="OK",IFERROR(B364&amp;" - "&amp;VLOOKUP(C364,supply!$B$8:$C$507,2,FALSE)&amp;" - "&amp;E364&amp;" - "&amp;F364&amp;" - превод: "&amp;H364&amp;" - "&amp;DAY(G364)&amp;"."&amp;MONTH(G364)&amp;"."&amp;YEAR(G364),""),"1001 - Няма данни за пл. док.")</f>
        <v>1001 - Няма данни за пл. док.</v>
      </c>
      <c r="B364" s="69">
        <v>357</v>
      </c>
      <c r="C364" s="69" t="str">
        <f>IF(AND(D364&lt;&gt;"",D364&lt;&gt;" -  -  -  -  - "),VLOOKUP(D364,supply!$A$8:$B$507,2,FALSE),"")</f>
        <v/>
      </c>
      <c r="D364" s="60"/>
      <c r="E364" s="106"/>
      <c r="F364" s="105"/>
      <c r="G364" s="67"/>
      <c r="H364" s="108"/>
      <c r="I364" s="63" t="str">
        <f t="shared" si="20"/>
        <v>Няма избран доставчик</v>
      </c>
      <c r="J364" s="63" t="str">
        <f t="shared" si="21"/>
        <v/>
      </c>
      <c r="K364" s="3" t="str">
        <f t="shared" si="22"/>
        <v xml:space="preserve"> -  -  - преведена сума общо: </v>
      </c>
      <c r="V364" s="94" t="str">
        <f>IF(I364="OK",IF(IFERROR(VLOOKUP(B364,total!$G$8:$G$1007,1,FALSE),"")="",B364&amp;", ",""),"")</f>
        <v/>
      </c>
      <c r="W364" s="94" t="str">
        <f t="shared" si="23"/>
        <v/>
      </c>
    </row>
    <row r="365" spans="1:23" x14ac:dyDescent="0.25">
      <c r="A365" s="42" t="str">
        <f>IF(I365="OK",IFERROR(B365&amp;" - "&amp;VLOOKUP(C365,supply!$B$8:$C$507,2,FALSE)&amp;" - "&amp;E365&amp;" - "&amp;F365&amp;" - превод: "&amp;H365&amp;" - "&amp;DAY(G365)&amp;"."&amp;MONTH(G365)&amp;"."&amp;YEAR(G365),""),"1001 - Няма данни за пл. док.")</f>
        <v>1001 - Няма данни за пл. док.</v>
      </c>
      <c r="B365" s="69">
        <v>358</v>
      </c>
      <c r="C365" s="69" t="str">
        <f>IF(AND(D365&lt;&gt;"",D365&lt;&gt;" -  -  -  -  - "),VLOOKUP(D365,supply!$A$8:$B$507,2,FALSE),"")</f>
        <v/>
      </c>
      <c r="D365" s="60"/>
      <c r="E365" s="106"/>
      <c r="F365" s="105"/>
      <c r="G365" s="67"/>
      <c r="H365" s="108"/>
      <c r="I365" s="63" t="str">
        <f t="shared" si="20"/>
        <v>Няма избран доставчик</v>
      </c>
      <c r="J365" s="63" t="str">
        <f t="shared" si="21"/>
        <v/>
      </c>
      <c r="K365" s="3" t="str">
        <f t="shared" si="22"/>
        <v xml:space="preserve"> -  -  - преведена сума общо: </v>
      </c>
      <c r="V365" s="94" t="str">
        <f>IF(I365="OK",IF(IFERROR(VLOOKUP(B365,total!$G$8:$G$1007,1,FALSE),"")="",B365&amp;", ",""),"")</f>
        <v/>
      </c>
      <c r="W365" s="94" t="str">
        <f t="shared" si="23"/>
        <v/>
      </c>
    </row>
    <row r="366" spans="1:23" x14ac:dyDescent="0.25">
      <c r="A366" s="42" t="str">
        <f>IF(I366="OK",IFERROR(B366&amp;" - "&amp;VLOOKUP(C366,supply!$B$8:$C$507,2,FALSE)&amp;" - "&amp;E366&amp;" - "&amp;F366&amp;" - превод: "&amp;H366&amp;" - "&amp;DAY(G366)&amp;"."&amp;MONTH(G366)&amp;"."&amp;YEAR(G366),""),"1001 - Няма данни за пл. док.")</f>
        <v>1001 - Няма данни за пл. док.</v>
      </c>
      <c r="B366" s="69">
        <v>359</v>
      </c>
      <c r="C366" s="69" t="str">
        <f>IF(AND(D366&lt;&gt;"",D366&lt;&gt;" -  -  -  -  - "),VLOOKUP(D366,supply!$A$8:$B$507,2,FALSE),"")</f>
        <v/>
      </c>
      <c r="D366" s="60"/>
      <c r="E366" s="106"/>
      <c r="F366" s="105"/>
      <c r="G366" s="67"/>
      <c r="H366" s="108"/>
      <c r="I366" s="63" t="str">
        <f t="shared" si="20"/>
        <v>Няма избран доставчик</v>
      </c>
      <c r="J366" s="63" t="str">
        <f t="shared" si="21"/>
        <v/>
      </c>
      <c r="K366" s="3" t="str">
        <f t="shared" si="22"/>
        <v xml:space="preserve"> -  -  - преведена сума общо: </v>
      </c>
      <c r="V366" s="94" t="str">
        <f>IF(I366="OK",IF(IFERROR(VLOOKUP(B366,total!$G$8:$G$1007,1,FALSE),"")="",B366&amp;", ",""),"")</f>
        <v/>
      </c>
      <c r="W366" s="94" t="str">
        <f t="shared" si="23"/>
        <v/>
      </c>
    </row>
    <row r="367" spans="1:23" x14ac:dyDescent="0.25">
      <c r="A367" s="42" t="str">
        <f>IF(I367="OK",IFERROR(B367&amp;" - "&amp;VLOOKUP(C367,supply!$B$8:$C$507,2,FALSE)&amp;" - "&amp;E367&amp;" - "&amp;F367&amp;" - превод: "&amp;H367&amp;" - "&amp;DAY(G367)&amp;"."&amp;MONTH(G367)&amp;"."&amp;YEAR(G367),""),"1001 - Няма данни за пл. док.")</f>
        <v>1001 - Няма данни за пл. док.</v>
      </c>
      <c r="B367" s="69">
        <v>360</v>
      </c>
      <c r="C367" s="69" t="str">
        <f>IF(AND(D367&lt;&gt;"",D367&lt;&gt;" -  -  -  -  - "),VLOOKUP(D367,supply!$A$8:$B$507,2,FALSE),"")</f>
        <v/>
      </c>
      <c r="D367" s="60"/>
      <c r="E367" s="106"/>
      <c r="F367" s="105"/>
      <c r="G367" s="67"/>
      <c r="H367" s="108"/>
      <c r="I367" s="63" t="str">
        <f t="shared" si="20"/>
        <v>Няма избран доставчик</v>
      </c>
      <c r="J367" s="63" t="str">
        <f t="shared" si="21"/>
        <v/>
      </c>
      <c r="K367" s="3" t="str">
        <f t="shared" si="22"/>
        <v xml:space="preserve"> -  -  - преведена сума общо: </v>
      </c>
      <c r="V367" s="94" t="str">
        <f>IF(I367="OK",IF(IFERROR(VLOOKUP(B367,total!$G$8:$G$1007,1,FALSE),"")="",B367&amp;", ",""),"")</f>
        <v/>
      </c>
      <c r="W367" s="94" t="str">
        <f t="shared" si="23"/>
        <v/>
      </c>
    </row>
    <row r="368" spans="1:23" x14ac:dyDescent="0.25">
      <c r="A368" s="42" t="str">
        <f>IF(I368="OK",IFERROR(B368&amp;" - "&amp;VLOOKUP(C368,supply!$B$8:$C$507,2,FALSE)&amp;" - "&amp;E368&amp;" - "&amp;F368&amp;" - превод: "&amp;H368&amp;" - "&amp;DAY(G368)&amp;"."&amp;MONTH(G368)&amp;"."&amp;YEAR(G368),""),"1001 - Няма данни за пл. док.")</f>
        <v>1001 - Няма данни за пл. док.</v>
      </c>
      <c r="B368" s="69">
        <v>361</v>
      </c>
      <c r="C368" s="69" t="str">
        <f>IF(AND(D368&lt;&gt;"",D368&lt;&gt;" -  -  -  -  - "),VLOOKUP(D368,supply!$A$8:$B$507,2,FALSE),"")</f>
        <v/>
      </c>
      <c r="D368" s="60"/>
      <c r="E368" s="106"/>
      <c r="F368" s="105"/>
      <c r="G368" s="67"/>
      <c r="H368" s="108"/>
      <c r="I368" s="63" t="str">
        <f t="shared" si="20"/>
        <v>Няма избран доставчик</v>
      </c>
      <c r="J368" s="63" t="str">
        <f t="shared" si="21"/>
        <v/>
      </c>
      <c r="K368" s="3" t="str">
        <f t="shared" si="22"/>
        <v xml:space="preserve"> -  -  - преведена сума общо: </v>
      </c>
      <c r="V368" s="94" t="str">
        <f>IF(I368="OK",IF(IFERROR(VLOOKUP(B368,total!$G$8:$G$1007,1,FALSE),"")="",B368&amp;", ",""),"")</f>
        <v/>
      </c>
      <c r="W368" s="94" t="str">
        <f t="shared" si="23"/>
        <v/>
      </c>
    </row>
    <row r="369" spans="1:23" x14ac:dyDescent="0.25">
      <c r="A369" s="42" t="str">
        <f>IF(I369="OK",IFERROR(B369&amp;" - "&amp;VLOOKUP(C369,supply!$B$8:$C$507,2,FALSE)&amp;" - "&amp;E369&amp;" - "&amp;F369&amp;" - превод: "&amp;H369&amp;" - "&amp;DAY(G369)&amp;"."&amp;MONTH(G369)&amp;"."&amp;YEAR(G369),""),"1001 - Няма данни за пл. док.")</f>
        <v>1001 - Няма данни за пл. док.</v>
      </c>
      <c r="B369" s="69">
        <v>362</v>
      </c>
      <c r="C369" s="69" t="str">
        <f>IF(AND(D369&lt;&gt;"",D369&lt;&gt;" -  -  -  -  - "),VLOOKUP(D369,supply!$A$8:$B$507,2,FALSE),"")</f>
        <v/>
      </c>
      <c r="D369" s="60"/>
      <c r="E369" s="106"/>
      <c r="F369" s="105"/>
      <c r="G369" s="67"/>
      <c r="H369" s="108"/>
      <c r="I369" s="63" t="str">
        <f t="shared" si="20"/>
        <v>Няма избран доставчик</v>
      </c>
      <c r="J369" s="63" t="str">
        <f t="shared" si="21"/>
        <v/>
      </c>
      <c r="K369" s="3" t="str">
        <f t="shared" si="22"/>
        <v xml:space="preserve"> -  -  - преведена сума общо: </v>
      </c>
      <c r="V369" s="94" t="str">
        <f>IF(I369="OK",IF(IFERROR(VLOOKUP(B369,total!$G$8:$G$1007,1,FALSE),"")="",B369&amp;", ",""),"")</f>
        <v/>
      </c>
      <c r="W369" s="94" t="str">
        <f t="shared" si="23"/>
        <v/>
      </c>
    </row>
    <row r="370" spans="1:23" x14ac:dyDescent="0.25">
      <c r="A370" s="42" t="str">
        <f>IF(I370="OK",IFERROR(B370&amp;" - "&amp;VLOOKUP(C370,supply!$B$8:$C$507,2,FALSE)&amp;" - "&amp;E370&amp;" - "&amp;F370&amp;" - превод: "&amp;H370&amp;" - "&amp;DAY(G370)&amp;"."&amp;MONTH(G370)&amp;"."&amp;YEAR(G370),""),"1001 - Няма данни за пл. док.")</f>
        <v>1001 - Няма данни за пл. док.</v>
      </c>
      <c r="B370" s="69">
        <v>363</v>
      </c>
      <c r="C370" s="69" t="str">
        <f>IF(AND(D370&lt;&gt;"",D370&lt;&gt;" -  -  -  -  - "),VLOOKUP(D370,supply!$A$8:$B$507,2,FALSE),"")</f>
        <v/>
      </c>
      <c r="D370" s="60"/>
      <c r="E370" s="106"/>
      <c r="F370" s="105"/>
      <c r="G370" s="67"/>
      <c r="H370" s="108"/>
      <c r="I370" s="63" t="str">
        <f t="shared" si="20"/>
        <v>Няма избран доставчик</v>
      </c>
      <c r="J370" s="63" t="str">
        <f t="shared" si="21"/>
        <v/>
      </c>
      <c r="K370" s="3" t="str">
        <f t="shared" si="22"/>
        <v xml:space="preserve"> -  -  - преведена сума общо: </v>
      </c>
      <c r="V370" s="94" t="str">
        <f>IF(I370="OK",IF(IFERROR(VLOOKUP(B370,total!$G$8:$G$1007,1,FALSE),"")="",B370&amp;", ",""),"")</f>
        <v/>
      </c>
      <c r="W370" s="94" t="str">
        <f t="shared" si="23"/>
        <v/>
      </c>
    </row>
    <row r="371" spans="1:23" x14ac:dyDescent="0.25">
      <c r="A371" s="42" t="str">
        <f>IF(I371="OK",IFERROR(B371&amp;" - "&amp;VLOOKUP(C371,supply!$B$8:$C$507,2,FALSE)&amp;" - "&amp;E371&amp;" - "&amp;F371&amp;" - превод: "&amp;H371&amp;" - "&amp;DAY(G371)&amp;"."&amp;MONTH(G371)&amp;"."&amp;YEAR(G371),""),"1001 - Няма данни за пл. док.")</f>
        <v>1001 - Няма данни за пл. док.</v>
      </c>
      <c r="B371" s="69">
        <v>364</v>
      </c>
      <c r="C371" s="69" t="str">
        <f>IF(AND(D371&lt;&gt;"",D371&lt;&gt;" -  -  -  -  - "),VLOOKUP(D371,supply!$A$8:$B$507,2,FALSE),"")</f>
        <v/>
      </c>
      <c r="D371" s="60"/>
      <c r="E371" s="106"/>
      <c r="F371" s="105"/>
      <c r="G371" s="67"/>
      <c r="H371" s="108"/>
      <c r="I371" s="63" t="str">
        <f t="shared" si="20"/>
        <v>Няма избран доставчик</v>
      </c>
      <c r="J371" s="63" t="str">
        <f t="shared" si="21"/>
        <v/>
      </c>
      <c r="K371" s="3" t="str">
        <f t="shared" si="22"/>
        <v xml:space="preserve"> -  -  - преведена сума общо: </v>
      </c>
      <c r="V371" s="94" t="str">
        <f>IF(I371="OK",IF(IFERROR(VLOOKUP(B371,total!$G$8:$G$1007,1,FALSE),"")="",B371&amp;", ",""),"")</f>
        <v/>
      </c>
      <c r="W371" s="94" t="str">
        <f t="shared" si="23"/>
        <v/>
      </c>
    </row>
    <row r="372" spans="1:23" x14ac:dyDescent="0.25">
      <c r="A372" s="42" t="str">
        <f>IF(I372="OK",IFERROR(B372&amp;" - "&amp;VLOOKUP(C372,supply!$B$8:$C$507,2,FALSE)&amp;" - "&amp;E372&amp;" - "&amp;F372&amp;" - превод: "&amp;H372&amp;" - "&amp;DAY(G372)&amp;"."&amp;MONTH(G372)&amp;"."&amp;YEAR(G372),""),"1001 - Няма данни за пл. док.")</f>
        <v>1001 - Няма данни за пл. док.</v>
      </c>
      <c r="B372" s="69">
        <v>365</v>
      </c>
      <c r="C372" s="69" t="str">
        <f>IF(AND(D372&lt;&gt;"",D372&lt;&gt;" -  -  -  -  - "),VLOOKUP(D372,supply!$A$8:$B$507,2,FALSE),"")</f>
        <v/>
      </c>
      <c r="D372" s="60"/>
      <c r="E372" s="106"/>
      <c r="F372" s="105"/>
      <c r="G372" s="67"/>
      <c r="H372" s="108"/>
      <c r="I372" s="63" t="str">
        <f t="shared" si="20"/>
        <v>Няма избран доставчик</v>
      </c>
      <c r="J372" s="63" t="str">
        <f t="shared" si="21"/>
        <v/>
      </c>
      <c r="K372" s="3" t="str">
        <f t="shared" si="22"/>
        <v xml:space="preserve"> -  -  - преведена сума общо: </v>
      </c>
      <c r="V372" s="94" t="str">
        <f>IF(I372="OK",IF(IFERROR(VLOOKUP(B372,total!$G$8:$G$1007,1,FALSE),"")="",B372&amp;", ",""),"")</f>
        <v/>
      </c>
      <c r="W372" s="94" t="str">
        <f t="shared" si="23"/>
        <v/>
      </c>
    </row>
    <row r="373" spans="1:23" x14ac:dyDescent="0.25">
      <c r="A373" s="42" t="str">
        <f>IF(I373="OK",IFERROR(B373&amp;" - "&amp;VLOOKUP(C373,supply!$B$8:$C$507,2,FALSE)&amp;" - "&amp;E373&amp;" - "&amp;F373&amp;" - превод: "&amp;H373&amp;" - "&amp;DAY(G373)&amp;"."&amp;MONTH(G373)&amp;"."&amp;YEAR(G373),""),"1001 - Няма данни за пл. док.")</f>
        <v>1001 - Няма данни за пл. док.</v>
      </c>
      <c r="B373" s="69">
        <v>366</v>
      </c>
      <c r="C373" s="69" t="str">
        <f>IF(AND(D373&lt;&gt;"",D373&lt;&gt;" -  -  -  -  - "),VLOOKUP(D373,supply!$A$8:$B$507,2,FALSE),"")</f>
        <v/>
      </c>
      <c r="D373" s="60"/>
      <c r="E373" s="106"/>
      <c r="F373" s="105"/>
      <c r="G373" s="67"/>
      <c r="H373" s="108"/>
      <c r="I373" s="63" t="str">
        <f t="shared" si="20"/>
        <v>Няма избран доставчик</v>
      </c>
      <c r="J373" s="63" t="str">
        <f t="shared" si="21"/>
        <v/>
      </c>
      <c r="K373" s="3" t="str">
        <f t="shared" si="22"/>
        <v xml:space="preserve"> -  -  - преведена сума общо: </v>
      </c>
      <c r="V373" s="94" t="str">
        <f>IF(I373="OK",IF(IFERROR(VLOOKUP(B373,total!$G$8:$G$1007,1,FALSE),"")="",B373&amp;", ",""),"")</f>
        <v/>
      </c>
      <c r="W373" s="94" t="str">
        <f t="shared" si="23"/>
        <v/>
      </c>
    </row>
    <row r="374" spans="1:23" x14ac:dyDescent="0.25">
      <c r="A374" s="42" t="str">
        <f>IF(I374="OK",IFERROR(B374&amp;" - "&amp;VLOOKUP(C374,supply!$B$8:$C$507,2,FALSE)&amp;" - "&amp;E374&amp;" - "&amp;F374&amp;" - превод: "&amp;H374&amp;" - "&amp;DAY(G374)&amp;"."&amp;MONTH(G374)&amp;"."&amp;YEAR(G374),""),"1001 - Няма данни за пл. док.")</f>
        <v>1001 - Няма данни за пл. док.</v>
      </c>
      <c r="B374" s="69">
        <v>367</v>
      </c>
      <c r="C374" s="69" t="str">
        <f>IF(AND(D374&lt;&gt;"",D374&lt;&gt;" -  -  -  -  - "),VLOOKUP(D374,supply!$A$8:$B$507,2,FALSE),"")</f>
        <v/>
      </c>
      <c r="D374" s="60"/>
      <c r="E374" s="106"/>
      <c r="F374" s="105"/>
      <c r="G374" s="67"/>
      <c r="H374" s="108"/>
      <c r="I374" s="63" t="str">
        <f t="shared" si="20"/>
        <v>Няма избран доставчик</v>
      </c>
      <c r="J374" s="63" t="str">
        <f t="shared" si="21"/>
        <v/>
      </c>
      <c r="K374" s="3" t="str">
        <f t="shared" si="22"/>
        <v xml:space="preserve"> -  -  - преведена сума общо: </v>
      </c>
      <c r="V374" s="94" t="str">
        <f>IF(I374="OK",IF(IFERROR(VLOOKUP(B374,total!$G$8:$G$1007,1,FALSE),"")="",B374&amp;", ",""),"")</f>
        <v/>
      </c>
      <c r="W374" s="94" t="str">
        <f t="shared" si="23"/>
        <v/>
      </c>
    </row>
    <row r="375" spans="1:23" x14ac:dyDescent="0.25">
      <c r="A375" s="42" t="str">
        <f>IF(I375="OK",IFERROR(B375&amp;" - "&amp;VLOOKUP(C375,supply!$B$8:$C$507,2,FALSE)&amp;" - "&amp;E375&amp;" - "&amp;F375&amp;" - превод: "&amp;H375&amp;" - "&amp;DAY(G375)&amp;"."&amp;MONTH(G375)&amp;"."&amp;YEAR(G375),""),"1001 - Няма данни за пл. док.")</f>
        <v>1001 - Няма данни за пл. док.</v>
      </c>
      <c r="B375" s="69">
        <v>368</v>
      </c>
      <c r="C375" s="69" t="str">
        <f>IF(AND(D375&lt;&gt;"",D375&lt;&gt;" -  -  -  -  - "),VLOOKUP(D375,supply!$A$8:$B$507,2,FALSE),"")</f>
        <v/>
      </c>
      <c r="D375" s="60"/>
      <c r="E375" s="106"/>
      <c r="F375" s="105"/>
      <c r="G375" s="67"/>
      <c r="H375" s="108"/>
      <c r="I375" s="63" t="str">
        <f t="shared" si="20"/>
        <v>Няма избран доставчик</v>
      </c>
      <c r="J375" s="63" t="str">
        <f t="shared" si="21"/>
        <v/>
      </c>
      <c r="K375" s="3" t="str">
        <f t="shared" si="22"/>
        <v xml:space="preserve"> -  -  - преведена сума общо: </v>
      </c>
      <c r="V375" s="94" t="str">
        <f>IF(I375="OK",IF(IFERROR(VLOOKUP(B375,total!$G$8:$G$1007,1,FALSE),"")="",B375&amp;", ",""),"")</f>
        <v/>
      </c>
      <c r="W375" s="94" t="str">
        <f t="shared" si="23"/>
        <v/>
      </c>
    </row>
    <row r="376" spans="1:23" x14ac:dyDescent="0.25">
      <c r="A376" s="42" t="str">
        <f>IF(I376="OK",IFERROR(B376&amp;" - "&amp;VLOOKUP(C376,supply!$B$8:$C$507,2,FALSE)&amp;" - "&amp;E376&amp;" - "&amp;F376&amp;" - превод: "&amp;H376&amp;" - "&amp;DAY(G376)&amp;"."&amp;MONTH(G376)&amp;"."&amp;YEAR(G376),""),"1001 - Няма данни за пл. док.")</f>
        <v>1001 - Няма данни за пл. док.</v>
      </c>
      <c r="B376" s="69">
        <v>369</v>
      </c>
      <c r="C376" s="69" t="str">
        <f>IF(AND(D376&lt;&gt;"",D376&lt;&gt;" -  -  -  -  - "),VLOOKUP(D376,supply!$A$8:$B$507,2,FALSE),"")</f>
        <v/>
      </c>
      <c r="D376" s="60"/>
      <c r="E376" s="106"/>
      <c r="F376" s="105"/>
      <c r="G376" s="67"/>
      <c r="H376" s="108"/>
      <c r="I376" s="63" t="str">
        <f t="shared" si="20"/>
        <v>Няма избран доставчик</v>
      </c>
      <c r="J376" s="63" t="str">
        <f t="shared" si="21"/>
        <v/>
      </c>
      <c r="K376" s="3" t="str">
        <f t="shared" si="22"/>
        <v xml:space="preserve"> -  -  - преведена сума общо: </v>
      </c>
      <c r="V376" s="94" t="str">
        <f>IF(I376="OK",IF(IFERROR(VLOOKUP(B376,total!$G$8:$G$1007,1,FALSE),"")="",B376&amp;", ",""),"")</f>
        <v/>
      </c>
      <c r="W376" s="94" t="str">
        <f t="shared" si="23"/>
        <v/>
      </c>
    </row>
    <row r="377" spans="1:23" x14ac:dyDescent="0.25">
      <c r="A377" s="42" t="str">
        <f>IF(I377="OK",IFERROR(B377&amp;" - "&amp;VLOOKUP(C377,supply!$B$8:$C$507,2,FALSE)&amp;" - "&amp;E377&amp;" - "&amp;F377&amp;" - превод: "&amp;H377&amp;" - "&amp;DAY(G377)&amp;"."&amp;MONTH(G377)&amp;"."&amp;YEAR(G377),""),"1001 - Няма данни за пл. док.")</f>
        <v>1001 - Няма данни за пл. док.</v>
      </c>
      <c r="B377" s="69">
        <v>370</v>
      </c>
      <c r="C377" s="69" t="str">
        <f>IF(AND(D377&lt;&gt;"",D377&lt;&gt;" -  -  -  -  - "),VLOOKUP(D377,supply!$A$8:$B$507,2,FALSE),"")</f>
        <v/>
      </c>
      <c r="D377" s="60"/>
      <c r="E377" s="106"/>
      <c r="F377" s="105"/>
      <c r="G377" s="67"/>
      <c r="H377" s="108"/>
      <c r="I377" s="63" t="str">
        <f t="shared" si="20"/>
        <v>Няма избран доставчик</v>
      </c>
      <c r="J377" s="63" t="str">
        <f t="shared" si="21"/>
        <v/>
      </c>
      <c r="K377" s="3" t="str">
        <f t="shared" si="22"/>
        <v xml:space="preserve"> -  -  - преведена сума общо: </v>
      </c>
      <c r="V377" s="94" t="str">
        <f>IF(I377="OK",IF(IFERROR(VLOOKUP(B377,total!$G$8:$G$1007,1,FALSE),"")="",B377&amp;", ",""),"")</f>
        <v/>
      </c>
      <c r="W377" s="94" t="str">
        <f t="shared" si="23"/>
        <v/>
      </c>
    </row>
    <row r="378" spans="1:23" x14ac:dyDescent="0.25">
      <c r="A378" s="42" t="str">
        <f>IF(I378="OK",IFERROR(B378&amp;" - "&amp;VLOOKUP(C378,supply!$B$8:$C$507,2,FALSE)&amp;" - "&amp;E378&amp;" - "&amp;F378&amp;" - превод: "&amp;H378&amp;" - "&amp;DAY(G378)&amp;"."&amp;MONTH(G378)&amp;"."&amp;YEAR(G378),""),"1001 - Няма данни за пл. док.")</f>
        <v>1001 - Няма данни за пл. док.</v>
      </c>
      <c r="B378" s="69">
        <v>371</v>
      </c>
      <c r="C378" s="69" t="str">
        <f>IF(AND(D378&lt;&gt;"",D378&lt;&gt;" -  -  -  -  - "),VLOOKUP(D378,supply!$A$8:$B$507,2,FALSE),"")</f>
        <v/>
      </c>
      <c r="D378" s="60"/>
      <c r="E378" s="106"/>
      <c r="F378" s="105"/>
      <c r="G378" s="67"/>
      <c r="H378" s="108"/>
      <c r="I378" s="63" t="str">
        <f t="shared" si="20"/>
        <v>Няма избран доставчик</v>
      </c>
      <c r="J378" s="63" t="str">
        <f t="shared" si="21"/>
        <v/>
      </c>
      <c r="K378" s="3" t="str">
        <f t="shared" si="22"/>
        <v xml:space="preserve"> -  -  - преведена сума общо: </v>
      </c>
      <c r="V378" s="94" t="str">
        <f>IF(I378="OK",IF(IFERROR(VLOOKUP(B378,total!$G$8:$G$1007,1,FALSE),"")="",B378&amp;", ",""),"")</f>
        <v/>
      </c>
      <c r="W378" s="94" t="str">
        <f t="shared" si="23"/>
        <v/>
      </c>
    </row>
    <row r="379" spans="1:23" x14ac:dyDescent="0.25">
      <c r="A379" s="42" t="str">
        <f>IF(I379="OK",IFERROR(B379&amp;" - "&amp;VLOOKUP(C379,supply!$B$8:$C$507,2,FALSE)&amp;" - "&amp;E379&amp;" - "&amp;F379&amp;" - превод: "&amp;H379&amp;" - "&amp;DAY(G379)&amp;"."&amp;MONTH(G379)&amp;"."&amp;YEAR(G379),""),"1001 - Няма данни за пл. док.")</f>
        <v>1001 - Няма данни за пл. док.</v>
      </c>
      <c r="B379" s="69">
        <v>372</v>
      </c>
      <c r="C379" s="69" t="str">
        <f>IF(AND(D379&lt;&gt;"",D379&lt;&gt;" -  -  -  -  - "),VLOOKUP(D379,supply!$A$8:$B$507,2,FALSE),"")</f>
        <v/>
      </c>
      <c r="D379" s="60"/>
      <c r="E379" s="106"/>
      <c r="F379" s="105"/>
      <c r="G379" s="67"/>
      <c r="H379" s="108"/>
      <c r="I379" s="63" t="str">
        <f t="shared" si="20"/>
        <v>Няма избран доставчик</v>
      </c>
      <c r="J379" s="63" t="str">
        <f t="shared" si="21"/>
        <v/>
      </c>
      <c r="K379" s="3" t="str">
        <f t="shared" si="22"/>
        <v xml:space="preserve"> -  -  - преведена сума общо: </v>
      </c>
      <c r="V379" s="94" t="str">
        <f>IF(I379="OK",IF(IFERROR(VLOOKUP(B379,total!$G$8:$G$1007,1,FALSE),"")="",B379&amp;", ",""),"")</f>
        <v/>
      </c>
      <c r="W379" s="94" t="str">
        <f t="shared" si="23"/>
        <v/>
      </c>
    </row>
    <row r="380" spans="1:23" x14ac:dyDescent="0.25">
      <c r="A380" s="42" t="str">
        <f>IF(I380="OK",IFERROR(B380&amp;" - "&amp;VLOOKUP(C380,supply!$B$8:$C$507,2,FALSE)&amp;" - "&amp;E380&amp;" - "&amp;F380&amp;" - превод: "&amp;H380&amp;" - "&amp;DAY(G380)&amp;"."&amp;MONTH(G380)&amp;"."&amp;YEAR(G380),""),"1001 - Няма данни за пл. док.")</f>
        <v>1001 - Няма данни за пл. док.</v>
      </c>
      <c r="B380" s="69">
        <v>373</v>
      </c>
      <c r="C380" s="69" t="str">
        <f>IF(AND(D380&lt;&gt;"",D380&lt;&gt;" -  -  -  -  - "),VLOOKUP(D380,supply!$A$8:$B$507,2,FALSE),"")</f>
        <v/>
      </c>
      <c r="D380" s="60"/>
      <c r="E380" s="106"/>
      <c r="F380" s="105"/>
      <c r="G380" s="67"/>
      <c r="H380" s="108"/>
      <c r="I380" s="63" t="str">
        <f t="shared" si="20"/>
        <v>Няма избран доставчик</v>
      </c>
      <c r="J380" s="63" t="str">
        <f t="shared" si="21"/>
        <v/>
      </c>
      <c r="K380" s="3" t="str">
        <f t="shared" si="22"/>
        <v xml:space="preserve"> -  -  - преведена сума общо: </v>
      </c>
      <c r="V380" s="94" t="str">
        <f>IF(I380="OK",IF(IFERROR(VLOOKUP(B380,total!$G$8:$G$1007,1,FALSE),"")="",B380&amp;", ",""),"")</f>
        <v/>
      </c>
      <c r="W380" s="94" t="str">
        <f t="shared" si="23"/>
        <v/>
      </c>
    </row>
    <row r="381" spans="1:23" x14ac:dyDescent="0.25">
      <c r="A381" s="42" t="str">
        <f>IF(I381="OK",IFERROR(B381&amp;" - "&amp;VLOOKUP(C381,supply!$B$8:$C$507,2,FALSE)&amp;" - "&amp;E381&amp;" - "&amp;F381&amp;" - превод: "&amp;H381&amp;" - "&amp;DAY(G381)&amp;"."&amp;MONTH(G381)&amp;"."&amp;YEAR(G381),""),"1001 - Няма данни за пл. док.")</f>
        <v>1001 - Няма данни за пл. док.</v>
      </c>
      <c r="B381" s="69">
        <v>374</v>
      </c>
      <c r="C381" s="69" t="str">
        <f>IF(AND(D381&lt;&gt;"",D381&lt;&gt;" -  -  -  -  - "),VLOOKUP(D381,supply!$A$8:$B$507,2,FALSE),"")</f>
        <v/>
      </c>
      <c r="D381" s="60"/>
      <c r="E381" s="106"/>
      <c r="F381" s="105"/>
      <c r="G381" s="67"/>
      <c r="H381" s="108"/>
      <c r="I381" s="63" t="str">
        <f t="shared" si="20"/>
        <v>Няма избран доставчик</v>
      </c>
      <c r="J381" s="63" t="str">
        <f t="shared" si="21"/>
        <v/>
      </c>
      <c r="K381" s="3" t="str">
        <f t="shared" si="22"/>
        <v xml:space="preserve"> -  -  - преведена сума общо: </v>
      </c>
      <c r="V381" s="94" t="str">
        <f>IF(I381="OK",IF(IFERROR(VLOOKUP(B381,total!$G$8:$G$1007,1,FALSE),"")="",B381&amp;", ",""),"")</f>
        <v/>
      </c>
      <c r="W381" s="94" t="str">
        <f t="shared" si="23"/>
        <v/>
      </c>
    </row>
    <row r="382" spans="1:23" x14ac:dyDescent="0.25">
      <c r="A382" s="42" t="str">
        <f>IF(I382="OK",IFERROR(B382&amp;" - "&amp;VLOOKUP(C382,supply!$B$8:$C$507,2,FALSE)&amp;" - "&amp;E382&amp;" - "&amp;F382&amp;" - превод: "&amp;H382&amp;" - "&amp;DAY(G382)&amp;"."&amp;MONTH(G382)&amp;"."&amp;YEAR(G382),""),"1001 - Няма данни за пл. док.")</f>
        <v>1001 - Няма данни за пл. док.</v>
      </c>
      <c r="B382" s="69">
        <v>375</v>
      </c>
      <c r="C382" s="69" t="str">
        <f>IF(AND(D382&lt;&gt;"",D382&lt;&gt;" -  -  -  -  - "),VLOOKUP(D382,supply!$A$8:$B$507,2,FALSE),"")</f>
        <v/>
      </c>
      <c r="D382" s="60"/>
      <c r="E382" s="106"/>
      <c r="F382" s="105"/>
      <c r="G382" s="67"/>
      <c r="H382" s="108"/>
      <c r="I382" s="63" t="str">
        <f t="shared" si="20"/>
        <v>Няма избран доставчик</v>
      </c>
      <c r="J382" s="63" t="str">
        <f t="shared" si="21"/>
        <v/>
      </c>
      <c r="K382" s="3" t="str">
        <f t="shared" si="22"/>
        <v xml:space="preserve"> -  -  - преведена сума общо: </v>
      </c>
      <c r="V382" s="94" t="str">
        <f>IF(I382="OK",IF(IFERROR(VLOOKUP(B382,total!$G$8:$G$1007,1,FALSE),"")="",B382&amp;", ",""),"")</f>
        <v/>
      </c>
      <c r="W382" s="94" t="str">
        <f t="shared" si="23"/>
        <v/>
      </c>
    </row>
    <row r="383" spans="1:23" x14ac:dyDescent="0.25">
      <c r="A383" s="42" t="str">
        <f>IF(I383="OK",IFERROR(B383&amp;" - "&amp;VLOOKUP(C383,supply!$B$8:$C$507,2,FALSE)&amp;" - "&amp;E383&amp;" - "&amp;F383&amp;" - превод: "&amp;H383&amp;" - "&amp;DAY(G383)&amp;"."&amp;MONTH(G383)&amp;"."&amp;YEAR(G383),""),"1001 - Няма данни за пл. док.")</f>
        <v>1001 - Няма данни за пл. док.</v>
      </c>
      <c r="B383" s="69">
        <v>376</v>
      </c>
      <c r="C383" s="69" t="str">
        <f>IF(AND(D383&lt;&gt;"",D383&lt;&gt;" -  -  -  -  - "),VLOOKUP(D383,supply!$A$8:$B$507,2,FALSE),"")</f>
        <v/>
      </c>
      <c r="D383" s="60"/>
      <c r="E383" s="106"/>
      <c r="F383" s="105"/>
      <c r="G383" s="67"/>
      <c r="H383" s="108"/>
      <c r="I383" s="63" t="str">
        <f t="shared" si="20"/>
        <v>Няма избран доставчик</v>
      </c>
      <c r="J383" s="63" t="str">
        <f t="shared" si="21"/>
        <v/>
      </c>
      <c r="K383" s="3" t="str">
        <f t="shared" si="22"/>
        <v xml:space="preserve"> -  -  - преведена сума общо: </v>
      </c>
      <c r="V383" s="94" t="str">
        <f>IF(I383="OK",IF(IFERROR(VLOOKUP(B383,total!$G$8:$G$1007,1,FALSE),"")="",B383&amp;", ",""),"")</f>
        <v/>
      </c>
      <c r="W383" s="94" t="str">
        <f t="shared" si="23"/>
        <v/>
      </c>
    </row>
    <row r="384" spans="1:23" x14ac:dyDescent="0.25">
      <c r="A384" s="42" t="str">
        <f>IF(I384="OK",IFERROR(B384&amp;" - "&amp;VLOOKUP(C384,supply!$B$8:$C$507,2,FALSE)&amp;" - "&amp;E384&amp;" - "&amp;F384&amp;" - превод: "&amp;H384&amp;" - "&amp;DAY(G384)&amp;"."&amp;MONTH(G384)&amp;"."&amp;YEAR(G384),""),"1001 - Няма данни за пл. док.")</f>
        <v>1001 - Няма данни за пл. док.</v>
      </c>
      <c r="B384" s="69">
        <v>377</v>
      </c>
      <c r="C384" s="69" t="str">
        <f>IF(AND(D384&lt;&gt;"",D384&lt;&gt;" -  -  -  -  - "),VLOOKUP(D384,supply!$A$8:$B$507,2,FALSE),"")</f>
        <v/>
      </c>
      <c r="D384" s="60"/>
      <c r="E384" s="106"/>
      <c r="F384" s="105"/>
      <c r="G384" s="67"/>
      <c r="H384" s="108"/>
      <c r="I384" s="63" t="str">
        <f t="shared" si="20"/>
        <v>Няма избран доставчик</v>
      </c>
      <c r="J384" s="63" t="str">
        <f t="shared" si="21"/>
        <v/>
      </c>
      <c r="K384" s="3" t="str">
        <f t="shared" si="22"/>
        <v xml:space="preserve"> -  -  - преведена сума общо: </v>
      </c>
      <c r="V384" s="94" t="str">
        <f>IF(I384="OK",IF(IFERROR(VLOOKUP(B384,total!$G$8:$G$1007,1,FALSE),"")="",B384&amp;", ",""),"")</f>
        <v/>
      </c>
      <c r="W384" s="94" t="str">
        <f t="shared" si="23"/>
        <v/>
      </c>
    </row>
    <row r="385" spans="1:23" x14ac:dyDescent="0.25">
      <c r="A385" s="42" t="str">
        <f>IF(I385="OK",IFERROR(B385&amp;" - "&amp;VLOOKUP(C385,supply!$B$8:$C$507,2,FALSE)&amp;" - "&amp;E385&amp;" - "&amp;F385&amp;" - превод: "&amp;H385&amp;" - "&amp;DAY(G385)&amp;"."&amp;MONTH(G385)&amp;"."&amp;YEAR(G385),""),"1001 - Няма данни за пл. док.")</f>
        <v>1001 - Няма данни за пл. док.</v>
      </c>
      <c r="B385" s="69">
        <v>378</v>
      </c>
      <c r="C385" s="69" t="str">
        <f>IF(AND(D385&lt;&gt;"",D385&lt;&gt;" -  -  -  -  - "),VLOOKUP(D385,supply!$A$8:$B$507,2,FALSE),"")</f>
        <v/>
      </c>
      <c r="D385" s="60"/>
      <c r="E385" s="106"/>
      <c r="F385" s="105"/>
      <c r="G385" s="67"/>
      <c r="H385" s="108"/>
      <c r="I385" s="63" t="str">
        <f t="shared" si="20"/>
        <v>Няма избран доставчик</v>
      </c>
      <c r="J385" s="63" t="str">
        <f t="shared" si="21"/>
        <v/>
      </c>
      <c r="K385" s="3" t="str">
        <f t="shared" si="22"/>
        <v xml:space="preserve"> -  -  - преведена сума общо: </v>
      </c>
      <c r="V385" s="94" t="str">
        <f>IF(I385="OK",IF(IFERROR(VLOOKUP(B385,total!$G$8:$G$1007,1,FALSE),"")="",B385&amp;", ",""),"")</f>
        <v/>
      </c>
      <c r="W385" s="94" t="str">
        <f t="shared" si="23"/>
        <v/>
      </c>
    </row>
    <row r="386" spans="1:23" x14ac:dyDescent="0.25">
      <c r="A386" s="42" t="str">
        <f>IF(I386="OK",IFERROR(B386&amp;" - "&amp;VLOOKUP(C386,supply!$B$8:$C$507,2,FALSE)&amp;" - "&amp;E386&amp;" - "&amp;F386&amp;" - превод: "&amp;H386&amp;" - "&amp;DAY(G386)&amp;"."&amp;MONTH(G386)&amp;"."&amp;YEAR(G386),""),"1001 - Няма данни за пл. док.")</f>
        <v>1001 - Няма данни за пл. док.</v>
      </c>
      <c r="B386" s="69">
        <v>379</v>
      </c>
      <c r="C386" s="69" t="str">
        <f>IF(AND(D386&lt;&gt;"",D386&lt;&gt;" -  -  -  -  - "),VLOOKUP(D386,supply!$A$8:$B$507,2,FALSE),"")</f>
        <v/>
      </c>
      <c r="D386" s="60"/>
      <c r="E386" s="106"/>
      <c r="F386" s="105"/>
      <c r="G386" s="67"/>
      <c r="H386" s="108"/>
      <c r="I386" s="63" t="str">
        <f t="shared" si="20"/>
        <v>Няма избран доставчик</v>
      </c>
      <c r="J386" s="63" t="str">
        <f t="shared" si="21"/>
        <v/>
      </c>
      <c r="K386" s="3" t="str">
        <f t="shared" si="22"/>
        <v xml:space="preserve"> -  -  - преведена сума общо: </v>
      </c>
      <c r="V386" s="94" t="str">
        <f>IF(I386="OK",IF(IFERROR(VLOOKUP(B386,total!$G$8:$G$1007,1,FALSE),"")="",B386&amp;", ",""),"")</f>
        <v/>
      </c>
      <c r="W386" s="94" t="str">
        <f t="shared" si="23"/>
        <v/>
      </c>
    </row>
    <row r="387" spans="1:23" x14ac:dyDescent="0.25">
      <c r="A387" s="42" t="str">
        <f>IF(I387="OK",IFERROR(B387&amp;" - "&amp;VLOOKUP(C387,supply!$B$8:$C$507,2,FALSE)&amp;" - "&amp;E387&amp;" - "&amp;F387&amp;" - превод: "&amp;H387&amp;" - "&amp;DAY(G387)&amp;"."&amp;MONTH(G387)&amp;"."&amp;YEAR(G387),""),"1001 - Няма данни за пл. док.")</f>
        <v>1001 - Няма данни за пл. док.</v>
      </c>
      <c r="B387" s="69">
        <v>380</v>
      </c>
      <c r="C387" s="69" t="str">
        <f>IF(AND(D387&lt;&gt;"",D387&lt;&gt;" -  -  -  -  - "),VLOOKUP(D387,supply!$A$8:$B$507,2,FALSE),"")</f>
        <v/>
      </c>
      <c r="D387" s="60"/>
      <c r="E387" s="106"/>
      <c r="F387" s="105"/>
      <c r="G387" s="67"/>
      <c r="H387" s="108"/>
      <c r="I387" s="63" t="str">
        <f t="shared" si="20"/>
        <v>Няма избран доставчик</v>
      </c>
      <c r="J387" s="63" t="str">
        <f t="shared" si="21"/>
        <v/>
      </c>
      <c r="K387" s="3" t="str">
        <f t="shared" si="22"/>
        <v xml:space="preserve"> -  -  - преведена сума общо: </v>
      </c>
      <c r="V387" s="94" t="str">
        <f>IF(I387="OK",IF(IFERROR(VLOOKUP(B387,total!$G$8:$G$1007,1,FALSE),"")="",B387&amp;", ",""),"")</f>
        <v/>
      </c>
      <c r="W387" s="94" t="str">
        <f t="shared" si="23"/>
        <v/>
      </c>
    </row>
    <row r="388" spans="1:23" x14ac:dyDescent="0.25">
      <c r="A388" s="42" t="str">
        <f>IF(I388="OK",IFERROR(B388&amp;" - "&amp;VLOOKUP(C388,supply!$B$8:$C$507,2,FALSE)&amp;" - "&amp;E388&amp;" - "&amp;F388&amp;" - превод: "&amp;H388&amp;" - "&amp;DAY(G388)&amp;"."&amp;MONTH(G388)&amp;"."&amp;YEAR(G388),""),"1001 - Няма данни за пл. док.")</f>
        <v>1001 - Няма данни за пл. док.</v>
      </c>
      <c r="B388" s="69">
        <v>381</v>
      </c>
      <c r="C388" s="69" t="str">
        <f>IF(AND(D388&lt;&gt;"",D388&lt;&gt;" -  -  -  -  - "),VLOOKUP(D388,supply!$A$8:$B$507,2,FALSE),"")</f>
        <v/>
      </c>
      <c r="D388" s="60"/>
      <c r="E388" s="106"/>
      <c r="F388" s="105"/>
      <c r="G388" s="67"/>
      <c r="H388" s="108"/>
      <c r="I388" s="63" t="str">
        <f t="shared" si="20"/>
        <v>Няма избран доставчик</v>
      </c>
      <c r="J388" s="63" t="str">
        <f t="shared" si="21"/>
        <v/>
      </c>
      <c r="K388" s="3" t="str">
        <f t="shared" si="22"/>
        <v xml:space="preserve"> -  -  - преведена сума общо: </v>
      </c>
      <c r="V388" s="94" t="str">
        <f>IF(I388="OK",IF(IFERROR(VLOOKUP(B388,total!$G$8:$G$1007,1,FALSE),"")="",B388&amp;", ",""),"")</f>
        <v/>
      </c>
      <c r="W388" s="94" t="str">
        <f t="shared" si="23"/>
        <v/>
      </c>
    </row>
    <row r="389" spans="1:23" x14ac:dyDescent="0.25">
      <c r="A389" s="42" t="str">
        <f>IF(I389="OK",IFERROR(B389&amp;" - "&amp;VLOOKUP(C389,supply!$B$8:$C$507,2,FALSE)&amp;" - "&amp;E389&amp;" - "&amp;F389&amp;" - превод: "&amp;H389&amp;" - "&amp;DAY(G389)&amp;"."&amp;MONTH(G389)&amp;"."&amp;YEAR(G389),""),"1001 - Няма данни за пл. док.")</f>
        <v>1001 - Няма данни за пл. док.</v>
      </c>
      <c r="B389" s="69">
        <v>382</v>
      </c>
      <c r="C389" s="69" t="str">
        <f>IF(AND(D389&lt;&gt;"",D389&lt;&gt;" -  -  -  -  - "),VLOOKUP(D389,supply!$A$8:$B$507,2,FALSE),"")</f>
        <v/>
      </c>
      <c r="D389" s="60"/>
      <c r="E389" s="106"/>
      <c r="F389" s="105"/>
      <c r="G389" s="67"/>
      <c r="H389" s="108"/>
      <c r="I389" s="63" t="str">
        <f t="shared" si="20"/>
        <v>Няма избран доставчик</v>
      </c>
      <c r="J389" s="63" t="str">
        <f t="shared" si="21"/>
        <v/>
      </c>
      <c r="K389" s="3" t="str">
        <f t="shared" si="22"/>
        <v xml:space="preserve"> -  -  - преведена сума общо: </v>
      </c>
      <c r="V389" s="94" t="str">
        <f>IF(I389="OK",IF(IFERROR(VLOOKUP(B389,total!$G$8:$G$1007,1,FALSE),"")="",B389&amp;", ",""),"")</f>
        <v/>
      </c>
      <c r="W389" s="94" t="str">
        <f t="shared" si="23"/>
        <v/>
      </c>
    </row>
    <row r="390" spans="1:23" x14ac:dyDescent="0.25">
      <c r="A390" s="42" t="str">
        <f>IF(I390="OK",IFERROR(B390&amp;" - "&amp;VLOOKUP(C390,supply!$B$8:$C$507,2,FALSE)&amp;" - "&amp;E390&amp;" - "&amp;F390&amp;" - превод: "&amp;H390&amp;" - "&amp;DAY(G390)&amp;"."&amp;MONTH(G390)&amp;"."&amp;YEAR(G390),""),"1001 - Няма данни за пл. док.")</f>
        <v>1001 - Няма данни за пл. док.</v>
      </c>
      <c r="B390" s="69">
        <v>383</v>
      </c>
      <c r="C390" s="69" t="str">
        <f>IF(AND(D390&lt;&gt;"",D390&lt;&gt;" -  -  -  -  - "),VLOOKUP(D390,supply!$A$8:$B$507,2,FALSE),"")</f>
        <v/>
      </c>
      <c r="D390" s="60"/>
      <c r="E390" s="106"/>
      <c r="F390" s="105"/>
      <c r="G390" s="67"/>
      <c r="H390" s="108"/>
      <c r="I390" s="63" t="str">
        <f t="shared" si="20"/>
        <v>Няма избран доставчик</v>
      </c>
      <c r="J390" s="63" t="str">
        <f t="shared" si="21"/>
        <v/>
      </c>
      <c r="K390" s="3" t="str">
        <f t="shared" si="22"/>
        <v xml:space="preserve"> -  -  - преведена сума общо: </v>
      </c>
      <c r="V390" s="94" t="str">
        <f>IF(I390="OK",IF(IFERROR(VLOOKUP(B390,total!$G$8:$G$1007,1,FALSE),"")="",B390&amp;", ",""),"")</f>
        <v/>
      </c>
      <c r="W390" s="94" t="str">
        <f t="shared" si="23"/>
        <v/>
      </c>
    </row>
    <row r="391" spans="1:23" x14ac:dyDescent="0.25">
      <c r="A391" s="42" t="str">
        <f>IF(I391="OK",IFERROR(B391&amp;" - "&amp;VLOOKUP(C391,supply!$B$8:$C$507,2,FALSE)&amp;" - "&amp;E391&amp;" - "&amp;F391&amp;" - превод: "&amp;H391&amp;" - "&amp;DAY(G391)&amp;"."&amp;MONTH(G391)&amp;"."&amp;YEAR(G391),""),"1001 - Няма данни за пл. док.")</f>
        <v>1001 - Няма данни за пл. док.</v>
      </c>
      <c r="B391" s="69">
        <v>384</v>
      </c>
      <c r="C391" s="69" t="str">
        <f>IF(AND(D391&lt;&gt;"",D391&lt;&gt;" -  -  -  -  - "),VLOOKUP(D391,supply!$A$8:$B$507,2,FALSE),"")</f>
        <v/>
      </c>
      <c r="D391" s="60"/>
      <c r="E391" s="106"/>
      <c r="F391" s="105"/>
      <c r="G391" s="67"/>
      <c r="H391" s="108"/>
      <c r="I391" s="63" t="str">
        <f t="shared" si="20"/>
        <v>Няма избран доставчик</v>
      </c>
      <c r="J391" s="63" t="str">
        <f t="shared" si="21"/>
        <v/>
      </c>
      <c r="K391" s="3" t="str">
        <f t="shared" si="22"/>
        <v xml:space="preserve"> -  -  - преведена сума общо: </v>
      </c>
      <c r="V391" s="94" t="str">
        <f>IF(I391="OK",IF(IFERROR(VLOOKUP(B391,total!$G$8:$G$1007,1,FALSE),"")="",B391&amp;", ",""),"")</f>
        <v/>
      </c>
      <c r="W391" s="94" t="str">
        <f t="shared" si="23"/>
        <v/>
      </c>
    </row>
    <row r="392" spans="1:23" x14ac:dyDescent="0.25">
      <c r="A392" s="42" t="str">
        <f>IF(I392="OK",IFERROR(B392&amp;" - "&amp;VLOOKUP(C392,supply!$B$8:$C$507,2,FALSE)&amp;" - "&amp;E392&amp;" - "&amp;F392&amp;" - превод: "&amp;H392&amp;" - "&amp;DAY(G392)&amp;"."&amp;MONTH(G392)&amp;"."&amp;YEAR(G392),""),"1001 - Няма данни за пл. док.")</f>
        <v>1001 - Няма данни за пл. док.</v>
      </c>
      <c r="B392" s="69">
        <v>385</v>
      </c>
      <c r="C392" s="69" t="str">
        <f>IF(AND(D392&lt;&gt;"",D392&lt;&gt;" -  -  -  -  - "),VLOOKUP(D392,supply!$A$8:$B$507,2,FALSE),"")</f>
        <v/>
      </c>
      <c r="D392" s="60"/>
      <c r="E392" s="106"/>
      <c r="F392" s="105"/>
      <c r="G392" s="67"/>
      <c r="H392" s="108"/>
      <c r="I392" s="63" t="str">
        <f t="shared" si="20"/>
        <v>Няма избран доставчик</v>
      </c>
      <c r="J392" s="63" t="str">
        <f t="shared" si="21"/>
        <v/>
      </c>
      <c r="K392" s="3" t="str">
        <f t="shared" si="22"/>
        <v xml:space="preserve"> -  -  - преведена сума общо: </v>
      </c>
      <c r="V392" s="94" t="str">
        <f>IF(I392="OK",IF(IFERROR(VLOOKUP(B392,total!$G$8:$G$1007,1,FALSE),"")="",B392&amp;", ",""),"")</f>
        <v/>
      </c>
      <c r="W392" s="94" t="str">
        <f t="shared" si="23"/>
        <v/>
      </c>
    </row>
    <row r="393" spans="1:23" x14ac:dyDescent="0.25">
      <c r="A393" s="42" t="str">
        <f>IF(I393="OK",IFERROR(B393&amp;" - "&amp;VLOOKUP(C393,supply!$B$8:$C$507,2,FALSE)&amp;" - "&amp;E393&amp;" - "&amp;F393&amp;" - превод: "&amp;H393&amp;" - "&amp;DAY(G393)&amp;"."&amp;MONTH(G393)&amp;"."&amp;YEAR(G393),""),"1001 - Няма данни за пл. док.")</f>
        <v>1001 - Няма данни за пл. док.</v>
      </c>
      <c r="B393" s="69">
        <v>386</v>
      </c>
      <c r="C393" s="69" t="str">
        <f>IF(AND(D393&lt;&gt;"",D393&lt;&gt;" -  -  -  -  - "),VLOOKUP(D393,supply!$A$8:$B$507,2,FALSE),"")</f>
        <v/>
      </c>
      <c r="D393" s="60"/>
      <c r="E393" s="106"/>
      <c r="F393" s="105"/>
      <c r="G393" s="67"/>
      <c r="H393" s="108"/>
      <c r="I393" s="63" t="str">
        <f t="shared" ref="I393:I456" si="24">IFERROR(IF(C393&lt;&gt;"",IF(AND(E393&lt;&gt;"",G393&lt;&gt;"",H393&lt;&gt;""),"OK","Задължителни полета - Наименование/Дата/Преведена сума"),"Няма избран доставчик"),"Преизберете доставчик")</f>
        <v>Няма избран доставчик</v>
      </c>
      <c r="J393" s="63" t="str">
        <f t="shared" ref="J393:J456" si="25">IF(ABS(H393)*100&gt;TRUNC(ABS(H393)*100),"Въведена е сума с повече от два знака след десетичната запетая","")</f>
        <v/>
      </c>
      <c r="K393" s="3" t="str">
        <f t="shared" ref="K393:K456" si="26">D393&amp;" - "&amp;E393&amp;" - "&amp;F393&amp;" - преведена сума общо: "&amp;H393</f>
        <v xml:space="preserve"> -  -  - преведена сума общо: </v>
      </c>
      <c r="V393" s="94" t="str">
        <f>IF(I393="OK",IF(IFERROR(VLOOKUP(B393,total!$G$8:$G$1007,1,FALSE),"")="",B393&amp;", ",""),"")</f>
        <v/>
      </c>
      <c r="W393" s="94" t="str">
        <f t="shared" si="23"/>
        <v/>
      </c>
    </row>
    <row r="394" spans="1:23" x14ac:dyDescent="0.25">
      <c r="A394" s="42" t="str">
        <f>IF(I394="OK",IFERROR(B394&amp;" - "&amp;VLOOKUP(C394,supply!$B$8:$C$507,2,FALSE)&amp;" - "&amp;E394&amp;" - "&amp;F394&amp;" - превод: "&amp;H394&amp;" - "&amp;DAY(G394)&amp;"."&amp;MONTH(G394)&amp;"."&amp;YEAR(G394),""),"1001 - Няма данни за пл. док.")</f>
        <v>1001 - Няма данни за пл. док.</v>
      </c>
      <c r="B394" s="69">
        <v>387</v>
      </c>
      <c r="C394" s="69" t="str">
        <f>IF(AND(D394&lt;&gt;"",D394&lt;&gt;" -  -  -  -  - "),VLOOKUP(D394,supply!$A$8:$B$507,2,FALSE),"")</f>
        <v/>
      </c>
      <c r="D394" s="60"/>
      <c r="E394" s="106"/>
      <c r="F394" s="105"/>
      <c r="G394" s="67"/>
      <c r="H394" s="108"/>
      <c r="I394" s="63" t="str">
        <f t="shared" si="24"/>
        <v>Няма избран доставчик</v>
      </c>
      <c r="J394" s="63" t="str">
        <f t="shared" si="25"/>
        <v/>
      </c>
      <c r="K394" s="3" t="str">
        <f t="shared" si="26"/>
        <v xml:space="preserve"> -  -  - преведена сума общо: </v>
      </c>
      <c r="V394" s="94" t="str">
        <f>IF(I394="OK",IF(IFERROR(VLOOKUP(B394,total!$G$8:$G$1007,1,FALSE),"")="",B394&amp;", ",""),"")</f>
        <v/>
      </c>
      <c r="W394" s="94" t="str">
        <f t="shared" ref="W394:W457" si="27">IF(I394="OK",CONCATENATE(W393,V394),W393)</f>
        <v/>
      </c>
    </row>
    <row r="395" spans="1:23" x14ac:dyDescent="0.25">
      <c r="A395" s="42" t="str">
        <f>IF(I395="OK",IFERROR(B395&amp;" - "&amp;VLOOKUP(C395,supply!$B$8:$C$507,2,FALSE)&amp;" - "&amp;E395&amp;" - "&amp;F395&amp;" - превод: "&amp;H395&amp;" - "&amp;DAY(G395)&amp;"."&amp;MONTH(G395)&amp;"."&amp;YEAR(G395),""),"1001 - Няма данни за пл. док.")</f>
        <v>1001 - Няма данни за пл. док.</v>
      </c>
      <c r="B395" s="69">
        <v>388</v>
      </c>
      <c r="C395" s="69" t="str">
        <f>IF(AND(D395&lt;&gt;"",D395&lt;&gt;" -  -  -  -  - "),VLOOKUP(D395,supply!$A$8:$B$507,2,FALSE),"")</f>
        <v/>
      </c>
      <c r="D395" s="60"/>
      <c r="E395" s="106"/>
      <c r="F395" s="105"/>
      <c r="G395" s="67"/>
      <c r="H395" s="108"/>
      <c r="I395" s="63" t="str">
        <f t="shared" si="24"/>
        <v>Няма избран доставчик</v>
      </c>
      <c r="J395" s="63" t="str">
        <f t="shared" si="25"/>
        <v/>
      </c>
      <c r="K395" s="3" t="str">
        <f t="shared" si="26"/>
        <v xml:space="preserve"> -  -  - преведена сума общо: </v>
      </c>
      <c r="V395" s="94" t="str">
        <f>IF(I395="OK",IF(IFERROR(VLOOKUP(B395,total!$G$8:$G$1007,1,FALSE),"")="",B395&amp;", ",""),"")</f>
        <v/>
      </c>
      <c r="W395" s="94" t="str">
        <f t="shared" si="27"/>
        <v/>
      </c>
    </row>
    <row r="396" spans="1:23" x14ac:dyDescent="0.25">
      <c r="A396" s="42" t="str">
        <f>IF(I396="OK",IFERROR(B396&amp;" - "&amp;VLOOKUP(C396,supply!$B$8:$C$507,2,FALSE)&amp;" - "&amp;E396&amp;" - "&amp;F396&amp;" - превод: "&amp;H396&amp;" - "&amp;DAY(G396)&amp;"."&amp;MONTH(G396)&amp;"."&amp;YEAR(G396),""),"1001 - Няма данни за пл. док.")</f>
        <v>1001 - Няма данни за пл. док.</v>
      </c>
      <c r="B396" s="69">
        <v>389</v>
      </c>
      <c r="C396" s="69" t="str">
        <f>IF(AND(D396&lt;&gt;"",D396&lt;&gt;" -  -  -  -  - "),VLOOKUP(D396,supply!$A$8:$B$507,2,FALSE),"")</f>
        <v/>
      </c>
      <c r="D396" s="60"/>
      <c r="E396" s="106"/>
      <c r="F396" s="105"/>
      <c r="G396" s="67"/>
      <c r="H396" s="108"/>
      <c r="I396" s="63" t="str">
        <f t="shared" si="24"/>
        <v>Няма избран доставчик</v>
      </c>
      <c r="J396" s="63" t="str">
        <f t="shared" si="25"/>
        <v/>
      </c>
      <c r="K396" s="3" t="str">
        <f t="shared" si="26"/>
        <v xml:space="preserve"> -  -  - преведена сума общо: </v>
      </c>
      <c r="V396" s="94" t="str">
        <f>IF(I396="OK",IF(IFERROR(VLOOKUP(B396,total!$G$8:$G$1007,1,FALSE),"")="",B396&amp;", ",""),"")</f>
        <v/>
      </c>
      <c r="W396" s="94" t="str">
        <f t="shared" si="27"/>
        <v/>
      </c>
    </row>
    <row r="397" spans="1:23" x14ac:dyDescent="0.25">
      <c r="A397" s="42" t="str">
        <f>IF(I397="OK",IFERROR(B397&amp;" - "&amp;VLOOKUP(C397,supply!$B$8:$C$507,2,FALSE)&amp;" - "&amp;E397&amp;" - "&amp;F397&amp;" - превод: "&amp;H397&amp;" - "&amp;DAY(G397)&amp;"."&amp;MONTH(G397)&amp;"."&amp;YEAR(G397),""),"1001 - Няма данни за пл. док.")</f>
        <v>1001 - Няма данни за пл. док.</v>
      </c>
      <c r="B397" s="69">
        <v>390</v>
      </c>
      <c r="C397" s="69" t="str">
        <f>IF(AND(D397&lt;&gt;"",D397&lt;&gt;" -  -  -  -  - "),VLOOKUP(D397,supply!$A$8:$B$507,2,FALSE),"")</f>
        <v/>
      </c>
      <c r="D397" s="60"/>
      <c r="E397" s="106"/>
      <c r="F397" s="105"/>
      <c r="G397" s="67"/>
      <c r="H397" s="108"/>
      <c r="I397" s="63" t="str">
        <f t="shared" si="24"/>
        <v>Няма избран доставчик</v>
      </c>
      <c r="J397" s="63" t="str">
        <f t="shared" si="25"/>
        <v/>
      </c>
      <c r="K397" s="3" t="str">
        <f t="shared" si="26"/>
        <v xml:space="preserve"> -  -  - преведена сума общо: </v>
      </c>
      <c r="V397" s="94" t="str">
        <f>IF(I397="OK",IF(IFERROR(VLOOKUP(B397,total!$G$8:$G$1007,1,FALSE),"")="",B397&amp;", ",""),"")</f>
        <v/>
      </c>
      <c r="W397" s="94" t="str">
        <f t="shared" si="27"/>
        <v/>
      </c>
    </row>
    <row r="398" spans="1:23" x14ac:dyDescent="0.25">
      <c r="A398" s="42" t="str">
        <f>IF(I398="OK",IFERROR(B398&amp;" - "&amp;VLOOKUP(C398,supply!$B$8:$C$507,2,FALSE)&amp;" - "&amp;E398&amp;" - "&amp;F398&amp;" - превод: "&amp;H398&amp;" - "&amp;DAY(G398)&amp;"."&amp;MONTH(G398)&amp;"."&amp;YEAR(G398),""),"1001 - Няма данни за пл. док.")</f>
        <v>1001 - Няма данни за пл. док.</v>
      </c>
      <c r="B398" s="69">
        <v>391</v>
      </c>
      <c r="C398" s="69" t="str">
        <f>IF(AND(D398&lt;&gt;"",D398&lt;&gt;" -  -  -  -  - "),VLOOKUP(D398,supply!$A$8:$B$507,2,FALSE),"")</f>
        <v/>
      </c>
      <c r="D398" s="60"/>
      <c r="E398" s="106"/>
      <c r="F398" s="105"/>
      <c r="G398" s="67"/>
      <c r="H398" s="108"/>
      <c r="I398" s="63" t="str">
        <f t="shared" si="24"/>
        <v>Няма избран доставчик</v>
      </c>
      <c r="J398" s="63" t="str">
        <f t="shared" si="25"/>
        <v/>
      </c>
      <c r="K398" s="3" t="str">
        <f t="shared" si="26"/>
        <v xml:space="preserve"> -  -  - преведена сума общо: </v>
      </c>
      <c r="V398" s="94" t="str">
        <f>IF(I398="OK",IF(IFERROR(VLOOKUP(B398,total!$G$8:$G$1007,1,FALSE),"")="",B398&amp;", ",""),"")</f>
        <v/>
      </c>
      <c r="W398" s="94" t="str">
        <f t="shared" si="27"/>
        <v/>
      </c>
    </row>
    <row r="399" spans="1:23" x14ac:dyDescent="0.25">
      <c r="A399" s="42" t="str">
        <f>IF(I399="OK",IFERROR(B399&amp;" - "&amp;VLOOKUP(C399,supply!$B$8:$C$507,2,FALSE)&amp;" - "&amp;E399&amp;" - "&amp;F399&amp;" - превод: "&amp;H399&amp;" - "&amp;DAY(G399)&amp;"."&amp;MONTH(G399)&amp;"."&amp;YEAR(G399),""),"1001 - Няма данни за пл. док.")</f>
        <v>1001 - Няма данни за пл. док.</v>
      </c>
      <c r="B399" s="69">
        <v>392</v>
      </c>
      <c r="C399" s="69" t="str">
        <f>IF(AND(D399&lt;&gt;"",D399&lt;&gt;" -  -  -  -  - "),VLOOKUP(D399,supply!$A$8:$B$507,2,FALSE),"")</f>
        <v/>
      </c>
      <c r="D399" s="60"/>
      <c r="E399" s="106"/>
      <c r="F399" s="105"/>
      <c r="G399" s="67"/>
      <c r="H399" s="108"/>
      <c r="I399" s="63" t="str">
        <f t="shared" si="24"/>
        <v>Няма избран доставчик</v>
      </c>
      <c r="J399" s="63" t="str">
        <f t="shared" si="25"/>
        <v/>
      </c>
      <c r="K399" s="3" t="str">
        <f t="shared" si="26"/>
        <v xml:space="preserve"> -  -  - преведена сума общо: </v>
      </c>
      <c r="V399" s="94" t="str">
        <f>IF(I399="OK",IF(IFERROR(VLOOKUP(B399,total!$G$8:$G$1007,1,FALSE),"")="",B399&amp;", ",""),"")</f>
        <v/>
      </c>
      <c r="W399" s="94" t="str">
        <f t="shared" si="27"/>
        <v/>
      </c>
    </row>
    <row r="400" spans="1:23" x14ac:dyDescent="0.25">
      <c r="A400" s="42" t="str">
        <f>IF(I400="OK",IFERROR(B400&amp;" - "&amp;VLOOKUP(C400,supply!$B$8:$C$507,2,FALSE)&amp;" - "&amp;E400&amp;" - "&amp;F400&amp;" - превод: "&amp;H400&amp;" - "&amp;DAY(G400)&amp;"."&amp;MONTH(G400)&amp;"."&amp;YEAR(G400),""),"1001 - Няма данни за пл. док.")</f>
        <v>1001 - Няма данни за пл. док.</v>
      </c>
      <c r="B400" s="69">
        <v>393</v>
      </c>
      <c r="C400" s="69" t="str">
        <f>IF(AND(D400&lt;&gt;"",D400&lt;&gt;" -  -  -  -  - "),VLOOKUP(D400,supply!$A$8:$B$507,2,FALSE),"")</f>
        <v/>
      </c>
      <c r="D400" s="60"/>
      <c r="E400" s="106"/>
      <c r="F400" s="105"/>
      <c r="G400" s="67"/>
      <c r="H400" s="108"/>
      <c r="I400" s="63" t="str">
        <f t="shared" si="24"/>
        <v>Няма избран доставчик</v>
      </c>
      <c r="J400" s="63" t="str">
        <f t="shared" si="25"/>
        <v/>
      </c>
      <c r="K400" s="3" t="str">
        <f t="shared" si="26"/>
        <v xml:space="preserve"> -  -  - преведена сума общо: </v>
      </c>
      <c r="V400" s="94" t="str">
        <f>IF(I400="OK",IF(IFERROR(VLOOKUP(B400,total!$G$8:$G$1007,1,FALSE),"")="",B400&amp;", ",""),"")</f>
        <v/>
      </c>
      <c r="W400" s="94" t="str">
        <f t="shared" si="27"/>
        <v/>
      </c>
    </row>
    <row r="401" spans="1:23" x14ac:dyDescent="0.25">
      <c r="A401" s="42" t="str">
        <f>IF(I401="OK",IFERROR(B401&amp;" - "&amp;VLOOKUP(C401,supply!$B$8:$C$507,2,FALSE)&amp;" - "&amp;E401&amp;" - "&amp;F401&amp;" - превод: "&amp;H401&amp;" - "&amp;DAY(G401)&amp;"."&amp;MONTH(G401)&amp;"."&amp;YEAR(G401),""),"1001 - Няма данни за пл. док.")</f>
        <v>1001 - Няма данни за пл. док.</v>
      </c>
      <c r="B401" s="69">
        <v>394</v>
      </c>
      <c r="C401" s="69" t="str">
        <f>IF(AND(D401&lt;&gt;"",D401&lt;&gt;" -  -  -  -  - "),VLOOKUP(D401,supply!$A$8:$B$507,2,FALSE),"")</f>
        <v/>
      </c>
      <c r="D401" s="60"/>
      <c r="E401" s="106"/>
      <c r="F401" s="105"/>
      <c r="G401" s="67"/>
      <c r="H401" s="108"/>
      <c r="I401" s="63" t="str">
        <f t="shared" si="24"/>
        <v>Няма избран доставчик</v>
      </c>
      <c r="J401" s="63" t="str">
        <f t="shared" si="25"/>
        <v/>
      </c>
      <c r="K401" s="3" t="str">
        <f t="shared" si="26"/>
        <v xml:space="preserve"> -  -  - преведена сума общо: </v>
      </c>
      <c r="V401" s="94" t="str">
        <f>IF(I401="OK",IF(IFERROR(VLOOKUP(B401,total!$G$8:$G$1007,1,FALSE),"")="",B401&amp;", ",""),"")</f>
        <v/>
      </c>
      <c r="W401" s="94" t="str">
        <f t="shared" si="27"/>
        <v/>
      </c>
    </row>
    <row r="402" spans="1:23" x14ac:dyDescent="0.25">
      <c r="A402" s="42" t="str">
        <f>IF(I402="OK",IFERROR(B402&amp;" - "&amp;VLOOKUP(C402,supply!$B$8:$C$507,2,FALSE)&amp;" - "&amp;E402&amp;" - "&amp;F402&amp;" - превод: "&amp;H402&amp;" - "&amp;DAY(G402)&amp;"."&amp;MONTH(G402)&amp;"."&amp;YEAR(G402),""),"1001 - Няма данни за пл. док.")</f>
        <v>1001 - Няма данни за пл. док.</v>
      </c>
      <c r="B402" s="69">
        <v>395</v>
      </c>
      <c r="C402" s="69" t="str">
        <f>IF(AND(D402&lt;&gt;"",D402&lt;&gt;" -  -  -  -  - "),VLOOKUP(D402,supply!$A$8:$B$507,2,FALSE),"")</f>
        <v/>
      </c>
      <c r="D402" s="60"/>
      <c r="E402" s="106"/>
      <c r="F402" s="105"/>
      <c r="G402" s="67"/>
      <c r="H402" s="108"/>
      <c r="I402" s="63" t="str">
        <f t="shared" si="24"/>
        <v>Няма избран доставчик</v>
      </c>
      <c r="J402" s="63" t="str">
        <f t="shared" si="25"/>
        <v/>
      </c>
      <c r="K402" s="3" t="str">
        <f t="shared" si="26"/>
        <v xml:space="preserve"> -  -  - преведена сума общо: </v>
      </c>
      <c r="V402" s="94" t="str">
        <f>IF(I402="OK",IF(IFERROR(VLOOKUP(B402,total!$G$8:$G$1007,1,FALSE),"")="",B402&amp;", ",""),"")</f>
        <v/>
      </c>
      <c r="W402" s="94" t="str">
        <f t="shared" si="27"/>
        <v/>
      </c>
    </row>
    <row r="403" spans="1:23" x14ac:dyDescent="0.25">
      <c r="A403" s="42" t="str">
        <f>IF(I403="OK",IFERROR(B403&amp;" - "&amp;VLOOKUP(C403,supply!$B$8:$C$507,2,FALSE)&amp;" - "&amp;E403&amp;" - "&amp;F403&amp;" - превод: "&amp;H403&amp;" - "&amp;DAY(G403)&amp;"."&amp;MONTH(G403)&amp;"."&amp;YEAR(G403),""),"1001 - Няма данни за пл. док.")</f>
        <v>1001 - Няма данни за пл. док.</v>
      </c>
      <c r="B403" s="69">
        <v>396</v>
      </c>
      <c r="C403" s="69" t="str">
        <f>IF(AND(D403&lt;&gt;"",D403&lt;&gt;" -  -  -  -  - "),VLOOKUP(D403,supply!$A$8:$B$507,2,FALSE),"")</f>
        <v/>
      </c>
      <c r="D403" s="60"/>
      <c r="E403" s="106"/>
      <c r="F403" s="105"/>
      <c r="G403" s="67"/>
      <c r="H403" s="108"/>
      <c r="I403" s="63" t="str">
        <f t="shared" si="24"/>
        <v>Няма избран доставчик</v>
      </c>
      <c r="J403" s="63" t="str">
        <f t="shared" si="25"/>
        <v/>
      </c>
      <c r="K403" s="3" t="str">
        <f t="shared" si="26"/>
        <v xml:space="preserve"> -  -  - преведена сума общо: </v>
      </c>
      <c r="V403" s="94" t="str">
        <f>IF(I403="OK",IF(IFERROR(VLOOKUP(B403,total!$G$8:$G$1007,1,FALSE),"")="",B403&amp;", ",""),"")</f>
        <v/>
      </c>
      <c r="W403" s="94" t="str">
        <f t="shared" si="27"/>
        <v/>
      </c>
    </row>
    <row r="404" spans="1:23" x14ac:dyDescent="0.25">
      <c r="A404" s="42" t="str">
        <f>IF(I404="OK",IFERROR(B404&amp;" - "&amp;VLOOKUP(C404,supply!$B$8:$C$507,2,FALSE)&amp;" - "&amp;E404&amp;" - "&amp;F404&amp;" - превод: "&amp;H404&amp;" - "&amp;DAY(G404)&amp;"."&amp;MONTH(G404)&amp;"."&amp;YEAR(G404),""),"1001 - Няма данни за пл. док.")</f>
        <v>1001 - Няма данни за пл. док.</v>
      </c>
      <c r="B404" s="69">
        <v>397</v>
      </c>
      <c r="C404" s="69" t="str">
        <f>IF(AND(D404&lt;&gt;"",D404&lt;&gt;" -  -  -  -  - "),VLOOKUP(D404,supply!$A$8:$B$507,2,FALSE),"")</f>
        <v/>
      </c>
      <c r="D404" s="60"/>
      <c r="E404" s="106"/>
      <c r="F404" s="105"/>
      <c r="G404" s="67"/>
      <c r="H404" s="108"/>
      <c r="I404" s="63" t="str">
        <f t="shared" si="24"/>
        <v>Няма избран доставчик</v>
      </c>
      <c r="J404" s="63" t="str">
        <f t="shared" si="25"/>
        <v/>
      </c>
      <c r="K404" s="3" t="str">
        <f t="shared" si="26"/>
        <v xml:space="preserve"> -  -  - преведена сума общо: </v>
      </c>
      <c r="V404" s="94" t="str">
        <f>IF(I404="OK",IF(IFERROR(VLOOKUP(B404,total!$G$8:$G$1007,1,FALSE),"")="",B404&amp;", ",""),"")</f>
        <v/>
      </c>
      <c r="W404" s="94" t="str">
        <f t="shared" si="27"/>
        <v/>
      </c>
    </row>
    <row r="405" spans="1:23" x14ac:dyDescent="0.25">
      <c r="A405" s="42" t="str">
        <f>IF(I405="OK",IFERROR(B405&amp;" - "&amp;VLOOKUP(C405,supply!$B$8:$C$507,2,FALSE)&amp;" - "&amp;E405&amp;" - "&amp;F405&amp;" - превод: "&amp;H405&amp;" - "&amp;DAY(G405)&amp;"."&amp;MONTH(G405)&amp;"."&amp;YEAR(G405),""),"1001 - Няма данни за пл. док.")</f>
        <v>1001 - Няма данни за пл. док.</v>
      </c>
      <c r="B405" s="69">
        <v>398</v>
      </c>
      <c r="C405" s="69" t="str">
        <f>IF(AND(D405&lt;&gt;"",D405&lt;&gt;" -  -  -  -  - "),VLOOKUP(D405,supply!$A$8:$B$507,2,FALSE),"")</f>
        <v/>
      </c>
      <c r="D405" s="60"/>
      <c r="E405" s="106"/>
      <c r="F405" s="105"/>
      <c r="G405" s="67"/>
      <c r="H405" s="108"/>
      <c r="I405" s="63" t="str">
        <f t="shared" si="24"/>
        <v>Няма избран доставчик</v>
      </c>
      <c r="J405" s="63" t="str">
        <f t="shared" si="25"/>
        <v/>
      </c>
      <c r="K405" s="3" t="str">
        <f t="shared" si="26"/>
        <v xml:space="preserve"> -  -  - преведена сума общо: </v>
      </c>
      <c r="V405" s="94" t="str">
        <f>IF(I405="OK",IF(IFERROR(VLOOKUP(B405,total!$G$8:$G$1007,1,FALSE),"")="",B405&amp;", ",""),"")</f>
        <v/>
      </c>
      <c r="W405" s="94" t="str">
        <f t="shared" si="27"/>
        <v/>
      </c>
    </row>
    <row r="406" spans="1:23" x14ac:dyDescent="0.25">
      <c r="A406" s="42" t="str">
        <f>IF(I406="OK",IFERROR(B406&amp;" - "&amp;VLOOKUP(C406,supply!$B$8:$C$507,2,FALSE)&amp;" - "&amp;E406&amp;" - "&amp;F406&amp;" - превод: "&amp;H406&amp;" - "&amp;DAY(G406)&amp;"."&amp;MONTH(G406)&amp;"."&amp;YEAR(G406),""),"1001 - Няма данни за пл. док.")</f>
        <v>1001 - Няма данни за пл. док.</v>
      </c>
      <c r="B406" s="69">
        <v>399</v>
      </c>
      <c r="C406" s="69" t="str">
        <f>IF(AND(D406&lt;&gt;"",D406&lt;&gt;" -  -  -  -  - "),VLOOKUP(D406,supply!$A$8:$B$507,2,FALSE),"")</f>
        <v/>
      </c>
      <c r="D406" s="60"/>
      <c r="E406" s="106"/>
      <c r="F406" s="105"/>
      <c r="G406" s="67"/>
      <c r="H406" s="108"/>
      <c r="I406" s="63" t="str">
        <f t="shared" si="24"/>
        <v>Няма избран доставчик</v>
      </c>
      <c r="J406" s="63" t="str">
        <f t="shared" si="25"/>
        <v/>
      </c>
      <c r="K406" s="3" t="str">
        <f t="shared" si="26"/>
        <v xml:space="preserve"> -  -  - преведена сума общо: </v>
      </c>
      <c r="V406" s="94" t="str">
        <f>IF(I406="OK",IF(IFERROR(VLOOKUP(B406,total!$G$8:$G$1007,1,FALSE),"")="",B406&amp;", ",""),"")</f>
        <v/>
      </c>
      <c r="W406" s="94" t="str">
        <f t="shared" si="27"/>
        <v/>
      </c>
    </row>
    <row r="407" spans="1:23" x14ac:dyDescent="0.25">
      <c r="A407" s="42" t="str">
        <f>IF(I407="OK",IFERROR(B407&amp;" - "&amp;VLOOKUP(C407,supply!$B$8:$C$507,2,FALSE)&amp;" - "&amp;E407&amp;" - "&amp;F407&amp;" - превод: "&amp;H407&amp;" - "&amp;DAY(G407)&amp;"."&amp;MONTH(G407)&amp;"."&amp;YEAR(G407),""),"1001 - Няма данни за пл. док.")</f>
        <v>1001 - Няма данни за пл. док.</v>
      </c>
      <c r="B407" s="69">
        <v>400</v>
      </c>
      <c r="C407" s="69" t="str">
        <f>IF(AND(D407&lt;&gt;"",D407&lt;&gt;" -  -  -  -  - "),VLOOKUP(D407,supply!$A$8:$B$507,2,FALSE),"")</f>
        <v/>
      </c>
      <c r="D407" s="60"/>
      <c r="E407" s="106"/>
      <c r="F407" s="105"/>
      <c r="G407" s="67"/>
      <c r="H407" s="108"/>
      <c r="I407" s="63" t="str">
        <f t="shared" si="24"/>
        <v>Няма избран доставчик</v>
      </c>
      <c r="J407" s="63" t="str">
        <f t="shared" si="25"/>
        <v/>
      </c>
      <c r="K407" s="3" t="str">
        <f t="shared" si="26"/>
        <v xml:space="preserve"> -  -  - преведена сума общо: </v>
      </c>
      <c r="V407" s="94" t="str">
        <f>IF(I407="OK",IF(IFERROR(VLOOKUP(B407,total!$G$8:$G$1007,1,FALSE),"")="",B407&amp;", ",""),"")</f>
        <v/>
      </c>
      <c r="W407" s="94" t="str">
        <f t="shared" si="27"/>
        <v/>
      </c>
    </row>
    <row r="408" spans="1:23" x14ac:dyDescent="0.25">
      <c r="A408" s="42" t="str">
        <f>IF(I408="OK",IFERROR(B408&amp;" - "&amp;VLOOKUP(C408,supply!$B$8:$C$507,2,FALSE)&amp;" - "&amp;E408&amp;" - "&amp;F408&amp;" - превод: "&amp;H408&amp;" - "&amp;DAY(G408)&amp;"."&amp;MONTH(G408)&amp;"."&amp;YEAR(G408),""),"1001 - Няма данни за пл. док.")</f>
        <v>1001 - Няма данни за пл. док.</v>
      </c>
      <c r="B408" s="69">
        <v>401</v>
      </c>
      <c r="C408" s="69" t="str">
        <f>IF(AND(D408&lt;&gt;"",D408&lt;&gt;" -  -  -  -  - "),VLOOKUP(D408,supply!$A$8:$B$507,2,FALSE),"")</f>
        <v/>
      </c>
      <c r="D408" s="60"/>
      <c r="E408" s="106"/>
      <c r="F408" s="105"/>
      <c r="G408" s="67"/>
      <c r="H408" s="108"/>
      <c r="I408" s="63" t="str">
        <f t="shared" si="24"/>
        <v>Няма избран доставчик</v>
      </c>
      <c r="J408" s="63" t="str">
        <f t="shared" si="25"/>
        <v/>
      </c>
      <c r="K408" s="3" t="str">
        <f t="shared" si="26"/>
        <v xml:space="preserve"> -  -  - преведена сума общо: </v>
      </c>
      <c r="V408" s="94" t="str">
        <f>IF(I408="OK",IF(IFERROR(VLOOKUP(B408,total!$G$8:$G$1007,1,FALSE),"")="",B408&amp;", ",""),"")</f>
        <v/>
      </c>
      <c r="W408" s="94" t="str">
        <f t="shared" si="27"/>
        <v/>
      </c>
    </row>
    <row r="409" spans="1:23" x14ac:dyDescent="0.25">
      <c r="A409" s="42" t="str">
        <f>IF(I409="OK",IFERROR(B409&amp;" - "&amp;VLOOKUP(C409,supply!$B$8:$C$507,2,FALSE)&amp;" - "&amp;E409&amp;" - "&amp;F409&amp;" - превод: "&amp;H409&amp;" - "&amp;DAY(G409)&amp;"."&amp;MONTH(G409)&amp;"."&amp;YEAR(G409),""),"1001 - Няма данни за пл. док.")</f>
        <v>1001 - Няма данни за пл. док.</v>
      </c>
      <c r="B409" s="69">
        <v>402</v>
      </c>
      <c r="C409" s="69" t="str">
        <f>IF(AND(D409&lt;&gt;"",D409&lt;&gt;" -  -  -  -  - "),VLOOKUP(D409,supply!$A$8:$B$507,2,FALSE),"")</f>
        <v/>
      </c>
      <c r="D409" s="60"/>
      <c r="E409" s="106"/>
      <c r="F409" s="105"/>
      <c r="G409" s="67"/>
      <c r="H409" s="108"/>
      <c r="I409" s="63" t="str">
        <f t="shared" si="24"/>
        <v>Няма избран доставчик</v>
      </c>
      <c r="J409" s="63" t="str">
        <f t="shared" si="25"/>
        <v/>
      </c>
      <c r="K409" s="3" t="str">
        <f t="shared" si="26"/>
        <v xml:space="preserve"> -  -  - преведена сума общо: </v>
      </c>
      <c r="V409" s="94" t="str">
        <f>IF(I409="OK",IF(IFERROR(VLOOKUP(B409,total!$G$8:$G$1007,1,FALSE),"")="",B409&amp;", ",""),"")</f>
        <v/>
      </c>
      <c r="W409" s="94" t="str">
        <f t="shared" si="27"/>
        <v/>
      </c>
    </row>
    <row r="410" spans="1:23" x14ac:dyDescent="0.25">
      <c r="A410" s="42" t="str">
        <f>IF(I410="OK",IFERROR(B410&amp;" - "&amp;VLOOKUP(C410,supply!$B$8:$C$507,2,FALSE)&amp;" - "&amp;E410&amp;" - "&amp;F410&amp;" - превод: "&amp;H410&amp;" - "&amp;DAY(G410)&amp;"."&amp;MONTH(G410)&amp;"."&amp;YEAR(G410),""),"1001 - Няма данни за пл. док.")</f>
        <v>1001 - Няма данни за пл. док.</v>
      </c>
      <c r="B410" s="69">
        <v>403</v>
      </c>
      <c r="C410" s="69" t="str">
        <f>IF(AND(D410&lt;&gt;"",D410&lt;&gt;" -  -  -  -  - "),VLOOKUP(D410,supply!$A$8:$B$507,2,FALSE),"")</f>
        <v/>
      </c>
      <c r="D410" s="60"/>
      <c r="E410" s="106"/>
      <c r="F410" s="105"/>
      <c r="G410" s="67"/>
      <c r="H410" s="108"/>
      <c r="I410" s="63" t="str">
        <f t="shared" si="24"/>
        <v>Няма избран доставчик</v>
      </c>
      <c r="J410" s="63" t="str">
        <f t="shared" si="25"/>
        <v/>
      </c>
      <c r="K410" s="3" t="str">
        <f t="shared" si="26"/>
        <v xml:space="preserve"> -  -  - преведена сума общо: </v>
      </c>
      <c r="V410" s="94" t="str">
        <f>IF(I410="OK",IF(IFERROR(VLOOKUP(B410,total!$G$8:$G$1007,1,FALSE),"")="",B410&amp;", ",""),"")</f>
        <v/>
      </c>
      <c r="W410" s="94" t="str">
        <f t="shared" si="27"/>
        <v/>
      </c>
    </row>
    <row r="411" spans="1:23" x14ac:dyDescent="0.25">
      <c r="A411" s="42" t="str">
        <f>IF(I411="OK",IFERROR(B411&amp;" - "&amp;VLOOKUP(C411,supply!$B$8:$C$507,2,FALSE)&amp;" - "&amp;E411&amp;" - "&amp;F411&amp;" - превод: "&amp;H411&amp;" - "&amp;DAY(G411)&amp;"."&amp;MONTH(G411)&amp;"."&amp;YEAR(G411),""),"1001 - Няма данни за пл. док.")</f>
        <v>1001 - Няма данни за пл. док.</v>
      </c>
      <c r="B411" s="69">
        <v>404</v>
      </c>
      <c r="C411" s="69" t="str">
        <f>IF(AND(D411&lt;&gt;"",D411&lt;&gt;" -  -  -  -  - "),VLOOKUP(D411,supply!$A$8:$B$507,2,FALSE),"")</f>
        <v/>
      </c>
      <c r="D411" s="60"/>
      <c r="E411" s="106"/>
      <c r="F411" s="105"/>
      <c r="G411" s="67"/>
      <c r="H411" s="108"/>
      <c r="I411" s="63" t="str">
        <f t="shared" si="24"/>
        <v>Няма избран доставчик</v>
      </c>
      <c r="J411" s="63" t="str">
        <f t="shared" si="25"/>
        <v/>
      </c>
      <c r="K411" s="3" t="str">
        <f t="shared" si="26"/>
        <v xml:space="preserve"> -  -  - преведена сума общо: </v>
      </c>
      <c r="V411" s="94" t="str">
        <f>IF(I411="OK",IF(IFERROR(VLOOKUP(B411,total!$G$8:$G$1007,1,FALSE),"")="",B411&amp;", ",""),"")</f>
        <v/>
      </c>
      <c r="W411" s="94" t="str">
        <f t="shared" si="27"/>
        <v/>
      </c>
    </row>
    <row r="412" spans="1:23" x14ac:dyDescent="0.25">
      <c r="A412" s="42" t="str">
        <f>IF(I412="OK",IFERROR(B412&amp;" - "&amp;VLOOKUP(C412,supply!$B$8:$C$507,2,FALSE)&amp;" - "&amp;E412&amp;" - "&amp;F412&amp;" - превод: "&amp;H412&amp;" - "&amp;DAY(G412)&amp;"."&amp;MONTH(G412)&amp;"."&amp;YEAR(G412),""),"1001 - Няма данни за пл. док.")</f>
        <v>1001 - Няма данни за пл. док.</v>
      </c>
      <c r="B412" s="69">
        <v>405</v>
      </c>
      <c r="C412" s="69" t="str">
        <f>IF(AND(D412&lt;&gt;"",D412&lt;&gt;" -  -  -  -  - "),VLOOKUP(D412,supply!$A$8:$B$507,2,FALSE),"")</f>
        <v/>
      </c>
      <c r="D412" s="60"/>
      <c r="E412" s="106"/>
      <c r="F412" s="105"/>
      <c r="G412" s="67"/>
      <c r="H412" s="108"/>
      <c r="I412" s="63" t="str">
        <f t="shared" si="24"/>
        <v>Няма избран доставчик</v>
      </c>
      <c r="J412" s="63" t="str">
        <f t="shared" si="25"/>
        <v/>
      </c>
      <c r="K412" s="3" t="str">
        <f t="shared" si="26"/>
        <v xml:space="preserve"> -  -  - преведена сума общо: </v>
      </c>
      <c r="V412" s="94" t="str">
        <f>IF(I412="OK",IF(IFERROR(VLOOKUP(B412,total!$G$8:$G$1007,1,FALSE),"")="",B412&amp;", ",""),"")</f>
        <v/>
      </c>
      <c r="W412" s="94" t="str">
        <f t="shared" si="27"/>
        <v/>
      </c>
    </row>
    <row r="413" spans="1:23" x14ac:dyDescent="0.25">
      <c r="A413" s="42" t="str">
        <f>IF(I413="OK",IFERROR(B413&amp;" - "&amp;VLOOKUP(C413,supply!$B$8:$C$507,2,FALSE)&amp;" - "&amp;E413&amp;" - "&amp;F413&amp;" - превод: "&amp;H413&amp;" - "&amp;DAY(G413)&amp;"."&amp;MONTH(G413)&amp;"."&amp;YEAR(G413),""),"1001 - Няма данни за пл. док.")</f>
        <v>1001 - Няма данни за пл. док.</v>
      </c>
      <c r="B413" s="69">
        <v>406</v>
      </c>
      <c r="C413" s="69" t="str">
        <f>IF(AND(D413&lt;&gt;"",D413&lt;&gt;" -  -  -  -  - "),VLOOKUP(D413,supply!$A$8:$B$507,2,FALSE),"")</f>
        <v/>
      </c>
      <c r="D413" s="60"/>
      <c r="E413" s="106"/>
      <c r="F413" s="105"/>
      <c r="G413" s="67"/>
      <c r="H413" s="108"/>
      <c r="I413" s="63" t="str">
        <f t="shared" si="24"/>
        <v>Няма избран доставчик</v>
      </c>
      <c r="J413" s="63" t="str">
        <f t="shared" si="25"/>
        <v/>
      </c>
      <c r="K413" s="3" t="str">
        <f t="shared" si="26"/>
        <v xml:space="preserve"> -  -  - преведена сума общо: </v>
      </c>
      <c r="V413" s="94" t="str">
        <f>IF(I413="OK",IF(IFERROR(VLOOKUP(B413,total!$G$8:$G$1007,1,FALSE),"")="",B413&amp;", ",""),"")</f>
        <v/>
      </c>
      <c r="W413" s="94" t="str">
        <f t="shared" si="27"/>
        <v/>
      </c>
    </row>
    <row r="414" spans="1:23" x14ac:dyDescent="0.25">
      <c r="A414" s="42" t="str">
        <f>IF(I414="OK",IFERROR(B414&amp;" - "&amp;VLOOKUP(C414,supply!$B$8:$C$507,2,FALSE)&amp;" - "&amp;E414&amp;" - "&amp;F414&amp;" - превод: "&amp;H414&amp;" - "&amp;DAY(G414)&amp;"."&amp;MONTH(G414)&amp;"."&amp;YEAR(G414),""),"1001 - Няма данни за пл. док.")</f>
        <v>1001 - Няма данни за пл. док.</v>
      </c>
      <c r="B414" s="69">
        <v>407</v>
      </c>
      <c r="C414" s="69" t="str">
        <f>IF(AND(D414&lt;&gt;"",D414&lt;&gt;" -  -  -  -  - "),VLOOKUP(D414,supply!$A$8:$B$507,2,FALSE),"")</f>
        <v/>
      </c>
      <c r="D414" s="60"/>
      <c r="E414" s="106"/>
      <c r="F414" s="105"/>
      <c r="G414" s="67"/>
      <c r="H414" s="108"/>
      <c r="I414" s="63" t="str">
        <f t="shared" si="24"/>
        <v>Няма избран доставчик</v>
      </c>
      <c r="J414" s="63" t="str">
        <f t="shared" si="25"/>
        <v/>
      </c>
      <c r="K414" s="3" t="str">
        <f t="shared" si="26"/>
        <v xml:space="preserve"> -  -  - преведена сума общо: </v>
      </c>
      <c r="V414" s="94" t="str">
        <f>IF(I414="OK",IF(IFERROR(VLOOKUP(B414,total!$G$8:$G$1007,1,FALSE),"")="",B414&amp;", ",""),"")</f>
        <v/>
      </c>
      <c r="W414" s="94" t="str">
        <f t="shared" si="27"/>
        <v/>
      </c>
    </row>
    <row r="415" spans="1:23" x14ac:dyDescent="0.25">
      <c r="A415" s="42" t="str">
        <f>IF(I415="OK",IFERROR(B415&amp;" - "&amp;VLOOKUP(C415,supply!$B$8:$C$507,2,FALSE)&amp;" - "&amp;E415&amp;" - "&amp;F415&amp;" - превод: "&amp;H415&amp;" - "&amp;DAY(G415)&amp;"."&amp;MONTH(G415)&amp;"."&amp;YEAR(G415),""),"1001 - Няма данни за пл. док.")</f>
        <v>1001 - Няма данни за пл. док.</v>
      </c>
      <c r="B415" s="69">
        <v>408</v>
      </c>
      <c r="C415" s="69" t="str">
        <f>IF(AND(D415&lt;&gt;"",D415&lt;&gt;" -  -  -  -  - "),VLOOKUP(D415,supply!$A$8:$B$507,2,FALSE),"")</f>
        <v/>
      </c>
      <c r="D415" s="60"/>
      <c r="E415" s="106"/>
      <c r="F415" s="105"/>
      <c r="G415" s="67"/>
      <c r="H415" s="108"/>
      <c r="I415" s="63" t="str">
        <f t="shared" si="24"/>
        <v>Няма избран доставчик</v>
      </c>
      <c r="J415" s="63" t="str">
        <f t="shared" si="25"/>
        <v/>
      </c>
      <c r="K415" s="3" t="str">
        <f t="shared" si="26"/>
        <v xml:space="preserve"> -  -  - преведена сума общо: </v>
      </c>
      <c r="V415" s="94" t="str">
        <f>IF(I415="OK",IF(IFERROR(VLOOKUP(B415,total!$G$8:$G$1007,1,FALSE),"")="",B415&amp;", ",""),"")</f>
        <v/>
      </c>
      <c r="W415" s="94" t="str">
        <f t="shared" si="27"/>
        <v/>
      </c>
    </row>
    <row r="416" spans="1:23" x14ac:dyDescent="0.25">
      <c r="A416" s="42" t="str">
        <f>IF(I416="OK",IFERROR(B416&amp;" - "&amp;VLOOKUP(C416,supply!$B$8:$C$507,2,FALSE)&amp;" - "&amp;E416&amp;" - "&amp;F416&amp;" - превод: "&amp;H416&amp;" - "&amp;DAY(G416)&amp;"."&amp;MONTH(G416)&amp;"."&amp;YEAR(G416),""),"1001 - Няма данни за пл. док.")</f>
        <v>1001 - Няма данни за пл. док.</v>
      </c>
      <c r="B416" s="69">
        <v>409</v>
      </c>
      <c r="C416" s="69" t="str">
        <f>IF(AND(D416&lt;&gt;"",D416&lt;&gt;" -  -  -  -  - "),VLOOKUP(D416,supply!$A$8:$B$507,2,FALSE),"")</f>
        <v/>
      </c>
      <c r="D416" s="60"/>
      <c r="E416" s="106"/>
      <c r="F416" s="105"/>
      <c r="G416" s="67"/>
      <c r="H416" s="108"/>
      <c r="I416" s="63" t="str">
        <f t="shared" si="24"/>
        <v>Няма избран доставчик</v>
      </c>
      <c r="J416" s="63" t="str">
        <f t="shared" si="25"/>
        <v/>
      </c>
      <c r="K416" s="3" t="str">
        <f t="shared" si="26"/>
        <v xml:space="preserve"> -  -  - преведена сума общо: </v>
      </c>
      <c r="V416" s="94" t="str">
        <f>IF(I416="OK",IF(IFERROR(VLOOKUP(B416,total!$G$8:$G$1007,1,FALSE),"")="",B416&amp;", ",""),"")</f>
        <v/>
      </c>
      <c r="W416" s="94" t="str">
        <f t="shared" si="27"/>
        <v/>
      </c>
    </row>
    <row r="417" spans="1:23" x14ac:dyDescent="0.25">
      <c r="A417" s="42" t="str">
        <f>IF(I417="OK",IFERROR(B417&amp;" - "&amp;VLOOKUP(C417,supply!$B$8:$C$507,2,FALSE)&amp;" - "&amp;E417&amp;" - "&amp;F417&amp;" - превод: "&amp;H417&amp;" - "&amp;DAY(G417)&amp;"."&amp;MONTH(G417)&amp;"."&amp;YEAR(G417),""),"1001 - Няма данни за пл. док.")</f>
        <v>1001 - Няма данни за пл. док.</v>
      </c>
      <c r="B417" s="69">
        <v>410</v>
      </c>
      <c r="C417" s="69" t="str">
        <f>IF(AND(D417&lt;&gt;"",D417&lt;&gt;" -  -  -  -  - "),VLOOKUP(D417,supply!$A$8:$B$507,2,FALSE),"")</f>
        <v/>
      </c>
      <c r="D417" s="60"/>
      <c r="E417" s="106"/>
      <c r="F417" s="105"/>
      <c r="G417" s="67"/>
      <c r="H417" s="108"/>
      <c r="I417" s="63" t="str">
        <f t="shared" si="24"/>
        <v>Няма избран доставчик</v>
      </c>
      <c r="J417" s="63" t="str">
        <f t="shared" si="25"/>
        <v/>
      </c>
      <c r="K417" s="3" t="str">
        <f t="shared" si="26"/>
        <v xml:space="preserve"> -  -  - преведена сума общо: </v>
      </c>
      <c r="V417" s="94" t="str">
        <f>IF(I417="OK",IF(IFERROR(VLOOKUP(B417,total!$G$8:$G$1007,1,FALSE),"")="",B417&amp;", ",""),"")</f>
        <v/>
      </c>
      <c r="W417" s="94" t="str">
        <f t="shared" si="27"/>
        <v/>
      </c>
    </row>
    <row r="418" spans="1:23" x14ac:dyDescent="0.25">
      <c r="A418" s="42" t="str">
        <f>IF(I418="OK",IFERROR(B418&amp;" - "&amp;VLOOKUP(C418,supply!$B$8:$C$507,2,FALSE)&amp;" - "&amp;E418&amp;" - "&amp;F418&amp;" - превод: "&amp;H418&amp;" - "&amp;DAY(G418)&amp;"."&amp;MONTH(G418)&amp;"."&amp;YEAR(G418),""),"1001 - Няма данни за пл. док.")</f>
        <v>1001 - Няма данни за пл. док.</v>
      </c>
      <c r="B418" s="69">
        <v>411</v>
      </c>
      <c r="C418" s="69" t="str">
        <f>IF(AND(D418&lt;&gt;"",D418&lt;&gt;" -  -  -  -  - "),VLOOKUP(D418,supply!$A$8:$B$507,2,FALSE),"")</f>
        <v/>
      </c>
      <c r="D418" s="60"/>
      <c r="E418" s="106"/>
      <c r="F418" s="105"/>
      <c r="G418" s="67"/>
      <c r="H418" s="108"/>
      <c r="I418" s="63" t="str">
        <f t="shared" si="24"/>
        <v>Няма избран доставчик</v>
      </c>
      <c r="J418" s="63" t="str">
        <f t="shared" si="25"/>
        <v/>
      </c>
      <c r="K418" s="3" t="str">
        <f t="shared" si="26"/>
        <v xml:space="preserve"> -  -  - преведена сума общо: </v>
      </c>
      <c r="V418" s="94" t="str">
        <f>IF(I418="OK",IF(IFERROR(VLOOKUP(B418,total!$G$8:$G$1007,1,FALSE),"")="",B418&amp;", ",""),"")</f>
        <v/>
      </c>
      <c r="W418" s="94" t="str">
        <f t="shared" si="27"/>
        <v/>
      </c>
    </row>
    <row r="419" spans="1:23" x14ac:dyDescent="0.25">
      <c r="A419" s="42" t="str">
        <f>IF(I419="OK",IFERROR(B419&amp;" - "&amp;VLOOKUP(C419,supply!$B$8:$C$507,2,FALSE)&amp;" - "&amp;E419&amp;" - "&amp;F419&amp;" - превод: "&amp;H419&amp;" - "&amp;DAY(G419)&amp;"."&amp;MONTH(G419)&amp;"."&amp;YEAR(G419),""),"1001 - Няма данни за пл. док.")</f>
        <v>1001 - Няма данни за пл. док.</v>
      </c>
      <c r="B419" s="69">
        <v>412</v>
      </c>
      <c r="C419" s="69" t="str">
        <f>IF(AND(D419&lt;&gt;"",D419&lt;&gt;" -  -  -  -  - "),VLOOKUP(D419,supply!$A$8:$B$507,2,FALSE),"")</f>
        <v/>
      </c>
      <c r="D419" s="60"/>
      <c r="E419" s="106"/>
      <c r="F419" s="105"/>
      <c r="G419" s="67"/>
      <c r="H419" s="108"/>
      <c r="I419" s="63" t="str">
        <f t="shared" si="24"/>
        <v>Няма избран доставчик</v>
      </c>
      <c r="J419" s="63" t="str">
        <f t="shared" si="25"/>
        <v/>
      </c>
      <c r="K419" s="3" t="str">
        <f t="shared" si="26"/>
        <v xml:space="preserve"> -  -  - преведена сума общо: </v>
      </c>
      <c r="V419" s="94" t="str">
        <f>IF(I419="OK",IF(IFERROR(VLOOKUP(B419,total!$G$8:$G$1007,1,FALSE),"")="",B419&amp;", ",""),"")</f>
        <v/>
      </c>
      <c r="W419" s="94" t="str">
        <f t="shared" si="27"/>
        <v/>
      </c>
    </row>
    <row r="420" spans="1:23" x14ac:dyDescent="0.25">
      <c r="A420" s="42" t="str">
        <f>IF(I420="OK",IFERROR(B420&amp;" - "&amp;VLOOKUP(C420,supply!$B$8:$C$507,2,FALSE)&amp;" - "&amp;E420&amp;" - "&amp;F420&amp;" - превод: "&amp;H420&amp;" - "&amp;DAY(G420)&amp;"."&amp;MONTH(G420)&amp;"."&amp;YEAR(G420),""),"1001 - Няма данни за пл. док.")</f>
        <v>1001 - Няма данни за пл. док.</v>
      </c>
      <c r="B420" s="69">
        <v>413</v>
      </c>
      <c r="C420" s="69" t="str">
        <f>IF(AND(D420&lt;&gt;"",D420&lt;&gt;" -  -  -  -  - "),VLOOKUP(D420,supply!$A$8:$B$507,2,FALSE),"")</f>
        <v/>
      </c>
      <c r="D420" s="60"/>
      <c r="E420" s="106"/>
      <c r="F420" s="105"/>
      <c r="G420" s="67"/>
      <c r="H420" s="108"/>
      <c r="I420" s="63" t="str">
        <f t="shared" si="24"/>
        <v>Няма избран доставчик</v>
      </c>
      <c r="J420" s="63" t="str">
        <f t="shared" si="25"/>
        <v/>
      </c>
      <c r="K420" s="3" t="str">
        <f t="shared" si="26"/>
        <v xml:space="preserve"> -  -  - преведена сума общо: </v>
      </c>
      <c r="V420" s="94" t="str">
        <f>IF(I420="OK",IF(IFERROR(VLOOKUP(B420,total!$G$8:$G$1007,1,FALSE),"")="",B420&amp;", ",""),"")</f>
        <v/>
      </c>
      <c r="W420" s="94" t="str">
        <f t="shared" si="27"/>
        <v/>
      </c>
    </row>
    <row r="421" spans="1:23" x14ac:dyDescent="0.25">
      <c r="A421" s="42" t="str">
        <f>IF(I421="OK",IFERROR(B421&amp;" - "&amp;VLOOKUP(C421,supply!$B$8:$C$507,2,FALSE)&amp;" - "&amp;E421&amp;" - "&amp;F421&amp;" - превод: "&amp;H421&amp;" - "&amp;DAY(G421)&amp;"."&amp;MONTH(G421)&amp;"."&amp;YEAR(G421),""),"1001 - Няма данни за пл. док.")</f>
        <v>1001 - Няма данни за пл. док.</v>
      </c>
      <c r="B421" s="69">
        <v>414</v>
      </c>
      <c r="C421" s="69" t="str">
        <f>IF(AND(D421&lt;&gt;"",D421&lt;&gt;" -  -  -  -  - "),VLOOKUP(D421,supply!$A$8:$B$507,2,FALSE),"")</f>
        <v/>
      </c>
      <c r="D421" s="60"/>
      <c r="E421" s="106"/>
      <c r="F421" s="105"/>
      <c r="G421" s="67"/>
      <c r="H421" s="108"/>
      <c r="I421" s="63" t="str">
        <f t="shared" si="24"/>
        <v>Няма избран доставчик</v>
      </c>
      <c r="J421" s="63" t="str">
        <f t="shared" si="25"/>
        <v/>
      </c>
      <c r="K421" s="3" t="str">
        <f t="shared" si="26"/>
        <v xml:space="preserve"> -  -  - преведена сума общо: </v>
      </c>
      <c r="V421" s="94" t="str">
        <f>IF(I421="OK",IF(IFERROR(VLOOKUP(B421,total!$G$8:$G$1007,1,FALSE),"")="",B421&amp;", ",""),"")</f>
        <v/>
      </c>
      <c r="W421" s="94" t="str">
        <f t="shared" si="27"/>
        <v/>
      </c>
    </row>
    <row r="422" spans="1:23" x14ac:dyDescent="0.25">
      <c r="A422" s="42" t="str">
        <f>IF(I422="OK",IFERROR(B422&amp;" - "&amp;VLOOKUP(C422,supply!$B$8:$C$507,2,FALSE)&amp;" - "&amp;E422&amp;" - "&amp;F422&amp;" - превод: "&amp;H422&amp;" - "&amp;DAY(G422)&amp;"."&amp;MONTH(G422)&amp;"."&amp;YEAR(G422),""),"1001 - Няма данни за пл. док.")</f>
        <v>1001 - Няма данни за пл. док.</v>
      </c>
      <c r="B422" s="69">
        <v>415</v>
      </c>
      <c r="C422" s="69" t="str">
        <f>IF(AND(D422&lt;&gt;"",D422&lt;&gt;" -  -  -  -  - "),VLOOKUP(D422,supply!$A$8:$B$507,2,FALSE),"")</f>
        <v/>
      </c>
      <c r="D422" s="60"/>
      <c r="E422" s="106"/>
      <c r="F422" s="105"/>
      <c r="G422" s="67"/>
      <c r="H422" s="108"/>
      <c r="I422" s="63" t="str">
        <f t="shared" si="24"/>
        <v>Няма избран доставчик</v>
      </c>
      <c r="J422" s="63" t="str">
        <f t="shared" si="25"/>
        <v/>
      </c>
      <c r="K422" s="3" t="str">
        <f t="shared" si="26"/>
        <v xml:space="preserve"> -  -  - преведена сума общо: </v>
      </c>
      <c r="V422" s="94" t="str">
        <f>IF(I422="OK",IF(IFERROR(VLOOKUP(B422,total!$G$8:$G$1007,1,FALSE),"")="",B422&amp;", ",""),"")</f>
        <v/>
      </c>
      <c r="W422" s="94" t="str">
        <f t="shared" si="27"/>
        <v/>
      </c>
    </row>
    <row r="423" spans="1:23" x14ac:dyDescent="0.25">
      <c r="A423" s="42" t="str">
        <f>IF(I423="OK",IFERROR(B423&amp;" - "&amp;VLOOKUP(C423,supply!$B$8:$C$507,2,FALSE)&amp;" - "&amp;E423&amp;" - "&amp;F423&amp;" - превод: "&amp;H423&amp;" - "&amp;DAY(G423)&amp;"."&amp;MONTH(G423)&amp;"."&amp;YEAR(G423),""),"1001 - Няма данни за пл. док.")</f>
        <v>1001 - Няма данни за пл. док.</v>
      </c>
      <c r="B423" s="69">
        <v>416</v>
      </c>
      <c r="C423" s="69" t="str">
        <f>IF(AND(D423&lt;&gt;"",D423&lt;&gt;" -  -  -  -  - "),VLOOKUP(D423,supply!$A$8:$B$507,2,FALSE),"")</f>
        <v/>
      </c>
      <c r="D423" s="60"/>
      <c r="E423" s="106"/>
      <c r="F423" s="105"/>
      <c r="G423" s="67"/>
      <c r="H423" s="108"/>
      <c r="I423" s="63" t="str">
        <f t="shared" si="24"/>
        <v>Няма избран доставчик</v>
      </c>
      <c r="J423" s="63" t="str">
        <f t="shared" si="25"/>
        <v/>
      </c>
      <c r="K423" s="3" t="str">
        <f t="shared" si="26"/>
        <v xml:space="preserve"> -  -  - преведена сума общо: </v>
      </c>
      <c r="V423" s="94" t="str">
        <f>IF(I423="OK",IF(IFERROR(VLOOKUP(B423,total!$G$8:$G$1007,1,FALSE),"")="",B423&amp;", ",""),"")</f>
        <v/>
      </c>
      <c r="W423" s="94" t="str">
        <f t="shared" si="27"/>
        <v/>
      </c>
    </row>
    <row r="424" spans="1:23" x14ac:dyDescent="0.25">
      <c r="A424" s="42" t="str">
        <f>IF(I424="OK",IFERROR(B424&amp;" - "&amp;VLOOKUP(C424,supply!$B$8:$C$507,2,FALSE)&amp;" - "&amp;E424&amp;" - "&amp;F424&amp;" - превод: "&amp;H424&amp;" - "&amp;DAY(G424)&amp;"."&amp;MONTH(G424)&amp;"."&amp;YEAR(G424),""),"1001 - Няма данни за пл. док.")</f>
        <v>1001 - Няма данни за пл. док.</v>
      </c>
      <c r="B424" s="69">
        <v>417</v>
      </c>
      <c r="C424" s="69" t="str">
        <f>IF(AND(D424&lt;&gt;"",D424&lt;&gt;" -  -  -  -  - "),VLOOKUP(D424,supply!$A$8:$B$507,2,FALSE),"")</f>
        <v/>
      </c>
      <c r="D424" s="60"/>
      <c r="E424" s="106"/>
      <c r="F424" s="105"/>
      <c r="G424" s="67"/>
      <c r="H424" s="108"/>
      <c r="I424" s="63" t="str">
        <f t="shared" si="24"/>
        <v>Няма избран доставчик</v>
      </c>
      <c r="J424" s="63" t="str">
        <f t="shared" si="25"/>
        <v/>
      </c>
      <c r="K424" s="3" t="str">
        <f t="shared" si="26"/>
        <v xml:space="preserve"> -  -  - преведена сума общо: </v>
      </c>
      <c r="V424" s="94" t="str">
        <f>IF(I424="OK",IF(IFERROR(VLOOKUP(B424,total!$G$8:$G$1007,1,FALSE),"")="",B424&amp;", ",""),"")</f>
        <v/>
      </c>
      <c r="W424" s="94" t="str">
        <f t="shared" si="27"/>
        <v/>
      </c>
    </row>
    <row r="425" spans="1:23" x14ac:dyDescent="0.25">
      <c r="A425" s="42" t="str">
        <f>IF(I425="OK",IFERROR(B425&amp;" - "&amp;VLOOKUP(C425,supply!$B$8:$C$507,2,FALSE)&amp;" - "&amp;E425&amp;" - "&amp;F425&amp;" - превод: "&amp;H425&amp;" - "&amp;DAY(G425)&amp;"."&amp;MONTH(G425)&amp;"."&amp;YEAR(G425),""),"1001 - Няма данни за пл. док.")</f>
        <v>1001 - Няма данни за пл. док.</v>
      </c>
      <c r="B425" s="69">
        <v>418</v>
      </c>
      <c r="C425" s="69" t="str">
        <f>IF(AND(D425&lt;&gt;"",D425&lt;&gt;" -  -  -  -  - "),VLOOKUP(D425,supply!$A$8:$B$507,2,FALSE),"")</f>
        <v/>
      </c>
      <c r="D425" s="60"/>
      <c r="E425" s="106"/>
      <c r="F425" s="105"/>
      <c r="G425" s="67"/>
      <c r="H425" s="108"/>
      <c r="I425" s="63" t="str">
        <f t="shared" si="24"/>
        <v>Няма избран доставчик</v>
      </c>
      <c r="J425" s="63" t="str">
        <f t="shared" si="25"/>
        <v/>
      </c>
      <c r="K425" s="3" t="str">
        <f t="shared" si="26"/>
        <v xml:space="preserve"> -  -  - преведена сума общо: </v>
      </c>
      <c r="V425" s="94" t="str">
        <f>IF(I425="OK",IF(IFERROR(VLOOKUP(B425,total!$G$8:$G$1007,1,FALSE),"")="",B425&amp;", ",""),"")</f>
        <v/>
      </c>
      <c r="W425" s="94" t="str">
        <f t="shared" si="27"/>
        <v/>
      </c>
    </row>
    <row r="426" spans="1:23" x14ac:dyDescent="0.25">
      <c r="A426" s="42" t="str">
        <f>IF(I426="OK",IFERROR(B426&amp;" - "&amp;VLOOKUP(C426,supply!$B$8:$C$507,2,FALSE)&amp;" - "&amp;E426&amp;" - "&amp;F426&amp;" - превод: "&amp;H426&amp;" - "&amp;DAY(G426)&amp;"."&amp;MONTH(G426)&amp;"."&amp;YEAR(G426),""),"1001 - Няма данни за пл. док.")</f>
        <v>1001 - Няма данни за пл. док.</v>
      </c>
      <c r="B426" s="69">
        <v>419</v>
      </c>
      <c r="C426" s="69" t="str">
        <f>IF(AND(D426&lt;&gt;"",D426&lt;&gt;" -  -  -  -  - "),VLOOKUP(D426,supply!$A$8:$B$507,2,FALSE),"")</f>
        <v/>
      </c>
      <c r="D426" s="60"/>
      <c r="E426" s="106"/>
      <c r="F426" s="105"/>
      <c r="G426" s="67"/>
      <c r="H426" s="108"/>
      <c r="I426" s="63" t="str">
        <f t="shared" si="24"/>
        <v>Няма избран доставчик</v>
      </c>
      <c r="J426" s="63" t="str">
        <f t="shared" si="25"/>
        <v/>
      </c>
      <c r="K426" s="3" t="str">
        <f t="shared" si="26"/>
        <v xml:space="preserve"> -  -  - преведена сума общо: </v>
      </c>
      <c r="V426" s="94" t="str">
        <f>IF(I426="OK",IF(IFERROR(VLOOKUP(B426,total!$G$8:$G$1007,1,FALSE),"")="",B426&amp;", ",""),"")</f>
        <v/>
      </c>
      <c r="W426" s="94" t="str">
        <f t="shared" si="27"/>
        <v/>
      </c>
    </row>
    <row r="427" spans="1:23" x14ac:dyDescent="0.25">
      <c r="A427" s="42" t="str">
        <f>IF(I427="OK",IFERROR(B427&amp;" - "&amp;VLOOKUP(C427,supply!$B$8:$C$507,2,FALSE)&amp;" - "&amp;E427&amp;" - "&amp;F427&amp;" - превод: "&amp;H427&amp;" - "&amp;DAY(G427)&amp;"."&amp;MONTH(G427)&amp;"."&amp;YEAR(G427),""),"1001 - Няма данни за пл. док.")</f>
        <v>1001 - Няма данни за пл. док.</v>
      </c>
      <c r="B427" s="69">
        <v>420</v>
      </c>
      <c r="C427" s="69" t="str">
        <f>IF(AND(D427&lt;&gt;"",D427&lt;&gt;" -  -  -  -  - "),VLOOKUP(D427,supply!$A$8:$B$507,2,FALSE),"")</f>
        <v/>
      </c>
      <c r="D427" s="60"/>
      <c r="E427" s="106"/>
      <c r="F427" s="105"/>
      <c r="G427" s="67"/>
      <c r="H427" s="108"/>
      <c r="I427" s="63" t="str">
        <f t="shared" si="24"/>
        <v>Няма избран доставчик</v>
      </c>
      <c r="J427" s="63" t="str">
        <f t="shared" si="25"/>
        <v/>
      </c>
      <c r="K427" s="3" t="str">
        <f t="shared" si="26"/>
        <v xml:space="preserve"> -  -  - преведена сума общо: </v>
      </c>
      <c r="V427" s="94" t="str">
        <f>IF(I427="OK",IF(IFERROR(VLOOKUP(B427,total!$G$8:$G$1007,1,FALSE),"")="",B427&amp;", ",""),"")</f>
        <v/>
      </c>
      <c r="W427" s="94" t="str">
        <f t="shared" si="27"/>
        <v/>
      </c>
    </row>
    <row r="428" spans="1:23" x14ac:dyDescent="0.25">
      <c r="A428" s="42" t="str">
        <f>IF(I428="OK",IFERROR(B428&amp;" - "&amp;VLOOKUP(C428,supply!$B$8:$C$507,2,FALSE)&amp;" - "&amp;E428&amp;" - "&amp;F428&amp;" - превод: "&amp;H428&amp;" - "&amp;DAY(G428)&amp;"."&amp;MONTH(G428)&amp;"."&amp;YEAR(G428),""),"1001 - Няма данни за пл. док.")</f>
        <v>1001 - Няма данни за пл. док.</v>
      </c>
      <c r="B428" s="69">
        <v>421</v>
      </c>
      <c r="C428" s="69" t="str">
        <f>IF(AND(D428&lt;&gt;"",D428&lt;&gt;" -  -  -  -  - "),VLOOKUP(D428,supply!$A$8:$B$507,2,FALSE),"")</f>
        <v/>
      </c>
      <c r="D428" s="60"/>
      <c r="E428" s="106"/>
      <c r="F428" s="105"/>
      <c r="G428" s="67"/>
      <c r="H428" s="108"/>
      <c r="I428" s="63" t="str">
        <f t="shared" si="24"/>
        <v>Няма избран доставчик</v>
      </c>
      <c r="J428" s="63" t="str">
        <f t="shared" si="25"/>
        <v/>
      </c>
      <c r="K428" s="3" t="str">
        <f t="shared" si="26"/>
        <v xml:space="preserve"> -  -  - преведена сума общо: </v>
      </c>
      <c r="V428" s="94" t="str">
        <f>IF(I428="OK",IF(IFERROR(VLOOKUP(B428,total!$G$8:$G$1007,1,FALSE),"")="",B428&amp;", ",""),"")</f>
        <v/>
      </c>
      <c r="W428" s="94" t="str">
        <f t="shared" si="27"/>
        <v/>
      </c>
    </row>
    <row r="429" spans="1:23" x14ac:dyDescent="0.25">
      <c r="A429" s="42" t="str">
        <f>IF(I429="OK",IFERROR(B429&amp;" - "&amp;VLOOKUP(C429,supply!$B$8:$C$507,2,FALSE)&amp;" - "&amp;E429&amp;" - "&amp;F429&amp;" - превод: "&amp;H429&amp;" - "&amp;DAY(G429)&amp;"."&amp;MONTH(G429)&amp;"."&amp;YEAR(G429),""),"1001 - Няма данни за пл. док.")</f>
        <v>1001 - Няма данни за пл. док.</v>
      </c>
      <c r="B429" s="69">
        <v>422</v>
      </c>
      <c r="C429" s="69" t="str">
        <f>IF(AND(D429&lt;&gt;"",D429&lt;&gt;" -  -  -  -  - "),VLOOKUP(D429,supply!$A$8:$B$507,2,FALSE),"")</f>
        <v/>
      </c>
      <c r="D429" s="60"/>
      <c r="E429" s="106"/>
      <c r="F429" s="105"/>
      <c r="G429" s="67"/>
      <c r="H429" s="108"/>
      <c r="I429" s="63" t="str">
        <f t="shared" si="24"/>
        <v>Няма избран доставчик</v>
      </c>
      <c r="J429" s="63" t="str">
        <f t="shared" si="25"/>
        <v/>
      </c>
      <c r="K429" s="3" t="str">
        <f t="shared" si="26"/>
        <v xml:space="preserve"> -  -  - преведена сума общо: </v>
      </c>
      <c r="V429" s="94" t="str">
        <f>IF(I429="OK",IF(IFERROR(VLOOKUP(B429,total!$G$8:$G$1007,1,FALSE),"")="",B429&amp;", ",""),"")</f>
        <v/>
      </c>
      <c r="W429" s="94" t="str">
        <f t="shared" si="27"/>
        <v/>
      </c>
    </row>
    <row r="430" spans="1:23" x14ac:dyDescent="0.25">
      <c r="A430" s="42" t="str">
        <f>IF(I430="OK",IFERROR(B430&amp;" - "&amp;VLOOKUP(C430,supply!$B$8:$C$507,2,FALSE)&amp;" - "&amp;E430&amp;" - "&amp;F430&amp;" - превод: "&amp;H430&amp;" - "&amp;DAY(G430)&amp;"."&amp;MONTH(G430)&amp;"."&amp;YEAR(G430),""),"1001 - Няма данни за пл. док.")</f>
        <v>1001 - Няма данни за пл. док.</v>
      </c>
      <c r="B430" s="69">
        <v>423</v>
      </c>
      <c r="C430" s="69" t="str">
        <f>IF(AND(D430&lt;&gt;"",D430&lt;&gt;" -  -  -  -  - "),VLOOKUP(D430,supply!$A$8:$B$507,2,FALSE),"")</f>
        <v/>
      </c>
      <c r="D430" s="60"/>
      <c r="E430" s="106"/>
      <c r="F430" s="105"/>
      <c r="G430" s="67"/>
      <c r="H430" s="108"/>
      <c r="I430" s="63" t="str">
        <f t="shared" si="24"/>
        <v>Няма избран доставчик</v>
      </c>
      <c r="J430" s="63" t="str">
        <f t="shared" si="25"/>
        <v/>
      </c>
      <c r="K430" s="3" t="str">
        <f t="shared" si="26"/>
        <v xml:space="preserve"> -  -  - преведена сума общо: </v>
      </c>
      <c r="V430" s="94" t="str">
        <f>IF(I430="OK",IF(IFERROR(VLOOKUP(B430,total!$G$8:$G$1007,1,FALSE),"")="",B430&amp;", ",""),"")</f>
        <v/>
      </c>
      <c r="W430" s="94" t="str">
        <f t="shared" si="27"/>
        <v/>
      </c>
    </row>
    <row r="431" spans="1:23" x14ac:dyDescent="0.25">
      <c r="A431" s="42" t="str">
        <f>IF(I431="OK",IFERROR(B431&amp;" - "&amp;VLOOKUP(C431,supply!$B$8:$C$507,2,FALSE)&amp;" - "&amp;E431&amp;" - "&amp;F431&amp;" - превод: "&amp;H431&amp;" - "&amp;DAY(G431)&amp;"."&amp;MONTH(G431)&amp;"."&amp;YEAR(G431),""),"1001 - Няма данни за пл. док.")</f>
        <v>1001 - Няма данни за пл. док.</v>
      </c>
      <c r="B431" s="69">
        <v>424</v>
      </c>
      <c r="C431" s="69" t="str">
        <f>IF(AND(D431&lt;&gt;"",D431&lt;&gt;" -  -  -  -  - "),VLOOKUP(D431,supply!$A$8:$B$507,2,FALSE),"")</f>
        <v/>
      </c>
      <c r="D431" s="60"/>
      <c r="E431" s="106"/>
      <c r="F431" s="105"/>
      <c r="G431" s="67"/>
      <c r="H431" s="108"/>
      <c r="I431" s="63" t="str">
        <f t="shared" si="24"/>
        <v>Няма избран доставчик</v>
      </c>
      <c r="J431" s="63" t="str">
        <f t="shared" si="25"/>
        <v/>
      </c>
      <c r="K431" s="3" t="str">
        <f t="shared" si="26"/>
        <v xml:space="preserve"> -  -  - преведена сума общо: </v>
      </c>
      <c r="V431" s="94" t="str">
        <f>IF(I431="OK",IF(IFERROR(VLOOKUP(B431,total!$G$8:$G$1007,1,FALSE),"")="",B431&amp;", ",""),"")</f>
        <v/>
      </c>
      <c r="W431" s="94" t="str">
        <f t="shared" si="27"/>
        <v/>
      </c>
    </row>
    <row r="432" spans="1:23" x14ac:dyDescent="0.25">
      <c r="A432" s="42" t="str">
        <f>IF(I432="OK",IFERROR(B432&amp;" - "&amp;VLOOKUP(C432,supply!$B$8:$C$507,2,FALSE)&amp;" - "&amp;E432&amp;" - "&amp;F432&amp;" - превод: "&amp;H432&amp;" - "&amp;DAY(G432)&amp;"."&amp;MONTH(G432)&amp;"."&amp;YEAR(G432),""),"1001 - Няма данни за пл. док.")</f>
        <v>1001 - Няма данни за пл. док.</v>
      </c>
      <c r="B432" s="69">
        <v>425</v>
      </c>
      <c r="C432" s="69" t="str">
        <f>IF(AND(D432&lt;&gt;"",D432&lt;&gt;" -  -  -  -  - "),VLOOKUP(D432,supply!$A$8:$B$507,2,FALSE),"")</f>
        <v/>
      </c>
      <c r="D432" s="60"/>
      <c r="E432" s="106"/>
      <c r="F432" s="105"/>
      <c r="G432" s="67"/>
      <c r="H432" s="108"/>
      <c r="I432" s="63" t="str">
        <f t="shared" si="24"/>
        <v>Няма избран доставчик</v>
      </c>
      <c r="J432" s="63" t="str">
        <f t="shared" si="25"/>
        <v/>
      </c>
      <c r="K432" s="3" t="str">
        <f t="shared" si="26"/>
        <v xml:space="preserve"> -  -  - преведена сума общо: </v>
      </c>
      <c r="V432" s="94" t="str">
        <f>IF(I432="OK",IF(IFERROR(VLOOKUP(B432,total!$G$8:$G$1007,1,FALSE),"")="",B432&amp;", ",""),"")</f>
        <v/>
      </c>
      <c r="W432" s="94" t="str">
        <f t="shared" si="27"/>
        <v/>
      </c>
    </row>
    <row r="433" spans="1:23" x14ac:dyDescent="0.25">
      <c r="A433" s="42" t="str">
        <f>IF(I433="OK",IFERROR(B433&amp;" - "&amp;VLOOKUP(C433,supply!$B$8:$C$507,2,FALSE)&amp;" - "&amp;E433&amp;" - "&amp;F433&amp;" - превод: "&amp;H433&amp;" - "&amp;DAY(G433)&amp;"."&amp;MONTH(G433)&amp;"."&amp;YEAR(G433),""),"1001 - Няма данни за пл. док.")</f>
        <v>1001 - Няма данни за пл. док.</v>
      </c>
      <c r="B433" s="69">
        <v>426</v>
      </c>
      <c r="C433" s="69" t="str">
        <f>IF(AND(D433&lt;&gt;"",D433&lt;&gt;" -  -  -  -  - "),VLOOKUP(D433,supply!$A$8:$B$507,2,FALSE),"")</f>
        <v/>
      </c>
      <c r="D433" s="60"/>
      <c r="E433" s="106"/>
      <c r="F433" s="105"/>
      <c r="G433" s="67"/>
      <c r="H433" s="108"/>
      <c r="I433" s="63" t="str">
        <f t="shared" si="24"/>
        <v>Няма избран доставчик</v>
      </c>
      <c r="J433" s="63" t="str">
        <f t="shared" si="25"/>
        <v/>
      </c>
      <c r="K433" s="3" t="str">
        <f t="shared" si="26"/>
        <v xml:space="preserve"> -  -  - преведена сума общо: </v>
      </c>
      <c r="V433" s="94" t="str">
        <f>IF(I433="OK",IF(IFERROR(VLOOKUP(B433,total!$G$8:$G$1007,1,FALSE),"")="",B433&amp;", ",""),"")</f>
        <v/>
      </c>
      <c r="W433" s="94" t="str">
        <f t="shared" si="27"/>
        <v/>
      </c>
    </row>
    <row r="434" spans="1:23" x14ac:dyDescent="0.25">
      <c r="A434" s="42" t="str">
        <f>IF(I434="OK",IFERROR(B434&amp;" - "&amp;VLOOKUP(C434,supply!$B$8:$C$507,2,FALSE)&amp;" - "&amp;E434&amp;" - "&amp;F434&amp;" - превод: "&amp;H434&amp;" - "&amp;DAY(G434)&amp;"."&amp;MONTH(G434)&amp;"."&amp;YEAR(G434),""),"1001 - Няма данни за пл. док.")</f>
        <v>1001 - Няма данни за пл. док.</v>
      </c>
      <c r="B434" s="69">
        <v>427</v>
      </c>
      <c r="C434" s="69" t="str">
        <f>IF(AND(D434&lt;&gt;"",D434&lt;&gt;" -  -  -  -  - "),VLOOKUP(D434,supply!$A$8:$B$507,2,FALSE),"")</f>
        <v/>
      </c>
      <c r="D434" s="60"/>
      <c r="E434" s="106"/>
      <c r="F434" s="105"/>
      <c r="G434" s="67"/>
      <c r="H434" s="108"/>
      <c r="I434" s="63" t="str">
        <f t="shared" si="24"/>
        <v>Няма избран доставчик</v>
      </c>
      <c r="J434" s="63" t="str">
        <f t="shared" si="25"/>
        <v/>
      </c>
      <c r="K434" s="3" t="str">
        <f t="shared" si="26"/>
        <v xml:space="preserve"> -  -  - преведена сума общо: </v>
      </c>
      <c r="V434" s="94" t="str">
        <f>IF(I434="OK",IF(IFERROR(VLOOKUP(B434,total!$G$8:$G$1007,1,FALSE),"")="",B434&amp;", ",""),"")</f>
        <v/>
      </c>
      <c r="W434" s="94" t="str">
        <f t="shared" si="27"/>
        <v/>
      </c>
    </row>
    <row r="435" spans="1:23" x14ac:dyDescent="0.25">
      <c r="A435" s="42" t="str">
        <f>IF(I435="OK",IFERROR(B435&amp;" - "&amp;VLOOKUP(C435,supply!$B$8:$C$507,2,FALSE)&amp;" - "&amp;E435&amp;" - "&amp;F435&amp;" - превод: "&amp;H435&amp;" - "&amp;DAY(G435)&amp;"."&amp;MONTH(G435)&amp;"."&amp;YEAR(G435),""),"1001 - Няма данни за пл. док.")</f>
        <v>1001 - Няма данни за пл. док.</v>
      </c>
      <c r="B435" s="69">
        <v>428</v>
      </c>
      <c r="C435" s="69" t="str">
        <f>IF(AND(D435&lt;&gt;"",D435&lt;&gt;" -  -  -  -  - "),VLOOKUP(D435,supply!$A$8:$B$507,2,FALSE),"")</f>
        <v/>
      </c>
      <c r="D435" s="60"/>
      <c r="E435" s="106"/>
      <c r="F435" s="105"/>
      <c r="G435" s="67"/>
      <c r="H435" s="108"/>
      <c r="I435" s="63" t="str">
        <f t="shared" si="24"/>
        <v>Няма избран доставчик</v>
      </c>
      <c r="J435" s="63" t="str">
        <f t="shared" si="25"/>
        <v/>
      </c>
      <c r="K435" s="3" t="str">
        <f t="shared" si="26"/>
        <v xml:space="preserve"> -  -  - преведена сума общо: </v>
      </c>
      <c r="V435" s="94" t="str">
        <f>IF(I435="OK",IF(IFERROR(VLOOKUP(B435,total!$G$8:$G$1007,1,FALSE),"")="",B435&amp;", ",""),"")</f>
        <v/>
      </c>
      <c r="W435" s="94" t="str">
        <f t="shared" si="27"/>
        <v/>
      </c>
    </row>
    <row r="436" spans="1:23" x14ac:dyDescent="0.25">
      <c r="A436" s="42" t="str">
        <f>IF(I436="OK",IFERROR(B436&amp;" - "&amp;VLOOKUP(C436,supply!$B$8:$C$507,2,FALSE)&amp;" - "&amp;E436&amp;" - "&amp;F436&amp;" - превод: "&amp;H436&amp;" - "&amp;DAY(G436)&amp;"."&amp;MONTH(G436)&amp;"."&amp;YEAR(G436),""),"1001 - Няма данни за пл. док.")</f>
        <v>1001 - Няма данни за пл. док.</v>
      </c>
      <c r="B436" s="69">
        <v>429</v>
      </c>
      <c r="C436" s="69" t="str">
        <f>IF(AND(D436&lt;&gt;"",D436&lt;&gt;" -  -  -  -  - "),VLOOKUP(D436,supply!$A$8:$B$507,2,FALSE),"")</f>
        <v/>
      </c>
      <c r="D436" s="60"/>
      <c r="E436" s="106"/>
      <c r="F436" s="105"/>
      <c r="G436" s="67"/>
      <c r="H436" s="108"/>
      <c r="I436" s="63" t="str">
        <f t="shared" si="24"/>
        <v>Няма избран доставчик</v>
      </c>
      <c r="J436" s="63" t="str">
        <f t="shared" si="25"/>
        <v/>
      </c>
      <c r="K436" s="3" t="str">
        <f t="shared" si="26"/>
        <v xml:space="preserve"> -  -  - преведена сума общо: </v>
      </c>
      <c r="V436" s="94" t="str">
        <f>IF(I436="OK",IF(IFERROR(VLOOKUP(B436,total!$G$8:$G$1007,1,FALSE),"")="",B436&amp;", ",""),"")</f>
        <v/>
      </c>
      <c r="W436" s="94" t="str">
        <f t="shared" si="27"/>
        <v/>
      </c>
    </row>
    <row r="437" spans="1:23" x14ac:dyDescent="0.25">
      <c r="A437" s="42" t="str">
        <f>IF(I437="OK",IFERROR(B437&amp;" - "&amp;VLOOKUP(C437,supply!$B$8:$C$507,2,FALSE)&amp;" - "&amp;E437&amp;" - "&amp;F437&amp;" - превод: "&amp;H437&amp;" - "&amp;DAY(G437)&amp;"."&amp;MONTH(G437)&amp;"."&amp;YEAR(G437),""),"1001 - Няма данни за пл. док.")</f>
        <v>1001 - Няма данни за пл. док.</v>
      </c>
      <c r="B437" s="69">
        <v>430</v>
      </c>
      <c r="C437" s="69" t="str">
        <f>IF(AND(D437&lt;&gt;"",D437&lt;&gt;" -  -  -  -  - "),VLOOKUP(D437,supply!$A$8:$B$507,2,FALSE),"")</f>
        <v/>
      </c>
      <c r="D437" s="60"/>
      <c r="E437" s="106"/>
      <c r="F437" s="105"/>
      <c r="G437" s="67"/>
      <c r="H437" s="108"/>
      <c r="I437" s="63" t="str">
        <f t="shared" si="24"/>
        <v>Няма избран доставчик</v>
      </c>
      <c r="J437" s="63" t="str">
        <f t="shared" si="25"/>
        <v/>
      </c>
      <c r="K437" s="3" t="str">
        <f t="shared" si="26"/>
        <v xml:space="preserve"> -  -  - преведена сума общо: </v>
      </c>
      <c r="V437" s="94" t="str">
        <f>IF(I437="OK",IF(IFERROR(VLOOKUP(B437,total!$G$8:$G$1007,1,FALSE),"")="",B437&amp;", ",""),"")</f>
        <v/>
      </c>
      <c r="W437" s="94" t="str">
        <f t="shared" si="27"/>
        <v/>
      </c>
    </row>
    <row r="438" spans="1:23" x14ac:dyDescent="0.25">
      <c r="A438" s="42" t="str">
        <f>IF(I438="OK",IFERROR(B438&amp;" - "&amp;VLOOKUP(C438,supply!$B$8:$C$507,2,FALSE)&amp;" - "&amp;E438&amp;" - "&amp;F438&amp;" - превод: "&amp;H438&amp;" - "&amp;DAY(G438)&amp;"."&amp;MONTH(G438)&amp;"."&amp;YEAR(G438),""),"1001 - Няма данни за пл. док.")</f>
        <v>1001 - Няма данни за пл. док.</v>
      </c>
      <c r="B438" s="69">
        <v>431</v>
      </c>
      <c r="C438" s="69" t="str">
        <f>IF(AND(D438&lt;&gt;"",D438&lt;&gt;" -  -  -  -  - "),VLOOKUP(D438,supply!$A$8:$B$507,2,FALSE),"")</f>
        <v/>
      </c>
      <c r="D438" s="60"/>
      <c r="E438" s="106"/>
      <c r="F438" s="105"/>
      <c r="G438" s="67"/>
      <c r="H438" s="108"/>
      <c r="I438" s="63" t="str">
        <f t="shared" si="24"/>
        <v>Няма избран доставчик</v>
      </c>
      <c r="J438" s="63" t="str">
        <f t="shared" si="25"/>
        <v/>
      </c>
      <c r="K438" s="3" t="str">
        <f t="shared" si="26"/>
        <v xml:space="preserve"> -  -  - преведена сума общо: </v>
      </c>
      <c r="V438" s="94" t="str">
        <f>IF(I438="OK",IF(IFERROR(VLOOKUP(B438,total!$G$8:$G$1007,1,FALSE),"")="",B438&amp;", ",""),"")</f>
        <v/>
      </c>
      <c r="W438" s="94" t="str">
        <f t="shared" si="27"/>
        <v/>
      </c>
    </row>
    <row r="439" spans="1:23" x14ac:dyDescent="0.25">
      <c r="A439" s="42" t="str">
        <f>IF(I439="OK",IFERROR(B439&amp;" - "&amp;VLOOKUP(C439,supply!$B$8:$C$507,2,FALSE)&amp;" - "&amp;E439&amp;" - "&amp;F439&amp;" - превод: "&amp;H439&amp;" - "&amp;DAY(G439)&amp;"."&amp;MONTH(G439)&amp;"."&amp;YEAR(G439),""),"1001 - Няма данни за пл. док.")</f>
        <v>1001 - Няма данни за пл. док.</v>
      </c>
      <c r="B439" s="69">
        <v>432</v>
      </c>
      <c r="C439" s="69" t="str">
        <f>IF(AND(D439&lt;&gt;"",D439&lt;&gt;" -  -  -  -  - "),VLOOKUP(D439,supply!$A$8:$B$507,2,FALSE),"")</f>
        <v/>
      </c>
      <c r="D439" s="60"/>
      <c r="E439" s="106"/>
      <c r="F439" s="105"/>
      <c r="G439" s="67"/>
      <c r="H439" s="108"/>
      <c r="I439" s="63" t="str">
        <f t="shared" si="24"/>
        <v>Няма избран доставчик</v>
      </c>
      <c r="J439" s="63" t="str">
        <f t="shared" si="25"/>
        <v/>
      </c>
      <c r="K439" s="3" t="str">
        <f t="shared" si="26"/>
        <v xml:space="preserve"> -  -  - преведена сума общо: </v>
      </c>
      <c r="V439" s="94" t="str">
        <f>IF(I439="OK",IF(IFERROR(VLOOKUP(B439,total!$G$8:$G$1007,1,FALSE),"")="",B439&amp;", ",""),"")</f>
        <v/>
      </c>
      <c r="W439" s="94" t="str">
        <f t="shared" si="27"/>
        <v/>
      </c>
    </row>
    <row r="440" spans="1:23" x14ac:dyDescent="0.25">
      <c r="A440" s="42" t="str">
        <f>IF(I440="OK",IFERROR(B440&amp;" - "&amp;VLOOKUP(C440,supply!$B$8:$C$507,2,FALSE)&amp;" - "&amp;E440&amp;" - "&amp;F440&amp;" - превод: "&amp;H440&amp;" - "&amp;DAY(G440)&amp;"."&amp;MONTH(G440)&amp;"."&amp;YEAR(G440),""),"1001 - Няма данни за пл. док.")</f>
        <v>1001 - Няма данни за пл. док.</v>
      </c>
      <c r="B440" s="69">
        <v>433</v>
      </c>
      <c r="C440" s="69" t="str">
        <f>IF(AND(D440&lt;&gt;"",D440&lt;&gt;" -  -  -  -  - "),VLOOKUP(D440,supply!$A$8:$B$507,2,FALSE),"")</f>
        <v/>
      </c>
      <c r="D440" s="60"/>
      <c r="E440" s="106"/>
      <c r="F440" s="105"/>
      <c r="G440" s="67"/>
      <c r="H440" s="108"/>
      <c r="I440" s="63" t="str">
        <f t="shared" si="24"/>
        <v>Няма избран доставчик</v>
      </c>
      <c r="J440" s="63" t="str">
        <f t="shared" si="25"/>
        <v/>
      </c>
      <c r="K440" s="3" t="str">
        <f t="shared" si="26"/>
        <v xml:space="preserve"> -  -  - преведена сума общо: </v>
      </c>
      <c r="V440" s="94" t="str">
        <f>IF(I440="OK",IF(IFERROR(VLOOKUP(B440,total!$G$8:$G$1007,1,FALSE),"")="",B440&amp;", ",""),"")</f>
        <v/>
      </c>
      <c r="W440" s="94" t="str">
        <f t="shared" si="27"/>
        <v/>
      </c>
    </row>
    <row r="441" spans="1:23" x14ac:dyDescent="0.25">
      <c r="A441" s="42" t="str">
        <f>IF(I441="OK",IFERROR(B441&amp;" - "&amp;VLOOKUP(C441,supply!$B$8:$C$507,2,FALSE)&amp;" - "&amp;E441&amp;" - "&amp;F441&amp;" - превод: "&amp;H441&amp;" - "&amp;DAY(G441)&amp;"."&amp;MONTH(G441)&amp;"."&amp;YEAR(G441),""),"1001 - Няма данни за пл. док.")</f>
        <v>1001 - Няма данни за пл. док.</v>
      </c>
      <c r="B441" s="69">
        <v>434</v>
      </c>
      <c r="C441" s="69" t="str">
        <f>IF(AND(D441&lt;&gt;"",D441&lt;&gt;" -  -  -  -  - "),VLOOKUP(D441,supply!$A$8:$B$507,2,FALSE),"")</f>
        <v/>
      </c>
      <c r="D441" s="60"/>
      <c r="E441" s="106"/>
      <c r="F441" s="105"/>
      <c r="G441" s="67"/>
      <c r="H441" s="108"/>
      <c r="I441" s="63" t="str">
        <f t="shared" si="24"/>
        <v>Няма избран доставчик</v>
      </c>
      <c r="J441" s="63" t="str">
        <f t="shared" si="25"/>
        <v/>
      </c>
      <c r="K441" s="3" t="str">
        <f t="shared" si="26"/>
        <v xml:space="preserve"> -  -  - преведена сума общо: </v>
      </c>
      <c r="V441" s="94" t="str">
        <f>IF(I441="OK",IF(IFERROR(VLOOKUP(B441,total!$G$8:$G$1007,1,FALSE),"")="",B441&amp;", ",""),"")</f>
        <v/>
      </c>
      <c r="W441" s="94" t="str">
        <f t="shared" si="27"/>
        <v/>
      </c>
    </row>
    <row r="442" spans="1:23" x14ac:dyDescent="0.25">
      <c r="A442" s="42" t="str">
        <f>IF(I442="OK",IFERROR(B442&amp;" - "&amp;VLOOKUP(C442,supply!$B$8:$C$507,2,FALSE)&amp;" - "&amp;E442&amp;" - "&amp;F442&amp;" - превод: "&amp;H442&amp;" - "&amp;DAY(G442)&amp;"."&amp;MONTH(G442)&amp;"."&amp;YEAR(G442),""),"1001 - Няма данни за пл. док.")</f>
        <v>1001 - Няма данни за пл. док.</v>
      </c>
      <c r="B442" s="69">
        <v>435</v>
      </c>
      <c r="C442" s="69" t="str">
        <f>IF(AND(D442&lt;&gt;"",D442&lt;&gt;" -  -  -  -  - "),VLOOKUP(D442,supply!$A$8:$B$507,2,FALSE),"")</f>
        <v/>
      </c>
      <c r="D442" s="60"/>
      <c r="E442" s="106"/>
      <c r="F442" s="105"/>
      <c r="G442" s="67"/>
      <c r="H442" s="108"/>
      <c r="I442" s="63" t="str">
        <f t="shared" si="24"/>
        <v>Няма избран доставчик</v>
      </c>
      <c r="J442" s="63" t="str">
        <f t="shared" si="25"/>
        <v/>
      </c>
      <c r="K442" s="3" t="str">
        <f t="shared" si="26"/>
        <v xml:space="preserve"> -  -  - преведена сума общо: </v>
      </c>
      <c r="V442" s="94" t="str">
        <f>IF(I442="OK",IF(IFERROR(VLOOKUP(B442,total!$G$8:$G$1007,1,FALSE),"")="",B442&amp;", ",""),"")</f>
        <v/>
      </c>
      <c r="W442" s="94" t="str">
        <f t="shared" si="27"/>
        <v/>
      </c>
    </row>
    <row r="443" spans="1:23" x14ac:dyDescent="0.25">
      <c r="A443" s="42" t="str">
        <f>IF(I443="OK",IFERROR(B443&amp;" - "&amp;VLOOKUP(C443,supply!$B$8:$C$507,2,FALSE)&amp;" - "&amp;E443&amp;" - "&amp;F443&amp;" - превод: "&amp;H443&amp;" - "&amp;DAY(G443)&amp;"."&amp;MONTH(G443)&amp;"."&amp;YEAR(G443),""),"1001 - Няма данни за пл. док.")</f>
        <v>1001 - Няма данни за пл. док.</v>
      </c>
      <c r="B443" s="69">
        <v>436</v>
      </c>
      <c r="C443" s="69" t="str">
        <f>IF(AND(D443&lt;&gt;"",D443&lt;&gt;" -  -  -  -  - "),VLOOKUP(D443,supply!$A$8:$B$507,2,FALSE),"")</f>
        <v/>
      </c>
      <c r="D443" s="60"/>
      <c r="E443" s="106"/>
      <c r="F443" s="105"/>
      <c r="G443" s="67"/>
      <c r="H443" s="108"/>
      <c r="I443" s="63" t="str">
        <f t="shared" si="24"/>
        <v>Няма избран доставчик</v>
      </c>
      <c r="J443" s="63" t="str">
        <f t="shared" si="25"/>
        <v/>
      </c>
      <c r="K443" s="3" t="str">
        <f t="shared" si="26"/>
        <v xml:space="preserve"> -  -  - преведена сума общо: </v>
      </c>
      <c r="V443" s="94" t="str">
        <f>IF(I443="OK",IF(IFERROR(VLOOKUP(B443,total!$G$8:$G$1007,1,FALSE),"")="",B443&amp;", ",""),"")</f>
        <v/>
      </c>
      <c r="W443" s="94" t="str">
        <f t="shared" si="27"/>
        <v/>
      </c>
    </row>
    <row r="444" spans="1:23" x14ac:dyDescent="0.25">
      <c r="A444" s="42" t="str">
        <f>IF(I444="OK",IFERROR(B444&amp;" - "&amp;VLOOKUP(C444,supply!$B$8:$C$507,2,FALSE)&amp;" - "&amp;E444&amp;" - "&amp;F444&amp;" - превод: "&amp;H444&amp;" - "&amp;DAY(G444)&amp;"."&amp;MONTH(G444)&amp;"."&amp;YEAR(G444),""),"1001 - Няма данни за пл. док.")</f>
        <v>1001 - Няма данни за пл. док.</v>
      </c>
      <c r="B444" s="69">
        <v>437</v>
      </c>
      <c r="C444" s="69" t="str">
        <f>IF(AND(D444&lt;&gt;"",D444&lt;&gt;" -  -  -  -  - "),VLOOKUP(D444,supply!$A$8:$B$507,2,FALSE),"")</f>
        <v/>
      </c>
      <c r="D444" s="60"/>
      <c r="E444" s="106"/>
      <c r="F444" s="105"/>
      <c r="G444" s="67"/>
      <c r="H444" s="108"/>
      <c r="I444" s="63" t="str">
        <f t="shared" si="24"/>
        <v>Няма избран доставчик</v>
      </c>
      <c r="J444" s="63" t="str">
        <f t="shared" si="25"/>
        <v/>
      </c>
      <c r="K444" s="3" t="str">
        <f t="shared" si="26"/>
        <v xml:space="preserve"> -  -  - преведена сума общо: </v>
      </c>
      <c r="V444" s="94" t="str">
        <f>IF(I444="OK",IF(IFERROR(VLOOKUP(B444,total!$G$8:$G$1007,1,FALSE),"")="",B444&amp;", ",""),"")</f>
        <v/>
      </c>
      <c r="W444" s="94" t="str">
        <f t="shared" si="27"/>
        <v/>
      </c>
    </row>
    <row r="445" spans="1:23" x14ac:dyDescent="0.25">
      <c r="A445" s="42" t="str">
        <f>IF(I445="OK",IFERROR(B445&amp;" - "&amp;VLOOKUP(C445,supply!$B$8:$C$507,2,FALSE)&amp;" - "&amp;E445&amp;" - "&amp;F445&amp;" - превод: "&amp;H445&amp;" - "&amp;DAY(G445)&amp;"."&amp;MONTH(G445)&amp;"."&amp;YEAR(G445),""),"1001 - Няма данни за пл. док.")</f>
        <v>1001 - Няма данни за пл. док.</v>
      </c>
      <c r="B445" s="69">
        <v>438</v>
      </c>
      <c r="C445" s="69" t="str">
        <f>IF(AND(D445&lt;&gt;"",D445&lt;&gt;" -  -  -  -  - "),VLOOKUP(D445,supply!$A$8:$B$507,2,FALSE),"")</f>
        <v/>
      </c>
      <c r="D445" s="60"/>
      <c r="E445" s="106"/>
      <c r="F445" s="105"/>
      <c r="G445" s="67"/>
      <c r="H445" s="108"/>
      <c r="I445" s="63" t="str">
        <f t="shared" si="24"/>
        <v>Няма избран доставчик</v>
      </c>
      <c r="J445" s="63" t="str">
        <f t="shared" si="25"/>
        <v/>
      </c>
      <c r="K445" s="3" t="str">
        <f t="shared" si="26"/>
        <v xml:space="preserve"> -  -  - преведена сума общо: </v>
      </c>
      <c r="V445" s="94" t="str">
        <f>IF(I445="OK",IF(IFERROR(VLOOKUP(B445,total!$G$8:$G$1007,1,FALSE),"")="",B445&amp;", ",""),"")</f>
        <v/>
      </c>
      <c r="W445" s="94" t="str">
        <f t="shared" si="27"/>
        <v/>
      </c>
    </row>
    <row r="446" spans="1:23" x14ac:dyDescent="0.25">
      <c r="A446" s="42" t="str">
        <f>IF(I446="OK",IFERROR(B446&amp;" - "&amp;VLOOKUP(C446,supply!$B$8:$C$507,2,FALSE)&amp;" - "&amp;E446&amp;" - "&amp;F446&amp;" - превод: "&amp;H446&amp;" - "&amp;DAY(G446)&amp;"."&amp;MONTH(G446)&amp;"."&amp;YEAR(G446),""),"1001 - Няма данни за пл. док.")</f>
        <v>1001 - Няма данни за пл. док.</v>
      </c>
      <c r="B446" s="69">
        <v>439</v>
      </c>
      <c r="C446" s="69" t="str">
        <f>IF(AND(D446&lt;&gt;"",D446&lt;&gt;" -  -  -  -  - "),VLOOKUP(D446,supply!$A$8:$B$507,2,FALSE),"")</f>
        <v/>
      </c>
      <c r="D446" s="60"/>
      <c r="E446" s="106"/>
      <c r="F446" s="105"/>
      <c r="G446" s="67"/>
      <c r="H446" s="108"/>
      <c r="I446" s="63" t="str">
        <f t="shared" si="24"/>
        <v>Няма избран доставчик</v>
      </c>
      <c r="J446" s="63" t="str">
        <f t="shared" si="25"/>
        <v/>
      </c>
      <c r="K446" s="3" t="str">
        <f t="shared" si="26"/>
        <v xml:space="preserve"> -  -  - преведена сума общо: </v>
      </c>
      <c r="V446" s="94" t="str">
        <f>IF(I446="OK",IF(IFERROR(VLOOKUP(B446,total!$G$8:$G$1007,1,FALSE),"")="",B446&amp;", ",""),"")</f>
        <v/>
      </c>
      <c r="W446" s="94" t="str">
        <f t="shared" si="27"/>
        <v/>
      </c>
    </row>
    <row r="447" spans="1:23" x14ac:dyDescent="0.25">
      <c r="A447" s="42" t="str">
        <f>IF(I447="OK",IFERROR(B447&amp;" - "&amp;VLOOKUP(C447,supply!$B$8:$C$507,2,FALSE)&amp;" - "&amp;E447&amp;" - "&amp;F447&amp;" - превод: "&amp;H447&amp;" - "&amp;DAY(G447)&amp;"."&amp;MONTH(G447)&amp;"."&amp;YEAR(G447),""),"1001 - Няма данни за пл. док.")</f>
        <v>1001 - Няма данни за пл. док.</v>
      </c>
      <c r="B447" s="69">
        <v>440</v>
      </c>
      <c r="C447" s="69" t="str">
        <f>IF(AND(D447&lt;&gt;"",D447&lt;&gt;" -  -  -  -  - "),VLOOKUP(D447,supply!$A$8:$B$507,2,FALSE),"")</f>
        <v/>
      </c>
      <c r="D447" s="60"/>
      <c r="E447" s="106"/>
      <c r="F447" s="105"/>
      <c r="G447" s="67"/>
      <c r="H447" s="108"/>
      <c r="I447" s="63" t="str">
        <f t="shared" si="24"/>
        <v>Няма избран доставчик</v>
      </c>
      <c r="J447" s="63" t="str">
        <f t="shared" si="25"/>
        <v/>
      </c>
      <c r="K447" s="3" t="str">
        <f t="shared" si="26"/>
        <v xml:space="preserve"> -  -  - преведена сума общо: </v>
      </c>
      <c r="V447" s="94" t="str">
        <f>IF(I447="OK",IF(IFERROR(VLOOKUP(B447,total!$G$8:$G$1007,1,FALSE),"")="",B447&amp;", ",""),"")</f>
        <v/>
      </c>
      <c r="W447" s="94" t="str">
        <f t="shared" si="27"/>
        <v/>
      </c>
    </row>
    <row r="448" spans="1:23" x14ac:dyDescent="0.25">
      <c r="A448" s="42" t="str">
        <f>IF(I448="OK",IFERROR(B448&amp;" - "&amp;VLOOKUP(C448,supply!$B$8:$C$507,2,FALSE)&amp;" - "&amp;E448&amp;" - "&amp;F448&amp;" - превод: "&amp;H448&amp;" - "&amp;DAY(G448)&amp;"."&amp;MONTH(G448)&amp;"."&amp;YEAR(G448),""),"1001 - Няма данни за пл. док.")</f>
        <v>1001 - Няма данни за пл. док.</v>
      </c>
      <c r="B448" s="69">
        <v>441</v>
      </c>
      <c r="C448" s="69" t="str">
        <f>IF(AND(D448&lt;&gt;"",D448&lt;&gt;" -  -  -  -  - "),VLOOKUP(D448,supply!$A$8:$B$507,2,FALSE),"")</f>
        <v/>
      </c>
      <c r="D448" s="60"/>
      <c r="E448" s="106"/>
      <c r="F448" s="105"/>
      <c r="G448" s="67"/>
      <c r="H448" s="108"/>
      <c r="I448" s="63" t="str">
        <f t="shared" si="24"/>
        <v>Няма избран доставчик</v>
      </c>
      <c r="J448" s="63" t="str">
        <f t="shared" si="25"/>
        <v/>
      </c>
      <c r="K448" s="3" t="str">
        <f t="shared" si="26"/>
        <v xml:space="preserve"> -  -  - преведена сума общо: </v>
      </c>
      <c r="V448" s="94" t="str">
        <f>IF(I448="OK",IF(IFERROR(VLOOKUP(B448,total!$G$8:$G$1007,1,FALSE),"")="",B448&amp;", ",""),"")</f>
        <v/>
      </c>
      <c r="W448" s="94" t="str">
        <f t="shared" si="27"/>
        <v/>
      </c>
    </row>
    <row r="449" spans="1:23" x14ac:dyDescent="0.25">
      <c r="A449" s="42" t="str">
        <f>IF(I449="OK",IFERROR(B449&amp;" - "&amp;VLOOKUP(C449,supply!$B$8:$C$507,2,FALSE)&amp;" - "&amp;E449&amp;" - "&amp;F449&amp;" - превод: "&amp;H449&amp;" - "&amp;DAY(G449)&amp;"."&amp;MONTH(G449)&amp;"."&amp;YEAR(G449),""),"1001 - Няма данни за пл. док.")</f>
        <v>1001 - Няма данни за пл. док.</v>
      </c>
      <c r="B449" s="69">
        <v>442</v>
      </c>
      <c r="C449" s="69" t="str">
        <f>IF(AND(D449&lt;&gt;"",D449&lt;&gt;" -  -  -  -  - "),VLOOKUP(D449,supply!$A$8:$B$507,2,FALSE),"")</f>
        <v/>
      </c>
      <c r="D449" s="60"/>
      <c r="E449" s="106"/>
      <c r="F449" s="105"/>
      <c r="G449" s="67"/>
      <c r="H449" s="108"/>
      <c r="I449" s="63" t="str">
        <f t="shared" si="24"/>
        <v>Няма избран доставчик</v>
      </c>
      <c r="J449" s="63" t="str">
        <f t="shared" si="25"/>
        <v/>
      </c>
      <c r="K449" s="3" t="str">
        <f t="shared" si="26"/>
        <v xml:space="preserve"> -  -  - преведена сума общо: </v>
      </c>
      <c r="V449" s="94" t="str">
        <f>IF(I449="OK",IF(IFERROR(VLOOKUP(B449,total!$G$8:$G$1007,1,FALSE),"")="",B449&amp;", ",""),"")</f>
        <v/>
      </c>
      <c r="W449" s="94" t="str">
        <f t="shared" si="27"/>
        <v/>
      </c>
    </row>
    <row r="450" spans="1:23" x14ac:dyDescent="0.25">
      <c r="A450" s="42" t="str">
        <f>IF(I450="OK",IFERROR(B450&amp;" - "&amp;VLOOKUP(C450,supply!$B$8:$C$507,2,FALSE)&amp;" - "&amp;E450&amp;" - "&amp;F450&amp;" - превод: "&amp;H450&amp;" - "&amp;DAY(G450)&amp;"."&amp;MONTH(G450)&amp;"."&amp;YEAR(G450),""),"1001 - Няма данни за пл. док.")</f>
        <v>1001 - Няма данни за пл. док.</v>
      </c>
      <c r="B450" s="69">
        <v>443</v>
      </c>
      <c r="C450" s="69" t="str">
        <f>IF(AND(D450&lt;&gt;"",D450&lt;&gt;" -  -  -  -  - "),VLOOKUP(D450,supply!$A$8:$B$507,2,FALSE),"")</f>
        <v/>
      </c>
      <c r="D450" s="60"/>
      <c r="E450" s="106"/>
      <c r="F450" s="105"/>
      <c r="G450" s="67"/>
      <c r="H450" s="108"/>
      <c r="I450" s="63" t="str">
        <f t="shared" si="24"/>
        <v>Няма избран доставчик</v>
      </c>
      <c r="J450" s="63" t="str">
        <f t="shared" si="25"/>
        <v/>
      </c>
      <c r="K450" s="3" t="str">
        <f t="shared" si="26"/>
        <v xml:space="preserve"> -  -  - преведена сума общо: </v>
      </c>
      <c r="V450" s="94" t="str">
        <f>IF(I450="OK",IF(IFERROR(VLOOKUP(B450,total!$G$8:$G$1007,1,FALSE),"")="",B450&amp;", ",""),"")</f>
        <v/>
      </c>
      <c r="W450" s="94" t="str">
        <f t="shared" si="27"/>
        <v/>
      </c>
    </row>
    <row r="451" spans="1:23" x14ac:dyDescent="0.25">
      <c r="A451" s="42" t="str">
        <f>IF(I451="OK",IFERROR(B451&amp;" - "&amp;VLOOKUP(C451,supply!$B$8:$C$507,2,FALSE)&amp;" - "&amp;E451&amp;" - "&amp;F451&amp;" - превод: "&amp;H451&amp;" - "&amp;DAY(G451)&amp;"."&amp;MONTH(G451)&amp;"."&amp;YEAR(G451),""),"1001 - Няма данни за пл. док.")</f>
        <v>1001 - Няма данни за пл. док.</v>
      </c>
      <c r="B451" s="69">
        <v>444</v>
      </c>
      <c r="C451" s="69" t="str">
        <f>IF(AND(D451&lt;&gt;"",D451&lt;&gt;" -  -  -  -  - "),VLOOKUP(D451,supply!$A$8:$B$507,2,FALSE),"")</f>
        <v/>
      </c>
      <c r="D451" s="60"/>
      <c r="E451" s="106"/>
      <c r="F451" s="105"/>
      <c r="G451" s="67"/>
      <c r="H451" s="108"/>
      <c r="I451" s="63" t="str">
        <f t="shared" si="24"/>
        <v>Няма избран доставчик</v>
      </c>
      <c r="J451" s="63" t="str">
        <f t="shared" si="25"/>
        <v/>
      </c>
      <c r="K451" s="3" t="str">
        <f t="shared" si="26"/>
        <v xml:space="preserve"> -  -  - преведена сума общо: </v>
      </c>
      <c r="V451" s="94" t="str">
        <f>IF(I451="OK",IF(IFERROR(VLOOKUP(B451,total!$G$8:$G$1007,1,FALSE),"")="",B451&amp;", ",""),"")</f>
        <v/>
      </c>
      <c r="W451" s="94" t="str">
        <f t="shared" si="27"/>
        <v/>
      </c>
    </row>
    <row r="452" spans="1:23" x14ac:dyDescent="0.25">
      <c r="A452" s="42" t="str">
        <f>IF(I452="OK",IFERROR(B452&amp;" - "&amp;VLOOKUP(C452,supply!$B$8:$C$507,2,FALSE)&amp;" - "&amp;E452&amp;" - "&amp;F452&amp;" - превод: "&amp;H452&amp;" - "&amp;DAY(G452)&amp;"."&amp;MONTH(G452)&amp;"."&amp;YEAR(G452),""),"1001 - Няма данни за пл. док.")</f>
        <v>1001 - Няма данни за пл. док.</v>
      </c>
      <c r="B452" s="69">
        <v>445</v>
      </c>
      <c r="C452" s="69" t="str">
        <f>IF(AND(D452&lt;&gt;"",D452&lt;&gt;" -  -  -  -  - "),VLOOKUP(D452,supply!$A$8:$B$507,2,FALSE),"")</f>
        <v/>
      </c>
      <c r="D452" s="60"/>
      <c r="E452" s="106"/>
      <c r="F452" s="105"/>
      <c r="G452" s="67"/>
      <c r="H452" s="108"/>
      <c r="I452" s="63" t="str">
        <f t="shared" si="24"/>
        <v>Няма избран доставчик</v>
      </c>
      <c r="J452" s="63" t="str">
        <f t="shared" si="25"/>
        <v/>
      </c>
      <c r="K452" s="3" t="str">
        <f t="shared" si="26"/>
        <v xml:space="preserve"> -  -  - преведена сума общо: </v>
      </c>
      <c r="V452" s="94" t="str">
        <f>IF(I452="OK",IF(IFERROR(VLOOKUP(B452,total!$G$8:$G$1007,1,FALSE),"")="",B452&amp;", ",""),"")</f>
        <v/>
      </c>
      <c r="W452" s="94" t="str">
        <f t="shared" si="27"/>
        <v/>
      </c>
    </row>
    <row r="453" spans="1:23" x14ac:dyDescent="0.25">
      <c r="A453" s="42" t="str">
        <f>IF(I453="OK",IFERROR(B453&amp;" - "&amp;VLOOKUP(C453,supply!$B$8:$C$507,2,FALSE)&amp;" - "&amp;E453&amp;" - "&amp;F453&amp;" - превод: "&amp;H453&amp;" - "&amp;DAY(G453)&amp;"."&amp;MONTH(G453)&amp;"."&amp;YEAR(G453),""),"1001 - Няма данни за пл. док.")</f>
        <v>1001 - Няма данни за пл. док.</v>
      </c>
      <c r="B453" s="69">
        <v>446</v>
      </c>
      <c r="C453" s="69" t="str">
        <f>IF(AND(D453&lt;&gt;"",D453&lt;&gt;" -  -  -  -  - "),VLOOKUP(D453,supply!$A$8:$B$507,2,FALSE),"")</f>
        <v/>
      </c>
      <c r="D453" s="60"/>
      <c r="E453" s="106"/>
      <c r="F453" s="105"/>
      <c r="G453" s="67"/>
      <c r="H453" s="108"/>
      <c r="I453" s="63" t="str">
        <f t="shared" si="24"/>
        <v>Няма избран доставчик</v>
      </c>
      <c r="J453" s="63" t="str">
        <f t="shared" si="25"/>
        <v/>
      </c>
      <c r="K453" s="3" t="str">
        <f t="shared" si="26"/>
        <v xml:space="preserve"> -  -  - преведена сума общо: </v>
      </c>
      <c r="V453" s="94" t="str">
        <f>IF(I453="OK",IF(IFERROR(VLOOKUP(B453,total!$G$8:$G$1007,1,FALSE),"")="",B453&amp;", ",""),"")</f>
        <v/>
      </c>
      <c r="W453" s="94" t="str">
        <f t="shared" si="27"/>
        <v/>
      </c>
    </row>
    <row r="454" spans="1:23" x14ac:dyDescent="0.25">
      <c r="A454" s="42" t="str">
        <f>IF(I454="OK",IFERROR(B454&amp;" - "&amp;VLOOKUP(C454,supply!$B$8:$C$507,2,FALSE)&amp;" - "&amp;E454&amp;" - "&amp;F454&amp;" - превод: "&amp;H454&amp;" - "&amp;DAY(G454)&amp;"."&amp;MONTH(G454)&amp;"."&amp;YEAR(G454),""),"1001 - Няма данни за пл. док.")</f>
        <v>1001 - Няма данни за пл. док.</v>
      </c>
      <c r="B454" s="69">
        <v>447</v>
      </c>
      <c r="C454" s="69" t="str">
        <f>IF(AND(D454&lt;&gt;"",D454&lt;&gt;" -  -  -  -  - "),VLOOKUP(D454,supply!$A$8:$B$507,2,FALSE),"")</f>
        <v/>
      </c>
      <c r="D454" s="60"/>
      <c r="E454" s="106"/>
      <c r="F454" s="105"/>
      <c r="G454" s="67"/>
      <c r="H454" s="108"/>
      <c r="I454" s="63" t="str">
        <f t="shared" si="24"/>
        <v>Няма избран доставчик</v>
      </c>
      <c r="J454" s="63" t="str">
        <f t="shared" si="25"/>
        <v/>
      </c>
      <c r="K454" s="3" t="str">
        <f t="shared" si="26"/>
        <v xml:space="preserve"> -  -  - преведена сума общо: </v>
      </c>
      <c r="V454" s="94" t="str">
        <f>IF(I454="OK",IF(IFERROR(VLOOKUP(B454,total!$G$8:$G$1007,1,FALSE),"")="",B454&amp;", ",""),"")</f>
        <v/>
      </c>
      <c r="W454" s="94" t="str">
        <f t="shared" si="27"/>
        <v/>
      </c>
    </row>
    <row r="455" spans="1:23" x14ac:dyDescent="0.25">
      <c r="A455" s="42" t="str">
        <f>IF(I455="OK",IFERROR(B455&amp;" - "&amp;VLOOKUP(C455,supply!$B$8:$C$507,2,FALSE)&amp;" - "&amp;E455&amp;" - "&amp;F455&amp;" - превод: "&amp;H455&amp;" - "&amp;DAY(G455)&amp;"."&amp;MONTH(G455)&amp;"."&amp;YEAR(G455),""),"1001 - Няма данни за пл. док.")</f>
        <v>1001 - Няма данни за пл. док.</v>
      </c>
      <c r="B455" s="69">
        <v>448</v>
      </c>
      <c r="C455" s="69" t="str">
        <f>IF(AND(D455&lt;&gt;"",D455&lt;&gt;" -  -  -  -  - "),VLOOKUP(D455,supply!$A$8:$B$507,2,FALSE),"")</f>
        <v/>
      </c>
      <c r="D455" s="60"/>
      <c r="E455" s="106"/>
      <c r="F455" s="105"/>
      <c r="G455" s="67"/>
      <c r="H455" s="108"/>
      <c r="I455" s="63" t="str">
        <f t="shared" si="24"/>
        <v>Няма избран доставчик</v>
      </c>
      <c r="J455" s="63" t="str">
        <f t="shared" si="25"/>
        <v/>
      </c>
      <c r="K455" s="3" t="str">
        <f t="shared" si="26"/>
        <v xml:space="preserve"> -  -  - преведена сума общо: </v>
      </c>
      <c r="V455" s="94" t="str">
        <f>IF(I455="OK",IF(IFERROR(VLOOKUP(B455,total!$G$8:$G$1007,1,FALSE),"")="",B455&amp;", ",""),"")</f>
        <v/>
      </c>
      <c r="W455" s="94" t="str">
        <f t="shared" si="27"/>
        <v/>
      </c>
    </row>
    <row r="456" spans="1:23" x14ac:dyDescent="0.25">
      <c r="A456" s="42" t="str">
        <f>IF(I456="OK",IFERROR(B456&amp;" - "&amp;VLOOKUP(C456,supply!$B$8:$C$507,2,FALSE)&amp;" - "&amp;E456&amp;" - "&amp;F456&amp;" - превод: "&amp;H456&amp;" - "&amp;DAY(G456)&amp;"."&amp;MONTH(G456)&amp;"."&amp;YEAR(G456),""),"1001 - Няма данни за пл. док.")</f>
        <v>1001 - Няма данни за пл. док.</v>
      </c>
      <c r="B456" s="69">
        <v>449</v>
      </c>
      <c r="C456" s="69" t="str">
        <f>IF(AND(D456&lt;&gt;"",D456&lt;&gt;" -  -  -  -  - "),VLOOKUP(D456,supply!$A$8:$B$507,2,FALSE),"")</f>
        <v/>
      </c>
      <c r="D456" s="60"/>
      <c r="E456" s="106"/>
      <c r="F456" s="105"/>
      <c r="G456" s="67"/>
      <c r="H456" s="108"/>
      <c r="I456" s="63" t="str">
        <f t="shared" si="24"/>
        <v>Няма избран доставчик</v>
      </c>
      <c r="J456" s="63" t="str">
        <f t="shared" si="25"/>
        <v/>
      </c>
      <c r="K456" s="3" t="str">
        <f t="shared" si="26"/>
        <v xml:space="preserve"> -  -  - преведена сума общо: </v>
      </c>
      <c r="V456" s="94" t="str">
        <f>IF(I456="OK",IF(IFERROR(VLOOKUP(B456,total!$G$8:$G$1007,1,FALSE),"")="",B456&amp;", ",""),"")</f>
        <v/>
      </c>
      <c r="W456" s="94" t="str">
        <f t="shared" si="27"/>
        <v/>
      </c>
    </row>
    <row r="457" spans="1:23" x14ac:dyDescent="0.25">
      <c r="A457" s="42" t="str">
        <f>IF(I457="OK",IFERROR(B457&amp;" - "&amp;VLOOKUP(C457,supply!$B$8:$C$507,2,FALSE)&amp;" - "&amp;E457&amp;" - "&amp;F457&amp;" - превод: "&amp;H457&amp;" - "&amp;DAY(G457)&amp;"."&amp;MONTH(G457)&amp;"."&amp;YEAR(G457),""),"1001 - Няма данни за пл. док.")</f>
        <v>1001 - Няма данни за пл. док.</v>
      </c>
      <c r="B457" s="69">
        <v>450</v>
      </c>
      <c r="C457" s="69" t="str">
        <f>IF(AND(D457&lt;&gt;"",D457&lt;&gt;" -  -  -  -  - "),VLOOKUP(D457,supply!$A$8:$B$507,2,FALSE),"")</f>
        <v/>
      </c>
      <c r="D457" s="60"/>
      <c r="E457" s="106"/>
      <c r="F457" s="105"/>
      <c r="G457" s="67"/>
      <c r="H457" s="108"/>
      <c r="I457" s="63" t="str">
        <f t="shared" ref="I457:I507" si="28">IFERROR(IF(C457&lt;&gt;"",IF(AND(E457&lt;&gt;"",G457&lt;&gt;"",H457&lt;&gt;""),"OK","Задължителни полета - Наименование/Дата/Преведена сума"),"Няма избран доставчик"),"Преизберете доставчик")</f>
        <v>Няма избран доставчик</v>
      </c>
      <c r="J457" s="63" t="str">
        <f t="shared" ref="J457:J507" si="29">IF(ABS(H457)*100&gt;TRUNC(ABS(H457)*100),"Въведена е сума с повече от два знака след десетичната запетая","")</f>
        <v/>
      </c>
      <c r="K457" s="3" t="str">
        <f t="shared" ref="K457:K507" si="30">D457&amp;" - "&amp;E457&amp;" - "&amp;F457&amp;" - преведена сума общо: "&amp;H457</f>
        <v xml:space="preserve"> -  -  - преведена сума общо: </v>
      </c>
      <c r="V457" s="94" t="str">
        <f>IF(I457="OK",IF(IFERROR(VLOOKUP(B457,total!$G$8:$G$1007,1,FALSE),"")="",B457&amp;", ",""),"")</f>
        <v/>
      </c>
      <c r="W457" s="94" t="str">
        <f t="shared" si="27"/>
        <v/>
      </c>
    </row>
    <row r="458" spans="1:23" x14ac:dyDescent="0.25">
      <c r="A458" s="42" t="str">
        <f>IF(I458="OK",IFERROR(B458&amp;" - "&amp;VLOOKUP(C458,supply!$B$8:$C$507,2,FALSE)&amp;" - "&amp;E458&amp;" - "&amp;F458&amp;" - превод: "&amp;H458&amp;" - "&amp;DAY(G458)&amp;"."&amp;MONTH(G458)&amp;"."&amp;YEAR(G458),""),"1001 - Няма данни за пл. док.")</f>
        <v>1001 - Няма данни за пл. док.</v>
      </c>
      <c r="B458" s="69">
        <v>451</v>
      </c>
      <c r="C458" s="69" t="str">
        <f>IF(AND(D458&lt;&gt;"",D458&lt;&gt;" -  -  -  -  - "),VLOOKUP(D458,supply!$A$8:$B$507,2,FALSE),"")</f>
        <v/>
      </c>
      <c r="D458" s="60"/>
      <c r="E458" s="106"/>
      <c r="F458" s="105"/>
      <c r="G458" s="67"/>
      <c r="H458" s="108"/>
      <c r="I458" s="63" t="str">
        <f t="shared" si="28"/>
        <v>Няма избран доставчик</v>
      </c>
      <c r="J458" s="63" t="str">
        <f t="shared" si="29"/>
        <v/>
      </c>
      <c r="K458" s="3" t="str">
        <f t="shared" si="30"/>
        <v xml:space="preserve"> -  -  - преведена сума общо: </v>
      </c>
      <c r="V458" s="94" t="str">
        <f>IF(I458="OK",IF(IFERROR(VLOOKUP(B458,total!$G$8:$G$1007,1,FALSE),"")="",B458&amp;", ",""),"")</f>
        <v/>
      </c>
      <c r="W458" s="94" t="str">
        <f t="shared" ref="W458:W507" si="31">IF(I458="OK",CONCATENATE(W457,V458),W457)</f>
        <v/>
      </c>
    </row>
    <row r="459" spans="1:23" x14ac:dyDescent="0.25">
      <c r="A459" s="42" t="str">
        <f>IF(I459="OK",IFERROR(B459&amp;" - "&amp;VLOOKUP(C459,supply!$B$8:$C$507,2,FALSE)&amp;" - "&amp;E459&amp;" - "&amp;F459&amp;" - превод: "&amp;H459&amp;" - "&amp;DAY(G459)&amp;"."&amp;MONTH(G459)&amp;"."&amp;YEAR(G459),""),"1001 - Няма данни за пл. док.")</f>
        <v>1001 - Няма данни за пл. док.</v>
      </c>
      <c r="B459" s="69">
        <v>452</v>
      </c>
      <c r="C459" s="69" t="str">
        <f>IF(AND(D459&lt;&gt;"",D459&lt;&gt;" -  -  -  -  - "),VLOOKUP(D459,supply!$A$8:$B$507,2,FALSE),"")</f>
        <v/>
      </c>
      <c r="D459" s="60"/>
      <c r="E459" s="106"/>
      <c r="F459" s="105"/>
      <c r="G459" s="67"/>
      <c r="H459" s="108"/>
      <c r="I459" s="63" t="str">
        <f t="shared" si="28"/>
        <v>Няма избран доставчик</v>
      </c>
      <c r="J459" s="63" t="str">
        <f t="shared" si="29"/>
        <v/>
      </c>
      <c r="K459" s="3" t="str">
        <f t="shared" si="30"/>
        <v xml:space="preserve"> -  -  - преведена сума общо: </v>
      </c>
      <c r="V459" s="94" t="str">
        <f>IF(I459="OK",IF(IFERROR(VLOOKUP(B459,total!$G$8:$G$1007,1,FALSE),"")="",B459&amp;", ",""),"")</f>
        <v/>
      </c>
      <c r="W459" s="94" t="str">
        <f t="shared" si="31"/>
        <v/>
      </c>
    </row>
    <row r="460" spans="1:23" x14ac:dyDescent="0.25">
      <c r="A460" s="42" t="str">
        <f>IF(I460="OK",IFERROR(B460&amp;" - "&amp;VLOOKUP(C460,supply!$B$8:$C$507,2,FALSE)&amp;" - "&amp;E460&amp;" - "&amp;F460&amp;" - превод: "&amp;H460&amp;" - "&amp;DAY(G460)&amp;"."&amp;MONTH(G460)&amp;"."&amp;YEAR(G460),""),"1001 - Няма данни за пл. док.")</f>
        <v>1001 - Няма данни за пл. док.</v>
      </c>
      <c r="B460" s="69">
        <v>453</v>
      </c>
      <c r="C460" s="69" t="str">
        <f>IF(AND(D460&lt;&gt;"",D460&lt;&gt;" -  -  -  -  - "),VLOOKUP(D460,supply!$A$8:$B$507,2,FALSE),"")</f>
        <v/>
      </c>
      <c r="D460" s="60"/>
      <c r="E460" s="106"/>
      <c r="F460" s="105"/>
      <c r="G460" s="67"/>
      <c r="H460" s="108"/>
      <c r="I460" s="63" t="str">
        <f t="shared" si="28"/>
        <v>Няма избран доставчик</v>
      </c>
      <c r="J460" s="63" t="str">
        <f t="shared" si="29"/>
        <v/>
      </c>
      <c r="K460" s="3" t="str">
        <f t="shared" si="30"/>
        <v xml:space="preserve"> -  -  - преведена сума общо: </v>
      </c>
      <c r="V460" s="94" t="str">
        <f>IF(I460="OK",IF(IFERROR(VLOOKUP(B460,total!$G$8:$G$1007,1,FALSE),"")="",B460&amp;", ",""),"")</f>
        <v/>
      </c>
      <c r="W460" s="94" t="str">
        <f t="shared" si="31"/>
        <v/>
      </c>
    </row>
    <row r="461" spans="1:23" x14ac:dyDescent="0.25">
      <c r="A461" s="42" t="str">
        <f>IF(I461="OK",IFERROR(B461&amp;" - "&amp;VLOOKUP(C461,supply!$B$8:$C$507,2,FALSE)&amp;" - "&amp;E461&amp;" - "&amp;F461&amp;" - превод: "&amp;H461&amp;" - "&amp;DAY(G461)&amp;"."&amp;MONTH(G461)&amp;"."&amp;YEAR(G461),""),"1001 - Няма данни за пл. док.")</f>
        <v>1001 - Няма данни за пл. док.</v>
      </c>
      <c r="B461" s="69">
        <v>454</v>
      </c>
      <c r="C461" s="69" t="str">
        <f>IF(AND(D461&lt;&gt;"",D461&lt;&gt;" -  -  -  -  - "),VLOOKUP(D461,supply!$A$8:$B$507,2,FALSE),"")</f>
        <v/>
      </c>
      <c r="D461" s="60"/>
      <c r="E461" s="106"/>
      <c r="F461" s="105"/>
      <c r="G461" s="67"/>
      <c r="H461" s="108"/>
      <c r="I461" s="63" t="str">
        <f t="shared" si="28"/>
        <v>Няма избран доставчик</v>
      </c>
      <c r="J461" s="63" t="str">
        <f t="shared" si="29"/>
        <v/>
      </c>
      <c r="K461" s="3" t="str">
        <f t="shared" si="30"/>
        <v xml:space="preserve"> -  -  - преведена сума общо: </v>
      </c>
      <c r="V461" s="94" t="str">
        <f>IF(I461="OK",IF(IFERROR(VLOOKUP(B461,total!$G$8:$G$1007,1,FALSE),"")="",B461&amp;", ",""),"")</f>
        <v/>
      </c>
      <c r="W461" s="94" t="str">
        <f t="shared" si="31"/>
        <v/>
      </c>
    </row>
    <row r="462" spans="1:23" x14ac:dyDescent="0.25">
      <c r="A462" s="42" t="str">
        <f>IF(I462="OK",IFERROR(B462&amp;" - "&amp;VLOOKUP(C462,supply!$B$8:$C$507,2,FALSE)&amp;" - "&amp;E462&amp;" - "&amp;F462&amp;" - превод: "&amp;H462&amp;" - "&amp;DAY(G462)&amp;"."&amp;MONTH(G462)&amp;"."&amp;YEAR(G462),""),"1001 - Няма данни за пл. док.")</f>
        <v>1001 - Няма данни за пл. док.</v>
      </c>
      <c r="B462" s="69">
        <v>455</v>
      </c>
      <c r="C462" s="69" t="str">
        <f>IF(AND(D462&lt;&gt;"",D462&lt;&gt;" -  -  -  -  - "),VLOOKUP(D462,supply!$A$8:$B$507,2,FALSE),"")</f>
        <v/>
      </c>
      <c r="D462" s="60"/>
      <c r="E462" s="106"/>
      <c r="F462" s="105"/>
      <c r="G462" s="67"/>
      <c r="H462" s="108"/>
      <c r="I462" s="63" t="str">
        <f t="shared" si="28"/>
        <v>Няма избран доставчик</v>
      </c>
      <c r="J462" s="63" t="str">
        <f t="shared" si="29"/>
        <v/>
      </c>
      <c r="K462" s="3" t="str">
        <f t="shared" si="30"/>
        <v xml:space="preserve"> -  -  - преведена сума общо: </v>
      </c>
      <c r="V462" s="94" t="str">
        <f>IF(I462="OK",IF(IFERROR(VLOOKUP(B462,total!$G$8:$G$1007,1,FALSE),"")="",B462&amp;", ",""),"")</f>
        <v/>
      </c>
      <c r="W462" s="94" t="str">
        <f t="shared" si="31"/>
        <v/>
      </c>
    </row>
    <row r="463" spans="1:23" x14ac:dyDescent="0.25">
      <c r="A463" s="42" t="str">
        <f>IF(I463="OK",IFERROR(B463&amp;" - "&amp;VLOOKUP(C463,supply!$B$8:$C$507,2,FALSE)&amp;" - "&amp;E463&amp;" - "&amp;F463&amp;" - превод: "&amp;H463&amp;" - "&amp;DAY(G463)&amp;"."&amp;MONTH(G463)&amp;"."&amp;YEAR(G463),""),"1001 - Няма данни за пл. док.")</f>
        <v>1001 - Няма данни за пл. док.</v>
      </c>
      <c r="B463" s="69">
        <v>456</v>
      </c>
      <c r="C463" s="69" t="str">
        <f>IF(AND(D463&lt;&gt;"",D463&lt;&gt;" -  -  -  -  - "),VLOOKUP(D463,supply!$A$8:$B$507,2,FALSE),"")</f>
        <v/>
      </c>
      <c r="D463" s="60"/>
      <c r="E463" s="106"/>
      <c r="F463" s="105"/>
      <c r="G463" s="67"/>
      <c r="H463" s="108"/>
      <c r="I463" s="63" t="str">
        <f t="shared" si="28"/>
        <v>Няма избран доставчик</v>
      </c>
      <c r="J463" s="63" t="str">
        <f t="shared" si="29"/>
        <v/>
      </c>
      <c r="K463" s="3" t="str">
        <f t="shared" si="30"/>
        <v xml:space="preserve"> -  -  - преведена сума общо: </v>
      </c>
      <c r="V463" s="94" t="str">
        <f>IF(I463="OK",IF(IFERROR(VLOOKUP(B463,total!$G$8:$G$1007,1,FALSE),"")="",B463&amp;", ",""),"")</f>
        <v/>
      </c>
      <c r="W463" s="94" t="str">
        <f t="shared" si="31"/>
        <v/>
      </c>
    </row>
    <row r="464" spans="1:23" x14ac:dyDescent="0.25">
      <c r="A464" s="42" t="str">
        <f>IF(I464="OK",IFERROR(B464&amp;" - "&amp;VLOOKUP(C464,supply!$B$8:$C$507,2,FALSE)&amp;" - "&amp;E464&amp;" - "&amp;F464&amp;" - превод: "&amp;H464&amp;" - "&amp;DAY(G464)&amp;"."&amp;MONTH(G464)&amp;"."&amp;YEAR(G464),""),"1001 - Няма данни за пл. док.")</f>
        <v>1001 - Няма данни за пл. док.</v>
      </c>
      <c r="B464" s="69">
        <v>457</v>
      </c>
      <c r="C464" s="69" t="str">
        <f>IF(AND(D464&lt;&gt;"",D464&lt;&gt;" -  -  -  -  - "),VLOOKUP(D464,supply!$A$8:$B$507,2,FALSE),"")</f>
        <v/>
      </c>
      <c r="D464" s="60"/>
      <c r="E464" s="106"/>
      <c r="F464" s="105"/>
      <c r="G464" s="67"/>
      <c r="H464" s="108"/>
      <c r="I464" s="63" t="str">
        <f t="shared" si="28"/>
        <v>Няма избран доставчик</v>
      </c>
      <c r="J464" s="63" t="str">
        <f t="shared" si="29"/>
        <v/>
      </c>
      <c r="K464" s="3" t="str">
        <f t="shared" si="30"/>
        <v xml:space="preserve"> -  -  - преведена сума общо: </v>
      </c>
      <c r="V464" s="94" t="str">
        <f>IF(I464="OK",IF(IFERROR(VLOOKUP(B464,total!$G$8:$G$1007,1,FALSE),"")="",B464&amp;", ",""),"")</f>
        <v/>
      </c>
      <c r="W464" s="94" t="str">
        <f t="shared" si="31"/>
        <v/>
      </c>
    </row>
    <row r="465" spans="1:23" x14ac:dyDescent="0.25">
      <c r="A465" s="42" t="str">
        <f>IF(I465="OK",IFERROR(B465&amp;" - "&amp;VLOOKUP(C465,supply!$B$8:$C$507,2,FALSE)&amp;" - "&amp;E465&amp;" - "&amp;F465&amp;" - превод: "&amp;H465&amp;" - "&amp;DAY(G465)&amp;"."&amp;MONTH(G465)&amp;"."&amp;YEAR(G465),""),"1001 - Няма данни за пл. док.")</f>
        <v>1001 - Няма данни за пл. док.</v>
      </c>
      <c r="B465" s="69">
        <v>458</v>
      </c>
      <c r="C465" s="69" t="str">
        <f>IF(AND(D465&lt;&gt;"",D465&lt;&gt;" -  -  -  -  - "),VLOOKUP(D465,supply!$A$8:$B$507,2,FALSE),"")</f>
        <v/>
      </c>
      <c r="D465" s="60"/>
      <c r="E465" s="106"/>
      <c r="F465" s="105"/>
      <c r="G465" s="67"/>
      <c r="H465" s="108"/>
      <c r="I465" s="63" t="str">
        <f t="shared" si="28"/>
        <v>Няма избран доставчик</v>
      </c>
      <c r="J465" s="63" t="str">
        <f t="shared" si="29"/>
        <v/>
      </c>
      <c r="K465" s="3" t="str">
        <f t="shared" si="30"/>
        <v xml:space="preserve"> -  -  - преведена сума общо: </v>
      </c>
      <c r="V465" s="94" t="str">
        <f>IF(I465="OK",IF(IFERROR(VLOOKUP(B465,total!$G$8:$G$1007,1,FALSE),"")="",B465&amp;", ",""),"")</f>
        <v/>
      </c>
      <c r="W465" s="94" t="str">
        <f t="shared" si="31"/>
        <v/>
      </c>
    </row>
    <row r="466" spans="1:23" x14ac:dyDescent="0.25">
      <c r="A466" s="42" t="str">
        <f>IF(I466="OK",IFERROR(B466&amp;" - "&amp;VLOOKUP(C466,supply!$B$8:$C$507,2,FALSE)&amp;" - "&amp;E466&amp;" - "&amp;F466&amp;" - превод: "&amp;H466&amp;" - "&amp;DAY(G466)&amp;"."&amp;MONTH(G466)&amp;"."&amp;YEAR(G466),""),"1001 - Няма данни за пл. док.")</f>
        <v>1001 - Няма данни за пл. док.</v>
      </c>
      <c r="B466" s="69">
        <v>459</v>
      </c>
      <c r="C466" s="69" t="str">
        <f>IF(AND(D466&lt;&gt;"",D466&lt;&gt;" -  -  -  -  - "),VLOOKUP(D466,supply!$A$8:$B$507,2,FALSE),"")</f>
        <v/>
      </c>
      <c r="D466" s="60"/>
      <c r="E466" s="106"/>
      <c r="F466" s="105"/>
      <c r="G466" s="67"/>
      <c r="H466" s="108"/>
      <c r="I466" s="63" t="str">
        <f t="shared" si="28"/>
        <v>Няма избран доставчик</v>
      </c>
      <c r="J466" s="63" t="str">
        <f t="shared" si="29"/>
        <v/>
      </c>
      <c r="K466" s="3" t="str">
        <f t="shared" si="30"/>
        <v xml:space="preserve"> -  -  - преведена сума общо: </v>
      </c>
      <c r="V466" s="94" t="str">
        <f>IF(I466="OK",IF(IFERROR(VLOOKUP(B466,total!$G$8:$G$1007,1,FALSE),"")="",B466&amp;", ",""),"")</f>
        <v/>
      </c>
      <c r="W466" s="94" t="str">
        <f t="shared" si="31"/>
        <v/>
      </c>
    </row>
    <row r="467" spans="1:23" x14ac:dyDescent="0.25">
      <c r="A467" s="42" t="str">
        <f>IF(I467="OK",IFERROR(B467&amp;" - "&amp;VLOOKUP(C467,supply!$B$8:$C$507,2,FALSE)&amp;" - "&amp;E467&amp;" - "&amp;F467&amp;" - превод: "&amp;H467&amp;" - "&amp;DAY(G467)&amp;"."&amp;MONTH(G467)&amp;"."&amp;YEAR(G467),""),"1001 - Няма данни за пл. док.")</f>
        <v>1001 - Няма данни за пл. док.</v>
      </c>
      <c r="B467" s="69">
        <v>460</v>
      </c>
      <c r="C467" s="69" t="str">
        <f>IF(AND(D467&lt;&gt;"",D467&lt;&gt;" -  -  -  -  - "),VLOOKUP(D467,supply!$A$8:$B$507,2,FALSE),"")</f>
        <v/>
      </c>
      <c r="D467" s="60"/>
      <c r="E467" s="106"/>
      <c r="F467" s="105"/>
      <c r="G467" s="67"/>
      <c r="H467" s="108"/>
      <c r="I467" s="63" t="str">
        <f t="shared" si="28"/>
        <v>Няма избран доставчик</v>
      </c>
      <c r="J467" s="63" t="str">
        <f t="shared" si="29"/>
        <v/>
      </c>
      <c r="K467" s="3" t="str">
        <f t="shared" si="30"/>
        <v xml:space="preserve"> -  -  - преведена сума общо: </v>
      </c>
      <c r="V467" s="94" t="str">
        <f>IF(I467="OK",IF(IFERROR(VLOOKUP(B467,total!$G$8:$G$1007,1,FALSE),"")="",B467&amp;", ",""),"")</f>
        <v/>
      </c>
      <c r="W467" s="94" t="str">
        <f t="shared" si="31"/>
        <v/>
      </c>
    </row>
    <row r="468" spans="1:23" x14ac:dyDescent="0.25">
      <c r="A468" s="42" t="str">
        <f>IF(I468="OK",IFERROR(B468&amp;" - "&amp;VLOOKUP(C468,supply!$B$8:$C$507,2,FALSE)&amp;" - "&amp;E468&amp;" - "&amp;F468&amp;" - превод: "&amp;H468&amp;" - "&amp;DAY(G468)&amp;"."&amp;MONTH(G468)&amp;"."&amp;YEAR(G468),""),"1001 - Няма данни за пл. док.")</f>
        <v>1001 - Няма данни за пл. док.</v>
      </c>
      <c r="B468" s="69">
        <v>461</v>
      </c>
      <c r="C468" s="69" t="str">
        <f>IF(AND(D468&lt;&gt;"",D468&lt;&gt;" -  -  -  -  - "),VLOOKUP(D468,supply!$A$8:$B$507,2,FALSE),"")</f>
        <v/>
      </c>
      <c r="D468" s="60"/>
      <c r="E468" s="106"/>
      <c r="F468" s="105"/>
      <c r="G468" s="67"/>
      <c r="H468" s="108"/>
      <c r="I468" s="63" t="str">
        <f t="shared" si="28"/>
        <v>Няма избран доставчик</v>
      </c>
      <c r="J468" s="63" t="str">
        <f t="shared" si="29"/>
        <v/>
      </c>
      <c r="K468" s="3" t="str">
        <f t="shared" si="30"/>
        <v xml:space="preserve"> -  -  - преведена сума общо: </v>
      </c>
      <c r="V468" s="94" t="str">
        <f>IF(I468="OK",IF(IFERROR(VLOOKUP(B468,total!$G$8:$G$1007,1,FALSE),"")="",B468&amp;", ",""),"")</f>
        <v/>
      </c>
      <c r="W468" s="94" t="str">
        <f t="shared" si="31"/>
        <v/>
      </c>
    </row>
    <row r="469" spans="1:23" x14ac:dyDescent="0.25">
      <c r="A469" s="42" t="str">
        <f>IF(I469="OK",IFERROR(B469&amp;" - "&amp;VLOOKUP(C469,supply!$B$8:$C$507,2,FALSE)&amp;" - "&amp;E469&amp;" - "&amp;F469&amp;" - превод: "&amp;H469&amp;" - "&amp;DAY(G469)&amp;"."&amp;MONTH(G469)&amp;"."&amp;YEAR(G469),""),"1001 - Няма данни за пл. док.")</f>
        <v>1001 - Няма данни за пл. док.</v>
      </c>
      <c r="B469" s="69">
        <v>462</v>
      </c>
      <c r="C469" s="69" t="str">
        <f>IF(AND(D469&lt;&gt;"",D469&lt;&gt;" -  -  -  -  - "),VLOOKUP(D469,supply!$A$8:$B$507,2,FALSE),"")</f>
        <v/>
      </c>
      <c r="D469" s="60"/>
      <c r="E469" s="106"/>
      <c r="F469" s="105"/>
      <c r="G469" s="67"/>
      <c r="H469" s="108"/>
      <c r="I469" s="63" t="str">
        <f t="shared" si="28"/>
        <v>Няма избран доставчик</v>
      </c>
      <c r="J469" s="63" t="str">
        <f t="shared" si="29"/>
        <v/>
      </c>
      <c r="K469" s="3" t="str">
        <f t="shared" si="30"/>
        <v xml:space="preserve"> -  -  - преведена сума общо: </v>
      </c>
      <c r="V469" s="94" t="str">
        <f>IF(I469="OK",IF(IFERROR(VLOOKUP(B469,total!$G$8:$G$1007,1,FALSE),"")="",B469&amp;", ",""),"")</f>
        <v/>
      </c>
      <c r="W469" s="94" t="str">
        <f t="shared" si="31"/>
        <v/>
      </c>
    </row>
    <row r="470" spans="1:23" x14ac:dyDescent="0.25">
      <c r="A470" s="42" t="str">
        <f>IF(I470="OK",IFERROR(B470&amp;" - "&amp;VLOOKUP(C470,supply!$B$8:$C$507,2,FALSE)&amp;" - "&amp;E470&amp;" - "&amp;F470&amp;" - превод: "&amp;H470&amp;" - "&amp;DAY(G470)&amp;"."&amp;MONTH(G470)&amp;"."&amp;YEAR(G470),""),"1001 - Няма данни за пл. док.")</f>
        <v>1001 - Няма данни за пл. док.</v>
      </c>
      <c r="B470" s="69">
        <v>463</v>
      </c>
      <c r="C470" s="69" t="str">
        <f>IF(AND(D470&lt;&gt;"",D470&lt;&gt;" -  -  -  -  - "),VLOOKUP(D470,supply!$A$8:$B$507,2,FALSE),"")</f>
        <v/>
      </c>
      <c r="D470" s="60"/>
      <c r="E470" s="106"/>
      <c r="F470" s="105"/>
      <c r="G470" s="67"/>
      <c r="H470" s="108"/>
      <c r="I470" s="63" t="str">
        <f t="shared" si="28"/>
        <v>Няма избран доставчик</v>
      </c>
      <c r="J470" s="63" t="str">
        <f t="shared" si="29"/>
        <v/>
      </c>
      <c r="K470" s="3" t="str">
        <f t="shared" si="30"/>
        <v xml:space="preserve"> -  -  - преведена сума общо: </v>
      </c>
      <c r="V470" s="94" t="str">
        <f>IF(I470="OK",IF(IFERROR(VLOOKUP(B470,total!$G$8:$G$1007,1,FALSE),"")="",B470&amp;", ",""),"")</f>
        <v/>
      </c>
      <c r="W470" s="94" t="str">
        <f t="shared" si="31"/>
        <v/>
      </c>
    </row>
    <row r="471" spans="1:23" x14ac:dyDescent="0.25">
      <c r="A471" s="42" t="str">
        <f>IF(I471="OK",IFERROR(B471&amp;" - "&amp;VLOOKUP(C471,supply!$B$8:$C$507,2,FALSE)&amp;" - "&amp;E471&amp;" - "&amp;F471&amp;" - превод: "&amp;H471&amp;" - "&amp;DAY(G471)&amp;"."&amp;MONTH(G471)&amp;"."&amp;YEAR(G471),""),"1001 - Няма данни за пл. док.")</f>
        <v>1001 - Няма данни за пл. док.</v>
      </c>
      <c r="B471" s="69">
        <v>464</v>
      </c>
      <c r="C471" s="69" t="str">
        <f>IF(AND(D471&lt;&gt;"",D471&lt;&gt;" -  -  -  -  - "),VLOOKUP(D471,supply!$A$8:$B$507,2,FALSE),"")</f>
        <v/>
      </c>
      <c r="D471" s="60"/>
      <c r="E471" s="106"/>
      <c r="F471" s="105"/>
      <c r="G471" s="67"/>
      <c r="H471" s="108"/>
      <c r="I471" s="63" t="str">
        <f t="shared" si="28"/>
        <v>Няма избран доставчик</v>
      </c>
      <c r="J471" s="63" t="str">
        <f t="shared" si="29"/>
        <v/>
      </c>
      <c r="K471" s="3" t="str">
        <f t="shared" si="30"/>
        <v xml:space="preserve"> -  -  - преведена сума общо: </v>
      </c>
      <c r="V471" s="94" t="str">
        <f>IF(I471="OK",IF(IFERROR(VLOOKUP(B471,total!$G$8:$G$1007,1,FALSE),"")="",B471&amp;", ",""),"")</f>
        <v/>
      </c>
      <c r="W471" s="94" t="str">
        <f t="shared" si="31"/>
        <v/>
      </c>
    </row>
    <row r="472" spans="1:23" x14ac:dyDescent="0.25">
      <c r="A472" s="42" t="str">
        <f>IF(I472="OK",IFERROR(B472&amp;" - "&amp;VLOOKUP(C472,supply!$B$8:$C$507,2,FALSE)&amp;" - "&amp;E472&amp;" - "&amp;F472&amp;" - превод: "&amp;H472&amp;" - "&amp;DAY(G472)&amp;"."&amp;MONTH(G472)&amp;"."&amp;YEAR(G472),""),"1001 - Няма данни за пл. док.")</f>
        <v>1001 - Няма данни за пл. док.</v>
      </c>
      <c r="B472" s="69">
        <v>465</v>
      </c>
      <c r="C472" s="69" t="str">
        <f>IF(AND(D472&lt;&gt;"",D472&lt;&gt;" -  -  -  -  - "),VLOOKUP(D472,supply!$A$8:$B$507,2,FALSE),"")</f>
        <v/>
      </c>
      <c r="D472" s="60"/>
      <c r="E472" s="106"/>
      <c r="F472" s="105"/>
      <c r="G472" s="67"/>
      <c r="H472" s="108"/>
      <c r="I472" s="63" t="str">
        <f t="shared" si="28"/>
        <v>Няма избран доставчик</v>
      </c>
      <c r="J472" s="63" t="str">
        <f t="shared" si="29"/>
        <v/>
      </c>
      <c r="K472" s="3" t="str">
        <f t="shared" si="30"/>
        <v xml:space="preserve"> -  -  - преведена сума общо: </v>
      </c>
      <c r="V472" s="94" t="str">
        <f>IF(I472="OK",IF(IFERROR(VLOOKUP(B472,total!$G$8:$G$1007,1,FALSE),"")="",B472&amp;", ",""),"")</f>
        <v/>
      </c>
      <c r="W472" s="94" t="str">
        <f t="shared" si="31"/>
        <v/>
      </c>
    </row>
    <row r="473" spans="1:23" x14ac:dyDescent="0.25">
      <c r="A473" s="42" t="str">
        <f>IF(I473="OK",IFERROR(B473&amp;" - "&amp;VLOOKUP(C473,supply!$B$8:$C$507,2,FALSE)&amp;" - "&amp;E473&amp;" - "&amp;F473&amp;" - превод: "&amp;H473&amp;" - "&amp;DAY(G473)&amp;"."&amp;MONTH(G473)&amp;"."&amp;YEAR(G473),""),"1001 - Няма данни за пл. док.")</f>
        <v>1001 - Няма данни за пл. док.</v>
      </c>
      <c r="B473" s="69">
        <v>466</v>
      </c>
      <c r="C473" s="69" t="str">
        <f>IF(AND(D473&lt;&gt;"",D473&lt;&gt;" -  -  -  -  - "),VLOOKUP(D473,supply!$A$8:$B$507,2,FALSE),"")</f>
        <v/>
      </c>
      <c r="D473" s="60"/>
      <c r="E473" s="106"/>
      <c r="F473" s="105"/>
      <c r="G473" s="67"/>
      <c r="H473" s="108"/>
      <c r="I473" s="63" t="str">
        <f t="shared" si="28"/>
        <v>Няма избран доставчик</v>
      </c>
      <c r="J473" s="63" t="str">
        <f t="shared" si="29"/>
        <v/>
      </c>
      <c r="K473" s="3" t="str">
        <f t="shared" si="30"/>
        <v xml:space="preserve"> -  -  - преведена сума общо: </v>
      </c>
      <c r="V473" s="94" t="str">
        <f>IF(I473="OK",IF(IFERROR(VLOOKUP(B473,total!$G$8:$G$1007,1,FALSE),"")="",B473&amp;", ",""),"")</f>
        <v/>
      </c>
      <c r="W473" s="94" t="str">
        <f t="shared" si="31"/>
        <v/>
      </c>
    </row>
    <row r="474" spans="1:23" x14ac:dyDescent="0.25">
      <c r="A474" s="42" t="str">
        <f>IF(I474="OK",IFERROR(B474&amp;" - "&amp;VLOOKUP(C474,supply!$B$8:$C$507,2,FALSE)&amp;" - "&amp;E474&amp;" - "&amp;F474&amp;" - превод: "&amp;H474&amp;" - "&amp;DAY(G474)&amp;"."&amp;MONTH(G474)&amp;"."&amp;YEAR(G474),""),"1001 - Няма данни за пл. док.")</f>
        <v>1001 - Няма данни за пл. док.</v>
      </c>
      <c r="B474" s="69">
        <v>467</v>
      </c>
      <c r="C474" s="69" t="str">
        <f>IF(AND(D474&lt;&gt;"",D474&lt;&gt;" -  -  -  -  - "),VLOOKUP(D474,supply!$A$8:$B$507,2,FALSE),"")</f>
        <v/>
      </c>
      <c r="D474" s="60"/>
      <c r="E474" s="106"/>
      <c r="F474" s="105"/>
      <c r="G474" s="67"/>
      <c r="H474" s="108"/>
      <c r="I474" s="63" t="str">
        <f t="shared" si="28"/>
        <v>Няма избран доставчик</v>
      </c>
      <c r="J474" s="63" t="str">
        <f t="shared" si="29"/>
        <v/>
      </c>
      <c r="K474" s="3" t="str">
        <f t="shared" si="30"/>
        <v xml:space="preserve"> -  -  - преведена сума общо: </v>
      </c>
      <c r="V474" s="94" t="str">
        <f>IF(I474="OK",IF(IFERROR(VLOOKUP(B474,total!$G$8:$G$1007,1,FALSE),"")="",B474&amp;", ",""),"")</f>
        <v/>
      </c>
      <c r="W474" s="94" t="str">
        <f t="shared" si="31"/>
        <v/>
      </c>
    </row>
    <row r="475" spans="1:23" x14ac:dyDescent="0.25">
      <c r="A475" s="42" t="str">
        <f>IF(I475="OK",IFERROR(B475&amp;" - "&amp;VLOOKUP(C475,supply!$B$8:$C$507,2,FALSE)&amp;" - "&amp;E475&amp;" - "&amp;F475&amp;" - превод: "&amp;H475&amp;" - "&amp;DAY(G475)&amp;"."&amp;MONTH(G475)&amp;"."&amp;YEAR(G475),""),"1001 - Няма данни за пл. док.")</f>
        <v>1001 - Няма данни за пл. док.</v>
      </c>
      <c r="B475" s="69">
        <v>468</v>
      </c>
      <c r="C475" s="69" t="str">
        <f>IF(AND(D475&lt;&gt;"",D475&lt;&gt;" -  -  -  -  - "),VLOOKUP(D475,supply!$A$8:$B$507,2,FALSE),"")</f>
        <v/>
      </c>
      <c r="D475" s="60"/>
      <c r="E475" s="106"/>
      <c r="F475" s="105"/>
      <c r="G475" s="67"/>
      <c r="H475" s="108"/>
      <c r="I475" s="63" t="str">
        <f t="shared" si="28"/>
        <v>Няма избран доставчик</v>
      </c>
      <c r="J475" s="63" t="str">
        <f t="shared" si="29"/>
        <v/>
      </c>
      <c r="K475" s="3" t="str">
        <f t="shared" si="30"/>
        <v xml:space="preserve"> -  -  - преведена сума общо: </v>
      </c>
      <c r="V475" s="94" t="str">
        <f>IF(I475="OK",IF(IFERROR(VLOOKUP(B475,total!$G$8:$G$1007,1,FALSE),"")="",B475&amp;", ",""),"")</f>
        <v/>
      </c>
      <c r="W475" s="94" t="str">
        <f t="shared" si="31"/>
        <v/>
      </c>
    </row>
    <row r="476" spans="1:23" x14ac:dyDescent="0.25">
      <c r="A476" s="42" t="str">
        <f>IF(I476="OK",IFERROR(B476&amp;" - "&amp;VLOOKUP(C476,supply!$B$8:$C$507,2,FALSE)&amp;" - "&amp;E476&amp;" - "&amp;F476&amp;" - превод: "&amp;H476&amp;" - "&amp;DAY(G476)&amp;"."&amp;MONTH(G476)&amp;"."&amp;YEAR(G476),""),"1001 - Няма данни за пл. док.")</f>
        <v>1001 - Няма данни за пл. док.</v>
      </c>
      <c r="B476" s="69">
        <v>469</v>
      </c>
      <c r="C476" s="69" t="str">
        <f>IF(AND(D476&lt;&gt;"",D476&lt;&gt;" -  -  -  -  - "),VLOOKUP(D476,supply!$A$8:$B$507,2,FALSE),"")</f>
        <v/>
      </c>
      <c r="D476" s="60"/>
      <c r="E476" s="106"/>
      <c r="F476" s="105"/>
      <c r="G476" s="67"/>
      <c r="H476" s="108"/>
      <c r="I476" s="63" t="str">
        <f t="shared" si="28"/>
        <v>Няма избран доставчик</v>
      </c>
      <c r="J476" s="63" t="str">
        <f t="shared" si="29"/>
        <v/>
      </c>
      <c r="K476" s="3" t="str">
        <f t="shared" si="30"/>
        <v xml:space="preserve"> -  -  - преведена сума общо: </v>
      </c>
      <c r="V476" s="94" t="str">
        <f>IF(I476="OK",IF(IFERROR(VLOOKUP(B476,total!$G$8:$G$1007,1,FALSE),"")="",B476&amp;", ",""),"")</f>
        <v/>
      </c>
      <c r="W476" s="94" t="str">
        <f t="shared" si="31"/>
        <v/>
      </c>
    </row>
    <row r="477" spans="1:23" x14ac:dyDescent="0.25">
      <c r="A477" s="42" t="str">
        <f>IF(I477="OK",IFERROR(B477&amp;" - "&amp;VLOOKUP(C477,supply!$B$8:$C$507,2,FALSE)&amp;" - "&amp;E477&amp;" - "&amp;F477&amp;" - превод: "&amp;H477&amp;" - "&amp;DAY(G477)&amp;"."&amp;MONTH(G477)&amp;"."&amp;YEAR(G477),""),"1001 - Няма данни за пл. док.")</f>
        <v>1001 - Няма данни за пл. док.</v>
      </c>
      <c r="B477" s="69">
        <v>470</v>
      </c>
      <c r="C477" s="69" t="str">
        <f>IF(AND(D477&lt;&gt;"",D477&lt;&gt;" -  -  -  -  - "),VLOOKUP(D477,supply!$A$8:$B$507,2,FALSE),"")</f>
        <v/>
      </c>
      <c r="D477" s="60"/>
      <c r="E477" s="106"/>
      <c r="F477" s="105"/>
      <c r="G477" s="67"/>
      <c r="H477" s="108"/>
      <c r="I477" s="63" t="str">
        <f t="shared" si="28"/>
        <v>Няма избран доставчик</v>
      </c>
      <c r="J477" s="63" t="str">
        <f t="shared" si="29"/>
        <v/>
      </c>
      <c r="K477" s="3" t="str">
        <f t="shared" si="30"/>
        <v xml:space="preserve"> -  -  - преведена сума общо: </v>
      </c>
      <c r="V477" s="94" t="str">
        <f>IF(I477="OK",IF(IFERROR(VLOOKUP(B477,total!$G$8:$G$1007,1,FALSE),"")="",B477&amp;", ",""),"")</f>
        <v/>
      </c>
      <c r="W477" s="94" t="str">
        <f t="shared" si="31"/>
        <v/>
      </c>
    </row>
    <row r="478" spans="1:23" x14ac:dyDescent="0.25">
      <c r="A478" s="42" t="str">
        <f>IF(I478="OK",IFERROR(B478&amp;" - "&amp;VLOOKUP(C478,supply!$B$8:$C$507,2,FALSE)&amp;" - "&amp;E478&amp;" - "&amp;F478&amp;" - превод: "&amp;H478&amp;" - "&amp;DAY(G478)&amp;"."&amp;MONTH(G478)&amp;"."&amp;YEAR(G478),""),"1001 - Няма данни за пл. док.")</f>
        <v>1001 - Няма данни за пл. док.</v>
      </c>
      <c r="B478" s="69">
        <v>471</v>
      </c>
      <c r="C478" s="69" t="str">
        <f>IF(AND(D478&lt;&gt;"",D478&lt;&gt;" -  -  -  -  - "),VLOOKUP(D478,supply!$A$8:$B$507,2,FALSE),"")</f>
        <v/>
      </c>
      <c r="D478" s="60"/>
      <c r="E478" s="106"/>
      <c r="F478" s="105"/>
      <c r="G478" s="67"/>
      <c r="H478" s="108"/>
      <c r="I478" s="63" t="str">
        <f t="shared" si="28"/>
        <v>Няма избран доставчик</v>
      </c>
      <c r="J478" s="63" t="str">
        <f t="shared" si="29"/>
        <v/>
      </c>
      <c r="K478" s="3" t="str">
        <f t="shared" si="30"/>
        <v xml:space="preserve"> -  -  - преведена сума общо: </v>
      </c>
      <c r="V478" s="94" t="str">
        <f>IF(I478="OK",IF(IFERROR(VLOOKUP(B478,total!$G$8:$G$1007,1,FALSE),"")="",B478&amp;", ",""),"")</f>
        <v/>
      </c>
      <c r="W478" s="94" t="str">
        <f t="shared" si="31"/>
        <v/>
      </c>
    </row>
    <row r="479" spans="1:23" x14ac:dyDescent="0.25">
      <c r="A479" s="42" t="str">
        <f>IF(I479="OK",IFERROR(B479&amp;" - "&amp;VLOOKUP(C479,supply!$B$8:$C$507,2,FALSE)&amp;" - "&amp;E479&amp;" - "&amp;F479&amp;" - превод: "&amp;H479&amp;" - "&amp;DAY(G479)&amp;"."&amp;MONTH(G479)&amp;"."&amp;YEAR(G479),""),"1001 - Няма данни за пл. док.")</f>
        <v>1001 - Няма данни за пл. док.</v>
      </c>
      <c r="B479" s="69">
        <v>472</v>
      </c>
      <c r="C479" s="69" t="str">
        <f>IF(AND(D479&lt;&gt;"",D479&lt;&gt;" -  -  -  -  - "),VLOOKUP(D479,supply!$A$8:$B$507,2,FALSE),"")</f>
        <v/>
      </c>
      <c r="D479" s="60"/>
      <c r="E479" s="106"/>
      <c r="F479" s="105"/>
      <c r="G479" s="67"/>
      <c r="H479" s="108"/>
      <c r="I479" s="63" t="str">
        <f t="shared" si="28"/>
        <v>Няма избран доставчик</v>
      </c>
      <c r="J479" s="63" t="str">
        <f t="shared" si="29"/>
        <v/>
      </c>
      <c r="K479" s="3" t="str">
        <f t="shared" si="30"/>
        <v xml:space="preserve"> -  -  - преведена сума общо: </v>
      </c>
      <c r="V479" s="94" t="str">
        <f>IF(I479="OK",IF(IFERROR(VLOOKUP(B479,total!$G$8:$G$1007,1,FALSE),"")="",B479&amp;", ",""),"")</f>
        <v/>
      </c>
      <c r="W479" s="94" t="str">
        <f t="shared" si="31"/>
        <v/>
      </c>
    </row>
    <row r="480" spans="1:23" x14ac:dyDescent="0.25">
      <c r="A480" s="42" t="str">
        <f>IF(I480="OK",IFERROR(B480&amp;" - "&amp;VLOOKUP(C480,supply!$B$8:$C$507,2,FALSE)&amp;" - "&amp;E480&amp;" - "&amp;F480&amp;" - превод: "&amp;H480&amp;" - "&amp;DAY(G480)&amp;"."&amp;MONTH(G480)&amp;"."&amp;YEAR(G480),""),"1001 - Няма данни за пл. док.")</f>
        <v>1001 - Няма данни за пл. док.</v>
      </c>
      <c r="B480" s="69">
        <v>473</v>
      </c>
      <c r="C480" s="69" t="str">
        <f>IF(AND(D480&lt;&gt;"",D480&lt;&gt;" -  -  -  -  - "),VLOOKUP(D480,supply!$A$8:$B$507,2,FALSE),"")</f>
        <v/>
      </c>
      <c r="D480" s="60"/>
      <c r="E480" s="106"/>
      <c r="F480" s="105"/>
      <c r="G480" s="67"/>
      <c r="H480" s="108"/>
      <c r="I480" s="63" t="str">
        <f t="shared" si="28"/>
        <v>Няма избран доставчик</v>
      </c>
      <c r="J480" s="63" t="str">
        <f t="shared" si="29"/>
        <v/>
      </c>
      <c r="K480" s="3" t="str">
        <f t="shared" si="30"/>
        <v xml:space="preserve"> -  -  - преведена сума общо: </v>
      </c>
      <c r="V480" s="94" t="str">
        <f>IF(I480="OK",IF(IFERROR(VLOOKUP(B480,total!$G$8:$G$1007,1,FALSE),"")="",B480&amp;", ",""),"")</f>
        <v/>
      </c>
      <c r="W480" s="94" t="str">
        <f t="shared" si="31"/>
        <v/>
      </c>
    </row>
    <row r="481" spans="1:23" x14ac:dyDescent="0.25">
      <c r="A481" s="42" t="str">
        <f>IF(I481="OK",IFERROR(B481&amp;" - "&amp;VLOOKUP(C481,supply!$B$8:$C$507,2,FALSE)&amp;" - "&amp;E481&amp;" - "&amp;F481&amp;" - превод: "&amp;H481&amp;" - "&amp;DAY(G481)&amp;"."&amp;MONTH(G481)&amp;"."&amp;YEAR(G481),""),"1001 - Няма данни за пл. док.")</f>
        <v>1001 - Няма данни за пл. док.</v>
      </c>
      <c r="B481" s="69">
        <v>474</v>
      </c>
      <c r="C481" s="69" t="str">
        <f>IF(AND(D481&lt;&gt;"",D481&lt;&gt;" -  -  -  -  - "),VLOOKUP(D481,supply!$A$8:$B$507,2,FALSE),"")</f>
        <v/>
      </c>
      <c r="D481" s="60"/>
      <c r="E481" s="106"/>
      <c r="F481" s="105"/>
      <c r="G481" s="67"/>
      <c r="H481" s="108"/>
      <c r="I481" s="63" t="str">
        <f t="shared" si="28"/>
        <v>Няма избран доставчик</v>
      </c>
      <c r="J481" s="63" t="str">
        <f t="shared" si="29"/>
        <v/>
      </c>
      <c r="K481" s="3" t="str">
        <f t="shared" si="30"/>
        <v xml:space="preserve"> -  -  - преведена сума общо: </v>
      </c>
      <c r="V481" s="94" t="str">
        <f>IF(I481="OK",IF(IFERROR(VLOOKUP(B481,total!$G$8:$G$1007,1,FALSE),"")="",B481&amp;", ",""),"")</f>
        <v/>
      </c>
      <c r="W481" s="94" t="str">
        <f t="shared" si="31"/>
        <v/>
      </c>
    </row>
    <row r="482" spans="1:23" x14ac:dyDescent="0.25">
      <c r="A482" s="42" t="str">
        <f>IF(I482="OK",IFERROR(B482&amp;" - "&amp;VLOOKUP(C482,supply!$B$8:$C$507,2,FALSE)&amp;" - "&amp;E482&amp;" - "&amp;F482&amp;" - превод: "&amp;H482&amp;" - "&amp;DAY(G482)&amp;"."&amp;MONTH(G482)&amp;"."&amp;YEAR(G482),""),"1001 - Няма данни за пл. док.")</f>
        <v>1001 - Няма данни за пл. док.</v>
      </c>
      <c r="B482" s="69">
        <v>475</v>
      </c>
      <c r="C482" s="69" t="str">
        <f>IF(AND(D482&lt;&gt;"",D482&lt;&gt;" -  -  -  -  - "),VLOOKUP(D482,supply!$A$8:$B$507,2,FALSE),"")</f>
        <v/>
      </c>
      <c r="D482" s="60"/>
      <c r="E482" s="106"/>
      <c r="F482" s="105"/>
      <c r="G482" s="67"/>
      <c r="H482" s="108"/>
      <c r="I482" s="63" t="str">
        <f t="shared" si="28"/>
        <v>Няма избран доставчик</v>
      </c>
      <c r="J482" s="63" t="str">
        <f t="shared" si="29"/>
        <v/>
      </c>
      <c r="K482" s="3" t="str">
        <f t="shared" si="30"/>
        <v xml:space="preserve"> -  -  - преведена сума общо: </v>
      </c>
      <c r="V482" s="94" t="str">
        <f>IF(I482="OK",IF(IFERROR(VLOOKUP(B482,total!$G$8:$G$1007,1,FALSE),"")="",B482&amp;", ",""),"")</f>
        <v/>
      </c>
      <c r="W482" s="94" t="str">
        <f t="shared" si="31"/>
        <v/>
      </c>
    </row>
    <row r="483" spans="1:23" x14ac:dyDescent="0.25">
      <c r="A483" s="42" t="str">
        <f>IF(I483="OK",IFERROR(B483&amp;" - "&amp;VLOOKUP(C483,supply!$B$8:$C$507,2,FALSE)&amp;" - "&amp;E483&amp;" - "&amp;F483&amp;" - превод: "&amp;H483&amp;" - "&amp;DAY(G483)&amp;"."&amp;MONTH(G483)&amp;"."&amp;YEAR(G483),""),"1001 - Няма данни за пл. док.")</f>
        <v>1001 - Няма данни за пл. док.</v>
      </c>
      <c r="B483" s="69">
        <v>476</v>
      </c>
      <c r="C483" s="69" t="str">
        <f>IF(AND(D483&lt;&gt;"",D483&lt;&gt;" -  -  -  -  - "),VLOOKUP(D483,supply!$A$8:$B$507,2,FALSE),"")</f>
        <v/>
      </c>
      <c r="D483" s="60"/>
      <c r="E483" s="106"/>
      <c r="F483" s="105"/>
      <c r="G483" s="67"/>
      <c r="H483" s="108"/>
      <c r="I483" s="63" t="str">
        <f t="shared" si="28"/>
        <v>Няма избран доставчик</v>
      </c>
      <c r="J483" s="63" t="str">
        <f t="shared" si="29"/>
        <v/>
      </c>
      <c r="K483" s="3" t="str">
        <f t="shared" si="30"/>
        <v xml:space="preserve"> -  -  - преведена сума общо: </v>
      </c>
      <c r="V483" s="94" t="str">
        <f>IF(I483="OK",IF(IFERROR(VLOOKUP(B483,total!$G$8:$G$1007,1,FALSE),"")="",B483&amp;", ",""),"")</f>
        <v/>
      </c>
      <c r="W483" s="94" t="str">
        <f t="shared" si="31"/>
        <v/>
      </c>
    </row>
    <row r="484" spans="1:23" x14ac:dyDescent="0.25">
      <c r="A484" s="42" t="str">
        <f>IF(I484="OK",IFERROR(B484&amp;" - "&amp;VLOOKUP(C484,supply!$B$8:$C$507,2,FALSE)&amp;" - "&amp;E484&amp;" - "&amp;F484&amp;" - превод: "&amp;H484&amp;" - "&amp;DAY(G484)&amp;"."&amp;MONTH(G484)&amp;"."&amp;YEAR(G484),""),"1001 - Няма данни за пл. док.")</f>
        <v>1001 - Няма данни за пл. док.</v>
      </c>
      <c r="B484" s="69">
        <v>477</v>
      </c>
      <c r="C484" s="69" t="str">
        <f>IF(AND(D484&lt;&gt;"",D484&lt;&gt;" -  -  -  -  - "),VLOOKUP(D484,supply!$A$8:$B$507,2,FALSE),"")</f>
        <v/>
      </c>
      <c r="D484" s="60"/>
      <c r="E484" s="106"/>
      <c r="F484" s="105"/>
      <c r="G484" s="67"/>
      <c r="H484" s="108"/>
      <c r="I484" s="63" t="str">
        <f t="shared" si="28"/>
        <v>Няма избран доставчик</v>
      </c>
      <c r="J484" s="63" t="str">
        <f t="shared" si="29"/>
        <v/>
      </c>
      <c r="K484" s="3" t="str">
        <f t="shared" si="30"/>
        <v xml:space="preserve"> -  -  - преведена сума общо: </v>
      </c>
      <c r="V484" s="94" t="str">
        <f>IF(I484="OK",IF(IFERROR(VLOOKUP(B484,total!$G$8:$G$1007,1,FALSE),"")="",B484&amp;", ",""),"")</f>
        <v/>
      </c>
      <c r="W484" s="94" t="str">
        <f t="shared" si="31"/>
        <v/>
      </c>
    </row>
    <row r="485" spans="1:23" x14ac:dyDescent="0.25">
      <c r="A485" s="42" t="str">
        <f>IF(I485="OK",IFERROR(B485&amp;" - "&amp;VLOOKUP(C485,supply!$B$8:$C$507,2,FALSE)&amp;" - "&amp;E485&amp;" - "&amp;F485&amp;" - превод: "&amp;H485&amp;" - "&amp;DAY(G485)&amp;"."&amp;MONTH(G485)&amp;"."&amp;YEAR(G485),""),"1001 - Няма данни за пл. док.")</f>
        <v>1001 - Няма данни за пл. док.</v>
      </c>
      <c r="B485" s="69">
        <v>478</v>
      </c>
      <c r="C485" s="69" t="str">
        <f>IF(AND(D485&lt;&gt;"",D485&lt;&gt;" -  -  -  -  - "),VLOOKUP(D485,supply!$A$8:$B$507,2,FALSE),"")</f>
        <v/>
      </c>
      <c r="D485" s="60"/>
      <c r="E485" s="106"/>
      <c r="F485" s="105"/>
      <c r="G485" s="67"/>
      <c r="H485" s="108"/>
      <c r="I485" s="63" t="str">
        <f t="shared" si="28"/>
        <v>Няма избран доставчик</v>
      </c>
      <c r="J485" s="63" t="str">
        <f t="shared" si="29"/>
        <v/>
      </c>
      <c r="K485" s="3" t="str">
        <f t="shared" si="30"/>
        <v xml:space="preserve"> -  -  - преведена сума общо: </v>
      </c>
      <c r="V485" s="94" t="str">
        <f>IF(I485="OK",IF(IFERROR(VLOOKUP(B485,total!$G$8:$G$1007,1,FALSE),"")="",B485&amp;", ",""),"")</f>
        <v/>
      </c>
      <c r="W485" s="94" t="str">
        <f t="shared" si="31"/>
        <v/>
      </c>
    </row>
    <row r="486" spans="1:23" x14ac:dyDescent="0.25">
      <c r="A486" s="42" t="str">
        <f>IF(I486="OK",IFERROR(B486&amp;" - "&amp;VLOOKUP(C486,supply!$B$8:$C$507,2,FALSE)&amp;" - "&amp;E486&amp;" - "&amp;F486&amp;" - превод: "&amp;H486&amp;" - "&amp;DAY(G486)&amp;"."&amp;MONTH(G486)&amp;"."&amp;YEAR(G486),""),"1001 - Няма данни за пл. док.")</f>
        <v>1001 - Няма данни за пл. док.</v>
      </c>
      <c r="B486" s="69">
        <v>479</v>
      </c>
      <c r="C486" s="69" t="str">
        <f>IF(AND(D486&lt;&gt;"",D486&lt;&gt;" -  -  -  -  - "),VLOOKUP(D486,supply!$A$8:$B$507,2,FALSE),"")</f>
        <v/>
      </c>
      <c r="D486" s="60"/>
      <c r="E486" s="106"/>
      <c r="F486" s="105"/>
      <c r="G486" s="67"/>
      <c r="H486" s="108"/>
      <c r="I486" s="63" t="str">
        <f t="shared" si="28"/>
        <v>Няма избран доставчик</v>
      </c>
      <c r="J486" s="63" t="str">
        <f t="shared" si="29"/>
        <v/>
      </c>
      <c r="K486" s="3" t="str">
        <f t="shared" si="30"/>
        <v xml:space="preserve"> -  -  - преведена сума общо: </v>
      </c>
      <c r="V486" s="94" t="str">
        <f>IF(I486="OK",IF(IFERROR(VLOOKUP(B486,total!$G$8:$G$1007,1,FALSE),"")="",B486&amp;", ",""),"")</f>
        <v/>
      </c>
      <c r="W486" s="94" t="str">
        <f t="shared" si="31"/>
        <v/>
      </c>
    </row>
    <row r="487" spans="1:23" x14ac:dyDescent="0.25">
      <c r="A487" s="42" t="str">
        <f>IF(I487="OK",IFERROR(B487&amp;" - "&amp;VLOOKUP(C487,supply!$B$8:$C$507,2,FALSE)&amp;" - "&amp;E487&amp;" - "&amp;F487&amp;" - превод: "&amp;H487&amp;" - "&amp;DAY(G487)&amp;"."&amp;MONTH(G487)&amp;"."&amp;YEAR(G487),""),"1001 - Няма данни за пл. док.")</f>
        <v>1001 - Няма данни за пл. док.</v>
      </c>
      <c r="B487" s="69">
        <v>480</v>
      </c>
      <c r="C487" s="69" t="str">
        <f>IF(AND(D487&lt;&gt;"",D487&lt;&gt;" -  -  -  -  - "),VLOOKUP(D487,supply!$A$8:$B$507,2,FALSE),"")</f>
        <v/>
      </c>
      <c r="D487" s="60"/>
      <c r="E487" s="106"/>
      <c r="F487" s="105"/>
      <c r="G487" s="67"/>
      <c r="H487" s="108"/>
      <c r="I487" s="63" t="str">
        <f t="shared" si="28"/>
        <v>Няма избран доставчик</v>
      </c>
      <c r="J487" s="63" t="str">
        <f t="shared" si="29"/>
        <v/>
      </c>
      <c r="K487" s="3" t="str">
        <f t="shared" si="30"/>
        <v xml:space="preserve"> -  -  - преведена сума общо: </v>
      </c>
      <c r="V487" s="94" t="str">
        <f>IF(I487="OK",IF(IFERROR(VLOOKUP(B487,total!$G$8:$G$1007,1,FALSE),"")="",B487&amp;", ",""),"")</f>
        <v/>
      </c>
      <c r="W487" s="94" t="str">
        <f t="shared" si="31"/>
        <v/>
      </c>
    </row>
    <row r="488" spans="1:23" x14ac:dyDescent="0.25">
      <c r="A488" s="42" t="str">
        <f>IF(I488="OK",IFERROR(B488&amp;" - "&amp;VLOOKUP(C488,supply!$B$8:$C$507,2,FALSE)&amp;" - "&amp;E488&amp;" - "&amp;F488&amp;" - превод: "&amp;H488&amp;" - "&amp;DAY(G488)&amp;"."&amp;MONTH(G488)&amp;"."&amp;YEAR(G488),""),"1001 - Няма данни за пл. док.")</f>
        <v>1001 - Няма данни за пл. док.</v>
      </c>
      <c r="B488" s="69">
        <v>481</v>
      </c>
      <c r="C488" s="69" t="str">
        <f>IF(AND(D488&lt;&gt;"",D488&lt;&gt;" -  -  -  -  - "),VLOOKUP(D488,supply!$A$8:$B$507,2,FALSE),"")</f>
        <v/>
      </c>
      <c r="D488" s="60"/>
      <c r="E488" s="106"/>
      <c r="F488" s="105"/>
      <c r="G488" s="67"/>
      <c r="H488" s="108"/>
      <c r="I488" s="63" t="str">
        <f t="shared" si="28"/>
        <v>Няма избран доставчик</v>
      </c>
      <c r="J488" s="63" t="str">
        <f t="shared" si="29"/>
        <v/>
      </c>
      <c r="K488" s="3" t="str">
        <f t="shared" si="30"/>
        <v xml:space="preserve"> -  -  - преведена сума общо: </v>
      </c>
      <c r="V488" s="94" t="str">
        <f>IF(I488="OK",IF(IFERROR(VLOOKUP(B488,total!$G$8:$G$1007,1,FALSE),"")="",B488&amp;", ",""),"")</f>
        <v/>
      </c>
      <c r="W488" s="94" t="str">
        <f t="shared" si="31"/>
        <v/>
      </c>
    </row>
    <row r="489" spans="1:23" x14ac:dyDescent="0.25">
      <c r="A489" s="42" t="str">
        <f>IF(I489="OK",IFERROR(B489&amp;" - "&amp;VLOOKUP(C489,supply!$B$8:$C$507,2,FALSE)&amp;" - "&amp;E489&amp;" - "&amp;F489&amp;" - превод: "&amp;H489&amp;" - "&amp;DAY(G489)&amp;"."&amp;MONTH(G489)&amp;"."&amp;YEAR(G489),""),"1001 - Няма данни за пл. док.")</f>
        <v>1001 - Няма данни за пл. док.</v>
      </c>
      <c r="B489" s="69">
        <v>482</v>
      </c>
      <c r="C489" s="69" t="str">
        <f>IF(AND(D489&lt;&gt;"",D489&lt;&gt;" -  -  -  -  - "),VLOOKUP(D489,supply!$A$8:$B$507,2,FALSE),"")</f>
        <v/>
      </c>
      <c r="D489" s="60"/>
      <c r="E489" s="106"/>
      <c r="F489" s="105"/>
      <c r="G489" s="67"/>
      <c r="H489" s="108"/>
      <c r="I489" s="63" t="str">
        <f t="shared" si="28"/>
        <v>Няма избран доставчик</v>
      </c>
      <c r="J489" s="63" t="str">
        <f t="shared" si="29"/>
        <v/>
      </c>
      <c r="K489" s="3" t="str">
        <f t="shared" si="30"/>
        <v xml:space="preserve"> -  -  - преведена сума общо: </v>
      </c>
      <c r="V489" s="94" t="str">
        <f>IF(I489="OK",IF(IFERROR(VLOOKUP(B489,total!$G$8:$G$1007,1,FALSE),"")="",B489&amp;", ",""),"")</f>
        <v/>
      </c>
      <c r="W489" s="94" t="str">
        <f t="shared" si="31"/>
        <v/>
      </c>
    </row>
    <row r="490" spans="1:23" x14ac:dyDescent="0.25">
      <c r="A490" s="42" t="str">
        <f>IF(I490="OK",IFERROR(B490&amp;" - "&amp;VLOOKUP(C490,supply!$B$8:$C$507,2,FALSE)&amp;" - "&amp;E490&amp;" - "&amp;F490&amp;" - превод: "&amp;H490&amp;" - "&amp;DAY(G490)&amp;"."&amp;MONTH(G490)&amp;"."&amp;YEAR(G490),""),"1001 - Няма данни за пл. док.")</f>
        <v>1001 - Няма данни за пл. док.</v>
      </c>
      <c r="B490" s="69">
        <v>483</v>
      </c>
      <c r="C490" s="69" t="str">
        <f>IF(AND(D490&lt;&gt;"",D490&lt;&gt;" -  -  -  -  - "),VLOOKUP(D490,supply!$A$8:$B$507,2,FALSE),"")</f>
        <v/>
      </c>
      <c r="D490" s="60"/>
      <c r="E490" s="106"/>
      <c r="F490" s="105"/>
      <c r="G490" s="67"/>
      <c r="H490" s="108"/>
      <c r="I490" s="63" t="str">
        <f t="shared" si="28"/>
        <v>Няма избран доставчик</v>
      </c>
      <c r="J490" s="63" t="str">
        <f t="shared" si="29"/>
        <v/>
      </c>
      <c r="K490" s="3" t="str">
        <f t="shared" si="30"/>
        <v xml:space="preserve"> -  -  - преведена сума общо: </v>
      </c>
      <c r="V490" s="94" t="str">
        <f>IF(I490="OK",IF(IFERROR(VLOOKUP(B490,total!$G$8:$G$1007,1,FALSE),"")="",B490&amp;", ",""),"")</f>
        <v/>
      </c>
      <c r="W490" s="94" t="str">
        <f t="shared" si="31"/>
        <v/>
      </c>
    </row>
    <row r="491" spans="1:23" x14ac:dyDescent="0.25">
      <c r="A491" s="42" t="str">
        <f>IF(I491="OK",IFERROR(B491&amp;" - "&amp;VLOOKUP(C491,supply!$B$8:$C$507,2,FALSE)&amp;" - "&amp;E491&amp;" - "&amp;F491&amp;" - превод: "&amp;H491&amp;" - "&amp;DAY(G491)&amp;"."&amp;MONTH(G491)&amp;"."&amp;YEAR(G491),""),"1001 - Няма данни за пл. док.")</f>
        <v>1001 - Няма данни за пл. док.</v>
      </c>
      <c r="B491" s="69">
        <v>484</v>
      </c>
      <c r="C491" s="69" t="str">
        <f>IF(AND(D491&lt;&gt;"",D491&lt;&gt;" -  -  -  -  - "),VLOOKUP(D491,supply!$A$8:$B$507,2,FALSE),"")</f>
        <v/>
      </c>
      <c r="D491" s="60"/>
      <c r="E491" s="106"/>
      <c r="F491" s="105"/>
      <c r="G491" s="67"/>
      <c r="H491" s="108"/>
      <c r="I491" s="63" t="str">
        <f t="shared" si="28"/>
        <v>Няма избран доставчик</v>
      </c>
      <c r="J491" s="63" t="str">
        <f t="shared" si="29"/>
        <v/>
      </c>
      <c r="K491" s="3" t="str">
        <f t="shared" si="30"/>
        <v xml:space="preserve"> -  -  - преведена сума общо: </v>
      </c>
      <c r="V491" s="94" t="str">
        <f>IF(I491="OK",IF(IFERROR(VLOOKUP(B491,total!$G$8:$G$1007,1,FALSE),"")="",B491&amp;", ",""),"")</f>
        <v/>
      </c>
      <c r="W491" s="94" t="str">
        <f t="shared" si="31"/>
        <v/>
      </c>
    </row>
    <row r="492" spans="1:23" x14ac:dyDescent="0.25">
      <c r="A492" s="42" t="str">
        <f>IF(I492="OK",IFERROR(B492&amp;" - "&amp;VLOOKUP(C492,supply!$B$8:$C$507,2,FALSE)&amp;" - "&amp;E492&amp;" - "&amp;F492&amp;" - превод: "&amp;H492&amp;" - "&amp;DAY(G492)&amp;"."&amp;MONTH(G492)&amp;"."&amp;YEAR(G492),""),"1001 - Няма данни за пл. док.")</f>
        <v>1001 - Няма данни за пл. док.</v>
      </c>
      <c r="B492" s="69">
        <v>485</v>
      </c>
      <c r="C492" s="69" t="str">
        <f>IF(AND(D492&lt;&gt;"",D492&lt;&gt;" -  -  -  -  - "),VLOOKUP(D492,supply!$A$8:$B$507,2,FALSE),"")</f>
        <v/>
      </c>
      <c r="D492" s="60"/>
      <c r="E492" s="106"/>
      <c r="F492" s="105"/>
      <c r="G492" s="67"/>
      <c r="H492" s="108"/>
      <c r="I492" s="63" t="str">
        <f t="shared" si="28"/>
        <v>Няма избран доставчик</v>
      </c>
      <c r="J492" s="63" t="str">
        <f t="shared" si="29"/>
        <v/>
      </c>
      <c r="K492" s="3" t="str">
        <f t="shared" si="30"/>
        <v xml:space="preserve"> -  -  - преведена сума общо: </v>
      </c>
      <c r="V492" s="94" t="str">
        <f>IF(I492="OK",IF(IFERROR(VLOOKUP(B492,total!$G$8:$G$1007,1,FALSE),"")="",B492&amp;", ",""),"")</f>
        <v/>
      </c>
      <c r="W492" s="94" t="str">
        <f t="shared" si="31"/>
        <v/>
      </c>
    </row>
    <row r="493" spans="1:23" x14ac:dyDescent="0.25">
      <c r="A493" s="42" t="str">
        <f>IF(I493="OK",IFERROR(B493&amp;" - "&amp;VLOOKUP(C493,supply!$B$8:$C$507,2,FALSE)&amp;" - "&amp;E493&amp;" - "&amp;F493&amp;" - превод: "&amp;H493&amp;" - "&amp;DAY(G493)&amp;"."&amp;MONTH(G493)&amp;"."&amp;YEAR(G493),""),"1001 - Няма данни за пл. док.")</f>
        <v>1001 - Няма данни за пл. док.</v>
      </c>
      <c r="B493" s="69">
        <v>486</v>
      </c>
      <c r="C493" s="69" t="str">
        <f>IF(AND(D493&lt;&gt;"",D493&lt;&gt;" -  -  -  -  - "),VLOOKUP(D493,supply!$A$8:$B$507,2,FALSE),"")</f>
        <v/>
      </c>
      <c r="D493" s="60"/>
      <c r="E493" s="106"/>
      <c r="F493" s="105"/>
      <c r="G493" s="67"/>
      <c r="H493" s="108"/>
      <c r="I493" s="63" t="str">
        <f t="shared" si="28"/>
        <v>Няма избран доставчик</v>
      </c>
      <c r="J493" s="63" t="str">
        <f t="shared" si="29"/>
        <v/>
      </c>
      <c r="K493" s="3" t="str">
        <f t="shared" si="30"/>
        <v xml:space="preserve"> -  -  - преведена сума общо: </v>
      </c>
      <c r="V493" s="94" t="str">
        <f>IF(I493="OK",IF(IFERROR(VLOOKUP(B493,total!$G$8:$G$1007,1,FALSE),"")="",B493&amp;", ",""),"")</f>
        <v/>
      </c>
      <c r="W493" s="94" t="str">
        <f t="shared" si="31"/>
        <v/>
      </c>
    </row>
    <row r="494" spans="1:23" x14ac:dyDescent="0.25">
      <c r="A494" s="42" t="str">
        <f>IF(I494="OK",IFERROR(B494&amp;" - "&amp;VLOOKUP(C494,supply!$B$8:$C$507,2,FALSE)&amp;" - "&amp;E494&amp;" - "&amp;F494&amp;" - превод: "&amp;H494&amp;" - "&amp;DAY(G494)&amp;"."&amp;MONTH(G494)&amp;"."&amp;YEAR(G494),""),"1001 - Няма данни за пл. док.")</f>
        <v>1001 - Няма данни за пл. док.</v>
      </c>
      <c r="B494" s="69">
        <v>487</v>
      </c>
      <c r="C494" s="69" t="str">
        <f>IF(AND(D494&lt;&gt;"",D494&lt;&gt;" -  -  -  -  - "),VLOOKUP(D494,supply!$A$8:$B$507,2,FALSE),"")</f>
        <v/>
      </c>
      <c r="D494" s="60"/>
      <c r="E494" s="106"/>
      <c r="F494" s="105"/>
      <c r="G494" s="67"/>
      <c r="H494" s="108"/>
      <c r="I494" s="63" t="str">
        <f t="shared" si="28"/>
        <v>Няма избран доставчик</v>
      </c>
      <c r="J494" s="63" t="str">
        <f t="shared" si="29"/>
        <v/>
      </c>
      <c r="K494" s="3" t="str">
        <f t="shared" si="30"/>
        <v xml:space="preserve"> -  -  - преведена сума общо: </v>
      </c>
      <c r="V494" s="94" t="str">
        <f>IF(I494="OK",IF(IFERROR(VLOOKUP(B494,total!$G$8:$G$1007,1,FALSE),"")="",B494&amp;", ",""),"")</f>
        <v/>
      </c>
      <c r="W494" s="94" t="str">
        <f t="shared" si="31"/>
        <v/>
      </c>
    </row>
    <row r="495" spans="1:23" x14ac:dyDescent="0.25">
      <c r="A495" s="42" t="str">
        <f>IF(I495="OK",IFERROR(B495&amp;" - "&amp;VLOOKUP(C495,supply!$B$8:$C$507,2,FALSE)&amp;" - "&amp;E495&amp;" - "&amp;F495&amp;" - превод: "&amp;H495&amp;" - "&amp;DAY(G495)&amp;"."&amp;MONTH(G495)&amp;"."&amp;YEAR(G495),""),"1001 - Няма данни за пл. док.")</f>
        <v>1001 - Няма данни за пл. док.</v>
      </c>
      <c r="B495" s="69">
        <v>488</v>
      </c>
      <c r="C495" s="69" t="str">
        <f>IF(AND(D495&lt;&gt;"",D495&lt;&gt;" -  -  -  -  - "),VLOOKUP(D495,supply!$A$8:$B$507,2,FALSE),"")</f>
        <v/>
      </c>
      <c r="D495" s="60"/>
      <c r="E495" s="106"/>
      <c r="F495" s="105"/>
      <c r="G495" s="67"/>
      <c r="H495" s="108"/>
      <c r="I495" s="63" t="str">
        <f t="shared" si="28"/>
        <v>Няма избран доставчик</v>
      </c>
      <c r="J495" s="63" t="str">
        <f t="shared" si="29"/>
        <v/>
      </c>
      <c r="K495" s="3" t="str">
        <f t="shared" si="30"/>
        <v xml:space="preserve"> -  -  - преведена сума общо: </v>
      </c>
      <c r="V495" s="94" t="str">
        <f>IF(I495="OK",IF(IFERROR(VLOOKUP(B495,total!$G$8:$G$1007,1,FALSE),"")="",B495&amp;", ",""),"")</f>
        <v/>
      </c>
      <c r="W495" s="94" t="str">
        <f t="shared" si="31"/>
        <v/>
      </c>
    </row>
    <row r="496" spans="1:23" x14ac:dyDescent="0.25">
      <c r="A496" s="42" t="str">
        <f>IF(I496="OK",IFERROR(B496&amp;" - "&amp;VLOOKUP(C496,supply!$B$8:$C$507,2,FALSE)&amp;" - "&amp;E496&amp;" - "&amp;F496&amp;" - превод: "&amp;H496&amp;" - "&amp;DAY(G496)&amp;"."&amp;MONTH(G496)&amp;"."&amp;YEAR(G496),""),"1001 - Няма данни за пл. док.")</f>
        <v>1001 - Няма данни за пл. док.</v>
      </c>
      <c r="B496" s="69">
        <v>489</v>
      </c>
      <c r="C496" s="69" t="str">
        <f>IF(AND(D496&lt;&gt;"",D496&lt;&gt;" -  -  -  -  - "),VLOOKUP(D496,supply!$A$8:$B$507,2,FALSE),"")</f>
        <v/>
      </c>
      <c r="D496" s="60"/>
      <c r="E496" s="106"/>
      <c r="F496" s="105"/>
      <c r="G496" s="67"/>
      <c r="H496" s="108"/>
      <c r="I496" s="63" t="str">
        <f t="shared" si="28"/>
        <v>Няма избран доставчик</v>
      </c>
      <c r="J496" s="63" t="str">
        <f t="shared" si="29"/>
        <v/>
      </c>
      <c r="K496" s="3" t="str">
        <f t="shared" si="30"/>
        <v xml:space="preserve"> -  -  - преведена сума общо: </v>
      </c>
      <c r="V496" s="94" t="str">
        <f>IF(I496="OK",IF(IFERROR(VLOOKUP(B496,total!$G$8:$G$1007,1,FALSE),"")="",B496&amp;", ",""),"")</f>
        <v/>
      </c>
      <c r="W496" s="94" t="str">
        <f t="shared" si="31"/>
        <v/>
      </c>
    </row>
    <row r="497" spans="1:23" x14ac:dyDescent="0.25">
      <c r="A497" s="42" t="str">
        <f>IF(I497="OK",IFERROR(B497&amp;" - "&amp;VLOOKUP(C497,supply!$B$8:$C$507,2,FALSE)&amp;" - "&amp;E497&amp;" - "&amp;F497&amp;" - превод: "&amp;H497&amp;" - "&amp;DAY(G497)&amp;"."&amp;MONTH(G497)&amp;"."&amp;YEAR(G497),""),"1001 - Няма данни за пл. док.")</f>
        <v>1001 - Няма данни за пл. док.</v>
      </c>
      <c r="B497" s="69">
        <v>490</v>
      </c>
      <c r="C497" s="69" t="str">
        <f>IF(AND(D497&lt;&gt;"",D497&lt;&gt;" -  -  -  -  - "),VLOOKUP(D497,supply!$A$8:$B$507,2,FALSE),"")</f>
        <v/>
      </c>
      <c r="D497" s="60"/>
      <c r="E497" s="106"/>
      <c r="F497" s="105"/>
      <c r="G497" s="67"/>
      <c r="H497" s="108"/>
      <c r="I497" s="63" t="str">
        <f t="shared" si="28"/>
        <v>Няма избран доставчик</v>
      </c>
      <c r="J497" s="63" t="str">
        <f t="shared" si="29"/>
        <v/>
      </c>
      <c r="K497" s="3" t="str">
        <f t="shared" si="30"/>
        <v xml:space="preserve"> -  -  - преведена сума общо: </v>
      </c>
      <c r="V497" s="94" t="str">
        <f>IF(I497="OK",IF(IFERROR(VLOOKUP(B497,total!$G$8:$G$1007,1,FALSE),"")="",B497&amp;", ",""),"")</f>
        <v/>
      </c>
      <c r="W497" s="94" t="str">
        <f t="shared" si="31"/>
        <v/>
      </c>
    </row>
    <row r="498" spans="1:23" x14ac:dyDescent="0.25">
      <c r="A498" s="42" t="str">
        <f>IF(I498="OK",IFERROR(B498&amp;" - "&amp;VLOOKUP(C498,supply!$B$8:$C$507,2,FALSE)&amp;" - "&amp;E498&amp;" - "&amp;F498&amp;" - превод: "&amp;H498&amp;" - "&amp;DAY(G498)&amp;"."&amp;MONTH(G498)&amp;"."&amp;YEAR(G498),""),"1001 - Няма данни за пл. док.")</f>
        <v>1001 - Няма данни за пл. док.</v>
      </c>
      <c r="B498" s="69">
        <v>491</v>
      </c>
      <c r="C498" s="69" t="str">
        <f>IF(AND(D498&lt;&gt;"",D498&lt;&gt;" -  -  -  -  - "),VLOOKUP(D498,supply!$A$8:$B$507,2,FALSE),"")</f>
        <v/>
      </c>
      <c r="D498" s="60"/>
      <c r="E498" s="106"/>
      <c r="F498" s="105"/>
      <c r="G498" s="67"/>
      <c r="H498" s="108"/>
      <c r="I498" s="63" t="str">
        <f t="shared" si="28"/>
        <v>Няма избран доставчик</v>
      </c>
      <c r="J498" s="63" t="str">
        <f t="shared" si="29"/>
        <v/>
      </c>
      <c r="K498" s="3" t="str">
        <f t="shared" si="30"/>
        <v xml:space="preserve"> -  -  - преведена сума общо: </v>
      </c>
      <c r="V498" s="94" t="str">
        <f>IF(I498="OK",IF(IFERROR(VLOOKUP(B498,total!$G$8:$G$1007,1,FALSE),"")="",B498&amp;", ",""),"")</f>
        <v/>
      </c>
      <c r="W498" s="94" t="str">
        <f t="shared" si="31"/>
        <v/>
      </c>
    </row>
    <row r="499" spans="1:23" x14ac:dyDescent="0.25">
      <c r="A499" s="42" t="str">
        <f>IF(I499="OK",IFERROR(B499&amp;" - "&amp;VLOOKUP(C499,supply!$B$8:$C$507,2,FALSE)&amp;" - "&amp;E499&amp;" - "&amp;F499&amp;" - превод: "&amp;H499&amp;" - "&amp;DAY(G499)&amp;"."&amp;MONTH(G499)&amp;"."&amp;YEAR(G499),""),"1001 - Няма данни за пл. док.")</f>
        <v>1001 - Няма данни за пл. док.</v>
      </c>
      <c r="B499" s="69">
        <v>492</v>
      </c>
      <c r="C499" s="69" t="str">
        <f>IF(AND(D499&lt;&gt;"",D499&lt;&gt;" -  -  -  -  - "),VLOOKUP(D499,supply!$A$8:$B$507,2,FALSE),"")</f>
        <v/>
      </c>
      <c r="D499" s="60"/>
      <c r="E499" s="106"/>
      <c r="F499" s="105"/>
      <c r="G499" s="67"/>
      <c r="H499" s="108"/>
      <c r="I499" s="63" t="str">
        <f t="shared" si="28"/>
        <v>Няма избран доставчик</v>
      </c>
      <c r="J499" s="63" t="str">
        <f t="shared" si="29"/>
        <v/>
      </c>
      <c r="K499" s="3" t="str">
        <f t="shared" si="30"/>
        <v xml:space="preserve"> -  -  - преведена сума общо: </v>
      </c>
      <c r="V499" s="94" t="str">
        <f>IF(I499="OK",IF(IFERROR(VLOOKUP(B499,total!$G$8:$G$1007,1,FALSE),"")="",B499&amp;", ",""),"")</f>
        <v/>
      </c>
      <c r="W499" s="94" t="str">
        <f t="shared" si="31"/>
        <v/>
      </c>
    </row>
    <row r="500" spans="1:23" x14ac:dyDescent="0.25">
      <c r="A500" s="42" t="str">
        <f>IF(I500="OK",IFERROR(B500&amp;" - "&amp;VLOOKUP(C500,supply!$B$8:$C$507,2,FALSE)&amp;" - "&amp;E500&amp;" - "&amp;F500&amp;" - превод: "&amp;H500&amp;" - "&amp;DAY(G500)&amp;"."&amp;MONTH(G500)&amp;"."&amp;YEAR(G500),""),"1001 - Няма данни за пл. док.")</f>
        <v>1001 - Няма данни за пл. док.</v>
      </c>
      <c r="B500" s="69">
        <v>493</v>
      </c>
      <c r="C500" s="69" t="str">
        <f>IF(AND(D500&lt;&gt;"",D500&lt;&gt;" -  -  -  -  - "),VLOOKUP(D500,supply!$A$8:$B$507,2,FALSE),"")</f>
        <v/>
      </c>
      <c r="D500" s="60"/>
      <c r="E500" s="106"/>
      <c r="F500" s="105"/>
      <c r="G500" s="67"/>
      <c r="H500" s="108"/>
      <c r="I500" s="63" t="str">
        <f t="shared" si="28"/>
        <v>Няма избран доставчик</v>
      </c>
      <c r="J500" s="63" t="str">
        <f t="shared" si="29"/>
        <v/>
      </c>
      <c r="K500" s="3" t="str">
        <f t="shared" si="30"/>
        <v xml:space="preserve"> -  -  - преведена сума общо: </v>
      </c>
      <c r="V500" s="94" t="str">
        <f>IF(I500="OK",IF(IFERROR(VLOOKUP(B500,total!$G$8:$G$1007,1,FALSE),"")="",B500&amp;", ",""),"")</f>
        <v/>
      </c>
      <c r="W500" s="94" t="str">
        <f t="shared" si="31"/>
        <v/>
      </c>
    </row>
    <row r="501" spans="1:23" x14ac:dyDescent="0.25">
      <c r="A501" s="42" t="str">
        <f>IF(I501="OK",IFERROR(B501&amp;" - "&amp;VLOOKUP(C501,supply!$B$8:$C$507,2,FALSE)&amp;" - "&amp;E501&amp;" - "&amp;F501&amp;" - превод: "&amp;H501&amp;" - "&amp;DAY(G501)&amp;"."&amp;MONTH(G501)&amp;"."&amp;YEAR(G501),""),"1001 - Няма данни за пл. док.")</f>
        <v>1001 - Няма данни за пл. док.</v>
      </c>
      <c r="B501" s="69">
        <v>494</v>
      </c>
      <c r="C501" s="69" t="str">
        <f>IF(AND(D501&lt;&gt;"",D501&lt;&gt;" -  -  -  -  - "),VLOOKUP(D501,supply!$A$8:$B$507,2,FALSE),"")</f>
        <v/>
      </c>
      <c r="D501" s="60"/>
      <c r="E501" s="106"/>
      <c r="F501" s="105"/>
      <c r="G501" s="67"/>
      <c r="H501" s="108"/>
      <c r="I501" s="63" t="str">
        <f t="shared" si="28"/>
        <v>Няма избран доставчик</v>
      </c>
      <c r="J501" s="63" t="str">
        <f t="shared" si="29"/>
        <v/>
      </c>
      <c r="K501" s="3" t="str">
        <f t="shared" si="30"/>
        <v xml:space="preserve"> -  -  - преведена сума общо: </v>
      </c>
      <c r="V501" s="94" t="str">
        <f>IF(I501="OK",IF(IFERROR(VLOOKUP(B501,total!$G$8:$G$1007,1,FALSE),"")="",B501&amp;", ",""),"")</f>
        <v/>
      </c>
      <c r="W501" s="94" t="str">
        <f t="shared" si="31"/>
        <v/>
      </c>
    </row>
    <row r="502" spans="1:23" x14ac:dyDescent="0.25">
      <c r="A502" s="42" t="str">
        <f>IF(I502="OK",IFERROR(B502&amp;" - "&amp;VLOOKUP(C502,supply!$B$8:$C$507,2,FALSE)&amp;" - "&amp;E502&amp;" - "&amp;F502&amp;" - превод: "&amp;H502&amp;" - "&amp;DAY(G502)&amp;"."&amp;MONTH(G502)&amp;"."&amp;YEAR(G502),""),"1001 - Няма данни за пл. док.")</f>
        <v>1001 - Няма данни за пл. док.</v>
      </c>
      <c r="B502" s="69">
        <v>495</v>
      </c>
      <c r="C502" s="69" t="str">
        <f>IF(AND(D502&lt;&gt;"",D502&lt;&gt;" -  -  -  -  - "),VLOOKUP(D502,supply!$A$8:$B$507,2,FALSE),"")</f>
        <v/>
      </c>
      <c r="D502" s="60"/>
      <c r="E502" s="106"/>
      <c r="F502" s="105"/>
      <c r="G502" s="67"/>
      <c r="H502" s="108"/>
      <c r="I502" s="63" t="str">
        <f t="shared" si="28"/>
        <v>Няма избран доставчик</v>
      </c>
      <c r="J502" s="63" t="str">
        <f t="shared" si="29"/>
        <v/>
      </c>
      <c r="K502" s="3" t="str">
        <f t="shared" si="30"/>
        <v xml:space="preserve"> -  -  - преведена сума общо: </v>
      </c>
      <c r="V502" s="94" t="str">
        <f>IF(I502="OK",IF(IFERROR(VLOOKUP(B502,total!$G$8:$G$1007,1,FALSE),"")="",B502&amp;", ",""),"")</f>
        <v/>
      </c>
      <c r="W502" s="94" t="str">
        <f t="shared" si="31"/>
        <v/>
      </c>
    </row>
    <row r="503" spans="1:23" x14ac:dyDescent="0.25">
      <c r="A503" s="42" t="str">
        <f>IF(I503="OK",IFERROR(B503&amp;" - "&amp;VLOOKUP(C503,supply!$B$8:$C$507,2,FALSE)&amp;" - "&amp;E503&amp;" - "&amp;F503&amp;" - превод: "&amp;H503&amp;" - "&amp;DAY(G503)&amp;"."&amp;MONTH(G503)&amp;"."&amp;YEAR(G503),""),"1001 - Няма данни за пл. док.")</f>
        <v>1001 - Няма данни за пл. док.</v>
      </c>
      <c r="B503" s="69">
        <v>496</v>
      </c>
      <c r="C503" s="69" t="str">
        <f>IF(AND(D503&lt;&gt;"",D503&lt;&gt;" -  -  -  -  - "),VLOOKUP(D503,supply!$A$8:$B$507,2,FALSE),"")</f>
        <v/>
      </c>
      <c r="D503" s="60"/>
      <c r="E503" s="106"/>
      <c r="F503" s="105"/>
      <c r="G503" s="67"/>
      <c r="H503" s="108"/>
      <c r="I503" s="63" t="str">
        <f t="shared" si="28"/>
        <v>Няма избран доставчик</v>
      </c>
      <c r="J503" s="63" t="str">
        <f t="shared" si="29"/>
        <v/>
      </c>
      <c r="K503" s="3" t="str">
        <f t="shared" si="30"/>
        <v xml:space="preserve"> -  -  - преведена сума общо: </v>
      </c>
      <c r="V503" s="94" t="str">
        <f>IF(I503="OK",IF(IFERROR(VLOOKUP(B503,total!$G$8:$G$1007,1,FALSE),"")="",B503&amp;", ",""),"")</f>
        <v/>
      </c>
      <c r="W503" s="94" t="str">
        <f t="shared" si="31"/>
        <v/>
      </c>
    </row>
    <row r="504" spans="1:23" x14ac:dyDescent="0.25">
      <c r="A504" s="42" t="str">
        <f>IF(I504="OK",IFERROR(B504&amp;" - "&amp;VLOOKUP(C504,supply!$B$8:$C$507,2,FALSE)&amp;" - "&amp;E504&amp;" - "&amp;F504&amp;" - превод: "&amp;H504&amp;" - "&amp;DAY(G504)&amp;"."&amp;MONTH(G504)&amp;"."&amp;YEAR(G504),""),"1001 - Няма данни за пл. док.")</f>
        <v>1001 - Няма данни за пл. док.</v>
      </c>
      <c r="B504" s="69">
        <v>497</v>
      </c>
      <c r="C504" s="69" t="str">
        <f>IF(AND(D504&lt;&gt;"",D504&lt;&gt;" -  -  -  -  - "),VLOOKUP(D504,supply!$A$8:$B$507,2,FALSE),"")</f>
        <v/>
      </c>
      <c r="D504" s="60"/>
      <c r="E504" s="106"/>
      <c r="F504" s="105"/>
      <c r="G504" s="67"/>
      <c r="H504" s="108"/>
      <c r="I504" s="63" t="str">
        <f t="shared" si="28"/>
        <v>Няма избран доставчик</v>
      </c>
      <c r="J504" s="63" t="str">
        <f t="shared" si="29"/>
        <v/>
      </c>
      <c r="K504" s="3" t="str">
        <f t="shared" si="30"/>
        <v xml:space="preserve"> -  -  - преведена сума общо: </v>
      </c>
      <c r="V504" s="94" t="str">
        <f>IF(I504="OK",IF(IFERROR(VLOOKUP(B504,total!$G$8:$G$1007,1,FALSE),"")="",B504&amp;", ",""),"")</f>
        <v/>
      </c>
      <c r="W504" s="94" t="str">
        <f t="shared" si="31"/>
        <v/>
      </c>
    </row>
    <row r="505" spans="1:23" x14ac:dyDescent="0.25">
      <c r="A505" s="42" t="str">
        <f>IF(I505="OK",IFERROR(B505&amp;" - "&amp;VLOOKUP(C505,supply!$B$8:$C$507,2,FALSE)&amp;" - "&amp;E505&amp;" - "&amp;F505&amp;" - превод: "&amp;H505&amp;" - "&amp;DAY(G505)&amp;"."&amp;MONTH(G505)&amp;"."&amp;YEAR(G505),""),"1001 - Няма данни за пл. док.")</f>
        <v>1001 - Няма данни за пл. док.</v>
      </c>
      <c r="B505" s="69">
        <v>498</v>
      </c>
      <c r="C505" s="69" t="str">
        <f>IF(AND(D505&lt;&gt;"",D505&lt;&gt;" -  -  -  -  - "),VLOOKUP(D505,supply!$A$8:$B$507,2,FALSE),"")</f>
        <v/>
      </c>
      <c r="D505" s="60"/>
      <c r="E505" s="106"/>
      <c r="F505" s="105"/>
      <c r="G505" s="67"/>
      <c r="H505" s="108"/>
      <c r="I505" s="63" t="str">
        <f t="shared" si="28"/>
        <v>Няма избран доставчик</v>
      </c>
      <c r="J505" s="63" t="str">
        <f t="shared" si="29"/>
        <v/>
      </c>
      <c r="K505" s="3" t="str">
        <f t="shared" si="30"/>
        <v xml:space="preserve"> -  -  - преведена сума общо: </v>
      </c>
      <c r="V505" s="94" t="str">
        <f>IF(I505="OK",IF(IFERROR(VLOOKUP(B505,total!$G$8:$G$1007,1,FALSE),"")="",B505&amp;", ",""),"")</f>
        <v/>
      </c>
      <c r="W505" s="94" t="str">
        <f t="shared" si="31"/>
        <v/>
      </c>
    </row>
    <row r="506" spans="1:23" x14ac:dyDescent="0.25">
      <c r="A506" s="42" t="str">
        <f>IF(I506="OK",IFERROR(B506&amp;" - "&amp;VLOOKUP(C506,supply!$B$8:$C$507,2,FALSE)&amp;" - "&amp;E506&amp;" - "&amp;F506&amp;" - превод: "&amp;H506&amp;" - "&amp;DAY(G506)&amp;"."&amp;MONTH(G506)&amp;"."&amp;YEAR(G506),""),"1001 - Няма данни за пл. док.")</f>
        <v>1001 - Няма данни за пл. док.</v>
      </c>
      <c r="B506" s="69">
        <v>499</v>
      </c>
      <c r="C506" s="69" t="str">
        <f>IF(AND(D506&lt;&gt;"",D506&lt;&gt;" -  -  -  -  - "),VLOOKUP(D506,supply!$A$8:$B$507,2,FALSE),"")</f>
        <v/>
      </c>
      <c r="D506" s="60"/>
      <c r="E506" s="106"/>
      <c r="F506" s="105"/>
      <c r="G506" s="67"/>
      <c r="H506" s="108"/>
      <c r="I506" s="63" t="str">
        <f t="shared" si="28"/>
        <v>Няма избран доставчик</v>
      </c>
      <c r="J506" s="63" t="str">
        <f t="shared" si="29"/>
        <v/>
      </c>
      <c r="K506" s="3" t="str">
        <f t="shared" si="30"/>
        <v xml:space="preserve"> -  -  - преведена сума общо: </v>
      </c>
      <c r="V506" s="94" t="str">
        <f>IF(I506="OK",IF(IFERROR(VLOOKUP(B506,total!$G$8:$G$1007,1,FALSE),"")="",B506&amp;", ",""),"")</f>
        <v/>
      </c>
      <c r="W506" s="94" t="str">
        <f t="shared" si="31"/>
        <v/>
      </c>
    </row>
    <row r="507" spans="1:23" x14ac:dyDescent="0.25">
      <c r="A507" s="42" t="str">
        <f>IF(I507="OK",IFERROR(B507&amp;" - "&amp;VLOOKUP(C507,supply!$B$8:$C$507,2,FALSE)&amp;" - "&amp;E507&amp;" - "&amp;F507&amp;" - превод: "&amp;H507&amp;" - "&amp;DAY(G507)&amp;"."&amp;MONTH(G507)&amp;"."&amp;YEAR(G507),""),"1001 - Няма данни за пл. док.")</f>
        <v>1001 - Няма данни за пл. док.</v>
      </c>
      <c r="B507" s="69">
        <v>500</v>
      </c>
      <c r="C507" s="69" t="str">
        <f>IF(AND(D507&lt;&gt;"",D507&lt;&gt;" -  -  -  -  - "),VLOOKUP(D507,supply!$A$8:$B$507,2,FALSE),"")</f>
        <v/>
      </c>
      <c r="D507" s="60"/>
      <c r="E507" s="106"/>
      <c r="F507" s="105"/>
      <c r="G507" s="67"/>
      <c r="H507" s="108"/>
      <c r="I507" s="63" t="str">
        <f t="shared" si="28"/>
        <v>Няма избран доставчик</v>
      </c>
      <c r="J507" s="63" t="str">
        <f t="shared" si="29"/>
        <v/>
      </c>
      <c r="K507" s="3" t="str">
        <f t="shared" si="30"/>
        <v xml:space="preserve"> -  -  - преведена сума общо: </v>
      </c>
      <c r="V507" s="94" t="str">
        <f>IF(I507="OK",IF(IFERROR(VLOOKUP(B507,total!$G$8:$G$1007,1,FALSE),"")="",B507&amp;", ",""),"")</f>
        <v/>
      </c>
      <c r="W507" s="94" t="str">
        <f t="shared" si="31"/>
        <v/>
      </c>
    </row>
  </sheetData>
  <sheetProtection password="C8E3" sheet="1" objects="1" scenarios="1"/>
  <autoFilter ref="A7:W7">
    <filterColumn colId="21" showButton="0"/>
  </autoFilter>
  <mergeCells count="6">
    <mergeCell ref="V7:W7"/>
    <mergeCell ref="E4:E5"/>
    <mergeCell ref="H4:H5"/>
    <mergeCell ref="B2:I2"/>
    <mergeCell ref="B1:I1"/>
    <mergeCell ref="I4:I5"/>
  </mergeCells>
  <conditionalFormatting sqref="I8:I507">
    <cfRule type="containsText" dxfId="13" priority="1" operator="containsText" text="OK">
      <formula>NOT(ISERROR(SEARCH("OK",I8)))</formula>
    </cfRule>
  </conditionalFormatting>
  <dataValidations count="4">
    <dataValidation type="date" allowBlank="1" showInputMessage="1" showErrorMessage="1" error="Моля въведете дата с формат:_x000a_ДД.ММ.ГГГГ между 01.01.2014 и 31.12.2025" sqref="G8:G507">
      <formula1>41640</formula1>
      <formula2>46022</formula2>
    </dataValidation>
    <dataValidation operator="greaterThan" allowBlank="1" showInputMessage="1" showErrorMessage="1" error="Въведената стойност има повече от два знака след десетичната запетая" sqref="H8:H507"/>
    <dataValidation type="list" allowBlank="1" showInputMessage="1" showErrorMessage="1" sqref="D8:D507">
      <formula1>spisak_dostavchici</formula1>
    </dataValidation>
    <dataValidation type="list" allowBlank="1" showInputMessage="1" showErrorMessage="1" sqref="E8:E507">
      <formula1>vid_pay_doc</formula1>
    </dataValidation>
  </dataValidations>
  <pageMargins left="0.70866141732283472" right="0.70866141732283472" top="0.74803149606299213" bottom="0.74803149606299213"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supply!$B$8:$B$507</xm:f>
          </x14:formula1>
          <xm:sqref>C8:C507</xm:sqref>
        </x14:dataValidation>
        <x14:dataValidation type="list" allowBlank="1" showInputMessage="1" showErrorMessage="1">
          <x14:formula1>
            <xm:f>private!$E$2:$E$8</xm:f>
          </x14:formula1>
          <xm:sqref>E8:E507</xm:sqref>
        </x14:dataValidation>
        <x14:dataValidation type="list" allowBlank="1" showInputMessage="1" showErrorMessage="1">
          <x14:formula1>
            <xm:f>supply!$B$8:$B$507</xm:f>
          </x14:formula1>
          <xm:sqref>C8:C507</xm:sqref>
        </x14:dataValidation>
        <x14:dataValidation type="list" allowBlank="1" showInputMessage="1" showErrorMessage="1">
          <x14:formula1>
            <xm:f>private!$E$2:$E$8</xm:f>
          </x14:formula1>
          <xm:sqref>E8:E507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V1007"/>
  <sheetViews>
    <sheetView zoomScaleNormal="100" zoomScaleSheetLayoutView="100" workbookViewId="0">
      <pane ySplit="7" topLeftCell="A8" activePane="bottomLeft" state="frozen"/>
      <selection activeCell="D8" sqref="D8"/>
      <selection pane="bottomLeft" activeCell="C16" sqref="C16"/>
    </sheetView>
  </sheetViews>
  <sheetFormatPr defaultColWidth="8.85546875" defaultRowHeight="15" x14ac:dyDescent="0.25"/>
  <cols>
    <col min="1" max="1" width="8.85546875" style="6"/>
    <col min="2" max="2" width="19.5703125" style="1" customWidth="1"/>
    <col min="3" max="3" width="53" style="6" bestFit="1" customWidth="1"/>
    <col min="4" max="4" width="22.85546875" style="1" customWidth="1"/>
    <col min="5" max="5" width="48" style="6" bestFit="1" customWidth="1"/>
    <col min="6" max="6" width="32.7109375" style="19" customWidth="1"/>
    <col min="7" max="7" width="22.140625" style="1" bestFit="1" customWidth="1"/>
    <col min="8" max="8" width="52.28515625" style="6" bestFit="1" customWidth="1"/>
    <col min="9" max="9" width="35.140625" style="19" bestFit="1" customWidth="1"/>
    <col min="10" max="10" width="27.7109375" style="16" bestFit="1" customWidth="1"/>
    <col min="11" max="13" width="46.7109375" style="16" bestFit="1" customWidth="1"/>
    <col min="14" max="14" width="46.7109375" style="16" customWidth="1"/>
    <col min="15" max="21" width="16.85546875" style="109" customWidth="1"/>
    <col min="22" max="828" width="8.85546875" style="65"/>
  </cols>
  <sheetData>
    <row r="1" spans="1:828" ht="15" customHeight="1" x14ac:dyDescent="0.25">
      <c r="A1" s="156" t="s">
        <v>231</v>
      </c>
      <c r="B1" s="156"/>
      <c r="C1" s="156"/>
      <c r="D1" s="156"/>
      <c r="E1" s="156"/>
      <c r="F1" s="156"/>
      <c r="G1" s="156"/>
      <c r="H1" s="156"/>
      <c r="I1" s="156"/>
      <c r="K1" s="62" t="s">
        <v>289</v>
      </c>
      <c r="L1" s="62" t="s">
        <v>290</v>
      </c>
      <c r="M1" s="62" t="s">
        <v>291</v>
      </c>
      <c r="N1" s="128"/>
    </row>
    <row r="2" spans="1:828" ht="78" customHeight="1" x14ac:dyDescent="0.25">
      <c r="A2" s="140" t="s">
        <v>298</v>
      </c>
      <c r="B2" s="140"/>
      <c r="C2" s="140"/>
      <c r="D2" s="140"/>
      <c r="E2" s="140"/>
      <c r="F2" s="140"/>
      <c r="G2" s="140"/>
      <c r="H2" s="140"/>
      <c r="I2" s="56"/>
      <c r="K2" s="157" t="str">
        <f>IF(exp!V507&lt;&gt;"","Разходи ("&amp;exp!V507&amp;") са попълнени в таблица 2, но не са попълнени в таблица 5","")</f>
        <v/>
      </c>
      <c r="L2" s="157" t="str">
        <f>IF(acc!V507&lt;&gt;"","Счетоводни документи ("&amp;acc!V507&amp;") са попълнени в таблица 3, но не са попълнени в таблица 5","")</f>
        <v/>
      </c>
      <c r="M2" s="157" t="str">
        <f>IF(pay!W507&lt;&gt;"","Платежни документи ("&amp;pay!W507&amp;") са попълнени в таблица 3, но не са попълнени в таблица 5","")</f>
        <v/>
      </c>
      <c r="N2" s="129"/>
    </row>
    <row r="3" spans="1:828" x14ac:dyDescent="0.25">
      <c r="A3" s="123"/>
      <c r="B3" s="123"/>
      <c r="C3" s="125" t="s">
        <v>280</v>
      </c>
      <c r="D3" s="125" t="s">
        <v>281</v>
      </c>
      <c r="E3" s="125" t="s">
        <v>282</v>
      </c>
      <c r="F3" s="125" t="s">
        <v>283</v>
      </c>
      <c r="G3" s="125" t="s">
        <v>284</v>
      </c>
      <c r="H3" s="123"/>
      <c r="I3" s="56"/>
      <c r="K3" s="158"/>
      <c r="L3" s="158"/>
      <c r="M3" s="158"/>
      <c r="N3" s="129"/>
    </row>
    <row r="4" spans="1:828" x14ac:dyDescent="0.25">
      <c r="A4" s="56"/>
      <c r="B4" s="56"/>
      <c r="C4" s="89">
        <f>exp!G4</f>
        <v>0</v>
      </c>
      <c r="D4" s="73">
        <f>acc!I4</f>
        <v>0</v>
      </c>
      <c r="E4" s="90"/>
      <c r="F4" s="91"/>
      <c r="G4" s="92"/>
      <c r="H4" s="81"/>
      <c r="I4" s="56"/>
      <c r="K4" s="158"/>
      <c r="L4" s="158"/>
      <c r="M4" s="158"/>
      <c r="N4" s="129"/>
    </row>
    <row r="5" spans="1:828" x14ac:dyDescent="0.25">
      <c r="A5" s="56"/>
      <c r="B5" s="56"/>
      <c r="C5" s="89">
        <f>exp!G5</f>
        <v>0</v>
      </c>
      <c r="D5" s="73">
        <f>acc!I5</f>
        <v>0</v>
      </c>
      <c r="E5" s="73">
        <f>pay!I4</f>
        <v>0</v>
      </c>
      <c r="F5" s="89">
        <f>SUM(F8:F1007)</f>
        <v>0</v>
      </c>
      <c r="G5" s="89">
        <f>SUM(I8:I1007)</f>
        <v>0</v>
      </c>
      <c r="H5" s="81"/>
      <c r="I5" s="56"/>
      <c r="K5" s="158"/>
      <c r="L5" s="158"/>
      <c r="M5" s="158"/>
      <c r="N5" s="129"/>
    </row>
    <row r="6" spans="1:828" x14ac:dyDescent="0.25">
      <c r="A6" s="57"/>
      <c r="B6" s="57"/>
      <c r="C6" s="57"/>
      <c r="D6" s="57"/>
      <c r="E6" s="57"/>
      <c r="F6" s="57"/>
      <c r="G6" s="57"/>
      <c r="H6" s="57"/>
      <c r="I6" s="56"/>
      <c r="K6" s="159"/>
      <c r="L6" s="159"/>
      <c r="M6" s="159"/>
      <c r="N6" s="129"/>
    </row>
    <row r="7" spans="1:828" s="7" customFormat="1" ht="90" x14ac:dyDescent="0.25">
      <c r="A7" s="62" t="s">
        <v>61</v>
      </c>
      <c r="B7" s="62" t="s">
        <v>239</v>
      </c>
      <c r="C7" s="62" t="s">
        <v>74</v>
      </c>
      <c r="D7" s="62" t="s">
        <v>240</v>
      </c>
      <c r="E7" s="62" t="s">
        <v>305</v>
      </c>
      <c r="F7" s="23" t="s">
        <v>233</v>
      </c>
      <c r="G7" s="62" t="s">
        <v>241</v>
      </c>
      <c r="H7" s="62" t="s">
        <v>72</v>
      </c>
      <c r="I7" s="80" t="s">
        <v>237</v>
      </c>
      <c r="J7" s="62" t="s">
        <v>288</v>
      </c>
      <c r="K7" s="62" t="s">
        <v>285</v>
      </c>
      <c r="L7" s="62" t="s">
        <v>287</v>
      </c>
      <c r="M7" s="62" t="s">
        <v>286</v>
      </c>
      <c r="N7" s="62" t="s">
        <v>265</v>
      </c>
      <c r="O7" s="18" t="s">
        <v>292</v>
      </c>
      <c r="P7" s="18" t="s">
        <v>293</v>
      </c>
      <c r="Q7" s="18" t="s">
        <v>294</v>
      </c>
      <c r="R7" s="18" t="s">
        <v>295</v>
      </c>
      <c r="S7" s="18" t="s">
        <v>296</v>
      </c>
      <c r="T7" s="18" t="s">
        <v>306</v>
      </c>
      <c r="U7" s="18" t="s">
        <v>297</v>
      </c>
      <c r="V7" s="112"/>
      <c r="W7" s="112"/>
      <c r="X7" s="112"/>
      <c r="Y7" s="112"/>
      <c r="Z7" s="112"/>
      <c r="AA7" s="112"/>
      <c r="AB7" s="112"/>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5"/>
      <c r="JW7" s="65"/>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5"/>
      <c r="LP7" s="65"/>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5"/>
      <c r="NI7" s="65"/>
      <c r="NJ7" s="65"/>
      <c r="NK7" s="65"/>
      <c r="NL7" s="65"/>
      <c r="NM7" s="65"/>
      <c r="NN7" s="65"/>
      <c r="NO7" s="65"/>
      <c r="NP7" s="65"/>
      <c r="NQ7" s="65"/>
      <c r="NR7" s="65"/>
      <c r="NS7" s="65"/>
      <c r="NT7" s="65"/>
      <c r="NU7" s="65"/>
      <c r="NV7" s="65"/>
      <c r="NW7" s="65"/>
      <c r="NX7" s="65"/>
      <c r="NY7" s="65"/>
      <c r="NZ7" s="65"/>
      <c r="OA7" s="65"/>
      <c r="OB7" s="65"/>
      <c r="OC7" s="65"/>
      <c r="OD7" s="65"/>
      <c r="OE7" s="65"/>
      <c r="OF7" s="65"/>
      <c r="OG7" s="65"/>
      <c r="OH7" s="65"/>
      <c r="OI7" s="65"/>
      <c r="OJ7" s="65"/>
      <c r="OK7" s="65"/>
      <c r="OL7" s="65"/>
      <c r="OM7" s="65"/>
      <c r="ON7" s="65"/>
      <c r="OO7" s="65"/>
      <c r="OP7" s="65"/>
      <c r="OQ7" s="65"/>
      <c r="OR7" s="65"/>
      <c r="OS7" s="65"/>
      <c r="OT7" s="65"/>
      <c r="OU7" s="65"/>
      <c r="OV7" s="65"/>
      <c r="OW7" s="65"/>
      <c r="OX7" s="65"/>
      <c r="OY7" s="65"/>
      <c r="OZ7" s="65"/>
      <c r="PA7" s="65"/>
      <c r="PB7" s="65"/>
      <c r="PC7" s="65"/>
      <c r="PD7" s="65"/>
      <c r="PE7" s="65"/>
      <c r="PF7" s="65"/>
      <c r="PG7" s="65"/>
      <c r="PH7" s="65"/>
      <c r="PI7" s="65"/>
      <c r="PJ7" s="65"/>
      <c r="PK7" s="65"/>
      <c r="PL7" s="65"/>
      <c r="PM7" s="65"/>
      <c r="PN7" s="65"/>
      <c r="PO7" s="65"/>
      <c r="PP7" s="65"/>
      <c r="PQ7" s="65"/>
      <c r="PR7" s="65"/>
      <c r="PS7" s="65"/>
      <c r="PT7" s="65"/>
      <c r="PU7" s="65"/>
      <c r="PV7" s="65"/>
      <c r="PW7" s="65"/>
      <c r="PX7" s="65"/>
      <c r="PY7" s="65"/>
      <c r="PZ7" s="65"/>
      <c r="QA7" s="65"/>
      <c r="QB7" s="65"/>
      <c r="QC7" s="65"/>
      <c r="QD7" s="65"/>
      <c r="QE7" s="65"/>
      <c r="QF7" s="65"/>
      <c r="QG7" s="65"/>
      <c r="QH7" s="65"/>
      <c r="QI7" s="65"/>
      <c r="QJ7" s="65"/>
      <c r="QK7" s="65"/>
      <c r="QL7" s="65"/>
      <c r="QM7" s="65"/>
      <c r="QN7" s="65"/>
      <c r="QO7" s="65"/>
      <c r="QP7" s="65"/>
      <c r="QQ7" s="65"/>
      <c r="QR7" s="65"/>
      <c r="QS7" s="65"/>
      <c r="QT7" s="65"/>
      <c r="QU7" s="65"/>
      <c r="QV7" s="65"/>
      <c r="QW7" s="65"/>
      <c r="QX7" s="65"/>
      <c r="QY7" s="65"/>
      <c r="QZ7" s="65"/>
      <c r="RA7" s="65"/>
      <c r="RB7" s="65"/>
      <c r="RC7" s="65"/>
      <c r="RD7" s="65"/>
      <c r="RE7" s="65"/>
      <c r="RF7" s="65"/>
      <c r="RG7" s="65"/>
      <c r="RH7" s="65"/>
      <c r="RI7" s="65"/>
      <c r="RJ7" s="65"/>
      <c r="RK7" s="65"/>
      <c r="RL7" s="65"/>
      <c r="RM7" s="65"/>
      <c r="RN7" s="65"/>
      <c r="RO7" s="65"/>
      <c r="RP7" s="65"/>
      <c r="RQ7" s="65"/>
      <c r="RR7" s="65"/>
      <c r="RS7" s="65"/>
      <c r="RT7" s="65"/>
      <c r="RU7" s="65"/>
      <c r="RV7" s="65"/>
      <c r="RW7" s="65"/>
      <c r="RX7" s="65"/>
      <c r="RY7" s="65"/>
      <c r="RZ7" s="65"/>
      <c r="SA7" s="65"/>
      <c r="SB7" s="65"/>
      <c r="SC7" s="65"/>
      <c r="SD7" s="65"/>
      <c r="SE7" s="65"/>
      <c r="SF7" s="65"/>
      <c r="SG7" s="65"/>
      <c r="SH7" s="65"/>
      <c r="SI7" s="65"/>
      <c r="SJ7" s="65"/>
      <c r="SK7" s="65"/>
      <c r="SL7" s="65"/>
      <c r="SM7" s="65"/>
      <c r="SN7" s="65"/>
      <c r="SO7" s="65"/>
      <c r="SP7" s="65"/>
      <c r="SQ7" s="65"/>
      <c r="SR7" s="65"/>
      <c r="SS7" s="65"/>
      <c r="ST7" s="65"/>
      <c r="SU7" s="65"/>
      <c r="SV7" s="65"/>
      <c r="SW7" s="65"/>
      <c r="SX7" s="65"/>
      <c r="SY7" s="65"/>
      <c r="SZ7" s="65"/>
      <c r="TA7" s="65"/>
      <c r="TB7" s="65"/>
      <c r="TC7" s="65"/>
      <c r="TD7" s="65"/>
      <c r="TE7" s="65"/>
      <c r="TF7" s="65"/>
      <c r="TG7" s="65"/>
      <c r="TH7" s="65"/>
      <c r="TI7" s="65"/>
      <c r="TJ7" s="65"/>
      <c r="TK7" s="65"/>
      <c r="TL7" s="65"/>
      <c r="TM7" s="65"/>
      <c r="TN7" s="65"/>
      <c r="TO7" s="65"/>
      <c r="TP7" s="65"/>
      <c r="TQ7" s="65"/>
      <c r="TR7" s="65"/>
      <c r="TS7" s="65"/>
      <c r="TT7" s="65"/>
      <c r="TU7" s="65"/>
      <c r="TV7" s="65"/>
      <c r="TW7" s="65"/>
      <c r="TX7" s="65"/>
      <c r="TY7" s="65"/>
      <c r="TZ7" s="65"/>
      <c r="UA7" s="65"/>
      <c r="UB7" s="65"/>
      <c r="UC7" s="65"/>
      <c r="UD7" s="65"/>
      <c r="UE7" s="65"/>
      <c r="UF7" s="65"/>
      <c r="UG7" s="65"/>
      <c r="UH7" s="65"/>
      <c r="UI7" s="65"/>
      <c r="UJ7" s="65"/>
      <c r="UK7" s="65"/>
      <c r="UL7" s="65"/>
      <c r="UM7" s="65"/>
      <c r="UN7" s="65"/>
      <c r="UO7" s="65"/>
      <c r="UP7" s="65"/>
      <c r="UQ7" s="65"/>
      <c r="UR7" s="65"/>
      <c r="US7" s="65"/>
      <c r="UT7" s="65"/>
      <c r="UU7" s="65"/>
      <c r="UV7" s="65"/>
      <c r="UW7" s="65"/>
      <c r="UX7" s="65"/>
      <c r="UY7" s="65"/>
      <c r="UZ7" s="65"/>
      <c r="VA7" s="65"/>
      <c r="VB7" s="65"/>
      <c r="VC7" s="65"/>
      <c r="VD7" s="65"/>
      <c r="VE7" s="65"/>
      <c r="VF7" s="65"/>
      <c r="VG7" s="65"/>
      <c r="VH7" s="65"/>
      <c r="VI7" s="65"/>
      <c r="VJ7" s="65"/>
      <c r="VK7" s="65"/>
      <c r="VL7" s="65"/>
      <c r="VM7" s="65"/>
      <c r="VN7" s="65"/>
      <c r="VO7" s="65"/>
      <c r="VP7" s="65"/>
      <c r="VQ7" s="65"/>
      <c r="VR7" s="65"/>
      <c r="VS7" s="65"/>
      <c r="VT7" s="65"/>
      <c r="VU7" s="65"/>
      <c r="VV7" s="65"/>
      <c r="VW7" s="65"/>
      <c r="VX7" s="65"/>
      <c r="VY7" s="65"/>
      <c r="VZ7" s="65"/>
      <c r="WA7" s="65"/>
      <c r="WB7" s="65"/>
      <c r="WC7" s="65"/>
      <c r="WD7" s="65"/>
      <c r="WE7" s="65"/>
      <c r="WF7" s="65"/>
      <c r="WG7" s="65"/>
      <c r="WH7" s="65"/>
      <c r="WI7" s="65"/>
      <c r="WJ7" s="65"/>
      <c r="WK7" s="65"/>
      <c r="WL7" s="65"/>
      <c r="WM7" s="65"/>
      <c r="WN7" s="65"/>
      <c r="WO7" s="65"/>
      <c r="WP7" s="65"/>
      <c r="WQ7" s="65"/>
      <c r="WR7" s="65"/>
      <c r="WS7" s="65"/>
      <c r="WT7" s="65"/>
      <c r="WU7" s="65"/>
      <c r="WV7" s="65"/>
      <c r="WW7" s="65"/>
      <c r="WX7" s="65"/>
      <c r="WY7" s="65"/>
      <c r="WZ7" s="65"/>
      <c r="XA7" s="65"/>
      <c r="XB7" s="65"/>
      <c r="XC7" s="65"/>
      <c r="XD7" s="65"/>
      <c r="XE7" s="65"/>
      <c r="XF7" s="65"/>
      <c r="XG7" s="65"/>
      <c r="XH7" s="65"/>
      <c r="XI7" s="65"/>
      <c r="XJ7" s="65"/>
      <c r="XK7" s="65"/>
      <c r="XL7" s="65"/>
      <c r="XM7" s="65"/>
      <c r="XN7" s="65"/>
      <c r="XO7" s="65"/>
      <c r="XP7" s="65"/>
      <c r="XQ7" s="65"/>
      <c r="XR7" s="65"/>
      <c r="XS7" s="65"/>
      <c r="XT7" s="65"/>
      <c r="XU7" s="65"/>
      <c r="XV7" s="65"/>
      <c r="XW7" s="65"/>
      <c r="XX7" s="65"/>
      <c r="XY7" s="65"/>
      <c r="XZ7" s="65"/>
      <c r="YA7" s="65"/>
      <c r="YB7" s="65"/>
      <c r="YC7" s="65"/>
      <c r="YD7" s="65"/>
      <c r="YE7" s="65"/>
      <c r="YF7" s="65"/>
      <c r="YG7" s="65"/>
      <c r="YH7" s="65"/>
      <c r="YI7" s="65"/>
      <c r="YJ7" s="65"/>
      <c r="YK7" s="65"/>
      <c r="YL7" s="65"/>
      <c r="YM7" s="65"/>
      <c r="YN7" s="65"/>
      <c r="YO7" s="65"/>
      <c r="YP7" s="65"/>
      <c r="YQ7" s="65"/>
      <c r="YR7" s="65"/>
      <c r="YS7" s="65"/>
      <c r="YT7" s="65"/>
      <c r="YU7" s="65"/>
      <c r="YV7" s="65"/>
      <c r="YW7" s="65"/>
      <c r="YX7" s="65"/>
      <c r="YY7" s="65"/>
      <c r="YZ7" s="65"/>
      <c r="ZA7" s="65"/>
      <c r="ZB7" s="65"/>
      <c r="ZC7" s="65"/>
      <c r="ZD7" s="65"/>
      <c r="ZE7" s="65"/>
      <c r="ZF7" s="65"/>
      <c r="ZG7" s="65"/>
      <c r="ZH7" s="65"/>
      <c r="ZI7" s="65"/>
      <c r="ZJ7" s="65"/>
      <c r="ZK7" s="65"/>
      <c r="ZL7" s="65"/>
      <c r="ZM7" s="65"/>
      <c r="ZN7" s="65"/>
      <c r="ZO7" s="65"/>
      <c r="ZP7" s="65"/>
      <c r="ZQ7" s="65"/>
      <c r="ZR7" s="65"/>
      <c r="ZS7" s="65"/>
      <c r="ZT7" s="65"/>
      <c r="ZU7" s="65"/>
      <c r="ZV7" s="65"/>
      <c r="ZW7" s="65"/>
      <c r="ZX7" s="65"/>
      <c r="ZY7" s="65"/>
      <c r="ZZ7" s="65"/>
      <c r="AAA7" s="65"/>
      <c r="AAB7" s="65"/>
      <c r="AAC7" s="65"/>
      <c r="AAD7" s="65"/>
      <c r="AAE7" s="65"/>
      <c r="AAF7" s="65"/>
      <c r="AAG7" s="65"/>
      <c r="AAH7" s="65"/>
      <c r="AAI7" s="65"/>
      <c r="AAJ7" s="65"/>
      <c r="AAK7" s="65"/>
      <c r="AAL7" s="65"/>
      <c r="AAM7" s="65"/>
      <c r="AAN7" s="65"/>
      <c r="AAO7" s="65"/>
      <c r="AAP7" s="65"/>
      <c r="AAQ7" s="65"/>
      <c r="AAR7" s="65"/>
      <c r="AAS7" s="65"/>
      <c r="AAT7" s="65"/>
      <c r="AAU7" s="65"/>
      <c r="AAV7" s="65"/>
      <c r="AAW7" s="65"/>
      <c r="AAX7" s="65"/>
      <c r="AAY7" s="65"/>
      <c r="AAZ7" s="65"/>
      <c r="ABA7" s="65"/>
      <c r="ABB7" s="65"/>
      <c r="ABC7" s="65"/>
      <c r="ABD7" s="65"/>
      <c r="ABE7" s="65"/>
      <c r="ABF7" s="65"/>
      <c r="ABG7" s="65"/>
      <c r="ABH7" s="65"/>
      <c r="ABI7" s="65"/>
      <c r="ABJ7" s="65"/>
      <c r="ABK7" s="65"/>
      <c r="ABL7" s="65"/>
      <c r="ABM7" s="65"/>
      <c r="ABN7" s="65"/>
      <c r="ABO7" s="65"/>
      <c r="ABP7" s="65"/>
      <c r="ABQ7" s="65"/>
      <c r="ABR7" s="65"/>
      <c r="ABS7" s="65"/>
      <c r="ABT7" s="65"/>
      <c r="ABU7" s="65"/>
      <c r="ABV7" s="65"/>
      <c r="ABW7" s="65"/>
      <c r="ABX7" s="65"/>
      <c r="ABY7" s="65"/>
      <c r="ABZ7" s="65"/>
      <c r="ACA7" s="65"/>
      <c r="ACB7" s="65"/>
      <c r="ACC7" s="65"/>
      <c r="ACD7" s="65"/>
      <c r="ACE7" s="65"/>
      <c r="ACF7" s="65"/>
      <c r="ACG7" s="65"/>
      <c r="ACH7" s="65"/>
      <c r="ACI7" s="65"/>
      <c r="ACJ7" s="65"/>
      <c r="ACK7" s="65"/>
      <c r="ACL7" s="65"/>
      <c r="ACM7" s="65"/>
      <c r="ACN7" s="65"/>
      <c r="ACO7" s="65"/>
      <c r="ACP7" s="65"/>
      <c r="ACQ7" s="65"/>
      <c r="ACR7" s="65"/>
      <c r="ACS7" s="65"/>
      <c r="ACT7" s="65"/>
      <c r="ACU7" s="65"/>
      <c r="ACV7" s="65"/>
      <c r="ACW7" s="65"/>
      <c r="ACX7" s="65"/>
      <c r="ACY7" s="65"/>
      <c r="ACZ7" s="65"/>
      <c r="ADA7" s="65"/>
      <c r="ADB7" s="65"/>
      <c r="ADC7" s="65"/>
      <c r="ADD7" s="65"/>
      <c r="ADE7" s="65"/>
      <c r="ADF7" s="65"/>
      <c r="ADG7" s="65"/>
      <c r="ADH7" s="65"/>
      <c r="ADI7" s="65"/>
      <c r="ADJ7" s="65"/>
      <c r="ADK7" s="65"/>
      <c r="ADL7" s="65"/>
      <c r="ADM7" s="65"/>
      <c r="ADN7" s="65"/>
      <c r="ADO7" s="65"/>
      <c r="ADP7" s="65"/>
      <c r="ADQ7" s="65"/>
      <c r="ADR7" s="65"/>
      <c r="ADS7" s="65"/>
      <c r="ADT7" s="65"/>
      <c r="ADU7" s="65"/>
      <c r="ADV7" s="65"/>
      <c r="ADW7" s="65"/>
      <c r="ADX7" s="65"/>
      <c r="ADY7" s="65"/>
      <c r="ADZ7" s="65"/>
      <c r="AEA7" s="65"/>
      <c r="AEB7" s="65"/>
      <c r="AEC7" s="65"/>
      <c r="AED7" s="65"/>
      <c r="AEE7" s="65"/>
      <c r="AEF7" s="65"/>
      <c r="AEG7" s="65"/>
      <c r="AEH7" s="65"/>
      <c r="AEI7" s="65"/>
      <c r="AEJ7" s="65"/>
      <c r="AEK7" s="65"/>
      <c r="AEL7" s="65"/>
      <c r="AEM7" s="65"/>
      <c r="AEN7" s="65"/>
      <c r="AEO7" s="65"/>
      <c r="AEP7" s="65"/>
      <c r="AEQ7" s="65"/>
      <c r="AER7" s="65"/>
      <c r="AES7" s="65"/>
      <c r="AET7" s="65"/>
      <c r="AEU7" s="65"/>
      <c r="AEV7" s="65"/>
    </row>
    <row r="8" spans="1:828" x14ac:dyDescent="0.25">
      <c r="A8" s="69">
        <v>1</v>
      </c>
      <c r="B8" s="69" t="str">
        <f>IF(AND(C8&lt;&gt;"",C8&lt;&gt;" -  -  -  -  - "),VLOOKUP(C8,exp!$A$8:$B$507,2,FALSE),"")</f>
        <v/>
      </c>
      <c r="C8" s="60"/>
      <c r="D8" s="69" t="str">
        <f>IF(AND(E8&lt;&gt;"",E8&lt;&gt;" -  -  -  -  - "),VLOOKUP(E8,acc!$A$8:$B$507,2,FALSE),"")</f>
        <v/>
      </c>
      <c r="E8" s="60"/>
      <c r="F8" s="44"/>
      <c r="G8" s="69" t="str">
        <f>IF(AND(H8&lt;&gt;"",H8&lt;&gt;" -  -  -  -  - "),VLOOKUP(H8,pay!$A$8:$B$507,2,FALSE),"")</f>
        <v/>
      </c>
      <c r="H8" s="60"/>
      <c r="I8" s="44"/>
      <c r="J8" s="93" t="str">
        <f>IF(F8&lt;&gt;I8,"колони F и I са с различна сума",IF(AND(OR(F8&lt;=0,I8&lt;=0),F8&lt;&gt;"",I8&lt;&gt;""),"Попълнена е сума равна или по-малка от 0-ла",IF(AND(OR(B8&lt;&gt;"",D8&lt;&gt;"",F8&lt;&gt;"",G8&lt;&gt;"",I8&lt;&gt;""),OR(B8="",D8="",F8="",G8="",I8="")),"Не са попълнени всички полета","OK")))</f>
        <v>OK</v>
      </c>
      <c r="K8" s="93" t="str">
        <f>IF(O8&gt;P8,"Разходът е на по-висока стойност от посочените в Таблица 5 части от счетовнодни документи",IF(O8&gt;Q8,"Разходът е на по-висока стойност от посочените в Таблица 5 части от платежни документи","OK"))</f>
        <v>OK</v>
      </c>
      <c r="L8" s="93" t="str">
        <f>IF(R8&lt;S8,"Сумата на частите на счетоводния документ в Т5, е по-голяма от стойността му в Т3","OK")</f>
        <v>OK</v>
      </c>
      <c r="M8" s="93" t="str">
        <f>IF(T8&lt;U8,"Сумата на частите на платежния документ в Т5, е по-голяма от стойността му в Т4","OK")</f>
        <v>OK</v>
      </c>
      <c r="N8" s="63" t="str">
        <f>IF(OR(ABS(F8)*100&gt;TRUNC(ABS(F8)*100),ABS(I8)*100&gt;TRUNC(ABS(I8)*100)),"Въведена е сума с повече от два знака след десетичната запетая","")</f>
        <v/>
      </c>
      <c r="O8" s="110">
        <f>SUMIF(exp!$B$8:$B$507,total!B8,exp!$Q$8:$Q$507)</f>
        <v>0</v>
      </c>
      <c r="P8" s="111">
        <f>IF(B8&lt;&gt;"",SUMIF(total!$B$8:$B$1007,total!B8,$F$8:$F$1007),0)</f>
        <v>0</v>
      </c>
      <c r="Q8" s="110">
        <f>SUMIF(total!$B$8:$B$1007,total!B8,$I$8:$I$1007)</f>
        <v>0</v>
      </c>
      <c r="R8" s="110">
        <f>SUMIF(acc!$B$8:$B$507,total!D8,acc!$J$8:$J$507)</f>
        <v>0</v>
      </c>
      <c r="S8" s="110">
        <f>IF(D8&lt;&gt;"",SUMIF(total!$D$8:$D$1007,total!D8,$F$8:$F$1007),0)</f>
        <v>0</v>
      </c>
      <c r="T8" s="110">
        <f>SUMIF(pay!$B$8:$B$507,total!G8,pay!$H$8:$H$507)</f>
        <v>0</v>
      </c>
      <c r="U8" s="110">
        <f>IF(G8&lt;&gt;"",SUMIF(total!$G$8:$G$1007,total!G8,$I$8:$I$1007),0)</f>
        <v>0</v>
      </c>
    </row>
    <row r="9" spans="1:828" x14ac:dyDescent="0.25">
      <c r="A9" s="69">
        <v>2</v>
      </c>
      <c r="B9" s="69" t="str">
        <f>IF(AND(C9&lt;&gt;"",C9&lt;&gt;" -  -  -  -  - "),VLOOKUP(C9,exp!$A$8:$B$507,2,FALSE),"")</f>
        <v/>
      </c>
      <c r="C9" s="60"/>
      <c r="D9" s="69" t="str">
        <f>IF(AND(E9&lt;&gt;"",E9&lt;&gt;" -  -  -  -  - "),VLOOKUP(E9,acc!$A$8:$B$507,2,FALSE),"")</f>
        <v/>
      </c>
      <c r="E9" s="60"/>
      <c r="F9" s="44"/>
      <c r="G9" s="69" t="str">
        <f>IF(AND(H9&lt;&gt;"",H9&lt;&gt;" -  -  -  -  - "),VLOOKUP(H9,pay!$A$8:$B$507,2,FALSE),"")</f>
        <v/>
      </c>
      <c r="H9" s="60"/>
      <c r="I9" s="44"/>
      <c r="J9" s="93" t="str">
        <f>IF(F9&lt;&gt;I9,"колони F и I са с различна сума",IF(AND(OR(F9&lt;=0,I9&lt;=0),F9&lt;&gt;"",I9&lt;&gt;""),"Попълнена е сума равна или по-малка от 0-ла",IF(AND(OR(B9&lt;&gt;"",D9&lt;&gt;"",F9&lt;&gt;"",G9&lt;&gt;"",I9&lt;&gt;""),OR(B9="",D9="",F9="",G9="",I9="")),"Не са попълнени всички полета","OK")))</f>
        <v>OK</v>
      </c>
      <c r="K9" s="93" t="str">
        <f t="shared" ref="K9:K72" si="0">IF(O9&gt;P9,"Разходът е на по-висока стойност от посочените в Таблица 5 части от счетовнодни документи",IF(O9&gt;Q9,"Разходът е на по-висока стойност от посочените в Таблица 5 части от платежни документи","OK"))</f>
        <v>OK</v>
      </c>
      <c r="L9" s="93" t="str">
        <f t="shared" ref="L9:L72" si="1">IF(R9&lt;S9,"Сумата на частите на счетоводния документ в Т5, е по-голяма от стойността му в Т3","OK")</f>
        <v>OK</v>
      </c>
      <c r="M9" s="93" t="str">
        <f t="shared" ref="M9:M72" si="2">IF(T9&lt;U9,"Сумата на частите на платежния документ в Т5, е по-голяма от стойността му в Т4","OK")</f>
        <v>OK</v>
      </c>
      <c r="N9" s="63" t="str">
        <f t="shared" ref="N9:N72" si="3">IF(OR(ABS(F9)*100&gt;TRUNC(ABS(F9)*100),ABS(I9)*100&gt;TRUNC(ABS(I9)*100)),"Въведена е сума с повече от два знака след десетичната запетая","")</f>
        <v/>
      </c>
      <c r="O9" s="110">
        <f>SUMIF(exp!$B$8:$B$507,total!B9,exp!$Q$8:$Q$507)</f>
        <v>0</v>
      </c>
      <c r="P9" s="111">
        <f>IF(B9&lt;&gt;"",SUMIF(total!$B$8:$B$1007,total!B9,$F$8:$F$1007),0)</f>
        <v>0</v>
      </c>
      <c r="Q9" s="110">
        <f>SUMIF(total!$B$8:$B$1007,total!B9,$I$8:$I$1007)</f>
        <v>0</v>
      </c>
      <c r="R9" s="110">
        <f>SUMIF(acc!$B$8:$B$507,total!D9,acc!$J$8:$J$507)</f>
        <v>0</v>
      </c>
      <c r="S9" s="110">
        <f>IF(D9&lt;&gt;"",SUMIF(total!$D$8:$D$1007,total!D9,$F$8:$F$1007),0)</f>
        <v>0</v>
      </c>
      <c r="T9" s="110">
        <f>SUMIF(pay!$B$8:$B$507,total!G9,pay!$H$8:$H$507)</f>
        <v>0</v>
      </c>
      <c r="U9" s="110">
        <f>IF(G9&lt;&gt;"",SUMIF(total!$G$8:$G$1007,total!G9,$I$8:$I$1007),0)</f>
        <v>0</v>
      </c>
    </row>
    <row r="10" spans="1:828" x14ac:dyDescent="0.25">
      <c r="A10" s="69">
        <v>3</v>
      </c>
      <c r="B10" s="69" t="str">
        <f>IF(AND(C10&lt;&gt;"",C10&lt;&gt;" -  -  -  -  - "),VLOOKUP(C10,exp!$A$8:$B$507,2,FALSE),"")</f>
        <v/>
      </c>
      <c r="C10" s="60"/>
      <c r="D10" s="69" t="str">
        <f>IF(AND(E10&lt;&gt;"",E10&lt;&gt;" -  -  -  -  - "),VLOOKUP(E10,acc!$A$8:$B$507,2,FALSE),"")</f>
        <v/>
      </c>
      <c r="E10" s="60"/>
      <c r="F10" s="44"/>
      <c r="G10" s="69" t="str">
        <f>IF(AND(H10&lt;&gt;"",H10&lt;&gt;" -  -  -  -  - "),VLOOKUP(H10,pay!$A$8:$B$507,2,FALSE),"")</f>
        <v/>
      </c>
      <c r="H10" s="60"/>
      <c r="I10" s="44"/>
      <c r="J10" s="93" t="str">
        <f t="shared" ref="J10:J72" si="4">IF(F10&lt;&gt;I10,"колони F и I са с различна сума",IF(AND(OR(F10&lt;=0,I10&lt;=0),F10&lt;&gt;"",I10&lt;&gt;""),"Попълнена е сума равна или по-малка от 0-ла",IF(AND(OR(B10&lt;&gt;"",D10&lt;&gt;"",F10&lt;&gt;"",G10&lt;&gt;"",I10&lt;&gt;""),OR(B10="",D10="",F10="",G10="",I10="")),"Не са попълнени всички полета","OK")))</f>
        <v>OK</v>
      </c>
      <c r="K10" s="93" t="str">
        <f t="shared" si="0"/>
        <v>OK</v>
      </c>
      <c r="L10" s="93" t="str">
        <f t="shared" si="1"/>
        <v>OK</v>
      </c>
      <c r="M10" s="93" t="str">
        <f t="shared" si="2"/>
        <v>OK</v>
      </c>
      <c r="N10" s="63" t="str">
        <f t="shared" si="3"/>
        <v/>
      </c>
      <c r="O10" s="110">
        <f>SUMIF(exp!$B$8:$B$507,total!B10,exp!$Q$8:$Q$507)</f>
        <v>0</v>
      </c>
      <c r="P10" s="111">
        <f>IF(B10&lt;&gt;"",SUMIF(total!$B$8:$B$1007,total!B10,$F$8:$F$1007),0)</f>
        <v>0</v>
      </c>
      <c r="Q10" s="110">
        <f>SUMIF(total!$B$8:$B$1007,total!B10,$I$8:$I$1007)</f>
        <v>0</v>
      </c>
      <c r="R10" s="110">
        <f>SUMIF(acc!$B$8:$B$507,total!D10,acc!$J$8:$J$507)</f>
        <v>0</v>
      </c>
      <c r="S10" s="110">
        <f>IF(D10&lt;&gt;"",SUMIF(total!$D$8:$D$1007,total!D10,$F$8:$F$1007),0)</f>
        <v>0</v>
      </c>
      <c r="T10" s="110">
        <f>SUMIF(pay!$B$8:$B$507,total!G10,pay!$H$8:$H$507)</f>
        <v>0</v>
      </c>
      <c r="U10" s="110">
        <f>IF(G10&lt;&gt;"",SUMIF(total!$G$8:$G$1007,total!G10,$I$8:$I$1007),0)</f>
        <v>0</v>
      </c>
    </row>
    <row r="11" spans="1:828" x14ac:dyDescent="0.25">
      <c r="A11" s="69">
        <v>4</v>
      </c>
      <c r="B11" s="69" t="str">
        <f>IF(AND(C11&lt;&gt;"",C11&lt;&gt;" -  -  -  -  - "),VLOOKUP(C11,exp!$A$8:$B$507,2,FALSE),"")</f>
        <v/>
      </c>
      <c r="C11" s="60"/>
      <c r="D11" s="69" t="str">
        <f>IF(AND(E11&lt;&gt;"",E11&lt;&gt;" -  -  -  -  - "),VLOOKUP(E11,acc!$A$8:$B$507,2,FALSE),"")</f>
        <v/>
      </c>
      <c r="E11" s="60"/>
      <c r="F11" s="44"/>
      <c r="G11" s="69" t="str">
        <f>IF(AND(H11&lt;&gt;"",H11&lt;&gt;" -  -  -  -  - "),VLOOKUP(H11,pay!$A$8:$B$507,2,FALSE),"")</f>
        <v/>
      </c>
      <c r="H11" s="60"/>
      <c r="I11" s="44"/>
      <c r="J11" s="93" t="str">
        <f t="shared" si="4"/>
        <v>OK</v>
      </c>
      <c r="K11" s="93" t="str">
        <f t="shared" si="0"/>
        <v>OK</v>
      </c>
      <c r="L11" s="93" t="str">
        <f t="shared" si="1"/>
        <v>OK</v>
      </c>
      <c r="M11" s="93" t="str">
        <f t="shared" si="2"/>
        <v>OK</v>
      </c>
      <c r="N11" s="63" t="str">
        <f t="shared" si="3"/>
        <v/>
      </c>
      <c r="O11" s="110">
        <f>SUMIF(exp!$B$8:$B$507,total!B11,exp!$Q$8:$Q$507)</f>
        <v>0</v>
      </c>
      <c r="P11" s="111">
        <f>IF(B11&lt;&gt;"",SUMIF(total!$B$8:$B$1007,total!B11,$F$8:$F$1007),0)</f>
        <v>0</v>
      </c>
      <c r="Q11" s="110">
        <f>SUMIF(total!$B$8:$B$1007,total!B11,$I$8:$I$1007)</f>
        <v>0</v>
      </c>
      <c r="R11" s="110">
        <f>SUMIF(acc!$B$8:$B$507,total!D11,acc!$J$8:$J$507)</f>
        <v>0</v>
      </c>
      <c r="S11" s="110">
        <f>IF(D11&lt;&gt;"",SUMIF(total!$D$8:$D$1007,total!D11,$F$8:$F$1007),0)</f>
        <v>0</v>
      </c>
      <c r="T11" s="110">
        <f>SUMIF(pay!$B$8:$B$507,total!G11,pay!$H$8:$H$507)</f>
        <v>0</v>
      </c>
      <c r="U11" s="110">
        <f>IF(G11&lt;&gt;"",SUMIF(total!$G$8:$G$1007,total!G11,$I$8:$I$1007),0)</f>
        <v>0</v>
      </c>
    </row>
    <row r="12" spans="1:828" x14ac:dyDescent="0.25">
      <c r="A12" s="69">
        <v>5</v>
      </c>
      <c r="B12" s="69" t="str">
        <f>IF(AND(C12&lt;&gt;"",C12&lt;&gt;" -  -  -  -  - "),VLOOKUP(C12,exp!$A$8:$B$507,2,FALSE),"")</f>
        <v/>
      </c>
      <c r="C12" s="60"/>
      <c r="D12" s="69" t="str">
        <f>IF(AND(E12&lt;&gt;"",E12&lt;&gt;" -  -  -  -  - "),VLOOKUP(E12,acc!$A$8:$B$507,2,FALSE),"")</f>
        <v/>
      </c>
      <c r="E12" s="60"/>
      <c r="F12" s="44"/>
      <c r="G12" s="69" t="str">
        <f>IF(AND(H12&lt;&gt;"",H12&lt;&gt;" -  -  -  -  - "),VLOOKUP(H12,pay!$A$8:$B$507,2,FALSE),"")</f>
        <v/>
      </c>
      <c r="H12" s="60"/>
      <c r="I12" s="44"/>
      <c r="J12" s="93" t="str">
        <f t="shared" si="4"/>
        <v>OK</v>
      </c>
      <c r="K12" s="93" t="str">
        <f t="shared" si="0"/>
        <v>OK</v>
      </c>
      <c r="L12" s="93" t="str">
        <f t="shared" si="1"/>
        <v>OK</v>
      </c>
      <c r="M12" s="93" t="str">
        <f t="shared" si="2"/>
        <v>OK</v>
      </c>
      <c r="N12" s="63" t="str">
        <f t="shared" si="3"/>
        <v/>
      </c>
      <c r="O12" s="110">
        <f>SUMIF(exp!$B$8:$B$507,total!B12,exp!$Q$8:$Q$507)</f>
        <v>0</v>
      </c>
      <c r="P12" s="111">
        <f>IF(B12&lt;&gt;"",SUMIF(total!$B$8:$B$1007,total!B12,$F$8:$F$1007),0)</f>
        <v>0</v>
      </c>
      <c r="Q12" s="110">
        <f>SUMIF(total!$B$8:$B$1007,total!B12,$I$8:$I$1007)</f>
        <v>0</v>
      </c>
      <c r="R12" s="110">
        <f>SUMIF(acc!$B$8:$B$507,total!D12,acc!$J$8:$J$507)</f>
        <v>0</v>
      </c>
      <c r="S12" s="110">
        <f>IF(D12&lt;&gt;"",SUMIF(total!$D$8:$D$1007,total!D12,$F$8:$F$1007),0)</f>
        <v>0</v>
      </c>
      <c r="T12" s="110">
        <f>SUMIF(pay!$B$8:$B$507,total!G12,pay!$H$8:$H$507)</f>
        <v>0</v>
      </c>
      <c r="U12" s="110">
        <f>IF(G12&lt;&gt;"",SUMIF(total!$G$8:$G$1007,total!G12,$I$8:$I$1007),0)</f>
        <v>0</v>
      </c>
    </row>
    <row r="13" spans="1:828" x14ac:dyDescent="0.25">
      <c r="A13" s="69">
        <v>6</v>
      </c>
      <c r="B13" s="69" t="str">
        <f>IF(AND(C13&lt;&gt;"",C13&lt;&gt;" -  -  -  -  - "),VLOOKUP(C13,exp!$A$8:$B$507,2,FALSE),"")</f>
        <v/>
      </c>
      <c r="C13" s="60"/>
      <c r="D13" s="69" t="str">
        <f>IF(AND(E13&lt;&gt;"",E13&lt;&gt;" -  -  -  -  - "),VLOOKUP(E13,acc!$A$8:$B$507,2,FALSE),"")</f>
        <v/>
      </c>
      <c r="E13" s="60"/>
      <c r="F13" s="44"/>
      <c r="G13" s="69" t="str">
        <f>IF(AND(H13&lt;&gt;"",H13&lt;&gt;" -  -  -  -  - "),VLOOKUP(H13,pay!$A$8:$B$507,2,FALSE),"")</f>
        <v/>
      </c>
      <c r="H13" s="60"/>
      <c r="I13" s="44"/>
      <c r="J13" s="93" t="str">
        <f t="shared" si="4"/>
        <v>OK</v>
      </c>
      <c r="K13" s="93" t="str">
        <f t="shared" si="0"/>
        <v>OK</v>
      </c>
      <c r="L13" s="93" t="str">
        <f t="shared" si="1"/>
        <v>OK</v>
      </c>
      <c r="M13" s="93" t="str">
        <f t="shared" si="2"/>
        <v>OK</v>
      </c>
      <c r="N13" s="63" t="str">
        <f t="shared" si="3"/>
        <v/>
      </c>
      <c r="O13" s="110">
        <f>SUMIF(exp!$B$8:$B$507,total!B13,exp!$Q$8:$Q$507)</f>
        <v>0</v>
      </c>
      <c r="P13" s="111">
        <f>IF(B13&lt;&gt;"",SUMIF(total!$B$8:$B$1007,total!B13,$F$8:$F$1007),0)</f>
        <v>0</v>
      </c>
      <c r="Q13" s="110">
        <f>SUMIF(total!$B$8:$B$1007,total!B13,$I$8:$I$1007)</f>
        <v>0</v>
      </c>
      <c r="R13" s="110">
        <f>SUMIF(acc!$B$8:$B$507,total!D13,acc!$J$8:$J$507)</f>
        <v>0</v>
      </c>
      <c r="S13" s="110">
        <f>IF(D13&lt;&gt;"",SUMIF(total!$D$8:$D$1007,total!D13,$F$8:$F$1007),0)</f>
        <v>0</v>
      </c>
      <c r="T13" s="110">
        <f>SUMIF(pay!$B$8:$B$507,total!G13,pay!$H$8:$H$507)</f>
        <v>0</v>
      </c>
      <c r="U13" s="110">
        <f>IF(G13&lt;&gt;"",SUMIF(total!$G$8:$G$1007,total!G13,$I$8:$I$1007),0)</f>
        <v>0</v>
      </c>
    </row>
    <row r="14" spans="1:828" x14ac:dyDescent="0.25">
      <c r="A14" s="69">
        <v>7</v>
      </c>
      <c r="B14" s="69" t="str">
        <f>IF(AND(C14&lt;&gt;"",C14&lt;&gt;" -  -  -  -  - "),VLOOKUP(C14,exp!$A$8:$B$507,2,FALSE),"")</f>
        <v/>
      </c>
      <c r="C14" s="60"/>
      <c r="D14" s="69" t="str">
        <f>IF(AND(E14&lt;&gt;"",E14&lt;&gt;" -  -  -  -  - "),VLOOKUP(E14,acc!$A$8:$B$507,2,FALSE),"")</f>
        <v/>
      </c>
      <c r="E14" s="60"/>
      <c r="F14" s="44"/>
      <c r="G14" s="69" t="str">
        <f>IF(AND(H14&lt;&gt;"",H14&lt;&gt;" -  -  -  -  - "),VLOOKUP(H14,pay!$A$8:$B$507,2,FALSE),"")</f>
        <v/>
      </c>
      <c r="H14" s="60"/>
      <c r="I14" s="44"/>
      <c r="J14" s="93" t="str">
        <f t="shared" si="4"/>
        <v>OK</v>
      </c>
      <c r="K14" s="93" t="str">
        <f t="shared" si="0"/>
        <v>OK</v>
      </c>
      <c r="L14" s="93" t="str">
        <f t="shared" si="1"/>
        <v>OK</v>
      </c>
      <c r="M14" s="93" t="str">
        <f t="shared" si="2"/>
        <v>OK</v>
      </c>
      <c r="N14" s="63" t="str">
        <f t="shared" si="3"/>
        <v/>
      </c>
      <c r="O14" s="110">
        <f>SUMIF(exp!$B$8:$B$507,total!B14,exp!$Q$8:$Q$507)</f>
        <v>0</v>
      </c>
      <c r="P14" s="111">
        <f>IF(B14&lt;&gt;"",SUMIF(total!$B$8:$B$1007,total!B14,$F$8:$F$1007),0)</f>
        <v>0</v>
      </c>
      <c r="Q14" s="110">
        <f>SUMIF(total!$B$8:$B$1007,total!B14,$I$8:$I$1007)</f>
        <v>0</v>
      </c>
      <c r="R14" s="110">
        <f>SUMIF(acc!$B$8:$B$507,total!D14,acc!$J$8:$J$507)</f>
        <v>0</v>
      </c>
      <c r="S14" s="110">
        <f>IF(D14&lt;&gt;"",SUMIF(total!$D$8:$D$1007,total!D14,$F$8:$F$1007),0)</f>
        <v>0</v>
      </c>
      <c r="T14" s="110">
        <f>SUMIF(pay!$B$8:$B$507,total!G14,pay!$H$8:$H$507)</f>
        <v>0</v>
      </c>
      <c r="U14" s="110">
        <f>IF(G14&lt;&gt;"",SUMIF(total!$G$8:$G$1007,total!G14,$I$8:$I$1007),0)</f>
        <v>0</v>
      </c>
    </row>
    <row r="15" spans="1:828" x14ac:dyDescent="0.25">
      <c r="A15" s="69">
        <v>8</v>
      </c>
      <c r="B15" s="69" t="str">
        <f>IF(AND(C15&lt;&gt;"",C15&lt;&gt;" -  -  -  -  - "),VLOOKUP(C15,exp!$A$8:$B$507,2,FALSE),"")</f>
        <v/>
      </c>
      <c r="C15" s="60"/>
      <c r="D15" s="69" t="str">
        <f>IF(AND(E15&lt;&gt;"",E15&lt;&gt;" -  -  -  -  - "),VLOOKUP(E15,acc!$A$8:$B$507,2,FALSE),"")</f>
        <v/>
      </c>
      <c r="E15" s="60"/>
      <c r="F15" s="44"/>
      <c r="G15" s="69" t="str">
        <f>IF(AND(H15&lt;&gt;"",H15&lt;&gt;" -  -  -  -  - "),VLOOKUP(H15,pay!$A$8:$B$507,2,FALSE),"")</f>
        <v/>
      </c>
      <c r="H15" s="60"/>
      <c r="I15" s="44"/>
      <c r="J15" s="93" t="str">
        <f t="shared" si="4"/>
        <v>OK</v>
      </c>
      <c r="K15" s="93" t="str">
        <f t="shared" si="0"/>
        <v>OK</v>
      </c>
      <c r="L15" s="93" t="str">
        <f t="shared" si="1"/>
        <v>OK</v>
      </c>
      <c r="M15" s="93" t="str">
        <f t="shared" si="2"/>
        <v>OK</v>
      </c>
      <c r="N15" s="63" t="str">
        <f t="shared" si="3"/>
        <v/>
      </c>
      <c r="O15" s="110">
        <f>SUMIF(exp!$B$8:$B$507,total!B15,exp!$Q$8:$Q$507)</f>
        <v>0</v>
      </c>
      <c r="P15" s="111">
        <f>IF(B15&lt;&gt;"",SUMIF(total!$B$8:$B$1007,total!B15,$F$8:$F$1007),0)</f>
        <v>0</v>
      </c>
      <c r="Q15" s="110">
        <f>SUMIF(total!$B$8:$B$1007,total!B15,$I$8:$I$1007)</f>
        <v>0</v>
      </c>
      <c r="R15" s="110">
        <f>SUMIF(acc!$B$8:$B$507,total!D15,acc!$J$8:$J$507)</f>
        <v>0</v>
      </c>
      <c r="S15" s="110">
        <f>IF(D15&lt;&gt;"",SUMIF(total!$D$8:$D$1007,total!D15,$F$8:$F$1007),0)</f>
        <v>0</v>
      </c>
      <c r="T15" s="110">
        <f>SUMIF(pay!$B$8:$B$507,total!G15,pay!$H$8:$H$507)</f>
        <v>0</v>
      </c>
      <c r="U15" s="110">
        <f>IF(G15&lt;&gt;"",SUMIF(total!$G$8:$G$1007,total!G15,$I$8:$I$1007),0)</f>
        <v>0</v>
      </c>
    </row>
    <row r="16" spans="1:828" x14ac:dyDescent="0.25">
      <c r="A16" s="69">
        <v>9</v>
      </c>
      <c r="B16" s="69" t="str">
        <f>IF(AND(C16&lt;&gt;"",C16&lt;&gt;" -  -  -  -  - "),VLOOKUP(C16,exp!$A$8:$B$507,2,FALSE),"")</f>
        <v/>
      </c>
      <c r="C16" s="60"/>
      <c r="D16" s="69" t="str">
        <f>IF(AND(E16&lt;&gt;"",E16&lt;&gt;" -  -  -  -  - "),VLOOKUP(E16,acc!$A$8:$B$507,2,FALSE),"")</f>
        <v/>
      </c>
      <c r="E16" s="60"/>
      <c r="F16" s="44"/>
      <c r="G16" s="69" t="str">
        <f>IF(AND(H16&lt;&gt;"",H16&lt;&gt;" -  -  -  -  - "),VLOOKUP(H16,pay!$A$8:$B$507,2,FALSE),"")</f>
        <v/>
      </c>
      <c r="H16" s="60"/>
      <c r="I16" s="44"/>
      <c r="J16" s="93" t="str">
        <f t="shared" si="4"/>
        <v>OK</v>
      </c>
      <c r="K16" s="93" t="str">
        <f t="shared" si="0"/>
        <v>OK</v>
      </c>
      <c r="L16" s="93" t="str">
        <f t="shared" si="1"/>
        <v>OK</v>
      </c>
      <c r="M16" s="93" t="str">
        <f t="shared" si="2"/>
        <v>OK</v>
      </c>
      <c r="N16" s="63" t="str">
        <f t="shared" si="3"/>
        <v/>
      </c>
      <c r="O16" s="110">
        <f>SUMIF(exp!$B$8:$B$507,total!B16,exp!$Q$8:$Q$507)</f>
        <v>0</v>
      </c>
      <c r="P16" s="111">
        <f>IF(B16&lt;&gt;"",SUMIF(total!$B$8:$B$1007,total!B16,$F$8:$F$1007),0)</f>
        <v>0</v>
      </c>
      <c r="Q16" s="110">
        <f>SUMIF(total!$B$8:$B$1007,total!B16,$I$8:$I$1007)</f>
        <v>0</v>
      </c>
      <c r="R16" s="110">
        <f>SUMIF(acc!$B$8:$B$507,total!D16,acc!$J$8:$J$507)</f>
        <v>0</v>
      </c>
      <c r="S16" s="110">
        <f>IF(D16&lt;&gt;"",SUMIF(total!$D$8:$D$1007,total!D16,$F$8:$F$1007),0)</f>
        <v>0</v>
      </c>
      <c r="T16" s="110">
        <f>SUMIF(pay!$B$8:$B$507,total!G16,pay!$H$8:$H$507)</f>
        <v>0</v>
      </c>
      <c r="U16" s="110">
        <f>IF(G16&lt;&gt;"",SUMIF(total!$G$8:$G$1007,total!G16,$I$8:$I$1007),0)</f>
        <v>0</v>
      </c>
    </row>
    <row r="17" spans="1:21" x14ac:dyDescent="0.25">
      <c r="A17" s="69">
        <v>10</v>
      </c>
      <c r="B17" s="69" t="str">
        <f>IF(AND(C17&lt;&gt;"",C17&lt;&gt;" -  -  -  -  - "),VLOOKUP(C17,exp!$A$8:$B$507,2,FALSE),"")</f>
        <v/>
      </c>
      <c r="C17" s="60"/>
      <c r="D17" s="69" t="str">
        <f>IF(AND(E17&lt;&gt;"",E17&lt;&gt;" -  -  -  -  - "),VLOOKUP(E17,acc!$A$8:$B$507,2,FALSE),"")</f>
        <v/>
      </c>
      <c r="E17" s="60"/>
      <c r="F17" s="44"/>
      <c r="G17" s="69" t="str">
        <f>IF(AND(H17&lt;&gt;"",H17&lt;&gt;" -  -  -  -  - "),VLOOKUP(H17,pay!$A$8:$B$507,2,FALSE),"")</f>
        <v/>
      </c>
      <c r="H17" s="60"/>
      <c r="I17" s="44"/>
      <c r="J17" s="93" t="str">
        <f t="shared" si="4"/>
        <v>OK</v>
      </c>
      <c r="K17" s="93" t="str">
        <f t="shared" si="0"/>
        <v>OK</v>
      </c>
      <c r="L17" s="93" t="str">
        <f t="shared" si="1"/>
        <v>OK</v>
      </c>
      <c r="M17" s="93" t="str">
        <f t="shared" si="2"/>
        <v>OK</v>
      </c>
      <c r="N17" s="63" t="str">
        <f t="shared" si="3"/>
        <v/>
      </c>
      <c r="O17" s="110">
        <f>SUMIF(exp!$B$8:$B$507,total!B17,exp!$Q$8:$Q$507)</f>
        <v>0</v>
      </c>
      <c r="P17" s="111">
        <f>IF(B17&lt;&gt;"",SUMIF(total!$B$8:$B$1007,total!B17,$F$8:$F$1007),0)</f>
        <v>0</v>
      </c>
      <c r="Q17" s="110">
        <f>SUMIF(total!$B$8:$B$1007,total!B17,$I$8:$I$1007)</f>
        <v>0</v>
      </c>
      <c r="R17" s="110">
        <f>SUMIF(acc!$B$8:$B$507,total!D17,acc!$J$8:$J$507)</f>
        <v>0</v>
      </c>
      <c r="S17" s="110">
        <f>IF(D17&lt;&gt;"",SUMIF(total!$D$8:$D$1007,total!D17,$F$8:$F$1007),0)</f>
        <v>0</v>
      </c>
      <c r="T17" s="110">
        <f>SUMIF(pay!$B$8:$B$507,total!G17,pay!$H$8:$H$507)</f>
        <v>0</v>
      </c>
      <c r="U17" s="110">
        <f>IF(G17&lt;&gt;"",SUMIF(total!$G$8:$G$1007,total!G17,$I$8:$I$1007),0)</f>
        <v>0</v>
      </c>
    </row>
    <row r="18" spans="1:21" x14ac:dyDescent="0.25">
      <c r="A18" s="69">
        <v>11</v>
      </c>
      <c r="B18" s="69" t="str">
        <f>IF(AND(C18&lt;&gt;"",C18&lt;&gt;" -  -  -  -  - "),VLOOKUP(C18,exp!$A$8:$B$507,2,FALSE),"")</f>
        <v/>
      </c>
      <c r="C18" s="60"/>
      <c r="D18" s="69" t="str">
        <f>IF(AND(E18&lt;&gt;"",E18&lt;&gt;" -  -  -  -  - "),VLOOKUP(E18,acc!$A$8:$B$507,2,FALSE),"")</f>
        <v/>
      </c>
      <c r="E18" s="60"/>
      <c r="F18" s="44"/>
      <c r="G18" s="69" t="str">
        <f>IF(AND(H18&lt;&gt;"",H18&lt;&gt;" -  -  -  -  - "),VLOOKUP(H18,pay!$A$8:$B$507,2,FALSE),"")</f>
        <v/>
      </c>
      <c r="H18" s="60"/>
      <c r="I18" s="44"/>
      <c r="J18" s="93" t="str">
        <f t="shared" si="4"/>
        <v>OK</v>
      </c>
      <c r="K18" s="93" t="str">
        <f t="shared" si="0"/>
        <v>OK</v>
      </c>
      <c r="L18" s="93" t="str">
        <f t="shared" si="1"/>
        <v>OK</v>
      </c>
      <c r="M18" s="93" t="str">
        <f t="shared" si="2"/>
        <v>OK</v>
      </c>
      <c r="N18" s="63" t="str">
        <f t="shared" si="3"/>
        <v/>
      </c>
      <c r="O18" s="110">
        <f>SUMIF(exp!$B$8:$B$507,total!B18,exp!$Q$8:$Q$507)</f>
        <v>0</v>
      </c>
      <c r="P18" s="111">
        <f>IF(B18&lt;&gt;"",SUMIF(total!$B$8:$B$1007,total!B18,$F$8:$F$1007),0)</f>
        <v>0</v>
      </c>
      <c r="Q18" s="110">
        <f>SUMIF(total!$B$8:$B$1007,total!B18,$I$8:$I$1007)</f>
        <v>0</v>
      </c>
      <c r="R18" s="110">
        <f>SUMIF(acc!$B$8:$B$507,total!D18,acc!$J$8:$J$507)</f>
        <v>0</v>
      </c>
      <c r="S18" s="110">
        <f>IF(D18&lt;&gt;"",SUMIF(total!$D$8:$D$1007,total!D18,$F$8:$F$1007),0)</f>
        <v>0</v>
      </c>
      <c r="T18" s="110">
        <f>SUMIF(pay!$B$8:$B$507,total!G18,pay!$H$8:$H$507)</f>
        <v>0</v>
      </c>
      <c r="U18" s="110">
        <f>IF(G18&lt;&gt;"",SUMIF(total!$G$8:$G$1007,total!G18,$I$8:$I$1007),0)</f>
        <v>0</v>
      </c>
    </row>
    <row r="19" spans="1:21" x14ac:dyDescent="0.25">
      <c r="A19" s="69">
        <v>12</v>
      </c>
      <c r="B19" s="69" t="str">
        <f>IF(AND(C19&lt;&gt;"",C19&lt;&gt;" -  -  -  -  - "),VLOOKUP(C19,exp!$A$8:$B$507,2,FALSE),"")</f>
        <v/>
      </c>
      <c r="C19" s="60"/>
      <c r="D19" s="69" t="str">
        <f>IF(AND(E19&lt;&gt;"",E19&lt;&gt;" -  -  -  -  - "),VLOOKUP(E19,acc!$A$8:$B$507,2,FALSE),"")</f>
        <v/>
      </c>
      <c r="E19" s="60"/>
      <c r="F19" s="44"/>
      <c r="G19" s="69" t="str">
        <f>IF(AND(H19&lt;&gt;"",H19&lt;&gt;" -  -  -  -  - "),VLOOKUP(H19,pay!$A$8:$B$507,2,FALSE),"")</f>
        <v/>
      </c>
      <c r="H19" s="60"/>
      <c r="I19" s="44"/>
      <c r="J19" s="93" t="str">
        <f t="shared" si="4"/>
        <v>OK</v>
      </c>
      <c r="K19" s="93" t="str">
        <f t="shared" si="0"/>
        <v>OK</v>
      </c>
      <c r="L19" s="93" t="str">
        <f t="shared" si="1"/>
        <v>OK</v>
      </c>
      <c r="M19" s="93" t="str">
        <f t="shared" si="2"/>
        <v>OK</v>
      </c>
      <c r="N19" s="63" t="str">
        <f t="shared" si="3"/>
        <v/>
      </c>
      <c r="O19" s="110">
        <f>SUMIF(exp!$B$8:$B$507,total!B19,exp!$Q$8:$Q$507)</f>
        <v>0</v>
      </c>
      <c r="P19" s="111">
        <f>IF(B19&lt;&gt;"",SUMIF(total!$B$8:$B$1007,total!B19,$F$8:$F$1007),0)</f>
        <v>0</v>
      </c>
      <c r="Q19" s="110">
        <f>SUMIF(total!$B$8:$B$1007,total!B19,$I$8:$I$1007)</f>
        <v>0</v>
      </c>
      <c r="R19" s="110">
        <f>SUMIF(acc!$B$8:$B$507,total!D19,acc!$J$8:$J$507)</f>
        <v>0</v>
      </c>
      <c r="S19" s="110">
        <f>IF(D19&lt;&gt;"",SUMIF(total!$D$8:$D$1007,total!D19,$F$8:$F$1007),0)</f>
        <v>0</v>
      </c>
      <c r="T19" s="110">
        <f>SUMIF(pay!$B$8:$B$507,total!G19,pay!$H$8:$H$507)</f>
        <v>0</v>
      </c>
      <c r="U19" s="110">
        <f>IF(G19&lt;&gt;"",SUMIF(total!$G$8:$G$1007,total!G19,$I$8:$I$1007),0)</f>
        <v>0</v>
      </c>
    </row>
    <row r="20" spans="1:21" x14ac:dyDescent="0.25">
      <c r="A20" s="69">
        <v>13</v>
      </c>
      <c r="B20" s="69" t="str">
        <f>IF(AND(C20&lt;&gt;"",C20&lt;&gt;" -  -  -  -  - "),VLOOKUP(C20,exp!$A$8:$B$507,2,FALSE),"")</f>
        <v/>
      </c>
      <c r="C20" s="60"/>
      <c r="D20" s="69" t="str">
        <f>IF(AND(E20&lt;&gt;"",E20&lt;&gt;" -  -  -  -  - "),VLOOKUP(E20,acc!$A$8:$B$507,2,FALSE),"")</f>
        <v/>
      </c>
      <c r="E20" s="60"/>
      <c r="F20" s="44"/>
      <c r="G20" s="69" t="str">
        <f>IF(AND(H20&lt;&gt;"",H20&lt;&gt;" -  -  -  -  - "),VLOOKUP(H20,pay!$A$8:$B$507,2,FALSE),"")</f>
        <v/>
      </c>
      <c r="H20" s="60"/>
      <c r="I20" s="44"/>
      <c r="J20" s="93" t="str">
        <f t="shared" si="4"/>
        <v>OK</v>
      </c>
      <c r="K20" s="93" t="str">
        <f t="shared" si="0"/>
        <v>OK</v>
      </c>
      <c r="L20" s="93" t="str">
        <f t="shared" si="1"/>
        <v>OK</v>
      </c>
      <c r="M20" s="93" t="str">
        <f t="shared" si="2"/>
        <v>OK</v>
      </c>
      <c r="N20" s="63" t="str">
        <f t="shared" si="3"/>
        <v/>
      </c>
      <c r="O20" s="110">
        <f>SUMIF(exp!$B$8:$B$507,total!B20,exp!$Q$8:$Q$507)</f>
        <v>0</v>
      </c>
      <c r="P20" s="111">
        <f>IF(B20&lt;&gt;"",SUMIF(total!$B$8:$B$1007,total!B20,$F$8:$F$1007),0)</f>
        <v>0</v>
      </c>
      <c r="Q20" s="110">
        <f>SUMIF(total!$B$8:$B$1007,total!B20,$I$8:$I$1007)</f>
        <v>0</v>
      </c>
      <c r="R20" s="110">
        <f>SUMIF(acc!$B$8:$B$507,total!D20,acc!$J$8:$J$507)</f>
        <v>0</v>
      </c>
      <c r="S20" s="110">
        <f>IF(D20&lt;&gt;"",SUMIF(total!$D$8:$D$1007,total!D20,$F$8:$F$1007),0)</f>
        <v>0</v>
      </c>
      <c r="T20" s="110">
        <f>SUMIF(pay!$B$8:$B$507,total!G20,pay!$H$8:$H$507)</f>
        <v>0</v>
      </c>
      <c r="U20" s="110">
        <f>IF(G20&lt;&gt;"",SUMIF(total!$G$8:$G$1007,total!G20,$I$8:$I$1007),0)</f>
        <v>0</v>
      </c>
    </row>
    <row r="21" spans="1:21" x14ac:dyDescent="0.25">
      <c r="A21" s="69">
        <v>14</v>
      </c>
      <c r="B21" s="69" t="str">
        <f>IF(AND(C21&lt;&gt;"",C21&lt;&gt;" -  -  -  -  - "),VLOOKUP(C21,exp!$A$8:$B$507,2,FALSE),"")</f>
        <v/>
      </c>
      <c r="C21" s="60"/>
      <c r="D21" s="69" t="str">
        <f>IF(AND(E21&lt;&gt;"",E21&lt;&gt;" -  -  -  -  - "),VLOOKUP(E21,acc!$A$8:$B$507,2,FALSE),"")</f>
        <v/>
      </c>
      <c r="E21" s="60"/>
      <c r="F21" s="44"/>
      <c r="G21" s="69" t="str">
        <f>IF(AND(H21&lt;&gt;"",H21&lt;&gt;" -  -  -  -  - "),VLOOKUP(H21,pay!$A$8:$B$507,2,FALSE),"")</f>
        <v/>
      </c>
      <c r="H21" s="60"/>
      <c r="I21" s="44"/>
      <c r="J21" s="93" t="str">
        <f t="shared" si="4"/>
        <v>OK</v>
      </c>
      <c r="K21" s="93" t="str">
        <f t="shared" si="0"/>
        <v>OK</v>
      </c>
      <c r="L21" s="93" t="str">
        <f t="shared" si="1"/>
        <v>OK</v>
      </c>
      <c r="M21" s="93" t="str">
        <f t="shared" si="2"/>
        <v>OK</v>
      </c>
      <c r="N21" s="63" t="str">
        <f t="shared" si="3"/>
        <v/>
      </c>
      <c r="O21" s="110">
        <f>SUMIF(exp!$B$8:$B$507,total!B21,exp!$Q$8:$Q$507)</f>
        <v>0</v>
      </c>
      <c r="P21" s="111">
        <f>IF(B21&lt;&gt;"",SUMIF(total!$B$8:$B$1007,total!B21,$F$8:$F$1007),0)</f>
        <v>0</v>
      </c>
      <c r="Q21" s="110">
        <f>SUMIF(total!$B$8:$B$1007,total!B21,$I$8:$I$1007)</f>
        <v>0</v>
      </c>
      <c r="R21" s="110">
        <f>SUMIF(acc!$B$8:$B$507,total!D21,acc!$J$8:$J$507)</f>
        <v>0</v>
      </c>
      <c r="S21" s="110">
        <f>IF(D21&lt;&gt;"",SUMIF(total!$D$8:$D$1007,total!D21,$F$8:$F$1007),0)</f>
        <v>0</v>
      </c>
      <c r="T21" s="110">
        <f>SUMIF(pay!$B$8:$B$507,total!G21,pay!$H$8:$H$507)</f>
        <v>0</v>
      </c>
      <c r="U21" s="110">
        <f>IF(G21&lt;&gt;"",SUMIF(total!$G$8:$G$1007,total!G21,$I$8:$I$1007),0)</f>
        <v>0</v>
      </c>
    </row>
    <row r="22" spans="1:21" x14ac:dyDescent="0.25">
      <c r="A22" s="69">
        <v>15</v>
      </c>
      <c r="B22" s="69" t="str">
        <f>IF(AND(C22&lt;&gt;"",C22&lt;&gt;" -  -  -  -  - "),VLOOKUP(C22,exp!$A$8:$B$507,2,FALSE),"")</f>
        <v/>
      </c>
      <c r="C22" s="60"/>
      <c r="D22" s="69" t="str">
        <f>IF(AND(E22&lt;&gt;"",E22&lt;&gt;" -  -  -  -  - "),VLOOKUP(E22,acc!$A$8:$B$507,2,FALSE),"")</f>
        <v/>
      </c>
      <c r="E22" s="60"/>
      <c r="F22" s="44"/>
      <c r="G22" s="69" t="str">
        <f>IF(AND(H22&lt;&gt;"",H22&lt;&gt;" -  -  -  -  - "),VLOOKUP(H22,pay!$A$8:$B$507,2,FALSE),"")</f>
        <v/>
      </c>
      <c r="H22" s="60"/>
      <c r="I22" s="44"/>
      <c r="J22" s="93" t="str">
        <f t="shared" si="4"/>
        <v>OK</v>
      </c>
      <c r="K22" s="93" t="str">
        <f t="shared" si="0"/>
        <v>OK</v>
      </c>
      <c r="L22" s="93" t="str">
        <f t="shared" si="1"/>
        <v>OK</v>
      </c>
      <c r="M22" s="93" t="str">
        <f t="shared" si="2"/>
        <v>OK</v>
      </c>
      <c r="N22" s="63" t="str">
        <f t="shared" si="3"/>
        <v/>
      </c>
      <c r="O22" s="110">
        <f>SUMIF(exp!$B$8:$B$507,total!B22,exp!$Q$8:$Q$507)</f>
        <v>0</v>
      </c>
      <c r="P22" s="111">
        <f>IF(B22&lt;&gt;"",SUMIF(total!$B$8:$B$1007,total!B22,$F$8:$F$1007),0)</f>
        <v>0</v>
      </c>
      <c r="Q22" s="110">
        <f>SUMIF(total!$B$8:$B$1007,total!B22,$I$8:$I$1007)</f>
        <v>0</v>
      </c>
      <c r="R22" s="110">
        <f>SUMIF(acc!$B$8:$B$507,total!D22,acc!$J$8:$J$507)</f>
        <v>0</v>
      </c>
      <c r="S22" s="110">
        <f>IF(D22&lt;&gt;"",SUMIF(total!$D$8:$D$1007,total!D22,$F$8:$F$1007),0)</f>
        <v>0</v>
      </c>
      <c r="T22" s="110">
        <f>SUMIF(pay!$B$8:$B$507,total!G22,pay!$H$8:$H$507)</f>
        <v>0</v>
      </c>
      <c r="U22" s="110">
        <f>IF(G22&lt;&gt;"",SUMIF(total!$G$8:$G$1007,total!G22,$I$8:$I$1007),0)</f>
        <v>0</v>
      </c>
    </row>
    <row r="23" spans="1:21" x14ac:dyDescent="0.25">
      <c r="A23" s="69">
        <v>16</v>
      </c>
      <c r="B23" s="69" t="str">
        <f>IF(AND(C23&lt;&gt;"",C23&lt;&gt;" -  -  -  -  - "),VLOOKUP(C23,exp!$A$8:$B$507,2,FALSE),"")</f>
        <v/>
      </c>
      <c r="C23" s="60"/>
      <c r="D23" s="69" t="str">
        <f>IF(AND(E23&lt;&gt;"",E23&lt;&gt;" -  -  -  -  - "),VLOOKUP(E23,acc!$A$8:$B$507,2,FALSE),"")</f>
        <v/>
      </c>
      <c r="E23" s="60"/>
      <c r="F23" s="44"/>
      <c r="G23" s="69" t="str">
        <f>IF(AND(H23&lt;&gt;"",H23&lt;&gt;" -  -  -  -  - "),VLOOKUP(H23,pay!$A$8:$B$507,2,FALSE),"")</f>
        <v/>
      </c>
      <c r="H23" s="60"/>
      <c r="I23" s="44"/>
      <c r="J23" s="93" t="str">
        <f t="shared" si="4"/>
        <v>OK</v>
      </c>
      <c r="K23" s="93" t="str">
        <f t="shared" si="0"/>
        <v>OK</v>
      </c>
      <c r="L23" s="93" t="str">
        <f t="shared" si="1"/>
        <v>OK</v>
      </c>
      <c r="M23" s="93" t="str">
        <f t="shared" si="2"/>
        <v>OK</v>
      </c>
      <c r="N23" s="63" t="str">
        <f t="shared" si="3"/>
        <v/>
      </c>
      <c r="O23" s="110">
        <f>SUMIF(exp!$B$8:$B$507,total!B23,exp!$Q$8:$Q$507)</f>
        <v>0</v>
      </c>
      <c r="P23" s="111">
        <f>IF(B23&lt;&gt;"",SUMIF(total!$B$8:$B$1007,total!B23,$F$8:$F$1007),0)</f>
        <v>0</v>
      </c>
      <c r="Q23" s="110">
        <f>SUMIF(total!$B$8:$B$1007,total!B23,$I$8:$I$1007)</f>
        <v>0</v>
      </c>
      <c r="R23" s="110">
        <f>SUMIF(acc!$B$8:$B$507,total!D23,acc!$J$8:$J$507)</f>
        <v>0</v>
      </c>
      <c r="S23" s="110">
        <f>IF(D23&lt;&gt;"",SUMIF(total!$D$8:$D$1007,total!D23,$F$8:$F$1007),0)</f>
        <v>0</v>
      </c>
      <c r="T23" s="110">
        <f>SUMIF(pay!$B$8:$B$507,total!G23,pay!$H$8:$H$507)</f>
        <v>0</v>
      </c>
      <c r="U23" s="110">
        <f>IF(G23&lt;&gt;"",SUMIF(total!$G$8:$G$1007,total!G23,$I$8:$I$1007),0)</f>
        <v>0</v>
      </c>
    </row>
    <row r="24" spans="1:21" x14ac:dyDescent="0.25">
      <c r="A24" s="69">
        <v>17</v>
      </c>
      <c r="B24" s="69" t="str">
        <f>IF(AND(C24&lt;&gt;"",C24&lt;&gt;" -  -  -  -  - "),VLOOKUP(C24,exp!$A$8:$B$507,2,FALSE),"")</f>
        <v/>
      </c>
      <c r="C24" s="60"/>
      <c r="D24" s="69" t="str">
        <f>IF(AND(E24&lt;&gt;"",E24&lt;&gt;" -  -  -  -  - "),VLOOKUP(E24,acc!$A$8:$B$507,2,FALSE),"")</f>
        <v/>
      </c>
      <c r="E24" s="60"/>
      <c r="F24" s="44"/>
      <c r="G24" s="69" t="str">
        <f>IF(AND(H24&lt;&gt;"",H24&lt;&gt;" -  -  -  -  - "),VLOOKUP(H24,pay!$A$8:$B$507,2,FALSE),"")</f>
        <v/>
      </c>
      <c r="H24" s="60"/>
      <c r="I24" s="44"/>
      <c r="J24" s="93" t="str">
        <f t="shared" si="4"/>
        <v>OK</v>
      </c>
      <c r="K24" s="93" t="str">
        <f t="shared" si="0"/>
        <v>OK</v>
      </c>
      <c r="L24" s="93" t="str">
        <f t="shared" si="1"/>
        <v>OK</v>
      </c>
      <c r="M24" s="93" t="str">
        <f t="shared" si="2"/>
        <v>OK</v>
      </c>
      <c r="N24" s="63" t="str">
        <f t="shared" si="3"/>
        <v/>
      </c>
      <c r="O24" s="110">
        <f>SUMIF(exp!$B$8:$B$507,total!B24,exp!$Q$8:$Q$507)</f>
        <v>0</v>
      </c>
      <c r="P24" s="111">
        <f>IF(B24&lt;&gt;"",SUMIF(total!$B$8:$B$1007,total!B24,$F$8:$F$1007),0)</f>
        <v>0</v>
      </c>
      <c r="Q24" s="110">
        <f>SUMIF(total!$B$8:$B$1007,total!B24,$I$8:$I$1007)</f>
        <v>0</v>
      </c>
      <c r="R24" s="110">
        <f>SUMIF(acc!$B$8:$B$507,total!D24,acc!$J$8:$J$507)</f>
        <v>0</v>
      </c>
      <c r="S24" s="110">
        <f>IF(D24&lt;&gt;"",SUMIF(total!$D$8:$D$1007,total!D24,$F$8:$F$1007),0)</f>
        <v>0</v>
      </c>
      <c r="T24" s="110">
        <f>SUMIF(pay!$B$8:$B$507,total!G24,pay!$H$8:$H$507)</f>
        <v>0</v>
      </c>
      <c r="U24" s="110">
        <f>IF(G24&lt;&gt;"",SUMIF(total!$G$8:$G$1007,total!G24,$I$8:$I$1007),0)</f>
        <v>0</v>
      </c>
    </row>
    <row r="25" spans="1:21" x14ac:dyDescent="0.25">
      <c r="A25" s="69">
        <v>18</v>
      </c>
      <c r="B25" s="69" t="str">
        <f>IF(AND(C25&lt;&gt;"",C25&lt;&gt;" -  -  -  -  - "),VLOOKUP(C25,exp!$A$8:$B$507,2,FALSE),"")</f>
        <v/>
      </c>
      <c r="C25" s="60"/>
      <c r="D25" s="69" t="str">
        <f>IF(AND(E25&lt;&gt;"",E25&lt;&gt;" -  -  -  -  - "),VLOOKUP(E25,acc!$A$8:$B$507,2,FALSE),"")</f>
        <v/>
      </c>
      <c r="E25" s="60"/>
      <c r="F25" s="44"/>
      <c r="G25" s="69" t="str">
        <f>IF(AND(H25&lt;&gt;"",H25&lt;&gt;" -  -  -  -  - "),VLOOKUP(H25,pay!$A$8:$B$507,2,FALSE),"")</f>
        <v/>
      </c>
      <c r="H25" s="60"/>
      <c r="I25" s="44"/>
      <c r="J25" s="93" t="str">
        <f t="shared" si="4"/>
        <v>OK</v>
      </c>
      <c r="K25" s="93" t="str">
        <f t="shared" si="0"/>
        <v>OK</v>
      </c>
      <c r="L25" s="93" t="str">
        <f t="shared" si="1"/>
        <v>OK</v>
      </c>
      <c r="M25" s="93" t="str">
        <f t="shared" si="2"/>
        <v>OK</v>
      </c>
      <c r="N25" s="63" t="str">
        <f t="shared" si="3"/>
        <v/>
      </c>
      <c r="O25" s="110">
        <f>SUMIF(exp!$B$8:$B$507,total!B25,exp!$Q$8:$Q$507)</f>
        <v>0</v>
      </c>
      <c r="P25" s="111">
        <f>IF(B25&lt;&gt;"",SUMIF(total!$B$8:$B$1007,total!B25,$F$8:$F$1007),0)</f>
        <v>0</v>
      </c>
      <c r="Q25" s="110">
        <f>SUMIF(total!$B$8:$B$1007,total!B25,$I$8:$I$1007)</f>
        <v>0</v>
      </c>
      <c r="R25" s="110">
        <f>SUMIF(acc!$B$8:$B$507,total!D25,acc!$J$8:$J$507)</f>
        <v>0</v>
      </c>
      <c r="S25" s="110">
        <f>IF(D25&lt;&gt;"",SUMIF(total!$D$8:$D$1007,total!D25,$F$8:$F$1007),0)</f>
        <v>0</v>
      </c>
      <c r="T25" s="110">
        <f>SUMIF(pay!$B$8:$B$507,total!G25,pay!$H$8:$H$507)</f>
        <v>0</v>
      </c>
      <c r="U25" s="110">
        <f>IF(G25&lt;&gt;"",SUMIF(total!$G$8:$G$1007,total!G25,$I$8:$I$1007),0)</f>
        <v>0</v>
      </c>
    </row>
    <row r="26" spans="1:21" x14ac:dyDescent="0.25">
      <c r="A26" s="69">
        <v>19</v>
      </c>
      <c r="B26" s="69" t="str">
        <f>IF(AND(C26&lt;&gt;"",C26&lt;&gt;" -  -  -  -  - "),VLOOKUP(C26,exp!$A$8:$B$507,2,FALSE),"")</f>
        <v/>
      </c>
      <c r="C26" s="60"/>
      <c r="D26" s="69" t="str">
        <f>IF(AND(E26&lt;&gt;"",E26&lt;&gt;" -  -  -  -  - "),VLOOKUP(E26,acc!$A$8:$B$507,2,FALSE),"")</f>
        <v/>
      </c>
      <c r="E26" s="60"/>
      <c r="F26" s="44"/>
      <c r="G26" s="69" t="str">
        <f>IF(AND(H26&lt;&gt;"",H26&lt;&gt;" -  -  -  -  - "),VLOOKUP(H26,pay!$A$8:$B$507,2,FALSE),"")</f>
        <v/>
      </c>
      <c r="H26" s="60"/>
      <c r="I26" s="44"/>
      <c r="J26" s="93" t="str">
        <f t="shared" si="4"/>
        <v>OK</v>
      </c>
      <c r="K26" s="93" t="str">
        <f t="shared" si="0"/>
        <v>OK</v>
      </c>
      <c r="L26" s="93" t="str">
        <f t="shared" si="1"/>
        <v>OK</v>
      </c>
      <c r="M26" s="93" t="str">
        <f t="shared" si="2"/>
        <v>OK</v>
      </c>
      <c r="N26" s="63" t="str">
        <f t="shared" si="3"/>
        <v/>
      </c>
      <c r="O26" s="110">
        <f>SUMIF(exp!$B$8:$B$507,total!B26,exp!$Q$8:$Q$507)</f>
        <v>0</v>
      </c>
      <c r="P26" s="111">
        <f>IF(B26&lt;&gt;"",SUMIF(total!$B$8:$B$1007,total!B26,$F$8:$F$1007),0)</f>
        <v>0</v>
      </c>
      <c r="Q26" s="110">
        <f>SUMIF(total!$B$8:$B$1007,total!B26,$I$8:$I$1007)</f>
        <v>0</v>
      </c>
      <c r="R26" s="110">
        <f>SUMIF(acc!$B$8:$B$507,total!D26,acc!$J$8:$J$507)</f>
        <v>0</v>
      </c>
      <c r="S26" s="110">
        <f>IF(D26&lt;&gt;"",SUMIF(total!$D$8:$D$1007,total!D26,$F$8:$F$1007),0)</f>
        <v>0</v>
      </c>
      <c r="T26" s="110">
        <f>SUMIF(pay!$B$8:$B$507,total!G26,pay!$H$8:$H$507)</f>
        <v>0</v>
      </c>
      <c r="U26" s="110">
        <f>IF(G26&lt;&gt;"",SUMIF(total!$G$8:$G$1007,total!G26,$I$8:$I$1007),0)</f>
        <v>0</v>
      </c>
    </row>
    <row r="27" spans="1:21" x14ac:dyDescent="0.25">
      <c r="A27" s="69">
        <v>20</v>
      </c>
      <c r="B27" s="69" t="str">
        <f>IF(AND(C27&lt;&gt;"",C27&lt;&gt;" -  -  -  -  - "),VLOOKUP(C27,exp!$A$8:$B$507,2,FALSE),"")</f>
        <v/>
      </c>
      <c r="C27" s="60"/>
      <c r="D27" s="69" t="str">
        <f>IF(AND(E27&lt;&gt;"",E27&lt;&gt;" -  -  -  -  - "),VLOOKUP(E27,acc!$A$8:$B$507,2,FALSE),"")</f>
        <v/>
      </c>
      <c r="E27" s="60"/>
      <c r="F27" s="44"/>
      <c r="G27" s="69" t="str">
        <f>IF(AND(H27&lt;&gt;"",H27&lt;&gt;" -  -  -  -  - "),VLOOKUP(H27,pay!$A$8:$B$507,2,FALSE),"")</f>
        <v/>
      </c>
      <c r="H27" s="60"/>
      <c r="I27" s="44"/>
      <c r="J27" s="93" t="str">
        <f t="shared" si="4"/>
        <v>OK</v>
      </c>
      <c r="K27" s="93" t="str">
        <f t="shared" si="0"/>
        <v>OK</v>
      </c>
      <c r="L27" s="93" t="str">
        <f t="shared" si="1"/>
        <v>OK</v>
      </c>
      <c r="M27" s="93" t="str">
        <f t="shared" si="2"/>
        <v>OK</v>
      </c>
      <c r="N27" s="63" t="str">
        <f t="shared" si="3"/>
        <v/>
      </c>
      <c r="O27" s="110">
        <f>SUMIF(exp!$B$8:$B$507,total!B27,exp!$Q$8:$Q$507)</f>
        <v>0</v>
      </c>
      <c r="P27" s="111">
        <f>IF(B27&lt;&gt;"",SUMIF(total!$B$8:$B$1007,total!B27,$F$8:$F$1007),0)</f>
        <v>0</v>
      </c>
      <c r="Q27" s="110">
        <f>SUMIF(total!$B$8:$B$1007,total!B27,$I$8:$I$1007)</f>
        <v>0</v>
      </c>
      <c r="R27" s="110">
        <f>SUMIF(acc!$B$8:$B$507,total!D27,acc!$J$8:$J$507)</f>
        <v>0</v>
      </c>
      <c r="S27" s="110">
        <f>IF(D27&lt;&gt;"",SUMIF(total!$D$8:$D$1007,total!D27,$F$8:$F$1007),0)</f>
        <v>0</v>
      </c>
      <c r="T27" s="110">
        <f>SUMIF(pay!$B$8:$B$507,total!G27,pay!$H$8:$H$507)</f>
        <v>0</v>
      </c>
      <c r="U27" s="110">
        <f>IF(G27&lt;&gt;"",SUMIF(total!$G$8:$G$1007,total!G27,$I$8:$I$1007),0)</f>
        <v>0</v>
      </c>
    </row>
    <row r="28" spans="1:21" x14ac:dyDescent="0.25">
      <c r="A28" s="69">
        <v>21</v>
      </c>
      <c r="B28" s="69" t="str">
        <f>IF(AND(C28&lt;&gt;"",C28&lt;&gt;" -  -  -  -  - "),VLOOKUP(C28,exp!$A$8:$B$507,2,FALSE),"")</f>
        <v/>
      </c>
      <c r="C28" s="60"/>
      <c r="D28" s="69" t="str">
        <f>IF(AND(E28&lt;&gt;"",E28&lt;&gt;" -  -  -  -  - "),VLOOKUP(E28,acc!$A$8:$B$507,2,FALSE),"")</f>
        <v/>
      </c>
      <c r="E28" s="60"/>
      <c r="F28" s="44"/>
      <c r="G28" s="69" t="str">
        <f>IF(AND(H28&lt;&gt;"",H28&lt;&gt;" -  -  -  -  - "),VLOOKUP(H28,pay!$A$8:$B$507,2,FALSE),"")</f>
        <v/>
      </c>
      <c r="H28" s="60"/>
      <c r="I28" s="44"/>
      <c r="J28" s="93" t="str">
        <f t="shared" si="4"/>
        <v>OK</v>
      </c>
      <c r="K28" s="93" t="str">
        <f t="shared" si="0"/>
        <v>OK</v>
      </c>
      <c r="L28" s="93" t="str">
        <f t="shared" si="1"/>
        <v>OK</v>
      </c>
      <c r="M28" s="93" t="str">
        <f t="shared" si="2"/>
        <v>OK</v>
      </c>
      <c r="N28" s="63" t="str">
        <f t="shared" si="3"/>
        <v/>
      </c>
      <c r="O28" s="110">
        <f>SUMIF(exp!$B$8:$B$507,total!B28,exp!$Q$8:$Q$507)</f>
        <v>0</v>
      </c>
      <c r="P28" s="111">
        <f>IF(B28&lt;&gt;"",SUMIF(total!$B$8:$B$1007,total!B28,$F$8:$F$1007),0)</f>
        <v>0</v>
      </c>
      <c r="Q28" s="110">
        <f>SUMIF(total!$B$8:$B$1007,total!B28,$I$8:$I$1007)</f>
        <v>0</v>
      </c>
      <c r="R28" s="110">
        <f>SUMIF(acc!$B$8:$B$507,total!D28,acc!$J$8:$J$507)</f>
        <v>0</v>
      </c>
      <c r="S28" s="110">
        <f>IF(D28&lt;&gt;"",SUMIF(total!$D$8:$D$1007,total!D28,$F$8:$F$1007),0)</f>
        <v>0</v>
      </c>
      <c r="T28" s="110">
        <f>SUMIF(pay!$B$8:$B$507,total!G28,pay!$H$8:$H$507)</f>
        <v>0</v>
      </c>
      <c r="U28" s="110">
        <f>IF(G28&lt;&gt;"",SUMIF(total!$G$8:$G$1007,total!G28,$I$8:$I$1007),0)</f>
        <v>0</v>
      </c>
    </row>
    <row r="29" spans="1:21" x14ac:dyDescent="0.25">
      <c r="A29" s="69">
        <v>22</v>
      </c>
      <c r="B29" s="69" t="str">
        <f>IF(AND(C29&lt;&gt;"",C29&lt;&gt;" -  -  -  -  - "),VLOOKUP(C29,exp!$A$8:$B$507,2,FALSE),"")</f>
        <v/>
      </c>
      <c r="C29" s="60"/>
      <c r="D29" s="69" t="str">
        <f>IF(AND(E29&lt;&gt;"",E29&lt;&gt;" -  -  -  -  - "),VLOOKUP(E29,acc!$A$8:$B$507,2,FALSE),"")</f>
        <v/>
      </c>
      <c r="E29" s="60"/>
      <c r="F29" s="44"/>
      <c r="G29" s="69" t="str">
        <f>IF(AND(H29&lt;&gt;"",H29&lt;&gt;" -  -  -  -  - "),VLOOKUP(H29,pay!$A$8:$B$507,2,FALSE),"")</f>
        <v/>
      </c>
      <c r="H29" s="60"/>
      <c r="I29" s="44"/>
      <c r="J29" s="93" t="str">
        <f t="shared" si="4"/>
        <v>OK</v>
      </c>
      <c r="K29" s="93" t="str">
        <f t="shared" si="0"/>
        <v>OK</v>
      </c>
      <c r="L29" s="93" t="str">
        <f t="shared" si="1"/>
        <v>OK</v>
      </c>
      <c r="M29" s="93" t="str">
        <f t="shared" si="2"/>
        <v>OK</v>
      </c>
      <c r="N29" s="63" t="str">
        <f t="shared" si="3"/>
        <v/>
      </c>
      <c r="O29" s="110">
        <f>SUMIF(exp!$B$8:$B$507,total!B29,exp!$Q$8:$Q$507)</f>
        <v>0</v>
      </c>
      <c r="P29" s="111">
        <f>IF(B29&lt;&gt;"",SUMIF(total!$B$8:$B$1007,total!B29,$F$8:$F$1007),0)</f>
        <v>0</v>
      </c>
      <c r="Q29" s="110">
        <f>SUMIF(total!$B$8:$B$1007,total!B29,$I$8:$I$1007)</f>
        <v>0</v>
      </c>
      <c r="R29" s="110">
        <f>SUMIF(acc!$B$8:$B$507,total!D29,acc!$J$8:$J$507)</f>
        <v>0</v>
      </c>
      <c r="S29" s="110">
        <f>IF(D29&lt;&gt;"",SUMIF(total!$D$8:$D$1007,total!D29,$F$8:$F$1007),0)</f>
        <v>0</v>
      </c>
      <c r="T29" s="110">
        <f>SUMIF(pay!$B$8:$B$507,total!G29,pay!$H$8:$H$507)</f>
        <v>0</v>
      </c>
      <c r="U29" s="110">
        <f>IF(G29&lt;&gt;"",SUMIF(total!$G$8:$G$1007,total!G29,$I$8:$I$1007),0)</f>
        <v>0</v>
      </c>
    </row>
    <row r="30" spans="1:21" x14ac:dyDescent="0.25">
      <c r="A30" s="69">
        <v>23</v>
      </c>
      <c r="B30" s="69" t="str">
        <f>IF(AND(C30&lt;&gt;"",C30&lt;&gt;" -  -  -  -  - "),VLOOKUP(C30,exp!$A$8:$B$507,2,FALSE),"")</f>
        <v/>
      </c>
      <c r="C30" s="60"/>
      <c r="D30" s="69" t="str">
        <f>IF(AND(E30&lt;&gt;"",E30&lt;&gt;" -  -  -  -  - "),VLOOKUP(E30,acc!$A$8:$B$507,2,FALSE),"")</f>
        <v/>
      </c>
      <c r="E30" s="60"/>
      <c r="F30" s="44"/>
      <c r="G30" s="69" t="str">
        <f>IF(AND(H30&lt;&gt;"",H30&lt;&gt;" -  -  -  -  - "),VLOOKUP(H30,pay!$A$8:$B$507,2,FALSE),"")</f>
        <v/>
      </c>
      <c r="H30" s="60"/>
      <c r="I30" s="44"/>
      <c r="J30" s="93" t="str">
        <f t="shared" si="4"/>
        <v>OK</v>
      </c>
      <c r="K30" s="93" t="str">
        <f t="shared" si="0"/>
        <v>OK</v>
      </c>
      <c r="L30" s="93" t="str">
        <f t="shared" si="1"/>
        <v>OK</v>
      </c>
      <c r="M30" s="93" t="str">
        <f t="shared" si="2"/>
        <v>OK</v>
      </c>
      <c r="N30" s="63" t="str">
        <f t="shared" si="3"/>
        <v/>
      </c>
      <c r="O30" s="110">
        <f>SUMIF(exp!$B$8:$B$507,total!B30,exp!$Q$8:$Q$507)</f>
        <v>0</v>
      </c>
      <c r="P30" s="111">
        <f>IF(B30&lt;&gt;"",SUMIF(total!$B$8:$B$1007,total!B30,$F$8:$F$1007),0)</f>
        <v>0</v>
      </c>
      <c r="Q30" s="110">
        <f>SUMIF(total!$B$8:$B$1007,total!B30,$I$8:$I$1007)</f>
        <v>0</v>
      </c>
      <c r="R30" s="110">
        <f>SUMIF(acc!$B$8:$B$507,total!D30,acc!$J$8:$J$507)</f>
        <v>0</v>
      </c>
      <c r="S30" s="110">
        <f>IF(D30&lt;&gt;"",SUMIF(total!$D$8:$D$1007,total!D30,$F$8:$F$1007),0)</f>
        <v>0</v>
      </c>
      <c r="T30" s="110">
        <f>SUMIF(pay!$B$8:$B$507,total!G30,pay!$H$8:$H$507)</f>
        <v>0</v>
      </c>
      <c r="U30" s="110">
        <f>IF(G30&lt;&gt;"",SUMIF(total!$G$8:$G$1007,total!G30,$I$8:$I$1007),0)</f>
        <v>0</v>
      </c>
    </row>
    <row r="31" spans="1:21" x14ac:dyDescent="0.25">
      <c r="A31" s="69">
        <v>24</v>
      </c>
      <c r="B31" s="69" t="str">
        <f>IF(AND(C31&lt;&gt;"",C31&lt;&gt;" -  -  -  -  - "),VLOOKUP(C31,exp!$A$8:$B$507,2,FALSE),"")</f>
        <v/>
      </c>
      <c r="C31" s="60"/>
      <c r="D31" s="69" t="str">
        <f>IF(AND(E31&lt;&gt;"",E31&lt;&gt;" -  -  -  -  - "),VLOOKUP(E31,acc!$A$8:$B$507,2,FALSE),"")</f>
        <v/>
      </c>
      <c r="E31" s="60"/>
      <c r="F31" s="44"/>
      <c r="G31" s="69" t="str">
        <f>IF(AND(H31&lt;&gt;"",H31&lt;&gt;" -  -  -  -  - "),VLOOKUP(H31,pay!$A$8:$B$507,2,FALSE),"")</f>
        <v/>
      </c>
      <c r="H31" s="60"/>
      <c r="I31" s="44"/>
      <c r="J31" s="93" t="str">
        <f t="shared" si="4"/>
        <v>OK</v>
      </c>
      <c r="K31" s="93" t="str">
        <f t="shared" si="0"/>
        <v>OK</v>
      </c>
      <c r="L31" s="93" t="str">
        <f t="shared" si="1"/>
        <v>OK</v>
      </c>
      <c r="M31" s="93" t="str">
        <f t="shared" si="2"/>
        <v>OK</v>
      </c>
      <c r="N31" s="63" t="str">
        <f t="shared" si="3"/>
        <v/>
      </c>
      <c r="O31" s="110">
        <f>SUMIF(exp!$B$8:$B$507,total!B31,exp!$Q$8:$Q$507)</f>
        <v>0</v>
      </c>
      <c r="P31" s="111">
        <f>IF(B31&lt;&gt;"",SUMIF(total!$B$8:$B$1007,total!B31,$F$8:$F$1007),0)</f>
        <v>0</v>
      </c>
      <c r="Q31" s="110">
        <f>SUMIF(total!$B$8:$B$1007,total!B31,$I$8:$I$1007)</f>
        <v>0</v>
      </c>
      <c r="R31" s="110">
        <f>SUMIF(acc!$B$8:$B$507,total!D31,acc!$J$8:$J$507)</f>
        <v>0</v>
      </c>
      <c r="S31" s="110">
        <f>IF(D31&lt;&gt;"",SUMIF(total!$D$8:$D$1007,total!D31,$F$8:$F$1007),0)</f>
        <v>0</v>
      </c>
      <c r="T31" s="110">
        <f>SUMIF(pay!$B$8:$B$507,total!G31,pay!$H$8:$H$507)</f>
        <v>0</v>
      </c>
      <c r="U31" s="110">
        <f>IF(G31&lt;&gt;"",SUMIF(total!$G$8:$G$1007,total!G31,$I$8:$I$1007),0)</f>
        <v>0</v>
      </c>
    </row>
    <row r="32" spans="1:21" x14ac:dyDescent="0.25">
      <c r="A32" s="69">
        <v>25</v>
      </c>
      <c r="B32" s="69" t="str">
        <f>IF(AND(C32&lt;&gt;"",C32&lt;&gt;" -  -  -  -  - "),VLOOKUP(C32,exp!$A$8:$B$507,2,FALSE),"")</f>
        <v/>
      </c>
      <c r="C32" s="60"/>
      <c r="D32" s="69" t="str">
        <f>IF(AND(E32&lt;&gt;"",E32&lt;&gt;" -  -  -  -  - "),VLOOKUP(E32,acc!$A$8:$B$507,2,FALSE),"")</f>
        <v/>
      </c>
      <c r="E32" s="60"/>
      <c r="F32" s="44"/>
      <c r="G32" s="69" t="str">
        <f>IF(AND(H32&lt;&gt;"",H32&lt;&gt;" -  -  -  -  - "),VLOOKUP(H32,pay!$A$8:$B$507,2,FALSE),"")</f>
        <v/>
      </c>
      <c r="H32" s="60"/>
      <c r="I32" s="44"/>
      <c r="J32" s="93" t="str">
        <f t="shared" si="4"/>
        <v>OK</v>
      </c>
      <c r="K32" s="93" t="str">
        <f t="shared" si="0"/>
        <v>OK</v>
      </c>
      <c r="L32" s="93" t="str">
        <f t="shared" si="1"/>
        <v>OK</v>
      </c>
      <c r="M32" s="93" t="str">
        <f t="shared" si="2"/>
        <v>OK</v>
      </c>
      <c r="N32" s="63" t="str">
        <f t="shared" si="3"/>
        <v/>
      </c>
      <c r="O32" s="110">
        <f>SUMIF(exp!$B$8:$B$507,total!B32,exp!$Q$8:$Q$507)</f>
        <v>0</v>
      </c>
      <c r="P32" s="111">
        <f>IF(B32&lt;&gt;"",SUMIF(total!$B$8:$B$1007,total!B32,$F$8:$F$1007),0)</f>
        <v>0</v>
      </c>
      <c r="Q32" s="110">
        <f>SUMIF(total!$B$8:$B$1007,total!B32,$I$8:$I$1007)</f>
        <v>0</v>
      </c>
      <c r="R32" s="110">
        <f>SUMIF(acc!$B$8:$B$507,total!D32,acc!$J$8:$J$507)</f>
        <v>0</v>
      </c>
      <c r="S32" s="110">
        <f>IF(D32&lt;&gt;"",SUMIF(total!$D$8:$D$1007,total!D32,$F$8:$F$1007),0)</f>
        <v>0</v>
      </c>
      <c r="T32" s="110">
        <f>SUMIF(pay!$B$8:$B$507,total!G32,pay!$H$8:$H$507)</f>
        <v>0</v>
      </c>
      <c r="U32" s="110">
        <f>IF(G32&lt;&gt;"",SUMIF(total!$G$8:$G$1007,total!G32,$I$8:$I$1007),0)</f>
        <v>0</v>
      </c>
    </row>
    <row r="33" spans="1:21" x14ac:dyDescent="0.25">
      <c r="A33" s="69">
        <v>26</v>
      </c>
      <c r="B33" s="69" t="str">
        <f>IF(AND(C33&lt;&gt;"",C33&lt;&gt;" -  -  -  -  - "),VLOOKUP(C33,exp!$A$8:$B$507,2,FALSE),"")</f>
        <v/>
      </c>
      <c r="C33" s="60"/>
      <c r="D33" s="69" t="str">
        <f>IF(AND(E33&lt;&gt;"",E33&lt;&gt;" -  -  -  -  - "),VLOOKUP(E33,acc!$A$8:$B$507,2,FALSE),"")</f>
        <v/>
      </c>
      <c r="E33" s="60"/>
      <c r="F33" s="44"/>
      <c r="G33" s="69" t="str">
        <f>IF(AND(H33&lt;&gt;"",H33&lt;&gt;" -  -  -  -  - "),VLOOKUP(H33,pay!$A$8:$B$507,2,FALSE),"")</f>
        <v/>
      </c>
      <c r="H33" s="60"/>
      <c r="I33" s="44"/>
      <c r="J33" s="93" t="str">
        <f t="shared" si="4"/>
        <v>OK</v>
      </c>
      <c r="K33" s="93" t="str">
        <f t="shared" si="0"/>
        <v>OK</v>
      </c>
      <c r="L33" s="93" t="str">
        <f t="shared" si="1"/>
        <v>OK</v>
      </c>
      <c r="M33" s="93" t="str">
        <f t="shared" si="2"/>
        <v>OK</v>
      </c>
      <c r="N33" s="63" t="str">
        <f t="shared" si="3"/>
        <v/>
      </c>
      <c r="O33" s="110">
        <f>SUMIF(exp!$B$8:$B$507,total!B33,exp!$Q$8:$Q$507)</f>
        <v>0</v>
      </c>
      <c r="P33" s="111">
        <f>IF(B33&lt;&gt;"",SUMIF(total!$B$8:$B$1007,total!B33,$F$8:$F$1007),0)</f>
        <v>0</v>
      </c>
      <c r="Q33" s="110">
        <f>SUMIF(total!$B$8:$B$1007,total!B33,$I$8:$I$1007)</f>
        <v>0</v>
      </c>
      <c r="R33" s="110">
        <f>SUMIF(acc!$B$8:$B$507,total!D33,acc!$J$8:$J$507)</f>
        <v>0</v>
      </c>
      <c r="S33" s="110">
        <f>IF(D33&lt;&gt;"",SUMIF(total!$D$8:$D$1007,total!D33,$F$8:$F$1007),0)</f>
        <v>0</v>
      </c>
      <c r="T33" s="110">
        <f>SUMIF(pay!$B$8:$B$507,total!G33,pay!$H$8:$H$507)</f>
        <v>0</v>
      </c>
      <c r="U33" s="110">
        <f>IF(G33&lt;&gt;"",SUMIF(total!$G$8:$G$1007,total!G33,$I$8:$I$1007),0)</f>
        <v>0</v>
      </c>
    </row>
    <row r="34" spans="1:21" x14ac:dyDescent="0.25">
      <c r="A34" s="69">
        <v>27</v>
      </c>
      <c r="B34" s="69" t="str">
        <f>IF(AND(C34&lt;&gt;"",C34&lt;&gt;" -  -  -  -  - "),VLOOKUP(C34,exp!$A$8:$B$507,2,FALSE),"")</f>
        <v/>
      </c>
      <c r="C34" s="60"/>
      <c r="D34" s="69" t="str">
        <f>IF(AND(E34&lt;&gt;"",E34&lt;&gt;" -  -  -  -  - "),VLOOKUP(E34,acc!$A$8:$B$507,2,FALSE),"")</f>
        <v/>
      </c>
      <c r="E34" s="60"/>
      <c r="F34" s="44"/>
      <c r="G34" s="69" t="str">
        <f>IF(AND(H34&lt;&gt;"",H34&lt;&gt;" -  -  -  -  - "),VLOOKUP(H34,pay!$A$8:$B$507,2,FALSE),"")</f>
        <v/>
      </c>
      <c r="H34" s="60"/>
      <c r="I34" s="44"/>
      <c r="J34" s="93" t="str">
        <f t="shared" si="4"/>
        <v>OK</v>
      </c>
      <c r="K34" s="93" t="str">
        <f t="shared" si="0"/>
        <v>OK</v>
      </c>
      <c r="L34" s="93" t="str">
        <f t="shared" si="1"/>
        <v>OK</v>
      </c>
      <c r="M34" s="93" t="str">
        <f t="shared" si="2"/>
        <v>OK</v>
      </c>
      <c r="N34" s="63" t="str">
        <f t="shared" si="3"/>
        <v/>
      </c>
      <c r="O34" s="110">
        <f>SUMIF(exp!$B$8:$B$507,total!B34,exp!$Q$8:$Q$507)</f>
        <v>0</v>
      </c>
      <c r="P34" s="111">
        <f>IF(B34&lt;&gt;"",SUMIF(total!$B$8:$B$1007,total!B34,$F$8:$F$1007),0)</f>
        <v>0</v>
      </c>
      <c r="Q34" s="110">
        <f>SUMIF(total!$B$8:$B$1007,total!B34,$I$8:$I$1007)</f>
        <v>0</v>
      </c>
      <c r="R34" s="110">
        <f>SUMIF(acc!$B$8:$B$507,total!D34,acc!$J$8:$J$507)</f>
        <v>0</v>
      </c>
      <c r="S34" s="110">
        <f>IF(D34&lt;&gt;"",SUMIF(total!$D$8:$D$1007,total!D34,$F$8:$F$1007),0)</f>
        <v>0</v>
      </c>
      <c r="T34" s="110">
        <f>SUMIF(pay!$B$8:$B$507,total!G34,pay!$H$8:$H$507)</f>
        <v>0</v>
      </c>
      <c r="U34" s="110">
        <f>IF(G34&lt;&gt;"",SUMIF(total!$G$8:$G$1007,total!G34,$I$8:$I$1007),0)</f>
        <v>0</v>
      </c>
    </row>
    <row r="35" spans="1:21" x14ac:dyDescent="0.25">
      <c r="A35" s="69">
        <v>28</v>
      </c>
      <c r="B35" s="69" t="str">
        <f>IF(AND(C35&lt;&gt;"",C35&lt;&gt;" -  -  -  -  - "),VLOOKUP(C35,exp!$A$8:$B$507,2,FALSE),"")</f>
        <v/>
      </c>
      <c r="C35" s="60"/>
      <c r="D35" s="69" t="str">
        <f>IF(AND(E35&lt;&gt;"",E35&lt;&gt;" -  -  -  -  - "),VLOOKUP(E35,acc!$A$8:$B$507,2,FALSE),"")</f>
        <v/>
      </c>
      <c r="E35" s="60"/>
      <c r="F35" s="44"/>
      <c r="G35" s="69" t="str">
        <f>IF(AND(H35&lt;&gt;"",H35&lt;&gt;" -  -  -  -  - "),VLOOKUP(H35,pay!$A$8:$B$507,2,FALSE),"")</f>
        <v/>
      </c>
      <c r="H35" s="60"/>
      <c r="I35" s="44"/>
      <c r="J35" s="93" t="str">
        <f t="shared" si="4"/>
        <v>OK</v>
      </c>
      <c r="K35" s="93" t="str">
        <f t="shared" si="0"/>
        <v>OK</v>
      </c>
      <c r="L35" s="93" t="str">
        <f t="shared" si="1"/>
        <v>OK</v>
      </c>
      <c r="M35" s="93" t="str">
        <f t="shared" si="2"/>
        <v>OK</v>
      </c>
      <c r="N35" s="63" t="str">
        <f t="shared" si="3"/>
        <v/>
      </c>
      <c r="O35" s="110">
        <f>SUMIF(exp!$B$8:$B$507,total!B35,exp!$Q$8:$Q$507)</f>
        <v>0</v>
      </c>
      <c r="P35" s="111">
        <f>IF(B35&lt;&gt;"",SUMIF(total!$B$8:$B$1007,total!B35,$F$8:$F$1007),0)</f>
        <v>0</v>
      </c>
      <c r="Q35" s="110">
        <f>SUMIF(total!$B$8:$B$1007,total!B35,$I$8:$I$1007)</f>
        <v>0</v>
      </c>
      <c r="R35" s="110">
        <f>SUMIF(acc!$B$8:$B$507,total!D35,acc!$J$8:$J$507)</f>
        <v>0</v>
      </c>
      <c r="S35" s="110">
        <f>IF(D35&lt;&gt;"",SUMIF(total!$D$8:$D$1007,total!D35,$F$8:$F$1007),0)</f>
        <v>0</v>
      </c>
      <c r="T35" s="110">
        <f>SUMIF(pay!$B$8:$B$507,total!G35,pay!$H$8:$H$507)</f>
        <v>0</v>
      </c>
      <c r="U35" s="110">
        <f>IF(G35&lt;&gt;"",SUMIF(total!$G$8:$G$1007,total!G35,$I$8:$I$1007),0)</f>
        <v>0</v>
      </c>
    </row>
    <row r="36" spans="1:21" x14ac:dyDescent="0.25">
      <c r="A36" s="69">
        <v>29</v>
      </c>
      <c r="B36" s="69" t="str">
        <f>IF(AND(C36&lt;&gt;"",C36&lt;&gt;" -  -  -  -  - "),VLOOKUP(C36,exp!$A$8:$B$507,2,FALSE),"")</f>
        <v/>
      </c>
      <c r="C36" s="60"/>
      <c r="D36" s="69" t="str">
        <f>IF(AND(E36&lt;&gt;"",E36&lt;&gt;" -  -  -  -  - "),VLOOKUP(E36,acc!$A$8:$B$507,2,FALSE),"")</f>
        <v/>
      </c>
      <c r="E36" s="60"/>
      <c r="F36" s="44"/>
      <c r="G36" s="69" t="str">
        <f>IF(AND(H36&lt;&gt;"",H36&lt;&gt;" -  -  -  -  - "),VLOOKUP(H36,pay!$A$8:$B$507,2,FALSE),"")</f>
        <v/>
      </c>
      <c r="H36" s="60"/>
      <c r="I36" s="44"/>
      <c r="J36" s="93" t="str">
        <f t="shared" si="4"/>
        <v>OK</v>
      </c>
      <c r="K36" s="93" t="str">
        <f t="shared" si="0"/>
        <v>OK</v>
      </c>
      <c r="L36" s="93" t="str">
        <f t="shared" si="1"/>
        <v>OK</v>
      </c>
      <c r="M36" s="93" t="str">
        <f t="shared" si="2"/>
        <v>OK</v>
      </c>
      <c r="N36" s="63" t="str">
        <f t="shared" si="3"/>
        <v/>
      </c>
      <c r="O36" s="110">
        <f>SUMIF(exp!$B$8:$B$507,total!B36,exp!$Q$8:$Q$507)</f>
        <v>0</v>
      </c>
      <c r="P36" s="111">
        <f>IF(B36&lt;&gt;"",SUMIF(total!$B$8:$B$1007,total!B36,$F$8:$F$1007),0)</f>
        <v>0</v>
      </c>
      <c r="Q36" s="110">
        <f>SUMIF(total!$B$8:$B$1007,total!B36,$I$8:$I$1007)</f>
        <v>0</v>
      </c>
      <c r="R36" s="110">
        <f>SUMIF(acc!$B$8:$B$507,total!D36,acc!$J$8:$J$507)</f>
        <v>0</v>
      </c>
      <c r="S36" s="110">
        <f>IF(D36&lt;&gt;"",SUMIF(total!$D$8:$D$1007,total!D36,$F$8:$F$1007),0)</f>
        <v>0</v>
      </c>
      <c r="T36" s="110">
        <f>SUMIF(pay!$B$8:$B$507,total!G36,pay!$H$8:$H$507)</f>
        <v>0</v>
      </c>
      <c r="U36" s="110">
        <f>IF(G36&lt;&gt;"",SUMIF(total!$G$8:$G$1007,total!G36,$I$8:$I$1007),0)</f>
        <v>0</v>
      </c>
    </row>
    <row r="37" spans="1:21" x14ac:dyDescent="0.25">
      <c r="A37" s="69">
        <v>30</v>
      </c>
      <c r="B37" s="69" t="str">
        <f>IF(AND(C37&lt;&gt;"",C37&lt;&gt;" -  -  -  -  - "),VLOOKUP(C37,exp!$A$8:$B$507,2,FALSE),"")</f>
        <v/>
      </c>
      <c r="C37" s="60"/>
      <c r="D37" s="69" t="str">
        <f>IF(AND(E37&lt;&gt;"",E37&lt;&gt;" -  -  -  -  - "),VLOOKUP(E37,acc!$A$8:$B$507,2,FALSE),"")</f>
        <v/>
      </c>
      <c r="E37" s="60"/>
      <c r="F37" s="44"/>
      <c r="G37" s="69" t="str">
        <f>IF(AND(H37&lt;&gt;"",H37&lt;&gt;" -  -  -  -  - "),VLOOKUP(H37,pay!$A$8:$B$507,2,FALSE),"")</f>
        <v/>
      </c>
      <c r="H37" s="60"/>
      <c r="I37" s="44"/>
      <c r="J37" s="93" t="str">
        <f t="shared" si="4"/>
        <v>OK</v>
      </c>
      <c r="K37" s="93" t="str">
        <f t="shared" si="0"/>
        <v>OK</v>
      </c>
      <c r="L37" s="93" t="str">
        <f t="shared" si="1"/>
        <v>OK</v>
      </c>
      <c r="M37" s="93" t="str">
        <f t="shared" si="2"/>
        <v>OK</v>
      </c>
      <c r="N37" s="63" t="str">
        <f t="shared" si="3"/>
        <v/>
      </c>
      <c r="O37" s="110">
        <f>SUMIF(exp!$B$8:$B$507,total!B37,exp!$Q$8:$Q$507)</f>
        <v>0</v>
      </c>
      <c r="P37" s="111">
        <f>IF(B37&lt;&gt;"",SUMIF(total!$B$8:$B$1007,total!B37,$F$8:$F$1007),0)</f>
        <v>0</v>
      </c>
      <c r="Q37" s="110">
        <f>SUMIF(total!$B$8:$B$1007,total!B37,$I$8:$I$1007)</f>
        <v>0</v>
      </c>
      <c r="R37" s="110">
        <f>SUMIF(acc!$B$8:$B$507,total!D37,acc!$J$8:$J$507)</f>
        <v>0</v>
      </c>
      <c r="S37" s="110">
        <f>IF(D37&lt;&gt;"",SUMIF(total!$D$8:$D$1007,total!D37,$F$8:$F$1007),0)</f>
        <v>0</v>
      </c>
      <c r="T37" s="110">
        <f>SUMIF(pay!$B$8:$B$507,total!G37,pay!$H$8:$H$507)</f>
        <v>0</v>
      </c>
      <c r="U37" s="110">
        <f>IF(G37&lt;&gt;"",SUMIF(total!$G$8:$G$1007,total!G37,$I$8:$I$1007),0)</f>
        <v>0</v>
      </c>
    </row>
    <row r="38" spans="1:21" x14ac:dyDescent="0.25">
      <c r="A38" s="69">
        <v>31</v>
      </c>
      <c r="B38" s="69" t="str">
        <f>IF(AND(C38&lt;&gt;"",C38&lt;&gt;" -  -  -  -  - "),VLOOKUP(C38,exp!$A$8:$B$507,2,FALSE),"")</f>
        <v/>
      </c>
      <c r="C38" s="60"/>
      <c r="D38" s="69" t="str">
        <f>IF(AND(E38&lt;&gt;"",E38&lt;&gt;" -  -  -  -  - "),VLOOKUP(E38,acc!$A$8:$B$507,2,FALSE),"")</f>
        <v/>
      </c>
      <c r="E38" s="60"/>
      <c r="F38" s="44"/>
      <c r="G38" s="69" t="str">
        <f>IF(AND(H38&lt;&gt;"",H38&lt;&gt;" -  -  -  -  - "),VLOOKUP(H38,pay!$A$8:$B$507,2,FALSE),"")</f>
        <v/>
      </c>
      <c r="H38" s="60"/>
      <c r="I38" s="44"/>
      <c r="J38" s="93" t="str">
        <f t="shared" si="4"/>
        <v>OK</v>
      </c>
      <c r="K38" s="93" t="str">
        <f t="shared" si="0"/>
        <v>OK</v>
      </c>
      <c r="L38" s="93" t="str">
        <f t="shared" si="1"/>
        <v>OK</v>
      </c>
      <c r="M38" s="93" t="str">
        <f t="shared" si="2"/>
        <v>OK</v>
      </c>
      <c r="N38" s="63" t="str">
        <f t="shared" si="3"/>
        <v/>
      </c>
      <c r="O38" s="110">
        <f>SUMIF(exp!$B$8:$B$507,total!B38,exp!$Q$8:$Q$507)</f>
        <v>0</v>
      </c>
      <c r="P38" s="111">
        <f>IF(B38&lt;&gt;"",SUMIF(total!$B$8:$B$1007,total!B38,$F$8:$F$1007),0)</f>
        <v>0</v>
      </c>
      <c r="Q38" s="110">
        <f>SUMIF(total!$B$8:$B$1007,total!B38,$I$8:$I$1007)</f>
        <v>0</v>
      </c>
      <c r="R38" s="110">
        <f>SUMIF(acc!$B$8:$B$507,total!D38,acc!$J$8:$J$507)</f>
        <v>0</v>
      </c>
      <c r="S38" s="110">
        <f>IF(D38&lt;&gt;"",SUMIF(total!$D$8:$D$1007,total!D38,$F$8:$F$1007),0)</f>
        <v>0</v>
      </c>
      <c r="T38" s="110">
        <f>SUMIF(pay!$B$8:$B$507,total!G38,pay!$H$8:$H$507)</f>
        <v>0</v>
      </c>
      <c r="U38" s="110">
        <f>IF(G38&lt;&gt;"",SUMIF(total!$G$8:$G$1007,total!G38,$I$8:$I$1007),0)</f>
        <v>0</v>
      </c>
    </row>
    <row r="39" spans="1:21" x14ac:dyDescent="0.25">
      <c r="A39" s="69">
        <v>32</v>
      </c>
      <c r="B39" s="69" t="str">
        <f>IF(AND(C39&lt;&gt;"",C39&lt;&gt;" -  -  -  -  - "),VLOOKUP(C39,exp!$A$8:$B$507,2,FALSE),"")</f>
        <v/>
      </c>
      <c r="C39" s="60"/>
      <c r="D39" s="69" t="str">
        <f>IF(AND(E39&lt;&gt;"",E39&lt;&gt;" -  -  -  -  - "),VLOOKUP(E39,acc!$A$8:$B$507,2,FALSE),"")</f>
        <v/>
      </c>
      <c r="E39" s="60"/>
      <c r="F39" s="44"/>
      <c r="G39" s="69" t="str">
        <f>IF(AND(H39&lt;&gt;"",H39&lt;&gt;" -  -  -  -  - "),VLOOKUP(H39,pay!$A$8:$B$507,2,FALSE),"")</f>
        <v/>
      </c>
      <c r="H39" s="60"/>
      <c r="I39" s="44"/>
      <c r="J39" s="93" t="str">
        <f t="shared" si="4"/>
        <v>OK</v>
      </c>
      <c r="K39" s="93" t="str">
        <f t="shared" si="0"/>
        <v>OK</v>
      </c>
      <c r="L39" s="93" t="str">
        <f t="shared" si="1"/>
        <v>OK</v>
      </c>
      <c r="M39" s="93" t="str">
        <f t="shared" si="2"/>
        <v>OK</v>
      </c>
      <c r="N39" s="63" t="str">
        <f t="shared" si="3"/>
        <v/>
      </c>
      <c r="O39" s="110">
        <f>SUMIF(exp!$B$8:$B$507,total!B39,exp!$Q$8:$Q$507)</f>
        <v>0</v>
      </c>
      <c r="P39" s="111">
        <f>IF(B39&lt;&gt;"",SUMIF(total!$B$8:$B$1007,total!B39,$F$8:$F$1007),0)</f>
        <v>0</v>
      </c>
      <c r="Q39" s="110">
        <f>SUMIF(total!$B$8:$B$1007,total!B39,$I$8:$I$1007)</f>
        <v>0</v>
      </c>
      <c r="R39" s="110">
        <f>SUMIF(acc!$B$8:$B$507,total!D39,acc!$J$8:$J$507)</f>
        <v>0</v>
      </c>
      <c r="S39" s="110">
        <f>IF(D39&lt;&gt;"",SUMIF(total!$D$8:$D$1007,total!D39,$F$8:$F$1007),0)</f>
        <v>0</v>
      </c>
      <c r="T39" s="110">
        <f>SUMIF(pay!$B$8:$B$507,total!G39,pay!$H$8:$H$507)</f>
        <v>0</v>
      </c>
      <c r="U39" s="110">
        <f>IF(G39&lt;&gt;"",SUMIF(total!$G$8:$G$1007,total!G39,$I$8:$I$1007),0)</f>
        <v>0</v>
      </c>
    </row>
    <row r="40" spans="1:21" x14ac:dyDescent="0.25">
      <c r="A40" s="69">
        <v>33</v>
      </c>
      <c r="B40" s="69" t="str">
        <f>IF(AND(C40&lt;&gt;"",C40&lt;&gt;" -  -  -  -  - "),VLOOKUP(C40,exp!$A$8:$B$507,2,FALSE),"")</f>
        <v/>
      </c>
      <c r="C40" s="60"/>
      <c r="D40" s="69" t="str">
        <f>IF(AND(E40&lt;&gt;"",E40&lt;&gt;" -  -  -  -  - "),VLOOKUP(E40,acc!$A$8:$B$507,2,FALSE),"")</f>
        <v/>
      </c>
      <c r="E40" s="60"/>
      <c r="F40" s="44"/>
      <c r="G40" s="69" t="str">
        <f>IF(AND(H40&lt;&gt;"",H40&lt;&gt;" -  -  -  -  - "),VLOOKUP(H40,pay!$A$8:$B$507,2,FALSE),"")</f>
        <v/>
      </c>
      <c r="H40" s="60"/>
      <c r="I40" s="44"/>
      <c r="J40" s="93" t="str">
        <f t="shared" si="4"/>
        <v>OK</v>
      </c>
      <c r="K40" s="93" t="str">
        <f t="shared" si="0"/>
        <v>OK</v>
      </c>
      <c r="L40" s="93" t="str">
        <f t="shared" si="1"/>
        <v>OK</v>
      </c>
      <c r="M40" s="93" t="str">
        <f t="shared" si="2"/>
        <v>OK</v>
      </c>
      <c r="N40" s="63" t="str">
        <f t="shared" si="3"/>
        <v/>
      </c>
      <c r="O40" s="110">
        <f>SUMIF(exp!$B$8:$B$507,total!B40,exp!$Q$8:$Q$507)</f>
        <v>0</v>
      </c>
      <c r="P40" s="111">
        <f>IF(B40&lt;&gt;"",SUMIF(total!$B$8:$B$1007,total!B40,$F$8:$F$1007),0)</f>
        <v>0</v>
      </c>
      <c r="Q40" s="110">
        <f>SUMIF(total!$B$8:$B$1007,total!B40,$I$8:$I$1007)</f>
        <v>0</v>
      </c>
      <c r="R40" s="110">
        <f>SUMIF(acc!$B$8:$B$507,total!D40,acc!$J$8:$J$507)</f>
        <v>0</v>
      </c>
      <c r="S40" s="110">
        <f>IF(D40&lt;&gt;"",SUMIF(total!$D$8:$D$1007,total!D40,$F$8:$F$1007),0)</f>
        <v>0</v>
      </c>
      <c r="T40" s="110">
        <f>SUMIF(pay!$B$8:$B$507,total!G40,pay!$H$8:$H$507)</f>
        <v>0</v>
      </c>
      <c r="U40" s="110">
        <f>IF(G40&lt;&gt;"",SUMIF(total!$G$8:$G$1007,total!G40,$I$8:$I$1007),0)</f>
        <v>0</v>
      </c>
    </row>
    <row r="41" spans="1:21" x14ac:dyDescent="0.25">
      <c r="A41" s="69">
        <v>34</v>
      </c>
      <c r="B41" s="69" t="str">
        <f>IF(AND(C41&lt;&gt;"",C41&lt;&gt;" -  -  -  -  - "),VLOOKUP(C41,exp!$A$8:$B$507,2,FALSE),"")</f>
        <v/>
      </c>
      <c r="C41" s="60"/>
      <c r="D41" s="69" t="str">
        <f>IF(AND(E41&lt;&gt;"",E41&lt;&gt;" -  -  -  -  - "),VLOOKUP(E41,acc!$A$8:$B$507,2,FALSE),"")</f>
        <v/>
      </c>
      <c r="E41" s="60"/>
      <c r="F41" s="44"/>
      <c r="G41" s="69" t="str">
        <f>IF(AND(H41&lt;&gt;"",H41&lt;&gt;" -  -  -  -  - "),VLOOKUP(H41,pay!$A$8:$B$507,2,FALSE),"")</f>
        <v/>
      </c>
      <c r="H41" s="60"/>
      <c r="I41" s="44"/>
      <c r="J41" s="93" t="str">
        <f t="shared" si="4"/>
        <v>OK</v>
      </c>
      <c r="K41" s="93" t="str">
        <f t="shared" si="0"/>
        <v>OK</v>
      </c>
      <c r="L41" s="93" t="str">
        <f t="shared" si="1"/>
        <v>OK</v>
      </c>
      <c r="M41" s="93" t="str">
        <f t="shared" si="2"/>
        <v>OK</v>
      </c>
      <c r="N41" s="63" t="str">
        <f t="shared" si="3"/>
        <v/>
      </c>
      <c r="O41" s="110">
        <f>SUMIF(exp!$B$8:$B$507,total!B41,exp!$Q$8:$Q$507)</f>
        <v>0</v>
      </c>
      <c r="P41" s="111">
        <f>IF(B41&lt;&gt;"",SUMIF(total!$B$8:$B$1007,total!B41,$F$8:$F$1007),0)</f>
        <v>0</v>
      </c>
      <c r="Q41" s="110">
        <f>SUMIF(total!$B$8:$B$1007,total!B41,$I$8:$I$1007)</f>
        <v>0</v>
      </c>
      <c r="R41" s="110">
        <f>SUMIF(acc!$B$8:$B$507,total!D41,acc!$J$8:$J$507)</f>
        <v>0</v>
      </c>
      <c r="S41" s="110">
        <f>IF(D41&lt;&gt;"",SUMIF(total!$D$8:$D$1007,total!D41,$F$8:$F$1007),0)</f>
        <v>0</v>
      </c>
      <c r="T41" s="110">
        <f>SUMIF(pay!$B$8:$B$507,total!G41,pay!$H$8:$H$507)</f>
        <v>0</v>
      </c>
      <c r="U41" s="110">
        <f>IF(G41&lt;&gt;"",SUMIF(total!$G$8:$G$1007,total!G41,$I$8:$I$1007),0)</f>
        <v>0</v>
      </c>
    </row>
    <row r="42" spans="1:21" x14ac:dyDescent="0.25">
      <c r="A42" s="69">
        <v>35</v>
      </c>
      <c r="B42" s="69" t="str">
        <f>IF(AND(C42&lt;&gt;"",C42&lt;&gt;" -  -  -  -  - "),VLOOKUP(C42,exp!$A$8:$B$507,2,FALSE),"")</f>
        <v/>
      </c>
      <c r="C42" s="60"/>
      <c r="D42" s="69" t="str">
        <f>IF(AND(E42&lt;&gt;"",E42&lt;&gt;" -  -  -  -  - "),VLOOKUP(E42,acc!$A$8:$B$507,2,FALSE),"")</f>
        <v/>
      </c>
      <c r="E42" s="60"/>
      <c r="F42" s="44"/>
      <c r="G42" s="69" t="str">
        <f>IF(AND(H42&lt;&gt;"",H42&lt;&gt;" -  -  -  -  - "),VLOOKUP(H42,pay!$A$8:$B$507,2,FALSE),"")</f>
        <v/>
      </c>
      <c r="H42" s="60"/>
      <c r="I42" s="44"/>
      <c r="J42" s="93" t="str">
        <f t="shared" si="4"/>
        <v>OK</v>
      </c>
      <c r="K42" s="93" t="str">
        <f t="shared" si="0"/>
        <v>OK</v>
      </c>
      <c r="L42" s="93" t="str">
        <f t="shared" si="1"/>
        <v>OK</v>
      </c>
      <c r="M42" s="93" t="str">
        <f t="shared" si="2"/>
        <v>OK</v>
      </c>
      <c r="N42" s="63" t="str">
        <f t="shared" si="3"/>
        <v/>
      </c>
      <c r="O42" s="110">
        <f>SUMIF(exp!$B$8:$B$507,total!B42,exp!$Q$8:$Q$507)</f>
        <v>0</v>
      </c>
      <c r="P42" s="111">
        <f>IF(B42&lt;&gt;"",SUMIF(total!$B$8:$B$1007,total!B42,$F$8:$F$1007),0)</f>
        <v>0</v>
      </c>
      <c r="Q42" s="110">
        <f>SUMIF(total!$B$8:$B$1007,total!B42,$I$8:$I$1007)</f>
        <v>0</v>
      </c>
      <c r="R42" s="110">
        <f>SUMIF(acc!$B$8:$B$507,total!D42,acc!$J$8:$J$507)</f>
        <v>0</v>
      </c>
      <c r="S42" s="110">
        <f>IF(D42&lt;&gt;"",SUMIF(total!$D$8:$D$1007,total!D42,$F$8:$F$1007),0)</f>
        <v>0</v>
      </c>
      <c r="T42" s="110">
        <f>SUMIF(pay!$B$8:$B$507,total!G42,pay!$H$8:$H$507)</f>
        <v>0</v>
      </c>
      <c r="U42" s="110">
        <f>IF(G42&lt;&gt;"",SUMIF(total!$G$8:$G$1007,total!G42,$I$8:$I$1007),0)</f>
        <v>0</v>
      </c>
    </row>
    <row r="43" spans="1:21" x14ac:dyDescent="0.25">
      <c r="A43" s="69">
        <v>36</v>
      </c>
      <c r="B43" s="69" t="str">
        <f>IF(AND(C43&lt;&gt;"",C43&lt;&gt;" -  -  -  -  - "),VLOOKUP(C43,exp!$A$8:$B$507,2,FALSE),"")</f>
        <v/>
      </c>
      <c r="C43" s="60"/>
      <c r="D43" s="69" t="str">
        <f>IF(AND(E43&lt;&gt;"",E43&lt;&gt;" -  -  -  -  - "),VLOOKUP(E43,acc!$A$8:$B$507,2,FALSE),"")</f>
        <v/>
      </c>
      <c r="E43" s="60"/>
      <c r="F43" s="44"/>
      <c r="G43" s="69" t="str">
        <f>IF(AND(H43&lt;&gt;"",H43&lt;&gt;" -  -  -  -  - "),VLOOKUP(H43,pay!$A$8:$B$507,2,FALSE),"")</f>
        <v/>
      </c>
      <c r="H43" s="60"/>
      <c r="I43" s="44"/>
      <c r="J43" s="93" t="str">
        <f t="shared" si="4"/>
        <v>OK</v>
      </c>
      <c r="K43" s="93" t="str">
        <f t="shared" si="0"/>
        <v>OK</v>
      </c>
      <c r="L43" s="93" t="str">
        <f t="shared" si="1"/>
        <v>OK</v>
      </c>
      <c r="M43" s="93" t="str">
        <f t="shared" si="2"/>
        <v>OK</v>
      </c>
      <c r="N43" s="63" t="str">
        <f t="shared" si="3"/>
        <v/>
      </c>
      <c r="O43" s="110">
        <f>SUMIF(exp!$B$8:$B$507,total!B43,exp!$Q$8:$Q$507)</f>
        <v>0</v>
      </c>
      <c r="P43" s="111">
        <f>IF(B43&lt;&gt;"",SUMIF(total!$B$8:$B$1007,total!B43,$F$8:$F$1007),0)</f>
        <v>0</v>
      </c>
      <c r="Q43" s="110">
        <f>SUMIF(total!$B$8:$B$1007,total!B43,$I$8:$I$1007)</f>
        <v>0</v>
      </c>
      <c r="R43" s="110">
        <f>SUMIF(acc!$B$8:$B$507,total!D43,acc!$J$8:$J$507)</f>
        <v>0</v>
      </c>
      <c r="S43" s="110">
        <f>IF(D43&lt;&gt;"",SUMIF(total!$D$8:$D$1007,total!D43,$F$8:$F$1007),0)</f>
        <v>0</v>
      </c>
      <c r="T43" s="110">
        <f>SUMIF(pay!$B$8:$B$507,total!G43,pay!$H$8:$H$507)</f>
        <v>0</v>
      </c>
      <c r="U43" s="110">
        <f>IF(G43&lt;&gt;"",SUMIF(total!$G$8:$G$1007,total!G43,$I$8:$I$1007),0)</f>
        <v>0</v>
      </c>
    </row>
    <row r="44" spans="1:21" x14ac:dyDescent="0.25">
      <c r="A44" s="69">
        <v>37</v>
      </c>
      <c r="B44" s="69" t="str">
        <f>IF(AND(C44&lt;&gt;"",C44&lt;&gt;" -  -  -  -  - "),VLOOKUP(C44,exp!$A$8:$B$507,2,FALSE),"")</f>
        <v/>
      </c>
      <c r="C44" s="60"/>
      <c r="D44" s="69" t="str">
        <f>IF(AND(E44&lt;&gt;"",E44&lt;&gt;" -  -  -  -  - "),VLOOKUP(E44,acc!$A$8:$B$507,2,FALSE),"")</f>
        <v/>
      </c>
      <c r="E44" s="60"/>
      <c r="F44" s="44"/>
      <c r="G44" s="69" t="str">
        <f>IF(AND(H44&lt;&gt;"",H44&lt;&gt;" -  -  -  -  - "),VLOOKUP(H44,pay!$A$8:$B$507,2,FALSE),"")</f>
        <v/>
      </c>
      <c r="H44" s="60"/>
      <c r="I44" s="44"/>
      <c r="J44" s="93" t="str">
        <f t="shared" si="4"/>
        <v>OK</v>
      </c>
      <c r="K44" s="93" t="str">
        <f t="shared" si="0"/>
        <v>OK</v>
      </c>
      <c r="L44" s="93" t="str">
        <f t="shared" si="1"/>
        <v>OK</v>
      </c>
      <c r="M44" s="93" t="str">
        <f t="shared" si="2"/>
        <v>OK</v>
      </c>
      <c r="N44" s="63" t="str">
        <f t="shared" si="3"/>
        <v/>
      </c>
      <c r="O44" s="110">
        <f>SUMIF(exp!$B$8:$B$507,total!B44,exp!$Q$8:$Q$507)</f>
        <v>0</v>
      </c>
      <c r="P44" s="111">
        <f>IF(B44&lt;&gt;"",SUMIF(total!$B$8:$B$1007,total!B44,$F$8:$F$1007),0)</f>
        <v>0</v>
      </c>
      <c r="Q44" s="110">
        <f>SUMIF(total!$B$8:$B$1007,total!B44,$I$8:$I$1007)</f>
        <v>0</v>
      </c>
      <c r="R44" s="110">
        <f>SUMIF(acc!$B$8:$B$507,total!D44,acc!$J$8:$J$507)</f>
        <v>0</v>
      </c>
      <c r="S44" s="110">
        <f>IF(D44&lt;&gt;"",SUMIF(total!$D$8:$D$1007,total!D44,$F$8:$F$1007),0)</f>
        <v>0</v>
      </c>
      <c r="T44" s="110">
        <f>SUMIF(pay!$B$8:$B$507,total!G44,pay!$H$8:$H$507)</f>
        <v>0</v>
      </c>
      <c r="U44" s="110">
        <f>IF(G44&lt;&gt;"",SUMIF(total!$G$8:$G$1007,total!G44,$I$8:$I$1007),0)</f>
        <v>0</v>
      </c>
    </row>
    <row r="45" spans="1:21" x14ac:dyDescent="0.25">
      <c r="A45" s="69">
        <v>38</v>
      </c>
      <c r="B45" s="69" t="str">
        <f>IF(AND(C45&lt;&gt;"",C45&lt;&gt;" -  -  -  -  - "),VLOOKUP(C45,exp!$A$8:$B$507,2,FALSE),"")</f>
        <v/>
      </c>
      <c r="C45" s="60"/>
      <c r="D45" s="69" t="str">
        <f>IF(AND(E45&lt;&gt;"",E45&lt;&gt;" -  -  -  -  - "),VLOOKUP(E45,acc!$A$8:$B$507,2,FALSE),"")</f>
        <v/>
      </c>
      <c r="E45" s="60"/>
      <c r="F45" s="44"/>
      <c r="G45" s="69" t="str">
        <f>IF(AND(H45&lt;&gt;"",H45&lt;&gt;" -  -  -  -  - "),VLOOKUP(H45,pay!$A$8:$B$507,2,FALSE),"")</f>
        <v/>
      </c>
      <c r="H45" s="60"/>
      <c r="I45" s="44"/>
      <c r="J45" s="93" t="str">
        <f t="shared" si="4"/>
        <v>OK</v>
      </c>
      <c r="K45" s="93" t="str">
        <f t="shared" si="0"/>
        <v>OK</v>
      </c>
      <c r="L45" s="93" t="str">
        <f t="shared" si="1"/>
        <v>OK</v>
      </c>
      <c r="M45" s="93" t="str">
        <f t="shared" si="2"/>
        <v>OK</v>
      </c>
      <c r="N45" s="63" t="str">
        <f t="shared" si="3"/>
        <v/>
      </c>
      <c r="O45" s="110">
        <f>SUMIF(exp!$B$8:$B$507,total!B45,exp!$Q$8:$Q$507)</f>
        <v>0</v>
      </c>
      <c r="P45" s="111">
        <f>IF(B45&lt;&gt;"",SUMIF(total!$B$8:$B$1007,total!B45,$F$8:$F$1007),0)</f>
        <v>0</v>
      </c>
      <c r="Q45" s="110">
        <f>SUMIF(total!$B$8:$B$1007,total!B45,$I$8:$I$1007)</f>
        <v>0</v>
      </c>
      <c r="R45" s="110">
        <f>SUMIF(acc!$B$8:$B$507,total!D45,acc!$J$8:$J$507)</f>
        <v>0</v>
      </c>
      <c r="S45" s="110">
        <f>IF(D45&lt;&gt;"",SUMIF(total!$D$8:$D$1007,total!D45,$F$8:$F$1007),0)</f>
        <v>0</v>
      </c>
      <c r="T45" s="110">
        <f>SUMIF(pay!$B$8:$B$507,total!G45,pay!$H$8:$H$507)</f>
        <v>0</v>
      </c>
      <c r="U45" s="110">
        <f>IF(G45&lt;&gt;"",SUMIF(total!$G$8:$G$1007,total!G45,$I$8:$I$1007),0)</f>
        <v>0</v>
      </c>
    </row>
    <row r="46" spans="1:21" x14ac:dyDescent="0.25">
      <c r="A46" s="69">
        <v>39</v>
      </c>
      <c r="B46" s="69" t="str">
        <f>IF(AND(C46&lt;&gt;"",C46&lt;&gt;" -  -  -  -  - "),VLOOKUP(C46,exp!$A$8:$B$507,2,FALSE),"")</f>
        <v/>
      </c>
      <c r="C46" s="60"/>
      <c r="D46" s="69" t="str">
        <f>IF(AND(E46&lt;&gt;"",E46&lt;&gt;" -  -  -  -  - "),VLOOKUP(E46,acc!$A$8:$B$507,2,FALSE),"")</f>
        <v/>
      </c>
      <c r="E46" s="60"/>
      <c r="F46" s="44"/>
      <c r="G46" s="69" t="str">
        <f>IF(AND(H46&lt;&gt;"",H46&lt;&gt;" -  -  -  -  - "),VLOOKUP(H46,pay!$A$8:$B$507,2,FALSE),"")</f>
        <v/>
      </c>
      <c r="H46" s="60"/>
      <c r="I46" s="44"/>
      <c r="J46" s="93" t="str">
        <f t="shared" si="4"/>
        <v>OK</v>
      </c>
      <c r="K46" s="93" t="str">
        <f t="shared" si="0"/>
        <v>OK</v>
      </c>
      <c r="L46" s="93" t="str">
        <f t="shared" si="1"/>
        <v>OK</v>
      </c>
      <c r="M46" s="93" t="str">
        <f t="shared" si="2"/>
        <v>OK</v>
      </c>
      <c r="N46" s="63" t="str">
        <f t="shared" si="3"/>
        <v/>
      </c>
      <c r="O46" s="110">
        <f>SUMIF(exp!$B$8:$B$507,total!B46,exp!$Q$8:$Q$507)</f>
        <v>0</v>
      </c>
      <c r="P46" s="111">
        <f>IF(B46&lt;&gt;"",SUMIF(total!$B$8:$B$1007,total!B46,$F$8:$F$1007),0)</f>
        <v>0</v>
      </c>
      <c r="Q46" s="110">
        <f>SUMIF(total!$B$8:$B$1007,total!B46,$I$8:$I$1007)</f>
        <v>0</v>
      </c>
      <c r="R46" s="110">
        <f>SUMIF(acc!$B$8:$B$507,total!D46,acc!$J$8:$J$507)</f>
        <v>0</v>
      </c>
      <c r="S46" s="110">
        <f>IF(D46&lt;&gt;"",SUMIF(total!$D$8:$D$1007,total!D46,$F$8:$F$1007),0)</f>
        <v>0</v>
      </c>
      <c r="T46" s="110">
        <f>SUMIF(pay!$B$8:$B$507,total!G46,pay!$H$8:$H$507)</f>
        <v>0</v>
      </c>
      <c r="U46" s="110">
        <f>IF(G46&lt;&gt;"",SUMIF(total!$G$8:$G$1007,total!G46,$I$8:$I$1007),0)</f>
        <v>0</v>
      </c>
    </row>
    <row r="47" spans="1:21" x14ac:dyDescent="0.25">
      <c r="A47" s="69">
        <v>40</v>
      </c>
      <c r="B47" s="69" t="str">
        <f>IF(AND(C47&lt;&gt;"",C47&lt;&gt;" -  -  -  -  - "),VLOOKUP(C47,exp!$A$8:$B$507,2,FALSE),"")</f>
        <v/>
      </c>
      <c r="C47" s="60"/>
      <c r="D47" s="69" t="str">
        <f>IF(AND(E47&lt;&gt;"",E47&lt;&gt;" -  -  -  -  - "),VLOOKUP(E47,acc!$A$8:$B$507,2,FALSE),"")</f>
        <v/>
      </c>
      <c r="E47" s="60"/>
      <c r="F47" s="44"/>
      <c r="G47" s="69" t="str">
        <f>IF(AND(H47&lt;&gt;"",H47&lt;&gt;" -  -  -  -  - "),VLOOKUP(H47,pay!$A$8:$B$507,2,FALSE),"")</f>
        <v/>
      </c>
      <c r="H47" s="60"/>
      <c r="I47" s="44"/>
      <c r="J47" s="93" t="str">
        <f t="shared" si="4"/>
        <v>OK</v>
      </c>
      <c r="K47" s="93" t="str">
        <f t="shared" si="0"/>
        <v>OK</v>
      </c>
      <c r="L47" s="93" t="str">
        <f t="shared" si="1"/>
        <v>OK</v>
      </c>
      <c r="M47" s="93" t="str">
        <f t="shared" si="2"/>
        <v>OK</v>
      </c>
      <c r="N47" s="63" t="str">
        <f t="shared" si="3"/>
        <v/>
      </c>
      <c r="O47" s="110">
        <f>SUMIF(exp!$B$8:$B$507,total!B47,exp!$Q$8:$Q$507)</f>
        <v>0</v>
      </c>
      <c r="P47" s="111">
        <f>IF(B47&lt;&gt;"",SUMIF(total!$B$8:$B$1007,total!B47,$F$8:$F$1007),0)</f>
        <v>0</v>
      </c>
      <c r="Q47" s="110">
        <f>SUMIF(total!$B$8:$B$1007,total!B47,$I$8:$I$1007)</f>
        <v>0</v>
      </c>
      <c r="R47" s="110">
        <f>SUMIF(acc!$B$8:$B$507,total!D47,acc!$J$8:$J$507)</f>
        <v>0</v>
      </c>
      <c r="S47" s="110">
        <f>IF(D47&lt;&gt;"",SUMIF(total!$D$8:$D$1007,total!D47,$F$8:$F$1007),0)</f>
        <v>0</v>
      </c>
      <c r="T47" s="110">
        <f>SUMIF(pay!$B$8:$B$507,total!G47,pay!$H$8:$H$507)</f>
        <v>0</v>
      </c>
      <c r="U47" s="110">
        <f>IF(G47&lt;&gt;"",SUMIF(total!$G$8:$G$1007,total!G47,$I$8:$I$1007),0)</f>
        <v>0</v>
      </c>
    </row>
    <row r="48" spans="1:21" x14ac:dyDescent="0.25">
      <c r="A48" s="69">
        <v>41</v>
      </c>
      <c r="B48" s="69" t="str">
        <f>IF(AND(C48&lt;&gt;"",C48&lt;&gt;" -  -  -  -  - "),VLOOKUP(C48,exp!$A$8:$B$507,2,FALSE),"")</f>
        <v/>
      </c>
      <c r="C48" s="60"/>
      <c r="D48" s="69" t="str">
        <f>IF(AND(E48&lt;&gt;"",E48&lt;&gt;" -  -  -  -  - "),VLOOKUP(E48,acc!$A$8:$B$507,2,FALSE),"")</f>
        <v/>
      </c>
      <c r="E48" s="60"/>
      <c r="F48" s="44"/>
      <c r="G48" s="69" t="str">
        <f>IF(AND(H48&lt;&gt;"",H48&lt;&gt;" -  -  -  -  - "),VLOOKUP(H48,pay!$A$8:$B$507,2,FALSE),"")</f>
        <v/>
      </c>
      <c r="H48" s="60"/>
      <c r="I48" s="44"/>
      <c r="J48" s="93" t="str">
        <f t="shared" si="4"/>
        <v>OK</v>
      </c>
      <c r="K48" s="93" t="str">
        <f t="shared" si="0"/>
        <v>OK</v>
      </c>
      <c r="L48" s="93" t="str">
        <f t="shared" si="1"/>
        <v>OK</v>
      </c>
      <c r="M48" s="93" t="str">
        <f t="shared" si="2"/>
        <v>OK</v>
      </c>
      <c r="N48" s="63" t="str">
        <f t="shared" si="3"/>
        <v/>
      </c>
      <c r="O48" s="110">
        <f>SUMIF(exp!$B$8:$B$507,total!B48,exp!$Q$8:$Q$507)</f>
        <v>0</v>
      </c>
      <c r="P48" s="111">
        <f>IF(B48&lt;&gt;"",SUMIF(total!$B$8:$B$1007,total!B48,$F$8:$F$1007),0)</f>
        <v>0</v>
      </c>
      <c r="Q48" s="110">
        <f>SUMIF(total!$B$8:$B$1007,total!B48,$I$8:$I$1007)</f>
        <v>0</v>
      </c>
      <c r="R48" s="110">
        <f>SUMIF(acc!$B$8:$B$507,total!D48,acc!$J$8:$J$507)</f>
        <v>0</v>
      </c>
      <c r="S48" s="110">
        <f>IF(D48&lt;&gt;"",SUMIF(total!$D$8:$D$1007,total!D48,$F$8:$F$1007),0)</f>
        <v>0</v>
      </c>
      <c r="T48" s="110">
        <f>SUMIF(pay!$B$8:$B$507,total!G48,pay!$H$8:$H$507)</f>
        <v>0</v>
      </c>
      <c r="U48" s="110">
        <f>IF(G48&lt;&gt;"",SUMIF(total!$G$8:$G$1007,total!G48,$I$8:$I$1007),0)</f>
        <v>0</v>
      </c>
    </row>
    <row r="49" spans="1:21" x14ac:dyDescent="0.25">
      <c r="A49" s="69">
        <v>42</v>
      </c>
      <c r="B49" s="69" t="str">
        <f>IF(AND(C49&lt;&gt;"",C49&lt;&gt;" -  -  -  -  - "),VLOOKUP(C49,exp!$A$8:$B$507,2,FALSE),"")</f>
        <v/>
      </c>
      <c r="C49" s="60"/>
      <c r="D49" s="69" t="str">
        <f>IF(AND(E49&lt;&gt;"",E49&lt;&gt;" -  -  -  -  - "),VLOOKUP(E49,acc!$A$8:$B$507,2,FALSE),"")</f>
        <v/>
      </c>
      <c r="E49" s="60"/>
      <c r="F49" s="44"/>
      <c r="G49" s="69" t="str">
        <f>IF(AND(H49&lt;&gt;"",H49&lt;&gt;" -  -  -  -  - "),VLOOKUP(H49,pay!$A$8:$B$507,2,FALSE),"")</f>
        <v/>
      </c>
      <c r="H49" s="60"/>
      <c r="I49" s="44"/>
      <c r="J49" s="93" t="str">
        <f t="shared" si="4"/>
        <v>OK</v>
      </c>
      <c r="K49" s="93" t="str">
        <f t="shared" si="0"/>
        <v>OK</v>
      </c>
      <c r="L49" s="93" t="str">
        <f t="shared" si="1"/>
        <v>OK</v>
      </c>
      <c r="M49" s="93" t="str">
        <f t="shared" si="2"/>
        <v>OK</v>
      </c>
      <c r="N49" s="63" t="str">
        <f t="shared" si="3"/>
        <v/>
      </c>
      <c r="O49" s="110">
        <f>SUMIF(exp!$B$8:$B$507,total!B49,exp!$Q$8:$Q$507)</f>
        <v>0</v>
      </c>
      <c r="P49" s="111">
        <f>IF(B49&lt;&gt;"",SUMIF(total!$B$8:$B$1007,total!B49,$F$8:$F$1007),0)</f>
        <v>0</v>
      </c>
      <c r="Q49" s="110">
        <f>SUMIF(total!$B$8:$B$1007,total!B49,$I$8:$I$1007)</f>
        <v>0</v>
      </c>
      <c r="R49" s="110">
        <f>SUMIF(acc!$B$8:$B$507,total!D49,acc!$J$8:$J$507)</f>
        <v>0</v>
      </c>
      <c r="S49" s="110">
        <f>IF(D49&lt;&gt;"",SUMIF(total!$D$8:$D$1007,total!D49,$F$8:$F$1007),0)</f>
        <v>0</v>
      </c>
      <c r="T49" s="110">
        <f>SUMIF(pay!$B$8:$B$507,total!G49,pay!$H$8:$H$507)</f>
        <v>0</v>
      </c>
      <c r="U49" s="110">
        <f>IF(G49&lt;&gt;"",SUMIF(total!$G$8:$G$1007,total!G49,$I$8:$I$1007),0)</f>
        <v>0</v>
      </c>
    </row>
    <row r="50" spans="1:21" x14ac:dyDescent="0.25">
      <c r="A50" s="69">
        <v>43</v>
      </c>
      <c r="B50" s="69" t="str">
        <f>IF(AND(C50&lt;&gt;"",C50&lt;&gt;" -  -  -  -  - "),VLOOKUP(C50,exp!$A$8:$B$507,2,FALSE),"")</f>
        <v/>
      </c>
      <c r="C50" s="60"/>
      <c r="D50" s="69" t="str">
        <f>IF(AND(E50&lt;&gt;"",E50&lt;&gt;" -  -  -  -  - "),VLOOKUP(E50,acc!$A$8:$B$507,2,FALSE),"")</f>
        <v/>
      </c>
      <c r="E50" s="60"/>
      <c r="F50" s="44"/>
      <c r="G50" s="69" t="str">
        <f>IF(AND(H50&lt;&gt;"",H50&lt;&gt;" -  -  -  -  - "),VLOOKUP(H50,pay!$A$8:$B$507,2,FALSE),"")</f>
        <v/>
      </c>
      <c r="H50" s="60"/>
      <c r="I50" s="44"/>
      <c r="J50" s="93" t="str">
        <f t="shared" si="4"/>
        <v>OK</v>
      </c>
      <c r="K50" s="93" t="str">
        <f t="shared" si="0"/>
        <v>OK</v>
      </c>
      <c r="L50" s="93" t="str">
        <f t="shared" si="1"/>
        <v>OK</v>
      </c>
      <c r="M50" s="93" t="str">
        <f t="shared" si="2"/>
        <v>OK</v>
      </c>
      <c r="N50" s="63" t="str">
        <f t="shared" si="3"/>
        <v/>
      </c>
      <c r="O50" s="110">
        <f>SUMIF(exp!$B$8:$B$507,total!B50,exp!$Q$8:$Q$507)</f>
        <v>0</v>
      </c>
      <c r="P50" s="111">
        <f>IF(B50&lt;&gt;"",SUMIF(total!$B$8:$B$1007,total!B50,$F$8:$F$1007),0)</f>
        <v>0</v>
      </c>
      <c r="Q50" s="110">
        <f>SUMIF(total!$B$8:$B$1007,total!B50,$I$8:$I$1007)</f>
        <v>0</v>
      </c>
      <c r="R50" s="110">
        <f>SUMIF(acc!$B$8:$B$507,total!D50,acc!$J$8:$J$507)</f>
        <v>0</v>
      </c>
      <c r="S50" s="110">
        <f>IF(D50&lt;&gt;"",SUMIF(total!$D$8:$D$1007,total!D50,$F$8:$F$1007),0)</f>
        <v>0</v>
      </c>
      <c r="T50" s="110">
        <f>SUMIF(pay!$B$8:$B$507,total!G50,pay!$H$8:$H$507)</f>
        <v>0</v>
      </c>
      <c r="U50" s="110">
        <f>IF(G50&lt;&gt;"",SUMIF(total!$G$8:$G$1007,total!G50,$I$8:$I$1007),0)</f>
        <v>0</v>
      </c>
    </row>
    <row r="51" spans="1:21" x14ac:dyDescent="0.25">
      <c r="A51" s="69">
        <v>44</v>
      </c>
      <c r="B51" s="69" t="str">
        <f>IF(AND(C51&lt;&gt;"",C51&lt;&gt;" -  -  -  -  - "),VLOOKUP(C51,exp!$A$8:$B$507,2,FALSE),"")</f>
        <v/>
      </c>
      <c r="C51" s="60"/>
      <c r="D51" s="69" t="str">
        <f>IF(AND(E51&lt;&gt;"",E51&lt;&gt;" -  -  -  -  - "),VLOOKUP(E51,acc!$A$8:$B$507,2,FALSE),"")</f>
        <v/>
      </c>
      <c r="E51" s="60"/>
      <c r="F51" s="44"/>
      <c r="G51" s="69" t="str">
        <f>IF(AND(H51&lt;&gt;"",H51&lt;&gt;" -  -  -  -  - "),VLOOKUP(H51,pay!$A$8:$B$507,2,FALSE),"")</f>
        <v/>
      </c>
      <c r="H51" s="60"/>
      <c r="I51" s="44"/>
      <c r="J51" s="93" t="str">
        <f t="shared" si="4"/>
        <v>OK</v>
      </c>
      <c r="K51" s="93" t="str">
        <f t="shared" si="0"/>
        <v>OK</v>
      </c>
      <c r="L51" s="93" t="str">
        <f t="shared" si="1"/>
        <v>OK</v>
      </c>
      <c r="M51" s="93" t="str">
        <f t="shared" si="2"/>
        <v>OK</v>
      </c>
      <c r="N51" s="63" t="str">
        <f t="shared" si="3"/>
        <v/>
      </c>
      <c r="O51" s="110">
        <f>SUMIF(exp!$B$8:$B$507,total!B51,exp!$Q$8:$Q$507)</f>
        <v>0</v>
      </c>
      <c r="P51" s="111">
        <f>IF(B51&lt;&gt;"",SUMIF(total!$B$8:$B$1007,total!B51,$F$8:$F$1007),0)</f>
        <v>0</v>
      </c>
      <c r="Q51" s="110">
        <f>SUMIF(total!$B$8:$B$1007,total!B51,$I$8:$I$1007)</f>
        <v>0</v>
      </c>
      <c r="R51" s="110">
        <f>SUMIF(acc!$B$8:$B$507,total!D51,acc!$J$8:$J$507)</f>
        <v>0</v>
      </c>
      <c r="S51" s="110">
        <f>IF(D51&lt;&gt;"",SUMIF(total!$D$8:$D$1007,total!D51,$F$8:$F$1007),0)</f>
        <v>0</v>
      </c>
      <c r="T51" s="110">
        <f>SUMIF(pay!$B$8:$B$507,total!G51,pay!$H$8:$H$507)</f>
        <v>0</v>
      </c>
      <c r="U51" s="110">
        <f>IF(G51&lt;&gt;"",SUMIF(total!$G$8:$G$1007,total!G51,$I$8:$I$1007),0)</f>
        <v>0</v>
      </c>
    </row>
    <row r="52" spans="1:21" x14ac:dyDescent="0.25">
      <c r="A52" s="69">
        <v>45</v>
      </c>
      <c r="B52" s="69" t="str">
        <f>IF(AND(C52&lt;&gt;"",C52&lt;&gt;" -  -  -  -  - "),VLOOKUP(C52,exp!$A$8:$B$507,2,FALSE),"")</f>
        <v/>
      </c>
      <c r="C52" s="60"/>
      <c r="D52" s="69" t="str">
        <f>IF(AND(E52&lt;&gt;"",E52&lt;&gt;" -  -  -  -  - "),VLOOKUP(E52,acc!$A$8:$B$507,2,FALSE),"")</f>
        <v/>
      </c>
      <c r="E52" s="60"/>
      <c r="F52" s="44"/>
      <c r="G52" s="69" t="str">
        <f>IF(AND(H52&lt;&gt;"",H52&lt;&gt;" -  -  -  -  - "),VLOOKUP(H52,pay!$A$8:$B$507,2,FALSE),"")</f>
        <v/>
      </c>
      <c r="H52" s="60"/>
      <c r="I52" s="44"/>
      <c r="J52" s="93" t="str">
        <f t="shared" si="4"/>
        <v>OK</v>
      </c>
      <c r="K52" s="93" t="str">
        <f t="shared" si="0"/>
        <v>OK</v>
      </c>
      <c r="L52" s="93" t="str">
        <f t="shared" si="1"/>
        <v>OK</v>
      </c>
      <c r="M52" s="93" t="str">
        <f t="shared" si="2"/>
        <v>OK</v>
      </c>
      <c r="N52" s="63" t="str">
        <f t="shared" si="3"/>
        <v/>
      </c>
      <c r="O52" s="110">
        <f>SUMIF(exp!$B$8:$B$507,total!B52,exp!$Q$8:$Q$507)</f>
        <v>0</v>
      </c>
      <c r="P52" s="111">
        <f>IF(B52&lt;&gt;"",SUMIF(total!$B$8:$B$1007,total!B52,$F$8:$F$1007),0)</f>
        <v>0</v>
      </c>
      <c r="Q52" s="110">
        <f>SUMIF(total!$B$8:$B$1007,total!B52,$I$8:$I$1007)</f>
        <v>0</v>
      </c>
      <c r="R52" s="110">
        <f>SUMIF(acc!$B$8:$B$507,total!D52,acc!$J$8:$J$507)</f>
        <v>0</v>
      </c>
      <c r="S52" s="110">
        <f>IF(D52&lt;&gt;"",SUMIF(total!$D$8:$D$1007,total!D52,$F$8:$F$1007),0)</f>
        <v>0</v>
      </c>
      <c r="T52" s="110">
        <f>SUMIF(pay!$B$8:$B$507,total!G52,pay!$H$8:$H$507)</f>
        <v>0</v>
      </c>
      <c r="U52" s="110">
        <f>IF(G52&lt;&gt;"",SUMIF(total!$G$8:$G$1007,total!G52,$I$8:$I$1007),0)</f>
        <v>0</v>
      </c>
    </row>
    <row r="53" spans="1:21" x14ac:dyDescent="0.25">
      <c r="A53" s="69">
        <v>46</v>
      </c>
      <c r="B53" s="69" t="str">
        <f>IF(AND(C53&lt;&gt;"",C53&lt;&gt;" -  -  -  -  - "),VLOOKUP(C53,exp!$A$8:$B$507,2,FALSE),"")</f>
        <v/>
      </c>
      <c r="C53" s="60"/>
      <c r="D53" s="69" t="str">
        <f>IF(AND(E53&lt;&gt;"",E53&lt;&gt;" -  -  -  -  - "),VLOOKUP(E53,acc!$A$8:$B$507,2,FALSE),"")</f>
        <v/>
      </c>
      <c r="E53" s="60"/>
      <c r="F53" s="44"/>
      <c r="G53" s="69" t="str">
        <f>IF(AND(H53&lt;&gt;"",H53&lt;&gt;" -  -  -  -  - "),VLOOKUP(H53,pay!$A$8:$B$507,2,FALSE),"")</f>
        <v/>
      </c>
      <c r="H53" s="60"/>
      <c r="I53" s="44"/>
      <c r="J53" s="93" t="str">
        <f t="shared" si="4"/>
        <v>OK</v>
      </c>
      <c r="K53" s="93" t="str">
        <f t="shared" si="0"/>
        <v>OK</v>
      </c>
      <c r="L53" s="93" t="str">
        <f t="shared" si="1"/>
        <v>OK</v>
      </c>
      <c r="M53" s="93" t="str">
        <f t="shared" si="2"/>
        <v>OK</v>
      </c>
      <c r="N53" s="63" t="str">
        <f t="shared" si="3"/>
        <v/>
      </c>
      <c r="O53" s="110">
        <f>SUMIF(exp!$B$8:$B$507,total!B53,exp!$Q$8:$Q$507)</f>
        <v>0</v>
      </c>
      <c r="P53" s="111">
        <f>IF(B53&lt;&gt;"",SUMIF(total!$B$8:$B$1007,total!B53,$F$8:$F$1007),0)</f>
        <v>0</v>
      </c>
      <c r="Q53" s="110">
        <f>SUMIF(total!$B$8:$B$1007,total!B53,$I$8:$I$1007)</f>
        <v>0</v>
      </c>
      <c r="R53" s="110">
        <f>SUMIF(acc!$B$8:$B$507,total!D53,acc!$J$8:$J$507)</f>
        <v>0</v>
      </c>
      <c r="S53" s="110">
        <f>IF(D53&lt;&gt;"",SUMIF(total!$D$8:$D$1007,total!D53,$F$8:$F$1007),0)</f>
        <v>0</v>
      </c>
      <c r="T53" s="110">
        <f>SUMIF(pay!$B$8:$B$507,total!G53,pay!$H$8:$H$507)</f>
        <v>0</v>
      </c>
      <c r="U53" s="110">
        <f>IF(G53&lt;&gt;"",SUMIF(total!$G$8:$G$1007,total!G53,$I$8:$I$1007),0)</f>
        <v>0</v>
      </c>
    </row>
    <row r="54" spans="1:21" x14ac:dyDescent="0.25">
      <c r="A54" s="69">
        <v>47</v>
      </c>
      <c r="B54" s="69" t="str">
        <f>IF(AND(C54&lt;&gt;"",C54&lt;&gt;" -  -  -  -  - "),VLOOKUP(C54,exp!$A$8:$B$507,2,FALSE),"")</f>
        <v/>
      </c>
      <c r="C54" s="60"/>
      <c r="D54" s="69" t="str">
        <f>IF(AND(E54&lt;&gt;"",E54&lt;&gt;" -  -  -  -  - "),VLOOKUP(E54,acc!$A$8:$B$507,2,FALSE),"")</f>
        <v/>
      </c>
      <c r="E54" s="60"/>
      <c r="F54" s="44"/>
      <c r="G54" s="69" t="str">
        <f>IF(AND(H54&lt;&gt;"",H54&lt;&gt;" -  -  -  -  - "),VLOOKUP(H54,pay!$A$8:$B$507,2,FALSE),"")</f>
        <v/>
      </c>
      <c r="H54" s="60"/>
      <c r="I54" s="44"/>
      <c r="J54" s="93" t="str">
        <f t="shared" si="4"/>
        <v>OK</v>
      </c>
      <c r="K54" s="93" t="str">
        <f t="shared" si="0"/>
        <v>OK</v>
      </c>
      <c r="L54" s="93" t="str">
        <f t="shared" si="1"/>
        <v>OK</v>
      </c>
      <c r="M54" s="93" t="str">
        <f t="shared" si="2"/>
        <v>OK</v>
      </c>
      <c r="N54" s="63" t="str">
        <f t="shared" si="3"/>
        <v/>
      </c>
      <c r="O54" s="110">
        <f>SUMIF(exp!$B$8:$B$507,total!B54,exp!$Q$8:$Q$507)</f>
        <v>0</v>
      </c>
      <c r="P54" s="111">
        <f>IF(B54&lt;&gt;"",SUMIF(total!$B$8:$B$1007,total!B54,$F$8:$F$1007),0)</f>
        <v>0</v>
      </c>
      <c r="Q54" s="110">
        <f>SUMIF(total!$B$8:$B$1007,total!B54,$I$8:$I$1007)</f>
        <v>0</v>
      </c>
      <c r="R54" s="110">
        <f>SUMIF(acc!$B$8:$B$507,total!D54,acc!$J$8:$J$507)</f>
        <v>0</v>
      </c>
      <c r="S54" s="110">
        <f>IF(D54&lt;&gt;"",SUMIF(total!$D$8:$D$1007,total!D54,$F$8:$F$1007),0)</f>
        <v>0</v>
      </c>
      <c r="T54" s="110">
        <f>SUMIF(pay!$B$8:$B$507,total!G54,pay!$H$8:$H$507)</f>
        <v>0</v>
      </c>
      <c r="U54" s="110">
        <f>IF(G54&lt;&gt;"",SUMIF(total!$G$8:$G$1007,total!G54,$I$8:$I$1007),0)</f>
        <v>0</v>
      </c>
    </row>
    <row r="55" spans="1:21" x14ac:dyDescent="0.25">
      <c r="A55" s="69">
        <v>48</v>
      </c>
      <c r="B55" s="69" t="str">
        <f>IF(AND(C55&lt;&gt;"",C55&lt;&gt;" -  -  -  -  - "),VLOOKUP(C55,exp!$A$8:$B$507,2,FALSE),"")</f>
        <v/>
      </c>
      <c r="C55" s="60"/>
      <c r="D55" s="69" t="str">
        <f>IF(AND(E55&lt;&gt;"",E55&lt;&gt;" -  -  -  -  - "),VLOOKUP(E55,acc!$A$8:$B$507,2,FALSE),"")</f>
        <v/>
      </c>
      <c r="E55" s="60"/>
      <c r="F55" s="44"/>
      <c r="G55" s="69" t="str">
        <f>IF(AND(H55&lt;&gt;"",H55&lt;&gt;" -  -  -  -  - "),VLOOKUP(H55,pay!$A$8:$B$507,2,FALSE),"")</f>
        <v/>
      </c>
      <c r="H55" s="60"/>
      <c r="I55" s="44"/>
      <c r="J55" s="93" t="str">
        <f t="shared" si="4"/>
        <v>OK</v>
      </c>
      <c r="K55" s="93" t="str">
        <f t="shared" si="0"/>
        <v>OK</v>
      </c>
      <c r="L55" s="93" t="str">
        <f t="shared" si="1"/>
        <v>OK</v>
      </c>
      <c r="M55" s="93" t="str">
        <f t="shared" si="2"/>
        <v>OK</v>
      </c>
      <c r="N55" s="63" t="str">
        <f t="shared" si="3"/>
        <v/>
      </c>
      <c r="O55" s="110">
        <f>SUMIF(exp!$B$8:$B$507,total!B55,exp!$Q$8:$Q$507)</f>
        <v>0</v>
      </c>
      <c r="P55" s="111">
        <f>IF(B55&lt;&gt;"",SUMIF(total!$B$8:$B$1007,total!B55,$F$8:$F$1007),0)</f>
        <v>0</v>
      </c>
      <c r="Q55" s="110">
        <f>SUMIF(total!$B$8:$B$1007,total!B55,$I$8:$I$1007)</f>
        <v>0</v>
      </c>
      <c r="R55" s="110">
        <f>SUMIF(acc!$B$8:$B$507,total!D55,acc!$J$8:$J$507)</f>
        <v>0</v>
      </c>
      <c r="S55" s="110">
        <f>IF(D55&lt;&gt;"",SUMIF(total!$D$8:$D$1007,total!D55,$F$8:$F$1007),0)</f>
        <v>0</v>
      </c>
      <c r="T55" s="110">
        <f>SUMIF(pay!$B$8:$B$507,total!G55,pay!$H$8:$H$507)</f>
        <v>0</v>
      </c>
      <c r="U55" s="110">
        <f>IF(G55&lt;&gt;"",SUMIF(total!$G$8:$G$1007,total!G55,$I$8:$I$1007),0)</f>
        <v>0</v>
      </c>
    </row>
    <row r="56" spans="1:21" x14ac:dyDescent="0.25">
      <c r="A56" s="69">
        <v>49</v>
      </c>
      <c r="B56" s="69" t="str">
        <f>IF(AND(C56&lt;&gt;"",C56&lt;&gt;" -  -  -  -  - "),VLOOKUP(C56,exp!$A$8:$B$507,2,FALSE),"")</f>
        <v/>
      </c>
      <c r="C56" s="60"/>
      <c r="D56" s="69" t="str">
        <f>IF(AND(E56&lt;&gt;"",E56&lt;&gt;" -  -  -  -  - "),VLOOKUP(E56,acc!$A$8:$B$507,2,FALSE),"")</f>
        <v/>
      </c>
      <c r="E56" s="60"/>
      <c r="F56" s="44"/>
      <c r="G56" s="69" t="str">
        <f>IF(AND(H56&lt;&gt;"",H56&lt;&gt;" -  -  -  -  - "),VLOOKUP(H56,pay!$A$8:$B$507,2,FALSE),"")</f>
        <v/>
      </c>
      <c r="H56" s="60"/>
      <c r="I56" s="44"/>
      <c r="J56" s="93" t="str">
        <f t="shared" si="4"/>
        <v>OK</v>
      </c>
      <c r="K56" s="93" t="str">
        <f t="shared" si="0"/>
        <v>OK</v>
      </c>
      <c r="L56" s="93" t="str">
        <f t="shared" si="1"/>
        <v>OK</v>
      </c>
      <c r="M56" s="93" t="str">
        <f t="shared" si="2"/>
        <v>OK</v>
      </c>
      <c r="N56" s="63" t="str">
        <f t="shared" si="3"/>
        <v/>
      </c>
      <c r="O56" s="110">
        <f>SUMIF(exp!$B$8:$B$507,total!B56,exp!$Q$8:$Q$507)</f>
        <v>0</v>
      </c>
      <c r="P56" s="111">
        <f>IF(B56&lt;&gt;"",SUMIF(total!$B$8:$B$1007,total!B56,$F$8:$F$1007),0)</f>
        <v>0</v>
      </c>
      <c r="Q56" s="110">
        <f>SUMIF(total!$B$8:$B$1007,total!B56,$I$8:$I$1007)</f>
        <v>0</v>
      </c>
      <c r="R56" s="110">
        <f>SUMIF(acc!$B$8:$B$507,total!D56,acc!$J$8:$J$507)</f>
        <v>0</v>
      </c>
      <c r="S56" s="110">
        <f>IF(D56&lt;&gt;"",SUMIF(total!$D$8:$D$1007,total!D56,$F$8:$F$1007),0)</f>
        <v>0</v>
      </c>
      <c r="T56" s="110">
        <f>SUMIF(pay!$B$8:$B$507,total!G56,pay!$H$8:$H$507)</f>
        <v>0</v>
      </c>
      <c r="U56" s="110">
        <f>IF(G56&lt;&gt;"",SUMIF(total!$G$8:$G$1007,total!G56,$I$8:$I$1007),0)</f>
        <v>0</v>
      </c>
    </row>
    <row r="57" spans="1:21" x14ac:dyDescent="0.25">
      <c r="A57" s="69">
        <v>50</v>
      </c>
      <c r="B57" s="69" t="str">
        <f>IF(AND(C57&lt;&gt;"",C57&lt;&gt;" -  -  -  -  - "),VLOOKUP(C57,exp!$A$8:$B$507,2,FALSE),"")</f>
        <v/>
      </c>
      <c r="C57" s="60"/>
      <c r="D57" s="69" t="str">
        <f>IF(AND(E57&lt;&gt;"",E57&lt;&gt;" -  -  -  -  - "),VLOOKUP(E57,acc!$A$8:$B$507,2,FALSE),"")</f>
        <v/>
      </c>
      <c r="E57" s="60"/>
      <c r="F57" s="44"/>
      <c r="G57" s="69" t="str">
        <f>IF(AND(H57&lt;&gt;"",H57&lt;&gt;" -  -  -  -  - "),VLOOKUP(H57,pay!$A$8:$B$507,2,FALSE),"")</f>
        <v/>
      </c>
      <c r="H57" s="60"/>
      <c r="I57" s="44"/>
      <c r="J57" s="93" t="str">
        <f t="shared" si="4"/>
        <v>OK</v>
      </c>
      <c r="K57" s="93" t="str">
        <f t="shared" si="0"/>
        <v>OK</v>
      </c>
      <c r="L57" s="93" t="str">
        <f t="shared" si="1"/>
        <v>OK</v>
      </c>
      <c r="M57" s="93" t="str">
        <f t="shared" si="2"/>
        <v>OK</v>
      </c>
      <c r="N57" s="63" t="str">
        <f t="shared" si="3"/>
        <v/>
      </c>
      <c r="O57" s="110">
        <f>SUMIF(exp!$B$8:$B$507,total!B57,exp!$Q$8:$Q$507)</f>
        <v>0</v>
      </c>
      <c r="P57" s="111">
        <f>IF(B57&lt;&gt;"",SUMIF(total!$B$8:$B$1007,total!B57,$F$8:$F$1007),0)</f>
        <v>0</v>
      </c>
      <c r="Q57" s="110">
        <f>SUMIF(total!$B$8:$B$1007,total!B57,$I$8:$I$1007)</f>
        <v>0</v>
      </c>
      <c r="R57" s="110">
        <f>SUMIF(acc!$B$8:$B$507,total!D57,acc!$J$8:$J$507)</f>
        <v>0</v>
      </c>
      <c r="S57" s="110">
        <f>IF(D57&lt;&gt;"",SUMIF(total!$D$8:$D$1007,total!D57,$F$8:$F$1007),0)</f>
        <v>0</v>
      </c>
      <c r="T57" s="110">
        <f>SUMIF(pay!$B$8:$B$507,total!G57,pay!$H$8:$H$507)</f>
        <v>0</v>
      </c>
      <c r="U57" s="110">
        <f>IF(G57&lt;&gt;"",SUMIF(total!$G$8:$G$1007,total!G57,$I$8:$I$1007),0)</f>
        <v>0</v>
      </c>
    </row>
    <row r="58" spans="1:21" x14ac:dyDescent="0.25">
      <c r="A58" s="69">
        <v>51</v>
      </c>
      <c r="B58" s="69" t="str">
        <f>IF(AND(C58&lt;&gt;"",C58&lt;&gt;" -  -  -  -  - "),VLOOKUP(C58,exp!$A$8:$B$507,2,FALSE),"")</f>
        <v/>
      </c>
      <c r="C58" s="60"/>
      <c r="D58" s="69" t="str">
        <f>IF(AND(E58&lt;&gt;"",E58&lt;&gt;" -  -  -  -  - "),VLOOKUP(E58,acc!$A$8:$B$507,2,FALSE),"")</f>
        <v/>
      </c>
      <c r="E58" s="60"/>
      <c r="F58" s="44"/>
      <c r="G58" s="69" t="str">
        <f>IF(AND(H58&lt;&gt;"",H58&lt;&gt;" -  -  -  -  - "),VLOOKUP(H58,pay!$A$8:$B$507,2,FALSE),"")</f>
        <v/>
      </c>
      <c r="H58" s="60"/>
      <c r="I58" s="44"/>
      <c r="J58" s="93" t="str">
        <f t="shared" si="4"/>
        <v>OK</v>
      </c>
      <c r="K58" s="93" t="str">
        <f t="shared" si="0"/>
        <v>OK</v>
      </c>
      <c r="L58" s="93" t="str">
        <f t="shared" si="1"/>
        <v>OK</v>
      </c>
      <c r="M58" s="93" t="str">
        <f t="shared" si="2"/>
        <v>OK</v>
      </c>
      <c r="N58" s="63" t="str">
        <f t="shared" si="3"/>
        <v/>
      </c>
      <c r="O58" s="110">
        <f>SUMIF(exp!$B$8:$B$507,total!B58,exp!$Q$8:$Q$507)</f>
        <v>0</v>
      </c>
      <c r="P58" s="111">
        <f>IF(B58&lt;&gt;"",SUMIF(total!$B$8:$B$1007,total!B58,$F$8:$F$1007),0)</f>
        <v>0</v>
      </c>
      <c r="Q58" s="110">
        <f>SUMIF(total!$B$8:$B$1007,total!B58,$I$8:$I$1007)</f>
        <v>0</v>
      </c>
      <c r="R58" s="110">
        <f>SUMIF(acc!$B$8:$B$507,total!D58,acc!$J$8:$J$507)</f>
        <v>0</v>
      </c>
      <c r="S58" s="110">
        <f>IF(D58&lt;&gt;"",SUMIF(total!$D$8:$D$1007,total!D58,$F$8:$F$1007),0)</f>
        <v>0</v>
      </c>
      <c r="T58" s="110">
        <f>SUMIF(pay!$B$8:$B$507,total!G58,pay!$H$8:$H$507)</f>
        <v>0</v>
      </c>
      <c r="U58" s="110">
        <f>IF(G58&lt;&gt;"",SUMIF(total!$G$8:$G$1007,total!G58,$I$8:$I$1007),0)</f>
        <v>0</v>
      </c>
    </row>
    <row r="59" spans="1:21" x14ac:dyDescent="0.25">
      <c r="A59" s="69">
        <v>52</v>
      </c>
      <c r="B59" s="69" t="str">
        <f>IF(AND(C59&lt;&gt;"",C59&lt;&gt;" -  -  -  -  - "),VLOOKUP(C59,exp!$A$8:$B$507,2,FALSE),"")</f>
        <v/>
      </c>
      <c r="C59" s="60"/>
      <c r="D59" s="69" t="str">
        <f>IF(AND(E59&lt;&gt;"",E59&lt;&gt;" -  -  -  -  - "),VLOOKUP(E59,acc!$A$8:$B$507,2,FALSE),"")</f>
        <v/>
      </c>
      <c r="E59" s="60"/>
      <c r="F59" s="44"/>
      <c r="G59" s="69" t="str">
        <f>IF(AND(H59&lt;&gt;"",H59&lt;&gt;" -  -  -  -  - "),VLOOKUP(H59,pay!$A$8:$B$507,2,FALSE),"")</f>
        <v/>
      </c>
      <c r="H59" s="60"/>
      <c r="I59" s="44"/>
      <c r="J59" s="93" t="str">
        <f t="shared" si="4"/>
        <v>OK</v>
      </c>
      <c r="K59" s="93" t="str">
        <f t="shared" si="0"/>
        <v>OK</v>
      </c>
      <c r="L59" s="93" t="str">
        <f t="shared" si="1"/>
        <v>OK</v>
      </c>
      <c r="M59" s="93" t="str">
        <f t="shared" si="2"/>
        <v>OK</v>
      </c>
      <c r="N59" s="63" t="str">
        <f t="shared" si="3"/>
        <v/>
      </c>
      <c r="O59" s="110">
        <f>SUMIF(exp!$B$8:$B$507,total!B59,exp!$Q$8:$Q$507)</f>
        <v>0</v>
      </c>
      <c r="P59" s="111">
        <f>IF(B59&lt;&gt;"",SUMIF(total!$B$8:$B$1007,total!B59,$F$8:$F$1007),0)</f>
        <v>0</v>
      </c>
      <c r="Q59" s="110">
        <f>SUMIF(total!$B$8:$B$1007,total!B59,$I$8:$I$1007)</f>
        <v>0</v>
      </c>
      <c r="R59" s="110">
        <f>SUMIF(acc!$B$8:$B$507,total!D59,acc!$J$8:$J$507)</f>
        <v>0</v>
      </c>
      <c r="S59" s="110">
        <f>IF(D59&lt;&gt;"",SUMIF(total!$D$8:$D$1007,total!D59,$F$8:$F$1007),0)</f>
        <v>0</v>
      </c>
      <c r="T59" s="110">
        <f>SUMIF(pay!$B$8:$B$507,total!G59,pay!$H$8:$H$507)</f>
        <v>0</v>
      </c>
      <c r="U59" s="110">
        <f>IF(G59&lt;&gt;"",SUMIF(total!$G$8:$G$1007,total!G59,$I$8:$I$1007),0)</f>
        <v>0</v>
      </c>
    </row>
    <row r="60" spans="1:21" x14ac:dyDescent="0.25">
      <c r="A60" s="69">
        <v>53</v>
      </c>
      <c r="B60" s="69" t="str">
        <f>IF(AND(C60&lt;&gt;"",C60&lt;&gt;" -  -  -  -  - "),VLOOKUP(C60,exp!$A$8:$B$507,2,FALSE),"")</f>
        <v/>
      </c>
      <c r="C60" s="60"/>
      <c r="D60" s="69" t="str">
        <f>IF(AND(E60&lt;&gt;"",E60&lt;&gt;" -  -  -  -  - "),VLOOKUP(E60,acc!$A$8:$B$507,2,FALSE),"")</f>
        <v/>
      </c>
      <c r="E60" s="60"/>
      <c r="F60" s="44"/>
      <c r="G60" s="69" t="str">
        <f>IF(AND(H60&lt;&gt;"",H60&lt;&gt;" -  -  -  -  - "),VLOOKUP(H60,pay!$A$8:$B$507,2,FALSE),"")</f>
        <v/>
      </c>
      <c r="H60" s="60"/>
      <c r="I60" s="44"/>
      <c r="J60" s="93" t="str">
        <f t="shared" si="4"/>
        <v>OK</v>
      </c>
      <c r="K60" s="93" t="str">
        <f t="shared" si="0"/>
        <v>OK</v>
      </c>
      <c r="L60" s="93" t="str">
        <f t="shared" si="1"/>
        <v>OK</v>
      </c>
      <c r="M60" s="93" t="str">
        <f t="shared" si="2"/>
        <v>OK</v>
      </c>
      <c r="N60" s="63" t="str">
        <f t="shared" si="3"/>
        <v/>
      </c>
      <c r="O60" s="110">
        <f>SUMIF(exp!$B$8:$B$507,total!B60,exp!$Q$8:$Q$507)</f>
        <v>0</v>
      </c>
      <c r="P60" s="111">
        <f>IF(B60&lt;&gt;"",SUMIF(total!$B$8:$B$1007,total!B60,$F$8:$F$1007),0)</f>
        <v>0</v>
      </c>
      <c r="Q60" s="110">
        <f>SUMIF(total!$B$8:$B$1007,total!B60,$I$8:$I$1007)</f>
        <v>0</v>
      </c>
      <c r="R60" s="110">
        <f>SUMIF(acc!$B$8:$B$507,total!D60,acc!$J$8:$J$507)</f>
        <v>0</v>
      </c>
      <c r="S60" s="110">
        <f>IF(D60&lt;&gt;"",SUMIF(total!$D$8:$D$1007,total!D60,$F$8:$F$1007),0)</f>
        <v>0</v>
      </c>
      <c r="T60" s="110">
        <f>SUMIF(pay!$B$8:$B$507,total!G60,pay!$H$8:$H$507)</f>
        <v>0</v>
      </c>
      <c r="U60" s="110">
        <f>IF(G60&lt;&gt;"",SUMIF(total!$G$8:$G$1007,total!G60,$I$8:$I$1007),0)</f>
        <v>0</v>
      </c>
    </row>
    <row r="61" spans="1:21" x14ac:dyDescent="0.25">
      <c r="A61" s="69">
        <v>54</v>
      </c>
      <c r="B61" s="69" t="str">
        <f>IF(AND(C61&lt;&gt;"",C61&lt;&gt;" -  -  -  -  - "),VLOOKUP(C61,exp!$A$8:$B$507,2,FALSE),"")</f>
        <v/>
      </c>
      <c r="C61" s="60"/>
      <c r="D61" s="69" t="str">
        <f>IF(AND(E61&lt;&gt;"",E61&lt;&gt;" -  -  -  -  - "),VLOOKUP(E61,acc!$A$8:$B$507,2,FALSE),"")</f>
        <v/>
      </c>
      <c r="E61" s="60"/>
      <c r="F61" s="44"/>
      <c r="G61" s="69" t="str">
        <f>IF(AND(H61&lt;&gt;"",H61&lt;&gt;" -  -  -  -  - "),VLOOKUP(H61,pay!$A$8:$B$507,2,FALSE),"")</f>
        <v/>
      </c>
      <c r="H61" s="60"/>
      <c r="I61" s="44"/>
      <c r="J61" s="93" t="str">
        <f t="shared" si="4"/>
        <v>OK</v>
      </c>
      <c r="K61" s="93" t="str">
        <f t="shared" si="0"/>
        <v>OK</v>
      </c>
      <c r="L61" s="93" t="str">
        <f t="shared" si="1"/>
        <v>OK</v>
      </c>
      <c r="M61" s="93" t="str">
        <f t="shared" si="2"/>
        <v>OK</v>
      </c>
      <c r="N61" s="63" t="str">
        <f t="shared" si="3"/>
        <v/>
      </c>
      <c r="O61" s="110">
        <f>SUMIF(exp!$B$8:$B$507,total!B61,exp!$Q$8:$Q$507)</f>
        <v>0</v>
      </c>
      <c r="P61" s="111">
        <f>IF(B61&lt;&gt;"",SUMIF(total!$B$8:$B$1007,total!B61,$F$8:$F$1007),0)</f>
        <v>0</v>
      </c>
      <c r="Q61" s="110">
        <f>SUMIF(total!$B$8:$B$1007,total!B61,$I$8:$I$1007)</f>
        <v>0</v>
      </c>
      <c r="R61" s="110">
        <f>SUMIF(acc!$B$8:$B$507,total!D61,acc!$J$8:$J$507)</f>
        <v>0</v>
      </c>
      <c r="S61" s="110">
        <f>IF(D61&lt;&gt;"",SUMIF(total!$D$8:$D$1007,total!D61,$F$8:$F$1007),0)</f>
        <v>0</v>
      </c>
      <c r="T61" s="110">
        <f>SUMIF(pay!$B$8:$B$507,total!G61,pay!$H$8:$H$507)</f>
        <v>0</v>
      </c>
      <c r="U61" s="110">
        <f>IF(G61&lt;&gt;"",SUMIF(total!$G$8:$G$1007,total!G61,$I$8:$I$1007),0)</f>
        <v>0</v>
      </c>
    </row>
    <row r="62" spans="1:21" x14ac:dyDescent="0.25">
      <c r="A62" s="69">
        <v>55</v>
      </c>
      <c r="B62" s="69" t="str">
        <f>IF(AND(C62&lt;&gt;"",C62&lt;&gt;" -  -  -  -  - "),VLOOKUP(C62,exp!$A$8:$B$507,2,FALSE),"")</f>
        <v/>
      </c>
      <c r="C62" s="60"/>
      <c r="D62" s="69" t="str">
        <f>IF(AND(E62&lt;&gt;"",E62&lt;&gt;" -  -  -  -  - "),VLOOKUP(E62,acc!$A$8:$B$507,2,FALSE),"")</f>
        <v/>
      </c>
      <c r="E62" s="60"/>
      <c r="F62" s="44"/>
      <c r="G62" s="69" t="str">
        <f>IF(AND(H62&lt;&gt;"",H62&lt;&gt;" -  -  -  -  - "),VLOOKUP(H62,pay!$A$8:$B$507,2,FALSE),"")</f>
        <v/>
      </c>
      <c r="H62" s="60"/>
      <c r="I62" s="44"/>
      <c r="J62" s="93" t="str">
        <f t="shared" si="4"/>
        <v>OK</v>
      </c>
      <c r="K62" s="93" t="str">
        <f t="shared" si="0"/>
        <v>OK</v>
      </c>
      <c r="L62" s="93" t="str">
        <f t="shared" si="1"/>
        <v>OK</v>
      </c>
      <c r="M62" s="93" t="str">
        <f t="shared" si="2"/>
        <v>OK</v>
      </c>
      <c r="N62" s="63" t="str">
        <f t="shared" si="3"/>
        <v/>
      </c>
      <c r="O62" s="110">
        <f>SUMIF(exp!$B$8:$B$507,total!B62,exp!$Q$8:$Q$507)</f>
        <v>0</v>
      </c>
      <c r="P62" s="111">
        <f>IF(B62&lt;&gt;"",SUMIF(total!$B$8:$B$1007,total!B62,$F$8:$F$1007),0)</f>
        <v>0</v>
      </c>
      <c r="Q62" s="110">
        <f>SUMIF(total!$B$8:$B$1007,total!B62,$I$8:$I$1007)</f>
        <v>0</v>
      </c>
      <c r="R62" s="110">
        <f>SUMIF(acc!$B$8:$B$507,total!D62,acc!$J$8:$J$507)</f>
        <v>0</v>
      </c>
      <c r="S62" s="110">
        <f>IF(D62&lt;&gt;"",SUMIF(total!$D$8:$D$1007,total!D62,$F$8:$F$1007),0)</f>
        <v>0</v>
      </c>
      <c r="T62" s="110">
        <f>SUMIF(pay!$B$8:$B$507,total!G62,pay!$H$8:$H$507)</f>
        <v>0</v>
      </c>
      <c r="U62" s="110">
        <f>IF(G62&lt;&gt;"",SUMIF(total!$G$8:$G$1007,total!G62,$I$8:$I$1007),0)</f>
        <v>0</v>
      </c>
    </row>
    <row r="63" spans="1:21" x14ac:dyDescent="0.25">
      <c r="A63" s="69">
        <v>56</v>
      </c>
      <c r="B63" s="69" t="str">
        <f>IF(AND(C63&lt;&gt;"",C63&lt;&gt;" -  -  -  -  - "),VLOOKUP(C63,exp!$A$8:$B$507,2,FALSE),"")</f>
        <v/>
      </c>
      <c r="C63" s="60"/>
      <c r="D63" s="69" t="str">
        <f>IF(AND(E63&lt;&gt;"",E63&lt;&gt;" -  -  -  -  - "),VLOOKUP(E63,acc!$A$8:$B$507,2,FALSE),"")</f>
        <v/>
      </c>
      <c r="E63" s="60"/>
      <c r="F63" s="44"/>
      <c r="G63" s="69" t="str">
        <f>IF(AND(H63&lt;&gt;"",H63&lt;&gt;" -  -  -  -  - "),VLOOKUP(H63,pay!$A$8:$B$507,2,FALSE),"")</f>
        <v/>
      </c>
      <c r="H63" s="60"/>
      <c r="I63" s="44"/>
      <c r="J63" s="93" t="str">
        <f t="shared" si="4"/>
        <v>OK</v>
      </c>
      <c r="K63" s="93" t="str">
        <f t="shared" si="0"/>
        <v>OK</v>
      </c>
      <c r="L63" s="93" t="str">
        <f t="shared" si="1"/>
        <v>OK</v>
      </c>
      <c r="M63" s="93" t="str">
        <f t="shared" si="2"/>
        <v>OK</v>
      </c>
      <c r="N63" s="63" t="str">
        <f t="shared" si="3"/>
        <v/>
      </c>
      <c r="O63" s="110">
        <f>SUMIF(exp!$B$8:$B$507,total!B63,exp!$Q$8:$Q$507)</f>
        <v>0</v>
      </c>
      <c r="P63" s="111">
        <f>IF(B63&lt;&gt;"",SUMIF(total!$B$8:$B$1007,total!B63,$F$8:$F$1007),0)</f>
        <v>0</v>
      </c>
      <c r="Q63" s="110">
        <f>SUMIF(total!$B$8:$B$1007,total!B63,$I$8:$I$1007)</f>
        <v>0</v>
      </c>
      <c r="R63" s="110">
        <f>SUMIF(acc!$B$8:$B$507,total!D63,acc!$J$8:$J$507)</f>
        <v>0</v>
      </c>
      <c r="S63" s="110">
        <f>IF(D63&lt;&gt;"",SUMIF(total!$D$8:$D$1007,total!D63,$F$8:$F$1007),0)</f>
        <v>0</v>
      </c>
      <c r="T63" s="110">
        <f>SUMIF(pay!$B$8:$B$507,total!G63,pay!$H$8:$H$507)</f>
        <v>0</v>
      </c>
      <c r="U63" s="110">
        <f>IF(G63&lt;&gt;"",SUMIF(total!$G$8:$G$1007,total!G63,$I$8:$I$1007),0)</f>
        <v>0</v>
      </c>
    </row>
    <row r="64" spans="1:21" x14ac:dyDescent="0.25">
      <c r="A64" s="69">
        <v>57</v>
      </c>
      <c r="B64" s="69" t="str">
        <f>IF(AND(C64&lt;&gt;"",C64&lt;&gt;" -  -  -  -  - "),VLOOKUP(C64,exp!$A$8:$B$507,2,FALSE),"")</f>
        <v/>
      </c>
      <c r="C64" s="60"/>
      <c r="D64" s="69" t="str">
        <f>IF(AND(E64&lt;&gt;"",E64&lt;&gt;" -  -  -  -  - "),VLOOKUP(E64,acc!$A$8:$B$507,2,FALSE),"")</f>
        <v/>
      </c>
      <c r="E64" s="60"/>
      <c r="F64" s="44"/>
      <c r="G64" s="69" t="str">
        <f>IF(AND(H64&lt;&gt;"",H64&lt;&gt;" -  -  -  -  - "),VLOOKUP(H64,pay!$A$8:$B$507,2,FALSE),"")</f>
        <v/>
      </c>
      <c r="H64" s="60"/>
      <c r="I64" s="44"/>
      <c r="J64" s="93" t="str">
        <f t="shared" si="4"/>
        <v>OK</v>
      </c>
      <c r="K64" s="93" t="str">
        <f t="shared" si="0"/>
        <v>OK</v>
      </c>
      <c r="L64" s="93" t="str">
        <f t="shared" si="1"/>
        <v>OK</v>
      </c>
      <c r="M64" s="93" t="str">
        <f t="shared" si="2"/>
        <v>OK</v>
      </c>
      <c r="N64" s="63" t="str">
        <f t="shared" si="3"/>
        <v/>
      </c>
      <c r="O64" s="110">
        <f>SUMIF(exp!$B$8:$B$507,total!B64,exp!$Q$8:$Q$507)</f>
        <v>0</v>
      </c>
      <c r="P64" s="111">
        <f>IF(B64&lt;&gt;"",SUMIF(total!$B$8:$B$1007,total!B64,$F$8:$F$1007),0)</f>
        <v>0</v>
      </c>
      <c r="Q64" s="110">
        <f>SUMIF(total!$B$8:$B$1007,total!B64,$I$8:$I$1007)</f>
        <v>0</v>
      </c>
      <c r="R64" s="110">
        <f>SUMIF(acc!$B$8:$B$507,total!D64,acc!$J$8:$J$507)</f>
        <v>0</v>
      </c>
      <c r="S64" s="110">
        <f>IF(D64&lt;&gt;"",SUMIF(total!$D$8:$D$1007,total!D64,$F$8:$F$1007),0)</f>
        <v>0</v>
      </c>
      <c r="T64" s="110">
        <f>SUMIF(pay!$B$8:$B$507,total!G64,pay!$H$8:$H$507)</f>
        <v>0</v>
      </c>
      <c r="U64" s="110">
        <f>IF(G64&lt;&gt;"",SUMIF(total!$G$8:$G$1007,total!G64,$I$8:$I$1007),0)</f>
        <v>0</v>
      </c>
    </row>
    <row r="65" spans="1:21" x14ac:dyDescent="0.25">
      <c r="A65" s="69">
        <v>58</v>
      </c>
      <c r="B65" s="69" t="str">
        <f>IF(AND(C65&lt;&gt;"",C65&lt;&gt;" -  -  -  -  - "),VLOOKUP(C65,exp!$A$8:$B$507,2,FALSE),"")</f>
        <v/>
      </c>
      <c r="C65" s="60"/>
      <c r="D65" s="69" t="str">
        <f>IF(AND(E65&lt;&gt;"",E65&lt;&gt;" -  -  -  -  - "),VLOOKUP(E65,acc!$A$8:$B$507,2,FALSE),"")</f>
        <v/>
      </c>
      <c r="E65" s="60"/>
      <c r="F65" s="44"/>
      <c r="G65" s="69" t="str">
        <f>IF(AND(H65&lt;&gt;"",H65&lt;&gt;" -  -  -  -  - "),VLOOKUP(H65,pay!$A$8:$B$507,2,FALSE),"")</f>
        <v/>
      </c>
      <c r="H65" s="60"/>
      <c r="I65" s="44"/>
      <c r="J65" s="93" t="str">
        <f t="shared" si="4"/>
        <v>OK</v>
      </c>
      <c r="K65" s="93" t="str">
        <f t="shared" si="0"/>
        <v>OK</v>
      </c>
      <c r="L65" s="93" t="str">
        <f t="shared" si="1"/>
        <v>OK</v>
      </c>
      <c r="M65" s="93" t="str">
        <f t="shared" si="2"/>
        <v>OK</v>
      </c>
      <c r="N65" s="63" t="str">
        <f t="shared" si="3"/>
        <v/>
      </c>
      <c r="O65" s="110">
        <f>SUMIF(exp!$B$8:$B$507,total!B65,exp!$Q$8:$Q$507)</f>
        <v>0</v>
      </c>
      <c r="P65" s="111">
        <f>IF(B65&lt;&gt;"",SUMIF(total!$B$8:$B$1007,total!B65,$F$8:$F$1007),0)</f>
        <v>0</v>
      </c>
      <c r="Q65" s="110">
        <f>SUMIF(total!$B$8:$B$1007,total!B65,$I$8:$I$1007)</f>
        <v>0</v>
      </c>
      <c r="R65" s="110">
        <f>SUMIF(acc!$B$8:$B$507,total!D65,acc!$J$8:$J$507)</f>
        <v>0</v>
      </c>
      <c r="S65" s="110">
        <f>IF(D65&lt;&gt;"",SUMIF(total!$D$8:$D$1007,total!D65,$F$8:$F$1007),0)</f>
        <v>0</v>
      </c>
      <c r="T65" s="110">
        <f>SUMIF(pay!$B$8:$B$507,total!G65,pay!$H$8:$H$507)</f>
        <v>0</v>
      </c>
      <c r="U65" s="110">
        <f>IF(G65&lt;&gt;"",SUMIF(total!$G$8:$G$1007,total!G65,$I$8:$I$1007),0)</f>
        <v>0</v>
      </c>
    </row>
    <row r="66" spans="1:21" x14ac:dyDescent="0.25">
      <c r="A66" s="69">
        <v>59</v>
      </c>
      <c r="B66" s="69" t="str">
        <f>IF(AND(C66&lt;&gt;"",C66&lt;&gt;" -  -  -  -  - "),VLOOKUP(C66,exp!$A$8:$B$507,2,FALSE),"")</f>
        <v/>
      </c>
      <c r="C66" s="60"/>
      <c r="D66" s="69" t="str">
        <f>IF(AND(E66&lt;&gt;"",E66&lt;&gt;" -  -  -  -  - "),VLOOKUP(E66,acc!$A$8:$B$507,2,FALSE),"")</f>
        <v/>
      </c>
      <c r="E66" s="60"/>
      <c r="F66" s="44"/>
      <c r="G66" s="69" t="str">
        <f>IF(AND(H66&lt;&gt;"",H66&lt;&gt;" -  -  -  -  - "),VLOOKUP(H66,pay!$A$8:$B$507,2,FALSE),"")</f>
        <v/>
      </c>
      <c r="H66" s="60"/>
      <c r="I66" s="44"/>
      <c r="J66" s="93" t="str">
        <f t="shared" si="4"/>
        <v>OK</v>
      </c>
      <c r="K66" s="93" t="str">
        <f t="shared" si="0"/>
        <v>OK</v>
      </c>
      <c r="L66" s="93" t="str">
        <f t="shared" si="1"/>
        <v>OK</v>
      </c>
      <c r="M66" s="93" t="str">
        <f t="shared" si="2"/>
        <v>OK</v>
      </c>
      <c r="N66" s="63" t="str">
        <f t="shared" si="3"/>
        <v/>
      </c>
      <c r="O66" s="110">
        <f>SUMIF(exp!$B$8:$B$507,total!B66,exp!$Q$8:$Q$507)</f>
        <v>0</v>
      </c>
      <c r="P66" s="111">
        <f>IF(B66&lt;&gt;"",SUMIF(total!$B$8:$B$1007,total!B66,$F$8:$F$1007),0)</f>
        <v>0</v>
      </c>
      <c r="Q66" s="110">
        <f>SUMIF(total!$B$8:$B$1007,total!B66,$I$8:$I$1007)</f>
        <v>0</v>
      </c>
      <c r="R66" s="110">
        <f>SUMIF(acc!$B$8:$B$507,total!D66,acc!$J$8:$J$507)</f>
        <v>0</v>
      </c>
      <c r="S66" s="110">
        <f>IF(D66&lt;&gt;"",SUMIF(total!$D$8:$D$1007,total!D66,$F$8:$F$1007),0)</f>
        <v>0</v>
      </c>
      <c r="T66" s="110">
        <f>SUMIF(pay!$B$8:$B$507,total!G66,pay!$H$8:$H$507)</f>
        <v>0</v>
      </c>
      <c r="U66" s="110">
        <f>IF(G66&lt;&gt;"",SUMIF(total!$G$8:$G$1007,total!G66,$I$8:$I$1007),0)</f>
        <v>0</v>
      </c>
    </row>
    <row r="67" spans="1:21" x14ac:dyDescent="0.25">
      <c r="A67" s="69">
        <v>60</v>
      </c>
      <c r="B67" s="69" t="str">
        <f>IF(AND(C67&lt;&gt;"",C67&lt;&gt;" -  -  -  -  - "),VLOOKUP(C67,exp!$A$8:$B$507,2,FALSE),"")</f>
        <v/>
      </c>
      <c r="C67" s="60"/>
      <c r="D67" s="69" t="str">
        <f>IF(AND(E67&lt;&gt;"",E67&lt;&gt;" -  -  -  -  - "),VLOOKUP(E67,acc!$A$8:$B$507,2,FALSE),"")</f>
        <v/>
      </c>
      <c r="E67" s="60"/>
      <c r="F67" s="44"/>
      <c r="G67" s="69" t="str">
        <f>IF(AND(H67&lt;&gt;"",H67&lt;&gt;" -  -  -  -  - "),VLOOKUP(H67,pay!$A$8:$B$507,2,FALSE),"")</f>
        <v/>
      </c>
      <c r="H67" s="60"/>
      <c r="I67" s="44"/>
      <c r="J67" s="93" t="str">
        <f t="shared" si="4"/>
        <v>OK</v>
      </c>
      <c r="K67" s="93" t="str">
        <f t="shared" si="0"/>
        <v>OK</v>
      </c>
      <c r="L67" s="93" t="str">
        <f t="shared" si="1"/>
        <v>OK</v>
      </c>
      <c r="M67" s="93" t="str">
        <f t="shared" si="2"/>
        <v>OK</v>
      </c>
      <c r="N67" s="63" t="str">
        <f t="shared" si="3"/>
        <v/>
      </c>
      <c r="O67" s="110">
        <f>SUMIF(exp!$B$8:$B$507,total!B67,exp!$Q$8:$Q$507)</f>
        <v>0</v>
      </c>
      <c r="P67" s="111">
        <f>IF(B67&lt;&gt;"",SUMIF(total!$B$8:$B$1007,total!B67,$F$8:$F$1007),0)</f>
        <v>0</v>
      </c>
      <c r="Q67" s="110">
        <f>SUMIF(total!$B$8:$B$1007,total!B67,$I$8:$I$1007)</f>
        <v>0</v>
      </c>
      <c r="R67" s="110">
        <f>SUMIF(acc!$B$8:$B$507,total!D67,acc!$J$8:$J$507)</f>
        <v>0</v>
      </c>
      <c r="S67" s="110">
        <f>IF(D67&lt;&gt;"",SUMIF(total!$D$8:$D$1007,total!D67,$F$8:$F$1007),0)</f>
        <v>0</v>
      </c>
      <c r="T67" s="110">
        <f>SUMIF(pay!$B$8:$B$507,total!G67,pay!$H$8:$H$507)</f>
        <v>0</v>
      </c>
      <c r="U67" s="110">
        <f>IF(G67&lt;&gt;"",SUMIF(total!$G$8:$G$1007,total!G67,$I$8:$I$1007),0)</f>
        <v>0</v>
      </c>
    </row>
    <row r="68" spans="1:21" x14ac:dyDescent="0.25">
      <c r="A68" s="69">
        <v>61</v>
      </c>
      <c r="B68" s="69" t="str">
        <f>IF(AND(C68&lt;&gt;"",C68&lt;&gt;" -  -  -  -  - "),VLOOKUP(C68,exp!$A$8:$B$507,2,FALSE),"")</f>
        <v/>
      </c>
      <c r="C68" s="60"/>
      <c r="D68" s="69" t="str">
        <f>IF(AND(E68&lt;&gt;"",E68&lt;&gt;" -  -  -  -  - "),VLOOKUP(E68,acc!$A$8:$B$507,2,FALSE),"")</f>
        <v/>
      </c>
      <c r="E68" s="60"/>
      <c r="F68" s="44"/>
      <c r="G68" s="69" t="str">
        <f>IF(AND(H68&lt;&gt;"",H68&lt;&gt;" -  -  -  -  - "),VLOOKUP(H68,pay!$A$8:$B$507,2,FALSE),"")</f>
        <v/>
      </c>
      <c r="H68" s="60"/>
      <c r="I68" s="44"/>
      <c r="J68" s="93" t="str">
        <f t="shared" si="4"/>
        <v>OK</v>
      </c>
      <c r="K68" s="93" t="str">
        <f t="shared" si="0"/>
        <v>OK</v>
      </c>
      <c r="L68" s="93" t="str">
        <f t="shared" si="1"/>
        <v>OK</v>
      </c>
      <c r="M68" s="93" t="str">
        <f t="shared" si="2"/>
        <v>OK</v>
      </c>
      <c r="N68" s="63" t="str">
        <f t="shared" si="3"/>
        <v/>
      </c>
      <c r="O68" s="110">
        <f>SUMIF(exp!$B$8:$B$507,total!B68,exp!$Q$8:$Q$507)</f>
        <v>0</v>
      </c>
      <c r="P68" s="111">
        <f>IF(B68&lt;&gt;"",SUMIF(total!$B$8:$B$1007,total!B68,$F$8:$F$1007),0)</f>
        <v>0</v>
      </c>
      <c r="Q68" s="110">
        <f>SUMIF(total!$B$8:$B$1007,total!B68,$I$8:$I$1007)</f>
        <v>0</v>
      </c>
      <c r="R68" s="110">
        <f>SUMIF(acc!$B$8:$B$507,total!D68,acc!$J$8:$J$507)</f>
        <v>0</v>
      </c>
      <c r="S68" s="110">
        <f>IF(D68&lt;&gt;"",SUMIF(total!$D$8:$D$1007,total!D68,$F$8:$F$1007),0)</f>
        <v>0</v>
      </c>
      <c r="T68" s="110">
        <f>SUMIF(pay!$B$8:$B$507,total!G68,pay!$H$8:$H$507)</f>
        <v>0</v>
      </c>
      <c r="U68" s="110">
        <f>IF(G68&lt;&gt;"",SUMIF(total!$G$8:$G$1007,total!G68,$I$8:$I$1007),0)</f>
        <v>0</v>
      </c>
    </row>
    <row r="69" spans="1:21" x14ac:dyDescent="0.25">
      <c r="A69" s="69">
        <v>62</v>
      </c>
      <c r="B69" s="69" t="str">
        <f>IF(AND(C69&lt;&gt;"",C69&lt;&gt;" -  -  -  -  - "),VLOOKUP(C69,exp!$A$8:$B$507,2,FALSE),"")</f>
        <v/>
      </c>
      <c r="C69" s="60"/>
      <c r="D69" s="69" t="str">
        <f>IF(AND(E69&lt;&gt;"",E69&lt;&gt;" -  -  -  -  - "),VLOOKUP(E69,acc!$A$8:$B$507,2,FALSE),"")</f>
        <v/>
      </c>
      <c r="E69" s="60"/>
      <c r="F69" s="44"/>
      <c r="G69" s="69" t="str">
        <f>IF(AND(H69&lt;&gt;"",H69&lt;&gt;" -  -  -  -  - "),VLOOKUP(H69,pay!$A$8:$B$507,2,FALSE),"")</f>
        <v/>
      </c>
      <c r="H69" s="60"/>
      <c r="I69" s="44"/>
      <c r="J69" s="93" t="str">
        <f t="shared" si="4"/>
        <v>OK</v>
      </c>
      <c r="K69" s="93" t="str">
        <f t="shared" si="0"/>
        <v>OK</v>
      </c>
      <c r="L69" s="93" t="str">
        <f t="shared" si="1"/>
        <v>OK</v>
      </c>
      <c r="M69" s="93" t="str">
        <f t="shared" si="2"/>
        <v>OK</v>
      </c>
      <c r="N69" s="63" t="str">
        <f t="shared" si="3"/>
        <v/>
      </c>
      <c r="O69" s="110">
        <f>SUMIF(exp!$B$8:$B$507,total!B69,exp!$Q$8:$Q$507)</f>
        <v>0</v>
      </c>
      <c r="P69" s="111">
        <f>IF(B69&lt;&gt;"",SUMIF(total!$B$8:$B$1007,total!B69,$F$8:$F$1007),0)</f>
        <v>0</v>
      </c>
      <c r="Q69" s="110">
        <f>SUMIF(total!$B$8:$B$1007,total!B69,$I$8:$I$1007)</f>
        <v>0</v>
      </c>
      <c r="R69" s="110">
        <f>SUMIF(acc!$B$8:$B$507,total!D69,acc!$J$8:$J$507)</f>
        <v>0</v>
      </c>
      <c r="S69" s="110">
        <f>IF(D69&lt;&gt;"",SUMIF(total!$D$8:$D$1007,total!D69,$F$8:$F$1007),0)</f>
        <v>0</v>
      </c>
      <c r="T69" s="110">
        <f>SUMIF(pay!$B$8:$B$507,total!G69,pay!$H$8:$H$507)</f>
        <v>0</v>
      </c>
      <c r="U69" s="110">
        <f>IF(G69&lt;&gt;"",SUMIF(total!$G$8:$G$1007,total!G69,$I$8:$I$1007),0)</f>
        <v>0</v>
      </c>
    </row>
    <row r="70" spans="1:21" x14ac:dyDescent="0.25">
      <c r="A70" s="69">
        <v>63</v>
      </c>
      <c r="B70" s="69" t="str">
        <f>IF(AND(C70&lt;&gt;"",C70&lt;&gt;" -  -  -  -  - "),VLOOKUP(C70,exp!$A$8:$B$507,2,FALSE),"")</f>
        <v/>
      </c>
      <c r="C70" s="60"/>
      <c r="D70" s="69" t="str">
        <f>IF(AND(E70&lt;&gt;"",E70&lt;&gt;" -  -  -  -  - "),VLOOKUP(E70,acc!$A$8:$B$507,2,FALSE),"")</f>
        <v/>
      </c>
      <c r="E70" s="60"/>
      <c r="F70" s="44"/>
      <c r="G70" s="69" t="str">
        <f>IF(AND(H70&lt;&gt;"",H70&lt;&gt;" -  -  -  -  - "),VLOOKUP(H70,pay!$A$8:$B$507,2,FALSE),"")</f>
        <v/>
      </c>
      <c r="H70" s="60"/>
      <c r="I70" s="44"/>
      <c r="J70" s="93" t="str">
        <f t="shared" si="4"/>
        <v>OK</v>
      </c>
      <c r="K70" s="93" t="str">
        <f t="shared" si="0"/>
        <v>OK</v>
      </c>
      <c r="L70" s="93" t="str">
        <f t="shared" si="1"/>
        <v>OK</v>
      </c>
      <c r="M70" s="93" t="str">
        <f t="shared" si="2"/>
        <v>OK</v>
      </c>
      <c r="N70" s="63" t="str">
        <f t="shared" si="3"/>
        <v/>
      </c>
      <c r="O70" s="110">
        <f>SUMIF(exp!$B$8:$B$507,total!B70,exp!$Q$8:$Q$507)</f>
        <v>0</v>
      </c>
      <c r="P70" s="111">
        <f>IF(B70&lt;&gt;"",SUMIF(total!$B$8:$B$1007,total!B70,$F$8:$F$1007),0)</f>
        <v>0</v>
      </c>
      <c r="Q70" s="110">
        <f>SUMIF(total!$B$8:$B$1007,total!B70,$I$8:$I$1007)</f>
        <v>0</v>
      </c>
      <c r="R70" s="110">
        <f>SUMIF(acc!$B$8:$B$507,total!D70,acc!$J$8:$J$507)</f>
        <v>0</v>
      </c>
      <c r="S70" s="110">
        <f>IF(D70&lt;&gt;"",SUMIF(total!$D$8:$D$1007,total!D70,$F$8:$F$1007),0)</f>
        <v>0</v>
      </c>
      <c r="T70" s="110">
        <f>SUMIF(pay!$B$8:$B$507,total!G70,pay!$H$8:$H$507)</f>
        <v>0</v>
      </c>
      <c r="U70" s="110">
        <f>IF(G70&lt;&gt;"",SUMIF(total!$G$8:$G$1007,total!G70,$I$8:$I$1007),0)</f>
        <v>0</v>
      </c>
    </row>
    <row r="71" spans="1:21" x14ac:dyDescent="0.25">
      <c r="A71" s="69">
        <v>64</v>
      </c>
      <c r="B71" s="69" t="str">
        <f>IF(AND(C71&lt;&gt;"",C71&lt;&gt;" -  -  -  -  - "),VLOOKUP(C71,exp!$A$8:$B$507,2,FALSE),"")</f>
        <v/>
      </c>
      <c r="C71" s="60"/>
      <c r="D71" s="69" t="str">
        <f>IF(AND(E71&lt;&gt;"",E71&lt;&gt;" -  -  -  -  - "),VLOOKUP(E71,acc!$A$8:$B$507,2,FALSE),"")</f>
        <v/>
      </c>
      <c r="E71" s="60"/>
      <c r="F71" s="44"/>
      <c r="G71" s="69" t="str">
        <f>IF(AND(H71&lt;&gt;"",H71&lt;&gt;" -  -  -  -  - "),VLOOKUP(H71,pay!$A$8:$B$507,2,FALSE),"")</f>
        <v/>
      </c>
      <c r="H71" s="60"/>
      <c r="I71" s="44"/>
      <c r="J71" s="93" t="str">
        <f t="shared" si="4"/>
        <v>OK</v>
      </c>
      <c r="K71" s="93" t="str">
        <f t="shared" si="0"/>
        <v>OK</v>
      </c>
      <c r="L71" s="93" t="str">
        <f t="shared" si="1"/>
        <v>OK</v>
      </c>
      <c r="M71" s="93" t="str">
        <f t="shared" si="2"/>
        <v>OK</v>
      </c>
      <c r="N71" s="63" t="str">
        <f t="shared" si="3"/>
        <v/>
      </c>
      <c r="O71" s="110">
        <f>SUMIF(exp!$B$8:$B$507,total!B71,exp!$Q$8:$Q$507)</f>
        <v>0</v>
      </c>
      <c r="P71" s="111">
        <f>IF(B71&lt;&gt;"",SUMIF(total!$B$8:$B$1007,total!B71,$F$8:$F$1007),0)</f>
        <v>0</v>
      </c>
      <c r="Q71" s="110">
        <f>SUMIF(total!$B$8:$B$1007,total!B71,$I$8:$I$1007)</f>
        <v>0</v>
      </c>
      <c r="R71" s="110">
        <f>SUMIF(acc!$B$8:$B$507,total!D71,acc!$J$8:$J$507)</f>
        <v>0</v>
      </c>
      <c r="S71" s="110">
        <f>IF(D71&lt;&gt;"",SUMIF(total!$D$8:$D$1007,total!D71,$F$8:$F$1007),0)</f>
        <v>0</v>
      </c>
      <c r="T71" s="110">
        <f>SUMIF(pay!$B$8:$B$507,total!G71,pay!$H$8:$H$507)</f>
        <v>0</v>
      </c>
      <c r="U71" s="110">
        <f>IF(G71&lt;&gt;"",SUMIF(total!$G$8:$G$1007,total!G71,$I$8:$I$1007),0)</f>
        <v>0</v>
      </c>
    </row>
    <row r="72" spans="1:21" x14ac:dyDescent="0.25">
      <c r="A72" s="69">
        <v>65</v>
      </c>
      <c r="B72" s="69" t="str">
        <f>IF(AND(C72&lt;&gt;"",C72&lt;&gt;" -  -  -  -  - "),VLOOKUP(C72,exp!$A$8:$B$507,2,FALSE),"")</f>
        <v/>
      </c>
      <c r="C72" s="60"/>
      <c r="D72" s="69" t="str">
        <f>IF(AND(E72&lt;&gt;"",E72&lt;&gt;" -  -  -  -  - "),VLOOKUP(E72,acc!$A$8:$B$507,2,FALSE),"")</f>
        <v/>
      </c>
      <c r="E72" s="60"/>
      <c r="F72" s="44"/>
      <c r="G72" s="69" t="str">
        <f>IF(AND(H72&lt;&gt;"",H72&lt;&gt;" -  -  -  -  - "),VLOOKUP(H72,pay!$A$8:$B$507,2,FALSE),"")</f>
        <v/>
      </c>
      <c r="H72" s="60"/>
      <c r="I72" s="44"/>
      <c r="J72" s="93" t="str">
        <f t="shared" si="4"/>
        <v>OK</v>
      </c>
      <c r="K72" s="93" t="str">
        <f t="shared" si="0"/>
        <v>OK</v>
      </c>
      <c r="L72" s="93" t="str">
        <f t="shared" si="1"/>
        <v>OK</v>
      </c>
      <c r="M72" s="93" t="str">
        <f t="shared" si="2"/>
        <v>OK</v>
      </c>
      <c r="N72" s="63" t="str">
        <f t="shared" si="3"/>
        <v/>
      </c>
      <c r="O72" s="110">
        <f>SUMIF(exp!$B$8:$B$507,total!B72,exp!$Q$8:$Q$507)</f>
        <v>0</v>
      </c>
      <c r="P72" s="111">
        <f>IF(B72&lt;&gt;"",SUMIF(total!$B$8:$B$1007,total!B72,$F$8:$F$1007),0)</f>
        <v>0</v>
      </c>
      <c r="Q72" s="110">
        <f>SUMIF(total!$B$8:$B$1007,total!B72,$I$8:$I$1007)</f>
        <v>0</v>
      </c>
      <c r="R72" s="110">
        <f>SUMIF(acc!$B$8:$B$507,total!D72,acc!$J$8:$J$507)</f>
        <v>0</v>
      </c>
      <c r="S72" s="110">
        <f>IF(D72&lt;&gt;"",SUMIF(total!$D$8:$D$1007,total!D72,$F$8:$F$1007),0)</f>
        <v>0</v>
      </c>
      <c r="T72" s="110">
        <f>SUMIF(pay!$B$8:$B$507,total!G72,pay!$H$8:$H$507)</f>
        <v>0</v>
      </c>
      <c r="U72" s="110">
        <f>IF(G72&lt;&gt;"",SUMIF(total!$G$8:$G$1007,total!G72,$I$8:$I$1007),0)</f>
        <v>0</v>
      </c>
    </row>
    <row r="73" spans="1:21" x14ac:dyDescent="0.25">
      <c r="A73" s="69">
        <v>66</v>
      </c>
      <c r="B73" s="69" t="str">
        <f>IF(AND(C73&lt;&gt;"",C73&lt;&gt;" -  -  -  -  - "),VLOOKUP(C73,exp!$A$8:$B$507,2,FALSE),"")</f>
        <v/>
      </c>
      <c r="C73" s="60"/>
      <c r="D73" s="69" t="str">
        <f>IF(AND(E73&lt;&gt;"",E73&lt;&gt;" -  -  -  -  - "),VLOOKUP(E73,acc!$A$8:$B$507,2,FALSE),"")</f>
        <v/>
      </c>
      <c r="E73" s="60"/>
      <c r="F73" s="44"/>
      <c r="G73" s="69" t="str">
        <f>IF(AND(H73&lt;&gt;"",H73&lt;&gt;" -  -  -  -  - "),VLOOKUP(H73,pay!$A$8:$B$507,2,FALSE),"")</f>
        <v/>
      </c>
      <c r="H73" s="60"/>
      <c r="I73" s="44"/>
      <c r="J73" s="93" t="str">
        <f t="shared" ref="J73:J136" si="5">IF(F73&lt;&gt;I73,"колони F и I са с различна сума",IF(AND(OR(F73&lt;=0,I73&lt;=0),F73&lt;&gt;"",I73&lt;&gt;""),"Попълнена е сума равна или по-малка от 0-ла",IF(AND(OR(B73&lt;&gt;"",D73&lt;&gt;"",F73&lt;&gt;"",G73&lt;&gt;"",I73&lt;&gt;""),OR(B73="",D73="",F73="",G73="",I73="")),"Не са попълнени всички полета","OK")))</f>
        <v>OK</v>
      </c>
      <c r="K73" s="93" t="str">
        <f t="shared" ref="K73:K136" si="6">IF(O73&gt;P73,"Разходът е на по-висока стойност от посочените в Таблица 5 части от счетовнодни документи",IF(O73&gt;Q73,"Разходът е на по-висока стойност от посочените в Таблица 5 части от платежни документи","OK"))</f>
        <v>OK</v>
      </c>
      <c r="L73" s="93" t="str">
        <f t="shared" ref="L73:L136" si="7">IF(R73&lt;S73,"Сумата на частите на счетоводния документ в Т5, е по-голяма от стойността му в Т3","OK")</f>
        <v>OK</v>
      </c>
      <c r="M73" s="93" t="str">
        <f t="shared" ref="M73:M136" si="8">IF(T73&lt;U73,"Сумата на частите на платежния документ в Т5, е по-голяма от стойността му в Т4","OK")</f>
        <v>OK</v>
      </c>
      <c r="N73" s="63" t="str">
        <f t="shared" ref="N73:N136" si="9">IF(OR(ABS(F73)*100&gt;TRUNC(ABS(F73)*100),ABS(I73)*100&gt;TRUNC(ABS(I73)*100)),"Въведена е сума с повече от два знака след десетичната запетая","")</f>
        <v/>
      </c>
      <c r="O73" s="110">
        <f>SUMIF(exp!$B$8:$B$507,total!B73,exp!$Q$8:$Q$507)</f>
        <v>0</v>
      </c>
      <c r="P73" s="111">
        <f>IF(B73&lt;&gt;"",SUMIF(total!$B$8:$B$1007,total!B73,$F$8:$F$1007),0)</f>
        <v>0</v>
      </c>
      <c r="Q73" s="110">
        <f>SUMIF(total!$B$8:$B$1007,total!B73,$I$8:$I$1007)</f>
        <v>0</v>
      </c>
      <c r="R73" s="110">
        <f>SUMIF(acc!$B$8:$B$507,total!D73,acc!$J$8:$J$507)</f>
        <v>0</v>
      </c>
      <c r="S73" s="110">
        <f>IF(D73&lt;&gt;"",SUMIF(total!$D$8:$D$1007,total!D73,$F$8:$F$1007),0)</f>
        <v>0</v>
      </c>
      <c r="T73" s="110">
        <f>SUMIF(pay!$B$8:$B$507,total!G73,pay!$H$8:$H$507)</f>
        <v>0</v>
      </c>
      <c r="U73" s="110">
        <f>IF(G73&lt;&gt;"",SUMIF(total!$G$8:$G$1007,total!G73,$I$8:$I$1007),0)</f>
        <v>0</v>
      </c>
    </row>
    <row r="74" spans="1:21" x14ac:dyDescent="0.25">
      <c r="A74" s="69">
        <v>67</v>
      </c>
      <c r="B74" s="69" t="str">
        <f>IF(AND(C74&lt;&gt;"",C74&lt;&gt;" -  -  -  -  - "),VLOOKUP(C74,exp!$A$8:$B$507,2,FALSE),"")</f>
        <v/>
      </c>
      <c r="C74" s="60"/>
      <c r="D74" s="69" t="str">
        <f>IF(AND(E74&lt;&gt;"",E74&lt;&gt;" -  -  -  -  - "),VLOOKUP(E74,acc!$A$8:$B$507,2,FALSE),"")</f>
        <v/>
      </c>
      <c r="E74" s="60"/>
      <c r="F74" s="44"/>
      <c r="G74" s="69" t="str">
        <f>IF(AND(H74&lt;&gt;"",H74&lt;&gt;" -  -  -  -  - "),VLOOKUP(H74,pay!$A$8:$B$507,2,FALSE),"")</f>
        <v/>
      </c>
      <c r="H74" s="60"/>
      <c r="I74" s="44"/>
      <c r="J74" s="93" t="str">
        <f t="shared" si="5"/>
        <v>OK</v>
      </c>
      <c r="K74" s="93" t="str">
        <f t="shared" si="6"/>
        <v>OK</v>
      </c>
      <c r="L74" s="93" t="str">
        <f t="shared" si="7"/>
        <v>OK</v>
      </c>
      <c r="M74" s="93" t="str">
        <f t="shared" si="8"/>
        <v>OK</v>
      </c>
      <c r="N74" s="63" t="str">
        <f t="shared" si="9"/>
        <v/>
      </c>
      <c r="O74" s="110">
        <f>SUMIF(exp!$B$8:$B$507,total!B74,exp!$Q$8:$Q$507)</f>
        <v>0</v>
      </c>
      <c r="P74" s="111">
        <f>IF(B74&lt;&gt;"",SUMIF(total!$B$8:$B$1007,total!B74,$F$8:$F$1007),0)</f>
        <v>0</v>
      </c>
      <c r="Q74" s="110">
        <f>SUMIF(total!$B$8:$B$1007,total!B74,$I$8:$I$1007)</f>
        <v>0</v>
      </c>
      <c r="R74" s="110">
        <f>SUMIF(acc!$B$8:$B$507,total!D74,acc!$J$8:$J$507)</f>
        <v>0</v>
      </c>
      <c r="S74" s="110">
        <f>IF(D74&lt;&gt;"",SUMIF(total!$D$8:$D$1007,total!D74,$F$8:$F$1007),0)</f>
        <v>0</v>
      </c>
      <c r="T74" s="110">
        <f>SUMIF(pay!$B$8:$B$507,total!G74,pay!$H$8:$H$507)</f>
        <v>0</v>
      </c>
      <c r="U74" s="110">
        <f>IF(G74&lt;&gt;"",SUMIF(total!$G$8:$G$1007,total!G74,$I$8:$I$1007),0)</f>
        <v>0</v>
      </c>
    </row>
    <row r="75" spans="1:21" x14ac:dyDescent="0.25">
      <c r="A75" s="69">
        <v>68</v>
      </c>
      <c r="B75" s="69" t="str">
        <f>IF(AND(C75&lt;&gt;"",C75&lt;&gt;" -  -  -  -  - "),VLOOKUP(C75,exp!$A$8:$B$507,2,FALSE),"")</f>
        <v/>
      </c>
      <c r="C75" s="60"/>
      <c r="D75" s="69" t="str">
        <f>IF(AND(E75&lt;&gt;"",E75&lt;&gt;" -  -  -  -  - "),VLOOKUP(E75,acc!$A$8:$B$507,2,FALSE),"")</f>
        <v/>
      </c>
      <c r="E75" s="60"/>
      <c r="F75" s="44"/>
      <c r="G75" s="69" t="str">
        <f>IF(AND(H75&lt;&gt;"",H75&lt;&gt;" -  -  -  -  - "),VLOOKUP(H75,pay!$A$8:$B$507,2,FALSE),"")</f>
        <v/>
      </c>
      <c r="H75" s="60"/>
      <c r="I75" s="44"/>
      <c r="J75" s="93" t="str">
        <f t="shared" si="5"/>
        <v>OK</v>
      </c>
      <c r="K75" s="93" t="str">
        <f t="shared" si="6"/>
        <v>OK</v>
      </c>
      <c r="L75" s="93" t="str">
        <f t="shared" si="7"/>
        <v>OK</v>
      </c>
      <c r="M75" s="93" t="str">
        <f t="shared" si="8"/>
        <v>OK</v>
      </c>
      <c r="N75" s="63" t="str">
        <f t="shared" si="9"/>
        <v/>
      </c>
      <c r="O75" s="110">
        <f>SUMIF(exp!$B$8:$B$507,total!B75,exp!$Q$8:$Q$507)</f>
        <v>0</v>
      </c>
      <c r="P75" s="111">
        <f>IF(B75&lt;&gt;"",SUMIF(total!$B$8:$B$1007,total!B75,$F$8:$F$1007),0)</f>
        <v>0</v>
      </c>
      <c r="Q75" s="110">
        <f>SUMIF(total!$B$8:$B$1007,total!B75,$I$8:$I$1007)</f>
        <v>0</v>
      </c>
      <c r="R75" s="110">
        <f>SUMIF(acc!$B$8:$B$507,total!D75,acc!$J$8:$J$507)</f>
        <v>0</v>
      </c>
      <c r="S75" s="110">
        <f>IF(D75&lt;&gt;"",SUMIF(total!$D$8:$D$1007,total!D75,$F$8:$F$1007),0)</f>
        <v>0</v>
      </c>
      <c r="T75" s="110">
        <f>SUMIF(pay!$B$8:$B$507,total!G75,pay!$H$8:$H$507)</f>
        <v>0</v>
      </c>
      <c r="U75" s="110">
        <f>IF(G75&lt;&gt;"",SUMIF(total!$G$8:$G$1007,total!G75,$I$8:$I$1007),0)</f>
        <v>0</v>
      </c>
    </row>
    <row r="76" spans="1:21" x14ac:dyDescent="0.25">
      <c r="A76" s="69">
        <v>69</v>
      </c>
      <c r="B76" s="69" t="str">
        <f>IF(AND(C76&lt;&gt;"",C76&lt;&gt;" -  -  -  -  - "),VLOOKUP(C76,exp!$A$8:$B$507,2,FALSE),"")</f>
        <v/>
      </c>
      <c r="C76" s="60"/>
      <c r="D76" s="69" t="str">
        <f>IF(AND(E76&lt;&gt;"",E76&lt;&gt;" -  -  -  -  - "),VLOOKUP(E76,acc!$A$8:$B$507,2,FALSE),"")</f>
        <v/>
      </c>
      <c r="E76" s="60"/>
      <c r="F76" s="44"/>
      <c r="G76" s="69" t="str">
        <f>IF(AND(H76&lt;&gt;"",H76&lt;&gt;" -  -  -  -  - "),VLOOKUP(H76,pay!$A$8:$B$507,2,FALSE),"")</f>
        <v/>
      </c>
      <c r="H76" s="60"/>
      <c r="I76" s="44"/>
      <c r="J76" s="93" t="str">
        <f t="shared" si="5"/>
        <v>OK</v>
      </c>
      <c r="K76" s="93" t="str">
        <f t="shared" si="6"/>
        <v>OK</v>
      </c>
      <c r="L76" s="93" t="str">
        <f t="shared" si="7"/>
        <v>OK</v>
      </c>
      <c r="M76" s="93" t="str">
        <f t="shared" si="8"/>
        <v>OK</v>
      </c>
      <c r="N76" s="63" t="str">
        <f t="shared" si="9"/>
        <v/>
      </c>
      <c r="O76" s="110">
        <f>SUMIF(exp!$B$8:$B$507,total!B76,exp!$Q$8:$Q$507)</f>
        <v>0</v>
      </c>
      <c r="P76" s="111">
        <f>IF(B76&lt;&gt;"",SUMIF(total!$B$8:$B$1007,total!B76,$F$8:$F$1007),0)</f>
        <v>0</v>
      </c>
      <c r="Q76" s="110">
        <f>SUMIF(total!$B$8:$B$1007,total!B76,$I$8:$I$1007)</f>
        <v>0</v>
      </c>
      <c r="R76" s="110">
        <f>SUMIF(acc!$B$8:$B$507,total!D76,acc!$J$8:$J$507)</f>
        <v>0</v>
      </c>
      <c r="S76" s="110">
        <f>IF(D76&lt;&gt;"",SUMIF(total!$D$8:$D$1007,total!D76,$F$8:$F$1007),0)</f>
        <v>0</v>
      </c>
      <c r="T76" s="110">
        <f>SUMIF(pay!$B$8:$B$507,total!G76,pay!$H$8:$H$507)</f>
        <v>0</v>
      </c>
      <c r="U76" s="110">
        <f>IF(G76&lt;&gt;"",SUMIF(total!$G$8:$G$1007,total!G76,$I$8:$I$1007),0)</f>
        <v>0</v>
      </c>
    </row>
    <row r="77" spans="1:21" x14ac:dyDescent="0.25">
      <c r="A77" s="69">
        <v>70</v>
      </c>
      <c r="B77" s="69" t="str">
        <f>IF(AND(C77&lt;&gt;"",C77&lt;&gt;" -  -  -  -  - "),VLOOKUP(C77,exp!$A$8:$B$507,2,FALSE),"")</f>
        <v/>
      </c>
      <c r="C77" s="60"/>
      <c r="D77" s="69" t="str">
        <f>IF(AND(E77&lt;&gt;"",E77&lt;&gt;" -  -  -  -  - "),VLOOKUP(E77,acc!$A$8:$B$507,2,FALSE),"")</f>
        <v/>
      </c>
      <c r="E77" s="60"/>
      <c r="F77" s="44"/>
      <c r="G77" s="69" t="str">
        <f>IF(AND(H77&lt;&gt;"",H77&lt;&gt;" -  -  -  -  - "),VLOOKUP(H77,pay!$A$8:$B$507,2,FALSE),"")</f>
        <v/>
      </c>
      <c r="H77" s="60"/>
      <c r="I77" s="44"/>
      <c r="J77" s="93" t="str">
        <f t="shared" si="5"/>
        <v>OK</v>
      </c>
      <c r="K77" s="93" t="str">
        <f t="shared" si="6"/>
        <v>OK</v>
      </c>
      <c r="L77" s="93" t="str">
        <f t="shared" si="7"/>
        <v>OK</v>
      </c>
      <c r="M77" s="93" t="str">
        <f t="shared" si="8"/>
        <v>OK</v>
      </c>
      <c r="N77" s="63" t="str">
        <f t="shared" si="9"/>
        <v/>
      </c>
      <c r="O77" s="110">
        <f>SUMIF(exp!$B$8:$B$507,total!B77,exp!$Q$8:$Q$507)</f>
        <v>0</v>
      </c>
      <c r="P77" s="111">
        <f>IF(B77&lt;&gt;"",SUMIF(total!$B$8:$B$1007,total!B77,$F$8:$F$1007),0)</f>
        <v>0</v>
      </c>
      <c r="Q77" s="110">
        <f>SUMIF(total!$B$8:$B$1007,total!B77,$I$8:$I$1007)</f>
        <v>0</v>
      </c>
      <c r="R77" s="110">
        <f>SUMIF(acc!$B$8:$B$507,total!D77,acc!$J$8:$J$507)</f>
        <v>0</v>
      </c>
      <c r="S77" s="110">
        <f>IF(D77&lt;&gt;"",SUMIF(total!$D$8:$D$1007,total!D77,$F$8:$F$1007),0)</f>
        <v>0</v>
      </c>
      <c r="T77" s="110">
        <f>SUMIF(pay!$B$8:$B$507,total!G77,pay!$H$8:$H$507)</f>
        <v>0</v>
      </c>
      <c r="U77" s="110">
        <f>IF(G77&lt;&gt;"",SUMIF(total!$G$8:$G$1007,total!G77,$I$8:$I$1007),0)</f>
        <v>0</v>
      </c>
    </row>
    <row r="78" spans="1:21" x14ac:dyDescent="0.25">
      <c r="A78" s="69">
        <v>71</v>
      </c>
      <c r="B78" s="69" t="str">
        <f>IF(AND(C78&lt;&gt;"",C78&lt;&gt;" -  -  -  -  - "),VLOOKUP(C78,exp!$A$8:$B$507,2,FALSE),"")</f>
        <v/>
      </c>
      <c r="C78" s="60"/>
      <c r="D78" s="69" t="str">
        <f>IF(AND(E78&lt;&gt;"",E78&lt;&gt;" -  -  -  -  - "),VLOOKUP(E78,acc!$A$8:$B$507,2,FALSE),"")</f>
        <v/>
      </c>
      <c r="E78" s="60"/>
      <c r="F78" s="44"/>
      <c r="G78" s="69" t="str">
        <f>IF(AND(H78&lt;&gt;"",H78&lt;&gt;" -  -  -  -  - "),VLOOKUP(H78,pay!$A$8:$B$507,2,FALSE),"")</f>
        <v/>
      </c>
      <c r="H78" s="60"/>
      <c r="I78" s="44"/>
      <c r="J78" s="93" t="str">
        <f t="shared" si="5"/>
        <v>OK</v>
      </c>
      <c r="K78" s="93" t="str">
        <f t="shared" si="6"/>
        <v>OK</v>
      </c>
      <c r="L78" s="93" t="str">
        <f t="shared" si="7"/>
        <v>OK</v>
      </c>
      <c r="M78" s="93" t="str">
        <f t="shared" si="8"/>
        <v>OK</v>
      </c>
      <c r="N78" s="63" t="str">
        <f t="shared" si="9"/>
        <v/>
      </c>
      <c r="O78" s="110">
        <f>SUMIF(exp!$B$8:$B$507,total!B78,exp!$Q$8:$Q$507)</f>
        <v>0</v>
      </c>
      <c r="P78" s="111">
        <f>IF(B78&lt;&gt;"",SUMIF(total!$B$8:$B$1007,total!B78,$F$8:$F$1007),0)</f>
        <v>0</v>
      </c>
      <c r="Q78" s="110">
        <f>SUMIF(total!$B$8:$B$1007,total!B78,$I$8:$I$1007)</f>
        <v>0</v>
      </c>
      <c r="R78" s="110">
        <f>SUMIF(acc!$B$8:$B$507,total!D78,acc!$J$8:$J$507)</f>
        <v>0</v>
      </c>
      <c r="S78" s="110">
        <f>IF(D78&lt;&gt;"",SUMIF(total!$D$8:$D$1007,total!D78,$F$8:$F$1007),0)</f>
        <v>0</v>
      </c>
      <c r="T78" s="110">
        <f>SUMIF(pay!$B$8:$B$507,total!G78,pay!$H$8:$H$507)</f>
        <v>0</v>
      </c>
      <c r="U78" s="110">
        <f>IF(G78&lt;&gt;"",SUMIF(total!$G$8:$G$1007,total!G78,$I$8:$I$1007),0)</f>
        <v>0</v>
      </c>
    </row>
    <row r="79" spans="1:21" x14ac:dyDescent="0.25">
      <c r="A79" s="69">
        <v>72</v>
      </c>
      <c r="B79" s="69" t="str">
        <f>IF(AND(C79&lt;&gt;"",C79&lt;&gt;" -  -  -  -  - "),VLOOKUP(C79,exp!$A$8:$B$507,2,FALSE),"")</f>
        <v/>
      </c>
      <c r="C79" s="60"/>
      <c r="D79" s="69" t="str">
        <f>IF(AND(E79&lt;&gt;"",E79&lt;&gt;" -  -  -  -  - "),VLOOKUP(E79,acc!$A$8:$B$507,2,FALSE),"")</f>
        <v/>
      </c>
      <c r="E79" s="60"/>
      <c r="F79" s="44"/>
      <c r="G79" s="69" t="str">
        <f>IF(AND(H79&lt;&gt;"",H79&lt;&gt;" -  -  -  -  - "),VLOOKUP(H79,pay!$A$8:$B$507,2,FALSE),"")</f>
        <v/>
      </c>
      <c r="H79" s="60"/>
      <c r="I79" s="44"/>
      <c r="J79" s="93" t="str">
        <f t="shared" si="5"/>
        <v>OK</v>
      </c>
      <c r="K79" s="93" t="str">
        <f t="shared" si="6"/>
        <v>OK</v>
      </c>
      <c r="L79" s="93" t="str">
        <f t="shared" si="7"/>
        <v>OK</v>
      </c>
      <c r="M79" s="93" t="str">
        <f t="shared" si="8"/>
        <v>OK</v>
      </c>
      <c r="N79" s="63" t="str">
        <f t="shared" si="9"/>
        <v/>
      </c>
      <c r="O79" s="110">
        <f>SUMIF(exp!$B$8:$B$507,total!B79,exp!$Q$8:$Q$507)</f>
        <v>0</v>
      </c>
      <c r="P79" s="111">
        <f>IF(B79&lt;&gt;"",SUMIF(total!$B$8:$B$1007,total!B79,$F$8:$F$1007),0)</f>
        <v>0</v>
      </c>
      <c r="Q79" s="110">
        <f>SUMIF(total!$B$8:$B$1007,total!B79,$I$8:$I$1007)</f>
        <v>0</v>
      </c>
      <c r="R79" s="110">
        <f>SUMIF(acc!$B$8:$B$507,total!D79,acc!$J$8:$J$507)</f>
        <v>0</v>
      </c>
      <c r="S79" s="110">
        <f>IF(D79&lt;&gt;"",SUMIF(total!$D$8:$D$1007,total!D79,$F$8:$F$1007),0)</f>
        <v>0</v>
      </c>
      <c r="T79" s="110">
        <f>SUMIF(pay!$B$8:$B$507,total!G79,pay!$H$8:$H$507)</f>
        <v>0</v>
      </c>
      <c r="U79" s="110">
        <f>IF(G79&lt;&gt;"",SUMIF(total!$G$8:$G$1007,total!G79,$I$8:$I$1007),0)</f>
        <v>0</v>
      </c>
    </row>
    <row r="80" spans="1:21" x14ac:dyDescent="0.25">
      <c r="A80" s="69">
        <v>73</v>
      </c>
      <c r="B80" s="69" t="str">
        <f>IF(AND(C80&lt;&gt;"",C80&lt;&gt;" -  -  -  -  - "),VLOOKUP(C80,exp!$A$8:$B$507,2,FALSE),"")</f>
        <v/>
      </c>
      <c r="C80" s="60"/>
      <c r="D80" s="69" t="str">
        <f>IF(AND(E80&lt;&gt;"",E80&lt;&gt;" -  -  -  -  - "),VLOOKUP(E80,acc!$A$8:$B$507,2,FALSE),"")</f>
        <v/>
      </c>
      <c r="E80" s="60"/>
      <c r="F80" s="44"/>
      <c r="G80" s="69" t="str">
        <f>IF(AND(H80&lt;&gt;"",H80&lt;&gt;" -  -  -  -  - "),VLOOKUP(H80,pay!$A$8:$B$507,2,FALSE),"")</f>
        <v/>
      </c>
      <c r="H80" s="60"/>
      <c r="I80" s="44"/>
      <c r="J80" s="93" t="str">
        <f t="shared" si="5"/>
        <v>OK</v>
      </c>
      <c r="K80" s="93" t="str">
        <f t="shared" si="6"/>
        <v>OK</v>
      </c>
      <c r="L80" s="93" t="str">
        <f t="shared" si="7"/>
        <v>OK</v>
      </c>
      <c r="M80" s="93" t="str">
        <f t="shared" si="8"/>
        <v>OK</v>
      </c>
      <c r="N80" s="63" t="str">
        <f t="shared" si="9"/>
        <v/>
      </c>
      <c r="O80" s="110">
        <f>SUMIF(exp!$B$8:$B$507,total!B80,exp!$Q$8:$Q$507)</f>
        <v>0</v>
      </c>
      <c r="P80" s="111">
        <f>IF(B80&lt;&gt;"",SUMIF(total!$B$8:$B$1007,total!B80,$F$8:$F$1007),0)</f>
        <v>0</v>
      </c>
      <c r="Q80" s="110">
        <f>SUMIF(total!$B$8:$B$1007,total!B80,$I$8:$I$1007)</f>
        <v>0</v>
      </c>
      <c r="R80" s="110">
        <f>SUMIF(acc!$B$8:$B$507,total!D80,acc!$J$8:$J$507)</f>
        <v>0</v>
      </c>
      <c r="S80" s="110">
        <f>IF(D80&lt;&gt;"",SUMIF(total!$D$8:$D$1007,total!D80,$F$8:$F$1007),0)</f>
        <v>0</v>
      </c>
      <c r="T80" s="110">
        <f>SUMIF(pay!$B$8:$B$507,total!G80,pay!$H$8:$H$507)</f>
        <v>0</v>
      </c>
      <c r="U80" s="110">
        <f>IF(G80&lt;&gt;"",SUMIF(total!$G$8:$G$1007,total!G80,$I$8:$I$1007),0)</f>
        <v>0</v>
      </c>
    </row>
    <row r="81" spans="1:21" x14ac:dyDescent="0.25">
      <c r="A81" s="69">
        <v>74</v>
      </c>
      <c r="B81" s="69" t="str">
        <f>IF(AND(C81&lt;&gt;"",C81&lt;&gt;" -  -  -  -  - "),VLOOKUP(C81,exp!$A$8:$B$507,2,FALSE),"")</f>
        <v/>
      </c>
      <c r="C81" s="60"/>
      <c r="D81" s="69" t="str">
        <f>IF(AND(E81&lt;&gt;"",E81&lt;&gt;" -  -  -  -  - "),VLOOKUP(E81,acc!$A$8:$B$507,2,FALSE),"")</f>
        <v/>
      </c>
      <c r="E81" s="60"/>
      <c r="F81" s="44"/>
      <c r="G81" s="69" t="str">
        <f>IF(AND(H81&lt;&gt;"",H81&lt;&gt;" -  -  -  -  - "),VLOOKUP(H81,pay!$A$8:$B$507,2,FALSE),"")</f>
        <v/>
      </c>
      <c r="H81" s="60"/>
      <c r="I81" s="44"/>
      <c r="J81" s="93" t="str">
        <f t="shared" si="5"/>
        <v>OK</v>
      </c>
      <c r="K81" s="93" t="str">
        <f t="shared" si="6"/>
        <v>OK</v>
      </c>
      <c r="L81" s="93" t="str">
        <f t="shared" si="7"/>
        <v>OK</v>
      </c>
      <c r="M81" s="93" t="str">
        <f t="shared" si="8"/>
        <v>OK</v>
      </c>
      <c r="N81" s="63" t="str">
        <f t="shared" si="9"/>
        <v/>
      </c>
      <c r="O81" s="110">
        <f>SUMIF(exp!$B$8:$B$507,total!B81,exp!$Q$8:$Q$507)</f>
        <v>0</v>
      </c>
      <c r="P81" s="111">
        <f>IF(B81&lt;&gt;"",SUMIF(total!$B$8:$B$1007,total!B81,$F$8:$F$1007),0)</f>
        <v>0</v>
      </c>
      <c r="Q81" s="110">
        <f>SUMIF(total!$B$8:$B$1007,total!B81,$I$8:$I$1007)</f>
        <v>0</v>
      </c>
      <c r="R81" s="110">
        <f>SUMIF(acc!$B$8:$B$507,total!D81,acc!$J$8:$J$507)</f>
        <v>0</v>
      </c>
      <c r="S81" s="110">
        <f>IF(D81&lt;&gt;"",SUMIF(total!$D$8:$D$1007,total!D81,$F$8:$F$1007),0)</f>
        <v>0</v>
      </c>
      <c r="T81" s="110">
        <f>SUMIF(pay!$B$8:$B$507,total!G81,pay!$H$8:$H$507)</f>
        <v>0</v>
      </c>
      <c r="U81" s="110">
        <f>IF(G81&lt;&gt;"",SUMIF(total!$G$8:$G$1007,total!G81,$I$8:$I$1007),0)</f>
        <v>0</v>
      </c>
    </row>
    <row r="82" spans="1:21" x14ac:dyDescent="0.25">
      <c r="A82" s="69">
        <v>75</v>
      </c>
      <c r="B82" s="69" t="str">
        <f>IF(AND(C82&lt;&gt;"",C82&lt;&gt;" -  -  -  -  - "),VLOOKUP(C82,exp!$A$8:$B$507,2,FALSE),"")</f>
        <v/>
      </c>
      <c r="C82" s="60"/>
      <c r="D82" s="69" t="str">
        <f>IF(AND(E82&lt;&gt;"",E82&lt;&gt;" -  -  -  -  - "),VLOOKUP(E82,acc!$A$8:$B$507,2,FALSE),"")</f>
        <v/>
      </c>
      <c r="E82" s="60"/>
      <c r="F82" s="44"/>
      <c r="G82" s="69" t="str">
        <f>IF(AND(H82&lt;&gt;"",H82&lt;&gt;" -  -  -  -  - "),VLOOKUP(H82,pay!$A$8:$B$507,2,FALSE),"")</f>
        <v/>
      </c>
      <c r="H82" s="60"/>
      <c r="I82" s="44"/>
      <c r="J82" s="93" t="str">
        <f t="shared" si="5"/>
        <v>OK</v>
      </c>
      <c r="K82" s="93" t="str">
        <f t="shared" si="6"/>
        <v>OK</v>
      </c>
      <c r="L82" s="93" t="str">
        <f t="shared" si="7"/>
        <v>OK</v>
      </c>
      <c r="M82" s="93" t="str">
        <f t="shared" si="8"/>
        <v>OK</v>
      </c>
      <c r="N82" s="63" t="str">
        <f t="shared" si="9"/>
        <v/>
      </c>
      <c r="O82" s="110">
        <f>SUMIF(exp!$B$8:$B$507,total!B82,exp!$Q$8:$Q$507)</f>
        <v>0</v>
      </c>
      <c r="P82" s="111">
        <f>IF(B82&lt;&gt;"",SUMIF(total!$B$8:$B$1007,total!B82,$F$8:$F$1007),0)</f>
        <v>0</v>
      </c>
      <c r="Q82" s="110">
        <f>SUMIF(total!$B$8:$B$1007,total!B82,$I$8:$I$1007)</f>
        <v>0</v>
      </c>
      <c r="R82" s="110">
        <f>SUMIF(acc!$B$8:$B$507,total!D82,acc!$J$8:$J$507)</f>
        <v>0</v>
      </c>
      <c r="S82" s="110">
        <f>IF(D82&lt;&gt;"",SUMIF(total!$D$8:$D$1007,total!D82,$F$8:$F$1007),0)</f>
        <v>0</v>
      </c>
      <c r="T82" s="110">
        <f>SUMIF(pay!$B$8:$B$507,total!G82,pay!$H$8:$H$507)</f>
        <v>0</v>
      </c>
      <c r="U82" s="110">
        <f>IF(G82&lt;&gt;"",SUMIF(total!$G$8:$G$1007,total!G82,$I$8:$I$1007),0)</f>
        <v>0</v>
      </c>
    </row>
    <row r="83" spans="1:21" x14ac:dyDescent="0.25">
      <c r="A83" s="69">
        <v>76</v>
      </c>
      <c r="B83" s="69" t="str">
        <f>IF(AND(C83&lt;&gt;"",C83&lt;&gt;" -  -  -  -  - "),VLOOKUP(C83,exp!$A$8:$B$507,2,FALSE),"")</f>
        <v/>
      </c>
      <c r="C83" s="60"/>
      <c r="D83" s="69" t="str">
        <f>IF(AND(E83&lt;&gt;"",E83&lt;&gt;" -  -  -  -  - "),VLOOKUP(E83,acc!$A$8:$B$507,2,FALSE),"")</f>
        <v/>
      </c>
      <c r="E83" s="60"/>
      <c r="F83" s="44"/>
      <c r="G83" s="69" t="str">
        <f>IF(AND(H83&lt;&gt;"",H83&lt;&gt;" -  -  -  -  - "),VLOOKUP(H83,pay!$A$8:$B$507,2,FALSE),"")</f>
        <v/>
      </c>
      <c r="H83" s="60"/>
      <c r="I83" s="44"/>
      <c r="J83" s="93" t="str">
        <f t="shared" si="5"/>
        <v>OK</v>
      </c>
      <c r="K83" s="93" t="str">
        <f t="shared" si="6"/>
        <v>OK</v>
      </c>
      <c r="L83" s="93" t="str">
        <f t="shared" si="7"/>
        <v>OK</v>
      </c>
      <c r="M83" s="93" t="str">
        <f t="shared" si="8"/>
        <v>OK</v>
      </c>
      <c r="N83" s="63" t="str">
        <f t="shared" si="9"/>
        <v/>
      </c>
      <c r="O83" s="110">
        <f>SUMIF(exp!$B$8:$B$507,total!B83,exp!$Q$8:$Q$507)</f>
        <v>0</v>
      </c>
      <c r="P83" s="111">
        <f>IF(B83&lt;&gt;"",SUMIF(total!$B$8:$B$1007,total!B83,$F$8:$F$1007),0)</f>
        <v>0</v>
      </c>
      <c r="Q83" s="110">
        <f>SUMIF(total!$B$8:$B$1007,total!B83,$I$8:$I$1007)</f>
        <v>0</v>
      </c>
      <c r="R83" s="110">
        <f>SUMIF(acc!$B$8:$B$507,total!D83,acc!$J$8:$J$507)</f>
        <v>0</v>
      </c>
      <c r="S83" s="110">
        <f>IF(D83&lt;&gt;"",SUMIF(total!$D$8:$D$1007,total!D83,$F$8:$F$1007),0)</f>
        <v>0</v>
      </c>
      <c r="T83" s="110">
        <f>SUMIF(pay!$B$8:$B$507,total!G83,pay!$H$8:$H$507)</f>
        <v>0</v>
      </c>
      <c r="U83" s="110">
        <f>IF(G83&lt;&gt;"",SUMIF(total!$G$8:$G$1007,total!G83,$I$8:$I$1007),0)</f>
        <v>0</v>
      </c>
    </row>
    <row r="84" spans="1:21" x14ac:dyDescent="0.25">
      <c r="A84" s="69">
        <v>77</v>
      </c>
      <c r="B84" s="69" t="str">
        <f>IF(AND(C84&lt;&gt;"",C84&lt;&gt;" -  -  -  -  - "),VLOOKUP(C84,exp!$A$8:$B$507,2,FALSE),"")</f>
        <v/>
      </c>
      <c r="C84" s="60"/>
      <c r="D84" s="69" t="str">
        <f>IF(AND(E84&lt;&gt;"",E84&lt;&gt;" -  -  -  -  - "),VLOOKUP(E84,acc!$A$8:$B$507,2,FALSE),"")</f>
        <v/>
      </c>
      <c r="E84" s="60"/>
      <c r="F84" s="44"/>
      <c r="G84" s="69" t="str">
        <f>IF(AND(H84&lt;&gt;"",H84&lt;&gt;" -  -  -  -  - "),VLOOKUP(H84,pay!$A$8:$B$507,2,FALSE),"")</f>
        <v/>
      </c>
      <c r="H84" s="60"/>
      <c r="I84" s="44"/>
      <c r="J84" s="93" t="str">
        <f t="shared" si="5"/>
        <v>OK</v>
      </c>
      <c r="K84" s="93" t="str">
        <f t="shared" si="6"/>
        <v>OK</v>
      </c>
      <c r="L84" s="93" t="str">
        <f t="shared" si="7"/>
        <v>OK</v>
      </c>
      <c r="M84" s="93" t="str">
        <f t="shared" si="8"/>
        <v>OK</v>
      </c>
      <c r="N84" s="63" t="str">
        <f t="shared" si="9"/>
        <v/>
      </c>
      <c r="O84" s="110">
        <f>SUMIF(exp!$B$8:$B$507,total!B84,exp!$Q$8:$Q$507)</f>
        <v>0</v>
      </c>
      <c r="P84" s="111">
        <f>IF(B84&lt;&gt;"",SUMIF(total!$B$8:$B$1007,total!B84,$F$8:$F$1007),0)</f>
        <v>0</v>
      </c>
      <c r="Q84" s="110">
        <f>SUMIF(total!$B$8:$B$1007,total!B84,$I$8:$I$1007)</f>
        <v>0</v>
      </c>
      <c r="R84" s="110">
        <f>SUMIF(acc!$B$8:$B$507,total!D84,acc!$J$8:$J$507)</f>
        <v>0</v>
      </c>
      <c r="S84" s="110">
        <f>IF(D84&lt;&gt;"",SUMIF(total!$D$8:$D$1007,total!D84,$F$8:$F$1007),0)</f>
        <v>0</v>
      </c>
      <c r="T84" s="110">
        <f>SUMIF(pay!$B$8:$B$507,total!G84,pay!$H$8:$H$507)</f>
        <v>0</v>
      </c>
      <c r="U84" s="110">
        <f>IF(G84&lt;&gt;"",SUMIF(total!$G$8:$G$1007,total!G84,$I$8:$I$1007),0)</f>
        <v>0</v>
      </c>
    </row>
    <row r="85" spans="1:21" x14ac:dyDescent="0.25">
      <c r="A85" s="69">
        <v>78</v>
      </c>
      <c r="B85" s="69" t="str">
        <f>IF(AND(C85&lt;&gt;"",C85&lt;&gt;" -  -  -  -  - "),VLOOKUP(C85,exp!$A$8:$B$507,2,FALSE),"")</f>
        <v/>
      </c>
      <c r="C85" s="60"/>
      <c r="D85" s="69" t="str">
        <f>IF(AND(E85&lt;&gt;"",E85&lt;&gt;" -  -  -  -  - "),VLOOKUP(E85,acc!$A$8:$B$507,2,FALSE),"")</f>
        <v/>
      </c>
      <c r="E85" s="60"/>
      <c r="F85" s="44"/>
      <c r="G85" s="69" t="str">
        <f>IF(AND(H85&lt;&gt;"",H85&lt;&gt;" -  -  -  -  - "),VLOOKUP(H85,pay!$A$8:$B$507,2,FALSE),"")</f>
        <v/>
      </c>
      <c r="H85" s="60"/>
      <c r="I85" s="44"/>
      <c r="J85" s="93" t="str">
        <f t="shared" si="5"/>
        <v>OK</v>
      </c>
      <c r="K85" s="93" t="str">
        <f t="shared" si="6"/>
        <v>OK</v>
      </c>
      <c r="L85" s="93" t="str">
        <f t="shared" si="7"/>
        <v>OK</v>
      </c>
      <c r="M85" s="93" t="str">
        <f t="shared" si="8"/>
        <v>OK</v>
      </c>
      <c r="N85" s="63" t="str">
        <f t="shared" si="9"/>
        <v/>
      </c>
      <c r="O85" s="110">
        <f>SUMIF(exp!$B$8:$B$507,total!B85,exp!$Q$8:$Q$507)</f>
        <v>0</v>
      </c>
      <c r="P85" s="111">
        <f>IF(B85&lt;&gt;"",SUMIF(total!$B$8:$B$1007,total!B85,$F$8:$F$1007),0)</f>
        <v>0</v>
      </c>
      <c r="Q85" s="110">
        <f>SUMIF(total!$B$8:$B$1007,total!B85,$I$8:$I$1007)</f>
        <v>0</v>
      </c>
      <c r="R85" s="110">
        <f>SUMIF(acc!$B$8:$B$507,total!D85,acc!$J$8:$J$507)</f>
        <v>0</v>
      </c>
      <c r="S85" s="110">
        <f>IF(D85&lt;&gt;"",SUMIF(total!$D$8:$D$1007,total!D85,$F$8:$F$1007),0)</f>
        <v>0</v>
      </c>
      <c r="T85" s="110">
        <f>SUMIF(pay!$B$8:$B$507,total!G85,pay!$H$8:$H$507)</f>
        <v>0</v>
      </c>
      <c r="U85" s="110">
        <f>IF(G85&lt;&gt;"",SUMIF(total!$G$8:$G$1007,total!G85,$I$8:$I$1007),0)</f>
        <v>0</v>
      </c>
    </row>
    <row r="86" spans="1:21" x14ac:dyDescent="0.25">
      <c r="A86" s="69">
        <v>79</v>
      </c>
      <c r="B86" s="69" t="str">
        <f>IF(AND(C86&lt;&gt;"",C86&lt;&gt;" -  -  -  -  - "),VLOOKUP(C86,exp!$A$8:$B$507,2,FALSE),"")</f>
        <v/>
      </c>
      <c r="C86" s="60"/>
      <c r="D86" s="69" t="str">
        <f>IF(AND(E86&lt;&gt;"",E86&lt;&gt;" -  -  -  -  - "),VLOOKUP(E86,acc!$A$8:$B$507,2,FALSE),"")</f>
        <v/>
      </c>
      <c r="E86" s="60"/>
      <c r="F86" s="44"/>
      <c r="G86" s="69" t="str">
        <f>IF(AND(H86&lt;&gt;"",H86&lt;&gt;" -  -  -  -  - "),VLOOKUP(H86,pay!$A$8:$B$507,2,FALSE),"")</f>
        <v/>
      </c>
      <c r="H86" s="60"/>
      <c r="I86" s="44"/>
      <c r="J86" s="93" t="str">
        <f t="shared" si="5"/>
        <v>OK</v>
      </c>
      <c r="K86" s="93" t="str">
        <f t="shared" si="6"/>
        <v>OK</v>
      </c>
      <c r="L86" s="93" t="str">
        <f t="shared" si="7"/>
        <v>OK</v>
      </c>
      <c r="M86" s="93" t="str">
        <f t="shared" si="8"/>
        <v>OK</v>
      </c>
      <c r="N86" s="63" t="str">
        <f t="shared" si="9"/>
        <v/>
      </c>
      <c r="O86" s="110">
        <f>SUMIF(exp!$B$8:$B$507,total!B86,exp!$Q$8:$Q$507)</f>
        <v>0</v>
      </c>
      <c r="P86" s="111">
        <f>IF(B86&lt;&gt;"",SUMIF(total!$B$8:$B$1007,total!B86,$F$8:$F$1007),0)</f>
        <v>0</v>
      </c>
      <c r="Q86" s="110">
        <f>SUMIF(total!$B$8:$B$1007,total!B86,$I$8:$I$1007)</f>
        <v>0</v>
      </c>
      <c r="R86" s="110">
        <f>SUMIF(acc!$B$8:$B$507,total!D86,acc!$J$8:$J$507)</f>
        <v>0</v>
      </c>
      <c r="S86" s="110">
        <f>IF(D86&lt;&gt;"",SUMIF(total!$D$8:$D$1007,total!D86,$F$8:$F$1007),0)</f>
        <v>0</v>
      </c>
      <c r="T86" s="110">
        <f>SUMIF(pay!$B$8:$B$507,total!G86,pay!$H$8:$H$507)</f>
        <v>0</v>
      </c>
      <c r="U86" s="110">
        <f>IF(G86&lt;&gt;"",SUMIF(total!$G$8:$G$1007,total!G86,$I$8:$I$1007),0)</f>
        <v>0</v>
      </c>
    </row>
    <row r="87" spans="1:21" x14ac:dyDescent="0.25">
      <c r="A87" s="69">
        <v>80</v>
      </c>
      <c r="B87" s="69" t="str">
        <f>IF(AND(C87&lt;&gt;"",C87&lt;&gt;" -  -  -  -  - "),VLOOKUP(C87,exp!$A$8:$B$507,2,FALSE),"")</f>
        <v/>
      </c>
      <c r="C87" s="60"/>
      <c r="D87" s="69" t="str">
        <f>IF(AND(E87&lt;&gt;"",E87&lt;&gt;" -  -  -  -  - "),VLOOKUP(E87,acc!$A$8:$B$507,2,FALSE),"")</f>
        <v/>
      </c>
      <c r="E87" s="60"/>
      <c r="F87" s="44"/>
      <c r="G87" s="69" t="str">
        <f>IF(AND(H87&lt;&gt;"",H87&lt;&gt;" -  -  -  -  - "),VLOOKUP(H87,pay!$A$8:$B$507,2,FALSE),"")</f>
        <v/>
      </c>
      <c r="H87" s="60"/>
      <c r="I87" s="44"/>
      <c r="J87" s="93" t="str">
        <f t="shared" si="5"/>
        <v>OK</v>
      </c>
      <c r="K87" s="93" t="str">
        <f t="shared" si="6"/>
        <v>OK</v>
      </c>
      <c r="L87" s="93" t="str">
        <f t="shared" si="7"/>
        <v>OK</v>
      </c>
      <c r="M87" s="93" t="str">
        <f t="shared" si="8"/>
        <v>OK</v>
      </c>
      <c r="N87" s="63" t="str">
        <f t="shared" si="9"/>
        <v/>
      </c>
      <c r="O87" s="110">
        <f>SUMIF(exp!$B$8:$B$507,total!B87,exp!$Q$8:$Q$507)</f>
        <v>0</v>
      </c>
      <c r="P87" s="111">
        <f>IF(B87&lt;&gt;"",SUMIF(total!$B$8:$B$1007,total!B87,$F$8:$F$1007),0)</f>
        <v>0</v>
      </c>
      <c r="Q87" s="110">
        <f>SUMIF(total!$B$8:$B$1007,total!B87,$I$8:$I$1007)</f>
        <v>0</v>
      </c>
      <c r="R87" s="110">
        <f>SUMIF(acc!$B$8:$B$507,total!D87,acc!$J$8:$J$507)</f>
        <v>0</v>
      </c>
      <c r="S87" s="110">
        <f>IF(D87&lt;&gt;"",SUMIF(total!$D$8:$D$1007,total!D87,$F$8:$F$1007),0)</f>
        <v>0</v>
      </c>
      <c r="T87" s="110">
        <f>SUMIF(pay!$B$8:$B$507,total!G87,pay!$H$8:$H$507)</f>
        <v>0</v>
      </c>
      <c r="U87" s="110">
        <f>IF(G87&lt;&gt;"",SUMIF(total!$G$8:$G$1007,total!G87,$I$8:$I$1007),0)</f>
        <v>0</v>
      </c>
    </row>
    <row r="88" spans="1:21" x14ac:dyDescent="0.25">
      <c r="A88" s="69">
        <v>81</v>
      </c>
      <c r="B88" s="69" t="str">
        <f>IF(AND(C88&lt;&gt;"",C88&lt;&gt;" -  -  -  -  - "),VLOOKUP(C88,exp!$A$8:$B$507,2,FALSE),"")</f>
        <v/>
      </c>
      <c r="C88" s="60"/>
      <c r="D88" s="69" t="str">
        <f>IF(AND(E88&lt;&gt;"",E88&lt;&gt;" -  -  -  -  - "),VLOOKUP(E88,acc!$A$8:$B$507,2,FALSE),"")</f>
        <v/>
      </c>
      <c r="E88" s="60"/>
      <c r="F88" s="44"/>
      <c r="G88" s="69" t="str">
        <f>IF(AND(H88&lt;&gt;"",H88&lt;&gt;" -  -  -  -  - "),VLOOKUP(H88,pay!$A$8:$B$507,2,FALSE),"")</f>
        <v/>
      </c>
      <c r="H88" s="60"/>
      <c r="I88" s="44"/>
      <c r="J88" s="93" t="str">
        <f t="shared" si="5"/>
        <v>OK</v>
      </c>
      <c r="K88" s="93" t="str">
        <f t="shared" si="6"/>
        <v>OK</v>
      </c>
      <c r="L88" s="93" t="str">
        <f t="shared" si="7"/>
        <v>OK</v>
      </c>
      <c r="M88" s="93" t="str">
        <f t="shared" si="8"/>
        <v>OK</v>
      </c>
      <c r="N88" s="63" t="str">
        <f t="shared" si="9"/>
        <v/>
      </c>
      <c r="O88" s="110">
        <f>SUMIF(exp!$B$8:$B$507,total!B88,exp!$Q$8:$Q$507)</f>
        <v>0</v>
      </c>
      <c r="P88" s="111">
        <f>IF(B88&lt;&gt;"",SUMIF(total!$B$8:$B$1007,total!B88,$F$8:$F$1007),0)</f>
        <v>0</v>
      </c>
      <c r="Q88" s="110">
        <f>SUMIF(total!$B$8:$B$1007,total!B88,$I$8:$I$1007)</f>
        <v>0</v>
      </c>
      <c r="R88" s="110">
        <f>SUMIF(acc!$B$8:$B$507,total!D88,acc!$J$8:$J$507)</f>
        <v>0</v>
      </c>
      <c r="S88" s="110">
        <f>IF(D88&lt;&gt;"",SUMIF(total!$D$8:$D$1007,total!D88,$F$8:$F$1007),0)</f>
        <v>0</v>
      </c>
      <c r="T88" s="110">
        <f>SUMIF(pay!$B$8:$B$507,total!G88,pay!$H$8:$H$507)</f>
        <v>0</v>
      </c>
      <c r="U88" s="110">
        <f>IF(G88&lt;&gt;"",SUMIF(total!$G$8:$G$1007,total!G88,$I$8:$I$1007),0)</f>
        <v>0</v>
      </c>
    </row>
    <row r="89" spans="1:21" x14ac:dyDescent="0.25">
      <c r="A89" s="69">
        <v>82</v>
      </c>
      <c r="B89" s="69" t="str">
        <f>IF(AND(C89&lt;&gt;"",C89&lt;&gt;" -  -  -  -  - "),VLOOKUP(C89,exp!$A$8:$B$507,2,FALSE),"")</f>
        <v/>
      </c>
      <c r="C89" s="60"/>
      <c r="D89" s="69" t="str">
        <f>IF(AND(E89&lt;&gt;"",E89&lt;&gt;" -  -  -  -  - "),VLOOKUP(E89,acc!$A$8:$B$507,2,FALSE),"")</f>
        <v/>
      </c>
      <c r="E89" s="60"/>
      <c r="F89" s="44"/>
      <c r="G89" s="69" t="str">
        <f>IF(AND(H89&lt;&gt;"",H89&lt;&gt;" -  -  -  -  - "),VLOOKUP(H89,pay!$A$8:$B$507,2,FALSE),"")</f>
        <v/>
      </c>
      <c r="H89" s="60"/>
      <c r="I89" s="44"/>
      <c r="J89" s="93" t="str">
        <f t="shared" si="5"/>
        <v>OK</v>
      </c>
      <c r="K89" s="93" t="str">
        <f t="shared" si="6"/>
        <v>OK</v>
      </c>
      <c r="L89" s="93" t="str">
        <f t="shared" si="7"/>
        <v>OK</v>
      </c>
      <c r="M89" s="93" t="str">
        <f t="shared" si="8"/>
        <v>OK</v>
      </c>
      <c r="N89" s="63" t="str">
        <f t="shared" si="9"/>
        <v/>
      </c>
      <c r="O89" s="110">
        <f>SUMIF(exp!$B$8:$B$507,total!B89,exp!$Q$8:$Q$507)</f>
        <v>0</v>
      </c>
      <c r="P89" s="111">
        <f>IF(B89&lt;&gt;"",SUMIF(total!$B$8:$B$1007,total!B89,$F$8:$F$1007),0)</f>
        <v>0</v>
      </c>
      <c r="Q89" s="110">
        <f>SUMIF(total!$B$8:$B$1007,total!B89,$I$8:$I$1007)</f>
        <v>0</v>
      </c>
      <c r="R89" s="110">
        <f>SUMIF(acc!$B$8:$B$507,total!D89,acc!$J$8:$J$507)</f>
        <v>0</v>
      </c>
      <c r="S89" s="110">
        <f>IF(D89&lt;&gt;"",SUMIF(total!$D$8:$D$1007,total!D89,$F$8:$F$1007),0)</f>
        <v>0</v>
      </c>
      <c r="T89" s="110">
        <f>SUMIF(pay!$B$8:$B$507,total!G89,pay!$H$8:$H$507)</f>
        <v>0</v>
      </c>
      <c r="U89" s="110">
        <f>IF(G89&lt;&gt;"",SUMIF(total!$G$8:$G$1007,total!G89,$I$8:$I$1007),0)</f>
        <v>0</v>
      </c>
    </row>
    <row r="90" spans="1:21" x14ac:dyDescent="0.25">
      <c r="A90" s="69">
        <v>83</v>
      </c>
      <c r="B90" s="69" t="str">
        <f>IF(AND(C90&lt;&gt;"",C90&lt;&gt;" -  -  -  -  - "),VLOOKUP(C90,exp!$A$8:$B$507,2,FALSE),"")</f>
        <v/>
      </c>
      <c r="C90" s="60"/>
      <c r="D90" s="69" t="str">
        <f>IF(AND(E90&lt;&gt;"",E90&lt;&gt;" -  -  -  -  - "),VLOOKUP(E90,acc!$A$8:$B$507,2,FALSE),"")</f>
        <v/>
      </c>
      <c r="E90" s="60"/>
      <c r="F90" s="44"/>
      <c r="G90" s="69" t="str">
        <f>IF(AND(H90&lt;&gt;"",H90&lt;&gt;" -  -  -  -  - "),VLOOKUP(H90,pay!$A$8:$B$507,2,FALSE),"")</f>
        <v/>
      </c>
      <c r="H90" s="60"/>
      <c r="I90" s="44"/>
      <c r="J90" s="93" t="str">
        <f t="shared" si="5"/>
        <v>OK</v>
      </c>
      <c r="K90" s="93" t="str">
        <f t="shared" si="6"/>
        <v>OK</v>
      </c>
      <c r="L90" s="93" t="str">
        <f t="shared" si="7"/>
        <v>OK</v>
      </c>
      <c r="M90" s="93" t="str">
        <f t="shared" si="8"/>
        <v>OK</v>
      </c>
      <c r="N90" s="63" t="str">
        <f t="shared" si="9"/>
        <v/>
      </c>
      <c r="O90" s="110">
        <f>SUMIF(exp!$B$8:$B$507,total!B90,exp!$Q$8:$Q$507)</f>
        <v>0</v>
      </c>
      <c r="P90" s="111">
        <f>IF(B90&lt;&gt;"",SUMIF(total!$B$8:$B$1007,total!B90,$F$8:$F$1007),0)</f>
        <v>0</v>
      </c>
      <c r="Q90" s="110">
        <f>SUMIF(total!$B$8:$B$1007,total!B90,$I$8:$I$1007)</f>
        <v>0</v>
      </c>
      <c r="R90" s="110">
        <f>SUMIF(acc!$B$8:$B$507,total!D90,acc!$J$8:$J$507)</f>
        <v>0</v>
      </c>
      <c r="S90" s="110">
        <f>IF(D90&lt;&gt;"",SUMIF(total!$D$8:$D$1007,total!D90,$F$8:$F$1007),0)</f>
        <v>0</v>
      </c>
      <c r="T90" s="110">
        <f>SUMIF(pay!$B$8:$B$507,total!G90,pay!$H$8:$H$507)</f>
        <v>0</v>
      </c>
      <c r="U90" s="110">
        <f>IF(G90&lt;&gt;"",SUMIF(total!$G$8:$G$1007,total!G90,$I$8:$I$1007),0)</f>
        <v>0</v>
      </c>
    </row>
    <row r="91" spans="1:21" x14ac:dyDescent="0.25">
      <c r="A91" s="69">
        <v>84</v>
      </c>
      <c r="B91" s="69" t="str">
        <f>IF(AND(C91&lt;&gt;"",C91&lt;&gt;" -  -  -  -  - "),VLOOKUP(C91,exp!$A$8:$B$507,2,FALSE),"")</f>
        <v/>
      </c>
      <c r="C91" s="60"/>
      <c r="D91" s="69" t="str">
        <f>IF(AND(E91&lt;&gt;"",E91&lt;&gt;" -  -  -  -  - "),VLOOKUP(E91,acc!$A$8:$B$507,2,FALSE),"")</f>
        <v/>
      </c>
      <c r="E91" s="60"/>
      <c r="F91" s="44"/>
      <c r="G91" s="69" t="str">
        <f>IF(AND(H91&lt;&gt;"",H91&lt;&gt;" -  -  -  -  - "),VLOOKUP(H91,pay!$A$8:$B$507,2,FALSE),"")</f>
        <v/>
      </c>
      <c r="H91" s="60"/>
      <c r="I91" s="44"/>
      <c r="J91" s="93" t="str">
        <f t="shared" si="5"/>
        <v>OK</v>
      </c>
      <c r="K91" s="93" t="str">
        <f t="shared" si="6"/>
        <v>OK</v>
      </c>
      <c r="L91" s="93" t="str">
        <f t="shared" si="7"/>
        <v>OK</v>
      </c>
      <c r="M91" s="93" t="str">
        <f t="shared" si="8"/>
        <v>OK</v>
      </c>
      <c r="N91" s="63" t="str">
        <f t="shared" si="9"/>
        <v/>
      </c>
      <c r="O91" s="110">
        <f>SUMIF(exp!$B$8:$B$507,total!B91,exp!$Q$8:$Q$507)</f>
        <v>0</v>
      </c>
      <c r="P91" s="111">
        <f>IF(B91&lt;&gt;"",SUMIF(total!$B$8:$B$1007,total!B91,$F$8:$F$1007),0)</f>
        <v>0</v>
      </c>
      <c r="Q91" s="110">
        <f>SUMIF(total!$B$8:$B$1007,total!B91,$I$8:$I$1007)</f>
        <v>0</v>
      </c>
      <c r="R91" s="110">
        <f>SUMIF(acc!$B$8:$B$507,total!D91,acc!$J$8:$J$507)</f>
        <v>0</v>
      </c>
      <c r="S91" s="110">
        <f>IF(D91&lt;&gt;"",SUMIF(total!$D$8:$D$1007,total!D91,$F$8:$F$1007),0)</f>
        <v>0</v>
      </c>
      <c r="T91" s="110">
        <f>SUMIF(pay!$B$8:$B$507,total!G91,pay!$H$8:$H$507)</f>
        <v>0</v>
      </c>
      <c r="U91" s="110">
        <f>IF(G91&lt;&gt;"",SUMIF(total!$G$8:$G$1007,total!G91,$I$8:$I$1007),0)</f>
        <v>0</v>
      </c>
    </row>
    <row r="92" spans="1:21" x14ac:dyDescent="0.25">
      <c r="A92" s="69">
        <v>85</v>
      </c>
      <c r="B92" s="69" t="str">
        <f>IF(AND(C92&lt;&gt;"",C92&lt;&gt;" -  -  -  -  - "),VLOOKUP(C92,exp!$A$8:$B$507,2,FALSE),"")</f>
        <v/>
      </c>
      <c r="C92" s="60"/>
      <c r="D92" s="69" t="str">
        <f>IF(AND(E92&lt;&gt;"",E92&lt;&gt;" -  -  -  -  - "),VLOOKUP(E92,acc!$A$8:$B$507,2,FALSE),"")</f>
        <v/>
      </c>
      <c r="E92" s="60"/>
      <c r="F92" s="44"/>
      <c r="G92" s="69" t="str">
        <f>IF(AND(H92&lt;&gt;"",H92&lt;&gt;" -  -  -  -  - "),VLOOKUP(H92,pay!$A$8:$B$507,2,FALSE),"")</f>
        <v/>
      </c>
      <c r="H92" s="60"/>
      <c r="I92" s="44"/>
      <c r="J92" s="93" t="str">
        <f t="shared" si="5"/>
        <v>OK</v>
      </c>
      <c r="K92" s="93" t="str">
        <f t="shared" si="6"/>
        <v>OK</v>
      </c>
      <c r="L92" s="93" t="str">
        <f t="shared" si="7"/>
        <v>OK</v>
      </c>
      <c r="M92" s="93" t="str">
        <f t="shared" si="8"/>
        <v>OK</v>
      </c>
      <c r="N92" s="63" t="str">
        <f t="shared" si="9"/>
        <v/>
      </c>
      <c r="O92" s="110">
        <f>SUMIF(exp!$B$8:$B$507,total!B92,exp!$Q$8:$Q$507)</f>
        <v>0</v>
      </c>
      <c r="P92" s="111">
        <f>IF(B92&lt;&gt;"",SUMIF(total!$B$8:$B$1007,total!B92,$F$8:$F$1007),0)</f>
        <v>0</v>
      </c>
      <c r="Q92" s="110">
        <f>SUMIF(total!$B$8:$B$1007,total!B92,$I$8:$I$1007)</f>
        <v>0</v>
      </c>
      <c r="R92" s="110">
        <f>SUMIF(acc!$B$8:$B$507,total!D92,acc!$J$8:$J$507)</f>
        <v>0</v>
      </c>
      <c r="S92" s="110">
        <f>IF(D92&lt;&gt;"",SUMIF(total!$D$8:$D$1007,total!D92,$F$8:$F$1007),0)</f>
        <v>0</v>
      </c>
      <c r="T92" s="110">
        <f>SUMIF(pay!$B$8:$B$507,total!G92,pay!$H$8:$H$507)</f>
        <v>0</v>
      </c>
      <c r="U92" s="110">
        <f>IF(G92&lt;&gt;"",SUMIF(total!$G$8:$G$1007,total!G92,$I$8:$I$1007),0)</f>
        <v>0</v>
      </c>
    </row>
    <row r="93" spans="1:21" x14ac:dyDescent="0.25">
      <c r="A93" s="69">
        <v>86</v>
      </c>
      <c r="B93" s="69" t="str">
        <f>IF(AND(C93&lt;&gt;"",C93&lt;&gt;" -  -  -  -  - "),VLOOKUP(C93,exp!$A$8:$B$507,2,FALSE),"")</f>
        <v/>
      </c>
      <c r="C93" s="60"/>
      <c r="D93" s="69" t="str">
        <f>IF(AND(E93&lt;&gt;"",E93&lt;&gt;" -  -  -  -  - "),VLOOKUP(E93,acc!$A$8:$B$507,2,FALSE),"")</f>
        <v/>
      </c>
      <c r="E93" s="60"/>
      <c r="F93" s="44"/>
      <c r="G93" s="69" t="str">
        <f>IF(AND(H93&lt;&gt;"",H93&lt;&gt;" -  -  -  -  - "),VLOOKUP(H93,pay!$A$8:$B$507,2,FALSE),"")</f>
        <v/>
      </c>
      <c r="H93" s="60"/>
      <c r="I93" s="44"/>
      <c r="J93" s="93" t="str">
        <f t="shared" si="5"/>
        <v>OK</v>
      </c>
      <c r="K93" s="93" t="str">
        <f t="shared" si="6"/>
        <v>OK</v>
      </c>
      <c r="L93" s="93" t="str">
        <f t="shared" si="7"/>
        <v>OK</v>
      </c>
      <c r="M93" s="93" t="str">
        <f t="shared" si="8"/>
        <v>OK</v>
      </c>
      <c r="N93" s="63" t="str">
        <f t="shared" si="9"/>
        <v/>
      </c>
      <c r="O93" s="110">
        <f>SUMIF(exp!$B$8:$B$507,total!B93,exp!$Q$8:$Q$507)</f>
        <v>0</v>
      </c>
      <c r="P93" s="111">
        <f>IF(B93&lt;&gt;"",SUMIF(total!$B$8:$B$1007,total!B93,$F$8:$F$1007),0)</f>
        <v>0</v>
      </c>
      <c r="Q93" s="110">
        <f>SUMIF(total!$B$8:$B$1007,total!B93,$I$8:$I$1007)</f>
        <v>0</v>
      </c>
      <c r="R93" s="110">
        <f>SUMIF(acc!$B$8:$B$507,total!D93,acc!$J$8:$J$507)</f>
        <v>0</v>
      </c>
      <c r="S93" s="110">
        <f>IF(D93&lt;&gt;"",SUMIF(total!$D$8:$D$1007,total!D93,$F$8:$F$1007),0)</f>
        <v>0</v>
      </c>
      <c r="T93" s="110">
        <f>SUMIF(pay!$B$8:$B$507,total!G93,pay!$H$8:$H$507)</f>
        <v>0</v>
      </c>
      <c r="U93" s="110">
        <f>IF(G93&lt;&gt;"",SUMIF(total!$G$8:$G$1007,total!G93,$I$8:$I$1007),0)</f>
        <v>0</v>
      </c>
    </row>
    <row r="94" spans="1:21" x14ac:dyDescent="0.25">
      <c r="A94" s="69">
        <v>87</v>
      </c>
      <c r="B94" s="69" t="str">
        <f>IF(AND(C94&lt;&gt;"",C94&lt;&gt;" -  -  -  -  - "),VLOOKUP(C94,exp!$A$8:$B$507,2,FALSE),"")</f>
        <v/>
      </c>
      <c r="C94" s="60"/>
      <c r="D94" s="69" t="str">
        <f>IF(AND(E94&lt;&gt;"",E94&lt;&gt;" -  -  -  -  - "),VLOOKUP(E94,acc!$A$8:$B$507,2,FALSE),"")</f>
        <v/>
      </c>
      <c r="E94" s="60"/>
      <c r="F94" s="44"/>
      <c r="G94" s="69" t="str">
        <f>IF(AND(H94&lt;&gt;"",H94&lt;&gt;" -  -  -  -  - "),VLOOKUP(H94,pay!$A$8:$B$507,2,FALSE),"")</f>
        <v/>
      </c>
      <c r="H94" s="60"/>
      <c r="I94" s="44"/>
      <c r="J94" s="93" t="str">
        <f t="shared" si="5"/>
        <v>OK</v>
      </c>
      <c r="K94" s="93" t="str">
        <f t="shared" si="6"/>
        <v>OK</v>
      </c>
      <c r="L94" s="93" t="str">
        <f t="shared" si="7"/>
        <v>OK</v>
      </c>
      <c r="M94" s="93" t="str">
        <f t="shared" si="8"/>
        <v>OK</v>
      </c>
      <c r="N94" s="63" t="str">
        <f t="shared" si="9"/>
        <v/>
      </c>
      <c r="O94" s="110">
        <f>SUMIF(exp!$B$8:$B$507,total!B94,exp!$Q$8:$Q$507)</f>
        <v>0</v>
      </c>
      <c r="P94" s="111">
        <f>IF(B94&lt;&gt;"",SUMIF(total!$B$8:$B$1007,total!B94,$F$8:$F$1007),0)</f>
        <v>0</v>
      </c>
      <c r="Q94" s="110">
        <f>SUMIF(total!$B$8:$B$1007,total!B94,$I$8:$I$1007)</f>
        <v>0</v>
      </c>
      <c r="R94" s="110">
        <f>SUMIF(acc!$B$8:$B$507,total!D94,acc!$J$8:$J$507)</f>
        <v>0</v>
      </c>
      <c r="S94" s="110">
        <f>IF(D94&lt;&gt;"",SUMIF(total!$D$8:$D$1007,total!D94,$F$8:$F$1007),0)</f>
        <v>0</v>
      </c>
      <c r="T94" s="110">
        <f>SUMIF(pay!$B$8:$B$507,total!G94,pay!$H$8:$H$507)</f>
        <v>0</v>
      </c>
      <c r="U94" s="110">
        <f>IF(G94&lt;&gt;"",SUMIF(total!$G$8:$G$1007,total!G94,$I$8:$I$1007),0)</f>
        <v>0</v>
      </c>
    </row>
    <row r="95" spans="1:21" x14ac:dyDescent="0.25">
      <c r="A95" s="69">
        <v>88</v>
      </c>
      <c r="B95" s="69" t="str">
        <f>IF(AND(C95&lt;&gt;"",C95&lt;&gt;" -  -  -  -  - "),VLOOKUP(C95,exp!$A$8:$B$507,2,FALSE),"")</f>
        <v/>
      </c>
      <c r="C95" s="60"/>
      <c r="D95" s="69" t="str">
        <f>IF(AND(E95&lt;&gt;"",E95&lt;&gt;" -  -  -  -  - "),VLOOKUP(E95,acc!$A$8:$B$507,2,FALSE),"")</f>
        <v/>
      </c>
      <c r="E95" s="60"/>
      <c r="F95" s="44"/>
      <c r="G95" s="69" t="str">
        <f>IF(AND(H95&lt;&gt;"",H95&lt;&gt;" -  -  -  -  - "),VLOOKUP(H95,pay!$A$8:$B$507,2,FALSE),"")</f>
        <v/>
      </c>
      <c r="H95" s="60"/>
      <c r="I95" s="44"/>
      <c r="J95" s="93" t="str">
        <f t="shared" si="5"/>
        <v>OK</v>
      </c>
      <c r="K95" s="93" t="str">
        <f t="shared" si="6"/>
        <v>OK</v>
      </c>
      <c r="L95" s="93" t="str">
        <f t="shared" si="7"/>
        <v>OK</v>
      </c>
      <c r="M95" s="93" t="str">
        <f t="shared" si="8"/>
        <v>OK</v>
      </c>
      <c r="N95" s="63" t="str">
        <f t="shared" si="9"/>
        <v/>
      </c>
      <c r="O95" s="110">
        <f>SUMIF(exp!$B$8:$B$507,total!B95,exp!$Q$8:$Q$507)</f>
        <v>0</v>
      </c>
      <c r="P95" s="111">
        <f>IF(B95&lt;&gt;"",SUMIF(total!$B$8:$B$1007,total!B95,$F$8:$F$1007),0)</f>
        <v>0</v>
      </c>
      <c r="Q95" s="110">
        <f>SUMIF(total!$B$8:$B$1007,total!B95,$I$8:$I$1007)</f>
        <v>0</v>
      </c>
      <c r="R95" s="110">
        <f>SUMIF(acc!$B$8:$B$507,total!D95,acc!$J$8:$J$507)</f>
        <v>0</v>
      </c>
      <c r="S95" s="110">
        <f>IF(D95&lt;&gt;"",SUMIF(total!$D$8:$D$1007,total!D95,$F$8:$F$1007),0)</f>
        <v>0</v>
      </c>
      <c r="T95" s="110">
        <f>SUMIF(pay!$B$8:$B$507,total!G95,pay!$H$8:$H$507)</f>
        <v>0</v>
      </c>
      <c r="U95" s="110">
        <f>IF(G95&lt;&gt;"",SUMIF(total!$G$8:$G$1007,total!G95,$I$8:$I$1007),0)</f>
        <v>0</v>
      </c>
    </row>
    <row r="96" spans="1:21" x14ac:dyDescent="0.25">
      <c r="A96" s="69">
        <v>89</v>
      </c>
      <c r="B96" s="69" t="str">
        <f>IF(AND(C96&lt;&gt;"",C96&lt;&gt;" -  -  -  -  - "),VLOOKUP(C96,exp!$A$8:$B$507,2,FALSE),"")</f>
        <v/>
      </c>
      <c r="C96" s="60"/>
      <c r="D96" s="69" t="str">
        <f>IF(AND(E96&lt;&gt;"",E96&lt;&gt;" -  -  -  -  - "),VLOOKUP(E96,acc!$A$8:$B$507,2,FALSE),"")</f>
        <v/>
      </c>
      <c r="E96" s="60"/>
      <c r="F96" s="44"/>
      <c r="G96" s="69" t="str">
        <f>IF(AND(H96&lt;&gt;"",H96&lt;&gt;" -  -  -  -  - "),VLOOKUP(H96,pay!$A$8:$B$507,2,FALSE),"")</f>
        <v/>
      </c>
      <c r="H96" s="60"/>
      <c r="I96" s="44"/>
      <c r="J96" s="93" t="str">
        <f t="shared" si="5"/>
        <v>OK</v>
      </c>
      <c r="K96" s="93" t="str">
        <f t="shared" si="6"/>
        <v>OK</v>
      </c>
      <c r="L96" s="93" t="str">
        <f t="shared" si="7"/>
        <v>OK</v>
      </c>
      <c r="M96" s="93" t="str">
        <f t="shared" si="8"/>
        <v>OK</v>
      </c>
      <c r="N96" s="63" t="str">
        <f t="shared" si="9"/>
        <v/>
      </c>
      <c r="O96" s="110">
        <f>SUMIF(exp!$B$8:$B$507,total!B96,exp!$Q$8:$Q$507)</f>
        <v>0</v>
      </c>
      <c r="P96" s="111">
        <f>IF(B96&lt;&gt;"",SUMIF(total!$B$8:$B$1007,total!B96,$F$8:$F$1007),0)</f>
        <v>0</v>
      </c>
      <c r="Q96" s="110">
        <f>SUMIF(total!$B$8:$B$1007,total!B96,$I$8:$I$1007)</f>
        <v>0</v>
      </c>
      <c r="R96" s="110">
        <f>SUMIF(acc!$B$8:$B$507,total!D96,acc!$J$8:$J$507)</f>
        <v>0</v>
      </c>
      <c r="S96" s="110">
        <f>IF(D96&lt;&gt;"",SUMIF(total!$D$8:$D$1007,total!D96,$F$8:$F$1007),0)</f>
        <v>0</v>
      </c>
      <c r="T96" s="110">
        <f>SUMIF(pay!$B$8:$B$507,total!G96,pay!$H$8:$H$507)</f>
        <v>0</v>
      </c>
      <c r="U96" s="110">
        <f>IF(G96&lt;&gt;"",SUMIF(total!$G$8:$G$1007,total!G96,$I$8:$I$1007),0)</f>
        <v>0</v>
      </c>
    </row>
    <row r="97" spans="1:21" x14ac:dyDescent="0.25">
      <c r="A97" s="69">
        <v>90</v>
      </c>
      <c r="B97" s="69" t="str">
        <f>IF(AND(C97&lt;&gt;"",C97&lt;&gt;" -  -  -  -  - "),VLOOKUP(C97,exp!$A$8:$B$507,2,FALSE),"")</f>
        <v/>
      </c>
      <c r="C97" s="60"/>
      <c r="D97" s="69" t="str">
        <f>IF(AND(E97&lt;&gt;"",E97&lt;&gt;" -  -  -  -  - "),VLOOKUP(E97,acc!$A$8:$B$507,2,FALSE),"")</f>
        <v/>
      </c>
      <c r="E97" s="60"/>
      <c r="F97" s="44"/>
      <c r="G97" s="69" t="str">
        <f>IF(AND(H97&lt;&gt;"",H97&lt;&gt;" -  -  -  -  - "),VLOOKUP(H97,pay!$A$8:$B$507,2,FALSE),"")</f>
        <v/>
      </c>
      <c r="H97" s="60"/>
      <c r="I97" s="44"/>
      <c r="J97" s="93" t="str">
        <f t="shared" si="5"/>
        <v>OK</v>
      </c>
      <c r="K97" s="93" t="str">
        <f t="shared" si="6"/>
        <v>OK</v>
      </c>
      <c r="L97" s="93" t="str">
        <f t="shared" si="7"/>
        <v>OK</v>
      </c>
      <c r="M97" s="93" t="str">
        <f t="shared" si="8"/>
        <v>OK</v>
      </c>
      <c r="N97" s="63" t="str">
        <f t="shared" si="9"/>
        <v/>
      </c>
      <c r="O97" s="110">
        <f>SUMIF(exp!$B$8:$B$507,total!B97,exp!$Q$8:$Q$507)</f>
        <v>0</v>
      </c>
      <c r="P97" s="111">
        <f>IF(B97&lt;&gt;"",SUMIF(total!$B$8:$B$1007,total!B97,$F$8:$F$1007),0)</f>
        <v>0</v>
      </c>
      <c r="Q97" s="110">
        <f>SUMIF(total!$B$8:$B$1007,total!B97,$I$8:$I$1007)</f>
        <v>0</v>
      </c>
      <c r="R97" s="110">
        <f>SUMIF(acc!$B$8:$B$507,total!D97,acc!$J$8:$J$507)</f>
        <v>0</v>
      </c>
      <c r="S97" s="110">
        <f>IF(D97&lt;&gt;"",SUMIF(total!$D$8:$D$1007,total!D97,$F$8:$F$1007),0)</f>
        <v>0</v>
      </c>
      <c r="T97" s="110">
        <f>SUMIF(pay!$B$8:$B$507,total!G97,pay!$H$8:$H$507)</f>
        <v>0</v>
      </c>
      <c r="U97" s="110">
        <f>IF(G97&lt;&gt;"",SUMIF(total!$G$8:$G$1007,total!G97,$I$8:$I$1007),0)</f>
        <v>0</v>
      </c>
    </row>
    <row r="98" spans="1:21" x14ac:dyDescent="0.25">
      <c r="A98" s="69">
        <v>91</v>
      </c>
      <c r="B98" s="69" t="str">
        <f>IF(AND(C98&lt;&gt;"",C98&lt;&gt;" -  -  -  -  - "),VLOOKUP(C98,exp!$A$8:$B$507,2,FALSE),"")</f>
        <v/>
      </c>
      <c r="C98" s="60"/>
      <c r="D98" s="69" t="str">
        <f>IF(AND(E98&lt;&gt;"",E98&lt;&gt;" -  -  -  -  - "),VLOOKUP(E98,acc!$A$8:$B$507,2,FALSE),"")</f>
        <v/>
      </c>
      <c r="E98" s="60"/>
      <c r="F98" s="44"/>
      <c r="G98" s="69" t="str">
        <f>IF(AND(H98&lt;&gt;"",H98&lt;&gt;" -  -  -  -  - "),VLOOKUP(H98,pay!$A$8:$B$507,2,FALSE),"")</f>
        <v/>
      </c>
      <c r="H98" s="60"/>
      <c r="I98" s="44"/>
      <c r="J98" s="93" t="str">
        <f t="shared" si="5"/>
        <v>OK</v>
      </c>
      <c r="K98" s="93" t="str">
        <f t="shared" si="6"/>
        <v>OK</v>
      </c>
      <c r="L98" s="93" t="str">
        <f t="shared" si="7"/>
        <v>OK</v>
      </c>
      <c r="M98" s="93" t="str">
        <f t="shared" si="8"/>
        <v>OK</v>
      </c>
      <c r="N98" s="63" t="str">
        <f t="shared" si="9"/>
        <v/>
      </c>
      <c r="O98" s="110">
        <f>SUMIF(exp!$B$8:$B$507,total!B98,exp!$Q$8:$Q$507)</f>
        <v>0</v>
      </c>
      <c r="P98" s="111">
        <f>IF(B98&lt;&gt;"",SUMIF(total!$B$8:$B$1007,total!B98,$F$8:$F$1007),0)</f>
        <v>0</v>
      </c>
      <c r="Q98" s="110">
        <f>SUMIF(total!$B$8:$B$1007,total!B98,$I$8:$I$1007)</f>
        <v>0</v>
      </c>
      <c r="R98" s="110">
        <f>SUMIF(acc!$B$8:$B$507,total!D98,acc!$J$8:$J$507)</f>
        <v>0</v>
      </c>
      <c r="S98" s="110">
        <f>IF(D98&lt;&gt;"",SUMIF(total!$D$8:$D$1007,total!D98,$F$8:$F$1007),0)</f>
        <v>0</v>
      </c>
      <c r="T98" s="110">
        <f>SUMIF(pay!$B$8:$B$507,total!G98,pay!$H$8:$H$507)</f>
        <v>0</v>
      </c>
      <c r="U98" s="110">
        <f>IF(G98&lt;&gt;"",SUMIF(total!$G$8:$G$1007,total!G98,$I$8:$I$1007),0)</f>
        <v>0</v>
      </c>
    </row>
    <row r="99" spans="1:21" x14ac:dyDescent="0.25">
      <c r="A99" s="69">
        <v>92</v>
      </c>
      <c r="B99" s="69" t="str">
        <f>IF(AND(C99&lt;&gt;"",C99&lt;&gt;" -  -  -  -  - "),VLOOKUP(C99,exp!$A$8:$B$507,2,FALSE),"")</f>
        <v/>
      </c>
      <c r="C99" s="60"/>
      <c r="D99" s="69" t="str">
        <f>IF(AND(E99&lt;&gt;"",E99&lt;&gt;" -  -  -  -  - "),VLOOKUP(E99,acc!$A$8:$B$507,2,FALSE),"")</f>
        <v/>
      </c>
      <c r="E99" s="60"/>
      <c r="F99" s="44"/>
      <c r="G99" s="69" t="str">
        <f>IF(AND(H99&lt;&gt;"",H99&lt;&gt;" -  -  -  -  - "),VLOOKUP(H99,pay!$A$8:$B$507,2,FALSE),"")</f>
        <v/>
      </c>
      <c r="H99" s="60"/>
      <c r="I99" s="44"/>
      <c r="J99" s="93" t="str">
        <f t="shared" si="5"/>
        <v>OK</v>
      </c>
      <c r="K99" s="93" t="str">
        <f t="shared" si="6"/>
        <v>OK</v>
      </c>
      <c r="L99" s="93" t="str">
        <f t="shared" si="7"/>
        <v>OK</v>
      </c>
      <c r="M99" s="93" t="str">
        <f t="shared" si="8"/>
        <v>OK</v>
      </c>
      <c r="N99" s="63" t="str">
        <f t="shared" si="9"/>
        <v/>
      </c>
      <c r="O99" s="110">
        <f>SUMIF(exp!$B$8:$B$507,total!B99,exp!$Q$8:$Q$507)</f>
        <v>0</v>
      </c>
      <c r="P99" s="111">
        <f>IF(B99&lt;&gt;"",SUMIF(total!$B$8:$B$1007,total!B99,$F$8:$F$1007),0)</f>
        <v>0</v>
      </c>
      <c r="Q99" s="110">
        <f>SUMIF(total!$B$8:$B$1007,total!B99,$I$8:$I$1007)</f>
        <v>0</v>
      </c>
      <c r="R99" s="110">
        <f>SUMIF(acc!$B$8:$B$507,total!D99,acc!$J$8:$J$507)</f>
        <v>0</v>
      </c>
      <c r="S99" s="110">
        <f>IF(D99&lt;&gt;"",SUMIF(total!$D$8:$D$1007,total!D99,$F$8:$F$1007),0)</f>
        <v>0</v>
      </c>
      <c r="T99" s="110">
        <f>SUMIF(pay!$B$8:$B$507,total!G99,pay!$H$8:$H$507)</f>
        <v>0</v>
      </c>
      <c r="U99" s="110">
        <f>IF(G99&lt;&gt;"",SUMIF(total!$G$8:$G$1007,total!G99,$I$8:$I$1007),0)</f>
        <v>0</v>
      </c>
    </row>
    <row r="100" spans="1:21" x14ac:dyDescent="0.25">
      <c r="A100" s="69">
        <v>93</v>
      </c>
      <c r="B100" s="69" t="str">
        <f>IF(AND(C100&lt;&gt;"",C100&lt;&gt;" -  -  -  -  - "),VLOOKUP(C100,exp!$A$8:$B$507,2,FALSE),"")</f>
        <v/>
      </c>
      <c r="C100" s="60"/>
      <c r="D100" s="69" t="str">
        <f>IF(AND(E100&lt;&gt;"",E100&lt;&gt;" -  -  -  -  - "),VLOOKUP(E100,acc!$A$8:$B$507,2,FALSE),"")</f>
        <v/>
      </c>
      <c r="E100" s="60"/>
      <c r="F100" s="44"/>
      <c r="G100" s="69" t="str">
        <f>IF(AND(H100&lt;&gt;"",H100&lt;&gt;" -  -  -  -  - "),VLOOKUP(H100,pay!$A$8:$B$507,2,FALSE),"")</f>
        <v/>
      </c>
      <c r="H100" s="60"/>
      <c r="I100" s="44"/>
      <c r="J100" s="93" t="str">
        <f t="shared" si="5"/>
        <v>OK</v>
      </c>
      <c r="K100" s="93" t="str">
        <f t="shared" si="6"/>
        <v>OK</v>
      </c>
      <c r="L100" s="93" t="str">
        <f t="shared" si="7"/>
        <v>OK</v>
      </c>
      <c r="M100" s="93" t="str">
        <f t="shared" si="8"/>
        <v>OK</v>
      </c>
      <c r="N100" s="63" t="str">
        <f t="shared" si="9"/>
        <v/>
      </c>
      <c r="O100" s="110">
        <f>SUMIF(exp!$B$8:$B$507,total!B100,exp!$Q$8:$Q$507)</f>
        <v>0</v>
      </c>
      <c r="P100" s="111">
        <f>IF(B100&lt;&gt;"",SUMIF(total!$B$8:$B$1007,total!B100,$F$8:$F$1007),0)</f>
        <v>0</v>
      </c>
      <c r="Q100" s="110">
        <f>SUMIF(total!$B$8:$B$1007,total!B100,$I$8:$I$1007)</f>
        <v>0</v>
      </c>
      <c r="R100" s="110">
        <f>SUMIF(acc!$B$8:$B$507,total!D100,acc!$J$8:$J$507)</f>
        <v>0</v>
      </c>
      <c r="S100" s="110">
        <f>IF(D100&lt;&gt;"",SUMIF(total!$D$8:$D$1007,total!D100,$F$8:$F$1007),0)</f>
        <v>0</v>
      </c>
      <c r="T100" s="110">
        <f>SUMIF(pay!$B$8:$B$507,total!G100,pay!$H$8:$H$507)</f>
        <v>0</v>
      </c>
      <c r="U100" s="110">
        <f>IF(G100&lt;&gt;"",SUMIF(total!$G$8:$G$1007,total!G100,$I$8:$I$1007),0)</f>
        <v>0</v>
      </c>
    </row>
    <row r="101" spans="1:21" x14ac:dyDescent="0.25">
      <c r="A101" s="69">
        <v>94</v>
      </c>
      <c r="B101" s="69" t="str">
        <f>IF(AND(C101&lt;&gt;"",C101&lt;&gt;" -  -  -  -  - "),VLOOKUP(C101,exp!$A$8:$B$507,2,FALSE),"")</f>
        <v/>
      </c>
      <c r="C101" s="60"/>
      <c r="D101" s="69" t="str">
        <f>IF(AND(E101&lt;&gt;"",E101&lt;&gt;" -  -  -  -  - "),VLOOKUP(E101,acc!$A$8:$B$507,2,FALSE),"")</f>
        <v/>
      </c>
      <c r="E101" s="60"/>
      <c r="F101" s="44"/>
      <c r="G101" s="69" t="str">
        <f>IF(AND(H101&lt;&gt;"",H101&lt;&gt;" -  -  -  -  - "),VLOOKUP(H101,pay!$A$8:$B$507,2,FALSE),"")</f>
        <v/>
      </c>
      <c r="H101" s="60"/>
      <c r="I101" s="44"/>
      <c r="J101" s="93" t="str">
        <f t="shared" si="5"/>
        <v>OK</v>
      </c>
      <c r="K101" s="93" t="str">
        <f t="shared" si="6"/>
        <v>OK</v>
      </c>
      <c r="L101" s="93" t="str">
        <f t="shared" si="7"/>
        <v>OK</v>
      </c>
      <c r="M101" s="93" t="str">
        <f t="shared" si="8"/>
        <v>OK</v>
      </c>
      <c r="N101" s="63" t="str">
        <f t="shared" si="9"/>
        <v/>
      </c>
      <c r="O101" s="110">
        <f>SUMIF(exp!$B$8:$B$507,total!B101,exp!$Q$8:$Q$507)</f>
        <v>0</v>
      </c>
      <c r="P101" s="111">
        <f>IF(B101&lt;&gt;"",SUMIF(total!$B$8:$B$1007,total!B101,$F$8:$F$1007),0)</f>
        <v>0</v>
      </c>
      <c r="Q101" s="110">
        <f>SUMIF(total!$B$8:$B$1007,total!B101,$I$8:$I$1007)</f>
        <v>0</v>
      </c>
      <c r="R101" s="110">
        <f>SUMIF(acc!$B$8:$B$507,total!D101,acc!$J$8:$J$507)</f>
        <v>0</v>
      </c>
      <c r="S101" s="110">
        <f>IF(D101&lt;&gt;"",SUMIF(total!$D$8:$D$1007,total!D101,$F$8:$F$1007),0)</f>
        <v>0</v>
      </c>
      <c r="T101" s="110">
        <f>SUMIF(pay!$B$8:$B$507,total!G101,pay!$H$8:$H$507)</f>
        <v>0</v>
      </c>
      <c r="U101" s="110">
        <f>IF(G101&lt;&gt;"",SUMIF(total!$G$8:$G$1007,total!G101,$I$8:$I$1007),0)</f>
        <v>0</v>
      </c>
    </row>
    <row r="102" spans="1:21" x14ac:dyDescent="0.25">
      <c r="A102" s="69">
        <v>95</v>
      </c>
      <c r="B102" s="69" t="str">
        <f>IF(AND(C102&lt;&gt;"",C102&lt;&gt;" -  -  -  -  - "),VLOOKUP(C102,exp!$A$8:$B$507,2,FALSE),"")</f>
        <v/>
      </c>
      <c r="C102" s="60"/>
      <c r="D102" s="69" t="str">
        <f>IF(AND(E102&lt;&gt;"",E102&lt;&gt;" -  -  -  -  - "),VLOOKUP(E102,acc!$A$8:$B$507,2,FALSE),"")</f>
        <v/>
      </c>
      <c r="E102" s="60"/>
      <c r="F102" s="44"/>
      <c r="G102" s="69" t="str">
        <f>IF(AND(H102&lt;&gt;"",H102&lt;&gt;" -  -  -  -  - "),VLOOKUP(H102,pay!$A$8:$B$507,2,FALSE),"")</f>
        <v/>
      </c>
      <c r="H102" s="60"/>
      <c r="I102" s="44"/>
      <c r="J102" s="93" t="str">
        <f t="shared" si="5"/>
        <v>OK</v>
      </c>
      <c r="K102" s="93" t="str">
        <f t="shared" si="6"/>
        <v>OK</v>
      </c>
      <c r="L102" s="93" t="str">
        <f t="shared" si="7"/>
        <v>OK</v>
      </c>
      <c r="M102" s="93" t="str">
        <f t="shared" si="8"/>
        <v>OK</v>
      </c>
      <c r="N102" s="63" t="str">
        <f t="shared" si="9"/>
        <v/>
      </c>
      <c r="O102" s="110">
        <f>SUMIF(exp!$B$8:$B$507,total!B102,exp!$Q$8:$Q$507)</f>
        <v>0</v>
      </c>
      <c r="P102" s="111">
        <f>IF(B102&lt;&gt;"",SUMIF(total!$B$8:$B$1007,total!B102,$F$8:$F$1007),0)</f>
        <v>0</v>
      </c>
      <c r="Q102" s="110">
        <f>SUMIF(total!$B$8:$B$1007,total!B102,$I$8:$I$1007)</f>
        <v>0</v>
      </c>
      <c r="R102" s="110">
        <f>SUMIF(acc!$B$8:$B$507,total!D102,acc!$J$8:$J$507)</f>
        <v>0</v>
      </c>
      <c r="S102" s="110">
        <f>IF(D102&lt;&gt;"",SUMIF(total!$D$8:$D$1007,total!D102,$F$8:$F$1007),0)</f>
        <v>0</v>
      </c>
      <c r="T102" s="110">
        <f>SUMIF(pay!$B$8:$B$507,total!G102,pay!$H$8:$H$507)</f>
        <v>0</v>
      </c>
      <c r="U102" s="110">
        <f>IF(G102&lt;&gt;"",SUMIF(total!$G$8:$G$1007,total!G102,$I$8:$I$1007),0)</f>
        <v>0</v>
      </c>
    </row>
    <row r="103" spans="1:21" x14ac:dyDescent="0.25">
      <c r="A103" s="69">
        <v>96</v>
      </c>
      <c r="B103" s="69" t="str">
        <f>IF(AND(C103&lt;&gt;"",C103&lt;&gt;" -  -  -  -  - "),VLOOKUP(C103,exp!$A$8:$B$507,2,FALSE),"")</f>
        <v/>
      </c>
      <c r="C103" s="60"/>
      <c r="D103" s="69" t="str">
        <f>IF(AND(E103&lt;&gt;"",E103&lt;&gt;" -  -  -  -  - "),VLOOKUP(E103,acc!$A$8:$B$507,2,FALSE),"")</f>
        <v/>
      </c>
      <c r="E103" s="60"/>
      <c r="F103" s="44"/>
      <c r="G103" s="69" t="str">
        <f>IF(AND(H103&lt;&gt;"",H103&lt;&gt;" -  -  -  -  - "),VLOOKUP(H103,pay!$A$8:$B$507,2,FALSE),"")</f>
        <v/>
      </c>
      <c r="H103" s="60"/>
      <c r="I103" s="44"/>
      <c r="J103" s="93" t="str">
        <f t="shared" si="5"/>
        <v>OK</v>
      </c>
      <c r="K103" s="93" t="str">
        <f t="shared" si="6"/>
        <v>OK</v>
      </c>
      <c r="L103" s="93" t="str">
        <f t="shared" si="7"/>
        <v>OK</v>
      </c>
      <c r="M103" s="93" t="str">
        <f t="shared" si="8"/>
        <v>OK</v>
      </c>
      <c r="N103" s="63" t="str">
        <f t="shared" si="9"/>
        <v/>
      </c>
      <c r="O103" s="110">
        <f>SUMIF(exp!$B$8:$B$507,total!B103,exp!$Q$8:$Q$507)</f>
        <v>0</v>
      </c>
      <c r="P103" s="111">
        <f>IF(B103&lt;&gt;"",SUMIF(total!$B$8:$B$1007,total!B103,$F$8:$F$1007),0)</f>
        <v>0</v>
      </c>
      <c r="Q103" s="110">
        <f>SUMIF(total!$B$8:$B$1007,total!B103,$I$8:$I$1007)</f>
        <v>0</v>
      </c>
      <c r="R103" s="110">
        <f>SUMIF(acc!$B$8:$B$507,total!D103,acc!$J$8:$J$507)</f>
        <v>0</v>
      </c>
      <c r="S103" s="110">
        <f>IF(D103&lt;&gt;"",SUMIF(total!$D$8:$D$1007,total!D103,$F$8:$F$1007),0)</f>
        <v>0</v>
      </c>
      <c r="T103" s="110">
        <f>SUMIF(pay!$B$8:$B$507,total!G103,pay!$H$8:$H$507)</f>
        <v>0</v>
      </c>
      <c r="U103" s="110">
        <f>IF(G103&lt;&gt;"",SUMIF(total!$G$8:$G$1007,total!G103,$I$8:$I$1007),0)</f>
        <v>0</v>
      </c>
    </row>
    <row r="104" spans="1:21" x14ac:dyDescent="0.25">
      <c r="A104" s="69">
        <v>97</v>
      </c>
      <c r="B104" s="69" t="str">
        <f>IF(AND(C104&lt;&gt;"",C104&lt;&gt;" -  -  -  -  - "),VLOOKUP(C104,exp!$A$8:$B$507,2,FALSE),"")</f>
        <v/>
      </c>
      <c r="C104" s="60"/>
      <c r="D104" s="69" t="str">
        <f>IF(AND(E104&lt;&gt;"",E104&lt;&gt;" -  -  -  -  - "),VLOOKUP(E104,acc!$A$8:$B$507,2,FALSE),"")</f>
        <v/>
      </c>
      <c r="E104" s="60"/>
      <c r="F104" s="44"/>
      <c r="G104" s="69" t="str">
        <f>IF(AND(H104&lt;&gt;"",H104&lt;&gt;" -  -  -  -  - "),VLOOKUP(H104,pay!$A$8:$B$507,2,FALSE),"")</f>
        <v/>
      </c>
      <c r="H104" s="60"/>
      <c r="I104" s="44"/>
      <c r="J104" s="93" t="str">
        <f t="shared" si="5"/>
        <v>OK</v>
      </c>
      <c r="K104" s="93" t="str">
        <f t="shared" si="6"/>
        <v>OK</v>
      </c>
      <c r="L104" s="93" t="str">
        <f t="shared" si="7"/>
        <v>OK</v>
      </c>
      <c r="M104" s="93" t="str">
        <f t="shared" si="8"/>
        <v>OK</v>
      </c>
      <c r="N104" s="63" t="str">
        <f t="shared" si="9"/>
        <v/>
      </c>
      <c r="O104" s="110">
        <f>SUMIF(exp!$B$8:$B$507,total!B104,exp!$Q$8:$Q$507)</f>
        <v>0</v>
      </c>
      <c r="P104" s="111">
        <f>IF(B104&lt;&gt;"",SUMIF(total!$B$8:$B$1007,total!B104,$F$8:$F$1007),0)</f>
        <v>0</v>
      </c>
      <c r="Q104" s="110">
        <f>SUMIF(total!$B$8:$B$1007,total!B104,$I$8:$I$1007)</f>
        <v>0</v>
      </c>
      <c r="R104" s="110">
        <f>SUMIF(acc!$B$8:$B$507,total!D104,acc!$J$8:$J$507)</f>
        <v>0</v>
      </c>
      <c r="S104" s="110">
        <f>IF(D104&lt;&gt;"",SUMIF(total!$D$8:$D$1007,total!D104,$F$8:$F$1007),0)</f>
        <v>0</v>
      </c>
      <c r="T104" s="110">
        <f>SUMIF(pay!$B$8:$B$507,total!G104,pay!$H$8:$H$507)</f>
        <v>0</v>
      </c>
      <c r="U104" s="110">
        <f>IF(G104&lt;&gt;"",SUMIF(total!$G$8:$G$1007,total!G104,$I$8:$I$1007),0)</f>
        <v>0</v>
      </c>
    </row>
    <row r="105" spans="1:21" x14ac:dyDescent="0.25">
      <c r="A105" s="69">
        <v>98</v>
      </c>
      <c r="B105" s="69" t="str">
        <f>IF(AND(C105&lt;&gt;"",C105&lt;&gt;" -  -  -  -  - "),VLOOKUP(C105,exp!$A$8:$B$507,2,FALSE),"")</f>
        <v/>
      </c>
      <c r="C105" s="60"/>
      <c r="D105" s="69" t="str">
        <f>IF(AND(E105&lt;&gt;"",E105&lt;&gt;" -  -  -  -  - "),VLOOKUP(E105,acc!$A$8:$B$507,2,FALSE),"")</f>
        <v/>
      </c>
      <c r="E105" s="60"/>
      <c r="F105" s="44"/>
      <c r="G105" s="69" t="str">
        <f>IF(AND(H105&lt;&gt;"",H105&lt;&gt;" -  -  -  -  - "),VLOOKUP(H105,pay!$A$8:$B$507,2,FALSE),"")</f>
        <v/>
      </c>
      <c r="H105" s="60"/>
      <c r="I105" s="44"/>
      <c r="J105" s="93" t="str">
        <f t="shared" si="5"/>
        <v>OK</v>
      </c>
      <c r="K105" s="93" t="str">
        <f t="shared" si="6"/>
        <v>OK</v>
      </c>
      <c r="L105" s="93" t="str">
        <f t="shared" si="7"/>
        <v>OK</v>
      </c>
      <c r="M105" s="93" t="str">
        <f t="shared" si="8"/>
        <v>OK</v>
      </c>
      <c r="N105" s="63" t="str">
        <f t="shared" si="9"/>
        <v/>
      </c>
      <c r="O105" s="110">
        <f>SUMIF(exp!$B$8:$B$507,total!B105,exp!$Q$8:$Q$507)</f>
        <v>0</v>
      </c>
      <c r="P105" s="111">
        <f>IF(B105&lt;&gt;"",SUMIF(total!$B$8:$B$1007,total!B105,$F$8:$F$1007),0)</f>
        <v>0</v>
      </c>
      <c r="Q105" s="110">
        <f>SUMIF(total!$B$8:$B$1007,total!B105,$I$8:$I$1007)</f>
        <v>0</v>
      </c>
      <c r="R105" s="110">
        <f>SUMIF(acc!$B$8:$B$507,total!D105,acc!$J$8:$J$507)</f>
        <v>0</v>
      </c>
      <c r="S105" s="110">
        <f>IF(D105&lt;&gt;"",SUMIF(total!$D$8:$D$1007,total!D105,$F$8:$F$1007),0)</f>
        <v>0</v>
      </c>
      <c r="T105" s="110">
        <f>SUMIF(pay!$B$8:$B$507,total!G105,pay!$H$8:$H$507)</f>
        <v>0</v>
      </c>
      <c r="U105" s="110">
        <f>IF(G105&lt;&gt;"",SUMIF(total!$G$8:$G$1007,total!G105,$I$8:$I$1007),0)</f>
        <v>0</v>
      </c>
    </row>
    <row r="106" spans="1:21" x14ac:dyDescent="0.25">
      <c r="A106" s="69">
        <v>99</v>
      </c>
      <c r="B106" s="69" t="str">
        <f>IF(AND(C106&lt;&gt;"",C106&lt;&gt;" -  -  -  -  - "),VLOOKUP(C106,exp!$A$8:$B$507,2,FALSE),"")</f>
        <v/>
      </c>
      <c r="C106" s="60"/>
      <c r="D106" s="69" t="str">
        <f>IF(AND(E106&lt;&gt;"",E106&lt;&gt;" -  -  -  -  - "),VLOOKUP(E106,acc!$A$8:$B$507,2,FALSE),"")</f>
        <v/>
      </c>
      <c r="E106" s="60"/>
      <c r="F106" s="44"/>
      <c r="G106" s="69" t="str">
        <f>IF(AND(H106&lt;&gt;"",H106&lt;&gt;" -  -  -  -  - "),VLOOKUP(H106,pay!$A$8:$B$507,2,FALSE),"")</f>
        <v/>
      </c>
      <c r="H106" s="60"/>
      <c r="I106" s="44"/>
      <c r="J106" s="93" t="str">
        <f t="shared" si="5"/>
        <v>OK</v>
      </c>
      <c r="K106" s="93" t="str">
        <f t="shared" si="6"/>
        <v>OK</v>
      </c>
      <c r="L106" s="93" t="str">
        <f t="shared" si="7"/>
        <v>OK</v>
      </c>
      <c r="M106" s="93" t="str">
        <f t="shared" si="8"/>
        <v>OK</v>
      </c>
      <c r="N106" s="63" t="str">
        <f t="shared" si="9"/>
        <v/>
      </c>
      <c r="O106" s="110">
        <f>SUMIF(exp!$B$8:$B$507,total!B106,exp!$Q$8:$Q$507)</f>
        <v>0</v>
      </c>
      <c r="P106" s="111">
        <f>IF(B106&lt;&gt;"",SUMIF(total!$B$8:$B$1007,total!B106,$F$8:$F$1007),0)</f>
        <v>0</v>
      </c>
      <c r="Q106" s="110">
        <f>SUMIF(total!$B$8:$B$1007,total!B106,$I$8:$I$1007)</f>
        <v>0</v>
      </c>
      <c r="R106" s="110">
        <f>SUMIF(acc!$B$8:$B$507,total!D106,acc!$J$8:$J$507)</f>
        <v>0</v>
      </c>
      <c r="S106" s="110">
        <f>IF(D106&lt;&gt;"",SUMIF(total!$D$8:$D$1007,total!D106,$F$8:$F$1007),0)</f>
        <v>0</v>
      </c>
      <c r="T106" s="110">
        <f>SUMIF(pay!$B$8:$B$507,total!G106,pay!$H$8:$H$507)</f>
        <v>0</v>
      </c>
      <c r="U106" s="110">
        <f>IF(G106&lt;&gt;"",SUMIF(total!$G$8:$G$1007,total!G106,$I$8:$I$1007),0)</f>
        <v>0</v>
      </c>
    </row>
    <row r="107" spans="1:21" x14ac:dyDescent="0.25">
      <c r="A107" s="69">
        <v>100</v>
      </c>
      <c r="B107" s="69" t="str">
        <f>IF(AND(C107&lt;&gt;"",C107&lt;&gt;" -  -  -  -  - "),VLOOKUP(C107,exp!$A$8:$B$507,2,FALSE),"")</f>
        <v/>
      </c>
      <c r="C107" s="60"/>
      <c r="D107" s="69" t="str">
        <f>IF(AND(E107&lt;&gt;"",E107&lt;&gt;" -  -  -  -  - "),VLOOKUP(E107,acc!$A$8:$B$507,2,FALSE),"")</f>
        <v/>
      </c>
      <c r="E107" s="60"/>
      <c r="F107" s="44"/>
      <c r="G107" s="69" t="str">
        <f>IF(AND(H107&lt;&gt;"",H107&lt;&gt;" -  -  -  -  - "),VLOOKUP(H107,pay!$A$8:$B$507,2,FALSE),"")</f>
        <v/>
      </c>
      <c r="H107" s="60"/>
      <c r="I107" s="44"/>
      <c r="J107" s="93" t="str">
        <f t="shared" si="5"/>
        <v>OK</v>
      </c>
      <c r="K107" s="93" t="str">
        <f t="shared" si="6"/>
        <v>OK</v>
      </c>
      <c r="L107" s="93" t="str">
        <f t="shared" si="7"/>
        <v>OK</v>
      </c>
      <c r="M107" s="93" t="str">
        <f t="shared" si="8"/>
        <v>OK</v>
      </c>
      <c r="N107" s="63" t="str">
        <f t="shared" si="9"/>
        <v/>
      </c>
      <c r="O107" s="110">
        <f>SUMIF(exp!$B$8:$B$507,total!B107,exp!$Q$8:$Q$507)</f>
        <v>0</v>
      </c>
      <c r="P107" s="111">
        <f>IF(B107&lt;&gt;"",SUMIF(total!$B$8:$B$1007,total!B107,$F$8:$F$1007),0)</f>
        <v>0</v>
      </c>
      <c r="Q107" s="110">
        <f>SUMIF(total!$B$8:$B$1007,total!B107,$I$8:$I$1007)</f>
        <v>0</v>
      </c>
      <c r="R107" s="110">
        <f>SUMIF(acc!$B$8:$B$507,total!D107,acc!$J$8:$J$507)</f>
        <v>0</v>
      </c>
      <c r="S107" s="110">
        <f>IF(D107&lt;&gt;"",SUMIF(total!$D$8:$D$1007,total!D107,$F$8:$F$1007),0)</f>
        <v>0</v>
      </c>
      <c r="T107" s="110">
        <f>SUMIF(pay!$B$8:$B$507,total!G107,pay!$H$8:$H$507)</f>
        <v>0</v>
      </c>
      <c r="U107" s="110">
        <f>IF(G107&lt;&gt;"",SUMIF(total!$G$8:$G$1007,total!G107,$I$8:$I$1007),0)</f>
        <v>0</v>
      </c>
    </row>
    <row r="108" spans="1:21" x14ac:dyDescent="0.25">
      <c r="A108" s="69">
        <v>101</v>
      </c>
      <c r="B108" s="69" t="str">
        <f>IF(AND(C108&lt;&gt;"",C108&lt;&gt;" -  -  -  -  - "),VLOOKUP(C108,exp!$A$8:$B$507,2,FALSE),"")</f>
        <v/>
      </c>
      <c r="C108" s="60"/>
      <c r="D108" s="69" t="str">
        <f>IF(AND(E108&lt;&gt;"",E108&lt;&gt;" -  -  -  -  - "),VLOOKUP(E108,acc!$A$8:$B$507,2,FALSE),"")</f>
        <v/>
      </c>
      <c r="E108" s="60"/>
      <c r="F108" s="44"/>
      <c r="G108" s="69" t="str">
        <f>IF(AND(H108&lt;&gt;"",H108&lt;&gt;" -  -  -  -  - "),VLOOKUP(H108,pay!$A$8:$B$507,2,FALSE),"")</f>
        <v/>
      </c>
      <c r="H108" s="60"/>
      <c r="I108" s="44"/>
      <c r="J108" s="93" t="str">
        <f t="shared" si="5"/>
        <v>OK</v>
      </c>
      <c r="K108" s="93" t="str">
        <f t="shared" si="6"/>
        <v>OK</v>
      </c>
      <c r="L108" s="93" t="str">
        <f t="shared" si="7"/>
        <v>OK</v>
      </c>
      <c r="M108" s="93" t="str">
        <f t="shared" si="8"/>
        <v>OK</v>
      </c>
      <c r="N108" s="63" t="str">
        <f t="shared" si="9"/>
        <v/>
      </c>
      <c r="O108" s="110">
        <f>SUMIF(exp!$B$8:$B$507,total!B108,exp!$Q$8:$Q$507)</f>
        <v>0</v>
      </c>
      <c r="P108" s="111">
        <f>IF(B108&lt;&gt;"",SUMIF(total!$B$8:$B$1007,total!B108,$F$8:$F$1007),0)</f>
        <v>0</v>
      </c>
      <c r="Q108" s="110">
        <f>SUMIF(total!$B$8:$B$1007,total!B108,$I$8:$I$1007)</f>
        <v>0</v>
      </c>
      <c r="R108" s="110">
        <f>SUMIF(acc!$B$8:$B$507,total!D108,acc!$J$8:$J$507)</f>
        <v>0</v>
      </c>
      <c r="S108" s="110">
        <f>IF(D108&lt;&gt;"",SUMIF(total!$D$8:$D$1007,total!D108,$F$8:$F$1007),0)</f>
        <v>0</v>
      </c>
      <c r="T108" s="110">
        <f>SUMIF(pay!$B$8:$B$507,total!G108,pay!$H$8:$H$507)</f>
        <v>0</v>
      </c>
      <c r="U108" s="110">
        <f>IF(G108&lt;&gt;"",SUMIF(total!$G$8:$G$1007,total!G108,$I$8:$I$1007),0)</f>
        <v>0</v>
      </c>
    </row>
    <row r="109" spans="1:21" x14ac:dyDescent="0.25">
      <c r="A109" s="69">
        <v>102</v>
      </c>
      <c r="B109" s="69" t="str">
        <f>IF(AND(C109&lt;&gt;"",C109&lt;&gt;" -  -  -  -  - "),VLOOKUP(C109,exp!$A$8:$B$507,2,FALSE),"")</f>
        <v/>
      </c>
      <c r="C109" s="60"/>
      <c r="D109" s="69" t="str">
        <f>IF(AND(E109&lt;&gt;"",E109&lt;&gt;" -  -  -  -  - "),VLOOKUP(E109,acc!$A$8:$B$507,2,FALSE),"")</f>
        <v/>
      </c>
      <c r="E109" s="60"/>
      <c r="F109" s="44"/>
      <c r="G109" s="69" t="str">
        <f>IF(AND(H109&lt;&gt;"",H109&lt;&gt;" -  -  -  -  - "),VLOOKUP(H109,pay!$A$8:$B$507,2,FALSE),"")</f>
        <v/>
      </c>
      <c r="H109" s="60"/>
      <c r="I109" s="44"/>
      <c r="J109" s="93" t="str">
        <f t="shared" si="5"/>
        <v>OK</v>
      </c>
      <c r="K109" s="93" t="str">
        <f t="shared" si="6"/>
        <v>OK</v>
      </c>
      <c r="L109" s="93" t="str">
        <f t="shared" si="7"/>
        <v>OK</v>
      </c>
      <c r="M109" s="93" t="str">
        <f t="shared" si="8"/>
        <v>OK</v>
      </c>
      <c r="N109" s="63" t="str">
        <f t="shared" si="9"/>
        <v/>
      </c>
      <c r="O109" s="110">
        <f>SUMIF(exp!$B$8:$B$507,total!B109,exp!$Q$8:$Q$507)</f>
        <v>0</v>
      </c>
      <c r="P109" s="111">
        <f>IF(B109&lt;&gt;"",SUMIF(total!$B$8:$B$1007,total!B109,$F$8:$F$1007),0)</f>
        <v>0</v>
      </c>
      <c r="Q109" s="110">
        <f>SUMIF(total!$B$8:$B$1007,total!B109,$I$8:$I$1007)</f>
        <v>0</v>
      </c>
      <c r="R109" s="110">
        <f>SUMIF(acc!$B$8:$B$507,total!D109,acc!$J$8:$J$507)</f>
        <v>0</v>
      </c>
      <c r="S109" s="110">
        <f>IF(D109&lt;&gt;"",SUMIF(total!$D$8:$D$1007,total!D109,$F$8:$F$1007),0)</f>
        <v>0</v>
      </c>
      <c r="T109" s="110">
        <f>SUMIF(pay!$B$8:$B$507,total!G109,pay!$H$8:$H$507)</f>
        <v>0</v>
      </c>
      <c r="U109" s="110">
        <f>IF(G109&lt;&gt;"",SUMIF(total!$G$8:$G$1007,total!G109,$I$8:$I$1007),0)</f>
        <v>0</v>
      </c>
    </row>
    <row r="110" spans="1:21" x14ac:dyDescent="0.25">
      <c r="A110" s="69">
        <v>103</v>
      </c>
      <c r="B110" s="69" t="str">
        <f>IF(AND(C110&lt;&gt;"",C110&lt;&gt;" -  -  -  -  - "),VLOOKUP(C110,exp!$A$8:$B$507,2,FALSE),"")</f>
        <v/>
      </c>
      <c r="C110" s="60"/>
      <c r="D110" s="69" t="str">
        <f>IF(AND(E110&lt;&gt;"",E110&lt;&gt;" -  -  -  -  - "),VLOOKUP(E110,acc!$A$8:$B$507,2,FALSE),"")</f>
        <v/>
      </c>
      <c r="E110" s="60"/>
      <c r="F110" s="44"/>
      <c r="G110" s="69" t="str">
        <f>IF(AND(H110&lt;&gt;"",H110&lt;&gt;" -  -  -  -  - "),VLOOKUP(H110,pay!$A$8:$B$507,2,FALSE),"")</f>
        <v/>
      </c>
      <c r="H110" s="60"/>
      <c r="I110" s="44"/>
      <c r="J110" s="93" t="str">
        <f t="shared" si="5"/>
        <v>OK</v>
      </c>
      <c r="K110" s="93" t="str">
        <f t="shared" si="6"/>
        <v>OK</v>
      </c>
      <c r="L110" s="93" t="str">
        <f t="shared" si="7"/>
        <v>OK</v>
      </c>
      <c r="M110" s="93" t="str">
        <f t="shared" si="8"/>
        <v>OK</v>
      </c>
      <c r="N110" s="63" t="str">
        <f t="shared" si="9"/>
        <v/>
      </c>
      <c r="O110" s="110">
        <f>SUMIF(exp!$B$8:$B$507,total!B110,exp!$Q$8:$Q$507)</f>
        <v>0</v>
      </c>
      <c r="P110" s="111">
        <f>IF(B110&lt;&gt;"",SUMIF(total!$B$8:$B$1007,total!B110,$F$8:$F$1007),0)</f>
        <v>0</v>
      </c>
      <c r="Q110" s="110">
        <f>SUMIF(total!$B$8:$B$1007,total!B110,$I$8:$I$1007)</f>
        <v>0</v>
      </c>
      <c r="R110" s="110">
        <f>SUMIF(acc!$B$8:$B$507,total!D110,acc!$J$8:$J$507)</f>
        <v>0</v>
      </c>
      <c r="S110" s="110">
        <f>IF(D110&lt;&gt;"",SUMIF(total!$D$8:$D$1007,total!D110,$F$8:$F$1007),0)</f>
        <v>0</v>
      </c>
      <c r="T110" s="110">
        <f>SUMIF(pay!$B$8:$B$507,total!G110,pay!$H$8:$H$507)</f>
        <v>0</v>
      </c>
      <c r="U110" s="110">
        <f>IF(G110&lt;&gt;"",SUMIF(total!$G$8:$G$1007,total!G110,$I$8:$I$1007),0)</f>
        <v>0</v>
      </c>
    </row>
    <row r="111" spans="1:21" x14ac:dyDescent="0.25">
      <c r="A111" s="69">
        <v>104</v>
      </c>
      <c r="B111" s="69" t="str">
        <f>IF(AND(C111&lt;&gt;"",C111&lt;&gt;" -  -  -  -  - "),VLOOKUP(C111,exp!$A$8:$B$507,2,FALSE),"")</f>
        <v/>
      </c>
      <c r="C111" s="60"/>
      <c r="D111" s="69" t="str">
        <f>IF(AND(E111&lt;&gt;"",E111&lt;&gt;" -  -  -  -  - "),VLOOKUP(E111,acc!$A$8:$B$507,2,FALSE),"")</f>
        <v/>
      </c>
      <c r="E111" s="60"/>
      <c r="F111" s="44"/>
      <c r="G111" s="69" t="str">
        <f>IF(AND(H111&lt;&gt;"",H111&lt;&gt;" -  -  -  -  - "),VLOOKUP(H111,pay!$A$8:$B$507,2,FALSE),"")</f>
        <v/>
      </c>
      <c r="H111" s="60"/>
      <c r="I111" s="44"/>
      <c r="J111" s="93" t="str">
        <f t="shared" si="5"/>
        <v>OK</v>
      </c>
      <c r="K111" s="93" t="str">
        <f t="shared" si="6"/>
        <v>OK</v>
      </c>
      <c r="L111" s="93" t="str">
        <f t="shared" si="7"/>
        <v>OK</v>
      </c>
      <c r="M111" s="93" t="str">
        <f t="shared" si="8"/>
        <v>OK</v>
      </c>
      <c r="N111" s="63" t="str">
        <f t="shared" si="9"/>
        <v/>
      </c>
      <c r="O111" s="110">
        <f>SUMIF(exp!$B$8:$B$507,total!B111,exp!$Q$8:$Q$507)</f>
        <v>0</v>
      </c>
      <c r="P111" s="111">
        <f>IF(B111&lt;&gt;"",SUMIF(total!$B$8:$B$1007,total!B111,$F$8:$F$1007),0)</f>
        <v>0</v>
      </c>
      <c r="Q111" s="110">
        <f>SUMIF(total!$B$8:$B$1007,total!B111,$I$8:$I$1007)</f>
        <v>0</v>
      </c>
      <c r="R111" s="110">
        <f>SUMIF(acc!$B$8:$B$507,total!D111,acc!$J$8:$J$507)</f>
        <v>0</v>
      </c>
      <c r="S111" s="110">
        <f>IF(D111&lt;&gt;"",SUMIF(total!$D$8:$D$1007,total!D111,$F$8:$F$1007),0)</f>
        <v>0</v>
      </c>
      <c r="T111" s="110">
        <f>SUMIF(pay!$B$8:$B$507,total!G111,pay!$H$8:$H$507)</f>
        <v>0</v>
      </c>
      <c r="U111" s="110">
        <f>IF(G111&lt;&gt;"",SUMIF(total!$G$8:$G$1007,total!G111,$I$8:$I$1007),0)</f>
        <v>0</v>
      </c>
    </row>
    <row r="112" spans="1:21" x14ac:dyDescent="0.25">
      <c r="A112" s="69">
        <v>105</v>
      </c>
      <c r="B112" s="69" t="str">
        <f>IF(AND(C112&lt;&gt;"",C112&lt;&gt;" -  -  -  -  - "),VLOOKUP(C112,exp!$A$8:$B$507,2,FALSE),"")</f>
        <v/>
      </c>
      <c r="C112" s="60"/>
      <c r="D112" s="69" t="str">
        <f>IF(AND(E112&lt;&gt;"",E112&lt;&gt;" -  -  -  -  - "),VLOOKUP(E112,acc!$A$8:$B$507,2,FALSE),"")</f>
        <v/>
      </c>
      <c r="E112" s="60"/>
      <c r="F112" s="44"/>
      <c r="G112" s="69" t="str">
        <f>IF(AND(H112&lt;&gt;"",H112&lt;&gt;" -  -  -  -  - "),VLOOKUP(H112,pay!$A$8:$B$507,2,FALSE),"")</f>
        <v/>
      </c>
      <c r="H112" s="60"/>
      <c r="I112" s="44"/>
      <c r="J112" s="93" t="str">
        <f t="shared" si="5"/>
        <v>OK</v>
      </c>
      <c r="K112" s="93" t="str">
        <f t="shared" si="6"/>
        <v>OK</v>
      </c>
      <c r="L112" s="93" t="str">
        <f t="shared" si="7"/>
        <v>OK</v>
      </c>
      <c r="M112" s="93" t="str">
        <f t="shared" si="8"/>
        <v>OK</v>
      </c>
      <c r="N112" s="63" t="str">
        <f t="shared" si="9"/>
        <v/>
      </c>
      <c r="O112" s="110">
        <f>SUMIF(exp!$B$8:$B$507,total!B112,exp!$Q$8:$Q$507)</f>
        <v>0</v>
      </c>
      <c r="P112" s="111">
        <f>IF(B112&lt;&gt;"",SUMIF(total!$B$8:$B$1007,total!B112,$F$8:$F$1007),0)</f>
        <v>0</v>
      </c>
      <c r="Q112" s="110">
        <f>SUMIF(total!$B$8:$B$1007,total!B112,$I$8:$I$1007)</f>
        <v>0</v>
      </c>
      <c r="R112" s="110">
        <f>SUMIF(acc!$B$8:$B$507,total!D112,acc!$J$8:$J$507)</f>
        <v>0</v>
      </c>
      <c r="S112" s="110">
        <f>IF(D112&lt;&gt;"",SUMIF(total!$D$8:$D$1007,total!D112,$F$8:$F$1007),0)</f>
        <v>0</v>
      </c>
      <c r="T112" s="110">
        <f>SUMIF(pay!$B$8:$B$507,total!G112,pay!$H$8:$H$507)</f>
        <v>0</v>
      </c>
      <c r="U112" s="110">
        <f>IF(G112&lt;&gt;"",SUMIF(total!$G$8:$G$1007,total!G112,$I$8:$I$1007),0)</f>
        <v>0</v>
      </c>
    </row>
    <row r="113" spans="1:21" x14ac:dyDescent="0.25">
      <c r="A113" s="69">
        <v>106</v>
      </c>
      <c r="B113" s="69" t="str">
        <f>IF(AND(C113&lt;&gt;"",C113&lt;&gt;" -  -  -  -  - "),VLOOKUP(C113,exp!$A$8:$B$507,2,FALSE),"")</f>
        <v/>
      </c>
      <c r="C113" s="60"/>
      <c r="D113" s="69" t="str">
        <f>IF(AND(E113&lt;&gt;"",E113&lt;&gt;" -  -  -  -  - "),VLOOKUP(E113,acc!$A$8:$B$507,2,FALSE),"")</f>
        <v/>
      </c>
      <c r="E113" s="60"/>
      <c r="F113" s="44"/>
      <c r="G113" s="69" t="str">
        <f>IF(AND(H113&lt;&gt;"",H113&lt;&gt;" -  -  -  -  - "),VLOOKUP(H113,pay!$A$8:$B$507,2,FALSE),"")</f>
        <v/>
      </c>
      <c r="H113" s="60"/>
      <c r="I113" s="44"/>
      <c r="J113" s="93" t="str">
        <f t="shared" si="5"/>
        <v>OK</v>
      </c>
      <c r="K113" s="93" t="str">
        <f t="shared" si="6"/>
        <v>OK</v>
      </c>
      <c r="L113" s="93" t="str">
        <f t="shared" si="7"/>
        <v>OK</v>
      </c>
      <c r="M113" s="93" t="str">
        <f t="shared" si="8"/>
        <v>OK</v>
      </c>
      <c r="N113" s="63" t="str">
        <f t="shared" si="9"/>
        <v/>
      </c>
      <c r="O113" s="110">
        <f>SUMIF(exp!$B$8:$B$507,total!B113,exp!$Q$8:$Q$507)</f>
        <v>0</v>
      </c>
      <c r="P113" s="111">
        <f>IF(B113&lt;&gt;"",SUMIF(total!$B$8:$B$1007,total!B113,$F$8:$F$1007),0)</f>
        <v>0</v>
      </c>
      <c r="Q113" s="110">
        <f>SUMIF(total!$B$8:$B$1007,total!B113,$I$8:$I$1007)</f>
        <v>0</v>
      </c>
      <c r="R113" s="110">
        <f>SUMIF(acc!$B$8:$B$507,total!D113,acc!$J$8:$J$507)</f>
        <v>0</v>
      </c>
      <c r="S113" s="110">
        <f>IF(D113&lt;&gt;"",SUMIF(total!$D$8:$D$1007,total!D113,$F$8:$F$1007),0)</f>
        <v>0</v>
      </c>
      <c r="T113" s="110">
        <f>SUMIF(pay!$B$8:$B$507,total!G113,pay!$H$8:$H$507)</f>
        <v>0</v>
      </c>
      <c r="U113" s="110">
        <f>IF(G113&lt;&gt;"",SUMIF(total!$G$8:$G$1007,total!G113,$I$8:$I$1007),0)</f>
        <v>0</v>
      </c>
    </row>
    <row r="114" spans="1:21" x14ac:dyDescent="0.25">
      <c r="A114" s="69">
        <v>107</v>
      </c>
      <c r="B114" s="69" t="str">
        <f>IF(AND(C114&lt;&gt;"",C114&lt;&gt;" -  -  -  -  - "),VLOOKUP(C114,exp!$A$8:$B$507,2,FALSE),"")</f>
        <v/>
      </c>
      <c r="C114" s="60"/>
      <c r="D114" s="69" t="str">
        <f>IF(AND(E114&lt;&gt;"",E114&lt;&gt;" -  -  -  -  - "),VLOOKUP(E114,acc!$A$8:$B$507,2,FALSE),"")</f>
        <v/>
      </c>
      <c r="E114" s="60"/>
      <c r="F114" s="44"/>
      <c r="G114" s="69" t="str">
        <f>IF(AND(H114&lt;&gt;"",H114&lt;&gt;" -  -  -  -  - "),VLOOKUP(H114,pay!$A$8:$B$507,2,FALSE),"")</f>
        <v/>
      </c>
      <c r="H114" s="60"/>
      <c r="I114" s="44"/>
      <c r="J114" s="93" t="str">
        <f t="shared" si="5"/>
        <v>OK</v>
      </c>
      <c r="K114" s="93" t="str">
        <f t="shared" si="6"/>
        <v>OK</v>
      </c>
      <c r="L114" s="93" t="str">
        <f t="shared" si="7"/>
        <v>OK</v>
      </c>
      <c r="M114" s="93" t="str">
        <f t="shared" si="8"/>
        <v>OK</v>
      </c>
      <c r="N114" s="63" t="str">
        <f t="shared" si="9"/>
        <v/>
      </c>
      <c r="O114" s="110">
        <f>SUMIF(exp!$B$8:$B$507,total!B114,exp!$Q$8:$Q$507)</f>
        <v>0</v>
      </c>
      <c r="P114" s="111">
        <f>IF(B114&lt;&gt;"",SUMIF(total!$B$8:$B$1007,total!B114,$F$8:$F$1007),0)</f>
        <v>0</v>
      </c>
      <c r="Q114" s="110">
        <f>SUMIF(total!$B$8:$B$1007,total!B114,$I$8:$I$1007)</f>
        <v>0</v>
      </c>
      <c r="R114" s="110">
        <f>SUMIF(acc!$B$8:$B$507,total!D114,acc!$J$8:$J$507)</f>
        <v>0</v>
      </c>
      <c r="S114" s="110">
        <f>IF(D114&lt;&gt;"",SUMIF(total!$D$8:$D$1007,total!D114,$F$8:$F$1007),0)</f>
        <v>0</v>
      </c>
      <c r="T114" s="110">
        <f>SUMIF(pay!$B$8:$B$507,total!G114,pay!$H$8:$H$507)</f>
        <v>0</v>
      </c>
      <c r="U114" s="110">
        <f>IF(G114&lt;&gt;"",SUMIF(total!$G$8:$G$1007,total!G114,$I$8:$I$1007),0)</f>
        <v>0</v>
      </c>
    </row>
    <row r="115" spans="1:21" x14ac:dyDescent="0.25">
      <c r="A115" s="69">
        <v>108</v>
      </c>
      <c r="B115" s="69" t="str">
        <f>IF(AND(C115&lt;&gt;"",C115&lt;&gt;" -  -  -  -  - "),VLOOKUP(C115,exp!$A$8:$B$507,2,FALSE),"")</f>
        <v/>
      </c>
      <c r="C115" s="60"/>
      <c r="D115" s="69" t="str">
        <f>IF(AND(E115&lt;&gt;"",E115&lt;&gt;" -  -  -  -  - "),VLOOKUP(E115,acc!$A$8:$B$507,2,FALSE),"")</f>
        <v/>
      </c>
      <c r="E115" s="60"/>
      <c r="F115" s="44"/>
      <c r="G115" s="69" t="str">
        <f>IF(AND(H115&lt;&gt;"",H115&lt;&gt;" -  -  -  -  - "),VLOOKUP(H115,pay!$A$8:$B$507,2,FALSE),"")</f>
        <v/>
      </c>
      <c r="H115" s="60"/>
      <c r="I115" s="44"/>
      <c r="J115" s="93" t="str">
        <f t="shared" si="5"/>
        <v>OK</v>
      </c>
      <c r="K115" s="93" t="str">
        <f t="shared" si="6"/>
        <v>OK</v>
      </c>
      <c r="L115" s="93" t="str">
        <f t="shared" si="7"/>
        <v>OK</v>
      </c>
      <c r="M115" s="93" t="str">
        <f t="shared" si="8"/>
        <v>OK</v>
      </c>
      <c r="N115" s="63" t="str">
        <f t="shared" si="9"/>
        <v/>
      </c>
      <c r="O115" s="110">
        <f>SUMIF(exp!$B$8:$B$507,total!B115,exp!$Q$8:$Q$507)</f>
        <v>0</v>
      </c>
      <c r="P115" s="111">
        <f>IF(B115&lt;&gt;"",SUMIF(total!$B$8:$B$1007,total!B115,$F$8:$F$1007),0)</f>
        <v>0</v>
      </c>
      <c r="Q115" s="110">
        <f>SUMIF(total!$B$8:$B$1007,total!B115,$I$8:$I$1007)</f>
        <v>0</v>
      </c>
      <c r="R115" s="110">
        <f>SUMIF(acc!$B$8:$B$507,total!D115,acc!$J$8:$J$507)</f>
        <v>0</v>
      </c>
      <c r="S115" s="110">
        <f>IF(D115&lt;&gt;"",SUMIF(total!$D$8:$D$1007,total!D115,$F$8:$F$1007),0)</f>
        <v>0</v>
      </c>
      <c r="T115" s="110">
        <f>SUMIF(pay!$B$8:$B$507,total!G115,pay!$H$8:$H$507)</f>
        <v>0</v>
      </c>
      <c r="U115" s="110">
        <f>IF(G115&lt;&gt;"",SUMIF(total!$G$8:$G$1007,total!G115,$I$8:$I$1007),0)</f>
        <v>0</v>
      </c>
    </row>
    <row r="116" spans="1:21" x14ac:dyDescent="0.25">
      <c r="A116" s="69">
        <v>109</v>
      </c>
      <c r="B116" s="69" t="str">
        <f>IF(AND(C116&lt;&gt;"",C116&lt;&gt;" -  -  -  -  - "),VLOOKUP(C116,exp!$A$8:$B$507,2,FALSE),"")</f>
        <v/>
      </c>
      <c r="C116" s="60"/>
      <c r="D116" s="69" t="str">
        <f>IF(AND(E116&lt;&gt;"",E116&lt;&gt;" -  -  -  -  - "),VLOOKUP(E116,acc!$A$8:$B$507,2,FALSE),"")</f>
        <v/>
      </c>
      <c r="E116" s="60"/>
      <c r="F116" s="44"/>
      <c r="G116" s="69" t="str">
        <f>IF(AND(H116&lt;&gt;"",H116&lt;&gt;" -  -  -  -  - "),VLOOKUP(H116,pay!$A$8:$B$507,2,FALSE),"")</f>
        <v/>
      </c>
      <c r="H116" s="60"/>
      <c r="I116" s="44"/>
      <c r="J116" s="93" t="str">
        <f t="shared" si="5"/>
        <v>OK</v>
      </c>
      <c r="K116" s="93" t="str">
        <f t="shared" si="6"/>
        <v>OK</v>
      </c>
      <c r="L116" s="93" t="str">
        <f t="shared" si="7"/>
        <v>OK</v>
      </c>
      <c r="M116" s="93" t="str">
        <f t="shared" si="8"/>
        <v>OK</v>
      </c>
      <c r="N116" s="63" t="str">
        <f t="shared" si="9"/>
        <v/>
      </c>
      <c r="O116" s="110">
        <f>SUMIF(exp!$B$8:$B$507,total!B116,exp!$Q$8:$Q$507)</f>
        <v>0</v>
      </c>
      <c r="P116" s="111">
        <f>IF(B116&lt;&gt;"",SUMIF(total!$B$8:$B$1007,total!B116,$F$8:$F$1007),0)</f>
        <v>0</v>
      </c>
      <c r="Q116" s="110">
        <f>SUMIF(total!$B$8:$B$1007,total!B116,$I$8:$I$1007)</f>
        <v>0</v>
      </c>
      <c r="R116" s="110">
        <f>SUMIF(acc!$B$8:$B$507,total!D116,acc!$J$8:$J$507)</f>
        <v>0</v>
      </c>
      <c r="S116" s="110">
        <f>IF(D116&lt;&gt;"",SUMIF(total!$D$8:$D$1007,total!D116,$F$8:$F$1007),0)</f>
        <v>0</v>
      </c>
      <c r="T116" s="110">
        <f>SUMIF(pay!$B$8:$B$507,total!G116,pay!$H$8:$H$507)</f>
        <v>0</v>
      </c>
      <c r="U116" s="110">
        <f>IF(G116&lt;&gt;"",SUMIF(total!$G$8:$G$1007,total!G116,$I$8:$I$1007),0)</f>
        <v>0</v>
      </c>
    </row>
    <row r="117" spans="1:21" x14ac:dyDescent="0.25">
      <c r="A117" s="69">
        <v>110</v>
      </c>
      <c r="B117" s="69" t="str">
        <f>IF(AND(C117&lt;&gt;"",C117&lt;&gt;" -  -  -  -  - "),VLOOKUP(C117,exp!$A$8:$B$507,2,FALSE),"")</f>
        <v/>
      </c>
      <c r="C117" s="60"/>
      <c r="D117" s="69" t="str">
        <f>IF(AND(E117&lt;&gt;"",E117&lt;&gt;" -  -  -  -  - "),VLOOKUP(E117,acc!$A$8:$B$507,2,FALSE),"")</f>
        <v/>
      </c>
      <c r="E117" s="60"/>
      <c r="F117" s="44"/>
      <c r="G117" s="69" t="str">
        <f>IF(AND(H117&lt;&gt;"",H117&lt;&gt;" -  -  -  -  - "),VLOOKUP(H117,pay!$A$8:$B$507,2,FALSE),"")</f>
        <v/>
      </c>
      <c r="H117" s="60"/>
      <c r="I117" s="44"/>
      <c r="J117" s="93" t="str">
        <f t="shared" si="5"/>
        <v>OK</v>
      </c>
      <c r="K117" s="93" t="str">
        <f t="shared" si="6"/>
        <v>OK</v>
      </c>
      <c r="L117" s="93" t="str">
        <f t="shared" si="7"/>
        <v>OK</v>
      </c>
      <c r="M117" s="93" t="str">
        <f t="shared" si="8"/>
        <v>OK</v>
      </c>
      <c r="N117" s="63" t="str">
        <f t="shared" si="9"/>
        <v/>
      </c>
      <c r="O117" s="110">
        <f>SUMIF(exp!$B$8:$B$507,total!B117,exp!$Q$8:$Q$507)</f>
        <v>0</v>
      </c>
      <c r="P117" s="111">
        <f>IF(B117&lt;&gt;"",SUMIF(total!$B$8:$B$1007,total!B117,$F$8:$F$1007),0)</f>
        <v>0</v>
      </c>
      <c r="Q117" s="110">
        <f>SUMIF(total!$B$8:$B$1007,total!B117,$I$8:$I$1007)</f>
        <v>0</v>
      </c>
      <c r="R117" s="110">
        <f>SUMIF(acc!$B$8:$B$507,total!D117,acc!$J$8:$J$507)</f>
        <v>0</v>
      </c>
      <c r="S117" s="110">
        <f>IF(D117&lt;&gt;"",SUMIF(total!$D$8:$D$1007,total!D117,$F$8:$F$1007),0)</f>
        <v>0</v>
      </c>
      <c r="T117" s="110">
        <f>SUMIF(pay!$B$8:$B$507,total!G117,pay!$H$8:$H$507)</f>
        <v>0</v>
      </c>
      <c r="U117" s="110">
        <f>IF(G117&lt;&gt;"",SUMIF(total!$G$8:$G$1007,total!G117,$I$8:$I$1007),0)</f>
        <v>0</v>
      </c>
    </row>
    <row r="118" spans="1:21" x14ac:dyDescent="0.25">
      <c r="A118" s="69">
        <v>111</v>
      </c>
      <c r="B118" s="69" t="str">
        <f>IF(AND(C118&lt;&gt;"",C118&lt;&gt;" -  -  -  -  - "),VLOOKUP(C118,exp!$A$8:$B$507,2,FALSE),"")</f>
        <v/>
      </c>
      <c r="C118" s="60"/>
      <c r="D118" s="69" t="str">
        <f>IF(AND(E118&lt;&gt;"",E118&lt;&gt;" -  -  -  -  - "),VLOOKUP(E118,acc!$A$8:$B$507,2,FALSE),"")</f>
        <v/>
      </c>
      <c r="E118" s="60"/>
      <c r="F118" s="44"/>
      <c r="G118" s="69" t="str">
        <f>IF(AND(H118&lt;&gt;"",H118&lt;&gt;" -  -  -  -  - "),VLOOKUP(H118,pay!$A$8:$B$507,2,FALSE),"")</f>
        <v/>
      </c>
      <c r="H118" s="60"/>
      <c r="I118" s="44"/>
      <c r="J118" s="93" t="str">
        <f t="shared" si="5"/>
        <v>OK</v>
      </c>
      <c r="K118" s="93" t="str">
        <f t="shared" si="6"/>
        <v>OK</v>
      </c>
      <c r="L118" s="93" t="str">
        <f t="shared" si="7"/>
        <v>OK</v>
      </c>
      <c r="M118" s="93" t="str">
        <f t="shared" si="8"/>
        <v>OK</v>
      </c>
      <c r="N118" s="63" t="str">
        <f t="shared" si="9"/>
        <v/>
      </c>
      <c r="O118" s="110">
        <f>SUMIF(exp!$B$8:$B$507,total!B118,exp!$Q$8:$Q$507)</f>
        <v>0</v>
      </c>
      <c r="P118" s="111">
        <f>IF(B118&lt;&gt;"",SUMIF(total!$B$8:$B$1007,total!B118,$F$8:$F$1007),0)</f>
        <v>0</v>
      </c>
      <c r="Q118" s="110">
        <f>SUMIF(total!$B$8:$B$1007,total!B118,$I$8:$I$1007)</f>
        <v>0</v>
      </c>
      <c r="R118" s="110">
        <f>SUMIF(acc!$B$8:$B$507,total!D118,acc!$J$8:$J$507)</f>
        <v>0</v>
      </c>
      <c r="S118" s="110">
        <f>IF(D118&lt;&gt;"",SUMIF(total!$D$8:$D$1007,total!D118,$F$8:$F$1007),0)</f>
        <v>0</v>
      </c>
      <c r="T118" s="110">
        <f>SUMIF(pay!$B$8:$B$507,total!G118,pay!$H$8:$H$507)</f>
        <v>0</v>
      </c>
      <c r="U118" s="110">
        <f>IF(G118&lt;&gt;"",SUMIF(total!$G$8:$G$1007,total!G118,$I$8:$I$1007),0)</f>
        <v>0</v>
      </c>
    </row>
    <row r="119" spans="1:21" x14ac:dyDescent="0.25">
      <c r="A119" s="69">
        <v>112</v>
      </c>
      <c r="B119" s="69" t="str">
        <f>IF(AND(C119&lt;&gt;"",C119&lt;&gt;" -  -  -  -  - "),VLOOKUP(C119,exp!$A$8:$B$507,2,FALSE),"")</f>
        <v/>
      </c>
      <c r="C119" s="60"/>
      <c r="D119" s="69" t="str">
        <f>IF(AND(E119&lt;&gt;"",E119&lt;&gt;" -  -  -  -  - "),VLOOKUP(E119,acc!$A$8:$B$507,2,FALSE),"")</f>
        <v/>
      </c>
      <c r="E119" s="60"/>
      <c r="F119" s="44"/>
      <c r="G119" s="69" t="str">
        <f>IF(AND(H119&lt;&gt;"",H119&lt;&gt;" -  -  -  -  - "),VLOOKUP(H119,pay!$A$8:$B$507,2,FALSE),"")</f>
        <v/>
      </c>
      <c r="H119" s="60"/>
      <c r="I119" s="44"/>
      <c r="J119" s="93" t="str">
        <f t="shared" si="5"/>
        <v>OK</v>
      </c>
      <c r="K119" s="93" t="str">
        <f t="shared" si="6"/>
        <v>OK</v>
      </c>
      <c r="L119" s="93" t="str">
        <f t="shared" si="7"/>
        <v>OK</v>
      </c>
      <c r="M119" s="93" t="str">
        <f t="shared" si="8"/>
        <v>OK</v>
      </c>
      <c r="N119" s="63" t="str">
        <f t="shared" si="9"/>
        <v/>
      </c>
      <c r="O119" s="110">
        <f>SUMIF(exp!$B$8:$B$507,total!B119,exp!$Q$8:$Q$507)</f>
        <v>0</v>
      </c>
      <c r="P119" s="111">
        <f>IF(B119&lt;&gt;"",SUMIF(total!$B$8:$B$1007,total!B119,$F$8:$F$1007),0)</f>
        <v>0</v>
      </c>
      <c r="Q119" s="110">
        <f>SUMIF(total!$B$8:$B$1007,total!B119,$I$8:$I$1007)</f>
        <v>0</v>
      </c>
      <c r="R119" s="110">
        <f>SUMIF(acc!$B$8:$B$507,total!D119,acc!$J$8:$J$507)</f>
        <v>0</v>
      </c>
      <c r="S119" s="110">
        <f>IF(D119&lt;&gt;"",SUMIF(total!$D$8:$D$1007,total!D119,$F$8:$F$1007),0)</f>
        <v>0</v>
      </c>
      <c r="T119" s="110">
        <f>SUMIF(pay!$B$8:$B$507,total!G119,pay!$H$8:$H$507)</f>
        <v>0</v>
      </c>
      <c r="U119" s="110">
        <f>IF(G119&lt;&gt;"",SUMIF(total!$G$8:$G$1007,total!G119,$I$8:$I$1007),0)</f>
        <v>0</v>
      </c>
    </row>
    <row r="120" spans="1:21" x14ac:dyDescent="0.25">
      <c r="A120" s="69">
        <v>113</v>
      </c>
      <c r="B120" s="69" t="str">
        <f>IF(AND(C120&lt;&gt;"",C120&lt;&gt;" -  -  -  -  - "),VLOOKUP(C120,exp!$A$8:$B$507,2,FALSE),"")</f>
        <v/>
      </c>
      <c r="C120" s="60"/>
      <c r="D120" s="69" t="str">
        <f>IF(AND(E120&lt;&gt;"",E120&lt;&gt;" -  -  -  -  - "),VLOOKUP(E120,acc!$A$8:$B$507,2,FALSE),"")</f>
        <v/>
      </c>
      <c r="E120" s="60"/>
      <c r="F120" s="44"/>
      <c r="G120" s="69" t="str">
        <f>IF(AND(H120&lt;&gt;"",H120&lt;&gt;" -  -  -  -  - "),VLOOKUP(H120,pay!$A$8:$B$507,2,FALSE),"")</f>
        <v/>
      </c>
      <c r="H120" s="60"/>
      <c r="I120" s="44"/>
      <c r="J120" s="93" t="str">
        <f t="shared" si="5"/>
        <v>OK</v>
      </c>
      <c r="K120" s="93" t="str">
        <f t="shared" si="6"/>
        <v>OK</v>
      </c>
      <c r="L120" s="93" t="str">
        <f t="shared" si="7"/>
        <v>OK</v>
      </c>
      <c r="M120" s="93" t="str">
        <f t="shared" si="8"/>
        <v>OK</v>
      </c>
      <c r="N120" s="63" t="str">
        <f t="shared" si="9"/>
        <v/>
      </c>
      <c r="O120" s="110">
        <f>SUMIF(exp!$B$8:$B$507,total!B120,exp!$Q$8:$Q$507)</f>
        <v>0</v>
      </c>
      <c r="P120" s="111">
        <f>IF(B120&lt;&gt;"",SUMIF(total!$B$8:$B$1007,total!B120,$F$8:$F$1007),0)</f>
        <v>0</v>
      </c>
      <c r="Q120" s="110">
        <f>SUMIF(total!$B$8:$B$1007,total!B120,$I$8:$I$1007)</f>
        <v>0</v>
      </c>
      <c r="R120" s="110">
        <f>SUMIF(acc!$B$8:$B$507,total!D120,acc!$J$8:$J$507)</f>
        <v>0</v>
      </c>
      <c r="S120" s="110">
        <f>IF(D120&lt;&gt;"",SUMIF(total!$D$8:$D$1007,total!D120,$F$8:$F$1007),0)</f>
        <v>0</v>
      </c>
      <c r="T120" s="110">
        <f>SUMIF(pay!$B$8:$B$507,total!G120,pay!$H$8:$H$507)</f>
        <v>0</v>
      </c>
      <c r="U120" s="110">
        <f>IF(G120&lt;&gt;"",SUMIF(total!$G$8:$G$1007,total!G120,$I$8:$I$1007),0)</f>
        <v>0</v>
      </c>
    </row>
    <row r="121" spans="1:21" x14ac:dyDescent="0.25">
      <c r="A121" s="69">
        <v>114</v>
      </c>
      <c r="B121" s="69" t="str">
        <f>IF(AND(C121&lt;&gt;"",C121&lt;&gt;" -  -  -  -  - "),VLOOKUP(C121,exp!$A$8:$B$507,2,FALSE),"")</f>
        <v/>
      </c>
      <c r="C121" s="60"/>
      <c r="D121" s="69" t="str">
        <f>IF(AND(E121&lt;&gt;"",E121&lt;&gt;" -  -  -  -  - "),VLOOKUP(E121,acc!$A$8:$B$507,2,FALSE),"")</f>
        <v/>
      </c>
      <c r="E121" s="60"/>
      <c r="F121" s="44"/>
      <c r="G121" s="69" t="str">
        <f>IF(AND(H121&lt;&gt;"",H121&lt;&gt;" -  -  -  -  - "),VLOOKUP(H121,pay!$A$8:$B$507,2,FALSE),"")</f>
        <v/>
      </c>
      <c r="H121" s="60"/>
      <c r="I121" s="44"/>
      <c r="J121" s="93" t="str">
        <f t="shared" si="5"/>
        <v>OK</v>
      </c>
      <c r="K121" s="93" t="str">
        <f t="shared" si="6"/>
        <v>OK</v>
      </c>
      <c r="L121" s="93" t="str">
        <f t="shared" si="7"/>
        <v>OK</v>
      </c>
      <c r="M121" s="93" t="str">
        <f t="shared" si="8"/>
        <v>OK</v>
      </c>
      <c r="N121" s="63" t="str">
        <f t="shared" si="9"/>
        <v/>
      </c>
      <c r="O121" s="110">
        <f>SUMIF(exp!$B$8:$B$507,total!B121,exp!$Q$8:$Q$507)</f>
        <v>0</v>
      </c>
      <c r="P121" s="111">
        <f>IF(B121&lt;&gt;"",SUMIF(total!$B$8:$B$1007,total!B121,$F$8:$F$1007),0)</f>
        <v>0</v>
      </c>
      <c r="Q121" s="110">
        <f>SUMIF(total!$B$8:$B$1007,total!B121,$I$8:$I$1007)</f>
        <v>0</v>
      </c>
      <c r="R121" s="110">
        <f>SUMIF(acc!$B$8:$B$507,total!D121,acc!$J$8:$J$507)</f>
        <v>0</v>
      </c>
      <c r="S121" s="110">
        <f>IF(D121&lt;&gt;"",SUMIF(total!$D$8:$D$1007,total!D121,$F$8:$F$1007),0)</f>
        <v>0</v>
      </c>
      <c r="T121" s="110">
        <f>SUMIF(pay!$B$8:$B$507,total!G121,pay!$H$8:$H$507)</f>
        <v>0</v>
      </c>
      <c r="U121" s="110">
        <f>IF(G121&lt;&gt;"",SUMIF(total!$G$8:$G$1007,total!G121,$I$8:$I$1007),0)</f>
        <v>0</v>
      </c>
    </row>
    <row r="122" spans="1:21" x14ac:dyDescent="0.25">
      <c r="A122" s="69">
        <v>115</v>
      </c>
      <c r="B122" s="69" t="str">
        <f>IF(AND(C122&lt;&gt;"",C122&lt;&gt;" -  -  -  -  - "),VLOOKUP(C122,exp!$A$8:$B$507,2,FALSE),"")</f>
        <v/>
      </c>
      <c r="C122" s="60"/>
      <c r="D122" s="69" t="str">
        <f>IF(AND(E122&lt;&gt;"",E122&lt;&gt;" -  -  -  -  - "),VLOOKUP(E122,acc!$A$8:$B$507,2,FALSE),"")</f>
        <v/>
      </c>
      <c r="E122" s="60"/>
      <c r="F122" s="44"/>
      <c r="G122" s="69" t="str">
        <f>IF(AND(H122&lt;&gt;"",H122&lt;&gt;" -  -  -  -  - "),VLOOKUP(H122,pay!$A$8:$B$507,2,FALSE),"")</f>
        <v/>
      </c>
      <c r="H122" s="60"/>
      <c r="I122" s="44"/>
      <c r="J122" s="93" t="str">
        <f t="shared" si="5"/>
        <v>OK</v>
      </c>
      <c r="K122" s="93" t="str">
        <f t="shared" si="6"/>
        <v>OK</v>
      </c>
      <c r="L122" s="93" t="str">
        <f t="shared" si="7"/>
        <v>OK</v>
      </c>
      <c r="M122" s="93" t="str">
        <f t="shared" si="8"/>
        <v>OK</v>
      </c>
      <c r="N122" s="63" t="str">
        <f t="shared" si="9"/>
        <v/>
      </c>
      <c r="O122" s="110">
        <f>SUMIF(exp!$B$8:$B$507,total!B122,exp!$Q$8:$Q$507)</f>
        <v>0</v>
      </c>
      <c r="P122" s="111">
        <f>IF(B122&lt;&gt;"",SUMIF(total!$B$8:$B$1007,total!B122,$F$8:$F$1007),0)</f>
        <v>0</v>
      </c>
      <c r="Q122" s="110">
        <f>SUMIF(total!$B$8:$B$1007,total!B122,$I$8:$I$1007)</f>
        <v>0</v>
      </c>
      <c r="R122" s="110">
        <f>SUMIF(acc!$B$8:$B$507,total!D122,acc!$J$8:$J$507)</f>
        <v>0</v>
      </c>
      <c r="S122" s="110">
        <f>IF(D122&lt;&gt;"",SUMIF(total!$D$8:$D$1007,total!D122,$F$8:$F$1007),0)</f>
        <v>0</v>
      </c>
      <c r="T122" s="110">
        <f>SUMIF(pay!$B$8:$B$507,total!G122,pay!$H$8:$H$507)</f>
        <v>0</v>
      </c>
      <c r="U122" s="110">
        <f>IF(G122&lt;&gt;"",SUMIF(total!$G$8:$G$1007,total!G122,$I$8:$I$1007),0)</f>
        <v>0</v>
      </c>
    </row>
    <row r="123" spans="1:21" x14ac:dyDescent="0.25">
      <c r="A123" s="69">
        <v>116</v>
      </c>
      <c r="B123" s="69" t="str">
        <f>IF(AND(C123&lt;&gt;"",C123&lt;&gt;" -  -  -  -  - "),VLOOKUP(C123,exp!$A$8:$B$507,2,FALSE),"")</f>
        <v/>
      </c>
      <c r="C123" s="60"/>
      <c r="D123" s="69" t="str">
        <f>IF(AND(E123&lt;&gt;"",E123&lt;&gt;" -  -  -  -  - "),VLOOKUP(E123,acc!$A$8:$B$507,2,FALSE),"")</f>
        <v/>
      </c>
      <c r="E123" s="60"/>
      <c r="F123" s="44"/>
      <c r="G123" s="69" t="str">
        <f>IF(AND(H123&lt;&gt;"",H123&lt;&gt;" -  -  -  -  - "),VLOOKUP(H123,pay!$A$8:$B$507,2,FALSE),"")</f>
        <v/>
      </c>
      <c r="H123" s="60"/>
      <c r="I123" s="44"/>
      <c r="J123" s="93" t="str">
        <f t="shared" si="5"/>
        <v>OK</v>
      </c>
      <c r="K123" s="93" t="str">
        <f t="shared" si="6"/>
        <v>OK</v>
      </c>
      <c r="L123" s="93" t="str">
        <f t="shared" si="7"/>
        <v>OK</v>
      </c>
      <c r="M123" s="93" t="str">
        <f t="shared" si="8"/>
        <v>OK</v>
      </c>
      <c r="N123" s="63" t="str">
        <f t="shared" si="9"/>
        <v/>
      </c>
      <c r="O123" s="110">
        <f>SUMIF(exp!$B$8:$B$507,total!B123,exp!$Q$8:$Q$507)</f>
        <v>0</v>
      </c>
      <c r="P123" s="111">
        <f>IF(B123&lt;&gt;"",SUMIF(total!$B$8:$B$1007,total!B123,$F$8:$F$1007),0)</f>
        <v>0</v>
      </c>
      <c r="Q123" s="110">
        <f>SUMIF(total!$B$8:$B$1007,total!B123,$I$8:$I$1007)</f>
        <v>0</v>
      </c>
      <c r="R123" s="110">
        <f>SUMIF(acc!$B$8:$B$507,total!D123,acc!$J$8:$J$507)</f>
        <v>0</v>
      </c>
      <c r="S123" s="110">
        <f>IF(D123&lt;&gt;"",SUMIF(total!$D$8:$D$1007,total!D123,$F$8:$F$1007),0)</f>
        <v>0</v>
      </c>
      <c r="T123" s="110">
        <f>SUMIF(pay!$B$8:$B$507,total!G123,pay!$H$8:$H$507)</f>
        <v>0</v>
      </c>
      <c r="U123" s="110">
        <f>IF(G123&lt;&gt;"",SUMIF(total!$G$8:$G$1007,total!G123,$I$8:$I$1007),0)</f>
        <v>0</v>
      </c>
    </row>
    <row r="124" spans="1:21" x14ac:dyDescent="0.25">
      <c r="A124" s="69">
        <v>117</v>
      </c>
      <c r="B124" s="69" t="str">
        <f>IF(AND(C124&lt;&gt;"",C124&lt;&gt;" -  -  -  -  - "),VLOOKUP(C124,exp!$A$8:$B$507,2,FALSE),"")</f>
        <v/>
      </c>
      <c r="C124" s="60"/>
      <c r="D124" s="69" t="str">
        <f>IF(AND(E124&lt;&gt;"",E124&lt;&gt;" -  -  -  -  - "),VLOOKUP(E124,acc!$A$8:$B$507,2,FALSE),"")</f>
        <v/>
      </c>
      <c r="E124" s="60"/>
      <c r="F124" s="44"/>
      <c r="G124" s="69" t="str">
        <f>IF(AND(H124&lt;&gt;"",H124&lt;&gt;" -  -  -  -  - "),VLOOKUP(H124,pay!$A$8:$B$507,2,FALSE),"")</f>
        <v/>
      </c>
      <c r="H124" s="60"/>
      <c r="I124" s="44"/>
      <c r="J124" s="93" t="str">
        <f t="shared" si="5"/>
        <v>OK</v>
      </c>
      <c r="K124" s="93" t="str">
        <f t="shared" si="6"/>
        <v>OK</v>
      </c>
      <c r="L124" s="93" t="str">
        <f t="shared" si="7"/>
        <v>OK</v>
      </c>
      <c r="M124" s="93" t="str">
        <f t="shared" si="8"/>
        <v>OK</v>
      </c>
      <c r="N124" s="63" t="str">
        <f t="shared" si="9"/>
        <v/>
      </c>
      <c r="O124" s="110">
        <f>SUMIF(exp!$B$8:$B$507,total!B124,exp!$Q$8:$Q$507)</f>
        <v>0</v>
      </c>
      <c r="P124" s="111">
        <f>IF(B124&lt;&gt;"",SUMIF(total!$B$8:$B$1007,total!B124,$F$8:$F$1007),0)</f>
        <v>0</v>
      </c>
      <c r="Q124" s="110">
        <f>SUMIF(total!$B$8:$B$1007,total!B124,$I$8:$I$1007)</f>
        <v>0</v>
      </c>
      <c r="R124" s="110">
        <f>SUMIF(acc!$B$8:$B$507,total!D124,acc!$J$8:$J$507)</f>
        <v>0</v>
      </c>
      <c r="S124" s="110">
        <f>IF(D124&lt;&gt;"",SUMIF(total!$D$8:$D$1007,total!D124,$F$8:$F$1007),0)</f>
        <v>0</v>
      </c>
      <c r="T124" s="110">
        <f>SUMIF(pay!$B$8:$B$507,total!G124,pay!$H$8:$H$507)</f>
        <v>0</v>
      </c>
      <c r="U124" s="110">
        <f>IF(G124&lt;&gt;"",SUMIF(total!$G$8:$G$1007,total!G124,$I$8:$I$1007),0)</f>
        <v>0</v>
      </c>
    </row>
    <row r="125" spans="1:21" x14ac:dyDescent="0.25">
      <c r="A125" s="69">
        <v>118</v>
      </c>
      <c r="B125" s="69" t="str">
        <f>IF(AND(C125&lt;&gt;"",C125&lt;&gt;" -  -  -  -  - "),VLOOKUP(C125,exp!$A$8:$B$507,2,FALSE),"")</f>
        <v/>
      </c>
      <c r="C125" s="60"/>
      <c r="D125" s="69" t="str">
        <f>IF(AND(E125&lt;&gt;"",E125&lt;&gt;" -  -  -  -  - "),VLOOKUP(E125,acc!$A$8:$B$507,2,FALSE),"")</f>
        <v/>
      </c>
      <c r="E125" s="60"/>
      <c r="F125" s="44"/>
      <c r="G125" s="69" t="str">
        <f>IF(AND(H125&lt;&gt;"",H125&lt;&gt;" -  -  -  -  - "),VLOOKUP(H125,pay!$A$8:$B$507,2,FALSE),"")</f>
        <v/>
      </c>
      <c r="H125" s="60"/>
      <c r="I125" s="44"/>
      <c r="J125" s="93" t="str">
        <f t="shared" si="5"/>
        <v>OK</v>
      </c>
      <c r="K125" s="93" t="str">
        <f t="shared" si="6"/>
        <v>OK</v>
      </c>
      <c r="L125" s="93" t="str">
        <f t="shared" si="7"/>
        <v>OK</v>
      </c>
      <c r="M125" s="93" t="str">
        <f t="shared" si="8"/>
        <v>OK</v>
      </c>
      <c r="N125" s="63" t="str">
        <f t="shared" si="9"/>
        <v/>
      </c>
      <c r="O125" s="110">
        <f>SUMIF(exp!$B$8:$B$507,total!B125,exp!$Q$8:$Q$507)</f>
        <v>0</v>
      </c>
      <c r="P125" s="111">
        <f>IF(B125&lt;&gt;"",SUMIF(total!$B$8:$B$1007,total!B125,$F$8:$F$1007),0)</f>
        <v>0</v>
      </c>
      <c r="Q125" s="110">
        <f>SUMIF(total!$B$8:$B$1007,total!B125,$I$8:$I$1007)</f>
        <v>0</v>
      </c>
      <c r="R125" s="110">
        <f>SUMIF(acc!$B$8:$B$507,total!D125,acc!$J$8:$J$507)</f>
        <v>0</v>
      </c>
      <c r="S125" s="110">
        <f>IF(D125&lt;&gt;"",SUMIF(total!$D$8:$D$1007,total!D125,$F$8:$F$1007),0)</f>
        <v>0</v>
      </c>
      <c r="T125" s="110">
        <f>SUMIF(pay!$B$8:$B$507,total!G125,pay!$H$8:$H$507)</f>
        <v>0</v>
      </c>
      <c r="U125" s="110">
        <f>IF(G125&lt;&gt;"",SUMIF(total!$G$8:$G$1007,total!G125,$I$8:$I$1007),0)</f>
        <v>0</v>
      </c>
    </row>
    <row r="126" spans="1:21" x14ac:dyDescent="0.25">
      <c r="A126" s="69">
        <v>119</v>
      </c>
      <c r="B126" s="69" t="str">
        <f>IF(AND(C126&lt;&gt;"",C126&lt;&gt;" -  -  -  -  - "),VLOOKUP(C126,exp!$A$8:$B$507,2,FALSE),"")</f>
        <v/>
      </c>
      <c r="C126" s="60"/>
      <c r="D126" s="69" t="str">
        <f>IF(AND(E126&lt;&gt;"",E126&lt;&gt;" -  -  -  -  - "),VLOOKUP(E126,acc!$A$8:$B$507,2,FALSE),"")</f>
        <v/>
      </c>
      <c r="E126" s="60"/>
      <c r="F126" s="44"/>
      <c r="G126" s="69" t="str">
        <f>IF(AND(H126&lt;&gt;"",H126&lt;&gt;" -  -  -  -  - "),VLOOKUP(H126,pay!$A$8:$B$507,2,FALSE),"")</f>
        <v/>
      </c>
      <c r="H126" s="60"/>
      <c r="I126" s="44"/>
      <c r="J126" s="93" t="str">
        <f t="shared" si="5"/>
        <v>OK</v>
      </c>
      <c r="K126" s="93" t="str">
        <f t="shared" si="6"/>
        <v>OK</v>
      </c>
      <c r="L126" s="93" t="str">
        <f t="shared" si="7"/>
        <v>OK</v>
      </c>
      <c r="M126" s="93" t="str">
        <f t="shared" si="8"/>
        <v>OK</v>
      </c>
      <c r="N126" s="63" t="str">
        <f t="shared" si="9"/>
        <v/>
      </c>
      <c r="O126" s="110">
        <f>SUMIF(exp!$B$8:$B$507,total!B126,exp!$Q$8:$Q$507)</f>
        <v>0</v>
      </c>
      <c r="P126" s="111">
        <f>IF(B126&lt;&gt;"",SUMIF(total!$B$8:$B$1007,total!B126,$F$8:$F$1007),0)</f>
        <v>0</v>
      </c>
      <c r="Q126" s="110">
        <f>SUMIF(total!$B$8:$B$1007,total!B126,$I$8:$I$1007)</f>
        <v>0</v>
      </c>
      <c r="R126" s="110">
        <f>SUMIF(acc!$B$8:$B$507,total!D126,acc!$J$8:$J$507)</f>
        <v>0</v>
      </c>
      <c r="S126" s="110">
        <f>IF(D126&lt;&gt;"",SUMIF(total!$D$8:$D$1007,total!D126,$F$8:$F$1007),0)</f>
        <v>0</v>
      </c>
      <c r="T126" s="110">
        <f>SUMIF(pay!$B$8:$B$507,total!G126,pay!$H$8:$H$507)</f>
        <v>0</v>
      </c>
      <c r="U126" s="110">
        <f>IF(G126&lt;&gt;"",SUMIF(total!$G$8:$G$1007,total!G126,$I$8:$I$1007),0)</f>
        <v>0</v>
      </c>
    </row>
    <row r="127" spans="1:21" x14ac:dyDescent="0.25">
      <c r="A127" s="69">
        <v>120</v>
      </c>
      <c r="B127" s="69" t="str">
        <f>IF(AND(C127&lt;&gt;"",C127&lt;&gt;" -  -  -  -  - "),VLOOKUP(C127,exp!$A$8:$B$507,2,FALSE),"")</f>
        <v/>
      </c>
      <c r="C127" s="60"/>
      <c r="D127" s="69" t="str">
        <f>IF(AND(E127&lt;&gt;"",E127&lt;&gt;" -  -  -  -  - "),VLOOKUP(E127,acc!$A$8:$B$507,2,FALSE),"")</f>
        <v/>
      </c>
      <c r="E127" s="60"/>
      <c r="F127" s="44"/>
      <c r="G127" s="69" t="str">
        <f>IF(AND(H127&lt;&gt;"",H127&lt;&gt;" -  -  -  -  - "),VLOOKUP(H127,pay!$A$8:$B$507,2,FALSE),"")</f>
        <v/>
      </c>
      <c r="H127" s="60"/>
      <c r="I127" s="44"/>
      <c r="J127" s="93" t="str">
        <f t="shared" si="5"/>
        <v>OK</v>
      </c>
      <c r="K127" s="93" t="str">
        <f t="shared" si="6"/>
        <v>OK</v>
      </c>
      <c r="L127" s="93" t="str">
        <f t="shared" si="7"/>
        <v>OK</v>
      </c>
      <c r="M127" s="93" t="str">
        <f t="shared" si="8"/>
        <v>OK</v>
      </c>
      <c r="N127" s="63" t="str">
        <f t="shared" si="9"/>
        <v/>
      </c>
      <c r="O127" s="110">
        <f>SUMIF(exp!$B$8:$B$507,total!B127,exp!$Q$8:$Q$507)</f>
        <v>0</v>
      </c>
      <c r="P127" s="111">
        <f>IF(B127&lt;&gt;"",SUMIF(total!$B$8:$B$1007,total!B127,$F$8:$F$1007),0)</f>
        <v>0</v>
      </c>
      <c r="Q127" s="110">
        <f>SUMIF(total!$B$8:$B$1007,total!B127,$I$8:$I$1007)</f>
        <v>0</v>
      </c>
      <c r="R127" s="110">
        <f>SUMIF(acc!$B$8:$B$507,total!D127,acc!$J$8:$J$507)</f>
        <v>0</v>
      </c>
      <c r="S127" s="110">
        <f>IF(D127&lt;&gt;"",SUMIF(total!$D$8:$D$1007,total!D127,$F$8:$F$1007),0)</f>
        <v>0</v>
      </c>
      <c r="T127" s="110">
        <f>SUMIF(pay!$B$8:$B$507,total!G127,pay!$H$8:$H$507)</f>
        <v>0</v>
      </c>
      <c r="U127" s="110">
        <f>IF(G127&lt;&gt;"",SUMIF(total!$G$8:$G$1007,total!G127,$I$8:$I$1007),0)</f>
        <v>0</v>
      </c>
    </row>
    <row r="128" spans="1:21" x14ac:dyDescent="0.25">
      <c r="A128" s="69">
        <v>121</v>
      </c>
      <c r="B128" s="69" t="str">
        <f>IF(AND(C128&lt;&gt;"",C128&lt;&gt;" -  -  -  -  - "),VLOOKUP(C128,exp!$A$8:$B$507,2,FALSE),"")</f>
        <v/>
      </c>
      <c r="C128" s="60"/>
      <c r="D128" s="69" t="str">
        <f>IF(AND(E128&lt;&gt;"",E128&lt;&gt;" -  -  -  -  - "),VLOOKUP(E128,acc!$A$8:$B$507,2,FALSE),"")</f>
        <v/>
      </c>
      <c r="E128" s="60"/>
      <c r="F128" s="44"/>
      <c r="G128" s="69" t="str">
        <f>IF(AND(H128&lt;&gt;"",H128&lt;&gt;" -  -  -  -  - "),VLOOKUP(H128,pay!$A$8:$B$507,2,FALSE),"")</f>
        <v/>
      </c>
      <c r="H128" s="60"/>
      <c r="I128" s="44"/>
      <c r="J128" s="93" t="str">
        <f t="shared" si="5"/>
        <v>OK</v>
      </c>
      <c r="K128" s="93" t="str">
        <f t="shared" si="6"/>
        <v>OK</v>
      </c>
      <c r="L128" s="93" t="str">
        <f t="shared" si="7"/>
        <v>OK</v>
      </c>
      <c r="M128" s="93" t="str">
        <f t="shared" si="8"/>
        <v>OK</v>
      </c>
      <c r="N128" s="63" t="str">
        <f t="shared" si="9"/>
        <v/>
      </c>
      <c r="O128" s="110">
        <f>SUMIF(exp!$B$8:$B$507,total!B128,exp!$Q$8:$Q$507)</f>
        <v>0</v>
      </c>
      <c r="P128" s="111">
        <f>IF(B128&lt;&gt;"",SUMIF(total!$B$8:$B$1007,total!B128,$F$8:$F$1007),0)</f>
        <v>0</v>
      </c>
      <c r="Q128" s="110">
        <f>SUMIF(total!$B$8:$B$1007,total!B128,$I$8:$I$1007)</f>
        <v>0</v>
      </c>
      <c r="R128" s="110">
        <f>SUMIF(acc!$B$8:$B$507,total!D128,acc!$J$8:$J$507)</f>
        <v>0</v>
      </c>
      <c r="S128" s="110">
        <f>IF(D128&lt;&gt;"",SUMIF(total!$D$8:$D$1007,total!D128,$F$8:$F$1007),0)</f>
        <v>0</v>
      </c>
      <c r="T128" s="110">
        <f>SUMIF(pay!$B$8:$B$507,total!G128,pay!$H$8:$H$507)</f>
        <v>0</v>
      </c>
      <c r="U128" s="110">
        <f>IF(G128&lt;&gt;"",SUMIF(total!$G$8:$G$1007,total!G128,$I$8:$I$1007),0)</f>
        <v>0</v>
      </c>
    </row>
    <row r="129" spans="1:21" x14ac:dyDescent="0.25">
      <c r="A129" s="69">
        <v>122</v>
      </c>
      <c r="B129" s="69" t="str">
        <f>IF(AND(C129&lt;&gt;"",C129&lt;&gt;" -  -  -  -  - "),VLOOKUP(C129,exp!$A$8:$B$507,2,FALSE),"")</f>
        <v/>
      </c>
      <c r="C129" s="60"/>
      <c r="D129" s="69" t="str">
        <f>IF(AND(E129&lt;&gt;"",E129&lt;&gt;" -  -  -  -  - "),VLOOKUP(E129,acc!$A$8:$B$507,2,FALSE),"")</f>
        <v/>
      </c>
      <c r="E129" s="60"/>
      <c r="F129" s="44"/>
      <c r="G129" s="69" t="str">
        <f>IF(AND(H129&lt;&gt;"",H129&lt;&gt;" -  -  -  -  - "),VLOOKUP(H129,pay!$A$8:$B$507,2,FALSE),"")</f>
        <v/>
      </c>
      <c r="H129" s="60"/>
      <c r="I129" s="44"/>
      <c r="J129" s="93" t="str">
        <f t="shared" si="5"/>
        <v>OK</v>
      </c>
      <c r="K129" s="93" t="str">
        <f t="shared" si="6"/>
        <v>OK</v>
      </c>
      <c r="L129" s="93" t="str">
        <f t="shared" si="7"/>
        <v>OK</v>
      </c>
      <c r="M129" s="93" t="str">
        <f t="shared" si="8"/>
        <v>OK</v>
      </c>
      <c r="N129" s="63" t="str">
        <f t="shared" si="9"/>
        <v/>
      </c>
      <c r="O129" s="110">
        <f>SUMIF(exp!$B$8:$B$507,total!B129,exp!$Q$8:$Q$507)</f>
        <v>0</v>
      </c>
      <c r="P129" s="111">
        <f>IF(B129&lt;&gt;"",SUMIF(total!$B$8:$B$1007,total!B129,$F$8:$F$1007),0)</f>
        <v>0</v>
      </c>
      <c r="Q129" s="110">
        <f>SUMIF(total!$B$8:$B$1007,total!B129,$I$8:$I$1007)</f>
        <v>0</v>
      </c>
      <c r="R129" s="110">
        <f>SUMIF(acc!$B$8:$B$507,total!D129,acc!$J$8:$J$507)</f>
        <v>0</v>
      </c>
      <c r="S129" s="110">
        <f>IF(D129&lt;&gt;"",SUMIF(total!$D$8:$D$1007,total!D129,$F$8:$F$1007),0)</f>
        <v>0</v>
      </c>
      <c r="T129" s="110">
        <f>SUMIF(pay!$B$8:$B$507,total!G129,pay!$H$8:$H$507)</f>
        <v>0</v>
      </c>
      <c r="U129" s="110">
        <f>IF(G129&lt;&gt;"",SUMIF(total!$G$8:$G$1007,total!G129,$I$8:$I$1007),0)</f>
        <v>0</v>
      </c>
    </row>
    <row r="130" spans="1:21" x14ac:dyDescent="0.25">
      <c r="A130" s="69">
        <v>123</v>
      </c>
      <c r="B130" s="69" t="str">
        <f>IF(AND(C130&lt;&gt;"",C130&lt;&gt;" -  -  -  -  - "),VLOOKUP(C130,exp!$A$8:$B$507,2,FALSE),"")</f>
        <v/>
      </c>
      <c r="C130" s="60"/>
      <c r="D130" s="69" t="str">
        <f>IF(AND(E130&lt;&gt;"",E130&lt;&gt;" -  -  -  -  - "),VLOOKUP(E130,acc!$A$8:$B$507,2,FALSE),"")</f>
        <v/>
      </c>
      <c r="E130" s="60"/>
      <c r="F130" s="44"/>
      <c r="G130" s="69" t="str">
        <f>IF(AND(H130&lt;&gt;"",H130&lt;&gt;" -  -  -  -  - "),VLOOKUP(H130,pay!$A$8:$B$507,2,FALSE),"")</f>
        <v/>
      </c>
      <c r="H130" s="60"/>
      <c r="I130" s="44"/>
      <c r="J130" s="93" t="str">
        <f t="shared" si="5"/>
        <v>OK</v>
      </c>
      <c r="K130" s="93" t="str">
        <f t="shared" si="6"/>
        <v>OK</v>
      </c>
      <c r="L130" s="93" t="str">
        <f t="shared" si="7"/>
        <v>OK</v>
      </c>
      <c r="M130" s="93" t="str">
        <f t="shared" si="8"/>
        <v>OK</v>
      </c>
      <c r="N130" s="63" t="str">
        <f t="shared" si="9"/>
        <v/>
      </c>
      <c r="O130" s="110">
        <f>SUMIF(exp!$B$8:$B$507,total!B130,exp!$Q$8:$Q$507)</f>
        <v>0</v>
      </c>
      <c r="P130" s="111">
        <f>IF(B130&lt;&gt;"",SUMIF(total!$B$8:$B$1007,total!B130,$F$8:$F$1007),0)</f>
        <v>0</v>
      </c>
      <c r="Q130" s="110">
        <f>SUMIF(total!$B$8:$B$1007,total!B130,$I$8:$I$1007)</f>
        <v>0</v>
      </c>
      <c r="R130" s="110">
        <f>SUMIF(acc!$B$8:$B$507,total!D130,acc!$J$8:$J$507)</f>
        <v>0</v>
      </c>
      <c r="S130" s="110">
        <f>IF(D130&lt;&gt;"",SUMIF(total!$D$8:$D$1007,total!D130,$F$8:$F$1007),0)</f>
        <v>0</v>
      </c>
      <c r="T130" s="110">
        <f>SUMIF(pay!$B$8:$B$507,total!G130,pay!$H$8:$H$507)</f>
        <v>0</v>
      </c>
      <c r="U130" s="110">
        <f>IF(G130&lt;&gt;"",SUMIF(total!$G$8:$G$1007,total!G130,$I$8:$I$1007),0)</f>
        <v>0</v>
      </c>
    </row>
    <row r="131" spans="1:21" x14ac:dyDescent="0.25">
      <c r="A131" s="69">
        <v>124</v>
      </c>
      <c r="B131" s="69" t="str">
        <f>IF(AND(C131&lt;&gt;"",C131&lt;&gt;" -  -  -  -  - "),VLOOKUP(C131,exp!$A$8:$B$507,2,FALSE),"")</f>
        <v/>
      </c>
      <c r="C131" s="60"/>
      <c r="D131" s="69" t="str">
        <f>IF(AND(E131&lt;&gt;"",E131&lt;&gt;" -  -  -  -  - "),VLOOKUP(E131,acc!$A$8:$B$507,2,FALSE),"")</f>
        <v/>
      </c>
      <c r="E131" s="60"/>
      <c r="F131" s="44"/>
      <c r="G131" s="69" t="str">
        <f>IF(AND(H131&lt;&gt;"",H131&lt;&gt;" -  -  -  -  - "),VLOOKUP(H131,pay!$A$8:$B$507,2,FALSE),"")</f>
        <v/>
      </c>
      <c r="H131" s="60"/>
      <c r="I131" s="44"/>
      <c r="J131" s="93" t="str">
        <f t="shared" si="5"/>
        <v>OK</v>
      </c>
      <c r="K131" s="93" t="str">
        <f t="shared" si="6"/>
        <v>OK</v>
      </c>
      <c r="L131" s="93" t="str">
        <f t="shared" si="7"/>
        <v>OK</v>
      </c>
      <c r="M131" s="93" t="str">
        <f t="shared" si="8"/>
        <v>OK</v>
      </c>
      <c r="N131" s="63" t="str">
        <f t="shared" si="9"/>
        <v/>
      </c>
      <c r="O131" s="110">
        <f>SUMIF(exp!$B$8:$B$507,total!B131,exp!$Q$8:$Q$507)</f>
        <v>0</v>
      </c>
      <c r="P131" s="111">
        <f>IF(B131&lt;&gt;"",SUMIF(total!$B$8:$B$1007,total!B131,$F$8:$F$1007),0)</f>
        <v>0</v>
      </c>
      <c r="Q131" s="110">
        <f>SUMIF(total!$B$8:$B$1007,total!B131,$I$8:$I$1007)</f>
        <v>0</v>
      </c>
      <c r="R131" s="110">
        <f>SUMIF(acc!$B$8:$B$507,total!D131,acc!$J$8:$J$507)</f>
        <v>0</v>
      </c>
      <c r="S131" s="110">
        <f>IF(D131&lt;&gt;"",SUMIF(total!$D$8:$D$1007,total!D131,$F$8:$F$1007),0)</f>
        <v>0</v>
      </c>
      <c r="T131" s="110">
        <f>SUMIF(pay!$B$8:$B$507,total!G131,pay!$H$8:$H$507)</f>
        <v>0</v>
      </c>
      <c r="U131" s="110">
        <f>IF(G131&lt;&gt;"",SUMIF(total!$G$8:$G$1007,total!G131,$I$8:$I$1007),0)</f>
        <v>0</v>
      </c>
    </row>
    <row r="132" spans="1:21" x14ac:dyDescent="0.25">
      <c r="A132" s="69">
        <v>125</v>
      </c>
      <c r="B132" s="69" t="str">
        <f>IF(AND(C132&lt;&gt;"",C132&lt;&gt;" -  -  -  -  - "),VLOOKUP(C132,exp!$A$8:$B$507,2,FALSE),"")</f>
        <v/>
      </c>
      <c r="C132" s="60"/>
      <c r="D132" s="69" t="str">
        <f>IF(AND(E132&lt;&gt;"",E132&lt;&gt;" -  -  -  -  - "),VLOOKUP(E132,acc!$A$8:$B$507,2,FALSE),"")</f>
        <v/>
      </c>
      <c r="E132" s="60"/>
      <c r="F132" s="44"/>
      <c r="G132" s="69" t="str">
        <f>IF(AND(H132&lt;&gt;"",H132&lt;&gt;" -  -  -  -  - "),VLOOKUP(H132,pay!$A$8:$B$507,2,FALSE),"")</f>
        <v/>
      </c>
      <c r="H132" s="60"/>
      <c r="I132" s="44"/>
      <c r="J132" s="93" t="str">
        <f t="shared" si="5"/>
        <v>OK</v>
      </c>
      <c r="K132" s="93" t="str">
        <f t="shared" si="6"/>
        <v>OK</v>
      </c>
      <c r="L132" s="93" t="str">
        <f t="shared" si="7"/>
        <v>OK</v>
      </c>
      <c r="M132" s="93" t="str">
        <f t="shared" si="8"/>
        <v>OK</v>
      </c>
      <c r="N132" s="63" t="str">
        <f t="shared" si="9"/>
        <v/>
      </c>
      <c r="O132" s="110">
        <f>SUMIF(exp!$B$8:$B$507,total!B132,exp!$Q$8:$Q$507)</f>
        <v>0</v>
      </c>
      <c r="P132" s="111">
        <f>IF(B132&lt;&gt;"",SUMIF(total!$B$8:$B$1007,total!B132,$F$8:$F$1007),0)</f>
        <v>0</v>
      </c>
      <c r="Q132" s="110">
        <f>SUMIF(total!$B$8:$B$1007,total!B132,$I$8:$I$1007)</f>
        <v>0</v>
      </c>
      <c r="R132" s="110">
        <f>SUMIF(acc!$B$8:$B$507,total!D132,acc!$J$8:$J$507)</f>
        <v>0</v>
      </c>
      <c r="S132" s="110">
        <f>IF(D132&lt;&gt;"",SUMIF(total!$D$8:$D$1007,total!D132,$F$8:$F$1007),0)</f>
        <v>0</v>
      </c>
      <c r="T132" s="110">
        <f>SUMIF(pay!$B$8:$B$507,total!G132,pay!$H$8:$H$507)</f>
        <v>0</v>
      </c>
      <c r="U132" s="110">
        <f>IF(G132&lt;&gt;"",SUMIF(total!$G$8:$G$1007,total!G132,$I$8:$I$1007),0)</f>
        <v>0</v>
      </c>
    </row>
    <row r="133" spans="1:21" x14ac:dyDescent="0.25">
      <c r="A133" s="69">
        <v>126</v>
      </c>
      <c r="B133" s="69" t="str">
        <f>IF(AND(C133&lt;&gt;"",C133&lt;&gt;" -  -  -  -  - "),VLOOKUP(C133,exp!$A$8:$B$507,2,FALSE),"")</f>
        <v/>
      </c>
      <c r="C133" s="60"/>
      <c r="D133" s="69" t="str">
        <f>IF(AND(E133&lt;&gt;"",E133&lt;&gt;" -  -  -  -  - "),VLOOKUP(E133,acc!$A$8:$B$507,2,FALSE),"")</f>
        <v/>
      </c>
      <c r="E133" s="60"/>
      <c r="F133" s="44"/>
      <c r="G133" s="69" t="str">
        <f>IF(AND(H133&lt;&gt;"",H133&lt;&gt;" -  -  -  -  - "),VLOOKUP(H133,pay!$A$8:$B$507,2,FALSE),"")</f>
        <v/>
      </c>
      <c r="H133" s="60"/>
      <c r="I133" s="44"/>
      <c r="J133" s="93" t="str">
        <f t="shared" si="5"/>
        <v>OK</v>
      </c>
      <c r="K133" s="93" t="str">
        <f t="shared" si="6"/>
        <v>OK</v>
      </c>
      <c r="L133" s="93" t="str">
        <f t="shared" si="7"/>
        <v>OK</v>
      </c>
      <c r="M133" s="93" t="str">
        <f t="shared" si="8"/>
        <v>OK</v>
      </c>
      <c r="N133" s="63" t="str">
        <f t="shared" si="9"/>
        <v/>
      </c>
      <c r="O133" s="110">
        <f>SUMIF(exp!$B$8:$B$507,total!B133,exp!$Q$8:$Q$507)</f>
        <v>0</v>
      </c>
      <c r="P133" s="111">
        <f>IF(B133&lt;&gt;"",SUMIF(total!$B$8:$B$1007,total!B133,$F$8:$F$1007),0)</f>
        <v>0</v>
      </c>
      <c r="Q133" s="110">
        <f>SUMIF(total!$B$8:$B$1007,total!B133,$I$8:$I$1007)</f>
        <v>0</v>
      </c>
      <c r="R133" s="110">
        <f>SUMIF(acc!$B$8:$B$507,total!D133,acc!$J$8:$J$507)</f>
        <v>0</v>
      </c>
      <c r="S133" s="110">
        <f>IF(D133&lt;&gt;"",SUMIF(total!$D$8:$D$1007,total!D133,$F$8:$F$1007),0)</f>
        <v>0</v>
      </c>
      <c r="T133" s="110">
        <f>SUMIF(pay!$B$8:$B$507,total!G133,pay!$H$8:$H$507)</f>
        <v>0</v>
      </c>
      <c r="U133" s="110">
        <f>IF(G133&lt;&gt;"",SUMIF(total!$G$8:$G$1007,total!G133,$I$8:$I$1007),0)</f>
        <v>0</v>
      </c>
    </row>
    <row r="134" spans="1:21" x14ac:dyDescent="0.25">
      <c r="A134" s="69">
        <v>127</v>
      </c>
      <c r="B134" s="69" t="str">
        <f>IF(AND(C134&lt;&gt;"",C134&lt;&gt;" -  -  -  -  - "),VLOOKUP(C134,exp!$A$8:$B$507,2,FALSE),"")</f>
        <v/>
      </c>
      <c r="C134" s="60"/>
      <c r="D134" s="69" t="str">
        <f>IF(AND(E134&lt;&gt;"",E134&lt;&gt;" -  -  -  -  - "),VLOOKUP(E134,acc!$A$8:$B$507,2,FALSE),"")</f>
        <v/>
      </c>
      <c r="E134" s="60"/>
      <c r="F134" s="44"/>
      <c r="G134" s="69" t="str">
        <f>IF(AND(H134&lt;&gt;"",H134&lt;&gt;" -  -  -  -  - "),VLOOKUP(H134,pay!$A$8:$B$507,2,FALSE),"")</f>
        <v/>
      </c>
      <c r="H134" s="60"/>
      <c r="I134" s="44"/>
      <c r="J134" s="93" t="str">
        <f t="shared" si="5"/>
        <v>OK</v>
      </c>
      <c r="K134" s="93" t="str">
        <f t="shared" si="6"/>
        <v>OK</v>
      </c>
      <c r="L134" s="93" t="str">
        <f t="shared" si="7"/>
        <v>OK</v>
      </c>
      <c r="M134" s="93" t="str">
        <f t="shared" si="8"/>
        <v>OK</v>
      </c>
      <c r="N134" s="63" t="str">
        <f t="shared" si="9"/>
        <v/>
      </c>
      <c r="O134" s="110">
        <f>SUMIF(exp!$B$8:$B$507,total!B134,exp!$Q$8:$Q$507)</f>
        <v>0</v>
      </c>
      <c r="P134" s="111">
        <f>IF(B134&lt;&gt;"",SUMIF(total!$B$8:$B$1007,total!B134,$F$8:$F$1007),0)</f>
        <v>0</v>
      </c>
      <c r="Q134" s="110">
        <f>SUMIF(total!$B$8:$B$1007,total!B134,$I$8:$I$1007)</f>
        <v>0</v>
      </c>
      <c r="R134" s="110">
        <f>SUMIF(acc!$B$8:$B$507,total!D134,acc!$J$8:$J$507)</f>
        <v>0</v>
      </c>
      <c r="S134" s="110">
        <f>IF(D134&lt;&gt;"",SUMIF(total!$D$8:$D$1007,total!D134,$F$8:$F$1007),0)</f>
        <v>0</v>
      </c>
      <c r="T134" s="110">
        <f>SUMIF(pay!$B$8:$B$507,total!G134,pay!$H$8:$H$507)</f>
        <v>0</v>
      </c>
      <c r="U134" s="110">
        <f>IF(G134&lt;&gt;"",SUMIF(total!$G$8:$G$1007,total!G134,$I$8:$I$1007),0)</f>
        <v>0</v>
      </c>
    </row>
    <row r="135" spans="1:21" x14ac:dyDescent="0.25">
      <c r="A135" s="69">
        <v>128</v>
      </c>
      <c r="B135" s="69" t="str">
        <f>IF(AND(C135&lt;&gt;"",C135&lt;&gt;" -  -  -  -  - "),VLOOKUP(C135,exp!$A$8:$B$507,2,FALSE),"")</f>
        <v/>
      </c>
      <c r="C135" s="60"/>
      <c r="D135" s="69" t="str">
        <f>IF(AND(E135&lt;&gt;"",E135&lt;&gt;" -  -  -  -  - "),VLOOKUP(E135,acc!$A$8:$B$507,2,FALSE),"")</f>
        <v/>
      </c>
      <c r="E135" s="60"/>
      <c r="F135" s="44"/>
      <c r="G135" s="69" t="str">
        <f>IF(AND(H135&lt;&gt;"",H135&lt;&gt;" -  -  -  -  - "),VLOOKUP(H135,pay!$A$8:$B$507,2,FALSE),"")</f>
        <v/>
      </c>
      <c r="H135" s="60"/>
      <c r="I135" s="44"/>
      <c r="J135" s="93" t="str">
        <f t="shared" si="5"/>
        <v>OK</v>
      </c>
      <c r="K135" s="93" t="str">
        <f t="shared" si="6"/>
        <v>OK</v>
      </c>
      <c r="L135" s="93" t="str">
        <f t="shared" si="7"/>
        <v>OK</v>
      </c>
      <c r="M135" s="93" t="str">
        <f t="shared" si="8"/>
        <v>OK</v>
      </c>
      <c r="N135" s="63" t="str">
        <f t="shared" si="9"/>
        <v/>
      </c>
      <c r="O135" s="110">
        <f>SUMIF(exp!$B$8:$B$507,total!B135,exp!$Q$8:$Q$507)</f>
        <v>0</v>
      </c>
      <c r="P135" s="111">
        <f>IF(B135&lt;&gt;"",SUMIF(total!$B$8:$B$1007,total!B135,$F$8:$F$1007),0)</f>
        <v>0</v>
      </c>
      <c r="Q135" s="110">
        <f>SUMIF(total!$B$8:$B$1007,total!B135,$I$8:$I$1007)</f>
        <v>0</v>
      </c>
      <c r="R135" s="110">
        <f>SUMIF(acc!$B$8:$B$507,total!D135,acc!$J$8:$J$507)</f>
        <v>0</v>
      </c>
      <c r="S135" s="110">
        <f>IF(D135&lt;&gt;"",SUMIF(total!$D$8:$D$1007,total!D135,$F$8:$F$1007),0)</f>
        <v>0</v>
      </c>
      <c r="T135" s="110">
        <f>SUMIF(pay!$B$8:$B$507,total!G135,pay!$H$8:$H$507)</f>
        <v>0</v>
      </c>
      <c r="U135" s="110">
        <f>IF(G135&lt;&gt;"",SUMIF(total!$G$8:$G$1007,total!G135,$I$8:$I$1007),0)</f>
        <v>0</v>
      </c>
    </row>
    <row r="136" spans="1:21" x14ac:dyDescent="0.25">
      <c r="A136" s="69">
        <v>129</v>
      </c>
      <c r="B136" s="69" t="str">
        <f>IF(AND(C136&lt;&gt;"",C136&lt;&gt;" -  -  -  -  - "),VLOOKUP(C136,exp!$A$8:$B$507,2,FALSE),"")</f>
        <v/>
      </c>
      <c r="C136" s="60"/>
      <c r="D136" s="69" t="str">
        <f>IF(AND(E136&lt;&gt;"",E136&lt;&gt;" -  -  -  -  - "),VLOOKUP(E136,acc!$A$8:$B$507,2,FALSE),"")</f>
        <v/>
      </c>
      <c r="E136" s="60"/>
      <c r="F136" s="44"/>
      <c r="G136" s="69" t="str">
        <f>IF(AND(H136&lt;&gt;"",H136&lt;&gt;" -  -  -  -  - "),VLOOKUP(H136,pay!$A$8:$B$507,2,FALSE),"")</f>
        <v/>
      </c>
      <c r="H136" s="60"/>
      <c r="I136" s="44"/>
      <c r="J136" s="93" t="str">
        <f t="shared" si="5"/>
        <v>OK</v>
      </c>
      <c r="K136" s="93" t="str">
        <f t="shared" si="6"/>
        <v>OK</v>
      </c>
      <c r="L136" s="93" t="str">
        <f t="shared" si="7"/>
        <v>OK</v>
      </c>
      <c r="M136" s="93" t="str">
        <f t="shared" si="8"/>
        <v>OK</v>
      </c>
      <c r="N136" s="63" t="str">
        <f t="shared" si="9"/>
        <v/>
      </c>
      <c r="O136" s="110">
        <f>SUMIF(exp!$B$8:$B$507,total!B136,exp!$Q$8:$Q$507)</f>
        <v>0</v>
      </c>
      <c r="P136" s="111">
        <f>IF(B136&lt;&gt;"",SUMIF(total!$B$8:$B$1007,total!B136,$F$8:$F$1007),0)</f>
        <v>0</v>
      </c>
      <c r="Q136" s="110">
        <f>SUMIF(total!$B$8:$B$1007,total!B136,$I$8:$I$1007)</f>
        <v>0</v>
      </c>
      <c r="R136" s="110">
        <f>SUMIF(acc!$B$8:$B$507,total!D136,acc!$J$8:$J$507)</f>
        <v>0</v>
      </c>
      <c r="S136" s="110">
        <f>IF(D136&lt;&gt;"",SUMIF(total!$D$8:$D$1007,total!D136,$F$8:$F$1007),0)</f>
        <v>0</v>
      </c>
      <c r="T136" s="110">
        <f>SUMIF(pay!$B$8:$B$507,total!G136,pay!$H$8:$H$507)</f>
        <v>0</v>
      </c>
      <c r="U136" s="110">
        <f>IF(G136&lt;&gt;"",SUMIF(total!$G$8:$G$1007,total!G136,$I$8:$I$1007),0)</f>
        <v>0</v>
      </c>
    </row>
    <row r="137" spans="1:21" x14ac:dyDescent="0.25">
      <c r="A137" s="69">
        <v>130</v>
      </c>
      <c r="B137" s="69" t="str">
        <f>IF(AND(C137&lt;&gt;"",C137&lt;&gt;" -  -  -  -  - "),VLOOKUP(C137,exp!$A$8:$B$507,2,FALSE),"")</f>
        <v/>
      </c>
      <c r="C137" s="60"/>
      <c r="D137" s="69" t="str">
        <f>IF(AND(E137&lt;&gt;"",E137&lt;&gt;" -  -  -  -  - "),VLOOKUP(E137,acc!$A$8:$B$507,2,FALSE),"")</f>
        <v/>
      </c>
      <c r="E137" s="60"/>
      <c r="F137" s="44"/>
      <c r="G137" s="69" t="str">
        <f>IF(AND(H137&lt;&gt;"",H137&lt;&gt;" -  -  -  -  - "),VLOOKUP(H137,pay!$A$8:$B$507,2,FALSE),"")</f>
        <v/>
      </c>
      <c r="H137" s="60"/>
      <c r="I137" s="44"/>
      <c r="J137" s="93" t="str">
        <f t="shared" ref="J137:J200" si="10">IF(F137&lt;&gt;I137,"колони F и I са с различна сума",IF(AND(OR(F137&lt;=0,I137&lt;=0),F137&lt;&gt;"",I137&lt;&gt;""),"Попълнена е сума равна или по-малка от 0-ла",IF(AND(OR(B137&lt;&gt;"",D137&lt;&gt;"",F137&lt;&gt;"",G137&lt;&gt;"",I137&lt;&gt;""),OR(B137="",D137="",F137="",G137="",I137="")),"Не са попълнени всички полета","OK")))</f>
        <v>OK</v>
      </c>
      <c r="K137" s="93" t="str">
        <f t="shared" ref="K137:K200" si="11">IF(O137&gt;P137,"Разходът е на по-висока стойност от посочените в Таблица 5 части от счетовнодни документи",IF(O137&gt;Q137,"Разходът е на по-висока стойност от посочените в Таблица 5 части от платежни документи","OK"))</f>
        <v>OK</v>
      </c>
      <c r="L137" s="93" t="str">
        <f t="shared" ref="L137:L200" si="12">IF(R137&lt;S137,"Сумата на частите на счетоводния документ в Т5, е по-голяма от стойността му в Т3","OK")</f>
        <v>OK</v>
      </c>
      <c r="M137" s="93" t="str">
        <f t="shared" ref="M137:M200" si="13">IF(T137&lt;U137,"Сумата на частите на платежния документ в Т5, е по-голяма от стойността му в Т4","OK")</f>
        <v>OK</v>
      </c>
      <c r="N137" s="63" t="str">
        <f t="shared" ref="N137:N200" si="14">IF(OR(ABS(F137)*100&gt;TRUNC(ABS(F137)*100),ABS(I137)*100&gt;TRUNC(ABS(I137)*100)),"Въведена е сума с повече от два знака след десетичната запетая","")</f>
        <v/>
      </c>
      <c r="O137" s="110">
        <f>SUMIF(exp!$B$8:$B$507,total!B137,exp!$Q$8:$Q$507)</f>
        <v>0</v>
      </c>
      <c r="P137" s="111">
        <f>IF(B137&lt;&gt;"",SUMIF(total!$B$8:$B$1007,total!B137,$F$8:$F$1007),0)</f>
        <v>0</v>
      </c>
      <c r="Q137" s="110">
        <f>SUMIF(total!$B$8:$B$1007,total!B137,$I$8:$I$1007)</f>
        <v>0</v>
      </c>
      <c r="R137" s="110">
        <f>SUMIF(acc!$B$8:$B$507,total!D137,acc!$J$8:$J$507)</f>
        <v>0</v>
      </c>
      <c r="S137" s="110">
        <f>IF(D137&lt;&gt;"",SUMIF(total!$D$8:$D$1007,total!D137,$F$8:$F$1007),0)</f>
        <v>0</v>
      </c>
      <c r="T137" s="110">
        <f>SUMIF(pay!$B$8:$B$507,total!G137,pay!$H$8:$H$507)</f>
        <v>0</v>
      </c>
      <c r="U137" s="110">
        <f>IF(G137&lt;&gt;"",SUMIF(total!$G$8:$G$1007,total!G137,$I$8:$I$1007),0)</f>
        <v>0</v>
      </c>
    </row>
    <row r="138" spans="1:21" x14ac:dyDescent="0.25">
      <c r="A138" s="69">
        <v>131</v>
      </c>
      <c r="B138" s="69" t="str">
        <f>IF(AND(C138&lt;&gt;"",C138&lt;&gt;" -  -  -  -  - "),VLOOKUP(C138,exp!$A$8:$B$507,2,FALSE),"")</f>
        <v/>
      </c>
      <c r="C138" s="60"/>
      <c r="D138" s="69" t="str">
        <f>IF(AND(E138&lt;&gt;"",E138&lt;&gt;" -  -  -  -  - "),VLOOKUP(E138,acc!$A$8:$B$507,2,FALSE),"")</f>
        <v/>
      </c>
      <c r="E138" s="60"/>
      <c r="F138" s="44"/>
      <c r="G138" s="69" t="str">
        <f>IF(AND(H138&lt;&gt;"",H138&lt;&gt;" -  -  -  -  - "),VLOOKUP(H138,pay!$A$8:$B$507,2,FALSE),"")</f>
        <v/>
      </c>
      <c r="H138" s="60"/>
      <c r="I138" s="44"/>
      <c r="J138" s="93" t="str">
        <f t="shared" si="10"/>
        <v>OK</v>
      </c>
      <c r="K138" s="93" t="str">
        <f t="shared" si="11"/>
        <v>OK</v>
      </c>
      <c r="L138" s="93" t="str">
        <f t="shared" si="12"/>
        <v>OK</v>
      </c>
      <c r="M138" s="93" t="str">
        <f t="shared" si="13"/>
        <v>OK</v>
      </c>
      <c r="N138" s="63" t="str">
        <f t="shared" si="14"/>
        <v/>
      </c>
      <c r="O138" s="110">
        <f>SUMIF(exp!$B$8:$B$507,total!B138,exp!$Q$8:$Q$507)</f>
        <v>0</v>
      </c>
      <c r="P138" s="111">
        <f>IF(B138&lt;&gt;"",SUMIF(total!$B$8:$B$1007,total!B138,$F$8:$F$1007),0)</f>
        <v>0</v>
      </c>
      <c r="Q138" s="110">
        <f>SUMIF(total!$B$8:$B$1007,total!B138,$I$8:$I$1007)</f>
        <v>0</v>
      </c>
      <c r="R138" s="110">
        <f>SUMIF(acc!$B$8:$B$507,total!D138,acc!$J$8:$J$507)</f>
        <v>0</v>
      </c>
      <c r="S138" s="110">
        <f>IF(D138&lt;&gt;"",SUMIF(total!$D$8:$D$1007,total!D138,$F$8:$F$1007),0)</f>
        <v>0</v>
      </c>
      <c r="T138" s="110">
        <f>SUMIF(pay!$B$8:$B$507,total!G138,pay!$H$8:$H$507)</f>
        <v>0</v>
      </c>
      <c r="U138" s="110">
        <f>IF(G138&lt;&gt;"",SUMIF(total!$G$8:$G$1007,total!G138,$I$8:$I$1007),0)</f>
        <v>0</v>
      </c>
    </row>
    <row r="139" spans="1:21" x14ac:dyDescent="0.25">
      <c r="A139" s="69">
        <v>132</v>
      </c>
      <c r="B139" s="69" t="str">
        <f>IF(AND(C139&lt;&gt;"",C139&lt;&gt;" -  -  -  -  - "),VLOOKUP(C139,exp!$A$8:$B$507,2,FALSE),"")</f>
        <v/>
      </c>
      <c r="C139" s="60"/>
      <c r="D139" s="69" t="str">
        <f>IF(AND(E139&lt;&gt;"",E139&lt;&gt;" -  -  -  -  - "),VLOOKUP(E139,acc!$A$8:$B$507,2,FALSE),"")</f>
        <v/>
      </c>
      <c r="E139" s="60"/>
      <c r="F139" s="44"/>
      <c r="G139" s="69" t="str">
        <f>IF(AND(H139&lt;&gt;"",H139&lt;&gt;" -  -  -  -  - "),VLOOKUP(H139,pay!$A$8:$B$507,2,FALSE),"")</f>
        <v/>
      </c>
      <c r="H139" s="60"/>
      <c r="I139" s="44"/>
      <c r="J139" s="93" t="str">
        <f t="shared" si="10"/>
        <v>OK</v>
      </c>
      <c r="K139" s="93" t="str">
        <f t="shared" si="11"/>
        <v>OK</v>
      </c>
      <c r="L139" s="93" t="str">
        <f t="shared" si="12"/>
        <v>OK</v>
      </c>
      <c r="M139" s="93" t="str">
        <f t="shared" si="13"/>
        <v>OK</v>
      </c>
      <c r="N139" s="63" t="str">
        <f t="shared" si="14"/>
        <v/>
      </c>
      <c r="O139" s="110">
        <f>SUMIF(exp!$B$8:$B$507,total!B139,exp!$Q$8:$Q$507)</f>
        <v>0</v>
      </c>
      <c r="P139" s="111">
        <f>IF(B139&lt;&gt;"",SUMIF(total!$B$8:$B$1007,total!B139,$F$8:$F$1007),0)</f>
        <v>0</v>
      </c>
      <c r="Q139" s="110">
        <f>SUMIF(total!$B$8:$B$1007,total!B139,$I$8:$I$1007)</f>
        <v>0</v>
      </c>
      <c r="R139" s="110">
        <f>SUMIF(acc!$B$8:$B$507,total!D139,acc!$J$8:$J$507)</f>
        <v>0</v>
      </c>
      <c r="S139" s="110">
        <f>IF(D139&lt;&gt;"",SUMIF(total!$D$8:$D$1007,total!D139,$F$8:$F$1007),0)</f>
        <v>0</v>
      </c>
      <c r="T139" s="110">
        <f>SUMIF(pay!$B$8:$B$507,total!G139,pay!$H$8:$H$507)</f>
        <v>0</v>
      </c>
      <c r="U139" s="110">
        <f>IF(G139&lt;&gt;"",SUMIF(total!$G$8:$G$1007,total!G139,$I$8:$I$1007),0)</f>
        <v>0</v>
      </c>
    </row>
    <row r="140" spans="1:21" x14ac:dyDescent="0.25">
      <c r="A140" s="69">
        <v>133</v>
      </c>
      <c r="B140" s="69" t="str">
        <f>IF(AND(C140&lt;&gt;"",C140&lt;&gt;" -  -  -  -  - "),VLOOKUP(C140,exp!$A$8:$B$507,2,FALSE),"")</f>
        <v/>
      </c>
      <c r="C140" s="60"/>
      <c r="D140" s="69" t="str">
        <f>IF(AND(E140&lt;&gt;"",E140&lt;&gt;" -  -  -  -  - "),VLOOKUP(E140,acc!$A$8:$B$507,2,FALSE),"")</f>
        <v/>
      </c>
      <c r="E140" s="60"/>
      <c r="F140" s="44"/>
      <c r="G140" s="69" t="str">
        <f>IF(AND(H140&lt;&gt;"",H140&lt;&gt;" -  -  -  -  - "),VLOOKUP(H140,pay!$A$8:$B$507,2,FALSE),"")</f>
        <v/>
      </c>
      <c r="H140" s="60"/>
      <c r="I140" s="44"/>
      <c r="J140" s="93" t="str">
        <f t="shared" si="10"/>
        <v>OK</v>
      </c>
      <c r="K140" s="93" t="str">
        <f t="shared" si="11"/>
        <v>OK</v>
      </c>
      <c r="L140" s="93" t="str">
        <f t="shared" si="12"/>
        <v>OK</v>
      </c>
      <c r="M140" s="93" t="str">
        <f t="shared" si="13"/>
        <v>OK</v>
      </c>
      <c r="N140" s="63" t="str">
        <f t="shared" si="14"/>
        <v/>
      </c>
      <c r="O140" s="110">
        <f>SUMIF(exp!$B$8:$B$507,total!B140,exp!$Q$8:$Q$507)</f>
        <v>0</v>
      </c>
      <c r="P140" s="111">
        <f>IF(B140&lt;&gt;"",SUMIF(total!$B$8:$B$1007,total!B140,$F$8:$F$1007),0)</f>
        <v>0</v>
      </c>
      <c r="Q140" s="110">
        <f>SUMIF(total!$B$8:$B$1007,total!B140,$I$8:$I$1007)</f>
        <v>0</v>
      </c>
      <c r="R140" s="110">
        <f>SUMIF(acc!$B$8:$B$507,total!D140,acc!$J$8:$J$507)</f>
        <v>0</v>
      </c>
      <c r="S140" s="110">
        <f>IF(D140&lt;&gt;"",SUMIF(total!$D$8:$D$1007,total!D140,$F$8:$F$1007),0)</f>
        <v>0</v>
      </c>
      <c r="T140" s="110">
        <f>SUMIF(pay!$B$8:$B$507,total!G140,pay!$H$8:$H$507)</f>
        <v>0</v>
      </c>
      <c r="U140" s="110">
        <f>IF(G140&lt;&gt;"",SUMIF(total!$G$8:$G$1007,total!G140,$I$8:$I$1007),0)</f>
        <v>0</v>
      </c>
    </row>
    <row r="141" spans="1:21" x14ac:dyDescent="0.25">
      <c r="A141" s="69">
        <v>134</v>
      </c>
      <c r="B141" s="69" t="str">
        <f>IF(AND(C141&lt;&gt;"",C141&lt;&gt;" -  -  -  -  - "),VLOOKUP(C141,exp!$A$8:$B$507,2,FALSE),"")</f>
        <v/>
      </c>
      <c r="C141" s="60"/>
      <c r="D141" s="69" t="str">
        <f>IF(AND(E141&lt;&gt;"",E141&lt;&gt;" -  -  -  -  - "),VLOOKUP(E141,acc!$A$8:$B$507,2,FALSE),"")</f>
        <v/>
      </c>
      <c r="E141" s="60"/>
      <c r="F141" s="44"/>
      <c r="G141" s="69" t="str">
        <f>IF(AND(H141&lt;&gt;"",H141&lt;&gt;" -  -  -  -  - "),VLOOKUP(H141,pay!$A$8:$B$507,2,FALSE),"")</f>
        <v/>
      </c>
      <c r="H141" s="60"/>
      <c r="I141" s="44"/>
      <c r="J141" s="93" t="str">
        <f t="shared" si="10"/>
        <v>OK</v>
      </c>
      <c r="K141" s="93" t="str">
        <f t="shared" si="11"/>
        <v>OK</v>
      </c>
      <c r="L141" s="93" t="str">
        <f t="shared" si="12"/>
        <v>OK</v>
      </c>
      <c r="M141" s="93" t="str">
        <f t="shared" si="13"/>
        <v>OK</v>
      </c>
      <c r="N141" s="63" t="str">
        <f t="shared" si="14"/>
        <v/>
      </c>
      <c r="O141" s="110">
        <f>SUMIF(exp!$B$8:$B$507,total!B141,exp!$Q$8:$Q$507)</f>
        <v>0</v>
      </c>
      <c r="P141" s="111">
        <f>IF(B141&lt;&gt;"",SUMIF(total!$B$8:$B$1007,total!B141,$F$8:$F$1007),0)</f>
        <v>0</v>
      </c>
      <c r="Q141" s="110">
        <f>SUMIF(total!$B$8:$B$1007,total!B141,$I$8:$I$1007)</f>
        <v>0</v>
      </c>
      <c r="R141" s="110">
        <f>SUMIF(acc!$B$8:$B$507,total!D141,acc!$J$8:$J$507)</f>
        <v>0</v>
      </c>
      <c r="S141" s="110">
        <f>IF(D141&lt;&gt;"",SUMIF(total!$D$8:$D$1007,total!D141,$F$8:$F$1007),0)</f>
        <v>0</v>
      </c>
      <c r="T141" s="110">
        <f>SUMIF(pay!$B$8:$B$507,total!G141,pay!$H$8:$H$507)</f>
        <v>0</v>
      </c>
      <c r="U141" s="110">
        <f>IF(G141&lt;&gt;"",SUMIF(total!$G$8:$G$1007,total!G141,$I$8:$I$1007),0)</f>
        <v>0</v>
      </c>
    </row>
    <row r="142" spans="1:21" x14ac:dyDescent="0.25">
      <c r="A142" s="69">
        <v>135</v>
      </c>
      <c r="B142" s="69" t="str">
        <f>IF(AND(C142&lt;&gt;"",C142&lt;&gt;" -  -  -  -  - "),VLOOKUP(C142,exp!$A$8:$B$507,2,FALSE),"")</f>
        <v/>
      </c>
      <c r="C142" s="60"/>
      <c r="D142" s="69" t="str">
        <f>IF(AND(E142&lt;&gt;"",E142&lt;&gt;" -  -  -  -  - "),VLOOKUP(E142,acc!$A$8:$B$507,2,FALSE),"")</f>
        <v/>
      </c>
      <c r="E142" s="60"/>
      <c r="F142" s="44"/>
      <c r="G142" s="69" t="str">
        <f>IF(AND(H142&lt;&gt;"",H142&lt;&gt;" -  -  -  -  - "),VLOOKUP(H142,pay!$A$8:$B$507,2,FALSE),"")</f>
        <v/>
      </c>
      <c r="H142" s="60"/>
      <c r="I142" s="44"/>
      <c r="J142" s="93" t="str">
        <f t="shared" si="10"/>
        <v>OK</v>
      </c>
      <c r="K142" s="93" t="str">
        <f t="shared" si="11"/>
        <v>OK</v>
      </c>
      <c r="L142" s="93" t="str">
        <f t="shared" si="12"/>
        <v>OK</v>
      </c>
      <c r="M142" s="93" t="str">
        <f t="shared" si="13"/>
        <v>OK</v>
      </c>
      <c r="N142" s="63" t="str">
        <f t="shared" si="14"/>
        <v/>
      </c>
      <c r="O142" s="110">
        <f>SUMIF(exp!$B$8:$B$507,total!B142,exp!$Q$8:$Q$507)</f>
        <v>0</v>
      </c>
      <c r="P142" s="111">
        <f>IF(B142&lt;&gt;"",SUMIF(total!$B$8:$B$1007,total!B142,$F$8:$F$1007),0)</f>
        <v>0</v>
      </c>
      <c r="Q142" s="110">
        <f>SUMIF(total!$B$8:$B$1007,total!B142,$I$8:$I$1007)</f>
        <v>0</v>
      </c>
      <c r="R142" s="110">
        <f>SUMIF(acc!$B$8:$B$507,total!D142,acc!$J$8:$J$507)</f>
        <v>0</v>
      </c>
      <c r="S142" s="110">
        <f>IF(D142&lt;&gt;"",SUMIF(total!$D$8:$D$1007,total!D142,$F$8:$F$1007),0)</f>
        <v>0</v>
      </c>
      <c r="T142" s="110">
        <f>SUMIF(pay!$B$8:$B$507,total!G142,pay!$H$8:$H$507)</f>
        <v>0</v>
      </c>
      <c r="U142" s="110">
        <f>IF(G142&lt;&gt;"",SUMIF(total!$G$8:$G$1007,total!G142,$I$8:$I$1007),0)</f>
        <v>0</v>
      </c>
    </row>
    <row r="143" spans="1:21" x14ac:dyDescent="0.25">
      <c r="A143" s="69">
        <v>136</v>
      </c>
      <c r="B143" s="69" t="str">
        <f>IF(AND(C143&lt;&gt;"",C143&lt;&gt;" -  -  -  -  - "),VLOOKUP(C143,exp!$A$8:$B$507,2,FALSE),"")</f>
        <v/>
      </c>
      <c r="C143" s="60"/>
      <c r="D143" s="69" t="str">
        <f>IF(AND(E143&lt;&gt;"",E143&lt;&gt;" -  -  -  -  - "),VLOOKUP(E143,acc!$A$8:$B$507,2,FALSE),"")</f>
        <v/>
      </c>
      <c r="E143" s="60"/>
      <c r="F143" s="44"/>
      <c r="G143" s="69" t="str">
        <f>IF(AND(H143&lt;&gt;"",H143&lt;&gt;" -  -  -  -  - "),VLOOKUP(H143,pay!$A$8:$B$507,2,FALSE),"")</f>
        <v/>
      </c>
      <c r="H143" s="60"/>
      <c r="I143" s="44"/>
      <c r="J143" s="93" t="str">
        <f t="shared" si="10"/>
        <v>OK</v>
      </c>
      <c r="K143" s="93" t="str">
        <f t="shared" si="11"/>
        <v>OK</v>
      </c>
      <c r="L143" s="93" t="str">
        <f t="shared" si="12"/>
        <v>OK</v>
      </c>
      <c r="M143" s="93" t="str">
        <f t="shared" si="13"/>
        <v>OK</v>
      </c>
      <c r="N143" s="63" t="str">
        <f t="shared" si="14"/>
        <v/>
      </c>
      <c r="O143" s="110">
        <f>SUMIF(exp!$B$8:$B$507,total!B143,exp!$Q$8:$Q$507)</f>
        <v>0</v>
      </c>
      <c r="P143" s="111">
        <f>IF(B143&lt;&gt;"",SUMIF(total!$B$8:$B$1007,total!B143,$F$8:$F$1007),0)</f>
        <v>0</v>
      </c>
      <c r="Q143" s="110">
        <f>SUMIF(total!$B$8:$B$1007,total!B143,$I$8:$I$1007)</f>
        <v>0</v>
      </c>
      <c r="R143" s="110">
        <f>SUMIF(acc!$B$8:$B$507,total!D143,acc!$J$8:$J$507)</f>
        <v>0</v>
      </c>
      <c r="S143" s="110">
        <f>IF(D143&lt;&gt;"",SUMIF(total!$D$8:$D$1007,total!D143,$F$8:$F$1007),0)</f>
        <v>0</v>
      </c>
      <c r="T143" s="110">
        <f>SUMIF(pay!$B$8:$B$507,total!G143,pay!$H$8:$H$507)</f>
        <v>0</v>
      </c>
      <c r="U143" s="110">
        <f>IF(G143&lt;&gt;"",SUMIF(total!$G$8:$G$1007,total!G143,$I$8:$I$1007),0)</f>
        <v>0</v>
      </c>
    </row>
    <row r="144" spans="1:21" x14ac:dyDescent="0.25">
      <c r="A144" s="69">
        <v>137</v>
      </c>
      <c r="B144" s="69" t="str">
        <f>IF(AND(C144&lt;&gt;"",C144&lt;&gt;" -  -  -  -  - "),VLOOKUP(C144,exp!$A$8:$B$507,2,FALSE),"")</f>
        <v/>
      </c>
      <c r="C144" s="60"/>
      <c r="D144" s="69" t="str">
        <f>IF(AND(E144&lt;&gt;"",E144&lt;&gt;" -  -  -  -  - "),VLOOKUP(E144,acc!$A$8:$B$507,2,FALSE),"")</f>
        <v/>
      </c>
      <c r="E144" s="60"/>
      <c r="F144" s="44"/>
      <c r="G144" s="69" t="str">
        <f>IF(AND(H144&lt;&gt;"",H144&lt;&gt;" -  -  -  -  - "),VLOOKUP(H144,pay!$A$8:$B$507,2,FALSE),"")</f>
        <v/>
      </c>
      <c r="H144" s="60"/>
      <c r="I144" s="44"/>
      <c r="J144" s="93" t="str">
        <f t="shared" si="10"/>
        <v>OK</v>
      </c>
      <c r="K144" s="93" t="str">
        <f t="shared" si="11"/>
        <v>OK</v>
      </c>
      <c r="L144" s="93" t="str">
        <f t="shared" si="12"/>
        <v>OK</v>
      </c>
      <c r="M144" s="93" t="str">
        <f t="shared" si="13"/>
        <v>OK</v>
      </c>
      <c r="N144" s="63" t="str">
        <f t="shared" si="14"/>
        <v/>
      </c>
      <c r="O144" s="110">
        <f>SUMIF(exp!$B$8:$B$507,total!B144,exp!$Q$8:$Q$507)</f>
        <v>0</v>
      </c>
      <c r="P144" s="111">
        <f>IF(B144&lt;&gt;"",SUMIF(total!$B$8:$B$1007,total!B144,$F$8:$F$1007),0)</f>
        <v>0</v>
      </c>
      <c r="Q144" s="110">
        <f>SUMIF(total!$B$8:$B$1007,total!B144,$I$8:$I$1007)</f>
        <v>0</v>
      </c>
      <c r="R144" s="110">
        <f>SUMIF(acc!$B$8:$B$507,total!D144,acc!$J$8:$J$507)</f>
        <v>0</v>
      </c>
      <c r="S144" s="110">
        <f>IF(D144&lt;&gt;"",SUMIF(total!$D$8:$D$1007,total!D144,$F$8:$F$1007),0)</f>
        <v>0</v>
      </c>
      <c r="T144" s="110">
        <f>SUMIF(pay!$B$8:$B$507,total!G144,pay!$H$8:$H$507)</f>
        <v>0</v>
      </c>
      <c r="U144" s="110">
        <f>IF(G144&lt;&gt;"",SUMIF(total!$G$8:$G$1007,total!G144,$I$8:$I$1007),0)</f>
        <v>0</v>
      </c>
    </row>
    <row r="145" spans="1:21" x14ac:dyDescent="0.25">
      <c r="A145" s="69">
        <v>138</v>
      </c>
      <c r="B145" s="69" t="str">
        <f>IF(AND(C145&lt;&gt;"",C145&lt;&gt;" -  -  -  -  - "),VLOOKUP(C145,exp!$A$8:$B$507,2,FALSE),"")</f>
        <v/>
      </c>
      <c r="C145" s="60"/>
      <c r="D145" s="69" t="str">
        <f>IF(AND(E145&lt;&gt;"",E145&lt;&gt;" -  -  -  -  - "),VLOOKUP(E145,acc!$A$8:$B$507,2,FALSE),"")</f>
        <v/>
      </c>
      <c r="E145" s="60"/>
      <c r="F145" s="44"/>
      <c r="G145" s="69" t="str">
        <f>IF(AND(H145&lt;&gt;"",H145&lt;&gt;" -  -  -  -  - "),VLOOKUP(H145,pay!$A$8:$B$507,2,FALSE),"")</f>
        <v/>
      </c>
      <c r="H145" s="60"/>
      <c r="I145" s="44"/>
      <c r="J145" s="93" t="str">
        <f t="shared" si="10"/>
        <v>OK</v>
      </c>
      <c r="K145" s="93" t="str">
        <f t="shared" si="11"/>
        <v>OK</v>
      </c>
      <c r="L145" s="93" t="str">
        <f t="shared" si="12"/>
        <v>OK</v>
      </c>
      <c r="M145" s="93" t="str">
        <f t="shared" si="13"/>
        <v>OK</v>
      </c>
      <c r="N145" s="63" t="str">
        <f t="shared" si="14"/>
        <v/>
      </c>
      <c r="O145" s="110">
        <f>SUMIF(exp!$B$8:$B$507,total!B145,exp!$Q$8:$Q$507)</f>
        <v>0</v>
      </c>
      <c r="P145" s="111">
        <f>IF(B145&lt;&gt;"",SUMIF(total!$B$8:$B$1007,total!B145,$F$8:$F$1007),0)</f>
        <v>0</v>
      </c>
      <c r="Q145" s="110">
        <f>SUMIF(total!$B$8:$B$1007,total!B145,$I$8:$I$1007)</f>
        <v>0</v>
      </c>
      <c r="R145" s="110">
        <f>SUMIF(acc!$B$8:$B$507,total!D145,acc!$J$8:$J$507)</f>
        <v>0</v>
      </c>
      <c r="S145" s="110">
        <f>IF(D145&lt;&gt;"",SUMIF(total!$D$8:$D$1007,total!D145,$F$8:$F$1007),0)</f>
        <v>0</v>
      </c>
      <c r="T145" s="110">
        <f>SUMIF(pay!$B$8:$B$507,total!G145,pay!$H$8:$H$507)</f>
        <v>0</v>
      </c>
      <c r="U145" s="110">
        <f>IF(G145&lt;&gt;"",SUMIF(total!$G$8:$G$1007,total!G145,$I$8:$I$1007),0)</f>
        <v>0</v>
      </c>
    </row>
    <row r="146" spans="1:21" x14ac:dyDescent="0.25">
      <c r="A146" s="69">
        <v>139</v>
      </c>
      <c r="B146" s="69" t="str">
        <f>IF(AND(C146&lt;&gt;"",C146&lt;&gt;" -  -  -  -  - "),VLOOKUP(C146,exp!$A$8:$B$507,2,FALSE),"")</f>
        <v/>
      </c>
      <c r="C146" s="60"/>
      <c r="D146" s="69" t="str">
        <f>IF(AND(E146&lt;&gt;"",E146&lt;&gt;" -  -  -  -  - "),VLOOKUP(E146,acc!$A$8:$B$507,2,FALSE),"")</f>
        <v/>
      </c>
      <c r="E146" s="60"/>
      <c r="F146" s="44"/>
      <c r="G146" s="69" t="str">
        <f>IF(AND(H146&lt;&gt;"",H146&lt;&gt;" -  -  -  -  - "),VLOOKUP(H146,pay!$A$8:$B$507,2,FALSE),"")</f>
        <v/>
      </c>
      <c r="H146" s="60"/>
      <c r="I146" s="44"/>
      <c r="J146" s="93" t="str">
        <f t="shared" si="10"/>
        <v>OK</v>
      </c>
      <c r="K146" s="93" t="str">
        <f t="shared" si="11"/>
        <v>OK</v>
      </c>
      <c r="L146" s="93" t="str">
        <f t="shared" si="12"/>
        <v>OK</v>
      </c>
      <c r="M146" s="93" t="str">
        <f t="shared" si="13"/>
        <v>OK</v>
      </c>
      <c r="N146" s="63" t="str">
        <f t="shared" si="14"/>
        <v/>
      </c>
      <c r="O146" s="110">
        <f>SUMIF(exp!$B$8:$B$507,total!B146,exp!$Q$8:$Q$507)</f>
        <v>0</v>
      </c>
      <c r="P146" s="111">
        <f>IF(B146&lt;&gt;"",SUMIF(total!$B$8:$B$1007,total!B146,$F$8:$F$1007),0)</f>
        <v>0</v>
      </c>
      <c r="Q146" s="110">
        <f>SUMIF(total!$B$8:$B$1007,total!B146,$I$8:$I$1007)</f>
        <v>0</v>
      </c>
      <c r="R146" s="110">
        <f>SUMIF(acc!$B$8:$B$507,total!D146,acc!$J$8:$J$507)</f>
        <v>0</v>
      </c>
      <c r="S146" s="110">
        <f>IF(D146&lt;&gt;"",SUMIF(total!$D$8:$D$1007,total!D146,$F$8:$F$1007),0)</f>
        <v>0</v>
      </c>
      <c r="T146" s="110">
        <f>SUMIF(pay!$B$8:$B$507,total!G146,pay!$H$8:$H$507)</f>
        <v>0</v>
      </c>
      <c r="U146" s="110">
        <f>IF(G146&lt;&gt;"",SUMIF(total!$G$8:$G$1007,total!G146,$I$8:$I$1007),0)</f>
        <v>0</v>
      </c>
    </row>
    <row r="147" spans="1:21" x14ac:dyDescent="0.25">
      <c r="A147" s="69">
        <v>140</v>
      </c>
      <c r="B147" s="69" t="str">
        <f>IF(AND(C147&lt;&gt;"",C147&lt;&gt;" -  -  -  -  - "),VLOOKUP(C147,exp!$A$8:$B$507,2,FALSE),"")</f>
        <v/>
      </c>
      <c r="C147" s="60"/>
      <c r="D147" s="69" t="str">
        <f>IF(AND(E147&lt;&gt;"",E147&lt;&gt;" -  -  -  -  - "),VLOOKUP(E147,acc!$A$8:$B$507,2,FALSE),"")</f>
        <v/>
      </c>
      <c r="E147" s="60"/>
      <c r="F147" s="44"/>
      <c r="G147" s="69" t="str">
        <f>IF(AND(H147&lt;&gt;"",H147&lt;&gt;" -  -  -  -  - "),VLOOKUP(H147,pay!$A$8:$B$507,2,FALSE),"")</f>
        <v/>
      </c>
      <c r="H147" s="60"/>
      <c r="I147" s="44"/>
      <c r="J147" s="93" t="str">
        <f t="shared" si="10"/>
        <v>OK</v>
      </c>
      <c r="K147" s="93" t="str">
        <f t="shared" si="11"/>
        <v>OK</v>
      </c>
      <c r="L147" s="93" t="str">
        <f t="shared" si="12"/>
        <v>OK</v>
      </c>
      <c r="M147" s="93" t="str">
        <f t="shared" si="13"/>
        <v>OK</v>
      </c>
      <c r="N147" s="63" t="str">
        <f t="shared" si="14"/>
        <v/>
      </c>
      <c r="O147" s="110">
        <f>SUMIF(exp!$B$8:$B$507,total!B147,exp!$Q$8:$Q$507)</f>
        <v>0</v>
      </c>
      <c r="P147" s="111">
        <f>IF(B147&lt;&gt;"",SUMIF(total!$B$8:$B$1007,total!B147,$F$8:$F$1007),0)</f>
        <v>0</v>
      </c>
      <c r="Q147" s="110">
        <f>SUMIF(total!$B$8:$B$1007,total!B147,$I$8:$I$1007)</f>
        <v>0</v>
      </c>
      <c r="R147" s="110">
        <f>SUMIF(acc!$B$8:$B$507,total!D147,acc!$J$8:$J$507)</f>
        <v>0</v>
      </c>
      <c r="S147" s="110">
        <f>IF(D147&lt;&gt;"",SUMIF(total!$D$8:$D$1007,total!D147,$F$8:$F$1007),0)</f>
        <v>0</v>
      </c>
      <c r="T147" s="110">
        <f>SUMIF(pay!$B$8:$B$507,total!G147,pay!$H$8:$H$507)</f>
        <v>0</v>
      </c>
      <c r="U147" s="110">
        <f>IF(G147&lt;&gt;"",SUMIF(total!$G$8:$G$1007,total!G147,$I$8:$I$1007),0)</f>
        <v>0</v>
      </c>
    </row>
    <row r="148" spans="1:21" x14ac:dyDescent="0.25">
      <c r="A148" s="69">
        <v>141</v>
      </c>
      <c r="B148" s="69" t="str">
        <f>IF(AND(C148&lt;&gt;"",C148&lt;&gt;" -  -  -  -  - "),VLOOKUP(C148,exp!$A$8:$B$507,2,FALSE),"")</f>
        <v/>
      </c>
      <c r="C148" s="60"/>
      <c r="D148" s="69" t="str">
        <f>IF(AND(E148&lt;&gt;"",E148&lt;&gt;" -  -  -  -  - "),VLOOKUP(E148,acc!$A$8:$B$507,2,FALSE),"")</f>
        <v/>
      </c>
      <c r="E148" s="60"/>
      <c r="F148" s="44"/>
      <c r="G148" s="69" t="str">
        <f>IF(AND(H148&lt;&gt;"",H148&lt;&gt;" -  -  -  -  - "),VLOOKUP(H148,pay!$A$8:$B$507,2,FALSE),"")</f>
        <v/>
      </c>
      <c r="H148" s="60"/>
      <c r="I148" s="44"/>
      <c r="J148" s="93" t="str">
        <f t="shared" si="10"/>
        <v>OK</v>
      </c>
      <c r="K148" s="93" t="str">
        <f t="shared" si="11"/>
        <v>OK</v>
      </c>
      <c r="L148" s="93" t="str">
        <f t="shared" si="12"/>
        <v>OK</v>
      </c>
      <c r="M148" s="93" t="str">
        <f t="shared" si="13"/>
        <v>OK</v>
      </c>
      <c r="N148" s="63" t="str">
        <f t="shared" si="14"/>
        <v/>
      </c>
      <c r="O148" s="110">
        <f>SUMIF(exp!$B$8:$B$507,total!B148,exp!$Q$8:$Q$507)</f>
        <v>0</v>
      </c>
      <c r="P148" s="111">
        <f>IF(B148&lt;&gt;"",SUMIF(total!$B$8:$B$1007,total!B148,$F$8:$F$1007),0)</f>
        <v>0</v>
      </c>
      <c r="Q148" s="110">
        <f>SUMIF(total!$B$8:$B$1007,total!B148,$I$8:$I$1007)</f>
        <v>0</v>
      </c>
      <c r="R148" s="110">
        <f>SUMIF(acc!$B$8:$B$507,total!D148,acc!$J$8:$J$507)</f>
        <v>0</v>
      </c>
      <c r="S148" s="110">
        <f>IF(D148&lt;&gt;"",SUMIF(total!$D$8:$D$1007,total!D148,$F$8:$F$1007),0)</f>
        <v>0</v>
      </c>
      <c r="T148" s="110">
        <f>SUMIF(pay!$B$8:$B$507,total!G148,pay!$H$8:$H$507)</f>
        <v>0</v>
      </c>
      <c r="U148" s="110">
        <f>IF(G148&lt;&gt;"",SUMIF(total!$G$8:$G$1007,total!G148,$I$8:$I$1007),0)</f>
        <v>0</v>
      </c>
    </row>
    <row r="149" spans="1:21" x14ac:dyDescent="0.25">
      <c r="A149" s="69">
        <v>142</v>
      </c>
      <c r="B149" s="69" t="str">
        <f>IF(AND(C149&lt;&gt;"",C149&lt;&gt;" -  -  -  -  - "),VLOOKUP(C149,exp!$A$8:$B$507,2,FALSE),"")</f>
        <v/>
      </c>
      <c r="C149" s="60"/>
      <c r="D149" s="69" t="str">
        <f>IF(AND(E149&lt;&gt;"",E149&lt;&gt;" -  -  -  -  - "),VLOOKUP(E149,acc!$A$8:$B$507,2,FALSE),"")</f>
        <v/>
      </c>
      <c r="E149" s="60"/>
      <c r="F149" s="44"/>
      <c r="G149" s="69" t="str">
        <f>IF(AND(H149&lt;&gt;"",H149&lt;&gt;" -  -  -  -  - "),VLOOKUP(H149,pay!$A$8:$B$507,2,FALSE),"")</f>
        <v/>
      </c>
      <c r="H149" s="60"/>
      <c r="I149" s="44"/>
      <c r="J149" s="93" t="str">
        <f t="shared" si="10"/>
        <v>OK</v>
      </c>
      <c r="K149" s="93" t="str">
        <f t="shared" si="11"/>
        <v>OK</v>
      </c>
      <c r="L149" s="93" t="str">
        <f t="shared" si="12"/>
        <v>OK</v>
      </c>
      <c r="M149" s="93" t="str">
        <f t="shared" si="13"/>
        <v>OK</v>
      </c>
      <c r="N149" s="63" t="str">
        <f t="shared" si="14"/>
        <v/>
      </c>
      <c r="O149" s="110">
        <f>SUMIF(exp!$B$8:$B$507,total!B149,exp!$Q$8:$Q$507)</f>
        <v>0</v>
      </c>
      <c r="P149" s="111">
        <f>IF(B149&lt;&gt;"",SUMIF(total!$B$8:$B$1007,total!B149,$F$8:$F$1007),0)</f>
        <v>0</v>
      </c>
      <c r="Q149" s="110">
        <f>SUMIF(total!$B$8:$B$1007,total!B149,$I$8:$I$1007)</f>
        <v>0</v>
      </c>
      <c r="R149" s="110">
        <f>SUMIF(acc!$B$8:$B$507,total!D149,acc!$J$8:$J$507)</f>
        <v>0</v>
      </c>
      <c r="S149" s="110">
        <f>IF(D149&lt;&gt;"",SUMIF(total!$D$8:$D$1007,total!D149,$F$8:$F$1007),0)</f>
        <v>0</v>
      </c>
      <c r="T149" s="110">
        <f>SUMIF(pay!$B$8:$B$507,total!G149,pay!$H$8:$H$507)</f>
        <v>0</v>
      </c>
      <c r="U149" s="110">
        <f>IF(G149&lt;&gt;"",SUMIF(total!$G$8:$G$1007,total!G149,$I$8:$I$1007),0)</f>
        <v>0</v>
      </c>
    </row>
    <row r="150" spans="1:21" x14ac:dyDescent="0.25">
      <c r="A150" s="69">
        <v>143</v>
      </c>
      <c r="B150" s="69" t="str">
        <f>IF(AND(C150&lt;&gt;"",C150&lt;&gt;" -  -  -  -  - "),VLOOKUP(C150,exp!$A$8:$B$507,2,FALSE),"")</f>
        <v/>
      </c>
      <c r="C150" s="60"/>
      <c r="D150" s="69" t="str">
        <f>IF(AND(E150&lt;&gt;"",E150&lt;&gt;" -  -  -  -  - "),VLOOKUP(E150,acc!$A$8:$B$507,2,FALSE),"")</f>
        <v/>
      </c>
      <c r="E150" s="60"/>
      <c r="F150" s="44"/>
      <c r="G150" s="69" t="str">
        <f>IF(AND(H150&lt;&gt;"",H150&lt;&gt;" -  -  -  -  - "),VLOOKUP(H150,pay!$A$8:$B$507,2,FALSE),"")</f>
        <v/>
      </c>
      <c r="H150" s="60"/>
      <c r="I150" s="44"/>
      <c r="J150" s="93" t="str">
        <f t="shared" si="10"/>
        <v>OK</v>
      </c>
      <c r="K150" s="93" t="str">
        <f t="shared" si="11"/>
        <v>OK</v>
      </c>
      <c r="L150" s="93" t="str">
        <f t="shared" si="12"/>
        <v>OK</v>
      </c>
      <c r="M150" s="93" t="str">
        <f t="shared" si="13"/>
        <v>OK</v>
      </c>
      <c r="N150" s="63" t="str">
        <f t="shared" si="14"/>
        <v/>
      </c>
      <c r="O150" s="110">
        <f>SUMIF(exp!$B$8:$B$507,total!B150,exp!$Q$8:$Q$507)</f>
        <v>0</v>
      </c>
      <c r="P150" s="111">
        <f>IF(B150&lt;&gt;"",SUMIF(total!$B$8:$B$1007,total!B150,$F$8:$F$1007),0)</f>
        <v>0</v>
      </c>
      <c r="Q150" s="110">
        <f>SUMIF(total!$B$8:$B$1007,total!B150,$I$8:$I$1007)</f>
        <v>0</v>
      </c>
      <c r="R150" s="110">
        <f>SUMIF(acc!$B$8:$B$507,total!D150,acc!$J$8:$J$507)</f>
        <v>0</v>
      </c>
      <c r="S150" s="110">
        <f>IF(D150&lt;&gt;"",SUMIF(total!$D$8:$D$1007,total!D150,$F$8:$F$1007),0)</f>
        <v>0</v>
      </c>
      <c r="T150" s="110">
        <f>SUMIF(pay!$B$8:$B$507,total!G150,pay!$H$8:$H$507)</f>
        <v>0</v>
      </c>
      <c r="U150" s="110">
        <f>IF(G150&lt;&gt;"",SUMIF(total!$G$8:$G$1007,total!G150,$I$8:$I$1007),0)</f>
        <v>0</v>
      </c>
    </row>
    <row r="151" spans="1:21" x14ac:dyDescent="0.25">
      <c r="A151" s="69">
        <v>144</v>
      </c>
      <c r="B151" s="69" t="str">
        <f>IF(AND(C151&lt;&gt;"",C151&lt;&gt;" -  -  -  -  - "),VLOOKUP(C151,exp!$A$8:$B$507,2,FALSE),"")</f>
        <v/>
      </c>
      <c r="C151" s="60"/>
      <c r="D151" s="69" t="str">
        <f>IF(AND(E151&lt;&gt;"",E151&lt;&gt;" -  -  -  -  - "),VLOOKUP(E151,acc!$A$8:$B$507,2,FALSE),"")</f>
        <v/>
      </c>
      <c r="E151" s="60"/>
      <c r="F151" s="44"/>
      <c r="G151" s="69" t="str">
        <f>IF(AND(H151&lt;&gt;"",H151&lt;&gt;" -  -  -  -  - "),VLOOKUP(H151,pay!$A$8:$B$507,2,FALSE),"")</f>
        <v/>
      </c>
      <c r="H151" s="60"/>
      <c r="I151" s="44"/>
      <c r="J151" s="93" t="str">
        <f t="shared" si="10"/>
        <v>OK</v>
      </c>
      <c r="K151" s="93" t="str">
        <f t="shared" si="11"/>
        <v>OK</v>
      </c>
      <c r="L151" s="93" t="str">
        <f t="shared" si="12"/>
        <v>OK</v>
      </c>
      <c r="M151" s="93" t="str">
        <f t="shared" si="13"/>
        <v>OK</v>
      </c>
      <c r="N151" s="63" t="str">
        <f t="shared" si="14"/>
        <v/>
      </c>
      <c r="O151" s="110">
        <f>SUMIF(exp!$B$8:$B$507,total!B151,exp!$Q$8:$Q$507)</f>
        <v>0</v>
      </c>
      <c r="P151" s="111">
        <f>IF(B151&lt;&gt;"",SUMIF(total!$B$8:$B$1007,total!B151,$F$8:$F$1007),0)</f>
        <v>0</v>
      </c>
      <c r="Q151" s="110">
        <f>SUMIF(total!$B$8:$B$1007,total!B151,$I$8:$I$1007)</f>
        <v>0</v>
      </c>
      <c r="R151" s="110">
        <f>SUMIF(acc!$B$8:$B$507,total!D151,acc!$J$8:$J$507)</f>
        <v>0</v>
      </c>
      <c r="S151" s="110">
        <f>IF(D151&lt;&gt;"",SUMIF(total!$D$8:$D$1007,total!D151,$F$8:$F$1007),0)</f>
        <v>0</v>
      </c>
      <c r="T151" s="110">
        <f>SUMIF(pay!$B$8:$B$507,total!G151,pay!$H$8:$H$507)</f>
        <v>0</v>
      </c>
      <c r="U151" s="110">
        <f>IF(G151&lt;&gt;"",SUMIF(total!$G$8:$G$1007,total!G151,$I$8:$I$1007),0)</f>
        <v>0</v>
      </c>
    </row>
    <row r="152" spans="1:21" x14ac:dyDescent="0.25">
      <c r="A152" s="69">
        <v>145</v>
      </c>
      <c r="B152" s="69" t="str">
        <f>IF(AND(C152&lt;&gt;"",C152&lt;&gt;" -  -  -  -  - "),VLOOKUP(C152,exp!$A$8:$B$507,2,FALSE),"")</f>
        <v/>
      </c>
      <c r="C152" s="60"/>
      <c r="D152" s="69" t="str">
        <f>IF(AND(E152&lt;&gt;"",E152&lt;&gt;" -  -  -  -  - "),VLOOKUP(E152,acc!$A$8:$B$507,2,FALSE),"")</f>
        <v/>
      </c>
      <c r="E152" s="60"/>
      <c r="F152" s="44"/>
      <c r="G152" s="69" t="str">
        <f>IF(AND(H152&lt;&gt;"",H152&lt;&gt;" -  -  -  -  - "),VLOOKUP(H152,pay!$A$8:$B$507,2,FALSE),"")</f>
        <v/>
      </c>
      <c r="H152" s="60"/>
      <c r="I152" s="44"/>
      <c r="J152" s="93" t="str">
        <f t="shared" si="10"/>
        <v>OK</v>
      </c>
      <c r="K152" s="93" t="str">
        <f t="shared" si="11"/>
        <v>OK</v>
      </c>
      <c r="L152" s="93" t="str">
        <f t="shared" si="12"/>
        <v>OK</v>
      </c>
      <c r="M152" s="93" t="str">
        <f t="shared" si="13"/>
        <v>OK</v>
      </c>
      <c r="N152" s="63" t="str">
        <f t="shared" si="14"/>
        <v/>
      </c>
      <c r="O152" s="110">
        <f>SUMIF(exp!$B$8:$B$507,total!B152,exp!$Q$8:$Q$507)</f>
        <v>0</v>
      </c>
      <c r="P152" s="111">
        <f>IF(B152&lt;&gt;"",SUMIF(total!$B$8:$B$1007,total!B152,$F$8:$F$1007),0)</f>
        <v>0</v>
      </c>
      <c r="Q152" s="110">
        <f>SUMIF(total!$B$8:$B$1007,total!B152,$I$8:$I$1007)</f>
        <v>0</v>
      </c>
      <c r="R152" s="110">
        <f>SUMIF(acc!$B$8:$B$507,total!D152,acc!$J$8:$J$507)</f>
        <v>0</v>
      </c>
      <c r="S152" s="110">
        <f>IF(D152&lt;&gt;"",SUMIF(total!$D$8:$D$1007,total!D152,$F$8:$F$1007),0)</f>
        <v>0</v>
      </c>
      <c r="T152" s="110">
        <f>SUMIF(pay!$B$8:$B$507,total!G152,pay!$H$8:$H$507)</f>
        <v>0</v>
      </c>
      <c r="U152" s="110">
        <f>IF(G152&lt;&gt;"",SUMIF(total!$G$8:$G$1007,total!G152,$I$8:$I$1007),0)</f>
        <v>0</v>
      </c>
    </row>
    <row r="153" spans="1:21" x14ac:dyDescent="0.25">
      <c r="A153" s="69">
        <v>146</v>
      </c>
      <c r="B153" s="69" t="str">
        <f>IF(AND(C153&lt;&gt;"",C153&lt;&gt;" -  -  -  -  - "),VLOOKUP(C153,exp!$A$8:$B$507,2,FALSE),"")</f>
        <v/>
      </c>
      <c r="C153" s="60"/>
      <c r="D153" s="69" t="str">
        <f>IF(AND(E153&lt;&gt;"",E153&lt;&gt;" -  -  -  -  - "),VLOOKUP(E153,acc!$A$8:$B$507,2,FALSE),"")</f>
        <v/>
      </c>
      <c r="E153" s="60"/>
      <c r="F153" s="44"/>
      <c r="G153" s="69" t="str">
        <f>IF(AND(H153&lt;&gt;"",H153&lt;&gt;" -  -  -  -  - "),VLOOKUP(H153,pay!$A$8:$B$507,2,FALSE),"")</f>
        <v/>
      </c>
      <c r="H153" s="60"/>
      <c r="I153" s="44"/>
      <c r="J153" s="93" t="str">
        <f t="shared" si="10"/>
        <v>OK</v>
      </c>
      <c r="K153" s="93" t="str">
        <f t="shared" si="11"/>
        <v>OK</v>
      </c>
      <c r="L153" s="93" t="str">
        <f t="shared" si="12"/>
        <v>OK</v>
      </c>
      <c r="M153" s="93" t="str">
        <f t="shared" si="13"/>
        <v>OK</v>
      </c>
      <c r="N153" s="63" t="str">
        <f t="shared" si="14"/>
        <v/>
      </c>
      <c r="O153" s="110">
        <f>SUMIF(exp!$B$8:$B$507,total!B153,exp!$Q$8:$Q$507)</f>
        <v>0</v>
      </c>
      <c r="P153" s="111">
        <f>IF(B153&lt;&gt;"",SUMIF(total!$B$8:$B$1007,total!B153,$F$8:$F$1007),0)</f>
        <v>0</v>
      </c>
      <c r="Q153" s="110">
        <f>SUMIF(total!$B$8:$B$1007,total!B153,$I$8:$I$1007)</f>
        <v>0</v>
      </c>
      <c r="R153" s="110">
        <f>SUMIF(acc!$B$8:$B$507,total!D153,acc!$J$8:$J$507)</f>
        <v>0</v>
      </c>
      <c r="S153" s="110">
        <f>IF(D153&lt;&gt;"",SUMIF(total!$D$8:$D$1007,total!D153,$F$8:$F$1007),0)</f>
        <v>0</v>
      </c>
      <c r="T153" s="110">
        <f>SUMIF(pay!$B$8:$B$507,total!G153,pay!$H$8:$H$507)</f>
        <v>0</v>
      </c>
      <c r="U153" s="110">
        <f>IF(G153&lt;&gt;"",SUMIF(total!$G$8:$G$1007,total!G153,$I$8:$I$1007),0)</f>
        <v>0</v>
      </c>
    </row>
    <row r="154" spans="1:21" x14ac:dyDescent="0.25">
      <c r="A154" s="69">
        <v>147</v>
      </c>
      <c r="B154" s="69" t="str">
        <f>IF(AND(C154&lt;&gt;"",C154&lt;&gt;" -  -  -  -  - "),VLOOKUP(C154,exp!$A$8:$B$507,2,FALSE),"")</f>
        <v/>
      </c>
      <c r="C154" s="60"/>
      <c r="D154" s="69" t="str">
        <f>IF(AND(E154&lt;&gt;"",E154&lt;&gt;" -  -  -  -  - "),VLOOKUP(E154,acc!$A$8:$B$507,2,FALSE),"")</f>
        <v/>
      </c>
      <c r="E154" s="60"/>
      <c r="F154" s="44"/>
      <c r="G154" s="69" t="str">
        <f>IF(AND(H154&lt;&gt;"",H154&lt;&gt;" -  -  -  -  - "),VLOOKUP(H154,pay!$A$8:$B$507,2,FALSE),"")</f>
        <v/>
      </c>
      <c r="H154" s="60"/>
      <c r="I154" s="44"/>
      <c r="J154" s="93" t="str">
        <f t="shared" si="10"/>
        <v>OK</v>
      </c>
      <c r="K154" s="93" t="str">
        <f t="shared" si="11"/>
        <v>OK</v>
      </c>
      <c r="L154" s="93" t="str">
        <f t="shared" si="12"/>
        <v>OK</v>
      </c>
      <c r="M154" s="93" t="str">
        <f t="shared" si="13"/>
        <v>OK</v>
      </c>
      <c r="N154" s="63" t="str">
        <f t="shared" si="14"/>
        <v/>
      </c>
      <c r="O154" s="110">
        <f>SUMIF(exp!$B$8:$B$507,total!B154,exp!$Q$8:$Q$507)</f>
        <v>0</v>
      </c>
      <c r="P154" s="111">
        <f>IF(B154&lt;&gt;"",SUMIF(total!$B$8:$B$1007,total!B154,$F$8:$F$1007),0)</f>
        <v>0</v>
      </c>
      <c r="Q154" s="110">
        <f>SUMIF(total!$B$8:$B$1007,total!B154,$I$8:$I$1007)</f>
        <v>0</v>
      </c>
      <c r="R154" s="110">
        <f>SUMIF(acc!$B$8:$B$507,total!D154,acc!$J$8:$J$507)</f>
        <v>0</v>
      </c>
      <c r="S154" s="110">
        <f>IF(D154&lt;&gt;"",SUMIF(total!$D$8:$D$1007,total!D154,$F$8:$F$1007),0)</f>
        <v>0</v>
      </c>
      <c r="T154" s="110">
        <f>SUMIF(pay!$B$8:$B$507,total!G154,pay!$H$8:$H$507)</f>
        <v>0</v>
      </c>
      <c r="U154" s="110">
        <f>IF(G154&lt;&gt;"",SUMIF(total!$G$8:$G$1007,total!G154,$I$8:$I$1007),0)</f>
        <v>0</v>
      </c>
    </row>
    <row r="155" spans="1:21" x14ac:dyDescent="0.25">
      <c r="A155" s="69">
        <v>148</v>
      </c>
      <c r="B155" s="69" t="str">
        <f>IF(AND(C155&lt;&gt;"",C155&lt;&gt;" -  -  -  -  - "),VLOOKUP(C155,exp!$A$8:$B$507,2,FALSE),"")</f>
        <v/>
      </c>
      <c r="C155" s="60"/>
      <c r="D155" s="69" t="str">
        <f>IF(AND(E155&lt;&gt;"",E155&lt;&gt;" -  -  -  -  - "),VLOOKUP(E155,acc!$A$8:$B$507,2,FALSE),"")</f>
        <v/>
      </c>
      <c r="E155" s="60"/>
      <c r="F155" s="44"/>
      <c r="G155" s="69" t="str">
        <f>IF(AND(H155&lt;&gt;"",H155&lt;&gt;" -  -  -  -  - "),VLOOKUP(H155,pay!$A$8:$B$507,2,FALSE),"")</f>
        <v/>
      </c>
      <c r="H155" s="60"/>
      <c r="I155" s="44"/>
      <c r="J155" s="93" t="str">
        <f t="shared" si="10"/>
        <v>OK</v>
      </c>
      <c r="K155" s="93" t="str">
        <f t="shared" si="11"/>
        <v>OK</v>
      </c>
      <c r="L155" s="93" t="str">
        <f t="shared" si="12"/>
        <v>OK</v>
      </c>
      <c r="M155" s="93" t="str">
        <f t="shared" si="13"/>
        <v>OK</v>
      </c>
      <c r="N155" s="63" t="str">
        <f t="shared" si="14"/>
        <v/>
      </c>
      <c r="O155" s="110">
        <f>SUMIF(exp!$B$8:$B$507,total!B155,exp!$Q$8:$Q$507)</f>
        <v>0</v>
      </c>
      <c r="P155" s="111">
        <f>IF(B155&lt;&gt;"",SUMIF(total!$B$8:$B$1007,total!B155,$F$8:$F$1007),0)</f>
        <v>0</v>
      </c>
      <c r="Q155" s="110">
        <f>SUMIF(total!$B$8:$B$1007,total!B155,$I$8:$I$1007)</f>
        <v>0</v>
      </c>
      <c r="R155" s="110">
        <f>SUMIF(acc!$B$8:$B$507,total!D155,acc!$J$8:$J$507)</f>
        <v>0</v>
      </c>
      <c r="S155" s="110">
        <f>IF(D155&lt;&gt;"",SUMIF(total!$D$8:$D$1007,total!D155,$F$8:$F$1007),0)</f>
        <v>0</v>
      </c>
      <c r="T155" s="110">
        <f>SUMIF(pay!$B$8:$B$507,total!G155,pay!$H$8:$H$507)</f>
        <v>0</v>
      </c>
      <c r="U155" s="110">
        <f>IF(G155&lt;&gt;"",SUMIF(total!$G$8:$G$1007,total!G155,$I$8:$I$1007),0)</f>
        <v>0</v>
      </c>
    </row>
    <row r="156" spans="1:21" x14ac:dyDescent="0.25">
      <c r="A156" s="69">
        <v>149</v>
      </c>
      <c r="B156" s="69" t="str">
        <f>IF(AND(C156&lt;&gt;"",C156&lt;&gt;" -  -  -  -  - "),VLOOKUP(C156,exp!$A$8:$B$507,2,FALSE),"")</f>
        <v/>
      </c>
      <c r="C156" s="60"/>
      <c r="D156" s="69" t="str">
        <f>IF(AND(E156&lt;&gt;"",E156&lt;&gt;" -  -  -  -  - "),VLOOKUP(E156,acc!$A$8:$B$507,2,FALSE),"")</f>
        <v/>
      </c>
      <c r="E156" s="60"/>
      <c r="F156" s="44"/>
      <c r="G156" s="69" t="str">
        <f>IF(AND(H156&lt;&gt;"",H156&lt;&gt;" -  -  -  -  - "),VLOOKUP(H156,pay!$A$8:$B$507,2,FALSE),"")</f>
        <v/>
      </c>
      <c r="H156" s="60"/>
      <c r="I156" s="44"/>
      <c r="J156" s="93" t="str">
        <f t="shared" si="10"/>
        <v>OK</v>
      </c>
      <c r="K156" s="93" t="str">
        <f t="shared" si="11"/>
        <v>OK</v>
      </c>
      <c r="L156" s="93" t="str">
        <f t="shared" si="12"/>
        <v>OK</v>
      </c>
      <c r="M156" s="93" t="str">
        <f t="shared" si="13"/>
        <v>OK</v>
      </c>
      <c r="N156" s="63" t="str">
        <f t="shared" si="14"/>
        <v/>
      </c>
      <c r="O156" s="110">
        <f>SUMIF(exp!$B$8:$B$507,total!B156,exp!$Q$8:$Q$507)</f>
        <v>0</v>
      </c>
      <c r="P156" s="111">
        <f>IF(B156&lt;&gt;"",SUMIF(total!$B$8:$B$1007,total!B156,$F$8:$F$1007),0)</f>
        <v>0</v>
      </c>
      <c r="Q156" s="110">
        <f>SUMIF(total!$B$8:$B$1007,total!B156,$I$8:$I$1007)</f>
        <v>0</v>
      </c>
      <c r="R156" s="110">
        <f>SUMIF(acc!$B$8:$B$507,total!D156,acc!$J$8:$J$507)</f>
        <v>0</v>
      </c>
      <c r="S156" s="110">
        <f>IF(D156&lt;&gt;"",SUMIF(total!$D$8:$D$1007,total!D156,$F$8:$F$1007),0)</f>
        <v>0</v>
      </c>
      <c r="T156" s="110">
        <f>SUMIF(pay!$B$8:$B$507,total!G156,pay!$H$8:$H$507)</f>
        <v>0</v>
      </c>
      <c r="U156" s="110">
        <f>IF(G156&lt;&gt;"",SUMIF(total!$G$8:$G$1007,total!G156,$I$8:$I$1007),0)</f>
        <v>0</v>
      </c>
    </row>
    <row r="157" spans="1:21" x14ac:dyDescent="0.25">
      <c r="A157" s="69">
        <v>150</v>
      </c>
      <c r="B157" s="69" t="str">
        <f>IF(AND(C157&lt;&gt;"",C157&lt;&gt;" -  -  -  -  - "),VLOOKUP(C157,exp!$A$8:$B$507,2,FALSE),"")</f>
        <v/>
      </c>
      <c r="C157" s="60"/>
      <c r="D157" s="69" t="str">
        <f>IF(AND(E157&lt;&gt;"",E157&lt;&gt;" -  -  -  -  - "),VLOOKUP(E157,acc!$A$8:$B$507,2,FALSE),"")</f>
        <v/>
      </c>
      <c r="E157" s="60"/>
      <c r="F157" s="44"/>
      <c r="G157" s="69" t="str">
        <f>IF(AND(H157&lt;&gt;"",H157&lt;&gt;" -  -  -  -  - "),VLOOKUP(H157,pay!$A$8:$B$507,2,FALSE),"")</f>
        <v/>
      </c>
      <c r="H157" s="60"/>
      <c r="I157" s="44"/>
      <c r="J157" s="93" t="str">
        <f t="shared" si="10"/>
        <v>OK</v>
      </c>
      <c r="K157" s="93" t="str">
        <f t="shared" si="11"/>
        <v>OK</v>
      </c>
      <c r="L157" s="93" t="str">
        <f t="shared" si="12"/>
        <v>OK</v>
      </c>
      <c r="M157" s="93" t="str">
        <f t="shared" si="13"/>
        <v>OK</v>
      </c>
      <c r="N157" s="63" t="str">
        <f t="shared" si="14"/>
        <v/>
      </c>
      <c r="O157" s="110">
        <f>SUMIF(exp!$B$8:$B$507,total!B157,exp!$Q$8:$Q$507)</f>
        <v>0</v>
      </c>
      <c r="P157" s="111">
        <f>IF(B157&lt;&gt;"",SUMIF(total!$B$8:$B$1007,total!B157,$F$8:$F$1007),0)</f>
        <v>0</v>
      </c>
      <c r="Q157" s="110">
        <f>SUMIF(total!$B$8:$B$1007,total!B157,$I$8:$I$1007)</f>
        <v>0</v>
      </c>
      <c r="R157" s="110">
        <f>SUMIF(acc!$B$8:$B$507,total!D157,acc!$J$8:$J$507)</f>
        <v>0</v>
      </c>
      <c r="S157" s="110">
        <f>IF(D157&lt;&gt;"",SUMIF(total!$D$8:$D$1007,total!D157,$F$8:$F$1007),0)</f>
        <v>0</v>
      </c>
      <c r="T157" s="110">
        <f>SUMIF(pay!$B$8:$B$507,total!G157,pay!$H$8:$H$507)</f>
        <v>0</v>
      </c>
      <c r="U157" s="110">
        <f>IF(G157&lt;&gt;"",SUMIF(total!$G$8:$G$1007,total!G157,$I$8:$I$1007),0)</f>
        <v>0</v>
      </c>
    </row>
    <row r="158" spans="1:21" x14ac:dyDescent="0.25">
      <c r="A158" s="69">
        <v>151</v>
      </c>
      <c r="B158" s="69" t="str">
        <f>IF(AND(C158&lt;&gt;"",C158&lt;&gt;" -  -  -  -  - "),VLOOKUP(C158,exp!$A$8:$B$507,2,FALSE),"")</f>
        <v/>
      </c>
      <c r="C158" s="60"/>
      <c r="D158" s="69" t="str">
        <f>IF(AND(E158&lt;&gt;"",E158&lt;&gt;" -  -  -  -  - "),VLOOKUP(E158,acc!$A$8:$B$507,2,FALSE),"")</f>
        <v/>
      </c>
      <c r="E158" s="60"/>
      <c r="F158" s="44"/>
      <c r="G158" s="69" t="str">
        <f>IF(AND(H158&lt;&gt;"",H158&lt;&gt;" -  -  -  -  - "),VLOOKUP(H158,pay!$A$8:$B$507,2,FALSE),"")</f>
        <v/>
      </c>
      <c r="H158" s="60"/>
      <c r="I158" s="44"/>
      <c r="J158" s="93" t="str">
        <f t="shared" si="10"/>
        <v>OK</v>
      </c>
      <c r="K158" s="93" t="str">
        <f t="shared" si="11"/>
        <v>OK</v>
      </c>
      <c r="L158" s="93" t="str">
        <f t="shared" si="12"/>
        <v>OK</v>
      </c>
      <c r="M158" s="93" t="str">
        <f t="shared" si="13"/>
        <v>OK</v>
      </c>
      <c r="N158" s="63" t="str">
        <f t="shared" si="14"/>
        <v/>
      </c>
      <c r="O158" s="110">
        <f>SUMIF(exp!$B$8:$B$507,total!B158,exp!$Q$8:$Q$507)</f>
        <v>0</v>
      </c>
      <c r="P158" s="111">
        <f>IF(B158&lt;&gt;"",SUMIF(total!$B$8:$B$1007,total!B158,$F$8:$F$1007),0)</f>
        <v>0</v>
      </c>
      <c r="Q158" s="110">
        <f>SUMIF(total!$B$8:$B$1007,total!B158,$I$8:$I$1007)</f>
        <v>0</v>
      </c>
      <c r="R158" s="110">
        <f>SUMIF(acc!$B$8:$B$507,total!D158,acc!$J$8:$J$507)</f>
        <v>0</v>
      </c>
      <c r="S158" s="110">
        <f>IF(D158&lt;&gt;"",SUMIF(total!$D$8:$D$1007,total!D158,$F$8:$F$1007),0)</f>
        <v>0</v>
      </c>
      <c r="T158" s="110">
        <f>SUMIF(pay!$B$8:$B$507,total!G158,pay!$H$8:$H$507)</f>
        <v>0</v>
      </c>
      <c r="U158" s="110">
        <f>IF(G158&lt;&gt;"",SUMIF(total!$G$8:$G$1007,total!G158,$I$8:$I$1007),0)</f>
        <v>0</v>
      </c>
    </row>
    <row r="159" spans="1:21" x14ac:dyDescent="0.25">
      <c r="A159" s="69">
        <v>152</v>
      </c>
      <c r="B159" s="69" t="str">
        <f>IF(AND(C159&lt;&gt;"",C159&lt;&gt;" -  -  -  -  - "),VLOOKUP(C159,exp!$A$8:$B$507,2,FALSE),"")</f>
        <v/>
      </c>
      <c r="C159" s="60"/>
      <c r="D159" s="69" t="str">
        <f>IF(AND(E159&lt;&gt;"",E159&lt;&gt;" -  -  -  -  - "),VLOOKUP(E159,acc!$A$8:$B$507,2,FALSE),"")</f>
        <v/>
      </c>
      <c r="E159" s="60"/>
      <c r="F159" s="44"/>
      <c r="G159" s="69" t="str">
        <f>IF(AND(H159&lt;&gt;"",H159&lt;&gt;" -  -  -  -  - "),VLOOKUP(H159,pay!$A$8:$B$507,2,FALSE),"")</f>
        <v/>
      </c>
      <c r="H159" s="60"/>
      <c r="I159" s="44"/>
      <c r="J159" s="93" t="str">
        <f t="shared" si="10"/>
        <v>OK</v>
      </c>
      <c r="K159" s="93" t="str">
        <f t="shared" si="11"/>
        <v>OK</v>
      </c>
      <c r="L159" s="93" t="str">
        <f t="shared" si="12"/>
        <v>OK</v>
      </c>
      <c r="M159" s="93" t="str">
        <f t="shared" si="13"/>
        <v>OK</v>
      </c>
      <c r="N159" s="63" t="str">
        <f t="shared" si="14"/>
        <v/>
      </c>
      <c r="O159" s="110">
        <f>SUMIF(exp!$B$8:$B$507,total!B159,exp!$Q$8:$Q$507)</f>
        <v>0</v>
      </c>
      <c r="P159" s="111">
        <f>IF(B159&lt;&gt;"",SUMIF(total!$B$8:$B$1007,total!B159,$F$8:$F$1007),0)</f>
        <v>0</v>
      </c>
      <c r="Q159" s="110">
        <f>SUMIF(total!$B$8:$B$1007,total!B159,$I$8:$I$1007)</f>
        <v>0</v>
      </c>
      <c r="R159" s="110">
        <f>SUMIF(acc!$B$8:$B$507,total!D159,acc!$J$8:$J$507)</f>
        <v>0</v>
      </c>
      <c r="S159" s="110">
        <f>IF(D159&lt;&gt;"",SUMIF(total!$D$8:$D$1007,total!D159,$F$8:$F$1007),0)</f>
        <v>0</v>
      </c>
      <c r="T159" s="110">
        <f>SUMIF(pay!$B$8:$B$507,total!G159,pay!$H$8:$H$507)</f>
        <v>0</v>
      </c>
      <c r="U159" s="110">
        <f>IF(G159&lt;&gt;"",SUMIF(total!$G$8:$G$1007,total!G159,$I$8:$I$1007),0)</f>
        <v>0</v>
      </c>
    </row>
    <row r="160" spans="1:21" x14ac:dyDescent="0.25">
      <c r="A160" s="69">
        <v>153</v>
      </c>
      <c r="B160" s="69" t="str">
        <f>IF(AND(C160&lt;&gt;"",C160&lt;&gt;" -  -  -  -  - "),VLOOKUP(C160,exp!$A$8:$B$507,2,FALSE),"")</f>
        <v/>
      </c>
      <c r="C160" s="60"/>
      <c r="D160" s="69" t="str">
        <f>IF(AND(E160&lt;&gt;"",E160&lt;&gt;" -  -  -  -  - "),VLOOKUP(E160,acc!$A$8:$B$507,2,FALSE),"")</f>
        <v/>
      </c>
      <c r="E160" s="60"/>
      <c r="F160" s="44"/>
      <c r="G160" s="69" t="str">
        <f>IF(AND(H160&lt;&gt;"",H160&lt;&gt;" -  -  -  -  - "),VLOOKUP(H160,pay!$A$8:$B$507,2,FALSE),"")</f>
        <v/>
      </c>
      <c r="H160" s="60"/>
      <c r="I160" s="44"/>
      <c r="J160" s="93" t="str">
        <f t="shared" si="10"/>
        <v>OK</v>
      </c>
      <c r="K160" s="93" t="str">
        <f t="shared" si="11"/>
        <v>OK</v>
      </c>
      <c r="L160" s="93" t="str">
        <f t="shared" si="12"/>
        <v>OK</v>
      </c>
      <c r="M160" s="93" t="str">
        <f t="shared" si="13"/>
        <v>OK</v>
      </c>
      <c r="N160" s="63" t="str">
        <f t="shared" si="14"/>
        <v/>
      </c>
      <c r="O160" s="110">
        <f>SUMIF(exp!$B$8:$B$507,total!B160,exp!$Q$8:$Q$507)</f>
        <v>0</v>
      </c>
      <c r="P160" s="111">
        <f>IF(B160&lt;&gt;"",SUMIF(total!$B$8:$B$1007,total!B160,$F$8:$F$1007),0)</f>
        <v>0</v>
      </c>
      <c r="Q160" s="110">
        <f>SUMIF(total!$B$8:$B$1007,total!B160,$I$8:$I$1007)</f>
        <v>0</v>
      </c>
      <c r="R160" s="110">
        <f>SUMIF(acc!$B$8:$B$507,total!D160,acc!$J$8:$J$507)</f>
        <v>0</v>
      </c>
      <c r="S160" s="110">
        <f>IF(D160&lt;&gt;"",SUMIF(total!$D$8:$D$1007,total!D160,$F$8:$F$1007),0)</f>
        <v>0</v>
      </c>
      <c r="T160" s="110">
        <f>SUMIF(pay!$B$8:$B$507,total!G160,pay!$H$8:$H$507)</f>
        <v>0</v>
      </c>
      <c r="U160" s="110">
        <f>IF(G160&lt;&gt;"",SUMIF(total!$G$8:$G$1007,total!G160,$I$8:$I$1007),0)</f>
        <v>0</v>
      </c>
    </row>
    <row r="161" spans="1:21" x14ac:dyDescent="0.25">
      <c r="A161" s="69">
        <v>154</v>
      </c>
      <c r="B161" s="69" t="str">
        <f>IF(AND(C161&lt;&gt;"",C161&lt;&gt;" -  -  -  -  - "),VLOOKUP(C161,exp!$A$8:$B$507,2,FALSE),"")</f>
        <v/>
      </c>
      <c r="C161" s="60"/>
      <c r="D161" s="69" t="str">
        <f>IF(AND(E161&lt;&gt;"",E161&lt;&gt;" -  -  -  -  - "),VLOOKUP(E161,acc!$A$8:$B$507,2,FALSE),"")</f>
        <v/>
      </c>
      <c r="E161" s="60"/>
      <c r="F161" s="44"/>
      <c r="G161" s="69" t="str">
        <f>IF(AND(H161&lt;&gt;"",H161&lt;&gt;" -  -  -  -  - "),VLOOKUP(H161,pay!$A$8:$B$507,2,FALSE),"")</f>
        <v/>
      </c>
      <c r="H161" s="60"/>
      <c r="I161" s="44"/>
      <c r="J161" s="93" t="str">
        <f t="shared" si="10"/>
        <v>OK</v>
      </c>
      <c r="K161" s="93" t="str">
        <f t="shared" si="11"/>
        <v>OK</v>
      </c>
      <c r="L161" s="93" t="str">
        <f t="shared" si="12"/>
        <v>OK</v>
      </c>
      <c r="M161" s="93" t="str">
        <f t="shared" si="13"/>
        <v>OK</v>
      </c>
      <c r="N161" s="63" t="str">
        <f t="shared" si="14"/>
        <v/>
      </c>
      <c r="O161" s="110">
        <f>SUMIF(exp!$B$8:$B$507,total!B161,exp!$Q$8:$Q$507)</f>
        <v>0</v>
      </c>
      <c r="P161" s="111">
        <f>IF(B161&lt;&gt;"",SUMIF(total!$B$8:$B$1007,total!B161,$F$8:$F$1007),0)</f>
        <v>0</v>
      </c>
      <c r="Q161" s="110">
        <f>SUMIF(total!$B$8:$B$1007,total!B161,$I$8:$I$1007)</f>
        <v>0</v>
      </c>
      <c r="R161" s="110">
        <f>SUMIF(acc!$B$8:$B$507,total!D161,acc!$J$8:$J$507)</f>
        <v>0</v>
      </c>
      <c r="S161" s="110">
        <f>IF(D161&lt;&gt;"",SUMIF(total!$D$8:$D$1007,total!D161,$F$8:$F$1007),0)</f>
        <v>0</v>
      </c>
      <c r="T161" s="110">
        <f>SUMIF(pay!$B$8:$B$507,total!G161,pay!$H$8:$H$507)</f>
        <v>0</v>
      </c>
      <c r="U161" s="110">
        <f>IF(G161&lt;&gt;"",SUMIF(total!$G$8:$G$1007,total!G161,$I$8:$I$1007),0)</f>
        <v>0</v>
      </c>
    </row>
    <row r="162" spans="1:21" x14ac:dyDescent="0.25">
      <c r="A162" s="69">
        <v>155</v>
      </c>
      <c r="B162" s="69" t="str">
        <f>IF(AND(C162&lt;&gt;"",C162&lt;&gt;" -  -  -  -  - "),VLOOKUP(C162,exp!$A$8:$B$507,2,FALSE),"")</f>
        <v/>
      </c>
      <c r="C162" s="60"/>
      <c r="D162" s="69" t="str">
        <f>IF(AND(E162&lt;&gt;"",E162&lt;&gt;" -  -  -  -  - "),VLOOKUP(E162,acc!$A$8:$B$507,2,FALSE),"")</f>
        <v/>
      </c>
      <c r="E162" s="60"/>
      <c r="F162" s="44"/>
      <c r="G162" s="69" t="str">
        <f>IF(AND(H162&lt;&gt;"",H162&lt;&gt;" -  -  -  -  - "),VLOOKUP(H162,pay!$A$8:$B$507,2,FALSE),"")</f>
        <v/>
      </c>
      <c r="H162" s="60"/>
      <c r="I162" s="44"/>
      <c r="J162" s="93" t="str">
        <f t="shared" si="10"/>
        <v>OK</v>
      </c>
      <c r="K162" s="93" t="str">
        <f t="shared" si="11"/>
        <v>OK</v>
      </c>
      <c r="L162" s="93" t="str">
        <f t="shared" si="12"/>
        <v>OK</v>
      </c>
      <c r="M162" s="93" t="str">
        <f t="shared" si="13"/>
        <v>OK</v>
      </c>
      <c r="N162" s="63" t="str">
        <f t="shared" si="14"/>
        <v/>
      </c>
      <c r="O162" s="110">
        <f>SUMIF(exp!$B$8:$B$507,total!B162,exp!$Q$8:$Q$507)</f>
        <v>0</v>
      </c>
      <c r="P162" s="111">
        <f>IF(B162&lt;&gt;"",SUMIF(total!$B$8:$B$1007,total!B162,$F$8:$F$1007),0)</f>
        <v>0</v>
      </c>
      <c r="Q162" s="110">
        <f>SUMIF(total!$B$8:$B$1007,total!B162,$I$8:$I$1007)</f>
        <v>0</v>
      </c>
      <c r="R162" s="110">
        <f>SUMIF(acc!$B$8:$B$507,total!D162,acc!$J$8:$J$507)</f>
        <v>0</v>
      </c>
      <c r="S162" s="110">
        <f>IF(D162&lt;&gt;"",SUMIF(total!$D$8:$D$1007,total!D162,$F$8:$F$1007),0)</f>
        <v>0</v>
      </c>
      <c r="T162" s="110">
        <f>SUMIF(pay!$B$8:$B$507,total!G162,pay!$H$8:$H$507)</f>
        <v>0</v>
      </c>
      <c r="U162" s="110">
        <f>IF(G162&lt;&gt;"",SUMIF(total!$G$8:$G$1007,total!G162,$I$8:$I$1007),0)</f>
        <v>0</v>
      </c>
    </row>
    <row r="163" spans="1:21" x14ac:dyDescent="0.25">
      <c r="A163" s="69">
        <v>156</v>
      </c>
      <c r="B163" s="69" t="str">
        <f>IF(AND(C163&lt;&gt;"",C163&lt;&gt;" -  -  -  -  - "),VLOOKUP(C163,exp!$A$8:$B$507,2,FALSE),"")</f>
        <v/>
      </c>
      <c r="C163" s="60"/>
      <c r="D163" s="69" t="str">
        <f>IF(AND(E163&lt;&gt;"",E163&lt;&gt;" -  -  -  -  - "),VLOOKUP(E163,acc!$A$8:$B$507,2,FALSE),"")</f>
        <v/>
      </c>
      <c r="E163" s="60"/>
      <c r="F163" s="44"/>
      <c r="G163" s="69" t="str">
        <f>IF(AND(H163&lt;&gt;"",H163&lt;&gt;" -  -  -  -  - "),VLOOKUP(H163,pay!$A$8:$B$507,2,FALSE),"")</f>
        <v/>
      </c>
      <c r="H163" s="60"/>
      <c r="I163" s="44"/>
      <c r="J163" s="93" t="str">
        <f t="shared" si="10"/>
        <v>OK</v>
      </c>
      <c r="K163" s="93" t="str">
        <f t="shared" si="11"/>
        <v>OK</v>
      </c>
      <c r="L163" s="93" t="str">
        <f t="shared" si="12"/>
        <v>OK</v>
      </c>
      <c r="M163" s="93" t="str">
        <f t="shared" si="13"/>
        <v>OK</v>
      </c>
      <c r="N163" s="63" t="str">
        <f t="shared" si="14"/>
        <v/>
      </c>
      <c r="O163" s="110">
        <f>SUMIF(exp!$B$8:$B$507,total!B163,exp!$Q$8:$Q$507)</f>
        <v>0</v>
      </c>
      <c r="P163" s="111">
        <f>IF(B163&lt;&gt;"",SUMIF(total!$B$8:$B$1007,total!B163,$F$8:$F$1007),0)</f>
        <v>0</v>
      </c>
      <c r="Q163" s="110">
        <f>SUMIF(total!$B$8:$B$1007,total!B163,$I$8:$I$1007)</f>
        <v>0</v>
      </c>
      <c r="R163" s="110">
        <f>SUMIF(acc!$B$8:$B$507,total!D163,acc!$J$8:$J$507)</f>
        <v>0</v>
      </c>
      <c r="S163" s="110">
        <f>IF(D163&lt;&gt;"",SUMIF(total!$D$8:$D$1007,total!D163,$F$8:$F$1007),0)</f>
        <v>0</v>
      </c>
      <c r="T163" s="110">
        <f>SUMIF(pay!$B$8:$B$507,total!G163,pay!$H$8:$H$507)</f>
        <v>0</v>
      </c>
      <c r="U163" s="110">
        <f>IF(G163&lt;&gt;"",SUMIF(total!$G$8:$G$1007,total!G163,$I$8:$I$1007),0)</f>
        <v>0</v>
      </c>
    </row>
    <row r="164" spans="1:21" x14ac:dyDescent="0.25">
      <c r="A164" s="69">
        <v>157</v>
      </c>
      <c r="B164" s="69" t="str">
        <f>IF(AND(C164&lt;&gt;"",C164&lt;&gt;" -  -  -  -  - "),VLOOKUP(C164,exp!$A$8:$B$507,2,FALSE),"")</f>
        <v/>
      </c>
      <c r="C164" s="60"/>
      <c r="D164" s="69" t="str">
        <f>IF(AND(E164&lt;&gt;"",E164&lt;&gt;" -  -  -  -  - "),VLOOKUP(E164,acc!$A$8:$B$507,2,FALSE),"")</f>
        <v/>
      </c>
      <c r="E164" s="60"/>
      <c r="F164" s="44"/>
      <c r="G164" s="69" t="str">
        <f>IF(AND(H164&lt;&gt;"",H164&lt;&gt;" -  -  -  -  - "),VLOOKUP(H164,pay!$A$8:$B$507,2,FALSE),"")</f>
        <v/>
      </c>
      <c r="H164" s="60"/>
      <c r="I164" s="44"/>
      <c r="J164" s="93" t="str">
        <f t="shared" si="10"/>
        <v>OK</v>
      </c>
      <c r="K164" s="93" t="str">
        <f t="shared" si="11"/>
        <v>OK</v>
      </c>
      <c r="L164" s="93" t="str">
        <f t="shared" si="12"/>
        <v>OK</v>
      </c>
      <c r="M164" s="93" t="str">
        <f t="shared" si="13"/>
        <v>OK</v>
      </c>
      <c r="N164" s="63" t="str">
        <f t="shared" si="14"/>
        <v/>
      </c>
      <c r="O164" s="110">
        <f>SUMIF(exp!$B$8:$B$507,total!B164,exp!$Q$8:$Q$507)</f>
        <v>0</v>
      </c>
      <c r="P164" s="111">
        <f>IF(B164&lt;&gt;"",SUMIF(total!$B$8:$B$1007,total!B164,$F$8:$F$1007),0)</f>
        <v>0</v>
      </c>
      <c r="Q164" s="110">
        <f>SUMIF(total!$B$8:$B$1007,total!B164,$I$8:$I$1007)</f>
        <v>0</v>
      </c>
      <c r="R164" s="110">
        <f>SUMIF(acc!$B$8:$B$507,total!D164,acc!$J$8:$J$507)</f>
        <v>0</v>
      </c>
      <c r="S164" s="110">
        <f>IF(D164&lt;&gt;"",SUMIF(total!$D$8:$D$1007,total!D164,$F$8:$F$1007),0)</f>
        <v>0</v>
      </c>
      <c r="T164" s="110">
        <f>SUMIF(pay!$B$8:$B$507,total!G164,pay!$H$8:$H$507)</f>
        <v>0</v>
      </c>
      <c r="U164" s="110">
        <f>IF(G164&lt;&gt;"",SUMIF(total!$G$8:$G$1007,total!G164,$I$8:$I$1007),0)</f>
        <v>0</v>
      </c>
    </row>
    <row r="165" spans="1:21" x14ac:dyDescent="0.25">
      <c r="A165" s="69">
        <v>158</v>
      </c>
      <c r="B165" s="69" t="str">
        <f>IF(AND(C165&lt;&gt;"",C165&lt;&gt;" -  -  -  -  - "),VLOOKUP(C165,exp!$A$8:$B$507,2,FALSE),"")</f>
        <v/>
      </c>
      <c r="C165" s="60"/>
      <c r="D165" s="69" t="str">
        <f>IF(AND(E165&lt;&gt;"",E165&lt;&gt;" -  -  -  -  - "),VLOOKUP(E165,acc!$A$8:$B$507,2,FALSE),"")</f>
        <v/>
      </c>
      <c r="E165" s="60"/>
      <c r="F165" s="44"/>
      <c r="G165" s="69" t="str">
        <f>IF(AND(H165&lt;&gt;"",H165&lt;&gt;" -  -  -  -  - "),VLOOKUP(H165,pay!$A$8:$B$507,2,FALSE),"")</f>
        <v/>
      </c>
      <c r="H165" s="60"/>
      <c r="I165" s="44"/>
      <c r="J165" s="93" t="str">
        <f t="shared" si="10"/>
        <v>OK</v>
      </c>
      <c r="K165" s="93" t="str">
        <f t="shared" si="11"/>
        <v>OK</v>
      </c>
      <c r="L165" s="93" t="str">
        <f t="shared" si="12"/>
        <v>OK</v>
      </c>
      <c r="M165" s="93" t="str">
        <f t="shared" si="13"/>
        <v>OK</v>
      </c>
      <c r="N165" s="63" t="str">
        <f t="shared" si="14"/>
        <v/>
      </c>
      <c r="O165" s="110">
        <f>SUMIF(exp!$B$8:$B$507,total!B165,exp!$Q$8:$Q$507)</f>
        <v>0</v>
      </c>
      <c r="P165" s="111">
        <f>IF(B165&lt;&gt;"",SUMIF(total!$B$8:$B$1007,total!B165,$F$8:$F$1007),0)</f>
        <v>0</v>
      </c>
      <c r="Q165" s="110">
        <f>SUMIF(total!$B$8:$B$1007,total!B165,$I$8:$I$1007)</f>
        <v>0</v>
      </c>
      <c r="R165" s="110">
        <f>SUMIF(acc!$B$8:$B$507,total!D165,acc!$J$8:$J$507)</f>
        <v>0</v>
      </c>
      <c r="S165" s="110">
        <f>IF(D165&lt;&gt;"",SUMIF(total!$D$8:$D$1007,total!D165,$F$8:$F$1007),0)</f>
        <v>0</v>
      </c>
      <c r="T165" s="110">
        <f>SUMIF(pay!$B$8:$B$507,total!G165,pay!$H$8:$H$507)</f>
        <v>0</v>
      </c>
      <c r="U165" s="110">
        <f>IF(G165&lt;&gt;"",SUMIF(total!$G$8:$G$1007,total!G165,$I$8:$I$1007),0)</f>
        <v>0</v>
      </c>
    </row>
    <row r="166" spans="1:21" x14ac:dyDescent="0.25">
      <c r="A166" s="69">
        <v>159</v>
      </c>
      <c r="B166" s="69" t="str">
        <f>IF(AND(C166&lt;&gt;"",C166&lt;&gt;" -  -  -  -  - "),VLOOKUP(C166,exp!$A$8:$B$507,2,FALSE),"")</f>
        <v/>
      </c>
      <c r="C166" s="60"/>
      <c r="D166" s="69" t="str">
        <f>IF(AND(E166&lt;&gt;"",E166&lt;&gt;" -  -  -  -  - "),VLOOKUP(E166,acc!$A$8:$B$507,2,FALSE),"")</f>
        <v/>
      </c>
      <c r="E166" s="60"/>
      <c r="F166" s="44"/>
      <c r="G166" s="69" t="str">
        <f>IF(AND(H166&lt;&gt;"",H166&lt;&gt;" -  -  -  -  - "),VLOOKUP(H166,pay!$A$8:$B$507,2,FALSE),"")</f>
        <v/>
      </c>
      <c r="H166" s="60"/>
      <c r="I166" s="44"/>
      <c r="J166" s="93" t="str">
        <f t="shared" si="10"/>
        <v>OK</v>
      </c>
      <c r="K166" s="93" t="str">
        <f t="shared" si="11"/>
        <v>OK</v>
      </c>
      <c r="L166" s="93" t="str">
        <f t="shared" si="12"/>
        <v>OK</v>
      </c>
      <c r="M166" s="93" t="str">
        <f t="shared" si="13"/>
        <v>OK</v>
      </c>
      <c r="N166" s="63" t="str">
        <f t="shared" si="14"/>
        <v/>
      </c>
      <c r="O166" s="110">
        <f>SUMIF(exp!$B$8:$B$507,total!B166,exp!$Q$8:$Q$507)</f>
        <v>0</v>
      </c>
      <c r="P166" s="111">
        <f>IF(B166&lt;&gt;"",SUMIF(total!$B$8:$B$1007,total!B166,$F$8:$F$1007),0)</f>
        <v>0</v>
      </c>
      <c r="Q166" s="110">
        <f>SUMIF(total!$B$8:$B$1007,total!B166,$I$8:$I$1007)</f>
        <v>0</v>
      </c>
      <c r="R166" s="110">
        <f>SUMIF(acc!$B$8:$B$507,total!D166,acc!$J$8:$J$507)</f>
        <v>0</v>
      </c>
      <c r="S166" s="110">
        <f>IF(D166&lt;&gt;"",SUMIF(total!$D$8:$D$1007,total!D166,$F$8:$F$1007),0)</f>
        <v>0</v>
      </c>
      <c r="T166" s="110">
        <f>SUMIF(pay!$B$8:$B$507,total!G166,pay!$H$8:$H$507)</f>
        <v>0</v>
      </c>
      <c r="U166" s="110">
        <f>IF(G166&lt;&gt;"",SUMIF(total!$G$8:$G$1007,total!G166,$I$8:$I$1007),0)</f>
        <v>0</v>
      </c>
    </row>
    <row r="167" spans="1:21" x14ac:dyDescent="0.25">
      <c r="A167" s="69">
        <v>160</v>
      </c>
      <c r="B167" s="69" t="str">
        <f>IF(AND(C167&lt;&gt;"",C167&lt;&gt;" -  -  -  -  - "),VLOOKUP(C167,exp!$A$8:$B$507,2,FALSE),"")</f>
        <v/>
      </c>
      <c r="C167" s="60"/>
      <c r="D167" s="69" t="str">
        <f>IF(AND(E167&lt;&gt;"",E167&lt;&gt;" -  -  -  -  - "),VLOOKUP(E167,acc!$A$8:$B$507,2,FALSE),"")</f>
        <v/>
      </c>
      <c r="E167" s="60"/>
      <c r="F167" s="44"/>
      <c r="G167" s="69" t="str">
        <f>IF(AND(H167&lt;&gt;"",H167&lt;&gt;" -  -  -  -  - "),VLOOKUP(H167,pay!$A$8:$B$507,2,FALSE),"")</f>
        <v/>
      </c>
      <c r="H167" s="60"/>
      <c r="I167" s="44"/>
      <c r="J167" s="93" t="str">
        <f t="shared" si="10"/>
        <v>OK</v>
      </c>
      <c r="K167" s="93" t="str">
        <f t="shared" si="11"/>
        <v>OK</v>
      </c>
      <c r="L167" s="93" t="str">
        <f t="shared" si="12"/>
        <v>OK</v>
      </c>
      <c r="M167" s="93" t="str">
        <f t="shared" si="13"/>
        <v>OK</v>
      </c>
      <c r="N167" s="63" t="str">
        <f t="shared" si="14"/>
        <v/>
      </c>
      <c r="O167" s="110">
        <f>SUMIF(exp!$B$8:$B$507,total!B167,exp!$Q$8:$Q$507)</f>
        <v>0</v>
      </c>
      <c r="P167" s="111">
        <f>IF(B167&lt;&gt;"",SUMIF(total!$B$8:$B$1007,total!B167,$F$8:$F$1007),0)</f>
        <v>0</v>
      </c>
      <c r="Q167" s="110">
        <f>SUMIF(total!$B$8:$B$1007,total!B167,$I$8:$I$1007)</f>
        <v>0</v>
      </c>
      <c r="R167" s="110">
        <f>SUMIF(acc!$B$8:$B$507,total!D167,acc!$J$8:$J$507)</f>
        <v>0</v>
      </c>
      <c r="S167" s="110">
        <f>IF(D167&lt;&gt;"",SUMIF(total!$D$8:$D$1007,total!D167,$F$8:$F$1007),0)</f>
        <v>0</v>
      </c>
      <c r="T167" s="110">
        <f>SUMIF(pay!$B$8:$B$507,total!G167,pay!$H$8:$H$507)</f>
        <v>0</v>
      </c>
      <c r="U167" s="110">
        <f>IF(G167&lt;&gt;"",SUMIF(total!$G$8:$G$1007,total!G167,$I$8:$I$1007),0)</f>
        <v>0</v>
      </c>
    </row>
    <row r="168" spans="1:21" x14ac:dyDescent="0.25">
      <c r="A168" s="69">
        <v>161</v>
      </c>
      <c r="B168" s="69" t="str">
        <f>IF(AND(C168&lt;&gt;"",C168&lt;&gt;" -  -  -  -  - "),VLOOKUP(C168,exp!$A$8:$B$507,2,FALSE),"")</f>
        <v/>
      </c>
      <c r="C168" s="60"/>
      <c r="D168" s="69" t="str">
        <f>IF(AND(E168&lt;&gt;"",E168&lt;&gt;" -  -  -  -  - "),VLOOKUP(E168,acc!$A$8:$B$507,2,FALSE),"")</f>
        <v/>
      </c>
      <c r="E168" s="60"/>
      <c r="F168" s="44"/>
      <c r="G168" s="69" t="str">
        <f>IF(AND(H168&lt;&gt;"",H168&lt;&gt;" -  -  -  -  - "),VLOOKUP(H168,pay!$A$8:$B$507,2,FALSE),"")</f>
        <v/>
      </c>
      <c r="H168" s="60"/>
      <c r="I168" s="44"/>
      <c r="J168" s="93" t="str">
        <f t="shared" si="10"/>
        <v>OK</v>
      </c>
      <c r="K168" s="93" t="str">
        <f t="shared" si="11"/>
        <v>OK</v>
      </c>
      <c r="L168" s="93" t="str">
        <f t="shared" si="12"/>
        <v>OK</v>
      </c>
      <c r="M168" s="93" t="str">
        <f t="shared" si="13"/>
        <v>OK</v>
      </c>
      <c r="N168" s="63" t="str">
        <f t="shared" si="14"/>
        <v/>
      </c>
      <c r="O168" s="110">
        <f>SUMIF(exp!$B$8:$B$507,total!B168,exp!$Q$8:$Q$507)</f>
        <v>0</v>
      </c>
      <c r="P168" s="111">
        <f>IF(B168&lt;&gt;"",SUMIF(total!$B$8:$B$1007,total!B168,$F$8:$F$1007),0)</f>
        <v>0</v>
      </c>
      <c r="Q168" s="110">
        <f>SUMIF(total!$B$8:$B$1007,total!B168,$I$8:$I$1007)</f>
        <v>0</v>
      </c>
      <c r="R168" s="110">
        <f>SUMIF(acc!$B$8:$B$507,total!D168,acc!$J$8:$J$507)</f>
        <v>0</v>
      </c>
      <c r="S168" s="110">
        <f>IF(D168&lt;&gt;"",SUMIF(total!$D$8:$D$1007,total!D168,$F$8:$F$1007),0)</f>
        <v>0</v>
      </c>
      <c r="T168" s="110">
        <f>SUMIF(pay!$B$8:$B$507,total!G168,pay!$H$8:$H$507)</f>
        <v>0</v>
      </c>
      <c r="U168" s="110">
        <f>IF(G168&lt;&gt;"",SUMIF(total!$G$8:$G$1007,total!G168,$I$8:$I$1007),0)</f>
        <v>0</v>
      </c>
    </row>
    <row r="169" spans="1:21" x14ac:dyDescent="0.25">
      <c r="A169" s="69">
        <v>162</v>
      </c>
      <c r="B169" s="69" t="str">
        <f>IF(AND(C169&lt;&gt;"",C169&lt;&gt;" -  -  -  -  - "),VLOOKUP(C169,exp!$A$8:$B$507,2,FALSE),"")</f>
        <v/>
      </c>
      <c r="C169" s="60"/>
      <c r="D169" s="69" t="str">
        <f>IF(AND(E169&lt;&gt;"",E169&lt;&gt;" -  -  -  -  - "),VLOOKUP(E169,acc!$A$8:$B$507,2,FALSE),"")</f>
        <v/>
      </c>
      <c r="E169" s="60"/>
      <c r="F169" s="44"/>
      <c r="G169" s="69" t="str">
        <f>IF(AND(H169&lt;&gt;"",H169&lt;&gt;" -  -  -  -  - "),VLOOKUP(H169,pay!$A$8:$B$507,2,FALSE),"")</f>
        <v/>
      </c>
      <c r="H169" s="60"/>
      <c r="I169" s="44"/>
      <c r="J169" s="93" t="str">
        <f t="shared" si="10"/>
        <v>OK</v>
      </c>
      <c r="K169" s="93" t="str">
        <f t="shared" si="11"/>
        <v>OK</v>
      </c>
      <c r="L169" s="93" t="str">
        <f t="shared" si="12"/>
        <v>OK</v>
      </c>
      <c r="M169" s="93" t="str">
        <f t="shared" si="13"/>
        <v>OK</v>
      </c>
      <c r="N169" s="63" t="str">
        <f t="shared" si="14"/>
        <v/>
      </c>
      <c r="O169" s="110">
        <f>SUMIF(exp!$B$8:$B$507,total!B169,exp!$Q$8:$Q$507)</f>
        <v>0</v>
      </c>
      <c r="P169" s="111">
        <f>IF(B169&lt;&gt;"",SUMIF(total!$B$8:$B$1007,total!B169,$F$8:$F$1007),0)</f>
        <v>0</v>
      </c>
      <c r="Q169" s="110">
        <f>SUMIF(total!$B$8:$B$1007,total!B169,$I$8:$I$1007)</f>
        <v>0</v>
      </c>
      <c r="R169" s="110">
        <f>SUMIF(acc!$B$8:$B$507,total!D169,acc!$J$8:$J$507)</f>
        <v>0</v>
      </c>
      <c r="S169" s="110">
        <f>IF(D169&lt;&gt;"",SUMIF(total!$D$8:$D$1007,total!D169,$F$8:$F$1007),0)</f>
        <v>0</v>
      </c>
      <c r="T169" s="110">
        <f>SUMIF(pay!$B$8:$B$507,total!G169,pay!$H$8:$H$507)</f>
        <v>0</v>
      </c>
      <c r="U169" s="110">
        <f>IF(G169&lt;&gt;"",SUMIF(total!$G$8:$G$1007,total!G169,$I$8:$I$1007),0)</f>
        <v>0</v>
      </c>
    </row>
    <row r="170" spans="1:21" x14ac:dyDescent="0.25">
      <c r="A170" s="69">
        <v>163</v>
      </c>
      <c r="B170" s="69" t="str">
        <f>IF(AND(C170&lt;&gt;"",C170&lt;&gt;" -  -  -  -  - "),VLOOKUP(C170,exp!$A$8:$B$507,2,FALSE),"")</f>
        <v/>
      </c>
      <c r="C170" s="60"/>
      <c r="D170" s="69" t="str">
        <f>IF(AND(E170&lt;&gt;"",E170&lt;&gt;" -  -  -  -  - "),VLOOKUP(E170,acc!$A$8:$B$507,2,FALSE),"")</f>
        <v/>
      </c>
      <c r="E170" s="60"/>
      <c r="F170" s="44"/>
      <c r="G170" s="69" t="str">
        <f>IF(AND(H170&lt;&gt;"",H170&lt;&gt;" -  -  -  -  - "),VLOOKUP(H170,pay!$A$8:$B$507,2,FALSE),"")</f>
        <v/>
      </c>
      <c r="H170" s="60"/>
      <c r="I170" s="44"/>
      <c r="J170" s="93" t="str">
        <f t="shared" si="10"/>
        <v>OK</v>
      </c>
      <c r="K170" s="93" t="str">
        <f t="shared" si="11"/>
        <v>OK</v>
      </c>
      <c r="L170" s="93" t="str">
        <f t="shared" si="12"/>
        <v>OK</v>
      </c>
      <c r="M170" s="93" t="str">
        <f t="shared" si="13"/>
        <v>OK</v>
      </c>
      <c r="N170" s="63" t="str">
        <f t="shared" si="14"/>
        <v/>
      </c>
      <c r="O170" s="110">
        <f>SUMIF(exp!$B$8:$B$507,total!B170,exp!$Q$8:$Q$507)</f>
        <v>0</v>
      </c>
      <c r="P170" s="111">
        <f>IF(B170&lt;&gt;"",SUMIF(total!$B$8:$B$1007,total!B170,$F$8:$F$1007),0)</f>
        <v>0</v>
      </c>
      <c r="Q170" s="110">
        <f>SUMIF(total!$B$8:$B$1007,total!B170,$I$8:$I$1007)</f>
        <v>0</v>
      </c>
      <c r="R170" s="110">
        <f>SUMIF(acc!$B$8:$B$507,total!D170,acc!$J$8:$J$507)</f>
        <v>0</v>
      </c>
      <c r="S170" s="110">
        <f>IF(D170&lt;&gt;"",SUMIF(total!$D$8:$D$1007,total!D170,$F$8:$F$1007),0)</f>
        <v>0</v>
      </c>
      <c r="T170" s="110">
        <f>SUMIF(pay!$B$8:$B$507,total!G170,pay!$H$8:$H$507)</f>
        <v>0</v>
      </c>
      <c r="U170" s="110">
        <f>IF(G170&lt;&gt;"",SUMIF(total!$G$8:$G$1007,total!G170,$I$8:$I$1007),0)</f>
        <v>0</v>
      </c>
    </row>
    <row r="171" spans="1:21" x14ac:dyDescent="0.25">
      <c r="A171" s="69">
        <v>164</v>
      </c>
      <c r="B171" s="69" t="str">
        <f>IF(AND(C171&lt;&gt;"",C171&lt;&gt;" -  -  -  -  - "),VLOOKUP(C171,exp!$A$8:$B$507,2,FALSE),"")</f>
        <v/>
      </c>
      <c r="C171" s="60"/>
      <c r="D171" s="69" t="str">
        <f>IF(AND(E171&lt;&gt;"",E171&lt;&gt;" -  -  -  -  - "),VLOOKUP(E171,acc!$A$8:$B$507,2,FALSE),"")</f>
        <v/>
      </c>
      <c r="E171" s="60"/>
      <c r="F171" s="44"/>
      <c r="G171" s="69" t="str">
        <f>IF(AND(H171&lt;&gt;"",H171&lt;&gt;" -  -  -  -  - "),VLOOKUP(H171,pay!$A$8:$B$507,2,FALSE),"")</f>
        <v/>
      </c>
      <c r="H171" s="60"/>
      <c r="I171" s="44"/>
      <c r="J171" s="93" t="str">
        <f t="shared" si="10"/>
        <v>OK</v>
      </c>
      <c r="K171" s="93" t="str">
        <f t="shared" si="11"/>
        <v>OK</v>
      </c>
      <c r="L171" s="93" t="str">
        <f t="shared" si="12"/>
        <v>OK</v>
      </c>
      <c r="M171" s="93" t="str">
        <f t="shared" si="13"/>
        <v>OK</v>
      </c>
      <c r="N171" s="63" t="str">
        <f t="shared" si="14"/>
        <v/>
      </c>
      <c r="O171" s="110">
        <f>SUMIF(exp!$B$8:$B$507,total!B171,exp!$Q$8:$Q$507)</f>
        <v>0</v>
      </c>
      <c r="P171" s="111">
        <f>IF(B171&lt;&gt;"",SUMIF(total!$B$8:$B$1007,total!B171,$F$8:$F$1007),0)</f>
        <v>0</v>
      </c>
      <c r="Q171" s="110">
        <f>SUMIF(total!$B$8:$B$1007,total!B171,$I$8:$I$1007)</f>
        <v>0</v>
      </c>
      <c r="R171" s="110">
        <f>SUMIF(acc!$B$8:$B$507,total!D171,acc!$J$8:$J$507)</f>
        <v>0</v>
      </c>
      <c r="S171" s="110">
        <f>IF(D171&lt;&gt;"",SUMIF(total!$D$8:$D$1007,total!D171,$F$8:$F$1007),0)</f>
        <v>0</v>
      </c>
      <c r="T171" s="110">
        <f>SUMIF(pay!$B$8:$B$507,total!G171,pay!$H$8:$H$507)</f>
        <v>0</v>
      </c>
      <c r="U171" s="110">
        <f>IF(G171&lt;&gt;"",SUMIF(total!$G$8:$G$1007,total!G171,$I$8:$I$1007),0)</f>
        <v>0</v>
      </c>
    </row>
    <row r="172" spans="1:21" x14ac:dyDescent="0.25">
      <c r="A172" s="69">
        <v>165</v>
      </c>
      <c r="B172" s="69" t="str">
        <f>IF(AND(C172&lt;&gt;"",C172&lt;&gt;" -  -  -  -  - "),VLOOKUP(C172,exp!$A$8:$B$507,2,FALSE),"")</f>
        <v/>
      </c>
      <c r="C172" s="60"/>
      <c r="D172" s="69" t="str">
        <f>IF(AND(E172&lt;&gt;"",E172&lt;&gt;" -  -  -  -  - "),VLOOKUP(E172,acc!$A$8:$B$507,2,FALSE),"")</f>
        <v/>
      </c>
      <c r="E172" s="60"/>
      <c r="F172" s="44"/>
      <c r="G172" s="69" t="str">
        <f>IF(AND(H172&lt;&gt;"",H172&lt;&gt;" -  -  -  -  - "),VLOOKUP(H172,pay!$A$8:$B$507,2,FALSE),"")</f>
        <v/>
      </c>
      <c r="H172" s="60"/>
      <c r="I172" s="44"/>
      <c r="J172" s="93" t="str">
        <f t="shared" si="10"/>
        <v>OK</v>
      </c>
      <c r="K172" s="93" t="str">
        <f t="shared" si="11"/>
        <v>OK</v>
      </c>
      <c r="L172" s="93" t="str">
        <f t="shared" si="12"/>
        <v>OK</v>
      </c>
      <c r="M172" s="93" t="str">
        <f t="shared" si="13"/>
        <v>OK</v>
      </c>
      <c r="N172" s="63" t="str">
        <f t="shared" si="14"/>
        <v/>
      </c>
      <c r="O172" s="110">
        <f>SUMIF(exp!$B$8:$B$507,total!B172,exp!$Q$8:$Q$507)</f>
        <v>0</v>
      </c>
      <c r="P172" s="111">
        <f>IF(B172&lt;&gt;"",SUMIF(total!$B$8:$B$1007,total!B172,$F$8:$F$1007),0)</f>
        <v>0</v>
      </c>
      <c r="Q172" s="110">
        <f>SUMIF(total!$B$8:$B$1007,total!B172,$I$8:$I$1007)</f>
        <v>0</v>
      </c>
      <c r="R172" s="110">
        <f>SUMIF(acc!$B$8:$B$507,total!D172,acc!$J$8:$J$507)</f>
        <v>0</v>
      </c>
      <c r="S172" s="110">
        <f>IF(D172&lt;&gt;"",SUMIF(total!$D$8:$D$1007,total!D172,$F$8:$F$1007),0)</f>
        <v>0</v>
      </c>
      <c r="T172" s="110">
        <f>SUMIF(pay!$B$8:$B$507,total!G172,pay!$H$8:$H$507)</f>
        <v>0</v>
      </c>
      <c r="U172" s="110">
        <f>IF(G172&lt;&gt;"",SUMIF(total!$G$8:$G$1007,total!G172,$I$8:$I$1007),0)</f>
        <v>0</v>
      </c>
    </row>
    <row r="173" spans="1:21" x14ac:dyDescent="0.25">
      <c r="A173" s="69">
        <v>166</v>
      </c>
      <c r="B173" s="69" t="str">
        <f>IF(AND(C173&lt;&gt;"",C173&lt;&gt;" -  -  -  -  - "),VLOOKUP(C173,exp!$A$8:$B$507,2,FALSE),"")</f>
        <v/>
      </c>
      <c r="C173" s="60"/>
      <c r="D173" s="69" t="str">
        <f>IF(AND(E173&lt;&gt;"",E173&lt;&gt;" -  -  -  -  - "),VLOOKUP(E173,acc!$A$8:$B$507,2,FALSE),"")</f>
        <v/>
      </c>
      <c r="E173" s="60"/>
      <c r="F173" s="44"/>
      <c r="G173" s="69" t="str">
        <f>IF(AND(H173&lt;&gt;"",H173&lt;&gt;" -  -  -  -  - "),VLOOKUP(H173,pay!$A$8:$B$507,2,FALSE),"")</f>
        <v/>
      </c>
      <c r="H173" s="60"/>
      <c r="I173" s="44"/>
      <c r="J173" s="93" t="str">
        <f t="shared" si="10"/>
        <v>OK</v>
      </c>
      <c r="K173" s="93" t="str">
        <f t="shared" si="11"/>
        <v>OK</v>
      </c>
      <c r="L173" s="93" t="str">
        <f t="shared" si="12"/>
        <v>OK</v>
      </c>
      <c r="M173" s="93" t="str">
        <f t="shared" si="13"/>
        <v>OK</v>
      </c>
      <c r="N173" s="63" t="str">
        <f t="shared" si="14"/>
        <v/>
      </c>
      <c r="O173" s="110">
        <f>SUMIF(exp!$B$8:$B$507,total!B173,exp!$Q$8:$Q$507)</f>
        <v>0</v>
      </c>
      <c r="P173" s="111">
        <f>IF(B173&lt;&gt;"",SUMIF(total!$B$8:$B$1007,total!B173,$F$8:$F$1007),0)</f>
        <v>0</v>
      </c>
      <c r="Q173" s="110">
        <f>SUMIF(total!$B$8:$B$1007,total!B173,$I$8:$I$1007)</f>
        <v>0</v>
      </c>
      <c r="R173" s="110">
        <f>SUMIF(acc!$B$8:$B$507,total!D173,acc!$J$8:$J$507)</f>
        <v>0</v>
      </c>
      <c r="S173" s="110">
        <f>IF(D173&lt;&gt;"",SUMIF(total!$D$8:$D$1007,total!D173,$F$8:$F$1007),0)</f>
        <v>0</v>
      </c>
      <c r="T173" s="110">
        <f>SUMIF(pay!$B$8:$B$507,total!G173,pay!$H$8:$H$507)</f>
        <v>0</v>
      </c>
      <c r="U173" s="110">
        <f>IF(G173&lt;&gt;"",SUMIF(total!$G$8:$G$1007,total!G173,$I$8:$I$1007),0)</f>
        <v>0</v>
      </c>
    </row>
    <row r="174" spans="1:21" x14ac:dyDescent="0.25">
      <c r="A174" s="69">
        <v>167</v>
      </c>
      <c r="B174" s="69" t="str">
        <f>IF(AND(C174&lt;&gt;"",C174&lt;&gt;" -  -  -  -  - "),VLOOKUP(C174,exp!$A$8:$B$507,2,FALSE),"")</f>
        <v/>
      </c>
      <c r="C174" s="60"/>
      <c r="D174" s="69" t="str">
        <f>IF(AND(E174&lt;&gt;"",E174&lt;&gt;" -  -  -  -  - "),VLOOKUP(E174,acc!$A$8:$B$507,2,FALSE),"")</f>
        <v/>
      </c>
      <c r="E174" s="60"/>
      <c r="F174" s="44"/>
      <c r="G174" s="69" t="str">
        <f>IF(AND(H174&lt;&gt;"",H174&lt;&gt;" -  -  -  -  - "),VLOOKUP(H174,pay!$A$8:$B$507,2,FALSE),"")</f>
        <v/>
      </c>
      <c r="H174" s="60"/>
      <c r="I174" s="44"/>
      <c r="J174" s="93" t="str">
        <f t="shared" si="10"/>
        <v>OK</v>
      </c>
      <c r="K174" s="93" t="str">
        <f t="shared" si="11"/>
        <v>OK</v>
      </c>
      <c r="L174" s="93" t="str">
        <f t="shared" si="12"/>
        <v>OK</v>
      </c>
      <c r="M174" s="93" t="str">
        <f t="shared" si="13"/>
        <v>OK</v>
      </c>
      <c r="N174" s="63" t="str">
        <f t="shared" si="14"/>
        <v/>
      </c>
      <c r="O174" s="110">
        <f>SUMIF(exp!$B$8:$B$507,total!B174,exp!$Q$8:$Q$507)</f>
        <v>0</v>
      </c>
      <c r="P174" s="111">
        <f>IF(B174&lt;&gt;"",SUMIF(total!$B$8:$B$1007,total!B174,$F$8:$F$1007),0)</f>
        <v>0</v>
      </c>
      <c r="Q174" s="110">
        <f>SUMIF(total!$B$8:$B$1007,total!B174,$I$8:$I$1007)</f>
        <v>0</v>
      </c>
      <c r="R174" s="110">
        <f>SUMIF(acc!$B$8:$B$507,total!D174,acc!$J$8:$J$507)</f>
        <v>0</v>
      </c>
      <c r="S174" s="110">
        <f>IF(D174&lt;&gt;"",SUMIF(total!$D$8:$D$1007,total!D174,$F$8:$F$1007),0)</f>
        <v>0</v>
      </c>
      <c r="T174" s="110">
        <f>SUMIF(pay!$B$8:$B$507,total!G174,pay!$H$8:$H$507)</f>
        <v>0</v>
      </c>
      <c r="U174" s="110">
        <f>IF(G174&lt;&gt;"",SUMIF(total!$G$8:$G$1007,total!G174,$I$8:$I$1007),0)</f>
        <v>0</v>
      </c>
    </row>
    <row r="175" spans="1:21" x14ac:dyDescent="0.25">
      <c r="A175" s="69">
        <v>168</v>
      </c>
      <c r="B175" s="69" t="str">
        <f>IF(AND(C175&lt;&gt;"",C175&lt;&gt;" -  -  -  -  - "),VLOOKUP(C175,exp!$A$8:$B$507,2,FALSE),"")</f>
        <v/>
      </c>
      <c r="C175" s="60"/>
      <c r="D175" s="69" t="str">
        <f>IF(AND(E175&lt;&gt;"",E175&lt;&gt;" -  -  -  -  - "),VLOOKUP(E175,acc!$A$8:$B$507,2,FALSE),"")</f>
        <v/>
      </c>
      <c r="E175" s="60"/>
      <c r="F175" s="44"/>
      <c r="G175" s="69" t="str">
        <f>IF(AND(H175&lt;&gt;"",H175&lt;&gt;" -  -  -  -  - "),VLOOKUP(H175,pay!$A$8:$B$507,2,FALSE),"")</f>
        <v/>
      </c>
      <c r="H175" s="60"/>
      <c r="I175" s="44"/>
      <c r="J175" s="93" t="str">
        <f t="shared" si="10"/>
        <v>OK</v>
      </c>
      <c r="K175" s="93" t="str">
        <f t="shared" si="11"/>
        <v>OK</v>
      </c>
      <c r="L175" s="93" t="str">
        <f t="shared" si="12"/>
        <v>OK</v>
      </c>
      <c r="M175" s="93" t="str">
        <f t="shared" si="13"/>
        <v>OK</v>
      </c>
      <c r="N175" s="63" t="str">
        <f t="shared" si="14"/>
        <v/>
      </c>
      <c r="O175" s="110">
        <f>SUMIF(exp!$B$8:$B$507,total!B175,exp!$Q$8:$Q$507)</f>
        <v>0</v>
      </c>
      <c r="P175" s="111">
        <f>IF(B175&lt;&gt;"",SUMIF(total!$B$8:$B$1007,total!B175,$F$8:$F$1007),0)</f>
        <v>0</v>
      </c>
      <c r="Q175" s="110">
        <f>SUMIF(total!$B$8:$B$1007,total!B175,$I$8:$I$1007)</f>
        <v>0</v>
      </c>
      <c r="R175" s="110">
        <f>SUMIF(acc!$B$8:$B$507,total!D175,acc!$J$8:$J$507)</f>
        <v>0</v>
      </c>
      <c r="S175" s="110">
        <f>IF(D175&lt;&gt;"",SUMIF(total!$D$8:$D$1007,total!D175,$F$8:$F$1007),0)</f>
        <v>0</v>
      </c>
      <c r="T175" s="110">
        <f>SUMIF(pay!$B$8:$B$507,total!G175,pay!$H$8:$H$507)</f>
        <v>0</v>
      </c>
      <c r="U175" s="110">
        <f>IF(G175&lt;&gt;"",SUMIF(total!$G$8:$G$1007,total!G175,$I$8:$I$1007),0)</f>
        <v>0</v>
      </c>
    </row>
    <row r="176" spans="1:21" x14ac:dyDescent="0.25">
      <c r="A176" s="69">
        <v>169</v>
      </c>
      <c r="B176" s="69" t="str">
        <f>IF(AND(C176&lt;&gt;"",C176&lt;&gt;" -  -  -  -  - "),VLOOKUP(C176,exp!$A$8:$B$507,2,FALSE),"")</f>
        <v/>
      </c>
      <c r="C176" s="60"/>
      <c r="D176" s="69" t="str">
        <f>IF(AND(E176&lt;&gt;"",E176&lt;&gt;" -  -  -  -  - "),VLOOKUP(E176,acc!$A$8:$B$507,2,FALSE),"")</f>
        <v/>
      </c>
      <c r="E176" s="60"/>
      <c r="F176" s="44"/>
      <c r="G176" s="69" t="str">
        <f>IF(AND(H176&lt;&gt;"",H176&lt;&gt;" -  -  -  -  - "),VLOOKUP(H176,pay!$A$8:$B$507,2,FALSE),"")</f>
        <v/>
      </c>
      <c r="H176" s="60"/>
      <c r="I176" s="44"/>
      <c r="J176" s="93" t="str">
        <f t="shared" si="10"/>
        <v>OK</v>
      </c>
      <c r="K176" s="93" t="str">
        <f t="shared" si="11"/>
        <v>OK</v>
      </c>
      <c r="L176" s="93" t="str">
        <f t="shared" si="12"/>
        <v>OK</v>
      </c>
      <c r="M176" s="93" t="str">
        <f t="shared" si="13"/>
        <v>OK</v>
      </c>
      <c r="N176" s="63" t="str">
        <f t="shared" si="14"/>
        <v/>
      </c>
      <c r="O176" s="110">
        <f>SUMIF(exp!$B$8:$B$507,total!B176,exp!$Q$8:$Q$507)</f>
        <v>0</v>
      </c>
      <c r="P176" s="111">
        <f>IF(B176&lt;&gt;"",SUMIF(total!$B$8:$B$1007,total!B176,$F$8:$F$1007),0)</f>
        <v>0</v>
      </c>
      <c r="Q176" s="110">
        <f>SUMIF(total!$B$8:$B$1007,total!B176,$I$8:$I$1007)</f>
        <v>0</v>
      </c>
      <c r="R176" s="110">
        <f>SUMIF(acc!$B$8:$B$507,total!D176,acc!$J$8:$J$507)</f>
        <v>0</v>
      </c>
      <c r="S176" s="110">
        <f>IF(D176&lt;&gt;"",SUMIF(total!$D$8:$D$1007,total!D176,$F$8:$F$1007),0)</f>
        <v>0</v>
      </c>
      <c r="T176" s="110">
        <f>SUMIF(pay!$B$8:$B$507,total!G176,pay!$H$8:$H$507)</f>
        <v>0</v>
      </c>
      <c r="U176" s="110">
        <f>IF(G176&lt;&gt;"",SUMIF(total!$G$8:$G$1007,total!G176,$I$8:$I$1007),0)</f>
        <v>0</v>
      </c>
    </row>
    <row r="177" spans="1:21" x14ac:dyDescent="0.25">
      <c r="A177" s="69">
        <v>170</v>
      </c>
      <c r="B177" s="69" t="str">
        <f>IF(AND(C177&lt;&gt;"",C177&lt;&gt;" -  -  -  -  - "),VLOOKUP(C177,exp!$A$8:$B$507,2,FALSE),"")</f>
        <v/>
      </c>
      <c r="C177" s="60"/>
      <c r="D177" s="69" t="str">
        <f>IF(AND(E177&lt;&gt;"",E177&lt;&gt;" -  -  -  -  - "),VLOOKUP(E177,acc!$A$8:$B$507,2,FALSE),"")</f>
        <v/>
      </c>
      <c r="E177" s="60"/>
      <c r="F177" s="44"/>
      <c r="G177" s="69" t="str">
        <f>IF(AND(H177&lt;&gt;"",H177&lt;&gt;" -  -  -  -  - "),VLOOKUP(H177,pay!$A$8:$B$507,2,FALSE),"")</f>
        <v/>
      </c>
      <c r="H177" s="60"/>
      <c r="I177" s="44"/>
      <c r="J177" s="93" t="str">
        <f t="shared" si="10"/>
        <v>OK</v>
      </c>
      <c r="K177" s="93" t="str">
        <f t="shared" si="11"/>
        <v>OK</v>
      </c>
      <c r="L177" s="93" t="str">
        <f t="shared" si="12"/>
        <v>OK</v>
      </c>
      <c r="M177" s="93" t="str">
        <f t="shared" si="13"/>
        <v>OK</v>
      </c>
      <c r="N177" s="63" t="str">
        <f t="shared" si="14"/>
        <v/>
      </c>
      <c r="O177" s="110">
        <f>SUMIF(exp!$B$8:$B$507,total!B177,exp!$Q$8:$Q$507)</f>
        <v>0</v>
      </c>
      <c r="P177" s="111">
        <f>IF(B177&lt;&gt;"",SUMIF(total!$B$8:$B$1007,total!B177,$F$8:$F$1007),0)</f>
        <v>0</v>
      </c>
      <c r="Q177" s="110">
        <f>SUMIF(total!$B$8:$B$1007,total!B177,$I$8:$I$1007)</f>
        <v>0</v>
      </c>
      <c r="R177" s="110">
        <f>SUMIF(acc!$B$8:$B$507,total!D177,acc!$J$8:$J$507)</f>
        <v>0</v>
      </c>
      <c r="S177" s="110">
        <f>IF(D177&lt;&gt;"",SUMIF(total!$D$8:$D$1007,total!D177,$F$8:$F$1007),0)</f>
        <v>0</v>
      </c>
      <c r="T177" s="110">
        <f>SUMIF(pay!$B$8:$B$507,total!G177,pay!$H$8:$H$507)</f>
        <v>0</v>
      </c>
      <c r="U177" s="110">
        <f>IF(G177&lt;&gt;"",SUMIF(total!$G$8:$G$1007,total!G177,$I$8:$I$1007),0)</f>
        <v>0</v>
      </c>
    </row>
    <row r="178" spans="1:21" x14ac:dyDescent="0.25">
      <c r="A178" s="69">
        <v>171</v>
      </c>
      <c r="B178" s="69" t="str">
        <f>IF(AND(C178&lt;&gt;"",C178&lt;&gt;" -  -  -  -  - "),VLOOKUP(C178,exp!$A$8:$B$507,2,FALSE),"")</f>
        <v/>
      </c>
      <c r="C178" s="60"/>
      <c r="D178" s="69" t="str">
        <f>IF(AND(E178&lt;&gt;"",E178&lt;&gt;" -  -  -  -  - "),VLOOKUP(E178,acc!$A$8:$B$507,2,FALSE),"")</f>
        <v/>
      </c>
      <c r="E178" s="60"/>
      <c r="F178" s="44"/>
      <c r="G178" s="69" t="str">
        <f>IF(AND(H178&lt;&gt;"",H178&lt;&gt;" -  -  -  -  - "),VLOOKUP(H178,pay!$A$8:$B$507,2,FALSE),"")</f>
        <v/>
      </c>
      <c r="H178" s="60"/>
      <c r="I178" s="44"/>
      <c r="J178" s="93" t="str">
        <f t="shared" si="10"/>
        <v>OK</v>
      </c>
      <c r="K178" s="93" t="str">
        <f t="shared" si="11"/>
        <v>OK</v>
      </c>
      <c r="L178" s="93" t="str">
        <f t="shared" si="12"/>
        <v>OK</v>
      </c>
      <c r="M178" s="93" t="str">
        <f t="shared" si="13"/>
        <v>OK</v>
      </c>
      <c r="N178" s="63" t="str">
        <f t="shared" si="14"/>
        <v/>
      </c>
      <c r="O178" s="110">
        <f>SUMIF(exp!$B$8:$B$507,total!B178,exp!$Q$8:$Q$507)</f>
        <v>0</v>
      </c>
      <c r="P178" s="111">
        <f>IF(B178&lt;&gt;"",SUMIF(total!$B$8:$B$1007,total!B178,$F$8:$F$1007),0)</f>
        <v>0</v>
      </c>
      <c r="Q178" s="110">
        <f>SUMIF(total!$B$8:$B$1007,total!B178,$I$8:$I$1007)</f>
        <v>0</v>
      </c>
      <c r="R178" s="110">
        <f>SUMIF(acc!$B$8:$B$507,total!D178,acc!$J$8:$J$507)</f>
        <v>0</v>
      </c>
      <c r="S178" s="110">
        <f>IF(D178&lt;&gt;"",SUMIF(total!$D$8:$D$1007,total!D178,$F$8:$F$1007),0)</f>
        <v>0</v>
      </c>
      <c r="T178" s="110">
        <f>SUMIF(pay!$B$8:$B$507,total!G178,pay!$H$8:$H$507)</f>
        <v>0</v>
      </c>
      <c r="U178" s="110">
        <f>IF(G178&lt;&gt;"",SUMIF(total!$G$8:$G$1007,total!G178,$I$8:$I$1007),0)</f>
        <v>0</v>
      </c>
    </row>
    <row r="179" spans="1:21" x14ac:dyDescent="0.25">
      <c r="A179" s="69">
        <v>172</v>
      </c>
      <c r="B179" s="69" t="str">
        <f>IF(AND(C179&lt;&gt;"",C179&lt;&gt;" -  -  -  -  - "),VLOOKUP(C179,exp!$A$8:$B$507,2,FALSE),"")</f>
        <v/>
      </c>
      <c r="C179" s="60"/>
      <c r="D179" s="69" t="str">
        <f>IF(AND(E179&lt;&gt;"",E179&lt;&gt;" -  -  -  -  - "),VLOOKUP(E179,acc!$A$8:$B$507,2,FALSE),"")</f>
        <v/>
      </c>
      <c r="E179" s="60"/>
      <c r="F179" s="44"/>
      <c r="G179" s="69" t="str">
        <f>IF(AND(H179&lt;&gt;"",H179&lt;&gt;" -  -  -  -  - "),VLOOKUP(H179,pay!$A$8:$B$507,2,FALSE),"")</f>
        <v/>
      </c>
      <c r="H179" s="60"/>
      <c r="I179" s="44"/>
      <c r="J179" s="93" t="str">
        <f t="shared" si="10"/>
        <v>OK</v>
      </c>
      <c r="K179" s="93" t="str">
        <f t="shared" si="11"/>
        <v>OK</v>
      </c>
      <c r="L179" s="93" t="str">
        <f t="shared" si="12"/>
        <v>OK</v>
      </c>
      <c r="M179" s="93" t="str">
        <f t="shared" si="13"/>
        <v>OK</v>
      </c>
      <c r="N179" s="63" t="str">
        <f t="shared" si="14"/>
        <v/>
      </c>
      <c r="O179" s="110">
        <f>SUMIF(exp!$B$8:$B$507,total!B179,exp!$Q$8:$Q$507)</f>
        <v>0</v>
      </c>
      <c r="P179" s="111">
        <f>IF(B179&lt;&gt;"",SUMIF(total!$B$8:$B$1007,total!B179,$F$8:$F$1007),0)</f>
        <v>0</v>
      </c>
      <c r="Q179" s="110">
        <f>SUMIF(total!$B$8:$B$1007,total!B179,$I$8:$I$1007)</f>
        <v>0</v>
      </c>
      <c r="R179" s="110">
        <f>SUMIF(acc!$B$8:$B$507,total!D179,acc!$J$8:$J$507)</f>
        <v>0</v>
      </c>
      <c r="S179" s="110">
        <f>IF(D179&lt;&gt;"",SUMIF(total!$D$8:$D$1007,total!D179,$F$8:$F$1007),0)</f>
        <v>0</v>
      </c>
      <c r="T179" s="110">
        <f>SUMIF(pay!$B$8:$B$507,total!G179,pay!$H$8:$H$507)</f>
        <v>0</v>
      </c>
      <c r="U179" s="110">
        <f>IF(G179&lt;&gt;"",SUMIF(total!$G$8:$G$1007,total!G179,$I$8:$I$1007),0)</f>
        <v>0</v>
      </c>
    </row>
    <row r="180" spans="1:21" x14ac:dyDescent="0.25">
      <c r="A180" s="69">
        <v>173</v>
      </c>
      <c r="B180" s="69" t="str">
        <f>IF(AND(C180&lt;&gt;"",C180&lt;&gt;" -  -  -  -  - "),VLOOKUP(C180,exp!$A$8:$B$507,2,FALSE),"")</f>
        <v/>
      </c>
      <c r="C180" s="60"/>
      <c r="D180" s="69" t="str">
        <f>IF(AND(E180&lt;&gt;"",E180&lt;&gt;" -  -  -  -  - "),VLOOKUP(E180,acc!$A$8:$B$507,2,FALSE),"")</f>
        <v/>
      </c>
      <c r="E180" s="60"/>
      <c r="F180" s="44"/>
      <c r="G180" s="69" t="str">
        <f>IF(AND(H180&lt;&gt;"",H180&lt;&gt;" -  -  -  -  - "),VLOOKUP(H180,pay!$A$8:$B$507,2,FALSE),"")</f>
        <v/>
      </c>
      <c r="H180" s="60"/>
      <c r="I180" s="44"/>
      <c r="J180" s="93" t="str">
        <f t="shared" si="10"/>
        <v>OK</v>
      </c>
      <c r="K180" s="93" t="str">
        <f t="shared" si="11"/>
        <v>OK</v>
      </c>
      <c r="L180" s="93" t="str">
        <f t="shared" si="12"/>
        <v>OK</v>
      </c>
      <c r="M180" s="93" t="str">
        <f t="shared" si="13"/>
        <v>OK</v>
      </c>
      <c r="N180" s="63" t="str">
        <f t="shared" si="14"/>
        <v/>
      </c>
      <c r="O180" s="110">
        <f>SUMIF(exp!$B$8:$B$507,total!B180,exp!$Q$8:$Q$507)</f>
        <v>0</v>
      </c>
      <c r="P180" s="111">
        <f>IF(B180&lt;&gt;"",SUMIF(total!$B$8:$B$1007,total!B180,$F$8:$F$1007),0)</f>
        <v>0</v>
      </c>
      <c r="Q180" s="110">
        <f>SUMIF(total!$B$8:$B$1007,total!B180,$I$8:$I$1007)</f>
        <v>0</v>
      </c>
      <c r="R180" s="110">
        <f>SUMIF(acc!$B$8:$B$507,total!D180,acc!$J$8:$J$507)</f>
        <v>0</v>
      </c>
      <c r="S180" s="110">
        <f>IF(D180&lt;&gt;"",SUMIF(total!$D$8:$D$1007,total!D180,$F$8:$F$1007),0)</f>
        <v>0</v>
      </c>
      <c r="T180" s="110">
        <f>SUMIF(pay!$B$8:$B$507,total!G180,pay!$H$8:$H$507)</f>
        <v>0</v>
      </c>
      <c r="U180" s="110">
        <f>IF(G180&lt;&gt;"",SUMIF(total!$G$8:$G$1007,total!G180,$I$8:$I$1007),0)</f>
        <v>0</v>
      </c>
    </row>
    <row r="181" spans="1:21" x14ac:dyDescent="0.25">
      <c r="A181" s="69">
        <v>174</v>
      </c>
      <c r="B181" s="69" t="str">
        <f>IF(AND(C181&lt;&gt;"",C181&lt;&gt;" -  -  -  -  - "),VLOOKUP(C181,exp!$A$8:$B$507,2,FALSE),"")</f>
        <v/>
      </c>
      <c r="C181" s="60"/>
      <c r="D181" s="69" t="str">
        <f>IF(AND(E181&lt;&gt;"",E181&lt;&gt;" -  -  -  -  - "),VLOOKUP(E181,acc!$A$8:$B$507,2,FALSE),"")</f>
        <v/>
      </c>
      <c r="E181" s="60"/>
      <c r="F181" s="44"/>
      <c r="G181" s="69" t="str">
        <f>IF(AND(H181&lt;&gt;"",H181&lt;&gt;" -  -  -  -  - "),VLOOKUP(H181,pay!$A$8:$B$507,2,FALSE),"")</f>
        <v/>
      </c>
      <c r="H181" s="60"/>
      <c r="I181" s="44"/>
      <c r="J181" s="93" t="str">
        <f t="shared" si="10"/>
        <v>OK</v>
      </c>
      <c r="K181" s="93" t="str">
        <f t="shared" si="11"/>
        <v>OK</v>
      </c>
      <c r="L181" s="93" t="str">
        <f t="shared" si="12"/>
        <v>OK</v>
      </c>
      <c r="M181" s="93" t="str">
        <f t="shared" si="13"/>
        <v>OK</v>
      </c>
      <c r="N181" s="63" t="str">
        <f t="shared" si="14"/>
        <v/>
      </c>
      <c r="O181" s="110">
        <f>SUMIF(exp!$B$8:$B$507,total!B181,exp!$Q$8:$Q$507)</f>
        <v>0</v>
      </c>
      <c r="P181" s="111">
        <f>IF(B181&lt;&gt;"",SUMIF(total!$B$8:$B$1007,total!B181,$F$8:$F$1007),0)</f>
        <v>0</v>
      </c>
      <c r="Q181" s="110">
        <f>SUMIF(total!$B$8:$B$1007,total!B181,$I$8:$I$1007)</f>
        <v>0</v>
      </c>
      <c r="R181" s="110">
        <f>SUMIF(acc!$B$8:$B$507,total!D181,acc!$J$8:$J$507)</f>
        <v>0</v>
      </c>
      <c r="S181" s="110">
        <f>IF(D181&lt;&gt;"",SUMIF(total!$D$8:$D$1007,total!D181,$F$8:$F$1007),0)</f>
        <v>0</v>
      </c>
      <c r="T181" s="110">
        <f>SUMIF(pay!$B$8:$B$507,total!G181,pay!$H$8:$H$507)</f>
        <v>0</v>
      </c>
      <c r="U181" s="110">
        <f>IF(G181&lt;&gt;"",SUMIF(total!$G$8:$G$1007,total!G181,$I$8:$I$1007),0)</f>
        <v>0</v>
      </c>
    </row>
    <row r="182" spans="1:21" x14ac:dyDescent="0.25">
      <c r="A182" s="69">
        <v>175</v>
      </c>
      <c r="B182" s="69" t="str">
        <f>IF(AND(C182&lt;&gt;"",C182&lt;&gt;" -  -  -  -  - "),VLOOKUP(C182,exp!$A$8:$B$507,2,FALSE),"")</f>
        <v/>
      </c>
      <c r="C182" s="60"/>
      <c r="D182" s="69" t="str">
        <f>IF(AND(E182&lt;&gt;"",E182&lt;&gt;" -  -  -  -  - "),VLOOKUP(E182,acc!$A$8:$B$507,2,FALSE),"")</f>
        <v/>
      </c>
      <c r="E182" s="60"/>
      <c r="F182" s="44"/>
      <c r="G182" s="69" t="str">
        <f>IF(AND(H182&lt;&gt;"",H182&lt;&gt;" -  -  -  -  - "),VLOOKUP(H182,pay!$A$8:$B$507,2,FALSE),"")</f>
        <v/>
      </c>
      <c r="H182" s="60"/>
      <c r="I182" s="44"/>
      <c r="J182" s="93" t="str">
        <f t="shared" si="10"/>
        <v>OK</v>
      </c>
      <c r="K182" s="93" t="str">
        <f t="shared" si="11"/>
        <v>OK</v>
      </c>
      <c r="L182" s="93" t="str">
        <f t="shared" si="12"/>
        <v>OK</v>
      </c>
      <c r="M182" s="93" t="str">
        <f t="shared" si="13"/>
        <v>OK</v>
      </c>
      <c r="N182" s="63" t="str">
        <f t="shared" si="14"/>
        <v/>
      </c>
      <c r="O182" s="110">
        <f>SUMIF(exp!$B$8:$B$507,total!B182,exp!$Q$8:$Q$507)</f>
        <v>0</v>
      </c>
      <c r="P182" s="111">
        <f>IF(B182&lt;&gt;"",SUMIF(total!$B$8:$B$1007,total!B182,$F$8:$F$1007),0)</f>
        <v>0</v>
      </c>
      <c r="Q182" s="110">
        <f>SUMIF(total!$B$8:$B$1007,total!B182,$I$8:$I$1007)</f>
        <v>0</v>
      </c>
      <c r="R182" s="110">
        <f>SUMIF(acc!$B$8:$B$507,total!D182,acc!$J$8:$J$507)</f>
        <v>0</v>
      </c>
      <c r="S182" s="110">
        <f>IF(D182&lt;&gt;"",SUMIF(total!$D$8:$D$1007,total!D182,$F$8:$F$1007),0)</f>
        <v>0</v>
      </c>
      <c r="T182" s="110">
        <f>SUMIF(pay!$B$8:$B$507,total!G182,pay!$H$8:$H$507)</f>
        <v>0</v>
      </c>
      <c r="U182" s="110">
        <f>IF(G182&lt;&gt;"",SUMIF(total!$G$8:$G$1007,total!G182,$I$8:$I$1007),0)</f>
        <v>0</v>
      </c>
    </row>
    <row r="183" spans="1:21" x14ac:dyDescent="0.25">
      <c r="A183" s="69">
        <v>176</v>
      </c>
      <c r="B183" s="69" t="str">
        <f>IF(AND(C183&lt;&gt;"",C183&lt;&gt;" -  -  -  -  - "),VLOOKUP(C183,exp!$A$8:$B$507,2,FALSE),"")</f>
        <v/>
      </c>
      <c r="C183" s="60"/>
      <c r="D183" s="69" t="str">
        <f>IF(AND(E183&lt;&gt;"",E183&lt;&gt;" -  -  -  -  - "),VLOOKUP(E183,acc!$A$8:$B$507,2,FALSE),"")</f>
        <v/>
      </c>
      <c r="E183" s="60"/>
      <c r="F183" s="44"/>
      <c r="G183" s="69" t="str">
        <f>IF(AND(H183&lt;&gt;"",H183&lt;&gt;" -  -  -  -  - "),VLOOKUP(H183,pay!$A$8:$B$507,2,FALSE),"")</f>
        <v/>
      </c>
      <c r="H183" s="60"/>
      <c r="I183" s="44"/>
      <c r="J183" s="93" t="str">
        <f t="shared" si="10"/>
        <v>OK</v>
      </c>
      <c r="K183" s="93" t="str">
        <f t="shared" si="11"/>
        <v>OK</v>
      </c>
      <c r="L183" s="93" t="str">
        <f t="shared" si="12"/>
        <v>OK</v>
      </c>
      <c r="M183" s="93" t="str">
        <f t="shared" si="13"/>
        <v>OK</v>
      </c>
      <c r="N183" s="63" t="str">
        <f t="shared" si="14"/>
        <v/>
      </c>
      <c r="O183" s="110">
        <f>SUMIF(exp!$B$8:$B$507,total!B183,exp!$Q$8:$Q$507)</f>
        <v>0</v>
      </c>
      <c r="P183" s="111">
        <f>IF(B183&lt;&gt;"",SUMIF(total!$B$8:$B$1007,total!B183,$F$8:$F$1007),0)</f>
        <v>0</v>
      </c>
      <c r="Q183" s="110">
        <f>SUMIF(total!$B$8:$B$1007,total!B183,$I$8:$I$1007)</f>
        <v>0</v>
      </c>
      <c r="R183" s="110">
        <f>SUMIF(acc!$B$8:$B$507,total!D183,acc!$J$8:$J$507)</f>
        <v>0</v>
      </c>
      <c r="S183" s="110">
        <f>IF(D183&lt;&gt;"",SUMIF(total!$D$8:$D$1007,total!D183,$F$8:$F$1007),0)</f>
        <v>0</v>
      </c>
      <c r="T183" s="110">
        <f>SUMIF(pay!$B$8:$B$507,total!G183,pay!$H$8:$H$507)</f>
        <v>0</v>
      </c>
      <c r="U183" s="110">
        <f>IF(G183&lt;&gt;"",SUMIF(total!$G$8:$G$1007,total!G183,$I$8:$I$1007),0)</f>
        <v>0</v>
      </c>
    </row>
    <row r="184" spans="1:21" x14ac:dyDescent="0.25">
      <c r="A184" s="69">
        <v>177</v>
      </c>
      <c r="B184" s="69" t="str">
        <f>IF(AND(C184&lt;&gt;"",C184&lt;&gt;" -  -  -  -  - "),VLOOKUP(C184,exp!$A$8:$B$507,2,FALSE),"")</f>
        <v/>
      </c>
      <c r="C184" s="60"/>
      <c r="D184" s="69" t="str">
        <f>IF(AND(E184&lt;&gt;"",E184&lt;&gt;" -  -  -  -  - "),VLOOKUP(E184,acc!$A$8:$B$507,2,FALSE),"")</f>
        <v/>
      </c>
      <c r="E184" s="60"/>
      <c r="F184" s="44"/>
      <c r="G184" s="69" t="str">
        <f>IF(AND(H184&lt;&gt;"",H184&lt;&gt;" -  -  -  -  - "),VLOOKUP(H184,pay!$A$8:$B$507,2,FALSE),"")</f>
        <v/>
      </c>
      <c r="H184" s="60"/>
      <c r="I184" s="44"/>
      <c r="J184" s="93" t="str">
        <f t="shared" si="10"/>
        <v>OK</v>
      </c>
      <c r="K184" s="93" t="str">
        <f t="shared" si="11"/>
        <v>OK</v>
      </c>
      <c r="L184" s="93" t="str">
        <f t="shared" si="12"/>
        <v>OK</v>
      </c>
      <c r="M184" s="93" t="str">
        <f t="shared" si="13"/>
        <v>OK</v>
      </c>
      <c r="N184" s="63" t="str">
        <f t="shared" si="14"/>
        <v/>
      </c>
      <c r="O184" s="110">
        <f>SUMIF(exp!$B$8:$B$507,total!B184,exp!$Q$8:$Q$507)</f>
        <v>0</v>
      </c>
      <c r="P184" s="111">
        <f>IF(B184&lt;&gt;"",SUMIF(total!$B$8:$B$1007,total!B184,$F$8:$F$1007),0)</f>
        <v>0</v>
      </c>
      <c r="Q184" s="110">
        <f>SUMIF(total!$B$8:$B$1007,total!B184,$I$8:$I$1007)</f>
        <v>0</v>
      </c>
      <c r="R184" s="110">
        <f>SUMIF(acc!$B$8:$B$507,total!D184,acc!$J$8:$J$507)</f>
        <v>0</v>
      </c>
      <c r="S184" s="110">
        <f>IF(D184&lt;&gt;"",SUMIF(total!$D$8:$D$1007,total!D184,$F$8:$F$1007),0)</f>
        <v>0</v>
      </c>
      <c r="T184" s="110">
        <f>SUMIF(pay!$B$8:$B$507,total!G184,pay!$H$8:$H$507)</f>
        <v>0</v>
      </c>
      <c r="U184" s="110">
        <f>IF(G184&lt;&gt;"",SUMIF(total!$G$8:$G$1007,total!G184,$I$8:$I$1007),0)</f>
        <v>0</v>
      </c>
    </row>
    <row r="185" spans="1:21" x14ac:dyDescent="0.25">
      <c r="A185" s="69">
        <v>178</v>
      </c>
      <c r="B185" s="69" t="str">
        <f>IF(AND(C185&lt;&gt;"",C185&lt;&gt;" -  -  -  -  - "),VLOOKUP(C185,exp!$A$8:$B$507,2,FALSE),"")</f>
        <v/>
      </c>
      <c r="C185" s="60"/>
      <c r="D185" s="69" t="str">
        <f>IF(AND(E185&lt;&gt;"",E185&lt;&gt;" -  -  -  -  - "),VLOOKUP(E185,acc!$A$8:$B$507,2,FALSE),"")</f>
        <v/>
      </c>
      <c r="E185" s="60"/>
      <c r="F185" s="44"/>
      <c r="G185" s="69" t="str">
        <f>IF(AND(H185&lt;&gt;"",H185&lt;&gt;" -  -  -  -  - "),VLOOKUP(H185,pay!$A$8:$B$507,2,FALSE),"")</f>
        <v/>
      </c>
      <c r="H185" s="60"/>
      <c r="I185" s="44"/>
      <c r="J185" s="93" t="str">
        <f t="shared" si="10"/>
        <v>OK</v>
      </c>
      <c r="K185" s="93" t="str">
        <f t="shared" si="11"/>
        <v>OK</v>
      </c>
      <c r="L185" s="93" t="str">
        <f t="shared" si="12"/>
        <v>OK</v>
      </c>
      <c r="M185" s="93" t="str">
        <f t="shared" si="13"/>
        <v>OK</v>
      </c>
      <c r="N185" s="63" t="str">
        <f t="shared" si="14"/>
        <v/>
      </c>
      <c r="O185" s="110">
        <f>SUMIF(exp!$B$8:$B$507,total!B185,exp!$Q$8:$Q$507)</f>
        <v>0</v>
      </c>
      <c r="P185" s="111">
        <f>IF(B185&lt;&gt;"",SUMIF(total!$B$8:$B$1007,total!B185,$F$8:$F$1007),0)</f>
        <v>0</v>
      </c>
      <c r="Q185" s="110">
        <f>SUMIF(total!$B$8:$B$1007,total!B185,$I$8:$I$1007)</f>
        <v>0</v>
      </c>
      <c r="R185" s="110">
        <f>SUMIF(acc!$B$8:$B$507,total!D185,acc!$J$8:$J$507)</f>
        <v>0</v>
      </c>
      <c r="S185" s="110">
        <f>IF(D185&lt;&gt;"",SUMIF(total!$D$8:$D$1007,total!D185,$F$8:$F$1007),0)</f>
        <v>0</v>
      </c>
      <c r="T185" s="110">
        <f>SUMIF(pay!$B$8:$B$507,total!G185,pay!$H$8:$H$507)</f>
        <v>0</v>
      </c>
      <c r="U185" s="110">
        <f>IF(G185&lt;&gt;"",SUMIF(total!$G$8:$G$1007,total!G185,$I$8:$I$1007),0)</f>
        <v>0</v>
      </c>
    </row>
    <row r="186" spans="1:21" x14ac:dyDescent="0.25">
      <c r="A186" s="69">
        <v>179</v>
      </c>
      <c r="B186" s="69" t="str">
        <f>IF(AND(C186&lt;&gt;"",C186&lt;&gt;" -  -  -  -  - "),VLOOKUP(C186,exp!$A$8:$B$507,2,FALSE),"")</f>
        <v/>
      </c>
      <c r="C186" s="60"/>
      <c r="D186" s="69" t="str">
        <f>IF(AND(E186&lt;&gt;"",E186&lt;&gt;" -  -  -  -  - "),VLOOKUP(E186,acc!$A$8:$B$507,2,FALSE),"")</f>
        <v/>
      </c>
      <c r="E186" s="60"/>
      <c r="F186" s="44"/>
      <c r="G186" s="69" t="str">
        <f>IF(AND(H186&lt;&gt;"",H186&lt;&gt;" -  -  -  -  - "),VLOOKUP(H186,pay!$A$8:$B$507,2,FALSE),"")</f>
        <v/>
      </c>
      <c r="H186" s="60"/>
      <c r="I186" s="44"/>
      <c r="J186" s="93" t="str">
        <f t="shared" si="10"/>
        <v>OK</v>
      </c>
      <c r="K186" s="93" t="str">
        <f t="shared" si="11"/>
        <v>OK</v>
      </c>
      <c r="L186" s="93" t="str">
        <f t="shared" si="12"/>
        <v>OK</v>
      </c>
      <c r="M186" s="93" t="str">
        <f t="shared" si="13"/>
        <v>OK</v>
      </c>
      <c r="N186" s="63" t="str">
        <f t="shared" si="14"/>
        <v/>
      </c>
      <c r="O186" s="110">
        <f>SUMIF(exp!$B$8:$B$507,total!B186,exp!$Q$8:$Q$507)</f>
        <v>0</v>
      </c>
      <c r="P186" s="111">
        <f>IF(B186&lt;&gt;"",SUMIF(total!$B$8:$B$1007,total!B186,$F$8:$F$1007),0)</f>
        <v>0</v>
      </c>
      <c r="Q186" s="110">
        <f>SUMIF(total!$B$8:$B$1007,total!B186,$I$8:$I$1007)</f>
        <v>0</v>
      </c>
      <c r="R186" s="110">
        <f>SUMIF(acc!$B$8:$B$507,total!D186,acc!$J$8:$J$507)</f>
        <v>0</v>
      </c>
      <c r="S186" s="110">
        <f>IF(D186&lt;&gt;"",SUMIF(total!$D$8:$D$1007,total!D186,$F$8:$F$1007),0)</f>
        <v>0</v>
      </c>
      <c r="T186" s="110">
        <f>SUMIF(pay!$B$8:$B$507,total!G186,pay!$H$8:$H$507)</f>
        <v>0</v>
      </c>
      <c r="U186" s="110">
        <f>IF(G186&lt;&gt;"",SUMIF(total!$G$8:$G$1007,total!G186,$I$8:$I$1007),0)</f>
        <v>0</v>
      </c>
    </row>
    <row r="187" spans="1:21" x14ac:dyDescent="0.25">
      <c r="A187" s="69">
        <v>180</v>
      </c>
      <c r="B187" s="69" t="str">
        <f>IF(AND(C187&lt;&gt;"",C187&lt;&gt;" -  -  -  -  - "),VLOOKUP(C187,exp!$A$8:$B$507,2,FALSE),"")</f>
        <v/>
      </c>
      <c r="C187" s="60"/>
      <c r="D187" s="69" t="str">
        <f>IF(AND(E187&lt;&gt;"",E187&lt;&gt;" -  -  -  -  - "),VLOOKUP(E187,acc!$A$8:$B$507,2,FALSE),"")</f>
        <v/>
      </c>
      <c r="E187" s="60"/>
      <c r="F187" s="44"/>
      <c r="G187" s="69" t="str">
        <f>IF(AND(H187&lt;&gt;"",H187&lt;&gt;" -  -  -  -  - "),VLOOKUP(H187,pay!$A$8:$B$507,2,FALSE),"")</f>
        <v/>
      </c>
      <c r="H187" s="60"/>
      <c r="I187" s="44"/>
      <c r="J187" s="93" t="str">
        <f t="shared" si="10"/>
        <v>OK</v>
      </c>
      <c r="K187" s="93" t="str">
        <f t="shared" si="11"/>
        <v>OK</v>
      </c>
      <c r="L187" s="93" t="str">
        <f t="shared" si="12"/>
        <v>OK</v>
      </c>
      <c r="M187" s="93" t="str">
        <f t="shared" si="13"/>
        <v>OK</v>
      </c>
      <c r="N187" s="63" t="str">
        <f t="shared" si="14"/>
        <v/>
      </c>
      <c r="O187" s="110">
        <f>SUMIF(exp!$B$8:$B$507,total!B187,exp!$Q$8:$Q$507)</f>
        <v>0</v>
      </c>
      <c r="P187" s="111">
        <f>IF(B187&lt;&gt;"",SUMIF(total!$B$8:$B$1007,total!B187,$F$8:$F$1007),0)</f>
        <v>0</v>
      </c>
      <c r="Q187" s="110">
        <f>SUMIF(total!$B$8:$B$1007,total!B187,$I$8:$I$1007)</f>
        <v>0</v>
      </c>
      <c r="R187" s="110">
        <f>SUMIF(acc!$B$8:$B$507,total!D187,acc!$J$8:$J$507)</f>
        <v>0</v>
      </c>
      <c r="S187" s="110">
        <f>IF(D187&lt;&gt;"",SUMIF(total!$D$8:$D$1007,total!D187,$F$8:$F$1007),0)</f>
        <v>0</v>
      </c>
      <c r="T187" s="110">
        <f>SUMIF(pay!$B$8:$B$507,total!G187,pay!$H$8:$H$507)</f>
        <v>0</v>
      </c>
      <c r="U187" s="110">
        <f>IF(G187&lt;&gt;"",SUMIF(total!$G$8:$G$1007,total!G187,$I$8:$I$1007),0)</f>
        <v>0</v>
      </c>
    </row>
    <row r="188" spans="1:21" x14ac:dyDescent="0.25">
      <c r="A188" s="69">
        <v>181</v>
      </c>
      <c r="B188" s="69" t="str">
        <f>IF(AND(C188&lt;&gt;"",C188&lt;&gt;" -  -  -  -  - "),VLOOKUP(C188,exp!$A$8:$B$507,2,FALSE),"")</f>
        <v/>
      </c>
      <c r="C188" s="60"/>
      <c r="D188" s="69" t="str">
        <f>IF(AND(E188&lt;&gt;"",E188&lt;&gt;" -  -  -  -  - "),VLOOKUP(E188,acc!$A$8:$B$507,2,FALSE),"")</f>
        <v/>
      </c>
      <c r="E188" s="60"/>
      <c r="F188" s="44"/>
      <c r="G188" s="69" t="str">
        <f>IF(AND(H188&lt;&gt;"",H188&lt;&gt;" -  -  -  -  - "),VLOOKUP(H188,pay!$A$8:$B$507,2,FALSE),"")</f>
        <v/>
      </c>
      <c r="H188" s="60"/>
      <c r="I188" s="44"/>
      <c r="J188" s="93" t="str">
        <f t="shared" si="10"/>
        <v>OK</v>
      </c>
      <c r="K188" s="93" t="str">
        <f t="shared" si="11"/>
        <v>OK</v>
      </c>
      <c r="L188" s="93" t="str">
        <f t="shared" si="12"/>
        <v>OK</v>
      </c>
      <c r="M188" s="93" t="str">
        <f t="shared" si="13"/>
        <v>OK</v>
      </c>
      <c r="N188" s="63" t="str">
        <f t="shared" si="14"/>
        <v/>
      </c>
      <c r="O188" s="110">
        <f>SUMIF(exp!$B$8:$B$507,total!B188,exp!$Q$8:$Q$507)</f>
        <v>0</v>
      </c>
      <c r="P188" s="111">
        <f>IF(B188&lt;&gt;"",SUMIF(total!$B$8:$B$1007,total!B188,$F$8:$F$1007),0)</f>
        <v>0</v>
      </c>
      <c r="Q188" s="110">
        <f>SUMIF(total!$B$8:$B$1007,total!B188,$I$8:$I$1007)</f>
        <v>0</v>
      </c>
      <c r="R188" s="110">
        <f>SUMIF(acc!$B$8:$B$507,total!D188,acc!$J$8:$J$507)</f>
        <v>0</v>
      </c>
      <c r="S188" s="110">
        <f>IF(D188&lt;&gt;"",SUMIF(total!$D$8:$D$1007,total!D188,$F$8:$F$1007),0)</f>
        <v>0</v>
      </c>
      <c r="T188" s="110">
        <f>SUMIF(pay!$B$8:$B$507,total!G188,pay!$H$8:$H$507)</f>
        <v>0</v>
      </c>
      <c r="U188" s="110">
        <f>IF(G188&lt;&gt;"",SUMIF(total!$G$8:$G$1007,total!G188,$I$8:$I$1007),0)</f>
        <v>0</v>
      </c>
    </row>
    <row r="189" spans="1:21" x14ac:dyDescent="0.25">
      <c r="A189" s="69">
        <v>182</v>
      </c>
      <c r="B189" s="69" t="str">
        <f>IF(AND(C189&lt;&gt;"",C189&lt;&gt;" -  -  -  -  - "),VLOOKUP(C189,exp!$A$8:$B$507,2,FALSE),"")</f>
        <v/>
      </c>
      <c r="C189" s="60"/>
      <c r="D189" s="69" t="str">
        <f>IF(AND(E189&lt;&gt;"",E189&lt;&gt;" -  -  -  -  - "),VLOOKUP(E189,acc!$A$8:$B$507,2,FALSE),"")</f>
        <v/>
      </c>
      <c r="E189" s="60"/>
      <c r="F189" s="44"/>
      <c r="G189" s="69" t="str">
        <f>IF(AND(H189&lt;&gt;"",H189&lt;&gt;" -  -  -  -  - "),VLOOKUP(H189,pay!$A$8:$B$507,2,FALSE),"")</f>
        <v/>
      </c>
      <c r="H189" s="60"/>
      <c r="I189" s="44"/>
      <c r="J189" s="93" t="str">
        <f t="shared" si="10"/>
        <v>OK</v>
      </c>
      <c r="K189" s="93" t="str">
        <f t="shared" si="11"/>
        <v>OK</v>
      </c>
      <c r="L189" s="93" t="str">
        <f t="shared" si="12"/>
        <v>OK</v>
      </c>
      <c r="M189" s="93" t="str">
        <f t="shared" si="13"/>
        <v>OK</v>
      </c>
      <c r="N189" s="63" t="str">
        <f t="shared" si="14"/>
        <v/>
      </c>
      <c r="O189" s="110">
        <f>SUMIF(exp!$B$8:$B$507,total!B189,exp!$Q$8:$Q$507)</f>
        <v>0</v>
      </c>
      <c r="P189" s="111">
        <f>IF(B189&lt;&gt;"",SUMIF(total!$B$8:$B$1007,total!B189,$F$8:$F$1007),0)</f>
        <v>0</v>
      </c>
      <c r="Q189" s="110">
        <f>SUMIF(total!$B$8:$B$1007,total!B189,$I$8:$I$1007)</f>
        <v>0</v>
      </c>
      <c r="R189" s="110">
        <f>SUMIF(acc!$B$8:$B$507,total!D189,acc!$J$8:$J$507)</f>
        <v>0</v>
      </c>
      <c r="S189" s="110">
        <f>IF(D189&lt;&gt;"",SUMIF(total!$D$8:$D$1007,total!D189,$F$8:$F$1007),0)</f>
        <v>0</v>
      </c>
      <c r="T189" s="110">
        <f>SUMIF(pay!$B$8:$B$507,total!G189,pay!$H$8:$H$507)</f>
        <v>0</v>
      </c>
      <c r="U189" s="110">
        <f>IF(G189&lt;&gt;"",SUMIF(total!$G$8:$G$1007,total!G189,$I$8:$I$1007),0)</f>
        <v>0</v>
      </c>
    </row>
    <row r="190" spans="1:21" x14ac:dyDescent="0.25">
      <c r="A190" s="69">
        <v>183</v>
      </c>
      <c r="B190" s="69" t="str">
        <f>IF(AND(C190&lt;&gt;"",C190&lt;&gt;" -  -  -  -  - "),VLOOKUP(C190,exp!$A$8:$B$507,2,FALSE),"")</f>
        <v/>
      </c>
      <c r="C190" s="60"/>
      <c r="D190" s="69" t="str">
        <f>IF(AND(E190&lt;&gt;"",E190&lt;&gt;" -  -  -  -  - "),VLOOKUP(E190,acc!$A$8:$B$507,2,FALSE),"")</f>
        <v/>
      </c>
      <c r="E190" s="60"/>
      <c r="F190" s="44"/>
      <c r="G190" s="69" t="str">
        <f>IF(AND(H190&lt;&gt;"",H190&lt;&gt;" -  -  -  -  - "),VLOOKUP(H190,pay!$A$8:$B$507,2,FALSE),"")</f>
        <v/>
      </c>
      <c r="H190" s="60"/>
      <c r="I190" s="44"/>
      <c r="J190" s="93" t="str">
        <f t="shared" si="10"/>
        <v>OK</v>
      </c>
      <c r="K190" s="93" t="str">
        <f t="shared" si="11"/>
        <v>OK</v>
      </c>
      <c r="L190" s="93" t="str">
        <f t="shared" si="12"/>
        <v>OK</v>
      </c>
      <c r="M190" s="93" t="str">
        <f t="shared" si="13"/>
        <v>OK</v>
      </c>
      <c r="N190" s="63" t="str">
        <f t="shared" si="14"/>
        <v/>
      </c>
      <c r="O190" s="110">
        <f>SUMIF(exp!$B$8:$B$507,total!B190,exp!$Q$8:$Q$507)</f>
        <v>0</v>
      </c>
      <c r="P190" s="111">
        <f>IF(B190&lt;&gt;"",SUMIF(total!$B$8:$B$1007,total!B190,$F$8:$F$1007),0)</f>
        <v>0</v>
      </c>
      <c r="Q190" s="110">
        <f>SUMIF(total!$B$8:$B$1007,total!B190,$I$8:$I$1007)</f>
        <v>0</v>
      </c>
      <c r="R190" s="110">
        <f>SUMIF(acc!$B$8:$B$507,total!D190,acc!$J$8:$J$507)</f>
        <v>0</v>
      </c>
      <c r="S190" s="110">
        <f>IF(D190&lt;&gt;"",SUMIF(total!$D$8:$D$1007,total!D190,$F$8:$F$1007),0)</f>
        <v>0</v>
      </c>
      <c r="T190" s="110">
        <f>SUMIF(pay!$B$8:$B$507,total!G190,pay!$H$8:$H$507)</f>
        <v>0</v>
      </c>
      <c r="U190" s="110">
        <f>IF(G190&lt;&gt;"",SUMIF(total!$G$8:$G$1007,total!G190,$I$8:$I$1007),0)</f>
        <v>0</v>
      </c>
    </row>
    <row r="191" spans="1:21" x14ac:dyDescent="0.25">
      <c r="A191" s="69">
        <v>184</v>
      </c>
      <c r="B191" s="69" t="str">
        <f>IF(AND(C191&lt;&gt;"",C191&lt;&gt;" -  -  -  -  - "),VLOOKUP(C191,exp!$A$8:$B$507,2,FALSE),"")</f>
        <v/>
      </c>
      <c r="C191" s="60"/>
      <c r="D191" s="69" t="str">
        <f>IF(AND(E191&lt;&gt;"",E191&lt;&gt;" -  -  -  -  - "),VLOOKUP(E191,acc!$A$8:$B$507,2,FALSE),"")</f>
        <v/>
      </c>
      <c r="E191" s="60"/>
      <c r="F191" s="44"/>
      <c r="G191" s="69" t="str">
        <f>IF(AND(H191&lt;&gt;"",H191&lt;&gt;" -  -  -  -  - "),VLOOKUP(H191,pay!$A$8:$B$507,2,FALSE),"")</f>
        <v/>
      </c>
      <c r="H191" s="60"/>
      <c r="I191" s="44"/>
      <c r="J191" s="93" t="str">
        <f t="shared" si="10"/>
        <v>OK</v>
      </c>
      <c r="K191" s="93" t="str">
        <f t="shared" si="11"/>
        <v>OK</v>
      </c>
      <c r="L191" s="93" t="str">
        <f t="shared" si="12"/>
        <v>OK</v>
      </c>
      <c r="M191" s="93" t="str">
        <f t="shared" si="13"/>
        <v>OK</v>
      </c>
      <c r="N191" s="63" t="str">
        <f t="shared" si="14"/>
        <v/>
      </c>
      <c r="O191" s="110">
        <f>SUMIF(exp!$B$8:$B$507,total!B191,exp!$Q$8:$Q$507)</f>
        <v>0</v>
      </c>
      <c r="P191" s="111">
        <f>IF(B191&lt;&gt;"",SUMIF(total!$B$8:$B$1007,total!B191,$F$8:$F$1007),0)</f>
        <v>0</v>
      </c>
      <c r="Q191" s="110">
        <f>SUMIF(total!$B$8:$B$1007,total!B191,$I$8:$I$1007)</f>
        <v>0</v>
      </c>
      <c r="R191" s="110">
        <f>SUMIF(acc!$B$8:$B$507,total!D191,acc!$J$8:$J$507)</f>
        <v>0</v>
      </c>
      <c r="S191" s="110">
        <f>IF(D191&lt;&gt;"",SUMIF(total!$D$8:$D$1007,total!D191,$F$8:$F$1007),0)</f>
        <v>0</v>
      </c>
      <c r="T191" s="110">
        <f>SUMIF(pay!$B$8:$B$507,total!G191,pay!$H$8:$H$507)</f>
        <v>0</v>
      </c>
      <c r="U191" s="110">
        <f>IF(G191&lt;&gt;"",SUMIF(total!$G$8:$G$1007,total!G191,$I$8:$I$1007),0)</f>
        <v>0</v>
      </c>
    </row>
    <row r="192" spans="1:21" x14ac:dyDescent="0.25">
      <c r="A192" s="69">
        <v>185</v>
      </c>
      <c r="B192" s="69" t="str">
        <f>IF(AND(C192&lt;&gt;"",C192&lt;&gt;" -  -  -  -  - "),VLOOKUP(C192,exp!$A$8:$B$507,2,FALSE),"")</f>
        <v/>
      </c>
      <c r="C192" s="60"/>
      <c r="D192" s="69" t="str">
        <f>IF(AND(E192&lt;&gt;"",E192&lt;&gt;" -  -  -  -  - "),VLOOKUP(E192,acc!$A$8:$B$507,2,FALSE),"")</f>
        <v/>
      </c>
      <c r="E192" s="60"/>
      <c r="F192" s="44"/>
      <c r="G192" s="69" t="str">
        <f>IF(AND(H192&lt;&gt;"",H192&lt;&gt;" -  -  -  -  - "),VLOOKUP(H192,pay!$A$8:$B$507,2,FALSE),"")</f>
        <v/>
      </c>
      <c r="H192" s="60"/>
      <c r="I192" s="44"/>
      <c r="J192" s="93" t="str">
        <f t="shared" si="10"/>
        <v>OK</v>
      </c>
      <c r="K192" s="93" t="str">
        <f t="shared" si="11"/>
        <v>OK</v>
      </c>
      <c r="L192" s="93" t="str">
        <f t="shared" si="12"/>
        <v>OK</v>
      </c>
      <c r="M192" s="93" t="str">
        <f t="shared" si="13"/>
        <v>OK</v>
      </c>
      <c r="N192" s="63" t="str">
        <f t="shared" si="14"/>
        <v/>
      </c>
      <c r="O192" s="110">
        <f>SUMIF(exp!$B$8:$B$507,total!B192,exp!$Q$8:$Q$507)</f>
        <v>0</v>
      </c>
      <c r="P192" s="111">
        <f>IF(B192&lt;&gt;"",SUMIF(total!$B$8:$B$1007,total!B192,$F$8:$F$1007),0)</f>
        <v>0</v>
      </c>
      <c r="Q192" s="110">
        <f>SUMIF(total!$B$8:$B$1007,total!B192,$I$8:$I$1007)</f>
        <v>0</v>
      </c>
      <c r="R192" s="110">
        <f>SUMIF(acc!$B$8:$B$507,total!D192,acc!$J$8:$J$507)</f>
        <v>0</v>
      </c>
      <c r="S192" s="110">
        <f>IF(D192&lt;&gt;"",SUMIF(total!$D$8:$D$1007,total!D192,$F$8:$F$1007),0)</f>
        <v>0</v>
      </c>
      <c r="T192" s="110">
        <f>SUMIF(pay!$B$8:$B$507,total!G192,pay!$H$8:$H$507)</f>
        <v>0</v>
      </c>
      <c r="U192" s="110">
        <f>IF(G192&lt;&gt;"",SUMIF(total!$G$8:$G$1007,total!G192,$I$8:$I$1007),0)</f>
        <v>0</v>
      </c>
    </row>
    <row r="193" spans="1:21" x14ac:dyDescent="0.25">
      <c r="A193" s="69">
        <v>186</v>
      </c>
      <c r="B193" s="69" t="str">
        <f>IF(AND(C193&lt;&gt;"",C193&lt;&gt;" -  -  -  -  - "),VLOOKUP(C193,exp!$A$8:$B$507,2,FALSE),"")</f>
        <v/>
      </c>
      <c r="C193" s="60"/>
      <c r="D193" s="69" t="str">
        <f>IF(AND(E193&lt;&gt;"",E193&lt;&gt;" -  -  -  -  - "),VLOOKUP(E193,acc!$A$8:$B$507,2,FALSE),"")</f>
        <v/>
      </c>
      <c r="E193" s="60"/>
      <c r="F193" s="44"/>
      <c r="G193" s="69" t="str">
        <f>IF(AND(H193&lt;&gt;"",H193&lt;&gt;" -  -  -  -  - "),VLOOKUP(H193,pay!$A$8:$B$507,2,FALSE),"")</f>
        <v/>
      </c>
      <c r="H193" s="60"/>
      <c r="I193" s="44"/>
      <c r="J193" s="93" t="str">
        <f t="shared" si="10"/>
        <v>OK</v>
      </c>
      <c r="K193" s="93" t="str">
        <f t="shared" si="11"/>
        <v>OK</v>
      </c>
      <c r="L193" s="93" t="str">
        <f t="shared" si="12"/>
        <v>OK</v>
      </c>
      <c r="M193" s="93" t="str">
        <f t="shared" si="13"/>
        <v>OK</v>
      </c>
      <c r="N193" s="63" t="str">
        <f t="shared" si="14"/>
        <v/>
      </c>
      <c r="O193" s="110">
        <f>SUMIF(exp!$B$8:$B$507,total!B193,exp!$Q$8:$Q$507)</f>
        <v>0</v>
      </c>
      <c r="P193" s="111">
        <f>IF(B193&lt;&gt;"",SUMIF(total!$B$8:$B$1007,total!B193,$F$8:$F$1007),0)</f>
        <v>0</v>
      </c>
      <c r="Q193" s="110">
        <f>SUMIF(total!$B$8:$B$1007,total!B193,$I$8:$I$1007)</f>
        <v>0</v>
      </c>
      <c r="R193" s="110">
        <f>SUMIF(acc!$B$8:$B$507,total!D193,acc!$J$8:$J$507)</f>
        <v>0</v>
      </c>
      <c r="S193" s="110">
        <f>IF(D193&lt;&gt;"",SUMIF(total!$D$8:$D$1007,total!D193,$F$8:$F$1007),0)</f>
        <v>0</v>
      </c>
      <c r="T193" s="110">
        <f>SUMIF(pay!$B$8:$B$507,total!G193,pay!$H$8:$H$507)</f>
        <v>0</v>
      </c>
      <c r="U193" s="110">
        <f>IF(G193&lt;&gt;"",SUMIF(total!$G$8:$G$1007,total!G193,$I$8:$I$1007),0)</f>
        <v>0</v>
      </c>
    </row>
    <row r="194" spans="1:21" x14ac:dyDescent="0.25">
      <c r="A194" s="69">
        <v>187</v>
      </c>
      <c r="B194" s="69" t="str">
        <f>IF(AND(C194&lt;&gt;"",C194&lt;&gt;" -  -  -  -  - "),VLOOKUP(C194,exp!$A$8:$B$507,2,FALSE),"")</f>
        <v/>
      </c>
      <c r="C194" s="60"/>
      <c r="D194" s="69" t="str">
        <f>IF(AND(E194&lt;&gt;"",E194&lt;&gt;" -  -  -  -  - "),VLOOKUP(E194,acc!$A$8:$B$507,2,FALSE),"")</f>
        <v/>
      </c>
      <c r="E194" s="60"/>
      <c r="F194" s="44"/>
      <c r="G194" s="69" t="str">
        <f>IF(AND(H194&lt;&gt;"",H194&lt;&gt;" -  -  -  -  - "),VLOOKUP(H194,pay!$A$8:$B$507,2,FALSE),"")</f>
        <v/>
      </c>
      <c r="H194" s="60"/>
      <c r="I194" s="44"/>
      <c r="J194" s="93" t="str">
        <f t="shared" si="10"/>
        <v>OK</v>
      </c>
      <c r="K194" s="93" t="str">
        <f t="shared" si="11"/>
        <v>OK</v>
      </c>
      <c r="L194" s="93" t="str">
        <f t="shared" si="12"/>
        <v>OK</v>
      </c>
      <c r="M194" s="93" t="str">
        <f t="shared" si="13"/>
        <v>OK</v>
      </c>
      <c r="N194" s="63" t="str">
        <f t="shared" si="14"/>
        <v/>
      </c>
      <c r="O194" s="110">
        <f>SUMIF(exp!$B$8:$B$507,total!B194,exp!$Q$8:$Q$507)</f>
        <v>0</v>
      </c>
      <c r="P194" s="111">
        <f>IF(B194&lt;&gt;"",SUMIF(total!$B$8:$B$1007,total!B194,$F$8:$F$1007),0)</f>
        <v>0</v>
      </c>
      <c r="Q194" s="110">
        <f>SUMIF(total!$B$8:$B$1007,total!B194,$I$8:$I$1007)</f>
        <v>0</v>
      </c>
      <c r="R194" s="110">
        <f>SUMIF(acc!$B$8:$B$507,total!D194,acc!$J$8:$J$507)</f>
        <v>0</v>
      </c>
      <c r="S194" s="110">
        <f>IF(D194&lt;&gt;"",SUMIF(total!$D$8:$D$1007,total!D194,$F$8:$F$1007),0)</f>
        <v>0</v>
      </c>
      <c r="T194" s="110">
        <f>SUMIF(pay!$B$8:$B$507,total!G194,pay!$H$8:$H$507)</f>
        <v>0</v>
      </c>
      <c r="U194" s="110">
        <f>IF(G194&lt;&gt;"",SUMIF(total!$G$8:$G$1007,total!G194,$I$8:$I$1007),0)</f>
        <v>0</v>
      </c>
    </row>
    <row r="195" spans="1:21" x14ac:dyDescent="0.25">
      <c r="A195" s="69">
        <v>188</v>
      </c>
      <c r="B195" s="69" t="str">
        <f>IF(AND(C195&lt;&gt;"",C195&lt;&gt;" -  -  -  -  - "),VLOOKUP(C195,exp!$A$8:$B$507,2,FALSE),"")</f>
        <v/>
      </c>
      <c r="C195" s="60"/>
      <c r="D195" s="69" t="str">
        <f>IF(AND(E195&lt;&gt;"",E195&lt;&gt;" -  -  -  -  - "),VLOOKUP(E195,acc!$A$8:$B$507,2,FALSE),"")</f>
        <v/>
      </c>
      <c r="E195" s="60"/>
      <c r="F195" s="44"/>
      <c r="G195" s="69" t="str">
        <f>IF(AND(H195&lt;&gt;"",H195&lt;&gt;" -  -  -  -  - "),VLOOKUP(H195,pay!$A$8:$B$507,2,FALSE),"")</f>
        <v/>
      </c>
      <c r="H195" s="60"/>
      <c r="I195" s="44"/>
      <c r="J195" s="93" t="str">
        <f t="shared" si="10"/>
        <v>OK</v>
      </c>
      <c r="K195" s="93" t="str">
        <f t="shared" si="11"/>
        <v>OK</v>
      </c>
      <c r="L195" s="93" t="str">
        <f t="shared" si="12"/>
        <v>OK</v>
      </c>
      <c r="M195" s="93" t="str">
        <f t="shared" si="13"/>
        <v>OK</v>
      </c>
      <c r="N195" s="63" t="str">
        <f t="shared" si="14"/>
        <v/>
      </c>
      <c r="O195" s="110">
        <f>SUMIF(exp!$B$8:$B$507,total!B195,exp!$Q$8:$Q$507)</f>
        <v>0</v>
      </c>
      <c r="P195" s="111">
        <f>IF(B195&lt;&gt;"",SUMIF(total!$B$8:$B$1007,total!B195,$F$8:$F$1007),0)</f>
        <v>0</v>
      </c>
      <c r="Q195" s="110">
        <f>SUMIF(total!$B$8:$B$1007,total!B195,$I$8:$I$1007)</f>
        <v>0</v>
      </c>
      <c r="R195" s="110">
        <f>SUMIF(acc!$B$8:$B$507,total!D195,acc!$J$8:$J$507)</f>
        <v>0</v>
      </c>
      <c r="S195" s="110">
        <f>IF(D195&lt;&gt;"",SUMIF(total!$D$8:$D$1007,total!D195,$F$8:$F$1007),0)</f>
        <v>0</v>
      </c>
      <c r="T195" s="110">
        <f>SUMIF(pay!$B$8:$B$507,total!G195,pay!$H$8:$H$507)</f>
        <v>0</v>
      </c>
      <c r="U195" s="110">
        <f>IF(G195&lt;&gt;"",SUMIF(total!$G$8:$G$1007,total!G195,$I$8:$I$1007),0)</f>
        <v>0</v>
      </c>
    </row>
    <row r="196" spans="1:21" x14ac:dyDescent="0.25">
      <c r="A196" s="69">
        <v>189</v>
      </c>
      <c r="B196" s="69" t="str">
        <f>IF(AND(C196&lt;&gt;"",C196&lt;&gt;" -  -  -  -  - "),VLOOKUP(C196,exp!$A$8:$B$507,2,FALSE),"")</f>
        <v/>
      </c>
      <c r="C196" s="60"/>
      <c r="D196" s="69" t="str">
        <f>IF(AND(E196&lt;&gt;"",E196&lt;&gt;" -  -  -  -  - "),VLOOKUP(E196,acc!$A$8:$B$507,2,FALSE),"")</f>
        <v/>
      </c>
      <c r="E196" s="60"/>
      <c r="F196" s="44"/>
      <c r="G196" s="69" t="str">
        <f>IF(AND(H196&lt;&gt;"",H196&lt;&gt;" -  -  -  -  - "),VLOOKUP(H196,pay!$A$8:$B$507,2,FALSE),"")</f>
        <v/>
      </c>
      <c r="H196" s="60"/>
      <c r="I196" s="44"/>
      <c r="J196" s="93" t="str">
        <f t="shared" si="10"/>
        <v>OK</v>
      </c>
      <c r="K196" s="93" t="str">
        <f t="shared" si="11"/>
        <v>OK</v>
      </c>
      <c r="L196" s="93" t="str">
        <f t="shared" si="12"/>
        <v>OK</v>
      </c>
      <c r="M196" s="93" t="str">
        <f t="shared" si="13"/>
        <v>OK</v>
      </c>
      <c r="N196" s="63" t="str">
        <f t="shared" si="14"/>
        <v/>
      </c>
      <c r="O196" s="110">
        <f>SUMIF(exp!$B$8:$B$507,total!B196,exp!$Q$8:$Q$507)</f>
        <v>0</v>
      </c>
      <c r="P196" s="111">
        <f>IF(B196&lt;&gt;"",SUMIF(total!$B$8:$B$1007,total!B196,$F$8:$F$1007),0)</f>
        <v>0</v>
      </c>
      <c r="Q196" s="110">
        <f>SUMIF(total!$B$8:$B$1007,total!B196,$I$8:$I$1007)</f>
        <v>0</v>
      </c>
      <c r="R196" s="110">
        <f>SUMIF(acc!$B$8:$B$507,total!D196,acc!$J$8:$J$507)</f>
        <v>0</v>
      </c>
      <c r="S196" s="110">
        <f>IF(D196&lt;&gt;"",SUMIF(total!$D$8:$D$1007,total!D196,$F$8:$F$1007),0)</f>
        <v>0</v>
      </c>
      <c r="T196" s="110">
        <f>SUMIF(pay!$B$8:$B$507,total!G196,pay!$H$8:$H$507)</f>
        <v>0</v>
      </c>
      <c r="U196" s="110">
        <f>IF(G196&lt;&gt;"",SUMIF(total!$G$8:$G$1007,total!G196,$I$8:$I$1007),0)</f>
        <v>0</v>
      </c>
    </row>
    <row r="197" spans="1:21" x14ac:dyDescent="0.25">
      <c r="A197" s="69">
        <v>190</v>
      </c>
      <c r="B197" s="69" t="str">
        <f>IF(AND(C197&lt;&gt;"",C197&lt;&gt;" -  -  -  -  - "),VLOOKUP(C197,exp!$A$8:$B$507,2,FALSE),"")</f>
        <v/>
      </c>
      <c r="C197" s="60"/>
      <c r="D197" s="69" t="str">
        <f>IF(AND(E197&lt;&gt;"",E197&lt;&gt;" -  -  -  -  - "),VLOOKUP(E197,acc!$A$8:$B$507,2,FALSE),"")</f>
        <v/>
      </c>
      <c r="E197" s="60"/>
      <c r="F197" s="44"/>
      <c r="G197" s="69" t="str">
        <f>IF(AND(H197&lt;&gt;"",H197&lt;&gt;" -  -  -  -  - "),VLOOKUP(H197,pay!$A$8:$B$507,2,FALSE),"")</f>
        <v/>
      </c>
      <c r="H197" s="60"/>
      <c r="I197" s="44"/>
      <c r="J197" s="93" t="str">
        <f t="shared" si="10"/>
        <v>OK</v>
      </c>
      <c r="K197" s="93" t="str">
        <f t="shared" si="11"/>
        <v>OK</v>
      </c>
      <c r="L197" s="93" t="str">
        <f t="shared" si="12"/>
        <v>OK</v>
      </c>
      <c r="M197" s="93" t="str">
        <f t="shared" si="13"/>
        <v>OK</v>
      </c>
      <c r="N197" s="63" t="str">
        <f t="shared" si="14"/>
        <v/>
      </c>
      <c r="O197" s="110">
        <f>SUMIF(exp!$B$8:$B$507,total!B197,exp!$Q$8:$Q$507)</f>
        <v>0</v>
      </c>
      <c r="P197" s="111">
        <f>IF(B197&lt;&gt;"",SUMIF(total!$B$8:$B$1007,total!B197,$F$8:$F$1007),0)</f>
        <v>0</v>
      </c>
      <c r="Q197" s="110">
        <f>SUMIF(total!$B$8:$B$1007,total!B197,$I$8:$I$1007)</f>
        <v>0</v>
      </c>
      <c r="R197" s="110">
        <f>SUMIF(acc!$B$8:$B$507,total!D197,acc!$J$8:$J$507)</f>
        <v>0</v>
      </c>
      <c r="S197" s="110">
        <f>IF(D197&lt;&gt;"",SUMIF(total!$D$8:$D$1007,total!D197,$F$8:$F$1007),0)</f>
        <v>0</v>
      </c>
      <c r="T197" s="110">
        <f>SUMIF(pay!$B$8:$B$507,total!G197,pay!$H$8:$H$507)</f>
        <v>0</v>
      </c>
      <c r="U197" s="110">
        <f>IF(G197&lt;&gt;"",SUMIF(total!$G$8:$G$1007,total!G197,$I$8:$I$1007),0)</f>
        <v>0</v>
      </c>
    </row>
    <row r="198" spans="1:21" x14ac:dyDescent="0.25">
      <c r="A198" s="69">
        <v>191</v>
      </c>
      <c r="B198" s="69" t="str">
        <f>IF(AND(C198&lt;&gt;"",C198&lt;&gt;" -  -  -  -  - "),VLOOKUP(C198,exp!$A$8:$B$507,2,FALSE),"")</f>
        <v/>
      </c>
      <c r="C198" s="60"/>
      <c r="D198" s="69" t="str">
        <f>IF(AND(E198&lt;&gt;"",E198&lt;&gt;" -  -  -  -  - "),VLOOKUP(E198,acc!$A$8:$B$507,2,FALSE),"")</f>
        <v/>
      </c>
      <c r="E198" s="60"/>
      <c r="F198" s="44"/>
      <c r="G198" s="69" t="str">
        <f>IF(AND(H198&lt;&gt;"",H198&lt;&gt;" -  -  -  -  - "),VLOOKUP(H198,pay!$A$8:$B$507,2,FALSE),"")</f>
        <v/>
      </c>
      <c r="H198" s="60"/>
      <c r="I198" s="44"/>
      <c r="J198" s="93" t="str">
        <f t="shared" si="10"/>
        <v>OK</v>
      </c>
      <c r="K198" s="93" t="str">
        <f t="shared" si="11"/>
        <v>OK</v>
      </c>
      <c r="L198" s="93" t="str">
        <f t="shared" si="12"/>
        <v>OK</v>
      </c>
      <c r="M198" s="93" t="str">
        <f t="shared" si="13"/>
        <v>OK</v>
      </c>
      <c r="N198" s="63" t="str">
        <f t="shared" si="14"/>
        <v/>
      </c>
      <c r="O198" s="110">
        <f>SUMIF(exp!$B$8:$B$507,total!B198,exp!$Q$8:$Q$507)</f>
        <v>0</v>
      </c>
      <c r="P198" s="111">
        <f>IF(B198&lt;&gt;"",SUMIF(total!$B$8:$B$1007,total!B198,$F$8:$F$1007),0)</f>
        <v>0</v>
      </c>
      <c r="Q198" s="110">
        <f>SUMIF(total!$B$8:$B$1007,total!B198,$I$8:$I$1007)</f>
        <v>0</v>
      </c>
      <c r="R198" s="110">
        <f>SUMIF(acc!$B$8:$B$507,total!D198,acc!$J$8:$J$507)</f>
        <v>0</v>
      </c>
      <c r="S198" s="110">
        <f>IF(D198&lt;&gt;"",SUMIF(total!$D$8:$D$1007,total!D198,$F$8:$F$1007),0)</f>
        <v>0</v>
      </c>
      <c r="T198" s="110">
        <f>SUMIF(pay!$B$8:$B$507,total!G198,pay!$H$8:$H$507)</f>
        <v>0</v>
      </c>
      <c r="U198" s="110">
        <f>IF(G198&lt;&gt;"",SUMIF(total!$G$8:$G$1007,total!G198,$I$8:$I$1007),0)</f>
        <v>0</v>
      </c>
    </row>
    <row r="199" spans="1:21" x14ac:dyDescent="0.25">
      <c r="A199" s="69">
        <v>192</v>
      </c>
      <c r="B199" s="69" t="str">
        <f>IF(AND(C199&lt;&gt;"",C199&lt;&gt;" -  -  -  -  - "),VLOOKUP(C199,exp!$A$8:$B$507,2,FALSE),"")</f>
        <v/>
      </c>
      <c r="C199" s="60"/>
      <c r="D199" s="69" t="str">
        <f>IF(AND(E199&lt;&gt;"",E199&lt;&gt;" -  -  -  -  - "),VLOOKUP(E199,acc!$A$8:$B$507,2,FALSE),"")</f>
        <v/>
      </c>
      <c r="E199" s="60"/>
      <c r="F199" s="44"/>
      <c r="G199" s="69" t="str">
        <f>IF(AND(H199&lt;&gt;"",H199&lt;&gt;" -  -  -  -  - "),VLOOKUP(H199,pay!$A$8:$B$507,2,FALSE),"")</f>
        <v/>
      </c>
      <c r="H199" s="60"/>
      <c r="I199" s="44"/>
      <c r="J199" s="93" t="str">
        <f t="shared" si="10"/>
        <v>OK</v>
      </c>
      <c r="K199" s="93" t="str">
        <f t="shared" si="11"/>
        <v>OK</v>
      </c>
      <c r="L199" s="93" t="str">
        <f t="shared" si="12"/>
        <v>OK</v>
      </c>
      <c r="M199" s="93" t="str">
        <f t="shared" si="13"/>
        <v>OK</v>
      </c>
      <c r="N199" s="63" t="str">
        <f t="shared" si="14"/>
        <v/>
      </c>
      <c r="O199" s="110">
        <f>SUMIF(exp!$B$8:$B$507,total!B199,exp!$Q$8:$Q$507)</f>
        <v>0</v>
      </c>
      <c r="P199" s="111">
        <f>IF(B199&lt;&gt;"",SUMIF(total!$B$8:$B$1007,total!B199,$F$8:$F$1007),0)</f>
        <v>0</v>
      </c>
      <c r="Q199" s="110">
        <f>SUMIF(total!$B$8:$B$1007,total!B199,$I$8:$I$1007)</f>
        <v>0</v>
      </c>
      <c r="R199" s="110">
        <f>SUMIF(acc!$B$8:$B$507,total!D199,acc!$J$8:$J$507)</f>
        <v>0</v>
      </c>
      <c r="S199" s="110">
        <f>IF(D199&lt;&gt;"",SUMIF(total!$D$8:$D$1007,total!D199,$F$8:$F$1007),0)</f>
        <v>0</v>
      </c>
      <c r="T199" s="110">
        <f>SUMIF(pay!$B$8:$B$507,total!G199,pay!$H$8:$H$507)</f>
        <v>0</v>
      </c>
      <c r="U199" s="110">
        <f>IF(G199&lt;&gt;"",SUMIF(total!$G$8:$G$1007,total!G199,$I$8:$I$1007),0)</f>
        <v>0</v>
      </c>
    </row>
    <row r="200" spans="1:21" x14ac:dyDescent="0.25">
      <c r="A200" s="69">
        <v>193</v>
      </c>
      <c r="B200" s="69" t="str">
        <f>IF(AND(C200&lt;&gt;"",C200&lt;&gt;" -  -  -  -  - "),VLOOKUP(C200,exp!$A$8:$B$507,2,FALSE),"")</f>
        <v/>
      </c>
      <c r="C200" s="60"/>
      <c r="D200" s="69" t="str">
        <f>IF(AND(E200&lt;&gt;"",E200&lt;&gt;" -  -  -  -  - "),VLOOKUP(E200,acc!$A$8:$B$507,2,FALSE),"")</f>
        <v/>
      </c>
      <c r="E200" s="60"/>
      <c r="F200" s="44"/>
      <c r="G200" s="69" t="str">
        <f>IF(AND(H200&lt;&gt;"",H200&lt;&gt;" -  -  -  -  - "),VLOOKUP(H200,pay!$A$8:$B$507,2,FALSE),"")</f>
        <v/>
      </c>
      <c r="H200" s="60"/>
      <c r="I200" s="44"/>
      <c r="J200" s="93" t="str">
        <f t="shared" si="10"/>
        <v>OK</v>
      </c>
      <c r="K200" s="93" t="str">
        <f t="shared" si="11"/>
        <v>OK</v>
      </c>
      <c r="L200" s="93" t="str">
        <f t="shared" si="12"/>
        <v>OK</v>
      </c>
      <c r="M200" s="93" t="str">
        <f t="shared" si="13"/>
        <v>OK</v>
      </c>
      <c r="N200" s="63" t="str">
        <f t="shared" si="14"/>
        <v/>
      </c>
      <c r="O200" s="110">
        <f>SUMIF(exp!$B$8:$B$507,total!B200,exp!$Q$8:$Q$507)</f>
        <v>0</v>
      </c>
      <c r="P200" s="111">
        <f>IF(B200&lt;&gt;"",SUMIF(total!$B$8:$B$1007,total!B200,$F$8:$F$1007),0)</f>
        <v>0</v>
      </c>
      <c r="Q200" s="110">
        <f>SUMIF(total!$B$8:$B$1007,total!B200,$I$8:$I$1007)</f>
        <v>0</v>
      </c>
      <c r="R200" s="110">
        <f>SUMIF(acc!$B$8:$B$507,total!D200,acc!$J$8:$J$507)</f>
        <v>0</v>
      </c>
      <c r="S200" s="110">
        <f>IF(D200&lt;&gt;"",SUMIF(total!$D$8:$D$1007,total!D200,$F$8:$F$1007),0)</f>
        <v>0</v>
      </c>
      <c r="T200" s="110">
        <f>SUMIF(pay!$B$8:$B$507,total!G200,pay!$H$8:$H$507)</f>
        <v>0</v>
      </c>
      <c r="U200" s="110">
        <f>IF(G200&lt;&gt;"",SUMIF(total!$G$8:$G$1007,total!G200,$I$8:$I$1007),0)</f>
        <v>0</v>
      </c>
    </row>
    <row r="201" spans="1:21" x14ac:dyDescent="0.25">
      <c r="A201" s="69">
        <v>194</v>
      </c>
      <c r="B201" s="69" t="str">
        <f>IF(AND(C201&lt;&gt;"",C201&lt;&gt;" -  -  -  -  - "),VLOOKUP(C201,exp!$A$8:$B$507,2,FALSE),"")</f>
        <v/>
      </c>
      <c r="C201" s="60"/>
      <c r="D201" s="69" t="str">
        <f>IF(AND(E201&lt;&gt;"",E201&lt;&gt;" -  -  -  -  - "),VLOOKUP(E201,acc!$A$8:$B$507,2,FALSE),"")</f>
        <v/>
      </c>
      <c r="E201" s="60"/>
      <c r="F201" s="44"/>
      <c r="G201" s="69" t="str">
        <f>IF(AND(H201&lt;&gt;"",H201&lt;&gt;" -  -  -  -  - "),VLOOKUP(H201,pay!$A$8:$B$507,2,FALSE),"")</f>
        <v/>
      </c>
      <c r="H201" s="60"/>
      <c r="I201" s="44"/>
      <c r="J201" s="93" t="str">
        <f t="shared" ref="J201:J264" si="15">IF(F201&lt;&gt;I201,"колони F и I са с различна сума",IF(AND(OR(F201&lt;=0,I201&lt;=0),F201&lt;&gt;"",I201&lt;&gt;""),"Попълнена е сума равна или по-малка от 0-ла",IF(AND(OR(B201&lt;&gt;"",D201&lt;&gt;"",F201&lt;&gt;"",G201&lt;&gt;"",I201&lt;&gt;""),OR(B201="",D201="",F201="",G201="",I201="")),"Не са попълнени всички полета","OK")))</f>
        <v>OK</v>
      </c>
      <c r="K201" s="93" t="str">
        <f t="shared" ref="K201:K264" si="16">IF(O201&gt;P201,"Разходът е на по-висока стойност от посочените в Таблица 5 части от счетовнодни документи",IF(O201&gt;Q201,"Разходът е на по-висока стойност от посочените в Таблица 5 части от платежни документи","OK"))</f>
        <v>OK</v>
      </c>
      <c r="L201" s="93" t="str">
        <f t="shared" ref="L201:L264" si="17">IF(R201&lt;S201,"Сумата на частите на счетоводния документ в Т5, е по-голяма от стойността му в Т3","OK")</f>
        <v>OK</v>
      </c>
      <c r="M201" s="93" t="str">
        <f t="shared" ref="M201:M264" si="18">IF(T201&lt;U201,"Сумата на частите на платежния документ в Т5, е по-голяма от стойността му в Т4","OK")</f>
        <v>OK</v>
      </c>
      <c r="N201" s="63" t="str">
        <f t="shared" ref="N201:N264" si="19">IF(OR(ABS(F201)*100&gt;TRUNC(ABS(F201)*100),ABS(I201)*100&gt;TRUNC(ABS(I201)*100)),"Въведена е сума с повече от два знака след десетичната запетая","")</f>
        <v/>
      </c>
      <c r="O201" s="110">
        <f>SUMIF(exp!$B$8:$B$507,total!B201,exp!$Q$8:$Q$507)</f>
        <v>0</v>
      </c>
      <c r="P201" s="111">
        <f>IF(B201&lt;&gt;"",SUMIF(total!$B$8:$B$1007,total!B201,$F$8:$F$1007),0)</f>
        <v>0</v>
      </c>
      <c r="Q201" s="110">
        <f>SUMIF(total!$B$8:$B$1007,total!B201,$I$8:$I$1007)</f>
        <v>0</v>
      </c>
      <c r="R201" s="110">
        <f>SUMIF(acc!$B$8:$B$507,total!D201,acc!$J$8:$J$507)</f>
        <v>0</v>
      </c>
      <c r="S201" s="110">
        <f>IF(D201&lt;&gt;"",SUMIF(total!$D$8:$D$1007,total!D201,$F$8:$F$1007),0)</f>
        <v>0</v>
      </c>
      <c r="T201" s="110">
        <f>SUMIF(pay!$B$8:$B$507,total!G201,pay!$H$8:$H$507)</f>
        <v>0</v>
      </c>
      <c r="U201" s="110">
        <f>IF(G201&lt;&gt;"",SUMIF(total!$G$8:$G$1007,total!G201,$I$8:$I$1007),0)</f>
        <v>0</v>
      </c>
    </row>
    <row r="202" spans="1:21" x14ac:dyDescent="0.25">
      <c r="A202" s="69">
        <v>195</v>
      </c>
      <c r="B202" s="69" t="str">
        <f>IF(AND(C202&lt;&gt;"",C202&lt;&gt;" -  -  -  -  - "),VLOOKUP(C202,exp!$A$8:$B$507,2,FALSE),"")</f>
        <v/>
      </c>
      <c r="C202" s="60"/>
      <c r="D202" s="69" t="str">
        <f>IF(AND(E202&lt;&gt;"",E202&lt;&gt;" -  -  -  -  - "),VLOOKUP(E202,acc!$A$8:$B$507,2,FALSE),"")</f>
        <v/>
      </c>
      <c r="E202" s="60"/>
      <c r="F202" s="44"/>
      <c r="G202" s="69" t="str">
        <f>IF(AND(H202&lt;&gt;"",H202&lt;&gt;" -  -  -  -  - "),VLOOKUP(H202,pay!$A$8:$B$507,2,FALSE),"")</f>
        <v/>
      </c>
      <c r="H202" s="60"/>
      <c r="I202" s="44"/>
      <c r="J202" s="93" t="str">
        <f t="shared" si="15"/>
        <v>OK</v>
      </c>
      <c r="K202" s="93" t="str">
        <f t="shared" si="16"/>
        <v>OK</v>
      </c>
      <c r="L202" s="93" t="str">
        <f t="shared" si="17"/>
        <v>OK</v>
      </c>
      <c r="M202" s="93" t="str">
        <f t="shared" si="18"/>
        <v>OK</v>
      </c>
      <c r="N202" s="63" t="str">
        <f t="shared" si="19"/>
        <v/>
      </c>
      <c r="O202" s="110">
        <f>SUMIF(exp!$B$8:$B$507,total!B202,exp!$Q$8:$Q$507)</f>
        <v>0</v>
      </c>
      <c r="P202" s="111">
        <f>IF(B202&lt;&gt;"",SUMIF(total!$B$8:$B$1007,total!B202,$F$8:$F$1007),0)</f>
        <v>0</v>
      </c>
      <c r="Q202" s="110">
        <f>SUMIF(total!$B$8:$B$1007,total!B202,$I$8:$I$1007)</f>
        <v>0</v>
      </c>
      <c r="R202" s="110">
        <f>SUMIF(acc!$B$8:$B$507,total!D202,acc!$J$8:$J$507)</f>
        <v>0</v>
      </c>
      <c r="S202" s="110">
        <f>IF(D202&lt;&gt;"",SUMIF(total!$D$8:$D$1007,total!D202,$F$8:$F$1007),0)</f>
        <v>0</v>
      </c>
      <c r="T202" s="110">
        <f>SUMIF(pay!$B$8:$B$507,total!G202,pay!$H$8:$H$507)</f>
        <v>0</v>
      </c>
      <c r="U202" s="110">
        <f>IF(G202&lt;&gt;"",SUMIF(total!$G$8:$G$1007,total!G202,$I$8:$I$1007),0)</f>
        <v>0</v>
      </c>
    </row>
    <row r="203" spans="1:21" x14ac:dyDescent="0.25">
      <c r="A203" s="69">
        <v>196</v>
      </c>
      <c r="B203" s="69" t="str">
        <f>IF(AND(C203&lt;&gt;"",C203&lt;&gt;" -  -  -  -  - "),VLOOKUP(C203,exp!$A$8:$B$507,2,FALSE),"")</f>
        <v/>
      </c>
      <c r="C203" s="60"/>
      <c r="D203" s="69" t="str">
        <f>IF(AND(E203&lt;&gt;"",E203&lt;&gt;" -  -  -  -  - "),VLOOKUP(E203,acc!$A$8:$B$507,2,FALSE),"")</f>
        <v/>
      </c>
      <c r="E203" s="60"/>
      <c r="F203" s="44"/>
      <c r="G203" s="69" t="str">
        <f>IF(AND(H203&lt;&gt;"",H203&lt;&gt;" -  -  -  -  - "),VLOOKUP(H203,pay!$A$8:$B$507,2,FALSE),"")</f>
        <v/>
      </c>
      <c r="H203" s="60"/>
      <c r="I203" s="44"/>
      <c r="J203" s="93" t="str">
        <f t="shared" si="15"/>
        <v>OK</v>
      </c>
      <c r="K203" s="93" t="str">
        <f t="shared" si="16"/>
        <v>OK</v>
      </c>
      <c r="L203" s="93" t="str">
        <f t="shared" si="17"/>
        <v>OK</v>
      </c>
      <c r="M203" s="93" t="str">
        <f t="shared" si="18"/>
        <v>OK</v>
      </c>
      <c r="N203" s="63" t="str">
        <f t="shared" si="19"/>
        <v/>
      </c>
      <c r="O203" s="110">
        <f>SUMIF(exp!$B$8:$B$507,total!B203,exp!$Q$8:$Q$507)</f>
        <v>0</v>
      </c>
      <c r="P203" s="111">
        <f>IF(B203&lt;&gt;"",SUMIF(total!$B$8:$B$1007,total!B203,$F$8:$F$1007),0)</f>
        <v>0</v>
      </c>
      <c r="Q203" s="110">
        <f>SUMIF(total!$B$8:$B$1007,total!B203,$I$8:$I$1007)</f>
        <v>0</v>
      </c>
      <c r="R203" s="110">
        <f>SUMIF(acc!$B$8:$B$507,total!D203,acc!$J$8:$J$507)</f>
        <v>0</v>
      </c>
      <c r="S203" s="110">
        <f>IF(D203&lt;&gt;"",SUMIF(total!$D$8:$D$1007,total!D203,$F$8:$F$1007),0)</f>
        <v>0</v>
      </c>
      <c r="T203" s="110">
        <f>SUMIF(pay!$B$8:$B$507,total!G203,pay!$H$8:$H$507)</f>
        <v>0</v>
      </c>
      <c r="U203" s="110">
        <f>IF(G203&lt;&gt;"",SUMIF(total!$G$8:$G$1007,total!G203,$I$8:$I$1007),0)</f>
        <v>0</v>
      </c>
    </row>
    <row r="204" spans="1:21" x14ac:dyDescent="0.25">
      <c r="A204" s="69">
        <v>197</v>
      </c>
      <c r="B204" s="69" t="str">
        <f>IF(AND(C204&lt;&gt;"",C204&lt;&gt;" -  -  -  -  - "),VLOOKUP(C204,exp!$A$8:$B$507,2,FALSE),"")</f>
        <v/>
      </c>
      <c r="C204" s="60"/>
      <c r="D204" s="69" t="str">
        <f>IF(AND(E204&lt;&gt;"",E204&lt;&gt;" -  -  -  -  - "),VLOOKUP(E204,acc!$A$8:$B$507,2,FALSE),"")</f>
        <v/>
      </c>
      <c r="E204" s="60"/>
      <c r="F204" s="44"/>
      <c r="G204" s="69" t="str">
        <f>IF(AND(H204&lt;&gt;"",H204&lt;&gt;" -  -  -  -  - "),VLOOKUP(H204,pay!$A$8:$B$507,2,FALSE),"")</f>
        <v/>
      </c>
      <c r="H204" s="60"/>
      <c r="I204" s="44"/>
      <c r="J204" s="93" t="str">
        <f t="shared" si="15"/>
        <v>OK</v>
      </c>
      <c r="K204" s="93" t="str">
        <f t="shared" si="16"/>
        <v>OK</v>
      </c>
      <c r="L204" s="93" t="str">
        <f t="shared" si="17"/>
        <v>OK</v>
      </c>
      <c r="M204" s="93" t="str">
        <f t="shared" si="18"/>
        <v>OK</v>
      </c>
      <c r="N204" s="63" t="str">
        <f t="shared" si="19"/>
        <v/>
      </c>
      <c r="O204" s="110">
        <f>SUMIF(exp!$B$8:$B$507,total!B204,exp!$Q$8:$Q$507)</f>
        <v>0</v>
      </c>
      <c r="P204" s="111">
        <f>IF(B204&lt;&gt;"",SUMIF(total!$B$8:$B$1007,total!B204,$F$8:$F$1007),0)</f>
        <v>0</v>
      </c>
      <c r="Q204" s="110">
        <f>SUMIF(total!$B$8:$B$1007,total!B204,$I$8:$I$1007)</f>
        <v>0</v>
      </c>
      <c r="R204" s="110">
        <f>SUMIF(acc!$B$8:$B$507,total!D204,acc!$J$8:$J$507)</f>
        <v>0</v>
      </c>
      <c r="S204" s="110">
        <f>IF(D204&lt;&gt;"",SUMIF(total!$D$8:$D$1007,total!D204,$F$8:$F$1007),0)</f>
        <v>0</v>
      </c>
      <c r="T204" s="110">
        <f>SUMIF(pay!$B$8:$B$507,total!G204,pay!$H$8:$H$507)</f>
        <v>0</v>
      </c>
      <c r="U204" s="110">
        <f>IF(G204&lt;&gt;"",SUMIF(total!$G$8:$G$1007,total!G204,$I$8:$I$1007),0)</f>
        <v>0</v>
      </c>
    </row>
    <row r="205" spans="1:21" x14ac:dyDescent="0.25">
      <c r="A205" s="69">
        <v>198</v>
      </c>
      <c r="B205" s="69" t="str">
        <f>IF(AND(C205&lt;&gt;"",C205&lt;&gt;" -  -  -  -  - "),VLOOKUP(C205,exp!$A$8:$B$507,2,FALSE),"")</f>
        <v/>
      </c>
      <c r="C205" s="60"/>
      <c r="D205" s="69" t="str">
        <f>IF(AND(E205&lt;&gt;"",E205&lt;&gt;" -  -  -  -  - "),VLOOKUP(E205,acc!$A$8:$B$507,2,FALSE),"")</f>
        <v/>
      </c>
      <c r="E205" s="60"/>
      <c r="F205" s="44"/>
      <c r="G205" s="69" t="str">
        <f>IF(AND(H205&lt;&gt;"",H205&lt;&gt;" -  -  -  -  - "),VLOOKUP(H205,pay!$A$8:$B$507,2,FALSE),"")</f>
        <v/>
      </c>
      <c r="H205" s="60"/>
      <c r="I205" s="44"/>
      <c r="J205" s="93" t="str">
        <f t="shared" si="15"/>
        <v>OK</v>
      </c>
      <c r="K205" s="93" t="str">
        <f t="shared" si="16"/>
        <v>OK</v>
      </c>
      <c r="L205" s="93" t="str">
        <f t="shared" si="17"/>
        <v>OK</v>
      </c>
      <c r="M205" s="93" t="str">
        <f t="shared" si="18"/>
        <v>OK</v>
      </c>
      <c r="N205" s="63" t="str">
        <f t="shared" si="19"/>
        <v/>
      </c>
      <c r="O205" s="110">
        <f>SUMIF(exp!$B$8:$B$507,total!B205,exp!$Q$8:$Q$507)</f>
        <v>0</v>
      </c>
      <c r="P205" s="111">
        <f>IF(B205&lt;&gt;"",SUMIF(total!$B$8:$B$1007,total!B205,$F$8:$F$1007),0)</f>
        <v>0</v>
      </c>
      <c r="Q205" s="110">
        <f>SUMIF(total!$B$8:$B$1007,total!B205,$I$8:$I$1007)</f>
        <v>0</v>
      </c>
      <c r="R205" s="110">
        <f>SUMIF(acc!$B$8:$B$507,total!D205,acc!$J$8:$J$507)</f>
        <v>0</v>
      </c>
      <c r="S205" s="110">
        <f>IF(D205&lt;&gt;"",SUMIF(total!$D$8:$D$1007,total!D205,$F$8:$F$1007),0)</f>
        <v>0</v>
      </c>
      <c r="T205" s="110">
        <f>SUMIF(pay!$B$8:$B$507,total!G205,pay!$H$8:$H$507)</f>
        <v>0</v>
      </c>
      <c r="U205" s="110">
        <f>IF(G205&lt;&gt;"",SUMIF(total!$G$8:$G$1007,total!G205,$I$8:$I$1007),0)</f>
        <v>0</v>
      </c>
    </row>
    <row r="206" spans="1:21" x14ac:dyDescent="0.25">
      <c r="A206" s="69">
        <v>199</v>
      </c>
      <c r="B206" s="69" t="str">
        <f>IF(AND(C206&lt;&gt;"",C206&lt;&gt;" -  -  -  -  - "),VLOOKUP(C206,exp!$A$8:$B$507,2,FALSE),"")</f>
        <v/>
      </c>
      <c r="C206" s="60"/>
      <c r="D206" s="69" t="str">
        <f>IF(AND(E206&lt;&gt;"",E206&lt;&gt;" -  -  -  -  - "),VLOOKUP(E206,acc!$A$8:$B$507,2,FALSE),"")</f>
        <v/>
      </c>
      <c r="E206" s="60"/>
      <c r="F206" s="44"/>
      <c r="G206" s="69" t="str">
        <f>IF(AND(H206&lt;&gt;"",H206&lt;&gt;" -  -  -  -  - "),VLOOKUP(H206,pay!$A$8:$B$507,2,FALSE),"")</f>
        <v/>
      </c>
      <c r="H206" s="60"/>
      <c r="I206" s="44"/>
      <c r="J206" s="93" t="str">
        <f t="shared" si="15"/>
        <v>OK</v>
      </c>
      <c r="K206" s="93" t="str">
        <f t="shared" si="16"/>
        <v>OK</v>
      </c>
      <c r="L206" s="93" t="str">
        <f t="shared" si="17"/>
        <v>OK</v>
      </c>
      <c r="M206" s="93" t="str">
        <f t="shared" si="18"/>
        <v>OK</v>
      </c>
      <c r="N206" s="63" t="str">
        <f t="shared" si="19"/>
        <v/>
      </c>
      <c r="O206" s="110">
        <f>SUMIF(exp!$B$8:$B$507,total!B206,exp!$Q$8:$Q$507)</f>
        <v>0</v>
      </c>
      <c r="P206" s="111">
        <f>IF(B206&lt;&gt;"",SUMIF(total!$B$8:$B$1007,total!B206,$F$8:$F$1007),0)</f>
        <v>0</v>
      </c>
      <c r="Q206" s="110">
        <f>SUMIF(total!$B$8:$B$1007,total!B206,$I$8:$I$1007)</f>
        <v>0</v>
      </c>
      <c r="R206" s="110">
        <f>SUMIF(acc!$B$8:$B$507,total!D206,acc!$J$8:$J$507)</f>
        <v>0</v>
      </c>
      <c r="S206" s="110">
        <f>IF(D206&lt;&gt;"",SUMIF(total!$D$8:$D$1007,total!D206,$F$8:$F$1007),0)</f>
        <v>0</v>
      </c>
      <c r="T206" s="110">
        <f>SUMIF(pay!$B$8:$B$507,total!G206,pay!$H$8:$H$507)</f>
        <v>0</v>
      </c>
      <c r="U206" s="110">
        <f>IF(G206&lt;&gt;"",SUMIF(total!$G$8:$G$1007,total!G206,$I$8:$I$1007),0)</f>
        <v>0</v>
      </c>
    </row>
    <row r="207" spans="1:21" x14ac:dyDescent="0.25">
      <c r="A207" s="69">
        <v>200</v>
      </c>
      <c r="B207" s="69" t="str">
        <f>IF(AND(C207&lt;&gt;"",C207&lt;&gt;" -  -  -  -  - "),VLOOKUP(C207,exp!$A$8:$B$507,2,FALSE),"")</f>
        <v/>
      </c>
      <c r="C207" s="60"/>
      <c r="D207" s="69" t="str">
        <f>IF(AND(E207&lt;&gt;"",E207&lt;&gt;" -  -  -  -  - "),VLOOKUP(E207,acc!$A$8:$B$507,2,FALSE),"")</f>
        <v/>
      </c>
      <c r="E207" s="60"/>
      <c r="F207" s="44"/>
      <c r="G207" s="69" t="str">
        <f>IF(AND(H207&lt;&gt;"",H207&lt;&gt;" -  -  -  -  - "),VLOOKUP(H207,pay!$A$8:$B$507,2,FALSE),"")</f>
        <v/>
      </c>
      <c r="H207" s="60"/>
      <c r="I207" s="44"/>
      <c r="J207" s="93" t="str">
        <f t="shared" si="15"/>
        <v>OK</v>
      </c>
      <c r="K207" s="93" t="str">
        <f t="shared" si="16"/>
        <v>OK</v>
      </c>
      <c r="L207" s="93" t="str">
        <f t="shared" si="17"/>
        <v>OK</v>
      </c>
      <c r="M207" s="93" t="str">
        <f t="shared" si="18"/>
        <v>OK</v>
      </c>
      <c r="N207" s="63" t="str">
        <f t="shared" si="19"/>
        <v/>
      </c>
      <c r="O207" s="110">
        <f>SUMIF(exp!$B$8:$B$507,total!B207,exp!$Q$8:$Q$507)</f>
        <v>0</v>
      </c>
      <c r="P207" s="111">
        <f>IF(B207&lt;&gt;"",SUMIF(total!$B$8:$B$1007,total!B207,$F$8:$F$1007),0)</f>
        <v>0</v>
      </c>
      <c r="Q207" s="110">
        <f>SUMIF(total!$B$8:$B$1007,total!B207,$I$8:$I$1007)</f>
        <v>0</v>
      </c>
      <c r="R207" s="110">
        <f>SUMIF(acc!$B$8:$B$507,total!D207,acc!$J$8:$J$507)</f>
        <v>0</v>
      </c>
      <c r="S207" s="110">
        <f>IF(D207&lt;&gt;"",SUMIF(total!$D$8:$D$1007,total!D207,$F$8:$F$1007),0)</f>
        <v>0</v>
      </c>
      <c r="T207" s="110">
        <f>SUMIF(pay!$B$8:$B$507,total!G207,pay!$H$8:$H$507)</f>
        <v>0</v>
      </c>
      <c r="U207" s="110">
        <f>IF(G207&lt;&gt;"",SUMIF(total!$G$8:$G$1007,total!G207,$I$8:$I$1007),0)</f>
        <v>0</v>
      </c>
    </row>
    <row r="208" spans="1:21" x14ac:dyDescent="0.25">
      <c r="A208" s="69">
        <v>201</v>
      </c>
      <c r="B208" s="69" t="str">
        <f>IF(AND(C208&lt;&gt;"",C208&lt;&gt;" -  -  -  -  - "),VLOOKUP(C208,exp!$A$8:$B$507,2,FALSE),"")</f>
        <v/>
      </c>
      <c r="C208" s="60"/>
      <c r="D208" s="69" t="str">
        <f>IF(AND(E208&lt;&gt;"",E208&lt;&gt;" -  -  -  -  - "),VLOOKUP(E208,acc!$A$8:$B$507,2,FALSE),"")</f>
        <v/>
      </c>
      <c r="E208" s="60"/>
      <c r="F208" s="44"/>
      <c r="G208" s="69" t="str">
        <f>IF(AND(H208&lt;&gt;"",H208&lt;&gt;" -  -  -  -  - "),VLOOKUP(H208,pay!$A$8:$B$507,2,FALSE),"")</f>
        <v/>
      </c>
      <c r="H208" s="60"/>
      <c r="I208" s="44"/>
      <c r="J208" s="93" t="str">
        <f t="shared" si="15"/>
        <v>OK</v>
      </c>
      <c r="K208" s="93" t="str">
        <f t="shared" si="16"/>
        <v>OK</v>
      </c>
      <c r="L208" s="93" t="str">
        <f t="shared" si="17"/>
        <v>OK</v>
      </c>
      <c r="M208" s="93" t="str">
        <f t="shared" si="18"/>
        <v>OK</v>
      </c>
      <c r="N208" s="63" t="str">
        <f t="shared" si="19"/>
        <v/>
      </c>
      <c r="O208" s="110">
        <f>SUMIF(exp!$B$8:$B$507,total!B208,exp!$Q$8:$Q$507)</f>
        <v>0</v>
      </c>
      <c r="P208" s="111">
        <f>IF(B208&lt;&gt;"",SUMIF(total!$B$8:$B$1007,total!B208,$F$8:$F$1007),0)</f>
        <v>0</v>
      </c>
      <c r="Q208" s="110">
        <f>SUMIF(total!$B$8:$B$1007,total!B208,$I$8:$I$1007)</f>
        <v>0</v>
      </c>
      <c r="R208" s="110">
        <f>SUMIF(acc!$B$8:$B$507,total!D208,acc!$J$8:$J$507)</f>
        <v>0</v>
      </c>
      <c r="S208" s="110">
        <f>IF(D208&lt;&gt;"",SUMIF(total!$D$8:$D$1007,total!D208,$F$8:$F$1007),0)</f>
        <v>0</v>
      </c>
      <c r="T208" s="110">
        <f>SUMIF(pay!$B$8:$B$507,total!G208,pay!$H$8:$H$507)</f>
        <v>0</v>
      </c>
      <c r="U208" s="110">
        <f>IF(G208&lt;&gt;"",SUMIF(total!$G$8:$G$1007,total!G208,$I$8:$I$1007),0)</f>
        <v>0</v>
      </c>
    </row>
    <row r="209" spans="1:21" x14ac:dyDescent="0.25">
      <c r="A209" s="69">
        <v>202</v>
      </c>
      <c r="B209" s="69" t="str">
        <f>IF(AND(C209&lt;&gt;"",C209&lt;&gt;" -  -  -  -  - "),VLOOKUP(C209,exp!$A$8:$B$507,2,FALSE),"")</f>
        <v/>
      </c>
      <c r="C209" s="60"/>
      <c r="D209" s="69" t="str">
        <f>IF(AND(E209&lt;&gt;"",E209&lt;&gt;" -  -  -  -  - "),VLOOKUP(E209,acc!$A$8:$B$507,2,FALSE),"")</f>
        <v/>
      </c>
      <c r="E209" s="60"/>
      <c r="F209" s="44"/>
      <c r="G209" s="69" t="str">
        <f>IF(AND(H209&lt;&gt;"",H209&lt;&gt;" -  -  -  -  - "),VLOOKUP(H209,pay!$A$8:$B$507,2,FALSE),"")</f>
        <v/>
      </c>
      <c r="H209" s="60"/>
      <c r="I209" s="44"/>
      <c r="J209" s="93" t="str">
        <f t="shared" si="15"/>
        <v>OK</v>
      </c>
      <c r="K209" s="93" t="str">
        <f t="shared" si="16"/>
        <v>OK</v>
      </c>
      <c r="L209" s="93" t="str">
        <f t="shared" si="17"/>
        <v>OK</v>
      </c>
      <c r="M209" s="93" t="str">
        <f t="shared" si="18"/>
        <v>OK</v>
      </c>
      <c r="N209" s="63" t="str">
        <f t="shared" si="19"/>
        <v/>
      </c>
      <c r="O209" s="110">
        <f>SUMIF(exp!$B$8:$B$507,total!B209,exp!$Q$8:$Q$507)</f>
        <v>0</v>
      </c>
      <c r="P209" s="111">
        <f>IF(B209&lt;&gt;"",SUMIF(total!$B$8:$B$1007,total!B209,$F$8:$F$1007),0)</f>
        <v>0</v>
      </c>
      <c r="Q209" s="110">
        <f>SUMIF(total!$B$8:$B$1007,total!B209,$I$8:$I$1007)</f>
        <v>0</v>
      </c>
      <c r="R209" s="110">
        <f>SUMIF(acc!$B$8:$B$507,total!D209,acc!$J$8:$J$507)</f>
        <v>0</v>
      </c>
      <c r="S209" s="110">
        <f>IF(D209&lt;&gt;"",SUMIF(total!$D$8:$D$1007,total!D209,$F$8:$F$1007),0)</f>
        <v>0</v>
      </c>
      <c r="T209" s="110">
        <f>SUMIF(pay!$B$8:$B$507,total!G209,pay!$H$8:$H$507)</f>
        <v>0</v>
      </c>
      <c r="U209" s="110">
        <f>IF(G209&lt;&gt;"",SUMIF(total!$G$8:$G$1007,total!G209,$I$8:$I$1007),0)</f>
        <v>0</v>
      </c>
    </row>
    <row r="210" spans="1:21" x14ac:dyDescent="0.25">
      <c r="A210" s="69">
        <v>203</v>
      </c>
      <c r="B210" s="69" t="str">
        <f>IF(AND(C210&lt;&gt;"",C210&lt;&gt;" -  -  -  -  - "),VLOOKUP(C210,exp!$A$8:$B$507,2,FALSE),"")</f>
        <v/>
      </c>
      <c r="C210" s="60"/>
      <c r="D210" s="69" t="str">
        <f>IF(AND(E210&lt;&gt;"",E210&lt;&gt;" -  -  -  -  - "),VLOOKUP(E210,acc!$A$8:$B$507,2,FALSE),"")</f>
        <v/>
      </c>
      <c r="E210" s="60"/>
      <c r="F210" s="44"/>
      <c r="G210" s="69" t="str">
        <f>IF(AND(H210&lt;&gt;"",H210&lt;&gt;" -  -  -  -  - "),VLOOKUP(H210,pay!$A$8:$B$507,2,FALSE),"")</f>
        <v/>
      </c>
      <c r="H210" s="60"/>
      <c r="I210" s="44"/>
      <c r="J210" s="93" t="str">
        <f t="shared" si="15"/>
        <v>OK</v>
      </c>
      <c r="K210" s="93" t="str">
        <f t="shared" si="16"/>
        <v>OK</v>
      </c>
      <c r="L210" s="93" t="str">
        <f t="shared" si="17"/>
        <v>OK</v>
      </c>
      <c r="M210" s="93" t="str">
        <f t="shared" si="18"/>
        <v>OK</v>
      </c>
      <c r="N210" s="63" t="str">
        <f t="shared" si="19"/>
        <v/>
      </c>
      <c r="O210" s="110">
        <f>SUMIF(exp!$B$8:$B$507,total!B210,exp!$Q$8:$Q$507)</f>
        <v>0</v>
      </c>
      <c r="P210" s="111">
        <f>IF(B210&lt;&gt;"",SUMIF(total!$B$8:$B$1007,total!B210,$F$8:$F$1007),0)</f>
        <v>0</v>
      </c>
      <c r="Q210" s="110">
        <f>SUMIF(total!$B$8:$B$1007,total!B210,$I$8:$I$1007)</f>
        <v>0</v>
      </c>
      <c r="R210" s="110">
        <f>SUMIF(acc!$B$8:$B$507,total!D210,acc!$J$8:$J$507)</f>
        <v>0</v>
      </c>
      <c r="S210" s="110">
        <f>IF(D210&lt;&gt;"",SUMIF(total!$D$8:$D$1007,total!D210,$F$8:$F$1007),0)</f>
        <v>0</v>
      </c>
      <c r="T210" s="110">
        <f>SUMIF(pay!$B$8:$B$507,total!G210,pay!$H$8:$H$507)</f>
        <v>0</v>
      </c>
      <c r="U210" s="110">
        <f>IF(G210&lt;&gt;"",SUMIF(total!$G$8:$G$1007,total!G210,$I$8:$I$1007),0)</f>
        <v>0</v>
      </c>
    </row>
    <row r="211" spans="1:21" x14ac:dyDescent="0.25">
      <c r="A211" s="69">
        <v>204</v>
      </c>
      <c r="B211" s="69" t="str">
        <f>IF(AND(C211&lt;&gt;"",C211&lt;&gt;" -  -  -  -  - "),VLOOKUP(C211,exp!$A$8:$B$507,2,FALSE),"")</f>
        <v/>
      </c>
      <c r="C211" s="60"/>
      <c r="D211" s="69" t="str">
        <f>IF(AND(E211&lt;&gt;"",E211&lt;&gt;" -  -  -  -  - "),VLOOKUP(E211,acc!$A$8:$B$507,2,FALSE),"")</f>
        <v/>
      </c>
      <c r="E211" s="60"/>
      <c r="F211" s="44"/>
      <c r="G211" s="69" t="str">
        <f>IF(AND(H211&lt;&gt;"",H211&lt;&gt;" -  -  -  -  - "),VLOOKUP(H211,pay!$A$8:$B$507,2,FALSE),"")</f>
        <v/>
      </c>
      <c r="H211" s="60"/>
      <c r="I211" s="44"/>
      <c r="J211" s="93" t="str">
        <f t="shared" si="15"/>
        <v>OK</v>
      </c>
      <c r="K211" s="93" t="str">
        <f t="shared" si="16"/>
        <v>OK</v>
      </c>
      <c r="L211" s="93" t="str">
        <f t="shared" si="17"/>
        <v>OK</v>
      </c>
      <c r="M211" s="93" t="str">
        <f t="shared" si="18"/>
        <v>OK</v>
      </c>
      <c r="N211" s="63" t="str">
        <f t="shared" si="19"/>
        <v/>
      </c>
      <c r="O211" s="110">
        <f>SUMIF(exp!$B$8:$B$507,total!B211,exp!$Q$8:$Q$507)</f>
        <v>0</v>
      </c>
      <c r="P211" s="111">
        <f>IF(B211&lt;&gt;"",SUMIF(total!$B$8:$B$1007,total!B211,$F$8:$F$1007),0)</f>
        <v>0</v>
      </c>
      <c r="Q211" s="110">
        <f>SUMIF(total!$B$8:$B$1007,total!B211,$I$8:$I$1007)</f>
        <v>0</v>
      </c>
      <c r="R211" s="110">
        <f>SUMIF(acc!$B$8:$B$507,total!D211,acc!$J$8:$J$507)</f>
        <v>0</v>
      </c>
      <c r="S211" s="110">
        <f>IF(D211&lt;&gt;"",SUMIF(total!$D$8:$D$1007,total!D211,$F$8:$F$1007),0)</f>
        <v>0</v>
      </c>
      <c r="T211" s="110">
        <f>SUMIF(pay!$B$8:$B$507,total!G211,pay!$H$8:$H$507)</f>
        <v>0</v>
      </c>
      <c r="U211" s="110">
        <f>IF(G211&lt;&gt;"",SUMIF(total!$G$8:$G$1007,total!G211,$I$8:$I$1007),0)</f>
        <v>0</v>
      </c>
    </row>
    <row r="212" spans="1:21" x14ac:dyDescent="0.25">
      <c r="A212" s="69">
        <v>205</v>
      </c>
      <c r="B212" s="69" t="str">
        <f>IF(AND(C212&lt;&gt;"",C212&lt;&gt;" -  -  -  -  - "),VLOOKUP(C212,exp!$A$8:$B$507,2,FALSE),"")</f>
        <v/>
      </c>
      <c r="C212" s="60"/>
      <c r="D212" s="69" t="str">
        <f>IF(AND(E212&lt;&gt;"",E212&lt;&gt;" -  -  -  -  - "),VLOOKUP(E212,acc!$A$8:$B$507,2,FALSE),"")</f>
        <v/>
      </c>
      <c r="E212" s="60"/>
      <c r="F212" s="44"/>
      <c r="G212" s="69" t="str">
        <f>IF(AND(H212&lt;&gt;"",H212&lt;&gt;" -  -  -  -  - "),VLOOKUP(H212,pay!$A$8:$B$507,2,FALSE),"")</f>
        <v/>
      </c>
      <c r="H212" s="60"/>
      <c r="I212" s="44"/>
      <c r="J212" s="93" t="str">
        <f t="shared" si="15"/>
        <v>OK</v>
      </c>
      <c r="K212" s="93" t="str">
        <f t="shared" si="16"/>
        <v>OK</v>
      </c>
      <c r="L212" s="93" t="str">
        <f t="shared" si="17"/>
        <v>OK</v>
      </c>
      <c r="M212" s="93" t="str">
        <f t="shared" si="18"/>
        <v>OK</v>
      </c>
      <c r="N212" s="63" t="str">
        <f t="shared" si="19"/>
        <v/>
      </c>
      <c r="O212" s="110">
        <f>SUMIF(exp!$B$8:$B$507,total!B212,exp!$Q$8:$Q$507)</f>
        <v>0</v>
      </c>
      <c r="P212" s="111">
        <f>IF(B212&lt;&gt;"",SUMIF(total!$B$8:$B$1007,total!B212,$F$8:$F$1007),0)</f>
        <v>0</v>
      </c>
      <c r="Q212" s="110">
        <f>SUMIF(total!$B$8:$B$1007,total!B212,$I$8:$I$1007)</f>
        <v>0</v>
      </c>
      <c r="R212" s="110">
        <f>SUMIF(acc!$B$8:$B$507,total!D212,acc!$J$8:$J$507)</f>
        <v>0</v>
      </c>
      <c r="S212" s="110">
        <f>IF(D212&lt;&gt;"",SUMIF(total!$D$8:$D$1007,total!D212,$F$8:$F$1007),0)</f>
        <v>0</v>
      </c>
      <c r="T212" s="110">
        <f>SUMIF(pay!$B$8:$B$507,total!G212,pay!$H$8:$H$507)</f>
        <v>0</v>
      </c>
      <c r="U212" s="110">
        <f>IF(G212&lt;&gt;"",SUMIF(total!$G$8:$G$1007,total!G212,$I$8:$I$1007),0)</f>
        <v>0</v>
      </c>
    </row>
    <row r="213" spans="1:21" x14ac:dyDescent="0.25">
      <c r="A213" s="69">
        <v>206</v>
      </c>
      <c r="B213" s="69" t="str">
        <f>IF(AND(C213&lt;&gt;"",C213&lt;&gt;" -  -  -  -  - "),VLOOKUP(C213,exp!$A$8:$B$507,2,FALSE),"")</f>
        <v/>
      </c>
      <c r="C213" s="60"/>
      <c r="D213" s="69" t="str">
        <f>IF(AND(E213&lt;&gt;"",E213&lt;&gt;" -  -  -  -  - "),VLOOKUP(E213,acc!$A$8:$B$507,2,FALSE),"")</f>
        <v/>
      </c>
      <c r="E213" s="60"/>
      <c r="F213" s="44"/>
      <c r="G213" s="69" t="str">
        <f>IF(AND(H213&lt;&gt;"",H213&lt;&gt;" -  -  -  -  - "),VLOOKUP(H213,pay!$A$8:$B$507,2,FALSE),"")</f>
        <v/>
      </c>
      <c r="H213" s="60"/>
      <c r="I213" s="44"/>
      <c r="J213" s="93" t="str">
        <f t="shared" si="15"/>
        <v>OK</v>
      </c>
      <c r="K213" s="93" t="str">
        <f t="shared" si="16"/>
        <v>OK</v>
      </c>
      <c r="L213" s="93" t="str">
        <f t="shared" si="17"/>
        <v>OK</v>
      </c>
      <c r="M213" s="93" t="str">
        <f t="shared" si="18"/>
        <v>OK</v>
      </c>
      <c r="N213" s="63" t="str">
        <f t="shared" si="19"/>
        <v/>
      </c>
      <c r="O213" s="110">
        <f>SUMIF(exp!$B$8:$B$507,total!B213,exp!$Q$8:$Q$507)</f>
        <v>0</v>
      </c>
      <c r="P213" s="111">
        <f>IF(B213&lt;&gt;"",SUMIF(total!$B$8:$B$1007,total!B213,$F$8:$F$1007),0)</f>
        <v>0</v>
      </c>
      <c r="Q213" s="110">
        <f>SUMIF(total!$B$8:$B$1007,total!B213,$I$8:$I$1007)</f>
        <v>0</v>
      </c>
      <c r="R213" s="110">
        <f>SUMIF(acc!$B$8:$B$507,total!D213,acc!$J$8:$J$507)</f>
        <v>0</v>
      </c>
      <c r="S213" s="110">
        <f>IF(D213&lt;&gt;"",SUMIF(total!$D$8:$D$1007,total!D213,$F$8:$F$1007),0)</f>
        <v>0</v>
      </c>
      <c r="T213" s="110">
        <f>SUMIF(pay!$B$8:$B$507,total!G213,pay!$H$8:$H$507)</f>
        <v>0</v>
      </c>
      <c r="U213" s="110">
        <f>IF(G213&lt;&gt;"",SUMIF(total!$G$8:$G$1007,total!G213,$I$8:$I$1007),0)</f>
        <v>0</v>
      </c>
    </row>
    <row r="214" spans="1:21" x14ac:dyDescent="0.25">
      <c r="A214" s="69">
        <v>207</v>
      </c>
      <c r="B214" s="69" t="str">
        <f>IF(AND(C214&lt;&gt;"",C214&lt;&gt;" -  -  -  -  - "),VLOOKUP(C214,exp!$A$8:$B$507,2,FALSE),"")</f>
        <v/>
      </c>
      <c r="C214" s="60"/>
      <c r="D214" s="69" t="str">
        <f>IF(AND(E214&lt;&gt;"",E214&lt;&gt;" -  -  -  -  - "),VLOOKUP(E214,acc!$A$8:$B$507,2,FALSE),"")</f>
        <v/>
      </c>
      <c r="E214" s="60"/>
      <c r="F214" s="44"/>
      <c r="G214" s="69" t="str">
        <f>IF(AND(H214&lt;&gt;"",H214&lt;&gt;" -  -  -  -  - "),VLOOKUP(H214,pay!$A$8:$B$507,2,FALSE),"")</f>
        <v/>
      </c>
      <c r="H214" s="60"/>
      <c r="I214" s="44"/>
      <c r="J214" s="93" t="str">
        <f t="shared" si="15"/>
        <v>OK</v>
      </c>
      <c r="K214" s="93" t="str">
        <f t="shared" si="16"/>
        <v>OK</v>
      </c>
      <c r="L214" s="93" t="str">
        <f t="shared" si="17"/>
        <v>OK</v>
      </c>
      <c r="M214" s="93" t="str">
        <f t="shared" si="18"/>
        <v>OK</v>
      </c>
      <c r="N214" s="63" t="str">
        <f t="shared" si="19"/>
        <v/>
      </c>
      <c r="O214" s="110">
        <f>SUMIF(exp!$B$8:$B$507,total!B214,exp!$Q$8:$Q$507)</f>
        <v>0</v>
      </c>
      <c r="P214" s="111">
        <f>IF(B214&lt;&gt;"",SUMIF(total!$B$8:$B$1007,total!B214,$F$8:$F$1007),0)</f>
        <v>0</v>
      </c>
      <c r="Q214" s="110">
        <f>SUMIF(total!$B$8:$B$1007,total!B214,$I$8:$I$1007)</f>
        <v>0</v>
      </c>
      <c r="R214" s="110">
        <f>SUMIF(acc!$B$8:$B$507,total!D214,acc!$J$8:$J$507)</f>
        <v>0</v>
      </c>
      <c r="S214" s="110">
        <f>IF(D214&lt;&gt;"",SUMIF(total!$D$8:$D$1007,total!D214,$F$8:$F$1007),0)</f>
        <v>0</v>
      </c>
      <c r="T214" s="110">
        <f>SUMIF(pay!$B$8:$B$507,total!G214,pay!$H$8:$H$507)</f>
        <v>0</v>
      </c>
      <c r="U214" s="110">
        <f>IF(G214&lt;&gt;"",SUMIF(total!$G$8:$G$1007,total!G214,$I$8:$I$1007),0)</f>
        <v>0</v>
      </c>
    </row>
    <row r="215" spans="1:21" x14ac:dyDescent="0.25">
      <c r="A215" s="69">
        <v>208</v>
      </c>
      <c r="B215" s="69" t="str">
        <f>IF(AND(C215&lt;&gt;"",C215&lt;&gt;" -  -  -  -  - "),VLOOKUP(C215,exp!$A$8:$B$507,2,FALSE),"")</f>
        <v/>
      </c>
      <c r="C215" s="60"/>
      <c r="D215" s="69" t="str">
        <f>IF(AND(E215&lt;&gt;"",E215&lt;&gt;" -  -  -  -  - "),VLOOKUP(E215,acc!$A$8:$B$507,2,FALSE),"")</f>
        <v/>
      </c>
      <c r="E215" s="60"/>
      <c r="F215" s="44"/>
      <c r="G215" s="69" t="str">
        <f>IF(AND(H215&lt;&gt;"",H215&lt;&gt;" -  -  -  -  - "),VLOOKUP(H215,pay!$A$8:$B$507,2,FALSE),"")</f>
        <v/>
      </c>
      <c r="H215" s="60"/>
      <c r="I215" s="44"/>
      <c r="J215" s="93" t="str">
        <f t="shared" si="15"/>
        <v>OK</v>
      </c>
      <c r="K215" s="93" t="str">
        <f t="shared" si="16"/>
        <v>OK</v>
      </c>
      <c r="L215" s="93" t="str">
        <f t="shared" si="17"/>
        <v>OK</v>
      </c>
      <c r="M215" s="93" t="str">
        <f t="shared" si="18"/>
        <v>OK</v>
      </c>
      <c r="N215" s="63" t="str">
        <f t="shared" si="19"/>
        <v/>
      </c>
      <c r="O215" s="110">
        <f>SUMIF(exp!$B$8:$B$507,total!B215,exp!$Q$8:$Q$507)</f>
        <v>0</v>
      </c>
      <c r="P215" s="111">
        <f>IF(B215&lt;&gt;"",SUMIF(total!$B$8:$B$1007,total!B215,$F$8:$F$1007),0)</f>
        <v>0</v>
      </c>
      <c r="Q215" s="110">
        <f>SUMIF(total!$B$8:$B$1007,total!B215,$I$8:$I$1007)</f>
        <v>0</v>
      </c>
      <c r="R215" s="110">
        <f>SUMIF(acc!$B$8:$B$507,total!D215,acc!$J$8:$J$507)</f>
        <v>0</v>
      </c>
      <c r="S215" s="110">
        <f>IF(D215&lt;&gt;"",SUMIF(total!$D$8:$D$1007,total!D215,$F$8:$F$1007),0)</f>
        <v>0</v>
      </c>
      <c r="T215" s="110">
        <f>SUMIF(pay!$B$8:$B$507,total!G215,pay!$H$8:$H$507)</f>
        <v>0</v>
      </c>
      <c r="U215" s="110">
        <f>IF(G215&lt;&gt;"",SUMIF(total!$G$8:$G$1007,total!G215,$I$8:$I$1007),0)</f>
        <v>0</v>
      </c>
    </row>
    <row r="216" spans="1:21" x14ac:dyDescent="0.25">
      <c r="A216" s="69">
        <v>209</v>
      </c>
      <c r="B216" s="69" t="str">
        <f>IF(AND(C216&lt;&gt;"",C216&lt;&gt;" -  -  -  -  - "),VLOOKUP(C216,exp!$A$8:$B$507,2,FALSE),"")</f>
        <v/>
      </c>
      <c r="C216" s="60"/>
      <c r="D216" s="69" t="str">
        <f>IF(AND(E216&lt;&gt;"",E216&lt;&gt;" -  -  -  -  - "),VLOOKUP(E216,acc!$A$8:$B$507,2,FALSE),"")</f>
        <v/>
      </c>
      <c r="E216" s="60"/>
      <c r="F216" s="44"/>
      <c r="G216" s="69" t="str">
        <f>IF(AND(H216&lt;&gt;"",H216&lt;&gt;" -  -  -  -  - "),VLOOKUP(H216,pay!$A$8:$B$507,2,FALSE),"")</f>
        <v/>
      </c>
      <c r="H216" s="60"/>
      <c r="I216" s="44"/>
      <c r="J216" s="93" t="str">
        <f t="shared" si="15"/>
        <v>OK</v>
      </c>
      <c r="K216" s="93" t="str">
        <f t="shared" si="16"/>
        <v>OK</v>
      </c>
      <c r="L216" s="93" t="str">
        <f t="shared" si="17"/>
        <v>OK</v>
      </c>
      <c r="M216" s="93" t="str">
        <f t="shared" si="18"/>
        <v>OK</v>
      </c>
      <c r="N216" s="63" t="str">
        <f t="shared" si="19"/>
        <v/>
      </c>
      <c r="O216" s="110">
        <f>SUMIF(exp!$B$8:$B$507,total!B216,exp!$Q$8:$Q$507)</f>
        <v>0</v>
      </c>
      <c r="P216" s="111">
        <f>IF(B216&lt;&gt;"",SUMIF(total!$B$8:$B$1007,total!B216,$F$8:$F$1007),0)</f>
        <v>0</v>
      </c>
      <c r="Q216" s="110">
        <f>SUMIF(total!$B$8:$B$1007,total!B216,$I$8:$I$1007)</f>
        <v>0</v>
      </c>
      <c r="R216" s="110">
        <f>SUMIF(acc!$B$8:$B$507,total!D216,acc!$J$8:$J$507)</f>
        <v>0</v>
      </c>
      <c r="S216" s="110">
        <f>IF(D216&lt;&gt;"",SUMIF(total!$D$8:$D$1007,total!D216,$F$8:$F$1007),0)</f>
        <v>0</v>
      </c>
      <c r="T216" s="110">
        <f>SUMIF(pay!$B$8:$B$507,total!G216,pay!$H$8:$H$507)</f>
        <v>0</v>
      </c>
      <c r="U216" s="110">
        <f>IF(G216&lt;&gt;"",SUMIF(total!$G$8:$G$1007,total!G216,$I$8:$I$1007),0)</f>
        <v>0</v>
      </c>
    </row>
    <row r="217" spans="1:21" x14ac:dyDescent="0.25">
      <c r="A217" s="69">
        <v>210</v>
      </c>
      <c r="B217" s="69" t="str">
        <f>IF(AND(C217&lt;&gt;"",C217&lt;&gt;" -  -  -  -  - "),VLOOKUP(C217,exp!$A$8:$B$507,2,FALSE),"")</f>
        <v/>
      </c>
      <c r="C217" s="60"/>
      <c r="D217" s="69" t="str">
        <f>IF(AND(E217&lt;&gt;"",E217&lt;&gt;" -  -  -  -  - "),VLOOKUP(E217,acc!$A$8:$B$507,2,FALSE),"")</f>
        <v/>
      </c>
      <c r="E217" s="60"/>
      <c r="F217" s="44"/>
      <c r="G217" s="69" t="str">
        <f>IF(AND(H217&lt;&gt;"",H217&lt;&gt;" -  -  -  -  - "),VLOOKUP(H217,pay!$A$8:$B$507,2,FALSE),"")</f>
        <v/>
      </c>
      <c r="H217" s="60"/>
      <c r="I217" s="44"/>
      <c r="J217" s="93" t="str">
        <f t="shared" si="15"/>
        <v>OK</v>
      </c>
      <c r="K217" s="93" t="str">
        <f t="shared" si="16"/>
        <v>OK</v>
      </c>
      <c r="L217" s="93" t="str">
        <f t="shared" si="17"/>
        <v>OK</v>
      </c>
      <c r="M217" s="93" t="str">
        <f t="shared" si="18"/>
        <v>OK</v>
      </c>
      <c r="N217" s="63" t="str">
        <f t="shared" si="19"/>
        <v/>
      </c>
      <c r="O217" s="110">
        <f>SUMIF(exp!$B$8:$B$507,total!B217,exp!$Q$8:$Q$507)</f>
        <v>0</v>
      </c>
      <c r="P217" s="111">
        <f>IF(B217&lt;&gt;"",SUMIF(total!$B$8:$B$1007,total!B217,$F$8:$F$1007),0)</f>
        <v>0</v>
      </c>
      <c r="Q217" s="110">
        <f>SUMIF(total!$B$8:$B$1007,total!B217,$I$8:$I$1007)</f>
        <v>0</v>
      </c>
      <c r="R217" s="110">
        <f>SUMIF(acc!$B$8:$B$507,total!D217,acc!$J$8:$J$507)</f>
        <v>0</v>
      </c>
      <c r="S217" s="110">
        <f>IF(D217&lt;&gt;"",SUMIF(total!$D$8:$D$1007,total!D217,$F$8:$F$1007),0)</f>
        <v>0</v>
      </c>
      <c r="T217" s="110">
        <f>SUMIF(pay!$B$8:$B$507,total!G217,pay!$H$8:$H$507)</f>
        <v>0</v>
      </c>
      <c r="U217" s="110">
        <f>IF(G217&lt;&gt;"",SUMIF(total!$G$8:$G$1007,total!G217,$I$8:$I$1007),0)</f>
        <v>0</v>
      </c>
    </row>
    <row r="218" spans="1:21" x14ac:dyDescent="0.25">
      <c r="A218" s="69">
        <v>211</v>
      </c>
      <c r="B218" s="69" t="str">
        <f>IF(AND(C218&lt;&gt;"",C218&lt;&gt;" -  -  -  -  - "),VLOOKUP(C218,exp!$A$8:$B$507,2,FALSE),"")</f>
        <v/>
      </c>
      <c r="C218" s="60"/>
      <c r="D218" s="69" t="str">
        <f>IF(AND(E218&lt;&gt;"",E218&lt;&gt;" -  -  -  -  - "),VLOOKUP(E218,acc!$A$8:$B$507,2,FALSE),"")</f>
        <v/>
      </c>
      <c r="E218" s="60"/>
      <c r="F218" s="44"/>
      <c r="G218" s="69" t="str">
        <f>IF(AND(H218&lt;&gt;"",H218&lt;&gt;" -  -  -  -  - "),VLOOKUP(H218,pay!$A$8:$B$507,2,FALSE),"")</f>
        <v/>
      </c>
      <c r="H218" s="60"/>
      <c r="I218" s="44"/>
      <c r="J218" s="93" t="str">
        <f t="shared" si="15"/>
        <v>OK</v>
      </c>
      <c r="K218" s="93" t="str">
        <f t="shared" si="16"/>
        <v>OK</v>
      </c>
      <c r="L218" s="93" t="str">
        <f t="shared" si="17"/>
        <v>OK</v>
      </c>
      <c r="M218" s="93" t="str">
        <f t="shared" si="18"/>
        <v>OK</v>
      </c>
      <c r="N218" s="63" t="str">
        <f t="shared" si="19"/>
        <v/>
      </c>
      <c r="O218" s="110">
        <f>SUMIF(exp!$B$8:$B$507,total!B218,exp!$Q$8:$Q$507)</f>
        <v>0</v>
      </c>
      <c r="P218" s="111">
        <f>IF(B218&lt;&gt;"",SUMIF(total!$B$8:$B$1007,total!B218,$F$8:$F$1007),0)</f>
        <v>0</v>
      </c>
      <c r="Q218" s="110">
        <f>SUMIF(total!$B$8:$B$1007,total!B218,$I$8:$I$1007)</f>
        <v>0</v>
      </c>
      <c r="R218" s="110">
        <f>SUMIF(acc!$B$8:$B$507,total!D218,acc!$J$8:$J$507)</f>
        <v>0</v>
      </c>
      <c r="S218" s="110">
        <f>IF(D218&lt;&gt;"",SUMIF(total!$D$8:$D$1007,total!D218,$F$8:$F$1007),0)</f>
        <v>0</v>
      </c>
      <c r="T218" s="110">
        <f>SUMIF(pay!$B$8:$B$507,total!G218,pay!$H$8:$H$507)</f>
        <v>0</v>
      </c>
      <c r="U218" s="110">
        <f>IF(G218&lt;&gt;"",SUMIF(total!$G$8:$G$1007,total!G218,$I$8:$I$1007),0)</f>
        <v>0</v>
      </c>
    </row>
    <row r="219" spans="1:21" x14ac:dyDescent="0.25">
      <c r="A219" s="69">
        <v>212</v>
      </c>
      <c r="B219" s="69" t="str">
        <f>IF(AND(C219&lt;&gt;"",C219&lt;&gt;" -  -  -  -  - "),VLOOKUP(C219,exp!$A$8:$B$507,2,FALSE),"")</f>
        <v/>
      </c>
      <c r="C219" s="60"/>
      <c r="D219" s="69" t="str">
        <f>IF(AND(E219&lt;&gt;"",E219&lt;&gt;" -  -  -  -  - "),VLOOKUP(E219,acc!$A$8:$B$507,2,FALSE),"")</f>
        <v/>
      </c>
      <c r="E219" s="60"/>
      <c r="F219" s="44"/>
      <c r="G219" s="69" t="str">
        <f>IF(AND(H219&lt;&gt;"",H219&lt;&gt;" -  -  -  -  - "),VLOOKUP(H219,pay!$A$8:$B$507,2,FALSE),"")</f>
        <v/>
      </c>
      <c r="H219" s="60"/>
      <c r="I219" s="44"/>
      <c r="J219" s="93" t="str">
        <f t="shared" si="15"/>
        <v>OK</v>
      </c>
      <c r="K219" s="93" t="str">
        <f t="shared" si="16"/>
        <v>OK</v>
      </c>
      <c r="L219" s="93" t="str">
        <f t="shared" si="17"/>
        <v>OK</v>
      </c>
      <c r="M219" s="93" t="str">
        <f t="shared" si="18"/>
        <v>OK</v>
      </c>
      <c r="N219" s="63" t="str">
        <f t="shared" si="19"/>
        <v/>
      </c>
      <c r="O219" s="110">
        <f>SUMIF(exp!$B$8:$B$507,total!B219,exp!$Q$8:$Q$507)</f>
        <v>0</v>
      </c>
      <c r="P219" s="111">
        <f>IF(B219&lt;&gt;"",SUMIF(total!$B$8:$B$1007,total!B219,$F$8:$F$1007),0)</f>
        <v>0</v>
      </c>
      <c r="Q219" s="110">
        <f>SUMIF(total!$B$8:$B$1007,total!B219,$I$8:$I$1007)</f>
        <v>0</v>
      </c>
      <c r="R219" s="110">
        <f>SUMIF(acc!$B$8:$B$507,total!D219,acc!$J$8:$J$507)</f>
        <v>0</v>
      </c>
      <c r="S219" s="110">
        <f>IF(D219&lt;&gt;"",SUMIF(total!$D$8:$D$1007,total!D219,$F$8:$F$1007),0)</f>
        <v>0</v>
      </c>
      <c r="T219" s="110">
        <f>SUMIF(pay!$B$8:$B$507,total!G219,pay!$H$8:$H$507)</f>
        <v>0</v>
      </c>
      <c r="U219" s="110">
        <f>IF(G219&lt;&gt;"",SUMIF(total!$G$8:$G$1007,total!G219,$I$8:$I$1007),0)</f>
        <v>0</v>
      </c>
    </row>
    <row r="220" spans="1:21" x14ac:dyDescent="0.25">
      <c r="A220" s="69">
        <v>213</v>
      </c>
      <c r="B220" s="69" t="str">
        <f>IF(AND(C220&lt;&gt;"",C220&lt;&gt;" -  -  -  -  - "),VLOOKUP(C220,exp!$A$8:$B$507,2,FALSE),"")</f>
        <v/>
      </c>
      <c r="C220" s="60"/>
      <c r="D220" s="69" t="str">
        <f>IF(AND(E220&lt;&gt;"",E220&lt;&gt;" -  -  -  -  - "),VLOOKUP(E220,acc!$A$8:$B$507,2,FALSE),"")</f>
        <v/>
      </c>
      <c r="E220" s="60"/>
      <c r="F220" s="44"/>
      <c r="G220" s="69" t="str">
        <f>IF(AND(H220&lt;&gt;"",H220&lt;&gt;" -  -  -  -  - "),VLOOKUP(H220,pay!$A$8:$B$507,2,FALSE),"")</f>
        <v/>
      </c>
      <c r="H220" s="60"/>
      <c r="I220" s="44"/>
      <c r="J220" s="93" t="str">
        <f t="shared" si="15"/>
        <v>OK</v>
      </c>
      <c r="K220" s="93" t="str">
        <f t="shared" si="16"/>
        <v>OK</v>
      </c>
      <c r="L220" s="93" t="str">
        <f t="shared" si="17"/>
        <v>OK</v>
      </c>
      <c r="M220" s="93" t="str">
        <f t="shared" si="18"/>
        <v>OK</v>
      </c>
      <c r="N220" s="63" t="str">
        <f t="shared" si="19"/>
        <v/>
      </c>
      <c r="O220" s="110">
        <f>SUMIF(exp!$B$8:$B$507,total!B220,exp!$Q$8:$Q$507)</f>
        <v>0</v>
      </c>
      <c r="P220" s="111">
        <f>IF(B220&lt;&gt;"",SUMIF(total!$B$8:$B$1007,total!B220,$F$8:$F$1007),0)</f>
        <v>0</v>
      </c>
      <c r="Q220" s="110">
        <f>SUMIF(total!$B$8:$B$1007,total!B220,$I$8:$I$1007)</f>
        <v>0</v>
      </c>
      <c r="R220" s="110">
        <f>SUMIF(acc!$B$8:$B$507,total!D220,acc!$J$8:$J$507)</f>
        <v>0</v>
      </c>
      <c r="S220" s="110">
        <f>IF(D220&lt;&gt;"",SUMIF(total!$D$8:$D$1007,total!D220,$F$8:$F$1007),0)</f>
        <v>0</v>
      </c>
      <c r="T220" s="110">
        <f>SUMIF(pay!$B$8:$B$507,total!G220,pay!$H$8:$H$507)</f>
        <v>0</v>
      </c>
      <c r="U220" s="110">
        <f>IF(G220&lt;&gt;"",SUMIF(total!$G$8:$G$1007,total!G220,$I$8:$I$1007),0)</f>
        <v>0</v>
      </c>
    </row>
    <row r="221" spans="1:21" x14ac:dyDescent="0.25">
      <c r="A221" s="69">
        <v>214</v>
      </c>
      <c r="B221" s="69" t="str">
        <f>IF(AND(C221&lt;&gt;"",C221&lt;&gt;" -  -  -  -  - "),VLOOKUP(C221,exp!$A$8:$B$507,2,FALSE),"")</f>
        <v/>
      </c>
      <c r="C221" s="60"/>
      <c r="D221" s="69" t="str">
        <f>IF(AND(E221&lt;&gt;"",E221&lt;&gt;" -  -  -  -  - "),VLOOKUP(E221,acc!$A$8:$B$507,2,FALSE),"")</f>
        <v/>
      </c>
      <c r="E221" s="60"/>
      <c r="F221" s="44"/>
      <c r="G221" s="69" t="str">
        <f>IF(AND(H221&lt;&gt;"",H221&lt;&gt;" -  -  -  -  - "),VLOOKUP(H221,pay!$A$8:$B$507,2,FALSE),"")</f>
        <v/>
      </c>
      <c r="H221" s="60"/>
      <c r="I221" s="44"/>
      <c r="J221" s="93" t="str">
        <f t="shared" si="15"/>
        <v>OK</v>
      </c>
      <c r="K221" s="93" t="str">
        <f t="shared" si="16"/>
        <v>OK</v>
      </c>
      <c r="L221" s="93" t="str">
        <f t="shared" si="17"/>
        <v>OK</v>
      </c>
      <c r="M221" s="93" t="str">
        <f t="shared" si="18"/>
        <v>OK</v>
      </c>
      <c r="N221" s="63" t="str">
        <f t="shared" si="19"/>
        <v/>
      </c>
      <c r="O221" s="110">
        <f>SUMIF(exp!$B$8:$B$507,total!B221,exp!$Q$8:$Q$507)</f>
        <v>0</v>
      </c>
      <c r="P221" s="111">
        <f>IF(B221&lt;&gt;"",SUMIF(total!$B$8:$B$1007,total!B221,$F$8:$F$1007),0)</f>
        <v>0</v>
      </c>
      <c r="Q221" s="110">
        <f>SUMIF(total!$B$8:$B$1007,total!B221,$I$8:$I$1007)</f>
        <v>0</v>
      </c>
      <c r="R221" s="110">
        <f>SUMIF(acc!$B$8:$B$507,total!D221,acc!$J$8:$J$507)</f>
        <v>0</v>
      </c>
      <c r="S221" s="110">
        <f>IF(D221&lt;&gt;"",SUMIF(total!$D$8:$D$1007,total!D221,$F$8:$F$1007),0)</f>
        <v>0</v>
      </c>
      <c r="T221" s="110">
        <f>SUMIF(pay!$B$8:$B$507,total!G221,pay!$H$8:$H$507)</f>
        <v>0</v>
      </c>
      <c r="U221" s="110">
        <f>IF(G221&lt;&gt;"",SUMIF(total!$G$8:$G$1007,total!G221,$I$8:$I$1007),0)</f>
        <v>0</v>
      </c>
    </row>
    <row r="222" spans="1:21" x14ac:dyDescent="0.25">
      <c r="A222" s="69">
        <v>215</v>
      </c>
      <c r="B222" s="69" t="str">
        <f>IF(AND(C222&lt;&gt;"",C222&lt;&gt;" -  -  -  -  - "),VLOOKUP(C222,exp!$A$8:$B$507,2,FALSE),"")</f>
        <v/>
      </c>
      <c r="C222" s="60"/>
      <c r="D222" s="69" t="str">
        <f>IF(AND(E222&lt;&gt;"",E222&lt;&gt;" -  -  -  -  - "),VLOOKUP(E222,acc!$A$8:$B$507,2,FALSE),"")</f>
        <v/>
      </c>
      <c r="E222" s="60"/>
      <c r="F222" s="44"/>
      <c r="G222" s="69" t="str">
        <f>IF(AND(H222&lt;&gt;"",H222&lt;&gt;" -  -  -  -  - "),VLOOKUP(H222,pay!$A$8:$B$507,2,FALSE),"")</f>
        <v/>
      </c>
      <c r="H222" s="60"/>
      <c r="I222" s="44"/>
      <c r="J222" s="93" t="str">
        <f t="shared" si="15"/>
        <v>OK</v>
      </c>
      <c r="K222" s="93" t="str">
        <f t="shared" si="16"/>
        <v>OK</v>
      </c>
      <c r="L222" s="93" t="str">
        <f t="shared" si="17"/>
        <v>OK</v>
      </c>
      <c r="M222" s="93" t="str">
        <f t="shared" si="18"/>
        <v>OK</v>
      </c>
      <c r="N222" s="63" t="str">
        <f t="shared" si="19"/>
        <v/>
      </c>
      <c r="O222" s="110">
        <f>SUMIF(exp!$B$8:$B$507,total!B222,exp!$Q$8:$Q$507)</f>
        <v>0</v>
      </c>
      <c r="P222" s="111">
        <f>IF(B222&lt;&gt;"",SUMIF(total!$B$8:$B$1007,total!B222,$F$8:$F$1007),0)</f>
        <v>0</v>
      </c>
      <c r="Q222" s="110">
        <f>SUMIF(total!$B$8:$B$1007,total!B222,$I$8:$I$1007)</f>
        <v>0</v>
      </c>
      <c r="R222" s="110">
        <f>SUMIF(acc!$B$8:$B$507,total!D222,acc!$J$8:$J$507)</f>
        <v>0</v>
      </c>
      <c r="S222" s="110">
        <f>IF(D222&lt;&gt;"",SUMIF(total!$D$8:$D$1007,total!D222,$F$8:$F$1007),0)</f>
        <v>0</v>
      </c>
      <c r="T222" s="110">
        <f>SUMIF(pay!$B$8:$B$507,total!G222,pay!$H$8:$H$507)</f>
        <v>0</v>
      </c>
      <c r="U222" s="110">
        <f>IF(G222&lt;&gt;"",SUMIF(total!$G$8:$G$1007,total!G222,$I$8:$I$1007),0)</f>
        <v>0</v>
      </c>
    </row>
    <row r="223" spans="1:21" x14ac:dyDescent="0.25">
      <c r="A223" s="69">
        <v>216</v>
      </c>
      <c r="B223" s="69" t="str">
        <f>IF(AND(C223&lt;&gt;"",C223&lt;&gt;" -  -  -  -  - "),VLOOKUP(C223,exp!$A$8:$B$507,2,FALSE),"")</f>
        <v/>
      </c>
      <c r="C223" s="60"/>
      <c r="D223" s="69" t="str">
        <f>IF(AND(E223&lt;&gt;"",E223&lt;&gt;" -  -  -  -  - "),VLOOKUP(E223,acc!$A$8:$B$507,2,FALSE),"")</f>
        <v/>
      </c>
      <c r="E223" s="60"/>
      <c r="F223" s="44"/>
      <c r="G223" s="69" t="str">
        <f>IF(AND(H223&lt;&gt;"",H223&lt;&gt;" -  -  -  -  - "),VLOOKUP(H223,pay!$A$8:$B$507,2,FALSE),"")</f>
        <v/>
      </c>
      <c r="H223" s="60"/>
      <c r="I223" s="44"/>
      <c r="J223" s="93" t="str">
        <f t="shared" si="15"/>
        <v>OK</v>
      </c>
      <c r="K223" s="93" t="str">
        <f t="shared" si="16"/>
        <v>OK</v>
      </c>
      <c r="L223" s="93" t="str">
        <f t="shared" si="17"/>
        <v>OK</v>
      </c>
      <c r="M223" s="93" t="str">
        <f t="shared" si="18"/>
        <v>OK</v>
      </c>
      <c r="N223" s="63" t="str">
        <f t="shared" si="19"/>
        <v/>
      </c>
      <c r="O223" s="110">
        <f>SUMIF(exp!$B$8:$B$507,total!B223,exp!$Q$8:$Q$507)</f>
        <v>0</v>
      </c>
      <c r="P223" s="111">
        <f>IF(B223&lt;&gt;"",SUMIF(total!$B$8:$B$1007,total!B223,$F$8:$F$1007),0)</f>
        <v>0</v>
      </c>
      <c r="Q223" s="110">
        <f>SUMIF(total!$B$8:$B$1007,total!B223,$I$8:$I$1007)</f>
        <v>0</v>
      </c>
      <c r="R223" s="110">
        <f>SUMIF(acc!$B$8:$B$507,total!D223,acc!$J$8:$J$507)</f>
        <v>0</v>
      </c>
      <c r="S223" s="110">
        <f>IF(D223&lt;&gt;"",SUMIF(total!$D$8:$D$1007,total!D223,$F$8:$F$1007),0)</f>
        <v>0</v>
      </c>
      <c r="T223" s="110">
        <f>SUMIF(pay!$B$8:$B$507,total!G223,pay!$H$8:$H$507)</f>
        <v>0</v>
      </c>
      <c r="U223" s="110">
        <f>IF(G223&lt;&gt;"",SUMIF(total!$G$8:$G$1007,total!G223,$I$8:$I$1007),0)</f>
        <v>0</v>
      </c>
    </row>
    <row r="224" spans="1:21" x14ac:dyDescent="0.25">
      <c r="A224" s="69">
        <v>217</v>
      </c>
      <c r="B224" s="69" t="str">
        <f>IF(AND(C224&lt;&gt;"",C224&lt;&gt;" -  -  -  -  - "),VLOOKUP(C224,exp!$A$8:$B$507,2,FALSE),"")</f>
        <v/>
      </c>
      <c r="C224" s="60"/>
      <c r="D224" s="69" t="str">
        <f>IF(AND(E224&lt;&gt;"",E224&lt;&gt;" -  -  -  -  - "),VLOOKUP(E224,acc!$A$8:$B$507,2,FALSE),"")</f>
        <v/>
      </c>
      <c r="E224" s="60"/>
      <c r="F224" s="44"/>
      <c r="G224" s="69" t="str">
        <f>IF(AND(H224&lt;&gt;"",H224&lt;&gt;" -  -  -  -  - "),VLOOKUP(H224,pay!$A$8:$B$507,2,FALSE),"")</f>
        <v/>
      </c>
      <c r="H224" s="60"/>
      <c r="I224" s="44"/>
      <c r="J224" s="93" t="str">
        <f t="shared" si="15"/>
        <v>OK</v>
      </c>
      <c r="K224" s="93" t="str">
        <f t="shared" si="16"/>
        <v>OK</v>
      </c>
      <c r="L224" s="93" t="str">
        <f t="shared" si="17"/>
        <v>OK</v>
      </c>
      <c r="M224" s="93" t="str">
        <f t="shared" si="18"/>
        <v>OK</v>
      </c>
      <c r="N224" s="63" t="str">
        <f t="shared" si="19"/>
        <v/>
      </c>
      <c r="O224" s="110">
        <f>SUMIF(exp!$B$8:$B$507,total!B224,exp!$Q$8:$Q$507)</f>
        <v>0</v>
      </c>
      <c r="P224" s="111">
        <f>IF(B224&lt;&gt;"",SUMIF(total!$B$8:$B$1007,total!B224,$F$8:$F$1007),0)</f>
        <v>0</v>
      </c>
      <c r="Q224" s="110">
        <f>SUMIF(total!$B$8:$B$1007,total!B224,$I$8:$I$1007)</f>
        <v>0</v>
      </c>
      <c r="R224" s="110">
        <f>SUMIF(acc!$B$8:$B$507,total!D224,acc!$J$8:$J$507)</f>
        <v>0</v>
      </c>
      <c r="S224" s="110">
        <f>IF(D224&lt;&gt;"",SUMIF(total!$D$8:$D$1007,total!D224,$F$8:$F$1007),0)</f>
        <v>0</v>
      </c>
      <c r="T224" s="110">
        <f>SUMIF(pay!$B$8:$B$507,total!G224,pay!$H$8:$H$507)</f>
        <v>0</v>
      </c>
      <c r="U224" s="110">
        <f>IF(G224&lt;&gt;"",SUMIF(total!$G$8:$G$1007,total!G224,$I$8:$I$1007),0)</f>
        <v>0</v>
      </c>
    </row>
    <row r="225" spans="1:21" x14ac:dyDescent="0.25">
      <c r="A225" s="69">
        <v>218</v>
      </c>
      <c r="B225" s="69" t="str">
        <f>IF(AND(C225&lt;&gt;"",C225&lt;&gt;" -  -  -  -  - "),VLOOKUP(C225,exp!$A$8:$B$507,2,FALSE),"")</f>
        <v/>
      </c>
      <c r="C225" s="60"/>
      <c r="D225" s="69" t="str">
        <f>IF(AND(E225&lt;&gt;"",E225&lt;&gt;" -  -  -  -  - "),VLOOKUP(E225,acc!$A$8:$B$507,2,FALSE),"")</f>
        <v/>
      </c>
      <c r="E225" s="60"/>
      <c r="F225" s="44"/>
      <c r="G225" s="69" t="str">
        <f>IF(AND(H225&lt;&gt;"",H225&lt;&gt;" -  -  -  -  - "),VLOOKUP(H225,pay!$A$8:$B$507,2,FALSE),"")</f>
        <v/>
      </c>
      <c r="H225" s="60"/>
      <c r="I225" s="44"/>
      <c r="J225" s="93" t="str">
        <f t="shared" si="15"/>
        <v>OK</v>
      </c>
      <c r="K225" s="93" t="str">
        <f t="shared" si="16"/>
        <v>OK</v>
      </c>
      <c r="L225" s="93" t="str">
        <f t="shared" si="17"/>
        <v>OK</v>
      </c>
      <c r="M225" s="93" t="str">
        <f t="shared" si="18"/>
        <v>OK</v>
      </c>
      <c r="N225" s="63" t="str">
        <f t="shared" si="19"/>
        <v/>
      </c>
      <c r="O225" s="110">
        <f>SUMIF(exp!$B$8:$B$507,total!B225,exp!$Q$8:$Q$507)</f>
        <v>0</v>
      </c>
      <c r="P225" s="111">
        <f>IF(B225&lt;&gt;"",SUMIF(total!$B$8:$B$1007,total!B225,$F$8:$F$1007),0)</f>
        <v>0</v>
      </c>
      <c r="Q225" s="110">
        <f>SUMIF(total!$B$8:$B$1007,total!B225,$I$8:$I$1007)</f>
        <v>0</v>
      </c>
      <c r="R225" s="110">
        <f>SUMIF(acc!$B$8:$B$507,total!D225,acc!$J$8:$J$507)</f>
        <v>0</v>
      </c>
      <c r="S225" s="110">
        <f>IF(D225&lt;&gt;"",SUMIF(total!$D$8:$D$1007,total!D225,$F$8:$F$1007),0)</f>
        <v>0</v>
      </c>
      <c r="T225" s="110">
        <f>SUMIF(pay!$B$8:$B$507,total!G225,pay!$H$8:$H$507)</f>
        <v>0</v>
      </c>
      <c r="U225" s="110">
        <f>IF(G225&lt;&gt;"",SUMIF(total!$G$8:$G$1007,total!G225,$I$8:$I$1007),0)</f>
        <v>0</v>
      </c>
    </row>
    <row r="226" spans="1:21" x14ac:dyDescent="0.25">
      <c r="A226" s="69">
        <v>219</v>
      </c>
      <c r="B226" s="69" t="str">
        <f>IF(AND(C226&lt;&gt;"",C226&lt;&gt;" -  -  -  -  - "),VLOOKUP(C226,exp!$A$8:$B$507,2,FALSE),"")</f>
        <v/>
      </c>
      <c r="C226" s="60"/>
      <c r="D226" s="69" t="str">
        <f>IF(AND(E226&lt;&gt;"",E226&lt;&gt;" -  -  -  -  - "),VLOOKUP(E226,acc!$A$8:$B$507,2,FALSE),"")</f>
        <v/>
      </c>
      <c r="E226" s="60"/>
      <c r="F226" s="44"/>
      <c r="G226" s="69" t="str">
        <f>IF(AND(H226&lt;&gt;"",H226&lt;&gt;" -  -  -  -  - "),VLOOKUP(H226,pay!$A$8:$B$507,2,FALSE),"")</f>
        <v/>
      </c>
      <c r="H226" s="60"/>
      <c r="I226" s="44"/>
      <c r="J226" s="93" t="str">
        <f t="shared" si="15"/>
        <v>OK</v>
      </c>
      <c r="K226" s="93" t="str">
        <f t="shared" si="16"/>
        <v>OK</v>
      </c>
      <c r="L226" s="93" t="str">
        <f t="shared" si="17"/>
        <v>OK</v>
      </c>
      <c r="M226" s="93" t="str">
        <f t="shared" si="18"/>
        <v>OK</v>
      </c>
      <c r="N226" s="63" t="str">
        <f t="shared" si="19"/>
        <v/>
      </c>
      <c r="O226" s="110">
        <f>SUMIF(exp!$B$8:$B$507,total!B226,exp!$Q$8:$Q$507)</f>
        <v>0</v>
      </c>
      <c r="P226" s="111">
        <f>IF(B226&lt;&gt;"",SUMIF(total!$B$8:$B$1007,total!B226,$F$8:$F$1007),0)</f>
        <v>0</v>
      </c>
      <c r="Q226" s="110">
        <f>SUMIF(total!$B$8:$B$1007,total!B226,$I$8:$I$1007)</f>
        <v>0</v>
      </c>
      <c r="R226" s="110">
        <f>SUMIF(acc!$B$8:$B$507,total!D226,acc!$J$8:$J$507)</f>
        <v>0</v>
      </c>
      <c r="S226" s="110">
        <f>IF(D226&lt;&gt;"",SUMIF(total!$D$8:$D$1007,total!D226,$F$8:$F$1007),0)</f>
        <v>0</v>
      </c>
      <c r="T226" s="110">
        <f>SUMIF(pay!$B$8:$B$507,total!G226,pay!$H$8:$H$507)</f>
        <v>0</v>
      </c>
      <c r="U226" s="110">
        <f>IF(G226&lt;&gt;"",SUMIF(total!$G$8:$G$1007,total!G226,$I$8:$I$1007),0)</f>
        <v>0</v>
      </c>
    </row>
    <row r="227" spans="1:21" x14ac:dyDescent="0.25">
      <c r="A227" s="69">
        <v>220</v>
      </c>
      <c r="B227" s="69" t="str">
        <f>IF(AND(C227&lt;&gt;"",C227&lt;&gt;" -  -  -  -  - "),VLOOKUP(C227,exp!$A$8:$B$507,2,FALSE),"")</f>
        <v/>
      </c>
      <c r="C227" s="60"/>
      <c r="D227" s="69" t="str">
        <f>IF(AND(E227&lt;&gt;"",E227&lt;&gt;" -  -  -  -  - "),VLOOKUP(E227,acc!$A$8:$B$507,2,FALSE),"")</f>
        <v/>
      </c>
      <c r="E227" s="60"/>
      <c r="F227" s="44"/>
      <c r="G227" s="69" t="str">
        <f>IF(AND(H227&lt;&gt;"",H227&lt;&gt;" -  -  -  -  - "),VLOOKUP(H227,pay!$A$8:$B$507,2,FALSE),"")</f>
        <v/>
      </c>
      <c r="H227" s="60"/>
      <c r="I227" s="44"/>
      <c r="J227" s="93" t="str">
        <f t="shared" si="15"/>
        <v>OK</v>
      </c>
      <c r="K227" s="93" t="str">
        <f t="shared" si="16"/>
        <v>OK</v>
      </c>
      <c r="L227" s="93" t="str">
        <f t="shared" si="17"/>
        <v>OK</v>
      </c>
      <c r="M227" s="93" t="str">
        <f t="shared" si="18"/>
        <v>OK</v>
      </c>
      <c r="N227" s="63" t="str">
        <f t="shared" si="19"/>
        <v/>
      </c>
      <c r="O227" s="110">
        <f>SUMIF(exp!$B$8:$B$507,total!B227,exp!$Q$8:$Q$507)</f>
        <v>0</v>
      </c>
      <c r="P227" s="111">
        <f>IF(B227&lt;&gt;"",SUMIF(total!$B$8:$B$1007,total!B227,$F$8:$F$1007),0)</f>
        <v>0</v>
      </c>
      <c r="Q227" s="110">
        <f>SUMIF(total!$B$8:$B$1007,total!B227,$I$8:$I$1007)</f>
        <v>0</v>
      </c>
      <c r="R227" s="110">
        <f>SUMIF(acc!$B$8:$B$507,total!D227,acc!$J$8:$J$507)</f>
        <v>0</v>
      </c>
      <c r="S227" s="110">
        <f>IF(D227&lt;&gt;"",SUMIF(total!$D$8:$D$1007,total!D227,$F$8:$F$1007),0)</f>
        <v>0</v>
      </c>
      <c r="T227" s="110">
        <f>SUMIF(pay!$B$8:$B$507,total!G227,pay!$H$8:$H$507)</f>
        <v>0</v>
      </c>
      <c r="U227" s="110">
        <f>IF(G227&lt;&gt;"",SUMIF(total!$G$8:$G$1007,total!G227,$I$8:$I$1007),0)</f>
        <v>0</v>
      </c>
    </row>
    <row r="228" spans="1:21" x14ac:dyDescent="0.25">
      <c r="A228" s="69">
        <v>221</v>
      </c>
      <c r="B228" s="69" t="str">
        <f>IF(AND(C228&lt;&gt;"",C228&lt;&gt;" -  -  -  -  - "),VLOOKUP(C228,exp!$A$8:$B$507,2,FALSE),"")</f>
        <v/>
      </c>
      <c r="C228" s="60"/>
      <c r="D228" s="69" t="str">
        <f>IF(AND(E228&lt;&gt;"",E228&lt;&gt;" -  -  -  -  - "),VLOOKUP(E228,acc!$A$8:$B$507,2,FALSE),"")</f>
        <v/>
      </c>
      <c r="E228" s="60"/>
      <c r="F228" s="44"/>
      <c r="G228" s="69" t="str">
        <f>IF(AND(H228&lt;&gt;"",H228&lt;&gt;" -  -  -  -  - "),VLOOKUP(H228,pay!$A$8:$B$507,2,FALSE),"")</f>
        <v/>
      </c>
      <c r="H228" s="60"/>
      <c r="I228" s="44"/>
      <c r="J228" s="93" t="str">
        <f t="shared" si="15"/>
        <v>OK</v>
      </c>
      <c r="K228" s="93" t="str">
        <f t="shared" si="16"/>
        <v>OK</v>
      </c>
      <c r="L228" s="93" t="str">
        <f t="shared" si="17"/>
        <v>OK</v>
      </c>
      <c r="M228" s="93" t="str">
        <f t="shared" si="18"/>
        <v>OK</v>
      </c>
      <c r="N228" s="63" t="str">
        <f t="shared" si="19"/>
        <v/>
      </c>
      <c r="O228" s="110">
        <f>SUMIF(exp!$B$8:$B$507,total!B228,exp!$Q$8:$Q$507)</f>
        <v>0</v>
      </c>
      <c r="P228" s="111">
        <f>IF(B228&lt;&gt;"",SUMIF(total!$B$8:$B$1007,total!B228,$F$8:$F$1007),0)</f>
        <v>0</v>
      </c>
      <c r="Q228" s="110">
        <f>SUMIF(total!$B$8:$B$1007,total!B228,$I$8:$I$1007)</f>
        <v>0</v>
      </c>
      <c r="R228" s="110">
        <f>SUMIF(acc!$B$8:$B$507,total!D228,acc!$J$8:$J$507)</f>
        <v>0</v>
      </c>
      <c r="S228" s="110">
        <f>IF(D228&lt;&gt;"",SUMIF(total!$D$8:$D$1007,total!D228,$F$8:$F$1007),0)</f>
        <v>0</v>
      </c>
      <c r="T228" s="110">
        <f>SUMIF(pay!$B$8:$B$507,total!G228,pay!$H$8:$H$507)</f>
        <v>0</v>
      </c>
      <c r="U228" s="110">
        <f>IF(G228&lt;&gt;"",SUMIF(total!$G$8:$G$1007,total!G228,$I$8:$I$1007),0)</f>
        <v>0</v>
      </c>
    </row>
    <row r="229" spans="1:21" x14ac:dyDescent="0.25">
      <c r="A229" s="69">
        <v>222</v>
      </c>
      <c r="B229" s="69" t="str">
        <f>IF(AND(C229&lt;&gt;"",C229&lt;&gt;" -  -  -  -  - "),VLOOKUP(C229,exp!$A$8:$B$507,2,FALSE),"")</f>
        <v/>
      </c>
      <c r="C229" s="60"/>
      <c r="D229" s="69" t="str">
        <f>IF(AND(E229&lt;&gt;"",E229&lt;&gt;" -  -  -  -  - "),VLOOKUP(E229,acc!$A$8:$B$507,2,FALSE),"")</f>
        <v/>
      </c>
      <c r="E229" s="60"/>
      <c r="F229" s="44"/>
      <c r="G229" s="69" t="str">
        <f>IF(AND(H229&lt;&gt;"",H229&lt;&gt;" -  -  -  -  - "),VLOOKUP(H229,pay!$A$8:$B$507,2,FALSE),"")</f>
        <v/>
      </c>
      <c r="H229" s="60"/>
      <c r="I229" s="44"/>
      <c r="J229" s="93" t="str">
        <f t="shared" si="15"/>
        <v>OK</v>
      </c>
      <c r="K229" s="93" t="str">
        <f t="shared" si="16"/>
        <v>OK</v>
      </c>
      <c r="L229" s="93" t="str">
        <f t="shared" si="17"/>
        <v>OK</v>
      </c>
      <c r="M229" s="93" t="str">
        <f t="shared" si="18"/>
        <v>OK</v>
      </c>
      <c r="N229" s="63" t="str">
        <f t="shared" si="19"/>
        <v/>
      </c>
      <c r="O229" s="110">
        <f>SUMIF(exp!$B$8:$B$507,total!B229,exp!$Q$8:$Q$507)</f>
        <v>0</v>
      </c>
      <c r="P229" s="111">
        <f>IF(B229&lt;&gt;"",SUMIF(total!$B$8:$B$1007,total!B229,$F$8:$F$1007),0)</f>
        <v>0</v>
      </c>
      <c r="Q229" s="110">
        <f>SUMIF(total!$B$8:$B$1007,total!B229,$I$8:$I$1007)</f>
        <v>0</v>
      </c>
      <c r="R229" s="110">
        <f>SUMIF(acc!$B$8:$B$507,total!D229,acc!$J$8:$J$507)</f>
        <v>0</v>
      </c>
      <c r="S229" s="110">
        <f>IF(D229&lt;&gt;"",SUMIF(total!$D$8:$D$1007,total!D229,$F$8:$F$1007),0)</f>
        <v>0</v>
      </c>
      <c r="T229" s="110">
        <f>SUMIF(pay!$B$8:$B$507,total!G229,pay!$H$8:$H$507)</f>
        <v>0</v>
      </c>
      <c r="U229" s="110">
        <f>IF(G229&lt;&gt;"",SUMIF(total!$G$8:$G$1007,total!G229,$I$8:$I$1007),0)</f>
        <v>0</v>
      </c>
    </row>
    <row r="230" spans="1:21" x14ac:dyDescent="0.25">
      <c r="A230" s="69">
        <v>223</v>
      </c>
      <c r="B230" s="69" t="str">
        <f>IF(AND(C230&lt;&gt;"",C230&lt;&gt;" -  -  -  -  - "),VLOOKUP(C230,exp!$A$8:$B$507,2,FALSE),"")</f>
        <v/>
      </c>
      <c r="C230" s="60"/>
      <c r="D230" s="69" t="str">
        <f>IF(AND(E230&lt;&gt;"",E230&lt;&gt;" -  -  -  -  - "),VLOOKUP(E230,acc!$A$8:$B$507,2,FALSE),"")</f>
        <v/>
      </c>
      <c r="E230" s="60"/>
      <c r="F230" s="44"/>
      <c r="G230" s="69" t="str">
        <f>IF(AND(H230&lt;&gt;"",H230&lt;&gt;" -  -  -  -  - "),VLOOKUP(H230,pay!$A$8:$B$507,2,FALSE),"")</f>
        <v/>
      </c>
      <c r="H230" s="60"/>
      <c r="I230" s="44"/>
      <c r="J230" s="93" t="str">
        <f t="shared" si="15"/>
        <v>OK</v>
      </c>
      <c r="K230" s="93" t="str">
        <f t="shared" si="16"/>
        <v>OK</v>
      </c>
      <c r="L230" s="93" t="str">
        <f t="shared" si="17"/>
        <v>OK</v>
      </c>
      <c r="M230" s="93" t="str">
        <f t="shared" si="18"/>
        <v>OK</v>
      </c>
      <c r="N230" s="63" t="str">
        <f t="shared" si="19"/>
        <v/>
      </c>
      <c r="O230" s="110">
        <f>SUMIF(exp!$B$8:$B$507,total!B230,exp!$Q$8:$Q$507)</f>
        <v>0</v>
      </c>
      <c r="P230" s="111">
        <f>IF(B230&lt;&gt;"",SUMIF(total!$B$8:$B$1007,total!B230,$F$8:$F$1007),0)</f>
        <v>0</v>
      </c>
      <c r="Q230" s="110">
        <f>SUMIF(total!$B$8:$B$1007,total!B230,$I$8:$I$1007)</f>
        <v>0</v>
      </c>
      <c r="R230" s="110">
        <f>SUMIF(acc!$B$8:$B$507,total!D230,acc!$J$8:$J$507)</f>
        <v>0</v>
      </c>
      <c r="S230" s="110">
        <f>IF(D230&lt;&gt;"",SUMIF(total!$D$8:$D$1007,total!D230,$F$8:$F$1007),0)</f>
        <v>0</v>
      </c>
      <c r="T230" s="110">
        <f>SUMIF(pay!$B$8:$B$507,total!G230,pay!$H$8:$H$507)</f>
        <v>0</v>
      </c>
      <c r="U230" s="110">
        <f>IF(G230&lt;&gt;"",SUMIF(total!$G$8:$G$1007,total!G230,$I$8:$I$1007),0)</f>
        <v>0</v>
      </c>
    </row>
    <row r="231" spans="1:21" x14ac:dyDescent="0.25">
      <c r="A231" s="69">
        <v>224</v>
      </c>
      <c r="B231" s="69" t="str">
        <f>IF(AND(C231&lt;&gt;"",C231&lt;&gt;" -  -  -  -  - "),VLOOKUP(C231,exp!$A$8:$B$507,2,FALSE),"")</f>
        <v/>
      </c>
      <c r="C231" s="60"/>
      <c r="D231" s="69" t="str">
        <f>IF(AND(E231&lt;&gt;"",E231&lt;&gt;" -  -  -  -  - "),VLOOKUP(E231,acc!$A$8:$B$507,2,FALSE),"")</f>
        <v/>
      </c>
      <c r="E231" s="60"/>
      <c r="F231" s="44"/>
      <c r="G231" s="69" t="str">
        <f>IF(AND(H231&lt;&gt;"",H231&lt;&gt;" -  -  -  -  - "),VLOOKUP(H231,pay!$A$8:$B$507,2,FALSE),"")</f>
        <v/>
      </c>
      <c r="H231" s="60"/>
      <c r="I231" s="44"/>
      <c r="J231" s="93" t="str">
        <f t="shared" si="15"/>
        <v>OK</v>
      </c>
      <c r="K231" s="93" t="str">
        <f t="shared" si="16"/>
        <v>OK</v>
      </c>
      <c r="L231" s="93" t="str">
        <f t="shared" si="17"/>
        <v>OK</v>
      </c>
      <c r="M231" s="93" t="str">
        <f t="shared" si="18"/>
        <v>OK</v>
      </c>
      <c r="N231" s="63" t="str">
        <f t="shared" si="19"/>
        <v/>
      </c>
      <c r="O231" s="110">
        <f>SUMIF(exp!$B$8:$B$507,total!B231,exp!$Q$8:$Q$507)</f>
        <v>0</v>
      </c>
      <c r="P231" s="111">
        <f>IF(B231&lt;&gt;"",SUMIF(total!$B$8:$B$1007,total!B231,$F$8:$F$1007),0)</f>
        <v>0</v>
      </c>
      <c r="Q231" s="110">
        <f>SUMIF(total!$B$8:$B$1007,total!B231,$I$8:$I$1007)</f>
        <v>0</v>
      </c>
      <c r="R231" s="110">
        <f>SUMIF(acc!$B$8:$B$507,total!D231,acc!$J$8:$J$507)</f>
        <v>0</v>
      </c>
      <c r="S231" s="110">
        <f>IF(D231&lt;&gt;"",SUMIF(total!$D$8:$D$1007,total!D231,$F$8:$F$1007),0)</f>
        <v>0</v>
      </c>
      <c r="T231" s="110">
        <f>SUMIF(pay!$B$8:$B$507,total!G231,pay!$H$8:$H$507)</f>
        <v>0</v>
      </c>
      <c r="U231" s="110">
        <f>IF(G231&lt;&gt;"",SUMIF(total!$G$8:$G$1007,total!G231,$I$8:$I$1007),0)</f>
        <v>0</v>
      </c>
    </row>
    <row r="232" spans="1:21" x14ac:dyDescent="0.25">
      <c r="A232" s="69">
        <v>225</v>
      </c>
      <c r="B232" s="69" t="str">
        <f>IF(AND(C232&lt;&gt;"",C232&lt;&gt;" -  -  -  -  - "),VLOOKUP(C232,exp!$A$8:$B$507,2,FALSE),"")</f>
        <v/>
      </c>
      <c r="C232" s="60"/>
      <c r="D232" s="69" t="str">
        <f>IF(AND(E232&lt;&gt;"",E232&lt;&gt;" -  -  -  -  - "),VLOOKUP(E232,acc!$A$8:$B$507,2,FALSE),"")</f>
        <v/>
      </c>
      <c r="E232" s="60"/>
      <c r="F232" s="44"/>
      <c r="G232" s="69" t="str">
        <f>IF(AND(H232&lt;&gt;"",H232&lt;&gt;" -  -  -  -  - "),VLOOKUP(H232,pay!$A$8:$B$507,2,FALSE),"")</f>
        <v/>
      </c>
      <c r="H232" s="60"/>
      <c r="I232" s="44"/>
      <c r="J232" s="93" t="str">
        <f t="shared" si="15"/>
        <v>OK</v>
      </c>
      <c r="K232" s="93" t="str">
        <f t="shared" si="16"/>
        <v>OK</v>
      </c>
      <c r="L232" s="93" t="str">
        <f t="shared" si="17"/>
        <v>OK</v>
      </c>
      <c r="M232" s="93" t="str">
        <f t="shared" si="18"/>
        <v>OK</v>
      </c>
      <c r="N232" s="63" t="str">
        <f t="shared" si="19"/>
        <v/>
      </c>
      <c r="O232" s="110">
        <f>SUMIF(exp!$B$8:$B$507,total!B232,exp!$Q$8:$Q$507)</f>
        <v>0</v>
      </c>
      <c r="P232" s="111">
        <f>IF(B232&lt;&gt;"",SUMIF(total!$B$8:$B$1007,total!B232,$F$8:$F$1007),0)</f>
        <v>0</v>
      </c>
      <c r="Q232" s="110">
        <f>SUMIF(total!$B$8:$B$1007,total!B232,$I$8:$I$1007)</f>
        <v>0</v>
      </c>
      <c r="R232" s="110">
        <f>SUMIF(acc!$B$8:$B$507,total!D232,acc!$J$8:$J$507)</f>
        <v>0</v>
      </c>
      <c r="S232" s="110">
        <f>IF(D232&lt;&gt;"",SUMIF(total!$D$8:$D$1007,total!D232,$F$8:$F$1007),0)</f>
        <v>0</v>
      </c>
      <c r="T232" s="110">
        <f>SUMIF(pay!$B$8:$B$507,total!G232,pay!$H$8:$H$507)</f>
        <v>0</v>
      </c>
      <c r="U232" s="110">
        <f>IF(G232&lt;&gt;"",SUMIF(total!$G$8:$G$1007,total!G232,$I$8:$I$1007),0)</f>
        <v>0</v>
      </c>
    </row>
    <row r="233" spans="1:21" x14ac:dyDescent="0.25">
      <c r="A233" s="69">
        <v>226</v>
      </c>
      <c r="B233" s="69" t="str">
        <f>IF(AND(C233&lt;&gt;"",C233&lt;&gt;" -  -  -  -  - "),VLOOKUP(C233,exp!$A$8:$B$507,2,FALSE),"")</f>
        <v/>
      </c>
      <c r="C233" s="60"/>
      <c r="D233" s="69" t="str">
        <f>IF(AND(E233&lt;&gt;"",E233&lt;&gt;" -  -  -  -  - "),VLOOKUP(E233,acc!$A$8:$B$507,2,FALSE),"")</f>
        <v/>
      </c>
      <c r="E233" s="60"/>
      <c r="F233" s="44"/>
      <c r="G233" s="69" t="str">
        <f>IF(AND(H233&lt;&gt;"",H233&lt;&gt;" -  -  -  -  - "),VLOOKUP(H233,pay!$A$8:$B$507,2,FALSE),"")</f>
        <v/>
      </c>
      <c r="H233" s="60"/>
      <c r="I233" s="44"/>
      <c r="J233" s="93" t="str">
        <f t="shared" si="15"/>
        <v>OK</v>
      </c>
      <c r="K233" s="93" t="str">
        <f t="shared" si="16"/>
        <v>OK</v>
      </c>
      <c r="L233" s="93" t="str">
        <f t="shared" si="17"/>
        <v>OK</v>
      </c>
      <c r="M233" s="93" t="str">
        <f t="shared" si="18"/>
        <v>OK</v>
      </c>
      <c r="N233" s="63" t="str">
        <f t="shared" si="19"/>
        <v/>
      </c>
      <c r="O233" s="110">
        <f>SUMIF(exp!$B$8:$B$507,total!B233,exp!$Q$8:$Q$507)</f>
        <v>0</v>
      </c>
      <c r="P233" s="111">
        <f>IF(B233&lt;&gt;"",SUMIF(total!$B$8:$B$1007,total!B233,$F$8:$F$1007),0)</f>
        <v>0</v>
      </c>
      <c r="Q233" s="110">
        <f>SUMIF(total!$B$8:$B$1007,total!B233,$I$8:$I$1007)</f>
        <v>0</v>
      </c>
      <c r="R233" s="110">
        <f>SUMIF(acc!$B$8:$B$507,total!D233,acc!$J$8:$J$507)</f>
        <v>0</v>
      </c>
      <c r="S233" s="110">
        <f>IF(D233&lt;&gt;"",SUMIF(total!$D$8:$D$1007,total!D233,$F$8:$F$1007),0)</f>
        <v>0</v>
      </c>
      <c r="T233" s="110">
        <f>SUMIF(pay!$B$8:$B$507,total!G233,pay!$H$8:$H$507)</f>
        <v>0</v>
      </c>
      <c r="U233" s="110">
        <f>IF(G233&lt;&gt;"",SUMIF(total!$G$8:$G$1007,total!G233,$I$8:$I$1007),0)</f>
        <v>0</v>
      </c>
    </row>
    <row r="234" spans="1:21" x14ac:dyDescent="0.25">
      <c r="A234" s="69">
        <v>227</v>
      </c>
      <c r="B234" s="69" t="str">
        <f>IF(AND(C234&lt;&gt;"",C234&lt;&gt;" -  -  -  -  - "),VLOOKUP(C234,exp!$A$8:$B$507,2,FALSE),"")</f>
        <v/>
      </c>
      <c r="C234" s="60"/>
      <c r="D234" s="69" t="str">
        <f>IF(AND(E234&lt;&gt;"",E234&lt;&gt;" -  -  -  -  - "),VLOOKUP(E234,acc!$A$8:$B$507,2,FALSE),"")</f>
        <v/>
      </c>
      <c r="E234" s="60"/>
      <c r="F234" s="44"/>
      <c r="G234" s="69" t="str">
        <f>IF(AND(H234&lt;&gt;"",H234&lt;&gt;" -  -  -  -  - "),VLOOKUP(H234,pay!$A$8:$B$507,2,FALSE),"")</f>
        <v/>
      </c>
      <c r="H234" s="60"/>
      <c r="I234" s="44"/>
      <c r="J234" s="93" t="str">
        <f t="shared" si="15"/>
        <v>OK</v>
      </c>
      <c r="K234" s="93" t="str">
        <f t="shared" si="16"/>
        <v>OK</v>
      </c>
      <c r="L234" s="93" t="str">
        <f t="shared" si="17"/>
        <v>OK</v>
      </c>
      <c r="M234" s="93" t="str">
        <f t="shared" si="18"/>
        <v>OK</v>
      </c>
      <c r="N234" s="63" t="str">
        <f t="shared" si="19"/>
        <v/>
      </c>
      <c r="O234" s="110">
        <f>SUMIF(exp!$B$8:$B$507,total!B234,exp!$Q$8:$Q$507)</f>
        <v>0</v>
      </c>
      <c r="P234" s="111">
        <f>IF(B234&lt;&gt;"",SUMIF(total!$B$8:$B$1007,total!B234,$F$8:$F$1007),0)</f>
        <v>0</v>
      </c>
      <c r="Q234" s="110">
        <f>SUMIF(total!$B$8:$B$1007,total!B234,$I$8:$I$1007)</f>
        <v>0</v>
      </c>
      <c r="R234" s="110">
        <f>SUMIF(acc!$B$8:$B$507,total!D234,acc!$J$8:$J$507)</f>
        <v>0</v>
      </c>
      <c r="S234" s="110">
        <f>IF(D234&lt;&gt;"",SUMIF(total!$D$8:$D$1007,total!D234,$F$8:$F$1007),0)</f>
        <v>0</v>
      </c>
      <c r="T234" s="110">
        <f>SUMIF(pay!$B$8:$B$507,total!G234,pay!$H$8:$H$507)</f>
        <v>0</v>
      </c>
      <c r="U234" s="110">
        <f>IF(G234&lt;&gt;"",SUMIF(total!$G$8:$G$1007,total!G234,$I$8:$I$1007),0)</f>
        <v>0</v>
      </c>
    </row>
    <row r="235" spans="1:21" x14ac:dyDescent="0.25">
      <c r="A235" s="69">
        <v>228</v>
      </c>
      <c r="B235" s="69" t="str">
        <f>IF(AND(C235&lt;&gt;"",C235&lt;&gt;" -  -  -  -  - "),VLOOKUP(C235,exp!$A$8:$B$507,2,FALSE),"")</f>
        <v/>
      </c>
      <c r="C235" s="60"/>
      <c r="D235" s="69" t="str">
        <f>IF(AND(E235&lt;&gt;"",E235&lt;&gt;" -  -  -  -  - "),VLOOKUP(E235,acc!$A$8:$B$507,2,FALSE),"")</f>
        <v/>
      </c>
      <c r="E235" s="60"/>
      <c r="F235" s="44"/>
      <c r="G235" s="69" t="str">
        <f>IF(AND(H235&lt;&gt;"",H235&lt;&gt;" -  -  -  -  - "),VLOOKUP(H235,pay!$A$8:$B$507,2,FALSE),"")</f>
        <v/>
      </c>
      <c r="H235" s="60"/>
      <c r="I235" s="44"/>
      <c r="J235" s="93" t="str">
        <f t="shared" si="15"/>
        <v>OK</v>
      </c>
      <c r="K235" s="93" t="str">
        <f t="shared" si="16"/>
        <v>OK</v>
      </c>
      <c r="L235" s="93" t="str">
        <f t="shared" si="17"/>
        <v>OK</v>
      </c>
      <c r="M235" s="93" t="str">
        <f t="shared" si="18"/>
        <v>OK</v>
      </c>
      <c r="N235" s="63" t="str">
        <f t="shared" si="19"/>
        <v/>
      </c>
      <c r="O235" s="110">
        <f>SUMIF(exp!$B$8:$B$507,total!B235,exp!$Q$8:$Q$507)</f>
        <v>0</v>
      </c>
      <c r="P235" s="111">
        <f>IF(B235&lt;&gt;"",SUMIF(total!$B$8:$B$1007,total!B235,$F$8:$F$1007),0)</f>
        <v>0</v>
      </c>
      <c r="Q235" s="110">
        <f>SUMIF(total!$B$8:$B$1007,total!B235,$I$8:$I$1007)</f>
        <v>0</v>
      </c>
      <c r="R235" s="110">
        <f>SUMIF(acc!$B$8:$B$507,total!D235,acc!$J$8:$J$507)</f>
        <v>0</v>
      </c>
      <c r="S235" s="110">
        <f>IF(D235&lt;&gt;"",SUMIF(total!$D$8:$D$1007,total!D235,$F$8:$F$1007),0)</f>
        <v>0</v>
      </c>
      <c r="T235" s="110">
        <f>SUMIF(pay!$B$8:$B$507,total!G235,pay!$H$8:$H$507)</f>
        <v>0</v>
      </c>
      <c r="U235" s="110">
        <f>IF(G235&lt;&gt;"",SUMIF(total!$G$8:$G$1007,total!G235,$I$8:$I$1007),0)</f>
        <v>0</v>
      </c>
    </row>
    <row r="236" spans="1:21" x14ac:dyDescent="0.25">
      <c r="A236" s="69">
        <v>229</v>
      </c>
      <c r="B236" s="69" t="str">
        <f>IF(AND(C236&lt;&gt;"",C236&lt;&gt;" -  -  -  -  - "),VLOOKUP(C236,exp!$A$8:$B$507,2,FALSE),"")</f>
        <v/>
      </c>
      <c r="C236" s="60"/>
      <c r="D236" s="69" t="str">
        <f>IF(AND(E236&lt;&gt;"",E236&lt;&gt;" -  -  -  -  - "),VLOOKUP(E236,acc!$A$8:$B$507,2,FALSE),"")</f>
        <v/>
      </c>
      <c r="E236" s="60"/>
      <c r="F236" s="44"/>
      <c r="G236" s="69" t="str">
        <f>IF(AND(H236&lt;&gt;"",H236&lt;&gt;" -  -  -  -  - "),VLOOKUP(H236,pay!$A$8:$B$507,2,FALSE),"")</f>
        <v/>
      </c>
      <c r="H236" s="60"/>
      <c r="I236" s="44"/>
      <c r="J236" s="93" t="str">
        <f t="shared" si="15"/>
        <v>OK</v>
      </c>
      <c r="K236" s="93" t="str">
        <f t="shared" si="16"/>
        <v>OK</v>
      </c>
      <c r="L236" s="93" t="str">
        <f t="shared" si="17"/>
        <v>OK</v>
      </c>
      <c r="M236" s="93" t="str">
        <f t="shared" si="18"/>
        <v>OK</v>
      </c>
      <c r="N236" s="63" t="str">
        <f t="shared" si="19"/>
        <v/>
      </c>
      <c r="O236" s="110">
        <f>SUMIF(exp!$B$8:$B$507,total!B236,exp!$Q$8:$Q$507)</f>
        <v>0</v>
      </c>
      <c r="P236" s="111">
        <f>IF(B236&lt;&gt;"",SUMIF(total!$B$8:$B$1007,total!B236,$F$8:$F$1007),0)</f>
        <v>0</v>
      </c>
      <c r="Q236" s="110">
        <f>SUMIF(total!$B$8:$B$1007,total!B236,$I$8:$I$1007)</f>
        <v>0</v>
      </c>
      <c r="R236" s="110">
        <f>SUMIF(acc!$B$8:$B$507,total!D236,acc!$J$8:$J$507)</f>
        <v>0</v>
      </c>
      <c r="S236" s="110">
        <f>IF(D236&lt;&gt;"",SUMIF(total!$D$8:$D$1007,total!D236,$F$8:$F$1007),0)</f>
        <v>0</v>
      </c>
      <c r="T236" s="110">
        <f>SUMIF(pay!$B$8:$B$507,total!G236,pay!$H$8:$H$507)</f>
        <v>0</v>
      </c>
      <c r="U236" s="110">
        <f>IF(G236&lt;&gt;"",SUMIF(total!$G$8:$G$1007,total!G236,$I$8:$I$1007),0)</f>
        <v>0</v>
      </c>
    </row>
    <row r="237" spans="1:21" x14ac:dyDescent="0.25">
      <c r="A237" s="69">
        <v>230</v>
      </c>
      <c r="B237" s="69" t="str">
        <f>IF(AND(C237&lt;&gt;"",C237&lt;&gt;" -  -  -  -  - "),VLOOKUP(C237,exp!$A$8:$B$507,2,FALSE),"")</f>
        <v/>
      </c>
      <c r="C237" s="60"/>
      <c r="D237" s="69" t="str">
        <f>IF(AND(E237&lt;&gt;"",E237&lt;&gt;" -  -  -  -  - "),VLOOKUP(E237,acc!$A$8:$B$507,2,FALSE),"")</f>
        <v/>
      </c>
      <c r="E237" s="60"/>
      <c r="F237" s="44"/>
      <c r="G237" s="69" t="str">
        <f>IF(AND(H237&lt;&gt;"",H237&lt;&gt;" -  -  -  -  - "),VLOOKUP(H237,pay!$A$8:$B$507,2,FALSE),"")</f>
        <v/>
      </c>
      <c r="H237" s="60"/>
      <c r="I237" s="44"/>
      <c r="J237" s="93" t="str">
        <f t="shared" si="15"/>
        <v>OK</v>
      </c>
      <c r="K237" s="93" t="str">
        <f t="shared" si="16"/>
        <v>OK</v>
      </c>
      <c r="L237" s="93" t="str">
        <f t="shared" si="17"/>
        <v>OK</v>
      </c>
      <c r="M237" s="93" t="str">
        <f t="shared" si="18"/>
        <v>OK</v>
      </c>
      <c r="N237" s="63" t="str">
        <f t="shared" si="19"/>
        <v/>
      </c>
      <c r="O237" s="110">
        <f>SUMIF(exp!$B$8:$B$507,total!B237,exp!$Q$8:$Q$507)</f>
        <v>0</v>
      </c>
      <c r="P237" s="111">
        <f>IF(B237&lt;&gt;"",SUMIF(total!$B$8:$B$1007,total!B237,$F$8:$F$1007),0)</f>
        <v>0</v>
      </c>
      <c r="Q237" s="110">
        <f>SUMIF(total!$B$8:$B$1007,total!B237,$I$8:$I$1007)</f>
        <v>0</v>
      </c>
      <c r="R237" s="110">
        <f>SUMIF(acc!$B$8:$B$507,total!D237,acc!$J$8:$J$507)</f>
        <v>0</v>
      </c>
      <c r="S237" s="110">
        <f>IF(D237&lt;&gt;"",SUMIF(total!$D$8:$D$1007,total!D237,$F$8:$F$1007),0)</f>
        <v>0</v>
      </c>
      <c r="T237" s="110">
        <f>SUMIF(pay!$B$8:$B$507,total!G237,pay!$H$8:$H$507)</f>
        <v>0</v>
      </c>
      <c r="U237" s="110">
        <f>IF(G237&lt;&gt;"",SUMIF(total!$G$8:$G$1007,total!G237,$I$8:$I$1007),0)</f>
        <v>0</v>
      </c>
    </row>
    <row r="238" spans="1:21" x14ac:dyDescent="0.25">
      <c r="A238" s="69">
        <v>231</v>
      </c>
      <c r="B238" s="69" t="str">
        <f>IF(AND(C238&lt;&gt;"",C238&lt;&gt;" -  -  -  -  - "),VLOOKUP(C238,exp!$A$8:$B$507,2,FALSE),"")</f>
        <v/>
      </c>
      <c r="C238" s="60"/>
      <c r="D238" s="69" t="str">
        <f>IF(AND(E238&lt;&gt;"",E238&lt;&gt;" -  -  -  -  - "),VLOOKUP(E238,acc!$A$8:$B$507,2,FALSE),"")</f>
        <v/>
      </c>
      <c r="E238" s="60"/>
      <c r="F238" s="44"/>
      <c r="G238" s="69" t="str">
        <f>IF(AND(H238&lt;&gt;"",H238&lt;&gt;" -  -  -  -  - "),VLOOKUP(H238,pay!$A$8:$B$507,2,FALSE),"")</f>
        <v/>
      </c>
      <c r="H238" s="60"/>
      <c r="I238" s="44"/>
      <c r="J238" s="93" t="str">
        <f t="shared" si="15"/>
        <v>OK</v>
      </c>
      <c r="K238" s="93" t="str">
        <f t="shared" si="16"/>
        <v>OK</v>
      </c>
      <c r="L238" s="93" t="str">
        <f t="shared" si="17"/>
        <v>OK</v>
      </c>
      <c r="M238" s="93" t="str">
        <f t="shared" si="18"/>
        <v>OK</v>
      </c>
      <c r="N238" s="63" t="str">
        <f t="shared" si="19"/>
        <v/>
      </c>
      <c r="O238" s="110">
        <f>SUMIF(exp!$B$8:$B$507,total!B238,exp!$Q$8:$Q$507)</f>
        <v>0</v>
      </c>
      <c r="P238" s="111">
        <f>IF(B238&lt;&gt;"",SUMIF(total!$B$8:$B$1007,total!B238,$F$8:$F$1007),0)</f>
        <v>0</v>
      </c>
      <c r="Q238" s="110">
        <f>SUMIF(total!$B$8:$B$1007,total!B238,$I$8:$I$1007)</f>
        <v>0</v>
      </c>
      <c r="R238" s="110">
        <f>SUMIF(acc!$B$8:$B$507,total!D238,acc!$J$8:$J$507)</f>
        <v>0</v>
      </c>
      <c r="S238" s="110">
        <f>IF(D238&lt;&gt;"",SUMIF(total!$D$8:$D$1007,total!D238,$F$8:$F$1007),0)</f>
        <v>0</v>
      </c>
      <c r="T238" s="110">
        <f>SUMIF(pay!$B$8:$B$507,total!G238,pay!$H$8:$H$507)</f>
        <v>0</v>
      </c>
      <c r="U238" s="110">
        <f>IF(G238&lt;&gt;"",SUMIF(total!$G$8:$G$1007,total!G238,$I$8:$I$1007),0)</f>
        <v>0</v>
      </c>
    </row>
    <row r="239" spans="1:21" x14ac:dyDescent="0.25">
      <c r="A239" s="69">
        <v>232</v>
      </c>
      <c r="B239" s="69" t="str">
        <f>IF(AND(C239&lt;&gt;"",C239&lt;&gt;" -  -  -  -  - "),VLOOKUP(C239,exp!$A$8:$B$507,2,FALSE),"")</f>
        <v/>
      </c>
      <c r="C239" s="60"/>
      <c r="D239" s="69" t="str">
        <f>IF(AND(E239&lt;&gt;"",E239&lt;&gt;" -  -  -  -  - "),VLOOKUP(E239,acc!$A$8:$B$507,2,FALSE),"")</f>
        <v/>
      </c>
      <c r="E239" s="60"/>
      <c r="F239" s="44"/>
      <c r="G239" s="69" t="str">
        <f>IF(AND(H239&lt;&gt;"",H239&lt;&gt;" -  -  -  -  - "),VLOOKUP(H239,pay!$A$8:$B$507,2,FALSE),"")</f>
        <v/>
      </c>
      <c r="H239" s="60"/>
      <c r="I239" s="44"/>
      <c r="J239" s="93" t="str">
        <f t="shared" si="15"/>
        <v>OK</v>
      </c>
      <c r="K239" s="93" t="str">
        <f t="shared" si="16"/>
        <v>OK</v>
      </c>
      <c r="L239" s="93" t="str">
        <f t="shared" si="17"/>
        <v>OK</v>
      </c>
      <c r="M239" s="93" t="str">
        <f t="shared" si="18"/>
        <v>OK</v>
      </c>
      <c r="N239" s="63" t="str">
        <f t="shared" si="19"/>
        <v/>
      </c>
      <c r="O239" s="110">
        <f>SUMIF(exp!$B$8:$B$507,total!B239,exp!$Q$8:$Q$507)</f>
        <v>0</v>
      </c>
      <c r="P239" s="111">
        <f>IF(B239&lt;&gt;"",SUMIF(total!$B$8:$B$1007,total!B239,$F$8:$F$1007),0)</f>
        <v>0</v>
      </c>
      <c r="Q239" s="110">
        <f>SUMIF(total!$B$8:$B$1007,total!B239,$I$8:$I$1007)</f>
        <v>0</v>
      </c>
      <c r="R239" s="110">
        <f>SUMIF(acc!$B$8:$B$507,total!D239,acc!$J$8:$J$507)</f>
        <v>0</v>
      </c>
      <c r="S239" s="110">
        <f>IF(D239&lt;&gt;"",SUMIF(total!$D$8:$D$1007,total!D239,$F$8:$F$1007),0)</f>
        <v>0</v>
      </c>
      <c r="T239" s="110">
        <f>SUMIF(pay!$B$8:$B$507,total!G239,pay!$H$8:$H$507)</f>
        <v>0</v>
      </c>
      <c r="U239" s="110">
        <f>IF(G239&lt;&gt;"",SUMIF(total!$G$8:$G$1007,total!G239,$I$8:$I$1007),0)</f>
        <v>0</v>
      </c>
    </row>
    <row r="240" spans="1:21" x14ac:dyDescent="0.25">
      <c r="A240" s="69">
        <v>233</v>
      </c>
      <c r="B240" s="69" t="str">
        <f>IF(AND(C240&lt;&gt;"",C240&lt;&gt;" -  -  -  -  - "),VLOOKUP(C240,exp!$A$8:$B$507,2,FALSE),"")</f>
        <v/>
      </c>
      <c r="C240" s="60"/>
      <c r="D240" s="69" t="str">
        <f>IF(AND(E240&lt;&gt;"",E240&lt;&gt;" -  -  -  -  - "),VLOOKUP(E240,acc!$A$8:$B$507,2,FALSE),"")</f>
        <v/>
      </c>
      <c r="E240" s="60"/>
      <c r="F240" s="44"/>
      <c r="G240" s="69" t="str">
        <f>IF(AND(H240&lt;&gt;"",H240&lt;&gt;" -  -  -  -  - "),VLOOKUP(H240,pay!$A$8:$B$507,2,FALSE),"")</f>
        <v/>
      </c>
      <c r="H240" s="60"/>
      <c r="I240" s="44"/>
      <c r="J240" s="93" t="str">
        <f t="shared" si="15"/>
        <v>OK</v>
      </c>
      <c r="K240" s="93" t="str">
        <f t="shared" si="16"/>
        <v>OK</v>
      </c>
      <c r="L240" s="93" t="str">
        <f t="shared" si="17"/>
        <v>OK</v>
      </c>
      <c r="M240" s="93" t="str">
        <f t="shared" si="18"/>
        <v>OK</v>
      </c>
      <c r="N240" s="63" t="str">
        <f t="shared" si="19"/>
        <v/>
      </c>
      <c r="O240" s="110">
        <f>SUMIF(exp!$B$8:$B$507,total!B240,exp!$Q$8:$Q$507)</f>
        <v>0</v>
      </c>
      <c r="P240" s="111">
        <f>IF(B240&lt;&gt;"",SUMIF(total!$B$8:$B$1007,total!B240,$F$8:$F$1007),0)</f>
        <v>0</v>
      </c>
      <c r="Q240" s="110">
        <f>SUMIF(total!$B$8:$B$1007,total!B240,$I$8:$I$1007)</f>
        <v>0</v>
      </c>
      <c r="R240" s="110">
        <f>SUMIF(acc!$B$8:$B$507,total!D240,acc!$J$8:$J$507)</f>
        <v>0</v>
      </c>
      <c r="S240" s="110">
        <f>IF(D240&lt;&gt;"",SUMIF(total!$D$8:$D$1007,total!D240,$F$8:$F$1007),0)</f>
        <v>0</v>
      </c>
      <c r="T240" s="110">
        <f>SUMIF(pay!$B$8:$B$507,total!G240,pay!$H$8:$H$507)</f>
        <v>0</v>
      </c>
      <c r="U240" s="110">
        <f>IF(G240&lt;&gt;"",SUMIF(total!$G$8:$G$1007,total!G240,$I$8:$I$1007),0)</f>
        <v>0</v>
      </c>
    </row>
    <row r="241" spans="1:21" x14ac:dyDescent="0.25">
      <c r="A241" s="69">
        <v>234</v>
      </c>
      <c r="B241" s="69" t="str">
        <f>IF(AND(C241&lt;&gt;"",C241&lt;&gt;" -  -  -  -  - "),VLOOKUP(C241,exp!$A$8:$B$507,2,FALSE),"")</f>
        <v/>
      </c>
      <c r="C241" s="60"/>
      <c r="D241" s="69" t="str">
        <f>IF(AND(E241&lt;&gt;"",E241&lt;&gt;" -  -  -  -  - "),VLOOKUP(E241,acc!$A$8:$B$507,2,FALSE),"")</f>
        <v/>
      </c>
      <c r="E241" s="60"/>
      <c r="F241" s="44"/>
      <c r="G241" s="69" t="str">
        <f>IF(AND(H241&lt;&gt;"",H241&lt;&gt;" -  -  -  -  - "),VLOOKUP(H241,pay!$A$8:$B$507,2,FALSE),"")</f>
        <v/>
      </c>
      <c r="H241" s="60"/>
      <c r="I241" s="44"/>
      <c r="J241" s="93" t="str">
        <f t="shared" si="15"/>
        <v>OK</v>
      </c>
      <c r="K241" s="93" t="str">
        <f t="shared" si="16"/>
        <v>OK</v>
      </c>
      <c r="L241" s="93" t="str">
        <f t="shared" si="17"/>
        <v>OK</v>
      </c>
      <c r="M241" s="93" t="str">
        <f t="shared" si="18"/>
        <v>OK</v>
      </c>
      <c r="N241" s="63" t="str">
        <f t="shared" si="19"/>
        <v/>
      </c>
      <c r="O241" s="110">
        <f>SUMIF(exp!$B$8:$B$507,total!B241,exp!$Q$8:$Q$507)</f>
        <v>0</v>
      </c>
      <c r="P241" s="111">
        <f>IF(B241&lt;&gt;"",SUMIF(total!$B$8:$B$1007,total!B241,$F$8:$F$1007),0)</f>
        <v>0</v>
      </c>
      <c r="Q241" s="110">
        <f>SUMIF(total!$B$8:$B$1007,total!B241,$I$8:$I$1007)</f>
        <v>0</v>
      </c>
      <c r="R241" s="110">
        <f>SUMIF(acc!$B$8:$B$507,total!D241,acc!$J$8:$J$507)</f>
        <v>0</v>
      </c>
      <c r="S241" s="110">
        <f>IF(D241&lt;&gt;"",SUMIF(total!$D$8:$D$1007,total!D241,$F$8:$F$1007),0)</f>
        <v>0</v>
      </c>
      <c r="T241" s="110">
        <f>SUMIF(pay!$B$8:$B$507,total!G241,pay!$H$8:$H$507)</f>
        <v>0</v>
      </c>
      <c r="U241" s="110">
        <f>IF(G241&lt;&gt;"",SUMIF(total!$G$8:$G$1007,total!G241,$I$8:$I$1007),0)</f>
        <v>0</v>
      </c>
    </row>
    <row r="242" spans="1:21" x14ac:dyDescent="0.25">
      <c r="A242" s="69">
        <v>235</v>
      </c>
      <c r="B242" s="69" t="str">
        <f>IF(AND(C242&lt;&gt;"",C242&lt;&gt;" -  -  -  -  - "),VLOOKUP(C242,exp!$A$8:$B$507,2,FALSE),"")</f>
        <v/>
      </c>
      <c r="C242" s="60"/>
      <c r="D242" s="69" t="str">
        <f>IF(AND(E242&lt;&gt;"",E242&lt;&gt;" -  -  -  -  - "),VLOOKUP(E242,acc!$A$8:$B$507,2,FALSE),"")</f>
        <v/>
      </c>
      <c r="E242" s="60"/>
      <c r="F242" s="44"/>
      <c r="G242" s="69" t="str">
        <f>IF(AND(H242&lt;&gt;"",H242&lt;&gt;" -  -  -  -  - "),VLOOKUP(H242,pay!$A$8:$B$507,2,FALSE),"")</f>
        <v/>
      </c>
      <c r="H242" s="60"/>
      <c r="I242" s="44"/>
      <c r="J242" s="93" t="str">
        <f t="shared" si="15"/>
        <v>OK</v>
      </c>
      <c r="K242" s="93" t="str">
        <f t="shared" si="16"/>
        <v>OK</v>
      </c>
      <c r="L242" s="93" t="str">
        <f t="shared" si="17"/>
        <v>OK</v>
      </c>
      <c r="M242" s="93" t="str">
        <f t="shared" si="18"/>
        <v>OK</v>
      </c>
      <c r="N242" s="63" t="str">
        <f t="shared" si="19"/>
        <v/>
      </c>
      <c r="O242" s="110">
        <f>SUMIF(exp!$B$8:$B$507,total!B242,exp!$Q$8:$Q$507)</f>
        <v>0</v>
      </c>
      <c r="P242" s="111">
        <f>IF(B242&lt;&gt;"",SUMIF(total!$B$8:$B$1007,total!B242,$F$8:$F$1007),0)</f>
        <v>0</v>
      </c>
      <c r="Q242" s="110">
        <f>SUMIF(total!$B$8:$B$1007,total!B242,$I$8:$I$1007)</f>
        <v>0</v>
      </c>
      <c r="R242" s="110">
        <f>SUMIF(acc!$B$8:$B$507,total!D242,acc!$J$8:$J$507)</f>
        <v>0</v>
      </c>
      <c r="S242" s="110">
        <f>IF(D242&lt;&gt;"",SUMIF(total!$D$8:$D$1007,total!D242,$F$8:$F$1007),0)</f>
        <v>0</v>
      </c>
      <c r="T242" s="110">
        <f>SUMIF(pay!$B$8:$B$507,total!G242,pay!$H$8:$H$507)</f>
        <v>0</v>
      </c>
      <c r="U242" s="110">
        <f>IF(G242&lt;&gt;"",SUMIF(total!$G$8:$G$1007,total!G242,$I$8:$I$1007),0)</f>
        <v>0</v>
      </c>
    </row>
    <row r="243" spans="1:21" x14ac:dyDescent="0.25">
      <c r="A243" s="69">
        <v>236</v>
      </c>
      <c r="B243" s="69" t="str">
        <f>IF(AND(C243&lt;&gt;"",C243&lt;&gt;" -  -  -  -  - "),VLOOKUP(C243,exp!$A$8:$B$507,2,FALSE),"")</f>
        <v/>
      </c>
      <c r="C243" s="60"/>
      <c r="D243" s="69" t="str">
        <f>IF(AND(E243&lt;&gt;"",E243&lt;&gt;" -  -  -  -  - "),VLOOKUP(E243,acc!$A$8:$B$507,2,FALSE),"")</f>
        <v/>
      </c>
      <c r="E243" s="60"/>
      <c r="F243" s="44"/>
      <c r="G243" s="69" t="str">
        <f>IF(AND(H243&lt;&gt;"",H243&lt;&gt;" -  -  -  -  - "),VLOOKUP(H243,pay!$A$8:$B$507,2,FALSE),"")</f>
        <v/>
      </c>
      <c r="H243" s="60"/>
      <c r="I243" s="44"/>
      <c r="J243" s="93" t="str">
        <f t="shared" si="15"/>
        <v>OK</v>
      </c>
      <c r="K243" s="93" t="str">
        <f t="shared" si="16"/>
        <v>OK</v>
      </c>
      <c r="L243" s="93" t="str">
        <f t="shared" si="17"/>
        <v>OK</v>
      </c>
      <c r="M243" s="93" t="str">
        <f t="shared" si="18"/>
        <v>OK</v>
      </c>
      <c r="N243" s="63" t="str">
        <f t="shared" si="19"/>
        <v/>
      </c>
      <c r="O243" s="110">
        <f>SUMIF(exp!$B$8:$B$507,total!B243,exp!$Q$8:$Q$507)</f>
        <v>0</v>
      </c>
      <c r="P243" s="111">
        <f>IF(B243&lt;&gt;"",SUMIF(total!$B$8:$B$1007,total!B243,$F$8:$F$1007),0)</f>
        <v>0</v>
      </c>
      <c r="Q243" s="110">
        <f>SUMIF(total!$B$8:$B$1007,total!B243,$I$8:$I$1007)</f>
        <v>0</v>
      </c>
      <c r="R243" s="110">
        <f>SUMIF(acc!$B$8:$B$507,total!D243,acc!$J$8:$J$507)</f>
        <v>0</v>
      </c>
      <c r="S243" s="110">
        <f>IF(D243&lt;&gt;"",SUMIF(total!$D$8:$D$1007,total!D243,$F$8:$F$1007),0)</f>
        <v>0</v>
      </c>
      <c r="T243" s="110">
        <f>SUMIF(pay!$B$8:$B$507,total!G243,pay!$H$8:$H$507)</f>
        <v>0</v>
      </c>
      <c r="U243" s="110">
        <f>IF(G243&lt;&gt;"",SUMIF(total!$G$8:$G$1007,total!G243,$I$8:$I$1007),0)</f>
        <v>0</v>
      </c>
    </row>
    <row r="244" spans="1:21" x14ac:dyDescent="0.25">
      <c r="A244" s="69">
        <v>237</v>
      </c>
      <c r="B244" s="69" t="str">
        <f>IF(AND(C244&lt;&gt;"",C244&lt;&gt;" -  -  -  -  - "),VLOOKUP(C244,exp!$A$8:$B$507,2,FALSE),"")</f>
        <v/>
      </c>
      <c r="C244" s="60"/>
      <c r="D244" s="69" t="str">
        <f>IF(AND(E244&lt;&gt;"",E244&lt;&gt;" -  -  -  -  - "),VLOOKUP(E244,acc!$A$8:$B$507,2,FALSE),"")</f>
        <v/>
      </c>
      <c r="E244" s="60"/>
      <c r="F244" s="44"/>
      <c r="G244" s="69" t="str">
        <f>IF(AND(H244&lt;&gt;"",H244&lt;&gt;" -  -  -  -  - "),VLOOKUP(H244,pay!$A$8:$B$507,2,FALSE),"")</f>
        <v/>
      </c>
      <c r="H244" s="60"/>
      <c r="I244" s="44"/>
      <c r="J244" s="93" t="str">
        <f t="shared" si="15"/>
        <v>OK</v>
      </c>
      <c r="K244" s="93" t="str">
        <f t="shared" si="16"/>
        <v>OK</v>
      </c>
      <c r="L244" s="93" t="str">
        <f t="shared" si="17"/>
        <v>OK</v>
      </c>
      <c r="M244" s="93" t="str">
        <f t="shared" si="18"/>
        <v>OK</v>
      </c>
      <c r="N244" s="63" t="str">
        <f t="shared" si="19"/>
        <v/>
      </c>
      <c r="O244" s="110">
        <f>SUMIF(exp!$B$8:$B$507,total!B244,exp!$Q$8:$Q$507)</f>
        <v>0</v>
      </c>
      <c r="P244" s="111">
        <f>IF(B244&lt;&gt;"",SUMIF(total!$B$8:$B$1007,total!B244,$F$8:$F$1007),0)</f>
        <v>0</v>
      </c>
      <c r="Q244" s="110">
        <f>SUMIF(total!$B$8:$B$1007,total!B244,$I$8:$I$1007)</f>
        <v>0</v>
      </c>
      <c r="R244" s="110">
        <f>SUMIF(acc!$B$8:$B$507,total!D244,acc!$J$8:$J$507)</f>
        <v>0</v>
      </c>
      <c r="S244" s="110">
        <f>IF(D244&lt;&gt;"",SUMIF(total!$D$8:$D$1007,total!D244,$F$8:$F$1007),0)</f>
        <v>0</v>
      </c>
      <c r="T244" s="110">
        <f>SUMIF(pay!$B$8:$B$507,total!G244,pay!$H$8:$H$507)</f>
        <v>0</v>
      </c>
      <c r="U244" s="110">
        <f>IF(G244&lt;&gt;"",SUMIF(total!$G$8:$G$1007,total!G244,$I$8:$I$1007),0)</f>
        <v>0</v>
      </c>
    </row>
    <row r="245" spans="1:21" x14ac:dyDescent="0.25">
      <c r="A245" s="69">
        <v>238</v>
      </c>
      <c r="B245" s="69" t="str">
        <f>IF(AND(C245&lt;&gt;"",C245&lt;&gt;" -  -  -  -  - "),VLOOKUP(C245,exp!$A$8:$B$507,2,FALSE),"")</f>
        <v/>
      </c>
      <c r="C245" s="60"/>
      <c r="D245" s="69" t="str">
        <f>IF(AND(E245&lt;&gt;"",E245&lt;&gt;" -  -  -  -  - "),VLOOKUP(E245,acc!$A$8:$B$507,2,FALSE),"")</f>
        <v/>
      </c>
      <c r="E245" s="60"/>
      <c r="F245" s="44"/>
      <c r="G245" s="69" t="str">
        <f>IF(AND(H245&lt;&gt;"",H245&lt;&gt;" -  -  -  -  - "),VLOOKUP(H245,pay!$A$8:$B$507,2,FALSE),"")</f>
        <v/>
      </c>
      <c r="H245" s="60"/>
      <c r="I245" s="44"/>
      <c r="J245" s="93" t="str">
        <f t="shared" si="15"/>
        <v>OK</v>
      </c>
      <c r="K245" s="93" t="str">
        <f t="shared" si="16"/>
        <v>OK</v>
      </c>
      <c r="L245" s="93" t="str">
        <f t="shared" si="17"/>
        <v>OK</v>
      </c>
      <c r="M245" s="93" t="str">
        <f t="shared" si="18"/>
        <v>OK</v>
      </c>
      <c r="N245" s="63" t="str">
        <f t="shared" si="19"/>
        <v/>
      </c>
      <c r="O245" s="110">
        <f>SUMIF(exp!$B$8:$B$507,total!B245,exp!$Q$8:$Q$507)</f>
        <v>0</v>
      </c>
      <c r="P245" s="111">
        <f>IF(B245&lt;&gt;"",SUMIF(total!$B$8:$B$1007,total!B245,$F$8:$F$1007),0)</f>
        <v>0</v>
      </c>
      <c r="Q245" s="110">
        <f>SUMIF(total!$B$8:$B$1007,total!B245,$I$8:$I$1007)</f>
        <v>0</v>
      </c>
      <c r="R245" s="110">
        <f>SUMIF(acc!$B$8:$B$507,total!D245,acc!$J$8:$J$507)</f>
        <v>0</v>
      </c>
      <c r="S245" s="110">
        <f>IF(D245&lt;&gt;"",SUMIF(total!$D$8:$D$1007,total!D245,$F$8:$F$1007),0)</f>
        <v>0</v>
      </c>
      <c r="T245" s="110">
        <f>SUMIF(pay!$B$8:$B$507,total!G245,pay!$H$8:$H$507)</f>
        <v>0</v>
      </c>
      <c r="U245" s="110">
        <f>IF(G245&lt;&gt;"",SUMIF(total!$G$8:$G$1007,total!G245,$I$8:$I$1007),0)</f>
        <v>0</v>
      </c>
    </row>
    <row r="246" spans="1:21" x14ac:dyDescent="0.25">
      <c r="A246" s="69">
        <v>239</v>
      </c>
      <c r="B246" s="69" t="str">
        <f>IF(AND(C246&lt;&gt;"",C246&lt;&gt;" -  -  -  -  - "),VLOOKUP(C246,exp!$A$8:$B$507,2,FALSE),"")</f>
        <v/>
      </c>
      <c r="C246" s="60"/>
      <c r="D246" s="69" t="str">
        <f>IF(AND(E246&lt;&gt;"",E246&lt;&gt;" -  -  -  -  - "),VLOOKUP(E246,acc!$A$8:$B$507,2,FALSE),"")</f>
        <v/>
      </c>
      <c r="E246" s="60"/>
      <c r="F246" s="44"/>
      <c r="G246" s="69" t="str">
        <f>IF(AND(H246&lt;&gt;"",H246&lt;&gt;" -  -  -  -  - "),VLOOKUP(H246,pay!$A$8:$B$507,2,FALSE),"")</f>
        <v/>
      </c>
      <c r="H246" s="60"/>
      <c r="I246" s="44"/>
      <c r="J246" s="93" t="str">
        <f t="shared" si="15"/>
        <v>OK</v>
      </c>
      <c r="K246" s="93" t="str">
        <f t="shared" si="16"/>
        <v>OK</v>
      </c>
      <c r="L246" s="93" t="str">
        <f t="shared" si="17"/>
        <v>OK</v>
      </c>
      <c r="M246" s="93" t="str">
        <f t="shared" si="18"/>
        <v>OK</v>
      </c>
      <c r="N246" s="63" t="str">
        <f t="shared" si="19"/>
        <v/>
      </c>
      <c r="O246" s="110">
        <f>SUMIF(exp!$B$8:$B$507,total!B246,exp!$Q$8:$Q$507)</f>
        <v>0</v>
      </c>
      <c r="P246" s="111">
        <f>IF(B246&lt;&gt;"",SUMIF(total!$B$8:$B$1007,total!B246,$F$8:$F$1007),0)</f>
        <v>0</v>
      </c>
      <c r="Q246" s="110">
        <f>SUMIF(total!$B$8:$B$1007,total!B246,$I$8:$I$1007)</f>
        <v>0</v>
      </c>
      <c r="R246" s="110">
        <f>SUMIF(acc!$B$8:$B$507,total!D246,acc!$J$8:$J$507)</f>
        <v>0</v>
      </c>
      <c r="S246" s="110">
        <f>IF(D246&lt;&gt;"",SUMIF(total!$D$8:$D$1007,total!D246,$F$8:$F$1007),0)</f>
        <v>0</v>
      </c>
      <c r="T246" s="110">
        <f>SUMIF(pay!$B$8:$B$507,total!G246,pay!$H$8:$H$507)</f>
        <v>0</v>
      </c>
      <c r="U246" s="110">
        <f>IF(G246&lt;&gt;"",SUMIF(total!$G$8:$G$1007,total!G246,$I$8:$I$1007),0)</f>
        <v>0</v>
      </c>
    </row>
    <row r="247" spans="1:21" x14ac:dyDescent="0.25">
      <c r="A247" s="69">
        <v>240</v>
      </c>
      <c r="B247" s="69" t="str">
        <f>IF(AND(C247&lt;&gt;"",C247&lt;&gt;" -  -  -  -  - "),VLOOKUP(C247,exp!$A$8:$B$507,2,FALSE),"")</f>
        <v/>
      </c>
      <c r="C247" s="60"/>
      <c r="D247" s="69" t="str">
        <f>IF(AND(E247&lt;&gt;"",E247&lt;&gt;" -  -  -  -  - "),VLOOKUP(E247,acc!$A$8:$B$507,2,FALSE),"")</f>
        <v/>
      </c>
      <c r="E247" s="60"/>
      <c r="F247" s="44"/>
      <c r="G247" s="69" t="str">
        <f>IF(AND(H247&lt;&gt;"",H247&lt;&gt;" -  -  -  -  - "),VLOOKUP(H247,pay!$A$8:$B$507,2,FALSE),"")</f>
        <v/>
      </c>
      <c r="H247" s="60"/>
      <c r="I247" s="44"/>
      <c r="J247" s="93" t="str">
        <f t="shared" si="15"/>
        <v>OK</v>
      </c>
      <c r="K247" s="93" t="str">
        <f t="shared" si="16"/>
        <v>OK</v>
      </c>
      <c r="L247" s="93" t="str">
        <f t="shared" si="17"/>
        <v>OK</v>
      </c>
      <c r="M247" s="93" t="str">
        <f t="shared" si="18"/>
        <v>OK</v>
      </c>
      <c r="N247" s="63" t="str">
        <f t="shared" si="19"/>
        <v/>
      </c>
      <c r="O247" s="110">
        <f>SUMIF(exp!$B$8:$B$507,total!B247,exp!$Q$8:$Q$507)</f>
        <v>0</v>
      </c>
      <c r="P247" s="111">
        <f>IF(B247&lt;&gt;"",SUMIF(total!$B$8:$B$1007,total!B247,$F$8:$F$1007),0)</f>
        <v>0</v>
      </c>
      <c r="Q247" s="110">
        <f>SUMIF(total!$B$8:$B$1007,total!B247,$I$8:$I$1007)</f>
        <v>0</v>
      </c>
      <c r="R247" s="110">
        <f>SUMIF(acc!$B$8:$B$507,total!D247,acc!$J$8:$J$507)</f>
        <v>0</v>
      </c>
      <c r="S247" s="110">
        <f>IF(D247&lt;&gt;"",SUMIF(total!$D$8:$D$1007,total!D247,$F$8:$F$1007),0)</f>
        <v>0</v>
      </c>
      <c r="T247" s="110">
        <f>SUMIF(pay!$B$8:$B$507,total!G247,pay!$H$8:$H$507)</f>
        <v>0</v>
      </c>
      <c r="U247" s="110">
        <f>IF(G247&lt;&gt;"",SUMIF(total!$G$8:$G$1007,total!G247,$I$8:$I$1007),0)</f>
        <v>0</v>
      </c>
    </row>
    <row r="248" spans="1:21" x14ac:dyDescent="0.25">
      <c r="A248" s="69">
        <v>241</v>
      </c>
      <c r="B248" s="69" t="str">
        <f>IF(AND(C248&lt;&gt;"",C248&lt;&gt;" -  -  -  -  - "),VLOOKUP(C248,exp!$A$8:$B$507,2,FALSE),"")</f>
        <v/>
      </c>
      <c r="C248" s="60"/>
      <c r="D248" s="69" t="str">
        <f>IF(AND(E248&lt;&gt;"",E248&lt;&gt;" -  -  -  -  - "),VLOOKUP(E248,acc!$A$8:$B$507,2,FALSE),"")</f>
        <v/>
      </c>
      <c r="E248" s="60"/>
      <c r="F248" s="44"/>
      <c r="G248" s="69" t="str">
        <f>IF(AND(H248&lt;&gt;"",H248&lt;&gt;" -  -  -  -  - "),VLOOKUP(H248,pay!$A$8:$B$507,2,FALSE),"")</f>
        <v/>
      </c>
      <c r="H248" s="60"/>
      <c r="I248" s="44"/>
      <c r="J248" s="93" t="str">
        <f t="shared" si="15"/>
        <v>OK</v>
      </c>
      <c r="K248" s="93" t="str">
        <f t="shared" si="16"/>
        <v>OK</v>
      </c>
      <c r="L248" s="93" t="str">
        <f t="shared" si="17"/>
        <v>OK</v>
      </c>
      <c r="M248" s="93" t="str">
        <f t="shared" si="18"/>
        <v>OK</v>
      </c>
      <c r="N248" s="63" t="str">
        <f t="shared" si="19"/>
        <v/>
      </c>
      <c r="O248" s="110">
        <f>SUMIF(exp!$B$8:$B$507,total!B248,exp!$Q$8:$Q$507)</f>
        <v>0</v>
      </c>
      <c r="P248" s="111">
        <f>IF(B248&lt;&gt;"",SUMIF(total!$B$8:$B$1007,total!B248,$F$8:$F$1007),0)</f>
        <v>0</v>
      </c>
      <c r="Q248" s="110">
        <f>SUMIF(total!$B$8:$B$1007,total!B248,$I$8:$I$1007)</f>
        <v>0</v>
      </c>
      <c r="R248" s="110">
        <f>SUMIF(acc!$B$8:$B$507,total!D248,acc!$J$8:$J$507)</f>
        <v>0</v>
      </c>
      <c r="S248" s="110">
        <f>IF(D248&lt;&gt;"",SUMIF(total!$D$8:$D$1007,total!D248,$F$8:$F$1007),0)</f>
        <v>0</v>
      </c>
      <c r="T248" s="110">
        <f>SUMIF(pay!$B$8:$B$507,total!G248,pay!$H$8:$H$507)</f>
        <v>0</v>
      </c>
      <c r="U248" s="110">
        <f>IF(G248&lt;&gt;"",SUMIF(total!$G$8:$G$1007,total!G248,$I$8:$I$1007),0)</f>
        <v>0</v>
      </c>
    </row>
    <row r="249" spans="1:21" x14ac:dyDescent="0.25">
      <c r="A249" s="69">
        <v>242</v>
      </c>
      <c r="B249" s="69" t="str">
        <f>IF(AND(C249&lt;&gt;"",C249&lt;&gt;" -  -  -  -  - "),VLOOKUP(C249,exp!$A$8:$B$507,2,FALSE),"")</f>
        <v/>
      </c>
      <c r="C249" s="60"/>
      <c r="D249" s="69" t="str">
        <f>IF(AND(E249&lt;&gt;"",E249&lt;&gt;" -  -  -  -  - "),VLOOKUP(E249,acc!$A$8:$B$507,2,FALSE),"")</f>
        <v/>
      </c>
      <c r="E249" s="60"/>
      <c r="F249" s="44"/>
      <c r="G249" s="69" t="str">
        <f>IF(AND(H249&lt;&gt;"",H249&lt;&gt;" -  -  -  -  - "),VLOOKUP(H249,pay!$A$8:$B$507,2,FALSE),"")</f>
        <v/>
      </c>
      <c r="H249" s="60"/>
      <c r="I249" s="44"/>
      <c r="J249" s="93" t="str">
        <f t="shared" si="15"/>
        <v>OK</v>
      </c>
      <c r="K249" s="93" t="str">
        <f t="shared" si="16"/>
        <v>OK</v>
      </c>
      <c r="L249" s="93" t="str">
        <f t="shared" si="17"/>
        <v>OK</v>
      </c>
      <c r="M249" s="93" t="str">
        <f t="shared" si="18"/>
        <v>OK</v>
      </c>
      <c r="N249" s="63" t="str">
        <f t="shared" si="19"/>
        <v/>
      </c>
      <c r="O249" s="110">
        <f>SUMIF(exp!$B$8:$B$507,total!B249,exp!$Q$8:$Q$507)</f>
        <v>0</v>
      </c>
      <c r="P249" s="111">
        <f>IF(B249&lt;&gt;"",SUMIF(total!$B$8:$B$1007,total!B249,$F$8:$F$1007),0)</f>
        <v>0</v>
      </c>
      <c r="Q249" s="110">
        <f>SUMIF(total!$B$8:$B$1007,total!B249,$I$8:$I$1007)</f>
        <v>0</v>
      </c>
      <c r="R249" s="110">
        <f>SUMIF(acc!$B$8:$B$507,total!D249,acc!$J$8:$J$507)</f>
        <v>0</v>
      </c>
      <c r="S249" s="110">
        <f>IF(D249&lt;&gt;"",SUMIF(total!$D$8:$D$1007,total!D249,$F$8:$F$1007),0)</f>
        <v>0</v>
      </c>
      <c r="T249" s="110">
        <f>SUMIF(pay!$B$8:$B$507,total!G249,pay!$H$8:$H$507)</f>
        <v>0</v>
      </c>
      <c r="U249" s="110">
        <f>IF(G249&lt;&gt;"",SUMIF(total!$G$8:$G$1007,total!G249,$I$8:$I$1007),0)</f>
        <v>0</v>
      </c>
    </row>
    <row r="250" spans="1:21" x14ac:dyDescent="0.25">
      <c r="A250" s="69">
        <v>243</v>
      </c>
      <c r="B250" s="69" t="str">
        <f>IF(AND(C250&lt;&gt;"",C250&lt;&gt;" -  -  -  -  - "),VLOOKUP(C250,exp!$A$8:$B$507,2,FALSE),"")</f>
        <v/>
      </c>
      <c r="C250" s="60"/>
      <c r="D250" s="69" t="str">
        <f>IF(AND(E250&lt;&gt;"",E250&lt;&gt;" -  -  -  -  - "),VLOOKUP(E250,acc!$A$8:$B$507,2,FALSE),"")</f>
        <v/>
      </c>
      <c r="E250" s="60"/>
      <c r="F250" s="44"/>
      <c r="G250" s="69" t="str">
        <f>IF(AND(H250&lt;&gt;"",H250&lt;&gt;" -  -  -  -  - "),VLOOKUP(H250,pay!$A$8:$B$507,2,FALSE),"")</f>
        <v/>
      </c>
      <c r="H250" s="60"/>
      <c r="I250" s="44"/>
      <c r="J250" s="93" t="str">
        <f t="shared" si="15"/>
        <v>OK</v>
      </c>
      <c r="K250" s="93" t="str">
        <f t="shared" si="16"/>
        <v>OK</v>
      </c>
      <c r="L250" s="93" t="str">
        <f t="shared" si="17"/>
        <v>OK</v>
      </c>
      <c r="M250" s="93" t="str">
        <f t="shared" si="18"/>
        <v>OK</v>
      </c>
      <c r="N250" s="63" t="str">
        <f t="shared" si="19"/>
        <v/>
      </c>
      <c r="O250" s="110">
        <f>SUMIF(exp!$B$8:$B$507,total!B250,exp!$Q$8:$Q$507)</f>
        <v>0</v>
      </c>
      <c r="P250" s="111">
        <f>IF(B250&lt;&gt;"",SUMIF(total!$B$8:$B$1007,total!B250,$F$8:$F$1007),0)</f>
        <v>0</v>
      </c>
      <c r="Q250" s="110">
        <f>SUMIF(total!$B$8:$B$1007,total!B250,$I$8:$I$1007)</f>
        <v>0</v>
      </c>
      <c r="R250" s="110">
        <f>SUMIF(acc!$B$8:$B$507,total!D250,acc!$J$8:$J$507)</f>
        <v>0</v>
      </c>
      <c r="S250" s="110">
        <f>IF(D250&lt;&gt;"",SUMIF(total!$D$8:$D$1007,total!D250,$F$8:$F$1007),0)</f>
        <v>0</v>
      </c>
      <c r="T250" s="110">
        <f>SUMIF(pay!$B$8:$B$507,total!G250,pay!$H$8:$H$507)</f>
        <v>0</v>
      </c>
      <c r="U250" s="110">
        <f>IF(G250&lt;&gt;"",SUMIF(total!$G$8:$G$1007,total!G250,$I$8:$I$1007),0)</f>
        <v>0</v>
      </c>
    </row>
    <row r="251" spans="1:21" x14ac:dyDescent="0.25">
      <c r="A251" s="69">
        <v>244</v>
      </c>
      <c r="B251" s="69" t="str">
        <f>IF(AND(C251&lt;&gt;"",C251&lt;&gt;" -  -  -  -  - "),VLOOKUP(C251,exp!$A$8:$B$507,2,FALSE),"")</f>
        <v/>
      </c>
      <c r="C251" s="60"/>
      <c r="D251" s="69" t="str">
        <f>IF(AND(E251&lt;&gt;"",E251&lt;&gt;" -  -  -  -  - "),VLOOKUP(E251,acc!$A$8:$B$507,2,FALSE),"")</f>
        <v/>
      </c>
      <c r="E251" s="60"/>
      <c r="F251" s="44"/>
      <c r="G251" s="69" t="str">
        <f>IF(AND(H251&lt;&gt;"",H251&lt;&gt;" -  -  -  -  - "),VLOOKUP(H251,pay!$A$8:$B$507,2,FALSE),"")</f>
        <v/>
      </c>
      <c r="H251" s="60"/>
      <c r="I251" s="44"/>
      <c r="J251" s="93" t="str">
        <f t="shared" si="15"/>
        <v>OK</v>
      </c>
      <c r="K251" s="93" t="str">
        <f t="shared" si="16"/>
        <v>OK</v>
      </c>
      <c r="L251" s="93" t="str">
        <f t="shared" si="17"/>
        <v>OK</v>
      </c>
      <c r="M251" s="93" t="str">
        <f t="shared" si="18"/>
        <v>OK</v>
      </c>
      <c r="N251" s="63" t="str">
        <f t="shared" si="19"/>
        <v/>
      </c>
      <c r="O251" s="110">
        <f>SUMIF(exp!$B$8:$B$507,total!B251,exp!$Q$8:$Q$507)</f>
        <v>0</v>
      </c>
      <c r="P251" s="111">
        <f>IF(B251&lt;&gt;"",SUMIF(total!$B$8:$B$1007,total!B251,$F$8:$F$1007),0)</f>
        <v>0</v>
      </c>
      <c r="Q251" s="110">
        <f>SUMIF(total!$B$8:$B$1007,total!B251,$I$8:$I$1007)</f>
        <v>0</v>
      </c>
      <c r="R251" s="110">
        <f>SUMIF(acc!$B$8:$B$507,total!D251,acc!$J$8:$J$507)</f>
        <v>0</v>
      </c>
      <c r="S251" s="110">
        <f>IF(D251&lt;&gt;"",SUMIF(total!$D$8:$D$1007,total!D251,$F$8:$F$1007),0)</f>
        <v>0</v>
      </c>
      <c r="T251" s="110">
        <f>SUMIF(pay!$B$8:$B$507,total!G251,pay!$H$8:$H$507)</f>
        <v>0</v>
      </c>
      <c r="U251" s="110">
        <f>IF(G251&lt;&gt;"",SUMIF(total!$G$8:$G$1007,total!G251,$I$8:$I$1007),0)</f>
        <v>0</v>
      </c>
    </row>
    <row r="252" spans="1:21" x14ac:dyDescent="0.25">
      <c r="A252" s="69">
        <v>245</v>
      </c>
      <c r="B252" s="69" t="str">
        <f>IF(AND(C252&lt;&gt;"",C252&lt;&gt;" -  -  -  -  - "),VLOOKUP(C252,exp!$A$8:$B$507,2,FALSE),"")</f>
        <v/>
      </c>
      <c r="C252" s="60"/>
      <c r="D252" s="69" t="str">
        <f>IF(AND(E252&lt;&gt;"",E252&lt;&gt;" -  -  -  -  - "),VLOOKUP(E252,acc!$A$8:$B$507,2,FALSE),"")</f>
        <v/>
      </c>
      <c r="E252" s="60"/>
      <c r="F252" s="44"/>
      <c r="G252" s="69" t="str">
        <f>IF(AND(H252&lt;&gt;"",H252&lt;&gt;" -  -  -  -  - "),VLOOKUP(H252,pay!$A$8:$B$507,2,FALSE),"")</f>
        <v/>
      </c>
      <c r="H252" s="60"/>
      <c r="I252" s="44"/>
      <c r="J252" s="93" t="str">
        <f t="shared" si="15"/>
        <v>OK</v>
      </c>
      <c r="K252" s="93" t="str">
        <f t="shared" si="16"/>
        <v>OK</v>
      </c>
      <c r="L252" s="93" t="str">
        <f t="shared" si="17"/>
        <v>OK</v>
      </c>
      <c r="M252" s="93" t="str">
        <f t="shared" si="18"/>
        <v>OK</v>
      </c>
      <c r="N252" s="63" t="str">
        <f t="shared" si="19"/>
        <v/>
      </c>
      <c r="O252" s="110">
        <f>SUMIF(exp!$B$8:$B$507,total!B252,exp!$Q$8:$Q$507)</f>
        <v>0</v>
      </c>
      <c r="P252" s="111">
        <f>IF(B252&lt;&gt;"",SUMIF(total!$B$8:$B$1007,total!B252,$F$8:$F$1007),0)</f>
        <v>0</v>
      </c>
      <c r="Q252" s="110">
        <f>SUMIF(total!$B$8:$B$1007,total!B252,$I$8:$I$1007)</f>
        <v>0</v>
      </c>
      <c r="R252" s="110">
        <f>SUMIF(acc!$B$8:$B$507,total!D252,acc!$J$8:$J$507)</f>
        <v>0</v>
      </c>
      <c r="S252" s="110">
        <f>IF(D252&lt;&gt;"",SUMIF(total!$D$8:$D$1007,total!D252,$F$8:$F$1007),0)</f>
        <v>0</v>
      </c>
      <c r="T252" s="110">
        <f>SUMIF(pay!$B$8:$B$507,total!G252,pay!$H$8:$H$507)</f>
        <v>0</v>
      </c>
      <c r="U252" s="110">
        <f>IF(G252&lt;&gt;"",SUMIF(total!$G$8:$G$1007,total!G252,$I$8:$I$1007),0)</f>
        <v>0</v>
      </c>
    </row>
    <row r="253" spans="1:21" x14ac:dyDescent="0.25">
      <c r="A253" s="69">
        <v>246</v>
      </c>
      <c r="B253" s="69" t="str">
        <f>IF(AND(C253&lt;&gt;"",C253&lt;&gt;" -  -  -  -  - "),VLOOKUP(C253,exp!$A$8:$B$507,2,FALSE),"")</f>
        <v/>
      </c>
      <c r="C253" s="60"/>
      <c r="D253" s="69" t="str">
        <f>IF(AND(E253&lt;&gt;"",E253&lt;&gt;" -  -  -  -  - "),VLOOKUP(E253,acc!$A$8:$B$507,2,FALSE),"")</f>
        <v/>
      </c>
      <c r="E253" s="60"/>
      <c r="F253" s="44"/>
      <c r="G253" s="69" t="str">
        <f>IF(AND(H253&lt;&gt;"",H253&lt;&gt;" -  -  -  -  - "),VLOOKUP(H253,pay!$A$8:$B$507,2,FALSE),"")</f>
        <v/>
      </c>
      <c r="H253" s="60"/>
      <c r="I253" s="44"/>
      <c r="J253" s="93" t="str">
        <f t="shared" si="15"/>
        <v>OK</v>
      </c>
      <c r="K253" s="93" t="str">
        <f t="shared" si="16"/>
        <v>OK</v>
      </c>
      <c r="L253" s="93" t="str">
        <f t="shared" si="17"/>
        <v>OK</v>
      </c>
      <c r="M253" s="93" t="str">
        <f t="shared" si="18"/>
        <v>OK</v>
      </c>
      <c r="N253" s="63" t="str">
        <f t="shared" si="19"/>
        <v/>
      </c>
      <c r="O253" s="110">
        <f>SUMIF(exp!$B$8:$B$507,total!B253,exp!$Q$8:$Q$507)</f>
        <v>0</v>
      </c>
      <c r="P253" s="111">
        <f>IF(B253&lt;&gt;"",SUMIF(total!$B$8:$B$1007,total!B253,$F$8:$F$1007),0)</f>
        <v>0</v>
      </c>
      <c r="Q253" s="110">
        <f>SUMIF(total!$B$8:$B$1007,total!B253,$I$8:$I$1007)</f>
        <v>0</v>
      </c>
      <c r="R253" s="110">
        <f>SUMIF(acc!$B$8:$B$507,total!D253,acc!$J$8:$J$507)</f>
        <v>0</v>
      </c>
      <c r="S253" s="110">
        <f>IF(D253&lt;&gt;"",SUMIF(total!$D$8:$D$1007,total!D253,$F$8:$F$1007),0)</f>
        <v>0</v>
      </c>
      <c r="T253" s="110">
        <f>SUMIF(pay!$B$8:$B$507,total!G253,pay!$H$8:$H$507)</f>
        <v>0</v>
      </c>
      <c r="U253" s="110">
        <f>IF(G253&lt;&gt;"",SUMIF(total!$G$8:$G$1007,total!G253,$I$8:$I$1007),0)</f>
        <v>0</v>
      </c>
    </row>
    <row r="254" spans="1:21" x14ac:dyDescent="0.25">
      <c r="A254" s="69">
        <v>247</v>
      </c>
      <c r="B254" s="69" t="str">
        <f>IF(AND(C254&lt;&gt;"",C254&lt;&gt;" -  -  -  -  - "),VLOOKUP(C254,exp!$A$8:$B$507,2,FALSE),"")</f>
        <v/>
      </c>
      <c r="C254" s="60"/>
      <c r="D254" s="69" t="str">
        <f>IF(AND(E254&lt;&gt;"",E254&lt;&gt;" -  -  -  -  - "),VLOOKUP(E254,acc!$A$8:$B$507,2,FALSE),"")</f>
        <v/>
      </c>
      <c r="E254" s="60"/>
      <c r="F254" s="44"/>
      <c r="G254" s="69" t="str">
        <f>IF(AND(H254&lt;&gt;"",H254&lt;&gt;" -  -  -  -  - "),VLOOKUP(H254,pay!$A$8:$B$507,2,FALSE),"")</f>
        <v/>
      </c>
      <c r="H254" s="60"/>
      <c r="I254" s="44"/>
      <c r="J254" s="93" t="str">
        <f t="shared" si="15"/>
        <v>OK</v>
      </c>
      <c r="K254" s="93" t="str">
        <f t="shared" si="16"/>
        <v>OK</v>
      </c>
      <c r="L254" s="93" t="str">
        <f t="shared" si="17"/>
        <v>OK</v>
      </c>
      <c r="M254" s="93" t="str">
        <f t="shared" si="18"/>
        <v>OK</v>
      </c>
      <c r="N254" s="63" t="str">
        <f t="shared" si="19"/>
        <v/>
      </c>
      <c r="O254" s="110">
        <f>SUMIF(exp!$B$8:$B$507,total!B254,exp!$Q$8:$Q$507)</f>
        <v>0</v>
      </c>
      <c r="P254" s="111">
        <f>IF(B254&lt;&gt;"",SUMIF(total!$B$8:$B$1007,total!B254,$F$8:$F$1007),0)</f>
        <v>0</v>
      </c>
      <c r="Q254" s="110">
        <f>SUMIF(total!$B$8:$B$1007,total!B254,$I$8:$I$1007)</f>
        <v>0</v>
      </c>
      <c r="R254" s="110">
        <f>SUMIF(acc!$B$8:$B$507,total!D254,acc!$J$8:$J$507)</f>
        <v>0</v>
      </c>
      <c r="S254" s="110">
        <f>IF(D254&lt;&gt;"",SUMIF(total!$D$8:$D$1007,total!D254,$F$8:$F$1007),0)</f>
        <v>0</v>
      </c>
      <c r="T254" s="110">
        <f>SUMIF(pay!$B$8:$B$507,total!G254,pay!$H$8:$H$507)</f>
        <v>0</v>
      </c>
      <c r="U254" s="110">
        <f>IF(G254&lt;&gt;"",SUMIF(total!$G$8:$G$1007,total!G254,$I$8:$I$1007),0)</f>
        <v>0</v>
      </c>
    </row>
    <row r="255" spans="1:21" x14ac:dyDescent="0.25">
      <c r="A255" s="69">
        <v>248</v>
      </c>
      <c r="B255" s="69" t="str">
        <f>IF(AND(C255&lt;&gt;"",C255&lt;&gt;" -  -  -  -  - "),VLOOKUP(C255,exp!$A$8:$B$507,2,FALSE),"")</f>
        <v/>
      </c>
      <c r="C255" s="60"/>
      <c r="D255" s="69" t="str">
        <f>IF(AND(E255&lt;&gt;"",E255&lt;&gt;" -  -  -  -  - "),VLOOKUP(E255,acc!$A$8:$B$507,2,FALSE),"")</f>
        <v/>
      </c>
      <c r="E255" s="60"/>
      <c r="F255" s="44"/>
      <c r="G255" s="69" t="str">
        <f>IF(AND(H255&lt;&gt;"",H255&lt;&gt;" -  -  -  -  - "),VLOOKUP(H255,pay!$A$8:$B$507,2,FALSE),"")</f>
        <v/>
      </c>
      <c r="H255" s="60"/>
      <c r="I255" s="44"/>
      <c r="J255" s="93" t="str">
        <f t="shared" si="15"/>
        <v>OK</v>
      </c>
      <c r="K255" s="93" t="str">
        <f t="shared" si="16"/>
        <v>OK</v>
      </c>
      <c r="L255" s="93" t="str">
        <f t="shared" si="17"/>
        <v>OK</v>
      </c>
      <c r="M255" s="93" t="str">
        <f t="shared" si="18"/>
        <v>OK</v>
      </c>
      <c r="N255" s="63" t="str">
        <f t="shared" si="19"/>
        <v/>
      </c>
      <c r="O255" s="110">
        <f>SUMIF(exp!$B$8:$B$507,total!B255,exp!$Q$8:$Q$507)</f>
        <v>0</v>
      </c>
      <c r="P255" s="111">
        <f>IF(B255&lt;&gt;"",SUMIF(total!$B$8:$B$1007,total!B255,$F$8:$F$1007),0)</f>
        <v>0</v>
      </c>
      <c r="Q255" s="110">
        <f>SUMIF(total!$B$8:$B$1007,total!B255,$I$8:$I$1007)</f>
        <v>0</v>
      </c>
      <c r="R255" s="110">
        <f>SUMIF(acc!$B$8:$B$507,total!D255,acc!$J$8:$J$507)</f>
        <v>0</v>
      </c>
      <c r="S255" s="110">
        <f>IF(D255&lt;&gt;"",SUMIF(total!$D$8:$D$1007,total!D255,$F$8:$F$1007),0)</f>
        <v>0</v>
      </c>
      <c r="T255" s="110">
        <f>SUMIF(pay!$B$8:$B$507,total!G255,pay!$H$8:$H$507)</f>
        <v>0</v>
      </c>
      <c r="U255" s="110">
        <f>IF(G255&lt;&gt;"",SUMIF(total!$G$8:$G$1007,total!G255,$I$8:$I$1007),0)</f>
        <v>0</v>
      </c>
    </row>
    <row r="256" spans="1:21" x14ac:dyDescent="0.25">
      <c r="A256" s="69">
        <v>249</v>
      </c>
      <c r="B256" s="69" t="str">
        <f>IF(AND(C256&lt;&gt;"",C256&lt;&gt;" -  -  -  -  - "),VLOOKUP(C256,exp!$A$8:$B$507,2,FALSE),"")</f>
        <v/>
      </c>
      <c r="C256" s="60"/>
      <c r="D256" s="69" t="str">
        <f>IF(AND(E256&lt;&gt;"",E256&lt;&gt;" -  -  -  -  - "),VLOOKUP(E256,acc!$A$8:$B$507,2,FALSE),"")</f>
        <v/>
      </c>
      <c r="E256" s="60"/>
      <c r="F256" s="44"/>
      <c r="G256" s="69" t="str">
        <f>IF(AND(H256&lt;&gt;"",H256&lt;&gt;" -  -  -  -  - "),VLOOKUP(H256,pay!$A$8:$B$507,2,FALSE),"")</f>
        <v/>
      </c>
      <c r="H256" s="60"/>
      <c r="I256" s="44"/>
      <c r="J256" s="93" t="str">
        <f t="shared" si="15"/>
        <v>OK</v>
      </c>
      <c r="K256" s="93" t="str">
        <f t="shared" si="16"/>
        <v>OK</v>
      </c>
      <c r="L256" s="93" t="str">
        <f t="shared" si="17"/>
        <v>OK</v>
      </c>
      <c r="M256" s="93" t="str">
        <f t="shared" si="18"/>
        <v>OK</v>
      </c>
      <c r="N256" s="63" t="str">
        <f t="shared" si="19"/>
        <v/>
      </c>
      <c r="O256" s="110">
        <f>SUMIF(exp!$B$8:$B$507,total!B256,exp!$Q$8:$Q$507)</f>
        <v>0</v>
      </c>
      <c r="P256" s="111">
        <f>IF(B256&lt;&gt;"",SUMIF(total!$B$8:$B$1007,total!B256,$F$8:$F$1007),0)</f>
        <v>0</v>
      </c>
      <c r="Q256" s="110">
        <f>SUMIF(total!$B$8:$B$1007,total!B256,$I$8:$I$1007)</f>
        <v>0</v>
      </c>
      <c r="R256" s="110">
        <f>SUMIF(acc!$B$8:$B$507,total!D256,acc!$J$8:$J$507)</f>
        <v>0</v>
      </c>
      <c r="S256" s="110">
        <f>IF(D256&lt;&gt;"",SUMIF(total!$D$8:$D$1007,total!D256,$F$8:$F$1007),0)</f>
        <v>0</v>
      </c>
      <c r="T256" s="110">
        <f>SUMIF(pay!$B$8:$B$507,total!G256,pay!$H$8:$H$507)</f>
        <v>0</v>
      </c>
      <c r="U256" s="110">
        <f>IF(G256&lt;&gt;"",SUMIF(total!$G$8:$G$1007,total!G256,$I$8:$I$1007),0)</f>
        <v>0</v>
      </c>
    </row>
    <row r="257" spans="1:21" x14ac:dyDescent="0.25">
      <c r="A257" s="69">
        <v>250</v>
      </c>
      <c r="B257" s="69" t="str">
        <f>IF(AND(C257&lt;&gt;"",C257&lt;&gt;" -  -  -  -  - "),VLOOKUP(C257,exp!$A$8:$B$507,2,FALSE),"")</f>
        <v/>
      </c>
      <c r="C257" s="60"/>
      <c r="D257" s="69" t="str">
        <f>IF(AND(E257&lt;&gt;"",E257&lt;&gt;" -  -  -  -  - "),VLOOKUP(E257,acc!$A$8:$B$507,2,FALSE),"")</f>
        <v/>
      </c>
      <c r="E257" s="60"/>
      <c r="F257" s="44"/>
      <c r="G257" s="69" t="str">
        <f>IF(AND(H257&lt;&gt;"",H257&lt;&gt;" -  -  -  -  - "),VLOOKUP(H257,pay!$A$8:$B$507,2,FALSE),"")</f>
        <v/>
      </c>
      <c r="H257" s="60"/>
      <c r="I257" s="44"/>
      <c r="J257" s="93" t="str">
        <f t="shared" si="15"/>
        <v>OK</v>
      </c>
      <c r="K257" s="93" t="str">
        <f t="shared" si="16"/>
        <v>OK</v>
      </c>
      <c r="L257" s="93" t="str">
        <f t="shared" si="17"/>
        <v>OK</v>
      </c>
      <c r="M257" s="93" t="str">
        <f t="shared" si="18"/>
        <v>OK</v>
      </c>
      <c r="N257" s="63" t="str">
        <f t="shared" si="19"/>
        <v/>
      </c>
      <c r="O257" s="110">
        <f>SUMIF(exp!$B$8:$B$507,total!B257,exp!$Q$8:$Q$507)</f>
        <v>0</v>
      </c>
      <c r="P257" s="111">
        <f>IF(B257&lt;&gt;"",SUMIF(total!$B$8:$B$1007,total!B257,$F$8:$F$1007),0)</f>
        <v>0</v>
      </c>
      <c r="Q257" s="110">
        <f>SUMIF(total!$B$8:$B$1007,total!B257,$I$8:$I$1007)</f>
        <v>0</v>
      </c>
      <c r="R257" s="110">
        <f>SUMIF(acc!$B$8:$B$507,total!D257,acc!$J$8:$J$507)</f>
        <v>0</v>
      </c>
      <c r="S257" s="110">
        <f>IF(D257&lt;&gt;"",SUMIF(total!$D$8:$D$1007,total!D257,$F$8:$F$1007),0)</f>
        <v>0</v>
      </c>
      <c r="T257" s="110">
        <f>SUMIF(pay!$B$8:$B$507,total!G257,pay!$H$8:$H$507)</f>
        <v>0</v>
      </c>
      <c r="U257" s="110">
        <f>IF(G257&lt;&gt;"",SUMIF(total!$G$8:$G$1007,total!G257,$I$8:$I$1007),0)</f>
        <v>0</v>
      </c>
    </row>
    <row r="258" spans="1:21" x14ac:dyDescent="0.25">
      <c r="A258" s="69">
        <v>251</v>
      </c>
      <c r="B258" s="69" t="str">
        <f>IF(AND(C258&lt;&gt;"",C258&lt;&gt;" -  -  -  -  - "),VLOOKUP(C258,exp!$A$8:$B$507,2,FALSE),"")</f>
        <v/>
      </c>
      <c r="C258" s="60"/>
      <c r="D258" s="69" t="str">
        <f>IF(AND(E258&lt;&gt;"",E258&lt;&gt;" -  -  -  -  - "),VLOOKUP(E258,acc!$A$8:$B$507,2,FALSE),"")</f>
        <v/>
      </c>
      <c r="E258" s="60"/>
      <c r="F258" s="44"/>
      <c r="G258" s="69" t="str">
        <f>IF(AND(H258&lt;&gt;"",H258&lt;&gt;" -  -  -  -  - "),VLOOKUP(H258,pay!$A$8:$B$507,2,FALSE),"")</f>
        <v/>
      </c>
      <c r="H258" s="60"/>
      <c r="I258" s="44"/>
      <c r="J258" s="93" t="str">
        <f t="shared" si="15"/>
        <v>OK</v>
      </c>
      <c r="K258" s="93" t="str">
        <f t="shared" si="16"/>
        <v>OK</v>
      </c>
      <c r="L258" s="93" t="str">
        <f t="shared" si="17"/>
        <v>OK</v>
      </c>
      <c r="M258" s="93" t="str">
        <f t="shared" si="18"/>
        <v>OK</v>
      </c>
      <c r="N258" s="63" t="str">
        <f t="shared" si="19"/>
        <v/>
      </c>
      <c r="O258" s="110">
        <f>SUMIF(exp!$B$8:$B$507,total!B258,exp!$Q$8:$Q$507)</f>
        <v>0</v>
      </c>
      <c r="P258" s="111">
        <f>IF(B258&lt;&gt;"",SUMIF(total!$B$8:$B$1007,total!B258,$F$8:$F$1007),0)</f>
        <v>0</v>
      </c>
      <c r="Q258" s="110">
        <f>SUMIF(total!$B$8:$B$1007,total!B258,$I$8:$I$1007)</f>
        <v>0</v>
      </c>
      <c r="R258" s="110">
        <f>SUMIF(acc!$B$8:$B$507,total!D258,acc!$J$8:$J$507)</f>
        <v>0</v>
      </c>
      <c r="S258" s="110">
        <f>IF(D258&lt;&gt;"",SUMIF(total!$D$8:$D$1007,total!D258,$F$8:$F$1007),0)</f>
        <v>0</v>
      </c>
      <c r="T258" s="110">
        <f>SUMIF(pay!$B$8:$B$507,total!G258,pay!$H$8:$H$507)</f>
        <v>0</v>
      </c>
      <c r="U258" s="110">
        <f>IF(G258&lt;&gt;"",SUMIF(total!$G$8:$G$1007,total!G258,$I$8:$I$1007),0)</f>
        <v>0</v>
      </c>
    </row>
    <row r="259" spans="1:21" x14ac:dyDescent="0.25">
      <c r="A259" s="69">
        <v>252</v>
      </c>
      <c r="B259" s="69" t="str">
        <f>IF(AND(C259&lt;&gt;"",C259&lt;&gt;" -  -  -  -  - "),VLOOKUP(C259,exp!$A$8:$B$507,2,FALSE),"")</f>
        <v/>
      </c>
      <c r="C259" s="60"/>
      <c r="D259" s="69" t="str">
        <f>IF(AND(E259&lt;&gt;"",E259&lt;&gt;" -  -  -  -  - "),VLOOKUP(E259,acc!$A$8:$B$507,2,FALSE),"")</f>
        <v/>
      </c>
      <c r="E259" s="60"/>
      <c r="F259" s="44"/>
      <c r="G259" s="69" t="str">
        <f>IF(AND(H259&lt;&gt;"",H259&lt;&gt;" -  -  -  -  - "),VLOOKUP(H259,pay!$A$8:$B$507,2,FALSE),"")</f>
        <v/>
      </c>
      <c r="H259" s="60"/>
      <c r="I259" s="44"/>
      <c r="J259" s="93" t="str">
        <f t="shared" si="15"/>
        <v>OK</v>
      </c>
      <c r="K259" s="93" t="str">
        <f t="shared" si="16"/>
        <v>OK</v>
      </c>
      <c r="L259" s="93" t="str">
        <f t="shared" si="17"/>
        <v>OK</v>
      </c>
      <c r="M259" s="93" t="str">
        <f t="shared" si="18"/>
        <v>OK</v>
      </c>
      <c r="N259" s="63" t="str">
        <f t="shared" si="19"/>
        <v/>
      </c>
      <c r="O259" s="110">
        <f>SUMIF(exp!$B$8:$B$507,total!B259,exp!$Q$8:$Q$507)</f>
        <v>0</v>
      </c>
      <c r="P259" s="111">
        <f>IF(B259&lt;&gt;"",SUMIF(total!$B$8:$B$1007,total!B259,$F$8:$F$1007),0)</f>
        <v>0</v>
      </c>
      <c r="Q259" s="110">
        <f>SUMIF(total!$B$8:$B$1007,total!B259,$I$8:$I$1007)</f>
        <v>0</v>
      </c>
      <c r="R259" s="110">
        <f>SUMIF(acc!$B$8:$B$507,total!D259,acc!$J$8:$J$507)</f>
        <v>0</v>
      </c>
      <c r="S259" s="110">
        <f>IF(D259&lt;&gt;"",SUMIF(total!$D$8:$D$1007,total!D259,$F$8:$F$1007),0)</f>
        <v>0</v>
      </c>
      <c r="T259" s="110">
        <f>SUMIF(pay!$B$8:$B$507,total!G259,pay!$H$8:$H$507)</f>
        <v>0</v>
      </c>
      <c r="U259" s="110">
        <f>IF(G259&lt;&gt;"",SUMIF(total!$G$8:$G$1007,total!G259,$I$8:$I$1007),0)</f>
        <v>0</v>
      </c>
    </row>
    <row r="260" spans="1:21" x14ac:dyDescent="0.25">
      <c r="A260" s="69">
        <v>253</v>
      </c>
      <c r="B260" s="69" t="str">
        <f>IF(AND(C260&lt;&gt;"",C260&lt;&gt;" -  -  -  -  - "),VLOOKUP(C260,exp!$A$8:$B$507,2,FALSE),"")</f>
        <v/>
      </c>
      <c r="C260" s="60"/>
      <c r="D260" s="69" t="str">
        <f>IF(AND(E260&lt;&gt;"",E260&lt;&gt;" -  -  -  -  - "),VLOOKUP(E260,acc!$A$8:$B$507,2,FALSE),"")</f>
        <v/>
      </c>
      <c r="E260" s="60"/>
      <c r="F260" s="44"/>
      <c r="G260" s="69" t="str">
        <f>IF(AND(H260&lt;&gt;"",H260&lt;&gt;" -  -  -  -  - "),VLOOKUP(H260,pay!$A$8:$B$507,2,FALSE),"")</f>
        <v/>
      </c>
      <c r="H260" s="60"/>
      <c r="I260" s="44"/>
      <c r="J260" s="93" t="str">
        <f t="shared" si="15"/>
        <v>OK</v>
      </c>
      <c r="K260" s="93" t="str">
        <f t="shared" si="16"/>
        <v>OK</v>
      </c>
      <c r="L260" s="93" t="str">
        <f t="shared" si="17"/>
        <v>OK</v>
      </c>
      <c r="M260" s="93" t="str">
        <f t="shared" si="18"/>
        <v>OK</v>
      </c>
      <c r="N260" s="63" t="str">
        <f t="shared" si="19"/>
        <v/>
      </c>
      <c r="O260" s="110">
        <f>SUMIF(exp!$B$8:$B$507,total!B260,exp!$Q$8:$Q$507)</f>
        <v>0</v>
      </c>
      <c r="P260" s="111">
        <f>IF(B260&lt;&gt;"",SUMIF(total!$B$8:$B$1007,total!B260,$F$8:$F$1007),0)</f>
        <v>0</v>
      </c>
      <c r="Q260" s="110">
        <f>SUMIF(total!$B$8:$B$1007,total!B260,$I$8:$I$1007)</f>
        <v>0</v>
      </c>
      <c r="R260" s="110">
        <f>SUMIF(acc!$B$8:$B$507,total!D260,acc!$J$8:$J$507)</f>
        <v>0</v>
      </c>
      <c r="S260" s="110">
        <f>IF(D260&lt;&gt;"",SUMIF(total!$D$8:$D$1007,total!D260,$F$8:$F$1007),0)</f>
        <v>0</v>
      </c>
      <c r="T260" s="110">
        <f>SUMIF(pay!$B$8:$B$507,total!G260,pay!$H$8:$H$507)</f>
        <v>0</v>
      </c>
      <c r="U260" s="110">
        <f>IF(G260&lt;&gt;"",SUMIF(total!$G$8:$G$1007,total!G260,$I$8:$I$1007),0)</f>
        <v>0</v>
      </c>
    </row>
    <row r="261" spans="1:21" x14ac:dyDescent="0.25">
      <c r="A261" s="69">
        <v>254</v>
      </c>
      <c r="B261" s="69" t="str">
        <f>IF(AND(C261&lt;&gt;"",C261&lt;&gt;" -  -  -  -  - "),VLOOKUP(C261,exp!$A$8:$B$507,2,FALSE),"")</f>
        <v/>
      </c>
      <c r="C261" s="60"/>
      <c r="D261" s="69" t="str">
        <f>IF(AND(E261&lt;&gt;"",E261&lt;&gt;" -  -  -  -  - "),VLOOKUP(E261,acc!$A$8:$B$507,2,FALSE),"")</f>
        <v/>
      </c>
      <c r="E261" s="60"/>
      <c r="F261" s="44"/>
      <c r="G261" s="69" t="str">
        <f>IF(AND(H261&lt;&gt;"",H261&lt;&gt;" -  -  -  -  - "),VLOOKUP(H261,pay!$A$8:$B$507,2,FALSE),"")</f>
        <v/>
      </c>
      <c r="H261" s="60"/>
      <c r="I261" s="44"/>
      <c r="J261" s="93" t="str">
        <f t="shared" si="15"/>
        <v>OK</v>
      </c>
      <c r="K261" s="93" t="str">
        <f t="shared" si="16"/>
        <v>OK</v>
      </c>
      <c r="L261" s="93" t="str">
        <f t="shared" si="17"/>
        <v>OK</v>
      </c>
      <c r="M261" s="93" t="str">
        <f t="shared" si="18"/>
        <v>OK</v>
      </c>
      <c r="N261" s="63" t="str">
        <f t="shared" si="19"/>
        <v/>
      </c>
      <c r="O261" s="110">
        <f>SUMIF(exp!$B$8:$B$507,total!B261,exp!$Q$8:$Q$507)</f>
        <v>0</v>
      </c>
      <c r="P261" s="111">
        <f>IF(B261&lt;&gt;"",SUMIF(total!$B$8:$B$1007,total!B261,$F$8:$F$1007),0)</f>
        <v>0</v>
      </c>
      <c r="Q261" s="110">
        <f>SUMIF(total!$B$8:$B$1007,total!B261,$I$8:$I$1007)</f>
        <v>0</v>
      </c>
      <c r="R261" s="110">
        <f>SUMIF(acc!$B$8:$B$507,total!D261,acc!$J$8:$J$507)</f>
        <v>0</v>
      </c>
      <c r="S261" s="110">
        <f>IF(D261&lt;&gt;"",SUMIF(total!$D$8:$D$1007,total!D261,$F$8:$F$1007),0)</f>
        <v>0</v>
      </c>
      <c r="T261" s="110">
        <f>SUMIF(pay!$B$8:$B$507,total!G261,pay!$H$8:$H$507)</f>
        <v>0</v>
      </c>
      <c r="U261" s="110">
        <f>IF(G261&lt;&gt;"",SUMIF(total!$G$8:$G$1007,total!G261,$I$8:$I$1007),0)</f>
        <v>0</v>
      </c>
    </row>
    <row r="262" spans="1:21" x14ac:dyDescent="0.25">
      <c r="A262" s="69">
        <v>255</v>
      </c>
      <c r="B262" s="69" t="str">
        <f>IF(AND(C262&lt;&gt;"",C262&lt;&gt;" -  -  -  -  - "),VLOOKUP(C262,exp!$A$8:$B$507,2,FALSE),"")</f>
        <v/>
      </c>
      <c r="C262" s="60"/>
      <c r="D262" s="69" t="str">
        <f>IF(AND(E262&lt;&gt;"",E262&lt;&gt;" -  -  -  -  - "),VLOOKUP(E262,acc!$A$8:$B$507,2,FALSE),"")</f>
        <v/>
      </c>
      <c r="E262" s="60"/>
      <c r="F262" s="44"/>
      <c r="G262" s="69" t="str">
        <f>IF(AND(H262&lt;&gt;"",H262&lt;&gt;" -  -  -  -  - "),VLOOKUP(H262,pay!$A$8:$B$507,2,FALSE),"")</f>
        <v/>
      </c>
      <c r="H262" s="60"/>
      <c r="I262" s="44"/>
      <c r="J262" s="93" t="str">
        <f t="shared" si="15"/>
        <v>OK</v>
      </c>
      <c r="K262" s="93" t="str">
        <f t="shared" si="16"/>
        <v>OK</v>
      </c>
      <c r="L262" s="93" t="str">
        <f t="shared" si="17"/>
        <v>OK</v>
      </c>
      <c r="M262" s="93" t="str">
        <f t="shared" si="18"/>
        <v>OK</v>
      </c>
      <c r="N262" s="63" t="str">
        <f t="shared" si="19"/>
        <v/>
      </c>
      <c r="O262" s="110">
        <f>SUMIF(exp!$B$8:$B$507,total!B262,exp!$Q$8:$Q$507)</f>
        <v>0</v>
      </c>
      <c r="P262" s="111">
        <f>IF(B262&lt;&gt;"",SUMIF(total!$B$8:$B$1007,total!B262,$F$8:$F$1007),0)</f>
        <v>0</v>
      </c>
      <c r="Q262" s="110">
        <f>SUMIF(total!$B$8:$B$1007,total!B262,$I$8:$I$1007)</f>
        <v>0</v>
      </c>
      <c r="R262" s="110">
        <f>SUMIF(acc!$B$8:$B$507,total!D262,acc!$J$8:$J$507)</f>
        <v>0</v>
      </c>
      <c r="S262" s="110">
        <f>IF(D262&lt;&gt;"",SUMIF(total!$D$8:$D$1007,total!D262,$F$8:$F$1007),0)</f>
        <v>0</v>
      </c>
      <c r="T262" s="110">
        <f>SUMIF(pay!$B$8:$B$507,total!G262,pay!$H$8:$H$507)</f>
        <v>0</v>
      </c>
      <c r="U262" s="110">
        <f>IF(G262&lt;&gt;"",SUMIF(total!$G$8:$G$1007,total!G262,$I$8:$I$1007),0)</f>
        <v>0</v>
      </c>
    </row>
    <row r="263" spans="1:21" x14ac:dyDescent="0.25">
      <c r="A263" s="69">
        <v>256</v>
      </c>
      <c r="B263" s="69" t="str">
        <f>IF(AND(C263&lt;&gt;"",C263&lt;&gt;" -  -  -  -  - "),VLOOKUP(C263,exp!$A$8:$B$507,2,FALSE),"")</f>
        <v/>
      </c>
      <c r="C263" s="60"/>
      <c r="D263" s="69" t="str">
        <f>IF(AND(E263&lt;&gt;"",E263&lt;&gt;" -  -  -  -  - "),VLOOKUP(E263,acc!$A$8:$B$507,2,FALSE),"")</f>
        <v/>
      </c>
      <c r="E263" s="60"/>
      <c r="F263" s="44"/>
      <c r="G263" s="69" t="str">
        <f>IF(AND(H263&lt;&gt;"",H263&lt;&gt;" -  -  -  -  - "),VLOOKUP(H263,pay!$A$8:$B$507,2,FALSE),"")</f>
        <v/>
      </c>
      <c r="H263" s="60"/>
      <c r="I263" s="44"/>
      <c r="J263" s="93" t="str">
        <f t="shared" si="15"/>
        <v>OK</v>
      </c>
      <c r="K263" s="93" t="str">
        <f t="shared" si="16"/>
        <v>OK</v>
      </c>
      <c r="L263" s="93" t="str">
        <f t="shared" si="17"/>
        <v>OK</v>
      </c>
      <c r="M263" s="93" t="str">
        <f t="shared" si="18"/>
        <v>OK</v>
      </c>
      <c r="N263" s="63" t="str">
        <f t="shared" si="19"/>
        <v/>
      </c>
      <c r="O263" s="110">
        <f>SUMIF(exp!$B$8:$B$507,total!B263,exp!$Q$8:$Q$507)</f>
        <v>0</v>
      </c>
      <c r="P263" s="111">
        <f>IF(B263&lt;&gt;"",SUMIF(total!$B$8:$B$1007,total!B263,$F$8:$F$1007),0)</f>
        <v>0</v>
      </c>
      <c r="Q263" s="110">
        <f>SUMIF(total!$B$8:$B$1007,total!B263,$I$8:$I$1007)</f>
        <v>0</v>
      </c>
      <c r="R263" s="110">
        <f>SUMIF(acc!$B$8:$B$507,total!D263,acc!$J$8:$J$507)</f>
        <v>0</v>
      </c>
      <c r="S263" s="110">
        <f>IF(D263&lt;&gt;"",SUMIF(total!$D$8:$D$1007,total!D263,$F$8:$F$1007),0)</f>
        <v>0</v>
      </c>
      <c r="T263" s="110">
        <f>SUMIF(pay!$B$8:$B$507,total!G263,pay!$H$8:$H$507)</f>
        <v>0</v>
      </c>
      <c r="U263" s="110">
        <f>IF(G263&lt;&gt;"",SUMIF(total!$G$8:$G$1007,total!G263,$I$8:$I$1007),0)</f>
        <v>0</v>
      </c>
    </row>
    <row r="264" spans="1:21" x14ac:dyDescent="0.25">
      <c r="A264" s="69">
        <v>257</v>
      </c>
      <c r="B264" s="69" t="str">
        <f>IF(AND(C264&lt;&gt;"",C264&lt;&gt;" -  -  -  -  - "),VLOOKUP(C264,exp!$A$8:$B$507,2,FALSE),"")</f>
        <v/>
      </c>
      <c r="C264" s="60"/>
      <c r="D264" s="69" t="str">
        <f>IF(AND(E264&lt;&gt;"",E264&lt;&gt;" -  -  -  -  - "),VLOOKUP(E264,acc!$A$8:$B$507,2,FALSE),"")</f>
        <v/>
      </c>
      <c r="E264" s="60"/>
      <c r="F264" s="44"/>
      <c r="G264" s="69" t="str">
        <f>IF(AND(H264&lt;&gt;"",H264&lt;&gt;" -  -  -  -  - "),VLOOKUP(H264,pay!$A$8:$B$507,2,FALSE),"")</f>
        <v/>
      </c>
      <c r="H264" s="60"/>
      <c r="I264" s="44"/>
      <c r="J264" s="93" t="str">
        <f t="shared" si="15"/>
        <v>OK</v>
      </c>
      <c r="K264" s="93" t="str">
        <f t="shared" si="16"/>
        <v>OK</v>
      </c>
      <c r="L264" s="93" t="str">
        <f t="shared" si="17"/>
        <v>OK</v>
      </c>
      <c r="M264" s="93" t="str">
        <f t="shared" si="18"/>
        <v>OK</v>
      </c>
      <c r="N264" s="63" t="str">
        <f t="shared" si="19"/>
        <v/>
      </c>
      <c r="O264" s="110">
        <f>SUMIF(exp!$B$8:$B$507,total!B264,exp!$Q$8:$Q$507)</f>
        <v>0</v>
      </c>
      <c r="P264" s="111">
        <f>IF(B264&lt;&gt;"",SUMIF(total!$B$8:$B$1007,total!B264,$F$8:$F$1007),0)</f>
        <v>0</v>
      </c>
      <c r="Q264" s="110">
        <f>SUMIF(total!$B$8:$B$1007,total!B264,$I$8:$I$1007)</f>
        <v>0</v>
      </c>
      <c r="R264" s="110">
        <f>SUMIF(acc!$B$8:$B$507,total!D264,acc!$J$8:$J$507)</f>
        <v>0</v>
      </c>
      <c r="S264" s="110">
        <f>IF(D264&lt;&gt;"",SUMIF(total!$D$8:$D$1007,total!D264,$F$8:$F$1007),0)</f>
        <v>0</v>
      </c>
      <c r="T264" s="110">
        <f>SUMIF(pay!$B$8:$B$507,total!G264,pay!$H$8:$H$507)</f>
        <v>0</v>
      </c>
      <c r="U264" s="110">
        <f>IF(G264&lt;&gt;"",SUMIF(total!$G$8:$G$1007,total!G264,$I$8:$I$1007),0)</f>
        <v>0</v>
      </c>
    </row>
    <row r="265" spans="1:21" x14ac:dyDescent="0.25">
      <c r="A265" s="69">
        <v>258</v>
      </c>
      <c r="B265" s="69" t="str">
        <f>IF(AND(C265&lt;&gt;"",C265&lt;&gt;" -  -  -  -  - "),VLOOKUP(C265,exp!$A$8:$B$507,2,FALSE),"")</f>
        <v/>
      </c>
      <c r="C265" s="60"/>
      <c r="D265" s="69" t="str">
        <f>IF(AND(E265&lt;&gt;"",E265&lt;&gt;" -  -  -  -  - "),VLOOKUP(E265,acc!$A$8:$B$507,2,FALSE),"")</f>
        <v/>
      </c>
      <c r="E265" s="60"/>
      <c r="F265" s="44"/>
      <c r="G265" s="69" t="str">
        <f>IF(AND(H265&lt;&gt;"",H265&lt;&gt;" -  -  -  -  - "),VLOOKUP(H265,pay!$A$8:$B$507,2,FALSE),"")</f>
        <v/>
      </c>
      <c r="H265" s="60"/>
      <c r="I265" s="44"/>
      <c r="J265" s="93" t="str">
        <f t="shared" ref="J265:J328" si="20">IF(F265&lt;&gt;I265,"колони F и I са с различна сума",IF(AND(OR(F265&lt;=0,I265&lt;=0),F265&lt;&gt;"",I265&lt;&gt;""),"Попълнена е сума равна или по-малка от 0-ла",IF(AND(OR(B265&lt;&gt;"",D265&lt;&gt;"",F265&lt;&gt;"",G265&lt;&gt;"",I265&lt;&gt;""),OR(B265="",D265="",F265="",G265="",I265="")),"Не са попълнени всички полета","OK")))</f>
        <v>OK</v>
      </c>
      <c r="K265" s="93" t="str">
        <f t="shared" ref="K265:K328" si="21">IF(O265&gt;P265,"Разходът е на по-висока стойност от посочените в Таблица 5 части от счетовнодни документи",IF(O265&gt;Q265,"Разходът е на по-висока стойност от посочените в Таблица 5 части от платежни документи","OK"))</f>
        <v>OK</v>
      </c>
      <c r="L265" s="93" t="str">
        <f t="shared" ref="L265:L328" si="22">IF(R265&lt;S265,"Сумата на частите на счетоводния документ в Т5, е по-голяма от стойността му в Т3","OK")</f>
        <v>OK</v>
      </c>
      <c r="M265" s="93" t="str">
        <f t="shared" ref="M265:M328" si="23">IF(T265&lt;U265,"Сумата на частите на платежния документ в Т5, е по-голяма от стойността му в Т4","OK")</f>
        <v>OK</v>
      </c>
      <c r="N265" s="63" t="str">
        <f t="shared" ref="N265:N328" si="24">IF(OR(ABS(F265)*100&gt;TRUNC(ABS(F265)*100),ABS(I265)*100&gt;TRUNC(ABS(I265)*100)),"Въведена е сума с повече от два знака след десетичната запетая","")</f>
        <v/>
      </c>
      <c r="O265" s="110">
        <f>SUMIF(exp!$B$8:$B$507,total!B265,exp!$Q$8:$Q$507)</f>
        <v>0</v>
      </c>
      <c r="P265" s="111">
        <f>IF(B265&lt;&gt;"",SUMIF(total!$B$8:$B$1007,total!B265,$F$8:$F$1007),0)</f>
        <v>0</v>
      </c>
      <c r="Q265" s="110">
        <f>SUMIF(total!$B$8:$B$1007,total!B265,$I$8:$I$1007)</f>
        <v>0</v>
      </c>
      <c r="R265" s="110">
        <f>SUMIF(acc!$B$8:$B$507,total!D265,acc!$J$8:$J$507)</f>
        <v>0</v>
      </c>
      <c r="S265" s="110">
        <f>IF(D265&lt;&gt;"",SUMIF(total!$D$8:$D$1007,total!D265,$F$8:$F$1007),0)</f>
        <v>0</v>
      </c>
      <c r="T265" s="110">
        <f>SUMIF(pay!$B$8:$B$507,total!G265,pay!$H$8:$H$507)</f>
        <v>0</v>
      </c>
      <c r="U265" s="110">
        <f>IF(G265&lt;&gt;"",SUMIF(total!$G$8:$G$1007,total!G265,$I$8:$I$1007),0)</f>
        <v>0</v>
      </c>
    </row>
    <row r="266" spans="1:21" x14ac:dyDescent="0.25">
      <c r="A266" s="69">
        <v>259</v>
      </c>
      <c r="B266" s="69" t="str">
        <f>IF(AND(C266&lt;&gt;"",C266&lt;&gt;" -  -  -  -  - "),VLOOKUP(C266,exp!$A$8:$B$507,2,FALSE),"")</f>
        <v/>
      </c>
      <c r="C266" s="60"/>
      <c r="D266" s="69" t="str">
        <f>IF(AND(E266&lt;&gt;"",E266&lt;&gt;" -  -  -  -  - "),VLOOKUP(E266,acc!$A$8:$B$507,2,FALSE),"")</f>
        <v/>
      </c>
      <c r="E266" s="60"/>
      <c r="F266" s="44"/>
      <c r="G266" s="69" t="str">
        <f>IF(AND(H266&lt;&gt;"",H266&lt;&gt;" -  -  -  -  - "),VLOOKUP(H266,pay!$A$8:$B$507,2,FALSE),"")</f>
        <v/>
      </c>
      <c r="H266" s="60"/>
      <c r="I266" s="44"/>
      <c r="J266" s="93" t="str">
        <f t="shared" si="20"/>
        <v>OK</v>
      </c>
      <c r="K266" s="93" t="str">
        <f t="shared" si="21"/>
        <v>OK</v>
      </c>
      <c r="L266" s="93" t="str">
        <f t="shared" si="22"/>
        <v>OK</v>
      </c>
      <c r="M266" s="93" t="str">
        <f t="shared" si="23"/>
        <v>OK</v>
      </c>
      <c r="N266" s="63" t="str">
        <f t="shared" si="24"/>
        <v/>
      </c>
      <c r="O266" s="110">
        <f>SUMIF(exp!$B$8:$B$507,total!B266,exp!$Q$8:$Q$507)</f>
        <v>0</v>
      </c>
      <c r="P266" s="111">
        <f>IF(B266&lt;&gt;"",SUMIF(total!$B$8:$B$1007,total!B266,$F$8:$F$1007),0)</f>
        <v>0</v>
      </c>
      <c r="Q266" s="110">
        <f>SUMIF(total!$B$8:$B$1007,total!B266,$I$8:$I$1007)</f>
        <v>0</v>
      </c>
      <c r="R266" s="110">
        <f>SUMIF(acc!$B$8:$B$507,total!D266,acc!$J$8:$J$507)</f>
        <v>0</v>
      </c>
      <c r="S266" s="110">
        <f>IF(D266&lt;&gt;"",SUMIF(total!$D$8:$D$1007,total!D266,$F$8:$F$1007),0)</f>
        <v>0</v>
      </c>
      <c r="T266" s="110">
        <f>SUMIF(pay!$B$8:$B$507,total!G266,pay!$H$8:$H$507)</f>
        <v>0</v>
      </c>
      <c r="U266" s="110">
        <f>IF(G266&lt;&gt;"",SUMIF(total!$G$8:$G$1007,total!G266,$I$8:$I$1007),0)</f>
        <v>0</v>
      </c>
    </row>
    <row r="267" spans="1:21" x14ac:dyDescent="0.25">
      <c r="A267" s="69">
        <v>260</v>
      </c>
      <c r="B267" s="69" t="str">
        <f>IF(AND(C267&lt;&gt;"",C267&lt;&gt;" -  -  -  -  - "),VLOOKUP(C267,exp!$A$8:$B$507,2,FALSE),"")</f>
        <v/>
      </c>
      <c r="C267" s="60"/>
      <c r="D267" s="69" t="str">
        <f>IF(AND(E267&lt;&gt;"",E267&lt;&gt;" -  -  -  -  - "),VLOOKUP(E267,acc!$A$8:$B$507,2,FALSE),"")</f>
        <v/>
      </c>
      <c r="E267" s="60"/>
      <c r="F267" s="44"/>
      <c r="G267" s="69" t="str">
        <f>IF(AND(H267&lt;&gt;"",H267&lt;&gt;" -  -  -  -  - "),VLOOKUP(H267,pay!$A$8:$B$507,2,FALSE),"")</f>
        <v/>
      </c>
      <c r="H267" s="60"/>
      <c r="I267" s="44"/>
      <c r="J267" s="93" t="str">
        <f t="shared" si="20"/>
        <v>OK</v>
      </c>
      <c r="K267" s="93" t="str">
        <f t="shared" si="21"/>
        <v>OK</v>
      </c>
      <c r="L267" s="93" t="str">
        <f t="shared" si="22"/>
        <v>OK</v>
      </c>
      <c r="M267" s="93" t="str">
        <f t="shared" si="23"/>
        <v>OK</v>
      </c>
      <c r="N267" s="63" t="str">
        <f t="shared" si="24"/>
        <v/>
      </c>
      <c r="O267" s="110">
        <f>SUMIF(exp!$B$8:$B$507,total!B267,exp!$Q$8:$Q$507)</f>
        <v>0</v>
      </c>
      <c r="P267" s="111">
        <f>IF(B267&lt;&gt;"",SUMIF(total!$B$8:$B$1007,total!B267,$F$8:$F$1007),0)</f>
        <v>0</v>
      </c>
      <c r="Q267" s="110">
        <f>SUMIF(total!$B$8:$B$1007,total!B267,$I$8:$I$1007)</f>
        <v>0</v>
      </c>
      <c r="R267" s="110">
        <f>SUMIF(acc!$B$8:$B$507,total!D267,acc!$J$8:$J$507)</f>
        <v>0</v>
      </c>
      <c r="S267" s="110">
        <f>IF(D267&lt;&gt;"",SUMIF(total!$D$8:$D$1007,total!D267,$F$8:$F$1007),0)</f>
        <v>0</v>
      </c>
      <c r="T267" s="110">
        <f>SUMIF(pay!$B$8:$B$507,total!G267,pay!$H$8:$H$507)</f>
        <v>0</v>
      </c>
      <c r="U267" s="110">
        <f>IF(G267&lt;&gt;"",SUMIF(total!$G$8:$G$1007,total!G267,$I$8:$I$1007),0)</f>
        <v>0</v>
      </c>
    </row>
    <row r="268" spans="1:21" x14ac:dyDescent="0.25">
      <c r="A268" s="69">
        <v>261</v>
      </c>
      <c r="B268" s="69" t="str">
        <f>IF(AND(C268&lt;&gt;"",C268&lt;&gt;" -  -  -  -  - "),VLOOKUP(C268,exp!$A$8:$B$507,2,FALSE),"")</f>
        <v/>
      </c>
      <c r="C268" s="60"/>
      <c r="D268" s="69" t="str">
        <f>IF(AND(E268&lt;&gt;"",E268&lt;&gt;" -  -  -  -  - "),VLOOKUP(E268,acc!$A$8:$B$507,2,FALSE),"")</f>
        <v/>
      </c>
      <c r="E268" s="60"/>
      <c r="F268" s="44"/>
      <c r="G268" s="69" t="str">
        <f>IF(AND(H268&lt;&gt;"",H268&lt;&gt;" -  -  -  -  - "),VLOOKUP(H268,pay!$A$8:$B$507,2,FALSE),"")</f>
        <v/>
      </c>
      <c r="H268" s="60"/>
      <c r="I268" s="44"/>
      <c r="J268" s="93" t="str">
        <f t="shared" si="20"/>
        <v>OK</v>
      </c>
      <c r="K268" s="93" t="str">
        <f t="shared" si="21"/>
        <v>OK</v>
      </c>
      <c r="L268" s="93" t="str">
        <f t="shared" si="22"/>
        <v>OK</v>
      </c>
      <c r="M268" s="93" t="str">
        <f t="shared" si="23"/>
        <v>OK</v>
      </c>
      <c r="N268" s="63" t="str">
        <f t="shared" si="24"/>
        <v/>
      </c>
      <c r="O268" s="110">
        <f>SUMIF(exp!$B$8:$B$507,total!B268,exp!$Q$8:$Q$507)</f>
        <v>0</v>
      </c>
      <c r="P268" s="111">
        <f>IF(B268&lt;&gt;"",SUMIF(total!$B$8:$B$1007,total!B268,$F$8:$F$1007),0)</f>
        <v>0</v>
      </c>
      <c r="Q268" s="110">
        <f>SUMIF(total!$B$8:$B$1007,total!B268,$I$8:$I$1007)</f>
        <v>0</v>
      </c>
      <c r="R268" s="110">
        <f>SUMIF(acc!$B$8:$B$507,total!D268,acc!$J$8:$J$507)</f>
        <v>0</v>
      </c>
      <c r="S268" s="110">
        <f>IF(D268&lt;&gt;"",SUMIF(total!$D$8:$D$1007,total!D268,$F$8:$F$1007),0)</f>
        <v>0</v>
      </c>
      <c r="T268" s="110">
        <f>SUMIF(pay!$B$8:$B$507,total!G268,pay!$H$8:$H$507)</f>
        <v>0</v>
      </c>
      <c r="U268" s="110">
        <f>IF(G268&lt;&gt;"",SUMIF(total!$G$8:$G$1007,total!G268,$I$8:$I$1007),0)</f>
        <v>0</v>
      </c>
    </row>
    <row r="269" spans="1:21" x14ac:dyDescent="0.25">
      <c r="A269" s="69">
        <v>262</v>
      </c>
      <c r="B269" s="69" t="str">
        <f>IF(AND(C269&lt;&gt;"",C269&lt;&gt;" -  -  -  -  - "),VLOOKUP(C269,exp!$A$8:$B$507,2,FALSE),"")</f>
        <v/>
      </c>
      <c r="C269" s="60"/>
      <c r="D269" s="69" t="str">
        <f>IF(AND(E269&lt;&gt;"",E269&lt;&gt;" -  -  -  -  - "),VLOOKUP(E269,acc!$A$8:$B$507,2,FALSE),"")</f>
        <v/>
      </c>
      <c r="E269" s="60"/>
      <c r="F269" s="44"/>
      <c r="G269" s="69" t="str">
        <f>IF(AND(H269&lt;&gt;"",H269&lt;&gt;" -  -  -  -  - "),VLOOKUP(H269,pay!$A$8:$B$507,2,FALSE),"")</f>
        <v/>
      </c>
      <c r="H269" s="60"/>
      <c r="I269" s="44"/>
      <c r="J269" s="93" t="str">
        <f t="shared" si="20"/>
        <v>OK</v>
      </c>
      <c r="K269" s="93" t="str">
        <f t="shared" si="21"/>
        <v>OK</v>
      </c>
      <c r="L269" s="93" t="str">
        <f t="shared" si="22"/>
        <v>OK</v>
      </c>
      <c r="M269" s="93" t="str">
        <f t="shared" si="23"/>
        <v>OK</v>
      </c>
      <c r="N269" s="63" t="str">
        <f t="shared" si="24"/>
        <v/>
      </c>
      <c r="O269" s="110">
        <f>SUMIF(exp!$B$8:$B$507,total!B269,exp!$Q$8:$Q$507)</f>
        <v>0</v>
      </c>
      <c r="P269" s="111">
        <f>IF(B269&lt;&gt;"",SUMIF(total!$B$8:$B$1007,total!B269,$F$8:$F$1007),0)</f>
        <v>0</v>
      </c>
      <c r="Q269" s="110">
        <f>SUMIF(total!$B$8:$B$1007,total!B269,$I$8:$I$1007)</f>
        <v>0</v>
      </c>
      <c r="R269" s="110">
        <f>SUMIF(acc!$B$8:$B$507,total!D269,acc!$J$8:$J$507)</f>
        <v>0</v>
      </c>
      <c r="S269" s="110">
        <f>IF(D269&lt;&gt;"",SUMIF(total!$D$8:$D$1007,total!D269,$F$8:$F$1007),0)</f>
        <v>0</v>
      </c>
      <c r="T269" s="110">
        <f>SUMIF(pay!$B$8:$B$507,total!G269,pay!$H$8:$H$507)</f>
        <v>0</v>
      </c>
      <c r="U269" s="110">
        <f>IF(G269&lt;&gt;"",SUMIF(total!$G$8:$G$1007,total!G269,$I$8:$I$1007),0)</f>
        <v>0</v>
      </c>
    </row>
    <row r="270" spans="1:21" x14ac:dyDescent="0.25">
      <c r="A270" s="69">
        <v>263</v>
      </c>
      <c r="B270" s="69" t="str">
        <f>IF(AND(C270&lt;&gt;"",C270&lt;&gt;" -  -  -  -  - "),VLOOKUP(C270,exp!$A$8:$B$507,2,FALSE),"")</f>
        <v/>
      </c>
      <c r="C270" s="60"/>
      <c r="D270" s="69" t="str">
        <f>IF(AND(E270&lt;&gt;"",E270&lt;&gt;" -  -  -  -  - "),VLOOKUP(E270,acc!$A$8:$B$507,2,FALSE),"")</f>
        <v/>
      </c>
      <c r="E270" s="60"/>
      <c r="F270" s="44"/>
      <c r="G270" s="69" t="str">
        <f>IF(AND(H270&lt;&gt;"",H270&lt;&gt;" -  -  -  -  - "),VLOOKUP(H270,pay!$A$8:$B$507,2,FALSE),"")</f>
        <v/>
      </c>
      <c r="H270" s="60"/>
      <c r="I270" s="44"/>
      <c r="J270" s="93" t="str">
        <f t="shared" si="20"/>
        <v>OK</v>
      </c>
      <c r="K270" s="93" t="str">
        <f t="shared" si="21"/>
        <v>OK</v>
      </c>
      <c r="L270" s="93" t="str">
        <f t="shared" si="22"/>
        <v>OK</v>
      </c>
      <c r="M270" s="93" t="str">
        <f t="shared" si="23"/>
        <v>OK</v>
      </c>
      <c r="N270" s="63" t="str">
        <f t="shared" si="24"/>
        <v/>
      </c>
      <c r="O270" s="110">
        <f>SUMIF(exp!$B$8:$B$507,total!B270,exp!$Q$8:$Q$507)</f>
        <v>0</v>
      </c>
      <c r="P270" s="111">
        <f>IF(B270&lt;&gt;"",SUMIF(total!$B$8:$B$1007,total!B270,$F$8:$F$1007),0)</f>
        <v>0</v>
      </c>
      <c r="Q270" s="110">
        <f>SUMIF(total!$B$8:$B$1007,total!B270,$I$8:$I$1007)</f>
        <v>0</v>
      </c>
      <c r="R270" s="110">
        <f>SUMIF(acc!$B$8:$B$507,total!D270,acc!$J$8:$J$507)</f>
        <v>0</v>
      </c>
      <c r="S270" s="110">
        <f>IF(D270&lt;&gt;"",SUMIF(total!$D$8:$D$1007,total!D270,$F$8:$F$1007),0)</f>
        <v>0</v>
      </c>
      <c r="T270" s="110">
        <f>SUMIF(pay!$B$8:$B$507,total!G270,pay!$H$8:$H$507)</f>
        <v>0</v>
      </c>
      <c r="U270" s="110">
        <f>IF(G270&lt;&gt;"",SUMIF(total!$G$8:$G$1007,total!G270,$I$8:$I$1007),0)</f>
        <v>0</v>
      </c>
    </row>
    <row r="271" spans="1:21" x14ac:dyDescent="0.25">
      <c r="A271" s="69">
        <v>264</v>
      </c>
      <c r="B271" s="69" t="str">
        <f>IF(AND(C271&lt;&gt;"",C271&lt;&gt;" -  -  -  -  - "),VLOOKUP(C271,exp!$A$8:$B$507,2,FALSE),"")</f>
        <v/>
      </c>
      <c r="C271" s="60"/>
      <c r="D271" s="69" t="str">
        <f>IF(AND(E271&lt;&gt;"",E271&lt;&gt;" -  -  -  -  - "),VLOOKUP(E271,acc!$A$8:$B$507,2,FALSE),"")</f>
        <v/>
      </c>
      <c r="E271" s="60"/>
      <c r="F271" s="44"/>
      <c r="G271" s="69" t="str">
        <f>IF(AND(H271&lt;&gt;"",H271&lt;&gt;" -  -  -  -  - "),VLOOKUP(H271,pay!$A$8:$B$507,2,FALSE),"")</f>
        <v/>
      </c>
      <c r="H271" s="60"/>
      <c r="I271" s="44"/>
      <c r="J271" s="93" t="str">
        <f t="shared" si="20"/>
        <v>OK</v>
      </c>
      <c r="K271" s="93" t="str">
        <f t="shared" si="21"/>
        <v>OK</v>
      </c>
      <c r="L271" s="93" t="str">
        <f t="shared" si="22"/>
        <v>OK</v>
      </c>
      <c r="M271" s="93" t="str">
        <f t="shared" si="23"/>
        <v>OK</v>
      </c>
      <c r="N271" s="63" t="str">
        <f t="shared" si="24"/>
        <v/>
      </c>
      <c r="O271" s="110">
        <f>SUMIF(exp!$B$8:$B$507,total!B271,exp!$Q$8:$Q$507)</f>
        <v>0</v>
      </c>
      <c r="P271" s="111">
        <f>IF(B271&lt;&gt;"",SUMIF(total!$B$8:$B$1007,total!B271,$F$8:$F$1007),0)</f>
        <v>0</v>
      </c>
      <c r="Q271" s="110">
        <f>SUMIF(total!$B$8:$B$1007,total!B271,$I$8:$I$1007)</f>
        <v>0</v>
      </c>
      <c r="R271" s="110">
        <f>SUMIF(acc!$B$8:$B$507,total!D271,acc!$J$8:$J$507)</f>
        <v>0</v>
      </c>
      <c r="S271" s="110">
        <f>IF(D271&lt;&gt;"",SUMIF(total!$D$8:$D$1007,total!D271,$F$8:$F$1007),0)</f>
        <v>0</v>
      </c>
      <c r="T271" s="110">
        <f>SUMIF(pay!$B$8:$B$507,total!G271,pay!$H$8:$H$507)</f>
        <v>0</v>
      </c>
      <c r="U271" s="110">
        <f>IF(G271&lt;&gt;"",SUMIF(total!$G$8:$G$1007,total!G271,$I$8:$I$1007),0)</f>
        <v>0</v>
      </c>
    </row>
    <row r="272" spans="1:21" x14ac:dyDescent="0.25">
      <c r="A272" s="69">
        <v>265</v>
      </c>
      <c r="B272" s="69" t="str">
        <f>IF(AND(C272&lt;&gt;"",C272&lt;&gt;" -  -  -  -  - "),VLOOKUP(C272,exp!$A$8:$B$507,2,FALSE),"")</f>
        <v/>
      </c>
      <c r="C272" s="60"/>
      <c r="D272" s="69" t="str">
        <f>IF(AND(E272&lt;&gt;"",E272&lt;&gt;" -  -  -  -  - "),VLOOKUP(E272,acc!$A$8:$B$507,2,FALSE),"")</f>
        <v/>
      </c>
      <c r="E272" s="60"/>
      <c r="F272" s="44"/>
      <c r="G272" s="69" t="str">
        <f>IF(AND(H272&lt;&gt;"",H272&lt;&gt;" -  -  -  -  - "),VLOOKUP(H272,pay!$A$8:$B$507,2,FALSE),"")</f>
        <v/>
      </c>
      <c r="H272" s="60"/>
      <c r="I272" s="44"/>
      <c r="J272" s="93" t="str">
        <f t="shared" si="20"/>
        <v>OK</v>
      </c>
      <c r="K272" s="93" t="str">
        <f t="shared" si="21"/>
        <v>OK</v>
      </c>
      <c r="L272" s="93" t="str">
        <f t="shared" si="22"/>
        <v>OK</v>
      </c>
      <c r="M272" s="93" t="str">
        <f t="shared" si="23"/>
        <v>OK</v>
      </c>
      <c r="N272" s="63" t="str">
        <f t="shared" si="24"/>
        <v/>
      </c>
      <c r="O272" s="110">
        <f>SUMIF(exp!$B$8:$B$507,total!B272,exp!$Q$8:$Q$507)</f>
        <v>0</v>
      </c>
      <c r="P272" s="111">
        <f>IF(B272&lt;&gt;"",SUMIF(total!$B$8:$B$1007,total!B272,$F$8:$F$1007),0)</f>
        <v>0</v>
      </c>
      <c r="Q272" s="110">
        <f>SUMIF(total!$B$8:$B$1007,total!B272,$I$8:$I$1007)</f>
        <v>0</v>
      </c>
      <c r="R272" s="110">
        <f>SUMIF(acc!$B$8:$B$507,total!D272,acc!$J$8:$J$507)</f>
        <v>0</v>
      </c>
      <c r="S272" s="110">
        <f>IF(D272&lt;&gt;"",SUMIF(total!$D$8:$D$1007,total!D272,$F$8:$F$1007),0)</f>
        <v>0</v>
      </c>
      <c r="T272" s="110">
        <f>SUMIF(pay!$B$8:$B$507,total!G272,pay!$H$8:$H$507)</f>
        <v>0</v>
      </c>
      <c r="U272" s="110">
        <f>IF(G272&lt;&gt;"",SUMIF(total!$G$8:$G$1007,total!G272,$I$8:$I$1007),0)</f>
        <v>0</v>
      </c>
    </row>
    <row r="273" spans="1:21" x14ac:dyDescent="0.25">
      <c r="A273" s="69">
        <v>266</v>
      </c>
      <c r="B273" s="69" t="str">
        <f>IF(AND(C273&lt;&gt;"",C273&lt;&gt;" -  -  -  -  - "),VLOOKUP(C273,exp!$A$8:$B$507,2,FALSE),"")</f>
        <v/>
      </c>
      <c r="C273" s="60"/>
      <c r="D273" s="69" t="str">
        <f>IF(AND(E273&lt;&gt;"",E273&lt;&gt;" -  -  -  -  - "),VLOOKUP(E273,acc!$A$8:$B$507,2,FALSE),"")</f>
        <v/>
      </c>
      <c r="E273" s="60"/>
      <c r="F273" s="44"/>
      <c r="G273" s="69" t="str">
        <f>IF(AND(H273&lt;&gt;"",H273&lt;&gt;" -  -  -  -  - "),VLOOKUP(H273,pay!$A$8:$B$507,2,FALSE),"")</f>
        <v/>
      </c>
      <c r="H273" s="60"/>
      <c r="I273" s="44"/>
      <c r="J273" s="93" t="str">
        <f t="shared" si="20"/>
        <v>OK</v>
      </c>
      <c r="K273" s="93" t="str">
        <f t="shared" si="21"/>
        <v>OK</v>
      </c>
      <c r="L273" s="93" t="str">
        <f t="shared" si="22"/>
        <v>OK</v>
      </c>
      <c r="M273" s="93" t="str">
        <f t="shared" si="23"/>
        <v>OK</v>
      </c>
      <c r="N273" s="63" t="str">
        <f t="shared" si="24"/>
        <v/>
      </c>
      <c r="O273" s="110">
        <f>SUMIF(exp!$B$8:$B$507,total!B273,exp!$Q$8:$Q$507)</f>
        <v>0</v>
      </c>
      <c r="P273" s="111">
        <f>IF(B273&lt;&gt;"",SUMIF(total!$B$8:$B$1007,total!B273,$F$8:$F$1007),0)</f>
        <v>0</v>
      </c>
      <c r="Q273" s="110">
        <f>SUMIF(total!$B$8:$B$1007,total!B273,$I$8:$I$1007)</f>
        <v>0</v>
      </c>
      <c r="R273" s="110">
        <f>SUMIF(acc!$B$8:$B$507,total!D273,acc!$J$8:$J$507)</f>
        <v>0</v>
      </c>
      <c r="S273" s="110">
        <f>IF(D273&lt;&gt;"",SUMIF(total!$D$8:$D$1007,total!D273,$F$8:$F$1007),0)</f>
        <v>0</v>
      </c>
      <c r="T273" s="110">
        <f>SUMIF(pay!$B$8:$B$507,total!G273,pay!$H$8:$H$507)</f>
        <v>0</v>
      </c>
      <c r="U273" s="110">
        <f>IF(G273&lt;&gt;"",SUMIF(total!$G$8:$G$1007,total!G273,$I$8:$I$1007),0)</f>
        <v>0</v>
      </c>
    </row>
    <row r="274" spans="1:21" x14ac:dyDescent="0.25">
      <c r="A274" s="69">
        <v>267</v>
      </c>
      <c r="B274" s="69" t="str">
        <f>IF(AND(C274&lt;&gt;"",C274&lt;&gt;" -  -  -  -  - "),VLOOKUP(C274,exp!$A$8:$B$507,2,FALSE),"")</f>
        <v/>
      </c>
      <c r="C274" s="60"/>
      <c r="D274" s="69" t="str">
        <f>IF(AND(E274&lt;&gt;"",E274&lt;&gt;" -  -  -  -  - "),VLOOKUP(E274,acc!$A$8:$B$507,2,FALSE),"")</f>
        <v/>
      </c>
      <c r="E274" s="60"/>
      <c r="F274" s="44"/>
      <c r="G274" s="69" t="str">
        <f>IF(AND(H274&lt;&gt;"",H274&lt;&gt;" -  -  -  -  - "),VLOOKUP(H274,pay!$A$8:$B$507,2,FALSE),"")</f>
        <v/>
      </c>
      <c r="H274" s="60"/>
      <c r="I274" s="44"/>
      <c r="J274" s="93" t="str">
        <f t="shared" si="20"/>
        <v>OK</v>
      </c>
      <c r="K274" s="93" t="str">
        <f t="shared" si="21"/>
        <v>OK</v>
      </c>
      <c r="L274" s="93" t="str">
        <f t="shared" si="22"/>
        <v>OK</v>
      </c>
      <c r="M274" s="93" t="str">
        <f t="shared" si="23"/>
        <v>OK</v>
      </c>
      <c r="N274" s="63" t="str">
        <f t="shared" si="24"/>
        <v/>
      </c>
      <c r="O274" s="110">
        <f>SUMIF(exp!$B$8:$B$507,total!B274,exp!$Q$8:$Q$507)</f>
        <v>0</v>
      </c>
      <c r="P274" s="111">
        <f>IF(B274&lt;&gt;"",SUMIF(total!$B$8:$B$1007,total!B274,$F$8:$F$1007),0)</f>
        <v>0</v>
      </c>
      <c r="Q274" s="110">
        <f>SUMIF(total!$B$8:$B$1007,total!B274,$I$8:$I$1007)</f>
        <v>0</v>
      </c>
      <c r="R274" s="110">
        <f>SUMIF(acc!$B$8:$B$507,total!D274,acc!$J$8:$J$507)</f>
        <v>0</v>
      </c>
      <c r="S274" s="110">
        <f>IF(D274&lt;&gt;"",SUMIF(total!$D$8:$D$1007,total!D274,$F$8:$F$1007),0)</f>
        <v>0</v>
      </c>
      <c r="T274" s="110">
        <f>SUMIF(pay!$B$8:$B$507,total!G274,pay!$H$8:$H$507)</f>
        <v>0</v>
      </c>
      <c r="U274" s="110">
        <f>IF(G274&lt;&gt;"",SUMIF(total!$G$8:$G$1007,total!G274,$I$8:$I$1007),0)</f>
        <v>0</v>
      </c>
    </row>
    <row r="275" spans="1:21" x14ac:dyDescent="0.25">
      <c r="A275" s="69">
        <v>268</v>
      </c>
      <c r="B275" s="69" t="str">
        <f>IF(AND(C275&lt;&gt;"",C275&lt;&gt;" -  -  -  -  - "),VLOOKUP(C275,exp!$A$8:$B$507,2,FALSE),"")</f>
        <v/>
      </c>
      <c r="C275" s="60"/>
      <c r="D275" s="69" t="str">
        <f>IF(AND(E275&lt;&gt;"",E275&lt;&gt;" -  -  -  -  - "),VLOOKUP(E275,acc!$A$8:$B$507,2,FALSE),"")</f>
        <v/>
      </c>
      <c r="E275" s="60"/>
      <c r="F275" s="44"/>
      <c r="G275" s="69" t="str">
        <f>IF(AND(H275&lt;&gt;"",H275&lt;&gt;" -  -  -  -  - "),VLOOKUP(H275,pay!$A$8:$B$507,2,FALSE),"")</f>
        <v/>
      </c>
      <c r="H275" s="60"/>
      <c r="I275" s="44"/>
      <c r="J275" s="93" t="str">
        <f t="shared" si="20"/>
        <v>OK</v>
      </c>
      <c r="K275" s="93" t="str">
        <f t="shared" si="21"/>
        <v>OK</v>
      </c>
      <c r="L275" s="93" t="str">
        <f t="shared" si="22"/>
        <v>OK</v>
      </c>
      <c r="M275" s="93" t="str">
        <f t="shared" si="23"/>
        <v>OK</v>
      </c>
      <c r="N275" s="63" t="str">
        <f t="shared" si="24"/>
        <v/>
      </c>
      <c r="O275" s="110">
        <f>SUMIF(exp!$B$8:$B$507,total!B275,exp!$Q$8:$Q$507)</f>
        <v>0</v>
      </c>
      <c r="P275" s="111">
        <f>IF(B275&lt;&gt;"",SUMIF(total!$B$8:$B$1007,total!B275,$F$8:$F$1007),0)</f>
        <v>0</v>
      </c>
      <c r="Q275" s="110">
        <f>SUMIF(total!$B$8:$B$1007,total!B275,$I$8:$I$1007)</f>
        <v>0</v>
      </c>
      <c r="R275" s="110">
        <f>SUMIF(acc!$B$8:$B$507,total!D275,acc!$J$8:$J$507)</f>
        <v>0</v>
      </c>
      <c r="S275" s="110">
        <f>IF(D275&lt;&gt;"",SUMIF(total!$D$8:$D$1007,total!D275,$F$8:$F$1007),0)</f>
        <v>0</v>
      </c>
      <c r="T275" s="110">
        <f>SUMIF(pay!$B$8:$B$507,total!G275,pay!$H$8:$H$507)</f>
        <v>0</v>
      </c>
      <c r="U275" s="110">
        <f>IF(G275&lt;&gt;"",SUMIF(total!$G$8:$G$1007,total!G275,$I$8:$I$1007),0)</f>
        <v>0</v>
      </c>
    </row>
    <row r="276" spans="1:21" x14ac:dyDescent="0.25">
      <c r="A276" s="69">
        <v>269</v>
      </c>
      <c r="B276" s="69" t="str">
        <f>IF(AND(C276&lt;&gt;"",C276&lt;&gt;" -  -  -  -  - "),VLOOKUP(C276,exp!$A$8:$B$507,2,FALSE),"")</f>
        <v/>
      </c>
      <c r="C276" s="60"/>
      <c r="D276" s="69" t="str">
        <f>IF(AND(E276&lt;&gt;"",E276&lt;&gt;" -  -  -  -  - "),VLOOKUP(E276,acc!$A$8:$B$507,2,FALSE),"")</f>
        <v/>
      </c>
      <c r="E276" s="60"/>
      <c r="F276" s="44"/>
      <c r="G276" s="69" t="str">
        <f>IF(AND(H276&lt;&gt;"",H276&lt;&gt;" -  -  -  -  - "),VLOOKUP(H276,pay!$A$8:$B$507,2,FALSE),"")</f>
        <v/>
      </c>
      <c r="H276" s="60"/>
      <c r="I276" s="44"/>
      <c r="J276" s="93" t="str">
        <f t="shared" si="20"/>
        <v>OK</v>
      </c>
      <c r="K276" s="93" t="str">
        <f t="shared" si="21"/>
        <v>OK</v>
      </c>
      <c r="L276" s="93" t="str">
        <f t="shared" si="22"/>
        <v>OK</v>
      </c>
      <c r="M276" s="93" t="str">
        <f t="shared" si="23"/>
        <v>OK</v>
      </c>
      <c r="N276" s="63" t="str">
        <f t="shared" si="24"/>
        <v/>
      </c>
      <c r="O276" s="110">
        <f>SUMIF(exp!$B$8:$B$507,total!B276,exp!$Q$8:$Q$507)</f>
        <v>0</v>
      </c>
      <c r="P276" s="111">
        <f>IF(B276&lt;&gt;"",SUMIF(total!$B$8:$B$1007,total!B276,$F$8:$F$1007),0)</f>
        <v>0</v>
      </c>
      <c r="Q276" s="110">
        <f>SUMIF(total!$B$8:$B$1007,total!B276,$I$8:$I$1007)</f>
        <v>0</v>
      </c>
      <c r="R276" s="110">
        <f>SUMIF(acc!$B$8:$B$507,total!D276,acc!$J$8:$J$507)</f>
        <v>0</v>
      </c>
      <c r="S276" s="110">
        <f>IF(D276&lt;&gt;"",SUMIF(total!$D$8:$D$1007,total!D276,$F$8:$F$1007),0)</f>
        <v>0</v>
      </c>
      <c r="T276" s="110">
        <f>SUMIF(pay!$B$8:$B$507,total!G276,pay!$H$8:$H$507)</f>
        <v>0</v>
      </c>
      <c r="U276" s="110">
        <f>IF(G276&lt;&gt;"",SUMIF(total!$G$8:$G$1007,total!G276,$I$8:$I$1007),0)</f>
        <v>0</v>
      </c>
    </row>
    <row r="277" spans="1:21" x14ac:dyDescent="0.25">
      <c r="A277" s="69">
        <v>270</v>
      </c>
      <c r="B277" s="69" t="str">
        <f>IF(AND(C277&lt;&gt;"",C277&lt;&gt;" -  -  -  -  - "),VLOOKUP(C277,exp!$A$8:$B$507,2,FALSE),"")</f>
        <v/>
      </c>
      <c r="C277" s="60"/>
      <c r="D277" s="69" t="str">
        <f>IF(AND(E277&lt;&gt;"",E277&lt;&gt;" -  -  -  -  - "),VLOOKUP(E277,acc!$A$8:$B$507,2,FALSE),"")</f>
        <v/>
      </c>
      <c r="E277" s="60"/>
      <c r="F277" s="44"/>
      <c r="G277" s="69" t="str">
        <f>IF(AND(H277&lt;&gt;"",H277&lt;&gt;" -  -  -  -  - "),VLOOKUP(H277,pay!$A$8:$B$507,2,FALSE),"")</f>
        <v/>
      </c>
      <c r="H277" s="60"/>
      <c r="I277" s="44"/>
      <c r="J277" s="93" t="str">
        <f t="shared" si="20"/>
        <v>OK</v>
      </c>
      <c r="K277" s="93" t="str">
        <f t="shared" si="21"/>
        <v>OK</v>
      </c>
      <c r="L277" s="93" t="str">
        <f t="shared" si="22"/>
        <v>OK</v>
      </c>
      <c r="M277" s="93" t="str">
        <f t="shared" si="23"/>
        <v>OK</v>
      </c>
      <c r="N277" s="63" t="str">
        <f t="shared" si="24"/>
        <v/>
      </c>
      <c r="O277" s="110">
        <f>SUMIF(exp!$B$8:$B$507,total!B277,exp!$Q$8:$Q$507)</f>
        <v>0</v>
      </c>
      <c r="P277" s="111">
        <f>IF(B277&lt;&gt;"",SUMIF(total!$B$8:$B$1007,total!B277,$F$8:$F$1007),0)</f>
        <v>0</v>
      </c>
      <c r="Q277" s="110">
        <f>SUMIF(total!$B$8:$B$1007,total!B277,$I$8:$I$1007)</f>
        <v>0</v>
      </c>
      <c r="R277" s="110">
        <f>SUMIF(acc!$B$8:$B$507,total!D277,acc!$J$8:$J$507)</f>
        <v>0</v>
      </c>
      <c r="S277" s="110">
        <f>IF(D277&lt;&gt;"",SUMIF(total!$D$8:$D$1007,total!D277,$F$8:$F$1007),0)</f>
        <v>0</v>
      </c>
      <c r="T277" s="110">
        <f>SUMIF(pay!$B$8:$B$507,total!G277,pay!$H$8:$H$507)</f>
        <v>0</v>
      </c>
      <c r="U277" s="110">
        <f>IF(G277&lt;&gt;"",SUMIF(total!$G$8:$G$1007,total!G277,$I$8:$I$1007),0)</f>
        <v>0</v>
      </c>
    </row>
    <row r="278" spans="1:21" x14ac:dyDescent="0.25">
      <c r="A278" s="69">
        <v>271</v>
      </c>
      <c r="B278" s="69" t="str">
        <f>IF(AND(C278&lt;&gt;"",C278&lt;&gt;" -  -  -  -  - "),VLOOKUP(C278,exp!$A$8:$B$507,2,FALSE),"")</f>
        <v/>
      </c>
      <c r="C278" s="60"/>
      <c r="D278" s="69" t="str">
        <f>IF(AND(E278&lt;&gt;"",E278&lt;&gt;" -  -  -  -  - "),VLOOKUP(E278,acc!$A$8:$B$507,2,FALSE),"")</f>
        <v/>
      </c>
      <c r="E278" s="60"/>
      <c r="F278" s="44"/>
      <c r="G278" s="69" t="str">
        <f>IF(AND(H278&lt;&gt;"",H278&lt;&gt;" -  -  -  -  - "),VLOOKUP(H278,pay!$A$8:$B$507,2,FALSE),"")</f>
        <v/>
      </c>
      <c r="H278" s="60"/>
      <c r="I278" s="44"/>
      <c r="J278" s="93" t="str">
        <f t="shared" si="20"/>
        <v>OK</v>
      </c>
      <c r="K278" s="93" t="str">
        <f t="shared" si="21"/>
        <v>OK</v>
      </c>
      <c r="L278" s="93" t="str">
        <f t="shared" si="22"/>
        <v>OK</v>
      </c>
      <c r="M278" s="93" t="str">
        <f t="shared" si="23"/>
        <v>OK</v>
      </c>
      <c r="N278" s="63" t="str">
        <f t="shared" si="24"/>
        <v/>
      </c>
      <c r="O278" s="110">
        <f>SUMIF(exp!$B$8:$B$507,total!B278,exp!$Q$8:$Q$507)</f>
        <v>0</v>
      </c>
      <c r="P278" s="111">
        <f>IF(B278&lt;&gt;"",SUMIF(total!$B$8:$B$1007,total!B278,$F$8:$F$1007),0)</f>
        <v>0</v>
      </c>
      <c r="Q278" s="110">
        <f>SUMIF(total!$B$8:$B$1007,total!B278,$I$8:$I$1007)</f>
        <v>0</v>
      </c>
      <c r="R278" s="110">
        <f>SUMIF(acc!$B$8:$B$507,total!D278,acc!$J$8:$J$507)</f>
        <v>0</v>
      </c>
      <c r="S278" s="110">
        <f>IF(D278&lt;&gt;"",SUMIF(total!$D$8:$D$1007,total!D278,$F$8:$F$1007),0)</f>
        <v>0</v>
      </c>
      <c r="T278" s="110">
        <f>SUMIF(pay!$B$8:$B$507,total!G278,pay!$H$8:$H$507)</f>
        <v>0</v>
      </c>
      <c r="U278" s="110">
        <f>IF(G278&lt;&gt;"",SUMIF(total!$G$8:$G$1007,total!G278,$I$8:$I$1007),0)</f>
        <v>0</v>
      </c>
    </row>
    <row r="279" spans="1:21" x14ac:dyDescent="0.25">
      <c r="A279" s="69">
        <v>272</v>
      </c>
      <c r="B279" s="69" t="str">
        <f>IF(AND(C279&lt;&gt;"",C279&lt;&gt;" -  -  -  -  - "),VLOOKUP(C279,exp!$A$8:$B$507,2,FALSE),"")</f>
        <v/>
      </c>
      <c r="C279" s="60"/>
      <c r="D279" s="69" t="str">
        <f>IF(AND(E279&lt;&gt;"",E279&lt;&gt;" -  -  -  -  - "),VLOOKUP(E279,acc!$A$8:$B$507,2,FALSE),"")</f>
        <v/>
      </c>
      <c r="E279" s="60"/>
      <c r="F279" s="44"/>
      <c r="G279" s="69" t="str">
        <f>IF(AND(H279&lt;&gt;"",H279&lt;&gt;" -  -  -  -  - "),VLOOKUP(H279,pay!$A$8:$B$507,2,FALSE),"")</f>
        <v/>
      </c>
      <c r="H279" s="60"/>
      <c r="I279" s="44"/>
      <c r="J279" s="93" t="str">
        <f t="shared" si="20"/>
        <v>OK</v>
      </c>
      <c r="K279" s="93" t="str">
        <f t="shared" si="21"/>
        <v>OK</v>
      </c>
      <c r="L279" s="93" t="str">
        <f t="shared" si="22"/>
        <v>OK</v>
      </c>
      <c r="M279" s="93" t="str">
        <f t="shared" si="23"/>
        <v>OK</v>
      </c>
      <c r="N279" s="63" t="str">
        <f t="shared" si="24"/>
        <v/>
      </c>
      <c r="O279" s="110">
        <f>SUMIF(exp!$B$8:$B$507,total!B279,exp!$Q$8:$Q$507)</f>
        <v>0</v>
      </c>
      <c r="P279" s="111">
        <f>IF(B279&lt;&gt;"",SUMIF(total!$B$8:$B$1007,total!B279,$F$8:$F$1007),0)</f>
        <v>0</v>
      </c>
      <c r="Q279" s="110">
        <f>SUMIF(total!$B$8:$B$1007,total!B279,$I$8:$I$1007)</f>
        <v>0</v>
      </c>
      <c r="R279" s="110">
        <f>SUMIF(acc!$B$8:$B$507,total!D279,acc!$J$8:$J$507)</f>
        <v>0</v>
      </c>
      <c r="S279" s="110">
        <f>IF(D279&lt;&gt;"",SUMIF(total!$D$8:$D$1007,total!D279,$F$8:$F$1007),0)</f>
        <v>0</v>
      </c>
      <c r="T279" s="110">
        <f>SUMIF(pay!$B$8:$B$507,total!G279,pay!$H$8:$H$507)</f>
        <v>0</v>
      </c>
      <c r="U279" s="110">
        <f>IF(G279&lt;&gt;"",SUMIF(total!$G$8:$G$1007,total!G279,$I$8:$I$1007),0)</f>
        <v>0</v>
      </c>
    </row>
    <row r="280" spans="1:21" x14ac:dyDescent="0.25">
      <c r="A280" s="69">
        <v>273</v>
      </c>
      <c r="B280" s="69" t="str">
        <f>IF(AND(C280&lt;&gt;"",C280&lt;&gt;" -  -  -  -  - "),VLOOKUP(C280,exp!$A$8:$B$507,2,FALSE),"")</f>
        <v/>
      </c>
      <c r="C280" s="60"/>
      <c r="D280" s="69" t="str">
        <f>IF(AND(E280&lt;&gt;"",E280&lt;&gt;" -  -  -  -  - "),VLOOKUP(E280,acc!$A$8:$B$507,2,FALSE),"")</f>
        <v/>
      </c>
      <c r="E280" s="60"/>
      <c r="F280" s="44"/>
      <c r="G280" s="69" t="str">
        <f>IF(AND(H280&lt;&gt;"",H280&lt;&gt;" -  -  -  -  - "),VLOOKUP(H280,pay!$A$8:$B$507,2,FALSE),"")</f>
        <v/>
      </c>
      <c r="H280" s="60"/>
      <c r="I280" s="44"/>
      <c r="J280" s="93" t="str">
        <f t="shared" si="20"/>
        <v>OK</v>
      </c>
      <c r="K280" s="93" t="str">
        <f t="shared" si="21"/>
        <v>OK</v>
      </c>
      <c r="L280" s="93" t="str">
        <f t="shared" si="22"/>
        <v>OK</v>
      </c>
      <c r="M280" s="93" t="str">
        <f t="shared" si="23"/>
        <v>OK</v>
      </c>
      <c r="N280" s="63" t="str">
        <f t="shared" si="24"/>
        <v/>
      </c>
      <c r="O280" s="110">
        <f>SUMIF(exp!$B$8:$B$507,total!B280,exp!$Q$8:$Q$507)</f>
        <v>0</v>
      </c>
      <c r="P280" s="111">
        <f>IF(B280&lt;&gt;"",SUMIF(total!$B$8:$B$1007,total!B280,$F$8:$F$1007),0)</f>
        <v>0</v>
      </c>
      <c r="Q280" s="110">
        <f>SUMIF(total!$B$8:$B$1007,total!B280,$I$8:$I$1007)</f>
        <v>0</v>
      </c>
      <c r="R280" s="110">
        <f>SUMIF(acc!$B$8:$B$507,total!D280,acc!$J$8:$J$507)</f>
        <v>0</v>
      </c>
      <c r="S280" s="110">
        <f>IF(D280&lt;&gt;"",SUMIF(total!$D$8:$D$1007,total!D280,$F$8:$F$1007),0)</f>
        <v>0</v>
      </c>
      <c r="T280" s="110">
        <f>SUMIF(pay!$B$8:$B$507,total!G280,pay!$H$8:$H$507)</f>
        <v>0</v>
      </c>
      <c r="U280" s="110">
        <f>IF(G280&lt;&gt;"",SUMIF(total!$G$8:$G$1007,total!G280,$I$8:$I$1007),0)</f>
        <v>0</v>
      </c>
    </row>
    <row r="281" spans="1:21" x14ac:dyDescent="0.25">
      <c r="A281" s="69">
        <v>274</v>
      </c>
      <c r="B281" s="69" t="str">
        <f>IF(AND(C281&lt;&gt;"",C281&lt;&gt;" -  -  -  -  - "),VLOOKUP(C281,exp!$A$8:$B$507,2,FALSE),"")</f>
        <v/>
      </c>
      <c r="C281" s="60"/>
      <c r="D281" s="69" t="str">
        <f>IF(AND(E281&lt;&gt;"",E281&lt;&gt;" -  -  -  -  - "),VLOOKUP(E281,acc!$A$8:$B$507,2,FALSE),"")</f>
        <v/>
      </c>
      <c r="E281" s="60"/>
      <c r="F281" s="44"/>
      <c r="G281" s="69" t="str">
        <f>IF(AND(H281&lt;&gt;"",H281&lt;&gt;" -  -  -  -  - "),VLOOKUP(H281,pay!$A$8:$B$507,2,FALSE),"")</f>
        <v/>
      </c>
      <c r="H281" s="60"/>
      <c r="I281" s="44"/>
      <c r="J281" s="93" t="str">
        <f t="shared" si="20"/>
        <v>OK</v>
      </c>
      <c r="K281" s="93" t="str">
        <f t="shared" si="21"/>
        <v>OK</v>
      </c>
      <c r="L281" s="93" t="str">
        <f t="shared" si="22"/>
        <v>OK</v>
      </c>
      <c r="M281" s="93" t="str">
        <f t="shared" si="23"/>
        <v>OK</v>
      </c>
      <c r="N281" s="63" t="str">
        <f t="shared" si="24"/>
        <v/>
      </c>
      <c r="O281" s="110">
        <f>SUMIF(exp!$B$8:$B$507,total!B281,exp!$Q$8:$Q$507)</f>
        <v>0</v>
      </c>
      <c r="P281" s="111">
        <f>IF(B281&lt;&gt;"",SUMIF(total!$B$8:$B$1007,total!B281,$F$8:$F$1007),0)</f>
        <v>0</v>
      </c>
      <c r="Q281" s="110">
        <f>SUMIF(total!$B$8:$B$1007,total!B281,$I$8:$I$1007)</f>
        <v>0</v>
      </c>
      <c r="R281" s="110">
        <f>SUMIF(acc!$B$8:$B$507,total!D281,acc!$J$8:$J$507)</f>
        <v>0</v>
      </c>
      <c r="S281" s="110">
        <f>IF(D281&lt;&gt;"",SUMIF(total!$D$8:$D$1007,total!D281,$F$8:$F$1007),0)</f>
        <v>0</v>
      </c>
      <c r="T281" s="110">
        <f>SUMIF(pay!$B$8:$B$507,total!G281,pay!$H$8:$H$507)</f>
        <v>0</v>
      </c>
      <c r="U281" s="110">
        <f>IF(G281&lt;&gt;"",SUMIF(total!$G$8:$G$1007,total!G281,$I$8:$I$1007),0)</f>
        <v>0</v>
      </c>
    </row>
    <row r="282" spans="1:21" x14ac:dyDescent="0.25">
      <c r="A282" s="69">
        <v>275</v>
      </c>
      <c r="B282" s="69" t="str">
        <f>IF(AND(C282&lt;&gt;"",C282&lt;&gt;" -  -  -  -  - "),VLOOKUP(C282,exp!$A$8:$B$507,2,FALSE),"")</f>
        <v/>
      </c>
      <c r="C282" s="60"/>
      <c r="D282" s="69" t="str">
        <f>IF(AND(E282&lt;&gt;"",E282&lt;&gt;" -  -  -  -  - "),VLOOKUP(E282,acc!$A$8:$B$507,2,FALSE),"")</f>
        <v/>
      </c>
      <c r="E282" s="60"/>
      <c r="F282" s="44"/>
      <c r="G282" s="69" t="str">
        <f>IF(AND(H282&lt;&gt;"",H282&lt;&gt;" -  -  -  -  - "),VLOOKUP(H282,pay!$A$8:$B$507,2,FALSE),"")</f>
        <v/>
      </c>
      <c r="H282" s="60"/>
      <c r="I282" s="44"/>
      <c r="J282" s="93" t="str">
        <f t="shared" si="20"/>
        <v>OK</v>
      </c>
      <c r="K282" s="93" t="str">
        <f t="shared" si="21"/>
        <v>OK</v>
      </c>
      <c r="L282" s="93" t="str">
        <f t="shared" si="22"/>
        <v>OK</v>
      </c>
      <c r="M282" s="93" t="str">
        <f t="shared" si="23"/>
        <v>OK</v>
      </c>
      <c r="N282" s="63" t="str">
        <f t="shared" si="24"/>
        <v/>
      </c>
      <c r="O282" s="110">
        <f>SUMIF(exp!$B$8:$B$507,total!B282,exp!$Q$8:$Q$507)</f>
        <v>0</v>
      </c>
      <c r="P282" s="111">
        <f>IF(B282&lt;&gt;"",SUMIF(total!$B$8:$B$1007,total!B282,$F$8:$F$1007),0)</f>
        <v>0</v>
      </c>
      <c r="Q282" s="110">
        <f>SUMIF(total!$B$8:$B$1007,total!B282,$I$8:$I$1007)</f>
        <v>0</v>
      </c>
      <c r="R282" s="110">
        <f>SUMIF(acc!$B$8:$B$507,total!D282,acc!$J$8:$J$507)</f>
        <v>0</v>
      </c>
      <c r="S282" s="110">
        <f>IF(D282&lt;&gt;"",SUMIF(total!$D$8:$D$1007,total!D282,$F$8:$F$1007),0)</f>
        <v>0</v>
      </c>
      <c r="T282" s="110">
        <f>SUMIF(pay!$B$8:$B$507,total!G282,pay!$H$8:$H$507)</f>
        <v>0</v>
      </c>
      <c r="U282" s="110">
        <f>IF(G282&lt;&gt;"",SUMIF(total!$G$8:$G$1007,total!G282,$I$8:$I$1007),0)</f>
        <v>0</v>
      </c>
    </row>
    <row r="283" spans="1:21" x14ac:dyDescent="0.25">
      <c r="A283" s="69">
        <v>276</v>
      </c>
      <c r="B283" s="69" t="str">
        <f>IF(AND(C283&lt;&gt;"",C283&lt;&gt;" -  -  -  -  - "),VLOOKUP(C283,exp!$A$8:$B$507,2,FALSE),"")</f>
        <v/>
      </c>
      <c r="C283" s="60"/>
      <c r="D283" s="69" t="str">
        <f>IF(AND(E283&lt;&gt;"",E283&lt;&gt;" -  -  -  -  - "),VLOOKUP(E283,acc!$A$8:$B$507,2,FALSE),"")</f>
        <v/>
      </c>
      <c r="E283" s="60"/>
      <c r="F283" s="44"/>
      <c r="G283" s="69" t="str">
        <f>IF(AND(H283&lt;&gt;"",H283&lt;&gt;" -  -  -  -  - "),VLOOKUP(H283,pay!$A$8:$B$507,2,FALSE),"")</f>
        <v/>
      </c>
      <c r="H283" s="60"/>
      <c r="I283" s="44"/>
      <c r="J283" s="93" t="str">
        <f t="shared" si="20"/>
        <v>OK</v>
      </c>
      <c r="K283" s="93" t="str">
        <f t="shared" si="21"/>
        <v>OK</v>
      </c>
      <c r="L283" s="93" t="str">
        <f t="shared" si="22"/>
        <v>OK</v>
      </c>
      <c r="M283" s="93" t="str">
        <f t="shared" si="23"/>
        <v>OK</v>
      </c>
      <c r="N283" s="63" t="str">
        <f t="shared" si="24"/>
        <v/>
      </c>
      <c r="O283" s="110">
        <f>SUMIF(exp!$B$8:$B$507,total!B283,exp!$Q$8:$Q$507)</f>
        <v>0</v>
      </c>
      <c r="P283" s="111">
        <f>IF(B283&lt;&gt;"",SUMIF(total!$B$8:$B$1007,total!B283,$F$8:$F$1007),0)</f>
        <v>0</v>
      </c>
      <c r="Q283" s="110">
        <f>SUMIF(total!$B$8:$B$1007,total!B283,$I$8:$I$1007)</f>
        <v>0</v>
      </c>
      <c r="R283" s="110">
        <f>SUMIF(acc!$B$8:$B$507,total!D283,acc!$J$8:$J$507)</f>
        <v>0</v>
      </c>
      <c r="S283" s="110">
        <f>IF(D283&lt;&gt;"",SUMIF(total!$D$8:$D$1007,total!D283,$F$8:$F$1007),0)</f>
        <v>0</v>
      </c>
      <c r="T283" s="110">
        <f>SUMIF(pay!$B$8:$B$507,total!G283,pay!$H$8:$H$507)</f>
        <v>0</v>
      </c>
      <c r="U283" s="110">
        <f>IF(G283&lt;&gt;"",SUMIF(total!$G$8:$G$1007,total!G283,$I$8:$I$1007),0)</f>
        <v>0</v>
      </c>
    </row>
    <row r="284" spans="1:21" x14ac:dyDescent="0.25">
      <c r="A284" s="69">
        <v>277</v>
      </c>
      <c r="B284" s="69" t="str">
        <f>IF(AND(C284&lt;&gt;"",C284&lt;&gt;" -  -  -  -  - "),VLOOKUP(C284,exp!$A$8:$B$507,2,FALSE),"")</f>
        <v/>
      </c>
      <c r="C284" s="60"/>
      <c r="D284" s="69" t="str">
        <f>IF(AND(E284&lt;&gt;"",E284&lt;&gt;" -  -  -  -  - "),VLOOKUP(E284,acc!$A$8:$B$507,2,FALSE),"")</f>
        <v/>
      </c>
      <c r="E284" s="60"/>
      <c r="F284" s="44"/>
      <c r="G284" s="69" t="str">
        <f>IF(AND(H284&lt;&gt;"",H284&lt;&gt;" -  -  -  -  - "),VLOOKUP(H284,pay!$A$8:$B$507,2,FALSE),"")</f>
        <v/>
      </c>
      <c r="H284" s="60"/>
      <c r="I284" s="44"/>
      <c r="J284" s="93" t="str">
        <f t="shared" si="20"/>
        <v>OK</v>
      </c>
      <c r="K284" s="93" t="str">
        <f t="shared" si="21"/>
        <v>OK</v>
      </c>
      <c r="L284" s="93" t="str">
        <f t="shared" si="22"/>
        <v>OK</v>
      </c>
      <c r="M284" s="93" t="str">
        <f t="shared" si="23"/>
        <v>OK</v>
      </c>
      <c r="N284" s="63" t="str">
        <f t="shared" si="24"/>
        <v/>
      </c>
      <c r="O284" s="110">
        <f>SUMIF(exp!$B$8:$B$507,total!B284,exp!$Q$8:$Q$507)</f>
        <v>0</v>
      </c>
      <c r="P284" s="111">
        <f>IF(B284&lt;&gt;"",SUMIF(total!$B$8:$B$1007,total!B284,$F$8:$F$1007),0)</f>
        <v>0</v>
      </c>
      <c r="Q284" s="110">
        <f>SUMIF(total!$B$8:$B$1007,total!B284,$I$8:$I$1007)</f>
        <v>0</v>
      </c>
      <c r="R284" s="110">
        <f>SUMIF(acc!$B$8:$B$507,total!D284,acc!$J$8:$J$507)</f>
        <v>0</v>
      </c>
      <c r="S284" s="110">
        <f>IF(D284&lt;&gt;"",SUMIF(total!$D$8:$D$1007,total!D284,$F$8:$F$1007),0)</f>
        <v>0</v>
      </c>
      <c r="T284" s="110">
        <f>SUMIF(pay!$B$8:$B$507,total!G284,pay!$H$8:$H$507)</f>
        <v>0</v>
      </c>
      <c r="U284" s="110">
        <f>IF(G284&lt;&gt;"",SUMIF(total!$G$8:$G$1007,total!G284,$I$8:$I$1007),0)</f>
        <v>0</v>
      </c>
    </row>
    <row r="285" spans="1:21" x14ac:dyDescent="0.25">
      <c r="A285" s="69">
        <v>278</v>
      </c>
      <c r="B285" s="69" t="str">
        <f>IF(AND(C285&lt;&gt;"",C285&lt;&gt;" -  -  -  -  - "),VLOOKUP(C285,exp!$A$8:$B$507,2,FALSE),"")</f>
        <v/>
      </c>
      <c r="C285" s="60"/>
      <c r="D285" s="69" t="str">
        <f>IF(AND(E285&lt;&gt;"",E285&lt;&gt;" -  -  -  -  - "),VLOOKUP(E285,acc!$A$8:$B$507,2,FALSE),"")</f>
        <v/>
      </c>
      <c r="E285" s="60"/>
      <c r="F285" s="44"/>
      <c r="G285" s="69" t="str">
        <f>IF(AND(H285&lt;&gt;"",H285&lt;&gt;" -  -  -  -  - "),VLOOKUP(H285,pay!$A$8:$B$507,2,FALSE),"")</f>
        <v/>
      </c>
      <c r="H285" s="60"/>
      <c r="I285" s="44"/>
      <c r="J285" s="93" t="str">
        <f t="shared" si="20"/>
        <v>OK</v>
      </c>
      <c r="K285" s="93" t="str">
        <f t="shared" si="21"/>
        <v>OK</v>
      </c>
      <c r="L285" s="93" t="str">
        <f t="shared" si="22"/>
        <v>OK</v>
      </c>
      <c r="M285" s="93" t="str">
        <f t="shared" si="23"/>
        <v>OK</v>
      </c>
      <c r="N285" s="63" t="str">
        <f t="shared" si="24"/>
        <v/>
      </c>
      <c r="O285" s="110">
        <f>SUMIF(exp!$B$8:$B$507,total!B285,exp!$Q$8:$Q$507)</f>
        <v>0</v>
      </c>
      <c r="P285" s="111">
        <f>IF(B285&lt;&gt;"",SUMIF(total!$B$8:$B$1007,total!B285,$F$8:$F$1007),0)</f>
        <v>0</v>
      </c>
      <c r="Q285" s="110">
        <f>SUMIF(total!$B$8:$B$1007,total!B285,$I$8:$I$1007)</f>
        <v>0</v>
      </c>
      <c r="R285" s="110">
        <f>SUMIF(acc!$B$8:$B$507,total!D285,acc!$J$8:$J$507)</f>
        <v>0</v>
      </c>
      <c r="S285" s="110">
        <f>IF(D285&lt;&gt;"",SUMIF(total!$D$8:$D$1007,total!D285,$F$8:$F$1007),0)</f>
        <v>0</v>
      </c>
      <c r="T285" s="110">
        <f>SUMIF(pay!$B$8:$B$507,total!G285,pay!$H$8:$H$507)</f>
        <v>0</v>
      </c>
      <c r="U285" s="110">
        <f>IF(G285&lt;&gt;"",SUMIF(total!$G$8:$G$1007,total!G285,$I$8:$I$1007),0)</f>
        <v>0</v>
      </c>
    </row>
    <row r="286" spans="1:21" x14ac:dyDescent="0.25">
      <c r="A286" s="69">
        <v>279</v>
      </c>
      <c r="B286" s="69" t="str">
        <f>IF(AND(C286&lt;&gt;"",C286&lt;&gt;" -  -  -  -  - "),VLOOKUP(C286,exp!$A$8:$B$507,2,FALSE),"")</f>
        <v/>
      </c>
      <c r="C286" s="60"/>
      <c r="D286" s="69" t="str">
        <f>IF(AND(E286&lt;&gt;"",E286&lt;&gt;" -  -  -  -  - "),VLOOKUP(E286,acc!$A$8:$B$507,2,FALSE),"")</f>
        <v/>
      </c>
      <c r="E286" s="60"/>
      <c r="F286" s="44"/>
      <c r="G286" s="69" t="str">
        <f>IF(AND(H286&lt;&gt;"",H286&lt;&gt;" -  -  -  -  - "),VLOOKUP(H286,pay!$A$8:$B$507,2,FALSE),"")</f>
        <v/>
      </c>
      <c r="H286" s="60"/>
      <c r="I286" s="44"/>
      <c r="J286" s="93" t="str">
        <f t="shared" si="20"/>
        <v>OK</v>
      </c>
      <c r="K286" s="93" t="str">
        <f t="shared" si="21"/>
        <v>OK</v>
      </c>
      <c r="L286" s="93" t="str">
        <f t="shared" si="22"/>
        <v>OK</v>
      </c>
      <c r="M286" s="93" t="str">
        <f t="shared" si="23"/>
        <v>OK</v>
      </c>
      <c r="N286" s="63" t="str">
        <f t="shared" si="24"/>
        <v/>
      </c>
      <c r="O286" s="110">
        <f>SUMIF(exp!$B$8:$B$507,total!B286,exp!$Q$8:$Q$507)</f>
        <v>0</v>
      </c>
      <c r="P286" s="111">
        <f>IF(B286&lt;&gt;"",SUMIF(total!$B$8:$B$1007,total!B286,$F$8:$F$1007),0)</f>
        <v>0</v>
      </c>
      <c r="Q286" s="110">
        <f>SUMIF(total!$B$8:$B$1007,total!B286,$I$8:$I$1007)</f>
        <v>0</v>
      </c>
      <c r="R286" s="110">
        <f>SUMIF(acc!$B$8:$B$507,total!D286,acc!$J$8:$J$507)</f>
        <v>0</v>
      </c>
      <c r="S286" s="110">
        <f>IF(D286&lt;&gt;"",SUMIF(total!$D$8:$D$1007,total!D286,$F$8:$F$1007),0)</f>
        <v>0</v>
      </c>
      <c r="T286" s="110">
        <f>SUMIF(pay!$B$8:$B$507,total!G286,pay!$H$8:$H$507)</f>
        <v>0</v>
      </c>
      <c r="U286" s="110">
        <f>IF(G286&lt;&gt;"",SUMIF(total!$G$8:$G$1007,total!G286,$I$8:$I$1007),0)</f>
        <v>0</v>
      </c>
    </row>
    <row r="287" spans="1:21" x14ac:dyDescent="0.25">
      <c r="A287" s="69">
        <v>280</v>
      </c>
      <c r="B287" s="69" t="str">
        <f>IF(AND(C287&lt;&gt;"",C287&lt;&gt;" -  -  -  -  - "),VLOOKUP(C287,exp!$A$8:$B$507,2,FALSE),"")</f>
        <v/>
      </c>
      <c r="C287" s="60"/>
      <c r="D287" s="69" t="str">
        <f>IF(AND(E287&lt;&gt;"",E287&lt;&gt;" -  -  -  -  - "),VLOOKUP(E287,acc!$A$8:$B$507,2,FALSE),"")</f>
        <v/>
      </c>
      <c r="E287" s="60"/>
      <c r="F287" s="44"/>
      <c r="G287" s="69" t="str">
        <f>IF(AND(H287&lt;&gt;"",H287&lt;&gt;" -  -  -  -  - "),VLOOKUP(H287,pay!$A$8:$B$507,2,FALSE),"")</f>
        <v/>
      </c>
      <c r="H287" s="60"/>
      <c r="I287" s="44"/>
      <c r="J287" s="93" t="str">
        <f t="shared" si="20"/>
        <v>OK</v>
      </c>
      <c r="K287" s="93" t="str">
        <f t="shared" si="21"/>
        <v>OK</v>
      </c>
      <c r="L287" s="93" t="str">
        <f t="shared" si="22"/>
        <v>OK</v>
      </c>
      <c r="M287" s="93" t="str">
        <f t="shared" si="23"/>
        <v>OK</v>
      </c>
      <c r="N287" s="63" t="str">
        <f t="shared" si="24"/>
        <v/>
      </c>
      <c r="O287" s="110">
        <f>SUMIF(exp!$B$8:$B$507,total!B287,exp!$Q$8:$Q$507)</f>
        <v>0</v>
      </c>
      <c r="P287" s="111">
        <f>IF(B287&lt;&gt;"",SUMIF(total!$B$8:$B$1007,total!B287,$F$8:$F$1007),0)</f>
        <v>0</v>
      </c>
      <c r="Q287" s="110">
        <f>SUMIF(total!$B$8:$B$1007,total!B287,$I$8:$I$1007)</f>
        <v>0</v>
      </c>
      <c r="R287" s="110">
        <f>SUMIF(acc!$B$8:$B$507,total!D287,acc!$J$8:$J$507)</f>
        <v>0</v>
      </c>
      <c r="S287" s="110">
        <f>IF(D287&lt;&gt;"",SUMIF(total!$D$8:$D$1007,total!D287,$F$8:$F$1007),0)</f>
        <v>0</v>
      </c>
      <c r="T287" s="110">
        <f>SUMIF(pay!$B$8:$B$507,total!G287,pay!$H$8:$H$507)</f>
        <v>0</v>
      </c>
      <c r="U287" s="110">
        <f>IF(G287&lt;&gt;"",SUMIF(total!$G$8:$G$1007,total!G287,$I$8:$I$1007),0)</f>
        <v>0</v>
      </c>
    </row>
    <row r="288" spans="1:21" x14ac:dyDescent="0.25">
      <c r="A288" s="69">
        <v>281</v>
      </c>
      <c r="B288" s="69" t="str">
        <f>IF(AND(C288&lt;&gt;"",C288&lt;&gt;" -  -  -  -  - "),VLOOKUP(C288,exp!$A$8:$B$507,2,FALSE),"")</f>
        <v/>
      </c>
      <c r="C288" s="60"/>
      <c r="D288" s="69" t="str">
        <f>IF(AND(E288&lt;&gt;"",E288&lt;&gt;" -  -  -  -  - "),VLOOKUP(E288,acc!$A$8:$B$507,2,FALSE),"")</f>
        <v/>
      </c>
      <c r="E288" s="60"/>
      <c r="F288" s="44"/>
      <c r="G288" s="69" t="str">
        <f>IF(AND(H288&lt;&gt;"",H288&lt;&gt;" -  -  -  -  - "),VLOOKUP(H288,pay!$A$8:$B$507,2,FALSE),"")</f>
        <v/>
      </c>
      <c r="H288" s="60"/>
      <c r="I288" s="44"/>
      <c r="J288" s="93" t="str">
        <f t="shared" si="20"/>
        <v>OK</v>
      </c>
      <c r="K288" s="93" t="str">
        <f t="shared" si="21"/>
        <v>OK</v>
      </c>
      <c r="L288" s="93" t="str">
        <f t="shared" si="22"/>
        <v>OK</v>
      </c>
      <c r="M288" s="93" t="str">
        <f t="shared" si="23"/>
        <v>OK</v>
      </c>
      <c r="N288" s="63" t="str">
        <f t="shared" si="24"/>
        <v/>
      </c>
      <c r="O288" s="110">
        <f>SUMIF(exp!$B$8:$B$507,total!B288,exp!$Q$8:$Q$507)</f>
        <v>0</v>
      </c>
      <c r="P288" s="111">
        <f>IF(B288&lt;&gt;"",SUMIF(total!$B$8:$B$1007,total!B288,$F$8:$F$1007),0)</f>
        <v>0</v>
      </c>
      <c r="Q288" s="110">
        <f>SUMIF(total!$B$8:$B$1007,total!B288,$I$8:$I$1007)</f>
        <v>0</v>
      </c>
      <c r="R288" s="110">
        <f>SUMIF(acc!$B$8:$B$507,total!D288,acc!$J$8:$J$507)</f>
        <v>0</v>
      </c>
      <c r="S288" s="110">
        <f>IF(D288&lt;&gt;"",SUMIF(total!$D$8:$D$1007,total!D288,$F$8:$F$1007),0)</f>
        <v>0</v>
      </c>
      <c r="T288" s="110">
        <f>SUMIF(pay!$B$8:$B$507,total!G288,pay!$H$8:$H$507)</f>
        <v>0</v>
      </c>
      <c r="U288" s="110">
        <f>IF(G288&lt;&gt;"",SUMIF(total!$G$8:$G$1007,total!G288,$I$8:$I$1007),0)</f>
        <v>0</v>
      </c>
    </row>
    <row r="289" spans="1:21" x14ac:dyDescent="0.25">
      <c r="A289" s="69">
        <v>282</v>
      </c>
      <c r="B289" s="69" t="str">
        <f>IF(AND(C289&lt;&gt;"",C289&lt;&gt;" -  -  -  -  - "),VLOOKUP(C289,exp!$A$8:$B$507,2,FALSE),"")</f>
        <v/>
      </c>
      <c r="C289" s="60"/>
      <c r="D289" s="69" t="str">
        <f>IF(AND(E289&lt;&gt;"",E289&lt;&gt;" -  -  -  -  - "),VLOOKUP(E289,acc!$A$8:$B$507,2,FALSE),"")</f>
        <v/>
      </c>
      <c r="E289" s="60"/>
      <c r="F289" s="44"/>
      <c r="G289" s="69" t="str">
        <f>IF(AND(H289&lt;&gt;"",H289&lt;&gt;" -  -  -  -  - "),VLOOKUP(H289,pay!$A$8:$B$507,2,FALSE),"")</f>
        <v/>
      </c>
      <c r="H289" s="60"/>
      <c r="I289" s="44"/>
      <c r="J289" s="93" t="str">
        <f t="shared" si="20"/>
        <v>OK</v>
      </c>
      <c r="K289" s="93" t="str">
        <f t="shared" si="21"/>
        <v>OK</v>
      </c>
      <c r="L289" s="93" t="str">
        <f t="shared" si="22"/>
        <v>OK</v>
      </c>
      <c r="M289" s="93" t="str">
        <f t="shared" si="23"/>
        <v>OK</v>
      </c>
      <c r="N289" s="63" t="str">
        <f t="shared" si="24"/>
        <v/>
      </c>
      <c r="O289" s="110">
        <f>SUMIF(exp!$B$8:$B$507,total!B289,exp!$Q$8:$Q$507)</f>
        <v>0</v>
      </c>
      <c r="P289" s="111">
        <f>IF(B289&lt;&gt;"",SUMIF(total!$B$8:$B$1007,total!B289,$F$8:$F$1007),0)</f>
        <v>0</v>
      </c>
      <c r="Q289" s="110">
        <f>SUMIF(total!$B$8:$B$1007,total!B289,$I$8:$I$1007)</f>
        <v>0</v>
      </c>
      <c r="R289" s="110">
        <f>SUMIF(acc!$B$8:$B$507,total!D289,acc!$J$8:$J$507)</f>
        <v>0</v>
      </c>
      <c r="S289" s="110">
        <f>IF(D289&lt;&gt;"",SUMIF(total!$D$8:$D$1007,total!D289,$F$8:$F$1007),0)</f>
        <v>0</v>
      </c>
      <c r="T289" s="110">
        <f>SUMIF(pay!$B$8:$B$507,total!G289,pay!$H$8:$H$507)</f>
        <v>0</v>
      </c>
      <c r="U289" s="110">
        <f>IF(G289&lt;&gt;"",SUMIF(total!$G$8:$G$1007,total!G289,$I$8:$I$1007),0)</f>
        <v>0</v>
      </c>
    </row>
    <row r="290" spans="1:21" x14ac:dyDescent="0.25">
      <c r="A290" s="69">
        <v>283</v>
      </c>
      <c r="B290" s="69" t="str">
        <f>IF(AND(C290&lt;&gt;"",C290&lt;&gt;" -  -  -  -  - "),VLOOKUP(C290,exp!$A$8:$B$507,2,FALSE),"")</f>
        <v/>
      </c>
      <c r="C290" s="60"/>
      <c r="D290" s="69" t="str">
        <f>IF(AND(E290&lt;&gt;"",E290&lt;&gt;" -  -  -  -  - "),VLOOKUP(E290,acc!$A$8:$B$507,2,FALSE),"")</f>
        <v/>
      </c>
      <c r="E290" s="60"/>
      <c r="F290" s="44"/>
      <c r="G290" s="69" t="str">
        <f>IF(AND(H290&lt;&gt;"",H290&lt;&gt;" -  -  -  -  - "),VLOOKUP(H290,pay!$A$8:$B$507,2,FALSE),"")</f>
        <v/>
      </c>
      <c r="H290" s="60"/>
      <c r="I290" s="44"/>
      <c r="J290" s="93" t="str">
        <f t="shared" si="20"/>
        <v>OK</v>
      </c>
      <c r="K290" s="93" t="str">
        <f t="shared" si="21"/>
        <v>OK</v>
      </c>
      <c r="L290" s="93" t="str">
        <f t="shared" si="22"/>
        <v>OK</v>
      </c>
      <c r="M290" s="93" t="str">
        <f t="shared" si="23"/>
        <v>OK</v>
      </c>
      <c r="N290" s="63" t="str">
        <f t="shared" si="24"/>
        <v/>
      </c>
      <c r="O290" s="110">
        <f>SUMIF(exp!$B$8:$B$507,total!B290,exp!$Q$8:$Q$507)</f>
        <v>0</v>
      </c>
      <c r="P290" s="111">
        <f>IF(B290&lt;&gt;"",SUMIF(total!$B$8:$B$1007,total!B290,$F$8:$F$1007),0)</f>
        <v>0</v>
      </c>
      <c r="Q290" s="110">
        <f>SUMIF(total!$B$8:$B$1007,total!B290,$I$8:$I$1007)</f>
        <v>0</v>
      </c>
      <c r="R290" s="110">
        <f>SUMIF(acc!$B$8:$B$507,total!D290,acc!$J$8:$J$507)</f>
        <v>0</v>
      </c>
      <c r="S290" s="110">
        <f>IF(D290&lt;&gt;"",SUMIF(total!$D$8:$D$1007,total!D290,$F$8:$F$1007),0)</f>
        <v>0</v>
      </c>
      <c r="T290" s="110">
        <f>SUMIF(pay!$B$8:$B$507,total!G290,pay!$H$8:$H$507)</f>
        <v>0</v>
      </c>
      <c r="U290" s="110">
        <f>IF(G290&lt;&gt;"",SUMIF(total!$G$8:$G$1007,total!G290,$I$8:$I$1007),0)</f>
        <v>0</v>
      </c>
    </row>
    <row r="291" spans="1:21" x14ac:dyDescent="0.25">
      <c r="A291" s="69">
        <v>284</v>
      </c>
      <c r="B291" s="69" t="str">
        <f>IF(AND(C291&lt;&gt;"",C291&lt;&gt;" -  -  -  -  - "),VLOOKUP(C291,exp!$A$8:$B$507,2,FALSE),"")</f>
        <v/>
      </c>
      <c r="C291" s="60"/>
      <c r="D291" s="69" t="str">
        <f>IF(AND(E291&lt;&gt;"",E291&lt;&gt;" -  -  -  -  - "),VLOOKUP(E291,acc!$A$8:$B$507,2,FALSE),"")</f>
        <v/>
      </c>
      <c r="E291" s="60"/>
      <c r="F291" s="44"/>
      <c r="G291" s="69" t="str">
        <f>IF(AND(H291&lt;&gt;"",H291&lt;&gt;" -  -  -  -  - "),VLOOKUP(H291,pay!$A$8:$B$507,2,FALSE),"")</f>
        <v/>
      </c>
      <c r="H291" s="60"/>
      <c r="I291" s="44"/>
      <c r="J291" s="93" t="str">
        <f t="shared" si="20"/>
        <v>OK</v>
      </c>
      <c r="K291" s="93" t="str">
        <f t="shared" si="21"/>
        <v>OK</v>
      </c>
      <c r="L291" s="93" t="str">
        <f t="shared" si="22"/>
        <v>OK</v>
      </c>
      <c r="M291" s="93" t="str">
        <f t="shared" si="23"/>
        <v>OK</v>
      </c>
      <c r="N291" s="63" t="str">
        <f t="shared" si="24"/>
        <v/>
      </c>
      <c r="O291" s="110">
        <f>SUMIF(exp!$B$8:$B$507,total!B291,exp!$Q$8:$Q$507)</f>
        <v>0</v>
      </c>
      <c r="P291" s="111">
        <f>IF(B291&lt;&gt;"",SUMIF(total!$B$8:$B$1007,total!B291,$F$8:$F$1007),0)</f>
        <v>0</v>
      </c>
      <c r="Q291" s="110">
        <f>SUMIF(total!$B$8:$B$1007,total!B291,$I$8:$I$1007)</f>
        <v>0</v>
      </c>
      <c r="R291" s="110">
        <f>SUMIF(acc!$B$8:$B$507,total!D291,acc!$J$8:$J$507)</f>
        <v>0</v>
      </c>
      <c r="S291" s="110">
        <f>IF(D291&lt;&gt;"",SUMIF(total!$D$8:$D$1007,total!D291,$F$8:$F$1007),0)</f>
        <v>0</v>
      </c>
      <c r="T291" s="110">
        <f>SUMIF(pay!$B$8:$B$507,total!G291,pay!$H$8:$H$507)</f>
        <v>0</v>
      </c>
      <c r="U291" s="110">
        <f>IF(G291&lt;&gt;"",SUMIF(total!$G$8:$G$1007,total!G291,$I$8:$I$1007),0)</f>
        <v>0</v>
      </c>
    </row>
    <row r="292" spans="1:21" x14ac:dyDescent="0.25">
      <c r="A292" s="69">
        <v>285</v>
      </c>
      <c r="B292" s="69" t="str">
        <f>IF(AND(C292&lt;&gt;"",C292&lt;&gt;" -  -  -  -  - "),VLOOKUP(C292,exp!$A$8:$B$507,2,FALSE),"")</f>
        <v/>
      </c>
      <c r="C292" s="60"/>
      <c r="D292" s="69" t="str">
        <f>IF(AND(E292&lt;&gt;"",E292&lt;&gt;" -  -  -  -  - "),VLOOKUP(E292,acc!$A$8:$B$507,2,FALSE),"")</f>
        <v/>
      </c>
      <c r="E292" s="60"/>
      <c r="F292" s="44"/>
      <c r="G292" s="69" t="str">
        <f>IF(AND(H292&lt;&gt;"",H292&lt;&gt;" -  -  -  -  - "),VLOOKUP(H292,pay!$A$8:$B$507,2,FALSE),"")</f>
        <v/>
      </c>
      <c r="H292" s="60"/>
      <c r="I292" s="44"/>
      <c r="J292" s="93" t="str">
        <f t="shared" si="20"/>
        <v>OK</v>
      </c>
      <c r="K292" s="93" t="str">
        <f t="shared" si="21"/>
        <v>OK</v>
      </c>
      <c r="L292" s="93" t="str">
        <f t="shared" si="22"/>
        <v>OK</v>
      </c>
      <c r="M292" s="93" t="str">
        <f t="shared" si="23"/>
        <v>OK</v>
      </c>
      <c r="N292" s="63" t="str">
        <f t="shared" si="24"/>
        <v/>
      </c>
      <c r="O292" s="110">
        <f>SUMIF(exp!$B$8:$B$507,total!B292,exp!$Q$8:$Q$507)</f>
        <v>0</v>
      </c>
      <c r="P292" s="111">
        <f>IF(B292&lt;&gt;"",SUMIF(total!$B$8:$B$1007,total!B292,$F$8:$F$1007),0)</f>
        <v>0</v>
      </c>
      <c r="Q292" s="110">
        <f>SUMIF(total!$B$8:$B$1007,total!B292,$I$8:$I$1007)</f>
        <v>0</v>
      </c>
      <c r="R292" s="110">
        <f>SUMIF(acc!$B$8:$B$507,total!D292,acc!$J$8:$J$507)</f>
        <v>0</v>
      </c>
      <c r="S292" s="110">
        <f>IF(D292&lt;&gt;"",SUMIF(total!$D$8:$D$1007,total!D292,$F$8:$F$1007),0)</f>
        <v>0</v>
      </c>
      <c r="T292" s="110">
        <f>SUMIF(pay!$B$8:$B$507,total!G292,pay!$H$8:$H$507)</f>
        <v>0</v>
      </c>
      <c r="U292" s="110">
        <f>IF(G292&lt;&gt;"",SUMIF(total!$G$8:$G$1007,total!G292,$I$8:$I$1007),0)</f>
        <v>0</v>
      </c>
    </row>
    <row r="293" spans="1:21" x14ac:dyDescent="0.25">
      <c r="A293" s="69">
        <v>286</v>
      </c>
      <c r="B293" s="69" t="str">
        <f>IF(AND(C293&lt;&gt;"",C293&lt;&gt;" -  -  -  -  - "),VLOOKUP(C293,exp!$A$8:$B$507,2,FALSE),"")</f>
        <v/>
      </c>
      <c r="C293" s="60"/>
      <c r="D293" s="69" t="str">
        <f>IF(AND(E293&lt;&gt;"",E293&lt;&gt;" -  -  -  -  - "),VLOOKUP(E293,acc!$A$8:$B$507,2,FALSE),"")</f>
        <v/>
      </c>
      <c r="E293" s="60"/>
      <c r="F293" s="44"/>
      <c r="G293" s="69" t="str">
        <f>IF(AND(H293&lt;&gt;"",H293&lt;&gt;" -  -  -  -  - "),VLOOKUP(H293,pay!$A$8:$B$507,2,FALSE),"")</f>
        <v/>
      </c>
      <c r="H293" s="60"/>
      <c r="I293" s="44"/>
      <c r="J293" s="93" t="str">
        <f t="shared" si="20"/>
        <v>OK</v>
      </c>
      <c r="K293" s="93" t="str">
        <f t="shared" si="21"/>
        <v>OK</v>
      </c>
      <c r="L293" s="93" t="str">
        <f t="shared" si="22"/>
        <v>OK</v>
      </c>
      <c r="M293" s="93" t="str">
        <f t="shared" si="23"/>
        <v>OK</v>
      </c>
      <c r="N293" s="63" t="str">
        <f t="shared" si="24"/>
        <v/>
      </c>
      <c r="O293" s="110">
        <f>SUMIF(exp!$B$8:$B$507,total!B293,exp!$Q$8:$Q$507)</f>
        <v>0</v>
      </c>
      <c r="P293" s="111">
        <f>IF(B293&lt;&gt;"",SUMIF(total!$B$8:$B$1007,total!B293,$F$8:$F$1007),0)</f>
        <v>0</v>
      </c>
      <c r="Q293" s="110">
        <f>SUMIF(total!$B$8:$B$1007,total!B293,$I$8:$I$1007)</f>
        <v>0</v>
      </c>
      <c r="R293" s="110">
        <f>SUMIF(acc!$B$8:$B$507,total!D293,acc!$J$8:$J$507)</f>
        <v>0</v>
      </c>
      <c r="S293" s="110">
        <f>IF(D293&lt;&gt;"",SUMIF(total!$D$8:$D$1007,total!D293,$F$8:$F$1007),0)</f>
        <v>0</v>
      </c>
      <c r="T293" s="110">
        <f>SUMIF(pay!$B$8:$B$507,total!G293,pay!$H$8:$H$507)</f>
        <v>0</v>
      </c>
      <c r="U293" s="110">
        <f>IF(G293&lt;&gt;"",SUMIF(total!$G$8:$G$1007,total!G293,$I$8:$I$1007),0)</f>
        <v>0</v>
      </c>
    </row>
    <row r="294" spans="1:21" x14ac:dyDescent="0.25">
      <c r="A294" s="69">
        <v>287</v>
      </c>
      <c r="B294" s="69" t="str">
        <f>IF(AND(C294&lt;&gt;"",C294&lt;&gt;" -  -  -  -  - "),VLOOKUP(C294,exp!$A$8:$B$507,2,FALSE),"")</f>
        <v/>
      </c>
      <c r="C294" s="60"/>
      <c r="D294" s="69" t="str">
        <f>IF(AND(E294&lt;&gt;"",E294&lt;&gt;" -  -  -  -  - "),VLOOKUP(E294,acc!$A$8:$B$507,2,FALSE),"")</f>
        <v/>
      </c>
      <c r="E294" s="60"/>
      <c r="F294" s="44"/>
      <c r="G294" s="69" t="str">
        <f>IF(AND(H294&lt;&gt;"",H294&lt;&gt;" -  -  -  -  - "),VLOOKUP(H294,pay!$A$8:$B$507,2,FALSE),"")</f>
        <v/>
      </c>
      <c r="H294" s="60"/>
      <c r="I294" s="44"/>
      <c r="J294" s="93" t="str">
        <f t="shared" si="20"/>
        <v>OK</v>
      </c>
      <c r="K294" s="93" t="str">
        <f t="shared" si="21"/>
        <v>OK</v>
      </c>
      <c r="L294" s="93" t="str">
        <f t="shared" si="22"/>
        <v>OK</v>
      </c>
      <c r="M294" s="93" t="str">
        <f t="shared" si="23"/>
        <v>OK</v>
      </c>
      <c r="N294" s="63" t="str">
        <f t="shared" si="24"/>
        <v/>
      </c>
      <c r="O294" s="110">
        <f>SUMIF(exp!$B$8:$B$507,total!B294,exp!$Q$8:$Q$507)</f>
        <v>0</v>
      </c>
      <c r="P294" s="111">
        <f>IF(B294&lt;&gt;"",SUMIF(total!$B$8:$B$1007,total!B294,$F$8:$F$1007),0)</f>
        <v>0</v>
      </c>
      <c r="Q294" s="110">
        <f>SUMIF(total!$B$8:$B$1007,total!B294,$I$8:$I$1007)</f>
        <v>0</v>
      </c>
      <c r="R294" s="110">
        <f>SUMIF(acc!$B$8:$B$507,total!D294,acc!$J$8:$J$507)</f>
        <v>0</v>
      </c>
      <c r="S294" s="110">
        <f>IF(D294&lt;&gt;"",SUMIF(total!$D$8:$D$1007,total!D294,$F$8:$F$1007),0)</f>
        <v>0</v>
      </c>
      <c r="T294" s="110">
        <f>SUMIF(pay!$B$8:$B$507,total!G294,pay!$H$8:$H$507)</f>
        <v>0</v>
      </c>
      <c r="U294" s="110">
        <f>IF(G294&lt;&gt;"",SUMIF(total!$G$8:$G$1007,total!G294,$I$8:$I$1007),0)</f>
        <v>0</v>
      </c>
    </row>
    <row r="295" spans="1:21" x14ac:dyDescent="0.25">
      <c r="A295" s="69">
        <v>288</v>
      </c>
      <c r="B295" s="69" t="str">
        <f>IF(AND(C295&lt;&gt;"",C295&lt;&gt;" -  -  -  -  - "),VLOOKUP(C295,exp!$A$8:$B$507,2,FALSE),"")</f>
        <v/>
      </c>
      <c r="C295" s="60"/>
      <c r="D295" s="69" t="str">
        <f>IF(AND(E295&lt;&gt;"",E295&lt;&gt;" -  -  -  -  - "),VLOOKUP(E295,acc!$A$8:$B$507,2,FALSE),"")</f>
        <v/>
      </c>
      <c r="E295" s="60"/>
      <c r="F295" s="44"/>
      <c r="G295" s="69" t="str">
        <f>IF(AND(H295&lt;&gt;"",H295&lt;&gt;" -  -  -  -  - "),VLOOKUP(H295,pay!$A$8:$B$507,2,FALSE),"")</f>
        <v/>
      </c>
      <c r="H295" s="60"/>
      <c r="I295" s="44"/>
      <c r="J295" s="93" t="str">
        <f t="shared" si="20"/>
        <v>OK</v>
      </c>
      <c r="K295" s="93" t="str">
        <f t="shared" si="21"/>
        <v>OK</v>
      </c>
      <c r="L295" s="93" t="str">
        <f t="shared" si="22"/>
        <v>OK</v>
      </c>
      <c r="M295" s="93" t="str">
        <f t="shared" si="23"/>
        <v>OK</v>
      </c>
      <c r="N295" s="63" t="str">
        <f t="shared" si="24"/>
        <v/>
      </c>
      <c r="O295" s="110">
        <f>SUMIF(exp!$B$8:$B$507,total!B295,exp!$Q$8:$Q$507)</f>
        <v>0</v>
      </c>
      <c r="P295" s="111">
        <f>IF(B295&lt;&gt;"",SUMIF(total!$B$8:$B$1007,total!B295,$F$8:$F$1007),0)</f>
        <v>0</v>
      </c>
      <c r="Q295" s="110">
        <f>SUMIF(total!$B$8:$B$1007,total!B295,$I$8:$I$1007)</f>
        <v>0</v>
      </c>
      <c r="R295" s="110">
        <f>SUMIF(acc!$B$8:$B$507,total!D295,acc!$J$8:$J$507)</f>
        <v>0</v>
      </c>
      <c r="S295" s="110">
        <f>IF(D295&lt;&gt;"",SUMIF(total!$D$8:$D$1007,total!D295,$F$8:$F$1007),0)</f>
        <v>0</v>
      </c>
      <c r="T295" s="110">
        <f>SUMIF(pay!$B$8:$B$507,total!G295,pay!$H$8:$H$507)</f>
        <v>0</v>
      </c>
      <c r="U295" s="110">
        <f>IF(G295&lt;&gt;"",SUMIF(total!$G$8:$G$1007,total!G295,$I$8:$I$1007),0)</f>
        <v>0</v>
      </c>
    </row>
    <row r="296" spans="1:21" x14ac:dyDescent="0.25">
      <c r="A296" s="69">
        <v>289</v>
      </c>
      <c r="B296" s="69" t="str">
        <f>IF(AND(C296&lt;&gt;"",C296&lt;&gt;" -  -  -  -  - "),VLOOKUP(C296,exp!$A$8:$B$507,2,FALSE),"")</f>
        <v/>
      </c>
      <c r="C296" s="60"/>
      <c r="D296" s="69" t="str">
        <f>IF(AND(E296&lt;&gt;"",E296&lt;&gt;" -  -  -  -  - "),VLOOKUP(E296,acc!$A$8:$B$507,2,FALSE),"")</f>
        <v/>
      </c>
      <c r="E296" s="60"/>
      <c r="F296" s="44"/>
      <c r="G296" s="69" t="str">
        <f>IF(AND(H296&lt;&gt;"",H296&lt;&gt;" -  -  -  -  - "),VLOOKUP(H296,pay!$A$8:$B$507,2,FALSE),"")</f>
        <v/>
      </c>
      <c r="H296" s="60"/>
      <c r="I296" s="44"/>
      <c r="J296" s="93" t="str">
        <f t="shared" si="20"/>
        <v>OK</v>
      </c>
      <c r="K296" s="93" t="str">
        <f t="shared" si="21"/>
        <v>OK</v>
      </c>
      <c r="L296" s="93" t="str">
        <f t="shared" si="22"/>
        <v>OK</v>
      </c>
      <c r="M296" s="93" t="str">
        <f t="shared" si="23"/>
        <v>OK</v>
      </c>
      <c r="N296" s="63" t="str">
        <f t="shared" si="24"/>
        <v/>
      </c>
      <c r="O296" s="110">
        <f>SUMIF(exp!$B$8:$B$507,total!B296,exp!$Q$8:$Q$507)</f>
        <v>0</v>
      </c>
      <c r="P296" s="111">
        <f>IF(B296&lt;&gt;"",SUMIF(total!$B$8:$B$1007,total!B296,$F$8:$F$1007),0)</f>
        <v>0</v>
      </c>
      <c r="Q296" s="110">
        <f>SUMIF(total!$B$8:$B$1007,total!B296,$I$8:$I$1007)</f>
        <v>0</v>
      </c>
      <c r="R296" s="110">
        <f>SUMIF(acc!$B$8:$B$507,total!D296,acc!$J$8:$J$507)</f>
        <v>0</v>
      </c>
      <c r="S296" s="110">
        <f>IF(D296&lt;&gt;"",SUMIF(total!$D$8:$D$1007,total!D296,$F$8:$F$1007),0)</f>
        <v>0</v>
      </c>
      <c r="T296" s="110">
        <f>SUMIF(pay!$B$8:$B$507,total!G296,pay!$H$8:$H$507)</f>
        <v>0</v>
      </c>
      <c r="U296" s="110">
        <f>IF(G296&lt;&gt;"",SUMIF(total!$G$8:$G$1007,total!G296,$I$8:$I$1007),0)</f>
        <v>0</v>
      </c>
    </row>
    <row r="297" spans="1:21" x14ac:dyDescent="0.25">
      <c r="A297" s="69">
        <v>290</v>
      </c>
      <c r="B297" s="69" t="str">
        <f>IF(AND(C297&lt;&gt;"",C297&lt;&gt;" -  -  -  -  - "),VLOOKUP(C297,exp!$A$8:$B$507,2,FALSE),"")</f>
        <v/>
      </c>
      <c r="C297" s="60"/>
      <c r="D297" s="69" t="str">
        <f>IF(AND(E297&lt;&gt;"",E297&lt;&gt;" -  -  -  -  - "),VLOOKUP(E297,acc!$A$8:$B$507,2,FALSE),"")</f>
        <v/>
      </c>
      <c r="E297" s="60"/>
      <c r="F297" s="44"/>
      <c r="G297" s="69" t="str">
        <f>IF(AND(H297&lt;&gt;"",H297&lt;&gt;" -  -  -  -  - "),VLOOKUP(H297,pay!$A$8:$B$507,2,FALSE),"")</f>
        <v/>
      </c>
      <c r="H297" s="60"/>
      <c r="I297" s="44"/>
      <c r="J297" s="93" t="str">
        <f t="shared" si="20"/>
        <v>OK</v>
      </c>
      <c r="K297" s="93" t="str">
        <f t="shared" si="21"/>
        <v>OK</v>
      </c>
      <c r="L297" s="93" t="str">
        <f t="shared" si="22"/>
        <v>OK</v>
      </c>
      <c r="M297" s="93" t="str">
        <f t="shared" si="23"/>
        <v>OK</v>
      </c>
      <c r="N297" s="63" t="str">
        <f t="shared" si="24"/>
        <v/>
      </c>
      <c r="O297" s="110">
        <f>SUMIF(exp!$B$8:$B$507,total!B297,exp!$Q$8:$Q$507)</f>
        <v>0</v>
      </c>
      <c r="P297" s="111">
        <f>IF(B297&lt;&gt;"",SUMIF(total!$B$8:$B$1007,total!B297,$F$8:$F$1007),0)</f>
        <v>0</v>
      </c>
      <c r="Q297" s="110">
        <f>SUMIF(total!$B$8:$B$1007,total!B297,$I$8:$I$1007)</f>
        <v>0</v>
      </c>
      <c r="R297" s="110">
        <f>SUMIF(acc!$B$8:$B$507,total!D297,acc!$J$8:$J$507)</f>
        <v>0</v>
      </c>
      <c r="S297" s="110">
        <f>IF(D297&lt;&gt;"",SUMIF(total!$D$8:$D$1007,total!D297,$F$8:$F$1007),0)</f>
        <v>0</v>
      </c>
      <c r="T297" s="110">
        <f>SUMIF(pay!$B$8:$B$507,total!G297,pay!$H$8:$H$507)</f>
        <v>0</v>
      </c>
      <c r="U297" s="110">
        <f>IF(G297&lt;&gt;"",SUMIF(total!$G$8:$G$1007,total!G297,$I$8:$I$1007),0)</f>
        <v>0</v>
      </c>
    </row>
    <row r="298" spans="1:21" x14ac:dyDescent="0.25">
      <c r="A298" s="69">
        <v>291</v>
      </c>
      <c r="B298" s="69" t="str">
        <f>IF(AND(C298&lt;&gt;"",C298&lt;&gt;" -  -  -  -  - "),VLOOKUP(C298,exp!$A$8:$B$507,2,FALSE),"")</f>
        <v/>
      </c>
      <c r="C298" s="60"/>
      <c r="D298" s="69" t="str">
        <f>IF(AND(E298&lt;&gt;"",E298&lt;&gt;" -  -  -  -  - "),VLOOKUP(E298,acc!$A$8:$B$507,2,FALSE),"")</f>
        <v/>
      </c>
      <c r="E298" s="60"/>
      <c r="F298" s="44"/>
      <c r="G298" s="69" t="str">
        <f>IF(AND(H298&lt;&gt;"",H298&lt;&gt;" -  -  -  -  - "),VLOOKUP(H298,pay!$A$8:$B$507,2,FALSE),"")</f>
        <v/>
      </c>
      <c r="H298" s="60"/>
      <c r="I298" s="44"/>
      <c r="J298" s="93" t="str">
        <f t="shared" si="20"/>
        <v>OK</v>
      </c>
      <c r="K298" s="93" t="str">
        <f t="shared" si="21"/>
        <v>OK</v>
      </c>
      <c r="L298" s="93" t="str">
        <f t="shared" si="22"/>
        <v>OK</v>
      </c>
      <c r="M298" s="93" t="str">
        <f t="shared" si="23"/>
        <v>OK</v>
      </c>
      <c r="N298" s="63" t="str">
        <f t="shared" si="24"/>
        <v/>
      </c>
      <c r="O298" s="110">
        <f>SUMIF(exp!$B$8:$B$507,total!B298,exp!$Q$8:$Q$507)</f>
        <v>0</v>
      </c>
      <c r="P298" s="111">
        <f>IF(B298&lt;&gt;"",SUMIF(total!$B$8:$B$1007,total!B298,$F$8:$F$1007),0)</f>
        <v>0</v>
      </c>
      <c r="Q298" s="110">
        <f>SUMIF(total!$B$8:$B$1007,total!B298,$I$8:$I$1007)</f>
        <v>0</v>
      </c>
      <c r="R298" s="110">
        <f>SUMIF(acc!$B$8:$B$507,total!D298,acc!$J$8:$J$507)</f>
        <v>0</v>
      </c>
      <c r="S298" s="110">
        <f>IF(D298&lt;&gt;"",SUMIF(total!$D$8:$D$1007,total!D298,$F$8:$F$1007),0)</f>
        <v>0</v>
      </c>
      <c r="T298" s="110">
        <f>SUMIF(pay!$B$8:$B$507,total!G298,pay!$H$8:$H$507)</f>
        <v>0</v>
      </c>
      <c r="U298" s="110">
        <f>IF(G298&lt;&gt;"",SUMIF(total!$G$8:$G$1007,total!G298,$I$8:$I$1007),0)</f>
        <v>0</v>
      </c>
    </row>
    <row r="299" spans="1:21" x14ac:dyDescent="0.25">
      <c r="A299" s="69">
        <v>292</v>
      </c>
      <c r="B299" s="69" t="str">
        <f>IF(AND(C299&lt;&gt;"",C299&lt;&gt;" -  -  -  -  - "),VLOOKUP(C299,exp!$A$8:$B$507,2,FALSE),"")</f>
        <v/>
      </c>
      <c r="C299" s="60"/>
      <c r="D299" s="69" t="str">
        <f>IF(AND(E299&lt;&gt;"",E299&lt;&gt;" -  -  -  -  - "),VLOOKUP(E299,acc!$A$8:$B$507,2,FALSE),"")</f>
        <v/>
      </c>
      <c r="E299" s="60"/>
      <c r="F299" s="44"/>
      <c r="G299" s="69" t="str">
        <f>IF(AND(H299&lt;&gt;"",H299&lt;&gt;" -  -  -  -  - "),VLOOKUP(H299,pay!$A$8:$B$507,2,FALSE),"")</f>
        <v/>
      </c>
      <c r="H299" s="60"/>
      <c r="I299" s="44"/>
      <c r="J299" s="93" t="str">
        <f t="shared" si="20"/>
        <v>OK</v>
      </c>
      <c r="K299" s="93" t="str">
        <f t="shared" si="21"/>
        <v>OK</v>
      </c>
      <c r="L299" s="93" t="str">
        <f t="shared" si="22"/>
        <v>OK</v>
      </c>
      <c r="M299" s="93" t="str">
        <f t="shared" si="23"/>
        <v>OK</v>
      </c>
      <c r="N299" s="63" t="str">
        <f t="shared" si="24"/>
        <v/>
      </c>
      <c r="O299" s="110">
        <f>SUMIF(exp!$B$8:$B$507,total!B299,exp!$Q$8:$Q$507)</f>
        <v>0</v>
      </c>
      <c r="P299" s="111">
        <f>IF(B299&lt;&gt;"",SUMIF(total!$B$8:$B$1007,total!B299,$F$8:$F$1007),0)</f>
        <v>0</v>
      </c>
      <c r="Q299" s="110">
        <f>SUMIF(total!$B$8:$B$1007,total!B299,$I$8:$I$1007)</f>
        <v>0</v>
      </c>
      <c r="R299" s="110">
        <f>SUMIF(acc!$B$8:$B$507,total!D299,acc!$J$8:$J$507)</f>
        <v>0</v>
      </c>
      <c r="S299" s="110">
        <f>IF(D299&lt;&gt;"",SUMIF(total!$D$8:$D$1007,total!D299,$F$8:$F$1007),0)</f>
        <v>0</v>
      </c>
      <c r="T299" s="110">
        <f>SUMIF(pay!$B$8:$B$507,total!G299,pay!$H$8:$H$507)</f>
        <v>0</v>
      </c>
      <c r="U299" s="110">
        <f>IF(G299&lt;&gt;"",SUMIF(total!$G$8:$G$1007,total!G299,$I$8:$I$1007),0)</f>
        <v>0</v>
      </c>
    </row>
    <row r="300" spans="1:21" x14ac:dyDescent="0.25">
      <c r="A300" s="69">
        <v>293</v>
      </c>
      <c r="B300" s="69" t="str">
        <f>IF(AND(C300&lt;&gt;"",C300&lt;&gt;" -  -  -  -  - "),VLOOKUP(C300,exp!$A$8:$B$507,2,FALSE),"")</f>
        <v/>
      </c>
      <c r="C300" s="60"/>
      <c r="D300" s="69" t="str">
        <f>IF(AND(E300&lt;&gt;"",E300&lt;&gt;" -  -  -  -  - "),VLOOKUP(E300,acc!$A$8:$B$507,2,FALSE),"")</f>
        <v/>
      </c>
      <c r="E300" s="60"/>
      <c r="F300" s="44"/>
      <c r="G300" s="69" t="str">
        <f>IF(AND(H300&lt;&gt;"",H300&lt;&gt;" -  -  -  -  - "),VLOOKUP(H300,pay!$A$8:$B$507,2,FALSE),"")</f>
        <v/>
      </c>
      <c r="H300" s="60"/>
      <c r="I300" s="44"/>
      <c r="J300" s="93" t="str">
        <f t="shared" si="20"/>
        <v>OK</v>
      </c>
      <c r="K300" s="93" t="str">
        <f t="shared" si="21"/>
        <v>OK</v>
      </c>
      <c r="L300" s="93" t="str">
        <f t="shared" si="22"/>
        <v>OK</v>
      </c>
      <c r="M300" s="93" t="str">
        <f t="shared" si="23"/>
        <v>OK</v>
      </c>
      <c r="N300" s="63" t="str">
        <f t="shared" si="24"/>
        <v/>
      </c>
      <c r="O300" s="110">
        <f>SUMIF(exp!$B$8:$B$507,total!B300,exp!$Q$8:$Q$507)</f>
        <v>0</v>
      </c>
      <c r="P300" s="111">
        <f>IF(B300&lt;&gt;"",SUMIF(total!$B$8:$B$1007,total!B300,$F$8:$F$1007),0)</f>
        <v>0</v>
      </c>
      <c r="Q300" s="110">
        <f>SUMIF(total!$B$8:$B$1007,total!B300,$I$8:$I$1007)</f>
        <v>0</v>
      </c>
      <c r="R300" s="110">
        <f>SUMIF(acc!$B$8:$B$507,total!D300,acc!$J$8:$J$507)</f>
        <v>0</v>
      </c>
      <c r="S300" s="110">
        <f>IF(D300&lt;&gt;"",SUMIF(total!$D$8:$D$1007,total!D300,$F$8:$F$1007),0)</f>
        <v>0</v>
      </c>
      <c r="T300" s="110">
        <f>SUMIF(pay!$B$8:$B$507,total!G300,pay!$H$8:$H$507)</f>
        <v>0</v>
      </c>
      <c r="U300" s="110">
        <f>IF(G300&lt;&gt;"",SUMIF(total!$G$8:$G$1007,total!G300,$I$8:$I$1007),0)</f>
        <v>0</v>
      </c>
    </row>
    <row r="301" spans="1:21" x14ac:dyDescent="0.25">
      <c r="A301" s="69">
        <v>294</v>
      </c>
      <c r="B301" s="69" t="str">
        <f>IF(AND(C301&lt;&gt;"",C301&lt;&gt;" -  -  -  -  - "),VLOOKUP(C301,exp!$A$8:$B$507,2,FALSE),"")</f>
        <v/>
      </c>
      <c r="C301" s="60"/>
      <c r="D301" s="69" t="str">
        <f>IF(AND(E301&lt;&gt;"",E301&lt;&gt;" -  -  -  -  - "),VLOOKUP(E301,acc!$A$8:$B$507,2,FALSE),"")</f>
        <v/>
      </c>
      <c r="E301" s="60"/>
      <c r="F301" s="44"/>
      <c r="G301" s="69" t="str">
        <f>IF(AND(H301&lt;&gt;"",H301&lt;&gt;" -  -  -  -  - "),VLOOKUP(H301,pay!$A$8:$B$507,2,FALSE),"")</f>
        <v/>
      </c>
      <c r="H301" s="60"/>
      <c r="I301" s="44"/>
      <c r="J301" s="93" t="str">
        <f t="shared" si="20"/>
        <v>OK</v>
      </c>
      <c r="K301" s="93" t="str">
        <f t="shared" si="21"/>
        <v>OK</v>
      </c>
      <c r="L301" s="93" t="str">
        <f t="shared" si="22"/>
        <v>OK</v>
      </c>
      <c r="M301" s="93" t="str">
        <f t="shared" si="23"/>
        <v>OK</v>
      </c>
      <c r="N301" s="63" t="str">
        <f t="shared" si="24"/>
        <v/>
      </c>
      <c r="O301" s="110">
        <f>SUMIF(exp!$B$8:$B$507,total!B301,exp!$Q$8:$Q$507)</f>
        <v>0</v>
      </c>
      <c r="P301" s="111">
        <f>IF(B301&lt;&gt;"",SUMIF(total!$B$8:$B$1007,total!B301,$F$8:$F$1007),0)</f>
        <v>0</v>
      </c>
      <c r="Q301" s="110">
        <f>SUMIF(total!$B$8:$B$1007,total!B301,$I$8:$I$1007)</f>
        <v>0</v>
      </c>
      <c r="R301" s="110">
        <f>SUMIF(acc!$B$8:$B$507,total!D301,acc!$J$8:$J$507)</f>
        <v>0</v>
      </c>
      <c r="S301" s="110">
        <f>IF(D301&lt;&gt;"",SUMIF(total!$D$8:$D$1007,total!D301,$F$8:$F$1007),0)</f>
        <v>0</v>
      </c>
      <c r="T301" s="110">
        <f>SUMIF(pay!$B$8:$B$507,total!G301,pay!$H$8:$H$507)</f>
        <v>0</v>
      </c>
      <c r="U301" s="110">
        <f>IF(G301&lt;&gt;"",SUMIF(total!$G$8:$G$1007,total!G301,$I$8:$I$1007),0)</f>
        <v>0</v>
      </c>
    </row>
    <row r="302" spans="1:21" x14ac:dyDescent="0.25">
      <c r="A302" s="69">
        <v>295</v>
      </c>
      <c r="B302" s="69" t="str">
        <f>IF(AND(C302&lt;&gt;"",C302&lt;&gt;" -  -  -  -  - "),VLOOKUP(C302,exp!$A$8:$B$507,2,FALSE),"")</f>
        <v/>
      </c>
      <c r="C302" s="60"/>
      <c r="D302" s="69" t="str">
        <f>IF(AND(E302&lt;&gt;"",E302&lt;&gt;" -  -  -  -  - "),VLOOKUP(E302,acc!$A$8:$B$507,2,FALSE),"")</f>
        <v/>
      </c>
      <c r="E302" s="60"/>
      <c r="F302" s="44"/>
      <c r="G302" s="69" t="str">
        <f>IF(AND(H302&lt;&gt;"",H302&lt;&gt;" -  -  -  -  - "),VLOOKUP(H302,pay!$A$8:$B$507,2,FALSE),"")</f>
        <v/>
      </c>
      <c r="H302" s="60"/>
      <c r="I302" s="44"/>
      <c r="J302" s="93" t="str">
        <f t="shared" si="20"/>
        <v>OK</v>
      </c>
      <c r="K302" s="93" t="str">
        <f t="shared" si="21"/>
        <v>OK</v>
      </c>
      <c r="L302" s="93" t="str">
        <f t="shared" si="22"/>
        <v>OK</v>
      </c>
      <c r="M302" s="93" t="str">
        <f t="shared" si="23"/>
        <v>OK</v>
      </c>
      <c r="N302" s="63" t="str">
        <f t="shared" si="24"/>
        <v/>
      </c>
      <c r="O302" s="110">
        <f>SUMIF(exp!$B$8:$B$507,total!B302,exp!$Q$8:$Q$507)</f>
        <v>0</v>
      </c>
      <c r="P302" s="111">
        <f>IF(B302&lt;&gt;"",SUMIF(total!$B$8:$B$1007,total!B302,$F$8:$F$1007),0)</f>
        <v>0</v>
      </c>
      <c r="Q302" s="110">
        <f>SUMIF(total!$B$8:$B$1007,total!B302,$I$8:$I$1007)</f>
        <v>0</v>
      </c>
      <c r="R302" s="110">
        <f>SUMIF(acc!$B$8:$B$507,total!D302,acc!$J$8:$J$507)</f>
        <v>0</v>
      </c>
      <c r="S302" s="110">
        <f>IF(D302&lt;&gt;"",SUMIF(total!$D$8:$D$1007,total!D302,$F$8:$F$1007),0)</f>
        <v>0</v>
      </c>
      <c r="T302" s="110">
        <f>SUMIF(pay!$B$8:$B$507,total!G302,pay!$H$8:$H$507)</f>
        <v>0</v>
      </c>
      <c r="U302" s="110">
        <f>IF(G302&lt;&gt;"",SUMIF(total!$G$8:$G$1007,total!G302,$I$8:$I$1007),0)</f>
        <v>0</v>
      </c>
    </row>
    <row r="303" spans="1:21" x14ac:dyDescent="0.25">
      <c r="A303" s="69">
        <v>296</v>
      </c>
      <c r="B303" s="69" t="str">
        <f>IF(AND(C303&lt;&gt;"",C303&lt;&gt;" -  -  -  -  - "),VLOOKUP(C303,exp!$A$8:$B$507,2,FALSE),"")</f>
        <v/>
      </c>
      <c r="C303" s="60"/>
      <c r="D303" s="69" t="str">
        <f>IF(AND(E303&lt;&gt;"",E303&lt;&gt;" -  -  -  -  - "),VLOOKUP(E303,acc!$A$8:$B$507,2,FALSE),"")</f>
        <v/>
      </c>
      <c r="E303" s="60"/>
      <c r="F303" s="44"/>
      <c r="G303" s="69" t="str">
        <f>IF(AND(H303&lt;&gt;"",H303&lt;&gt;" -  -  -  -  - "),VLOOKUP(H303,pay!$A$8:$B$507,2,FALSE),"")</f>
        <v/>
      </c>
      <c r="H303" s="60"/>
      <c r="I303" s="44"/>
      <c r="J303" s="93" t="str">
        <f t="shared" si="20"/>
        <v>OK</v>
      </c>
      <c r="K303" s="93" t="str">
        <f t="shared" si="21"/>
        <v>OK</v>
      </c>
      <c r="L303" s="93" t="str">
        <f t="shared" si="22"/>
        <v>OK</v>
      </c>
      <c r="M303" s="93" t="str">
        <f t="shared" si="23"/>
        <v>OK</v>
      </c>
      <c r="N303" s="63" t="str">
        <f t="shared" si="24"/>
        <v/>
      </c>
      <c r="O303" s="110">
        <f>SUMIF(exp!$B$8:$B$507,total!B303,exp!$Q$8:$Q$507)</f>
        <v>0</v>
      </c>
      <c r="P303" s="111">
        <f>IF(B303&lt;&gt;"",SUMIF(total!$B$8:$B$1007,total!B303,$F$8:$F$1007),0)</f>
        <v>0</v>
      </c>
      <c r="Q303" s="110">
        <f>SUMIF(total!$B$8:$B$1007,total!B303,$I$8:$I$1007)</f>
        <v>0</v>
      </c>
      <c r="R303" s="110">
        <f>SUMIF(acc!$B$8:$B$507,total!D303,acc!$J$8:$J$507)</f>
        <v>0</v>
      </c>
      <c r="S303" s="110">
        <f>IF(D303&lt;&gt;"",SUMIF(total!$D$8:$D$1007,total!D303,$F$8:$F$1007),0)</f>
        <v>0</v>
      </c>
      <c r="T303" s="110">
        <f>SUMIF(pay!$B$8:$B$507,total!G303,pay!$H$8:$H$507)</f>
        <v>0</v>
      </c>
      <c r="U303" s="110">
        <f>IF(G303&lt;&gt;"",SUMIF(total!$G$8:$G$1007,total!G303,$I$8:$I$1007),0)</f>
        <v>0</v>
      </c>
    </row>
    <row r="304" spans="1:21" x14ac:dyDescent="0.25">
      <c r="A304" s="69">
        <v>297</v>
      </c>
      <c r="B304" s="69" t="str">
        <f>IF(AND(C304&lt;&gt;"",C304&lt;&gt;" -  -  -  -  - "),VLOOKUP(C304,exp!$A$8:$B$507,2,FALSE),"")</f>
        <v/>
      </c>
      <c r="C304" s="60"/>
      <c r="D304" s="69" t="str">
        <f>IF(AND(E304&lt;&gt;"",E304&lt;&gt;" -  -  -  -  - "),VLOOKUP(E304,acc!$A$8:$B$507,2,FALSE),"")</f>
        <v/>
      </c>
      <c r="E304" s="60"/>
      <c r="F304" s="44"/>
      <c r="G304" s="69" t="str">
        <f>IF(AND(H304&lt;&gt;"",H304&lt;&gt;" -  -  -  -  - "),VLOOKUP(H304,pay!$A$8:$B$507,2,FALSE),"")</f>
        <v/>
      </c>
      <c r="H304" s="60"/>
      <c r="I304" s="44"/>
      <c r="J304" s="93" t="str">
        <f t="shared" si="20"/>
        <v>OK</v>
      </c>
      <c r="K304" s="93" t="str">
        <f t="shared" si="21"/>
        <v>OK</v>
      </c>
      <c r="L304" s="93" t="str">
        <f t="shared" si="22"/>
        <v>OK</v>
      </c>
      <c r="M304" s="93" t="str">
        <f t="shared" si="23"/>
        <v>OK</v>
      </c>
      <c r="N304" s="63" t="str">
        <f t="shared" si="24"/>
        <v/>
      </c>
      <c r="O304" s="110">
        <f>SUMIF(exp!$B$8:$B$507,total!B304,exp!$Q$8:$Q$507)</f>
        <v>0</v>
      </c>
      <c r="P304" s="111">
        <f>IF(B304&lt;&gt;"",SUMIF(total!$B$8:$B$1007,total!B304,$F$8:$F$1007),0)</f>
        <v>0</v>
      </c>
      <c r="Q304" s="110">
        <f>SUMIF(total!$B$8:$B$1007,total!B304,$I$8:$I$1007)</f>
        <v>0</v>
      </c>
      <c r="R304" s="110">
        <f>SUMIF(acc!$B$8:$B$507,total!D304,acc!$J$8:$J$507)</f>
        <v>0</v>
      </c>
      <c r="S304" s="110">
        <f>IF(D304&lt;&gt;"",SUMIF(total!$D$8:$D$1007,total!D304,$F$8:$F$1007),0)</f>
        <v>0</v>
      </c>
      <c r="T304" s="110">
        <f>SUMIF(pay!$B$8:$B$507,total!G304,pay!$H$8:$H$507)</f>
        <v>0</v>
      </c>
      <c r="U304" s="110">
        <f>IF(G304&lt;&gt;"",SUMIF(total!$G$8:$G$1007,total!G304,$I$8:$I$1007),0)</f>
        <v>0</v>
      </c>
    </row>
    <row r="305" spans="1:21" x14ac:dyDescent="0.25">
      <c r="A305" s="69">
        <v>298</v>
      </c>
      <c r="B305" s="69" t="str">
        <f>IF(AND(C305&lt;&gt;"",C305&lt;&gt;" -  -  -  -  - "),VLOOKUP(C305,exp!$A$8:$B$507,2,FALSE),"")</f>
        <v/>
      </c>
      <c r="C305" s="60"/>
      <c r="D305" s="69" t="str">
        <f>IF(AND(E305&lt;&gt;"",E305&lt;&gt;" -  -  -  -  - "),VLOOKUP(E305,acc!$A$8:$B$507,2,FALSE),"")</f>
        <v/>
      </c>
      <c r="E305" s="60"/>
      <c r="F305" s="44"/>
      <c r="G305" s="69" t="str">
        <f>IF(AND(H305&lt;&gt;"",H305&lt;&gt;" -  -  -  -  - "),VLOOKUP(H305,pay!$A$8:$B$507,2,FALSE),"")</f>
        <v/>
      </c>
      <c r="H305" s="60"/>
      <c r="I305" s="44"/>
      <c r="J305" s="93" t="str">
        <f t="shared" si="20"/>
        <v>OK</v>
      </c>
      <c r="K305" s="93" t="str">
        <f t="shared" si="21"/>
        <v>OK</v>
      </c>
      <c r="L305" s="93" t="str">
        <f t="shared" si="22"/>
        <v>OK</v>
      </c>
      <c r="M305" s="93" t="str">
        <f t="shared" si="23"/>
        <v>OK</v>
      </c>
      <c r="N305" s="63" t="str">
        <f t="shared" si="24"/>
        <v/>
      </c>
      <c r="O305" s="110">
        <f>SUMIF(exp!$B$8:$B$507,total!B305,exp!$Q$8:$Q$507)</f>
        <v>0</v>
      </c>
      <c r="P305" s="111">
        <f>IF(B305&lt;&gt;"",SUMIF(total!$B$8:$B$1007,total!B305,$F$8:$F$1007),0)</f>
        <v>0</v>
      </c>
      <c r="Q305" s="110">
        <f>SUMIF(total!$B$8:$B$1007,total!B305,$I$8:$I$1007)</f>
        <v>0</v>
      </c>
      <c r="R305" s="110">
        <f>SUMIF(acc!$B$8:$B$507,total!D305,acc!$J$8:$J$507)</f>
        <v>0</v>
      </c>
      <c r="S305" s="110">
        <f>IF(D305&lt;&gt;"",SUMIF(total!$D$8:$D$1007,total!D305,$F$8:$F$1007),0)</f>
        <v>0</v>
      </c>
      <c r="T305" s="110">
        <f>SUMIF(pay!$B$8:$B$507,total!G305,pay!$H$8:$H$507)</f>
        <v>0</v>
      </c>
      <c r="U305" s="110">
        <f>IF(G305&lt;&gt;"",SUMIF(total!$G$8:$G$1007,total!G305,$I$8:$I$1007),0)</f>
        <v>0</v>
      </c>
    </row>
    <row r="306" spans="1:21" x14ac:dyDescent="0.25">
      <c r="A306" s="69">
        <v>299</v>
      </c>
      <c r="B306" s="69" t="str">
        <f>IF(AND(C306&lt;&gt;"",C306&lt;&gt;" -  -  -  -  - "),VLOOKUP(C306,exp!$A$8:$B$507,2,FALSE),"")</f>
        <v/>
      </c>
      <c r="C306" s="60"/>
      <c r="D306" s="69" t="str">
        <f>IF(AND(E306&lt;&gt;"",E306&lt;&gt;" -  -  -  -  - "),VLOOKUP(E306,acc!$A$8:$B$507,2,FALSE),"")</f>
        <v/>
      </c>
      <c r="E306" s="60"/>
      <c r="F306" s="44"/>
      <c r="G306" s="69" t="str">
        <f>IF(AND(H306&lt;&gt;"",H306&lt;&gt;" -  -  -  -  - "),VLOOKUP(H306,pay!$A$8:$B$507,2,FALSE),"")</f>
        <v/>
      </c>
      <c r="H306" s="60"/>
      <c r="I306" s="44"/>
      <c r="J306" s="93" t="str">
        <f t="shared" si="20"/>
        <v>OK</v>
      </c>
      <c r="K306" s="93" t="str">
        <f t="shared" si="21"/>
        <v>OK</v>
      </c>
      <c r="L306" s="93" t="str">
        <f t="shared" si="22"/>
        <v>OK</v>
      </c>
      <c r="M306" s="93" t="str">
        <f t="shared" si="23"/>
        <v>OK</v>
      </c>
      <c r="N306" s="63" t="str">
        <f t="shared" si="24"/>
        <v/>
      </c>
      <c r="O306" s="110">
        <f>SUMIF(exp!$B$8:$B$507,total!B306,exp!$Q$8:$Q$507)</f>
        <v>0</v>
      </c>
      <c r="P306" s="111">
        <f>IF(B306&lt;&gt;"",SUMIF(total!$B$8:$B$1007,total!B306,$F$8:$F$1007),0)</f>
        <v>0</v>
      </c>
      <c r="Q306" s="110">
        <f>SUMIF(total!$B$8:$B$1007,total!B306,$I$8:$I$1007)</f>
        <v>0</v>
      </c>
      <c r="R306" s="110">
        <f>SUMIF(acc!$B$8:$B$507,total!D306,acc!$J$8:$J$507)</f>
        <v>0</v>
      </c>
      <c r="S306" s="110">
        <f>IF(D306&lt;&gt;"",SUMIF(total!$D$8:$D$1007,total!D306,$F$8:$F$1007),0)</f>
        <v>0</v>
      </c>
      <c r="T306" s="110">
        <f>SUMIF(pay!$B$8:$B$507,total!G306,pay!$H$8:$H$507)</f>
        <v>0</v>
      </c>
      <c r="U306" s="110">
        <f>IF(G306&lt;&gt;"",SUMIF(total!$G$8:$G$1007,total!G306,$I$8:$I$1007),0)</f>
        <v>0</v>
      </c>
    </row>
    <row r="307" spans="1:21" x14ac:dyDescent="0.25">
      <c r="A307" s="69">
        <v>300</v>
      </c>
      <c r="B307" s="69" t="str">
        <f>IF(AND(C307&lt;&gt;"",C307&lt;&gt;" -  -  -  -  - "),VLOOKUP(C307,exp!$A$8:$B$507,2,FALSE),"")</f>
        <v/>
      </c>
      <c r="C307" s="60"/>
      <c r="D307" s="69" t="str">
        <f>IF(AND(E307&lt;&gt;"",E307&lt;&gt;" -  -  -  -  - "),VLOOKUP(E307,acc!$A$8:$B$507,2,FALSE),"")</f>
        <v/>
      </c>
      <c r="E307" s="60"/>
      <c r="F307" s="44"/>
      <c r="G307" s="69" t="str">
        <f>IF(AND(H307&lt;&gt;"",H307&lt;&gt;" -  -  -  -  - "),VLOOKUP(H307,pay!$A$8:$B$507,2,FALSE),"")</f>
        <v/>
      </c>
      <c r="H307" s="60"/>
      <c r="I307" s="44"/>
      <c r="J307" s="93" t="str">
        <f t="shared" si="20"/>
        <v>OK</v>
      </c>
      <c r="K307" s="93" t="str">
        <f t="shared" si="21"/>
        <v>OK</v>
      </c>
      <c r="L307" s="93" t="str">
        <f t="shared" si="22"/>
        <v>OK</v>
      </c>
      <c r="M307" s="93" t="str">
        <f t="shared" si="23"/>
        <v>OK</v>
      </c>
      <c r="N307" s="63" t="str">
        <f t="shared" si="24"/>
        <v/>
      </c>
      <c r="O307" s="110">
        <f>SUMIF(exp!$B$8:$B$507,total!B307,exp!$Q$8:$Q$507)</f>
        <v>0</v>
      </c>
      <c r="P307" s="111">
        <f>IF(B307&lt;&gt;"",SUMIF(total!$B$8:$B$1007,total!B307,$F$8:$F$1007),0)</f>
        <v>0</v>
      </c>
      <c r="Q307" s="110">
        <f>SUMIF(total!$B$8:$B$1007,total!B307,$I$8:$I$1007)</f>
        <v>0</v>
      </c>
      <c r="R307" s="110">
        <f>SUMIF(acc!$B$8:$B$507,total!D307,acc!$J$8:$J$507)</f>
        <v>0</v>
      </c>
      <c r="S307" s="110">
        <f>IF(D307&lt;&gt;"",SUMIF(total!$D$8:$D$1007,total!D307,$F$8:$F$1007),0)</f>
        <v>0</v>
      </c>
      <c r="T307" s="110">
        <f>SUMIF(pay!$B$8:$B$507,total!G307,pay!$H$8:$H$507)</f>
        <v>0</v>
      </c>
      <c r="U307" s="110">
        <f>IF(G307&lt;&gt;"",SUMIF(total!$G$8:$G$1007,total!G307,$I$8:$I$1007),0)</f>
        <v>0</v>
      </c>
    </row>
    <row r="308" spans="1:21" x14ac:dyDescent="0.25">
      <c r="A308" s="69">
        <v>301</v>
      </c>
      <c r="B308" s="69" t="str">
        <f>IF(AND(C308&lt;&gt;"",C308&lt;&gt;" -  -  -  -  - "),VLOOKUP(C308,exp!$A$8:$B$507,2,FALSE),"")</f>
        <v/>
      </c>
      <c r="C308" s="60"/>
      <c r="D308" s="69" t="str">
        <f>IF(AND(E308&lt;&gt;"",E308&lt;&gt;" -  -  -  -  - "),VLOOKUP(E308,acc!$A$8:$B$507,2,FALSE),"")</f>
        <v/>
      </c>
      <c r="E308" s="60"/>
      <c r="F308" s="44"/>
      <c r="G308" s="69" t="str">
        <f>IF(AND(H308&lt;&gt;"",H308&lt;&gt;" -  -  -  -  - "),VLOOKUP(H308,pay!$A$8:$B$507,2,FALSE),"")</f>
        <v/>
      </c>
      <c r="H308" s="60"/>
      <c r="I308" s="44"/>
      <c r="J308" s="93" t="str">
        <f t="shared" si="20"/>
        <v>OK</v>
      </c>
      <c r="K308" s="93" t="str">
        <f t="shared" si="21"/>
        <v>OK</v>
      </c>
      <c r="L308" s="93" t="str">
        <f t="shared" si="22"/>
        <v>OK</v>
      </c>
      <c r="M308" s="93" t="str">
        <f t="shared" si="23"/>
        <v>OK</v>
      </c>
      <c r="N308" s="63" t="str">
        <f t="shared" si="24"/>
        <v/>
      </c>
      <c r="O308" s="110">
        <f>SUMIF(exp!$B$8:$B$507,total!B308,exp!$Q$8:$Q$507)</f>
        <v>0</v>
      </c>
      <c r="P308" s="111">
        <f>IF(B308&lt;&gt;"",SUMIF(total!$B$8:$B$1007,total!B308,$F$8:$F$1007),0)</f>
        <v>0</v>
      </c>
      <c r="Q308" s="110">
        <f>SUMIF(total!$B$8:$B$1007,total!B308,$I$8:$I$1007)</f>
        <v>0</v>
      </c>
      <c r="R308" s="110">
        <f>SUMIF(acc!$B$8:$B$507,total!D308,acc!$J$8:$J$507)</f>
        <v>0</v>
      </c>
      <c r="S308" s="110">
        <f>IF(D308&lt;&gt;"",SUMIF(total!$D$8:$D$1007,total!D308,$F$8:$F$1007),0)</f>
        <v>0</v>
      </c>
      <c r="T308" s="110">
        <f>SUMIF(pay!$B$8:$B$507,total!G308,pay!$H$8:$H$507)</f>
        <v>0</v>
      </c>
      <c r="U308" s="110">
        <f>IF(G308&lt;&gt;"",SUMIF(total!$G$8:$G$1007,total!G308,$I$8:$I$1007),0)</f>
        <v>0</v>
      </c>
    </row>
    <row r="309" spans="1:21" x14ac:dyDescent="0.25">
      <c r="A309" s="69">
        <v>302</v>
      </c>
      <c r="B309" s="69" t="str">
        <f>IF(AND(C309&lt;&gt;"",C309&lt;&gt;" -  -  -  -  - "),VLOOKUP(C309,exp!$A$8:$B$507,2,FALSE),"")</f>
        <v/>
      </c>
      <c r="C309" s="60"/>
      <c r="D309" s="69" t="str">
        <f>IF(AND(E309&lt;&gt;"",E309&lt;&gt;" -  -  -  -  - "),VLOOKUP(E309,acc!$A$8:$B$507,2,FALSE),"")</f>
        <v/>
      </c>
      <c r="E309" s="60"/>
      <c r="F309" s="44"/>
      <c r="G309" s="69" t="str">
        <f>IF(AND(H309&lt;&gt;"",H309&lt;&gt;" -  -  -  -  - "),VLOOKUP(H309,pay!$A$8:$B$507,2,FALSE),"")</f>
        <v/>
      </c>
      <c r="H309" s="60"/>
      <c r="I309" s="44"/>
      <c r="J309" s="93" t="str">
        <f t="shared" si="20"/>
        <v>OK</v>
      </c>
      <c r="K309" s="93" t="str">
        <f t="shared" si="21"/>
        <v>OK</v>
      </c>
      <c r="L309" s="93" t="str">
        <f t="shared" si="22"/>
        <v>OK</v>
      </c>
      <c r="M309" s="93" t="str">
        <f t="shared" si="23"/>
        <v>OK</v>
      </c>
      <c r="N309" s="63" t="str">
        <f t="shared" si="24"/>
        <v/>
      </c>
      <c r="O309" s="110">
        <f>SUMIF(exp!$B$8:$B$507,total!B309,exp!$Q$8:$Q$507)</f>
        <v>0</v>
      </c>
      <c r="P309" s="111">
        <f>IF(B309&lt;&gt;"",SUMIF(total!$B$8:$B$1007,total!B309,$F$8:$F$1007),0)</f>
        <v>0</v>
      </c>
      <c r="Q309" s="110">
        <f>SUMIF(total!$B$8:$B$1007,total!B309,$I$8:$I$1007)</f>
        <v>0</v>
      </c>
      <c r="R309" s="110">
        <f>SUMIF(acc!$B$8:$B$507,total!D309,acc!$J$8:$J$507)</f>
        <v>0</v>
      </c>
      <c r="S309" s="110">
        <f>IF(D309&lt;&gt;"",SUMIF(total!$D$8:$D$1007,total!D309,$F$8:$F$1007),0)</f>
        <v>0</v>
      </c>
      <c r="T309" s="110">
        <f>SUMIF(pay!$B$8:$B$507,total!G309,pay!$H$8:$H$507)</f>
        <v>0</v>
      </c>
      <c r="U309" s="110">
        <f>IF(G309&lt;&gt;"",SUMIF(total!$G$8:$G$1007,total!G309,$I$8:$I$1007),0)</f>
        <v>0</v>
      </c>
    </row>
    <row r="310" spans="1:21" x14ac:dyDescent="0.25">
      <c r="A310" s="69">
        <v>303</v>
      </c>
      <c r="B310" s="69" t="str">
        <f>IF(AND(C310&lt;&gt;"",C310&lt;&gt;" -  -  -  -  - "),VLOOKUP(C310,exp!$A$8:$B$507,2,FALSE),"")</f>
        <v/>
      </c>
      <c r="C310" s="60"/>
      <c r="D310" s="69" t="str">
        <f>IF(AND(E310&lt;&gt;"",E310&lt;&gt;" -  -  -  -  - "),VLOOKUP(E310,acc!$A$8:$B$507,2,FALSE),"")</f>
        <v/>
      </c>
      <c r="E310" s="60"/>
      <c r="F310" s="44"/>
      <c r="G310" s="69" t="str">
        <f>IF(AND(H310&lt;&gt;"",H310&lt;&gt;" -  -  -  -  - "),VLOOKUP(H310,pay!$A$8:$B$507,2,FALSE),"")</f>
        <v/>
      </c>
      <c r="H310" s="60"/>
      <c r="I310" s="44"/>
      <c r="J310" s="93" t="str">
        <f t="shared" si="20"/>
        <v>OK</v>
      </c>
      <c r="K310" s="93" t="str">
        <f t="shared" si="21"/>
        <v>OK</v>
      </c>
      <c r="L310" s="93" t="str">
        <f t="shared" si="22"/>
        <v>OK</v>
      </c>
      <c r="M310" s="93" t="str">
        <f t="shared" si="23"/>
        <v>OK</v>
      </c>
      <c r="N310" s="63" t="str">
        <f t="shared" si="24"/>
        <v/>
      </c>
      <c r="O310" s="110">
        <f>SUMIF(exp!$B$8:$B$507,total!B310,exp!$Q$8:$Q$507)</f>
        <v>0</v>
      </c>
      <c r="P310" s="111">
        <f>IF(B310&lt;&gt;"",SUMIF(total!$B$8:$B$1007,total!B310,$F$8:$F$1007),0)</f>
        <v>0</v>
      </c>
      <c r="Q310" s="110">
        <f>SUMIF(total!$B$8:$B$1007,total!B310,$I$8:$I$1007)</f>
        <v>0</v>
      </c>
      <c r="R310" s="110">
        <f>SUMIF(acc!$B$8:$B$507,total!D310,acc!$J$8:$J$507)</f>
        <v>0</v>
      </c>
      <c r="S310" s="110">
        <f>IF(D310&lt;&gt;"",SUMIF(total!$D$8:$D$1007,total!D310,$F$8:$F$1007),0)</f>
        <v>0</v>
      </c>
      <c r="T310" s="110">
        <f>SUMIF(pay!$B$8:$B$507,total!G310,pay!$H$8:$H$507)</f>
        <v>0</v>
      </c>
      <c r="U310" s="110">
        <f>IF(G310&lt;&gt;"",SUMIF(total!$G$8:$G$1007,total!G310,$I$8:$I$1007),0)</f>
        <v>0</v>
      </c>
    </row>
    <row r="311" spans="1:21" x14ac:dyDescent="0.25">
      <c r="A311" s="69">
        <v>304</v>
      </c>
      <c r="B311" s="69" t="str">
        <f>IF(AND(C311&lt;&gt;"",C311&lt;&gt;" -  -  -  -  - "),VLOOKUP(C311,exp!$A$8:$B$507,2,FALSE),"")</f>
        <v/>
      </c>
      <c r="C311" s="60"/>
      <c r="D311" s="69" t="str">
        <f>IF(AND(E311&lt;&gt;"",E311&lt;&gt;" -  -  -  -  - "),VLOOKUP(E311,acc!$A$8:$B$507,2,FALSE),"")</f>
        <v/>
      </c>
      <c r="E311" s="60"/>
      <c r="F311" s="44"/>
      <c r="G311" s="69" t="str">
        <f>IF(AND(H311&lt;&gt;"",H311&lt;&gt;" -  -  -  -  - "),VLOOKUP(H311,pay!$A$8:$B$507,2,FALSE),"")</f>
        <v/>
      </c>
      <c r="H311" s="60"/>
      <c r="I311" s="44"/>
      <c r="J311" s="93" t="str">
        <f t="shared" si="20"/>
        <v>OK</v>
      </c>
      <c r="K311" s="93" t="str">
        <f t="shared" si="21"/>
        <v>OK</v>
      </c>
      <c r="L311" s="93" t="str">
        <f t="shared" si="22"/>
        <v>OK</v>
      </c>
      <c r="M311" s="93" t="str">
        <f t="shared" si="23"/>
        <v>OK</v>
      </c>
      <c r="N311" s="63" t="str">
        <f t="shared" si="24"/>
        <v/>
      </c>
      <c r="O311" s="110">
        <f>SUMIF(exp!$B$8:$B$507,total!B311,exp!$Q$8:$Q$507)</f>
        <v>0</v>
      </c>
      <c r="P311" s="111">
        <f>IF(B311&lt;&gt;"",SUMIF(total!$B$8:$B$1007,total!B311,$F$8:$F$1007),0)</f>
        <v>0</v>
      </c>
      <c r="Q311" s="110">
        <f>SUMIF(total!$B$8:$B$1007,total!B311,$I$8:$I$1007)</f>
        <v>0</v>
      </c>
      <c r="R311" s="110">
        <f>SUMIF(acc!$B$8:$B$507,total!D311,acc!$J$8:$J$507)</f>
        <v>0</v>
      </c>
      <c r="S311" s="110">
        <f>IF(D311&lt;&gt;"",SUMIF(total!$D$8:$D$1007,total!D311,$F$8:$F$1007),0)</f>
        <v>0</v>
      </c>
      <c r="T311" s="110">
        <f>SUMIF(pay!$B$8:$B$507,total!G311,pay!$H$8:$H$507)</f>
        <v>0</v>
      </c>
      <c r="U311" s="110">
        <f>IF(G311&lt;&gt;"",SUMIF(total!$G$8:$G$1007,total!G311,$I$8:$I$1007),0)</f>
        <v>0</v>
      </c>
    </row>
    <row r="312" spans="1:21" x14ac:dyDescent="0.25">
      <c r="A312" s="69">
        <v>305</v>
      </c>
      <c r="B312" s="69" t="str">
        <f>IF(AND(C312&lt;&gt;"",C312&lt;&gt;" -  -  -  -  - "),VLOOKUP(C312,exp!$A$8:$B$507,2,FALSE),"")</f>
        <v/>
      </c>
      <c r="C312" s="60"/>
      <c r="D312" s="69" t="str">
        <f>IF(AND(E312&lt;&gt;"",E312&lt;&gt;" -  -  -  -  - "),VLOOKUP(E312,acc!$A$8:$B$507,2,FALSE),"")</f>
        <v/>
      </c>
      <c r="E312" s="60"/>
      <c r="F312" s="44"/>
      <c r="G312" s="69" t="str">
        <f>IF(AND(H312&lt;&gt;"",H312&lt;&gt;" -  -  -  -  - "),VLOOKUP(H312,pay!$A$8:$B$507,2,FALSE),"")</f>
        <v/>
      </c>
      <c r="H312" s="60"/>
      <c r="I312" s="44"/>
      <c r="J312" s="93" t="str">
        <f t="shared" si="20"/>
        <v>OK</v>
      </c>
      <c r="K312" s="93" t="str">
        <f t="shared" si="21"/>
        <v>OK</v>
      </c>
      <c r="L312" s="93" t="str">
        <f t="shared" si="22"/>
        <v>OK</v>
      </c>
      <c r="M312" s="93" t="str">
        <f t="shared" si="23"/>
        <v>OK</v>
      </c>
      <c r="N312" s="63" t="str">
        <f t="shared" si="24"/>
        <v/>
      </c>
      <c r="O312" s="110">
        <f>SUMIF(exp!$B$8:$B$507,total!B312,exp!$Q$8:$Q$507)</f>
        <v>0</v>
      </c>
      <c r="P312" s="111">
        <f>IF(B312&lt;&gt;"",SUMIF(total!$B$8:$B$1007,total!B312,$F$8:$F$1007),0)</f>
        <v>0</v>
      </c>
      <c r="Q312" s="110">
        <f>SUMIF(total!$B$8:$B$1007,total!B312,$I$8:$I$1007)</f>
        <v>0</v>
      </c>
      <c r="R312" s="110">
        <f>SUMIF(acc!$B$8:$B$507,total!D312,acc!$J$8:$J$507)</f>
        <v>0</v>
      </c>
      <c r="S312" s="110">
        <f>IF(D312&lt;&gt;"",SUMIF(total!$D$8:$D$1007,total!D312,$F$8:$F$1007),0)</f>
        <v>0</v>
      </c>
      <c r="T312" s="110">
        <f>SUMIF(pay!$B$8:$B$507,total!G312,pay!$H$8:$H$507)</f>
        <v>0</v>
      </c>
      <c r="U312" s="110">
        <f>IF(G312&lt;&gt;"",SUMIF(total!$G$8:$G$1007,total!G312,$I$8:$I$1007),0)</f>
        <v>0</v>
      </c>
    </row>
    <row r="313" spans="1:21" x14ac:dyDescent="0.25">
      <c r="A313" s="69">
        <v>306</v>
      </c>
      <c r="B313" s="69" t="str">
        <f>IF(AND(C313&lt;&gt;"",C313&lt;&gt;" -  -  -  -  - "),VLOOKUP(C313,exp!$A$8:$B$507,2,FALSE),"")</f>
        <v/>
      </c>
      <c r="C313" s="60"/>
      <c r="D313" s="69" t="str">
        <f>IF(AND(E313&lt;&gt;"",E313&lt;&gt;" -  -  -  -  - "),VLOOKUP(E313,acc!$A$8:$B$507,2,FALSE),"")</f>
        <v/>
      </c>
      <c r="E313" s="60"/>
      <c r="F313" s="44"/>
      <c r="G313" s="69" t="str">
        <f>IF(AND(H313&lt;&gt;"",H313&lt;&gt;" -  -  -  -  - "),VLOOKUP(H313,pay!$A$8:$B$507,2,FALSE),"")</f>
        <v/>
      </c>
      <c r="H313" s="60"/>
      <c r="I313" s="44"/>
      <c r="J313" s="93" t="str">
        <f t="shared" si="20"/>
        <v>OK</v>
      </c>
      <c r="K313" s="93" t="str">
        <f t="shared" si="21"/>
        <v>OK</v>
      </c>
      <c r="L313" s="93" t="str">
        <f t="shared" si="22"/>
        <v>OK</v>
      </c>
      <c r="M313" s="93" t="str">
        <f t="shared" si="23"/>
        <v>OK</v>
      </c>
      <c r="N313" s="63" t="str">
        <f t="shared" si="24"/>
        <v/>
      </c>
      <c r="O313" s="110">
        <f>SUMIF(exp!$B$8:$B$507,total!B313,exp!$Q$8:$Q$507)</f>
        <v>0</v>
      </c>
      <c r="P313" s="111">
        <f>IF(B313&lt;&gt;"",SUMIF(total!$B$8:$B$1007,total!B313,$F$8:$F$1007),0)</f>
        <v>0</v>
      </c>
      <c r="Q313" s="110">
        <f>SUMIF(total!$B$8:$B$1007,total!B313,$I$8:$I$1007)</f>
        <v>0</v>
      </c>
      <c r="R313" s="110">
        <f>SUMIF(acc!$B$8:$B$507,total!D313,acc!$J$8:$J$507)</f>
        <v>0</v>
      </c>
      <c r="S313" s="110">
        <f>IF(D313&lt;&gt;"",SUMIF(total!$D$8:$D$1007,total!D313,$F$8:$F$1007),0)</f>
        <v>0</v>
      </c>
      <c r="T313" s="110">
        <f>SUMIF(pay!$B$8:$B$507,total!G313,pay!$H$8:$H$507)</f>
        <v>0</v>
      </c>
      <c r="U313" s="110">
        <f>IF(G313&lt;&gt;"",SUMIF(total!$G$8:$G$1007,total!G313,$I$8:$I$1007),0)</f>
        <v>0</v>
      </c>
    </row>
    <row r="314" spans="1:21" x14ac:dyDescent="0.25">
      <c r="A314" s="69">
        <v>307</v>
      </c>
      <c r="B314" s="69" t="str">
        <f>IF(AND(C314&lt;&gt;"",C314&lt;&gt;" -  -  -  -  - "),VLOOKUP(C314,exp!$A$8:$B$507,2,FALSE),"")</f>
        <v/>
      </c>
      <c r="C314" s="60"/>
      <c r="D314" s="69" t="str">
        <f>IF(AND(E314&lt;&gt;"",E314&lt;&gt;" -  -  -  -  - "),VLOOKUP(E314,acc!$A$8:$B$507,2,FALSE),"")</f>
        <v/>
      </c>
      <c r="E314" s="60"/>
      <c r="F314" s="44"/>
      <c r="G314" s="69" t="str">
        <f>IF(AND(H314&lt;&gt;"",H314&lt;&gt;" -  -  -  -  - "),VLOOKUP(H314,pay!$A$8:$B$507,2,FALSE),"")</f>
        <v/>
      </c>
      <c r="H314" s="60"/>
      <c r="I314" s="44"/>
      <c r="J314" s="93" t="str">
        <f t="shared" si="20"/>
        <v>OK</v>
      </c>
      <c r="K314" s="93" t="str">
        <f t="shared" si="21"/>
        <v>OK</v>
      </c>
      <c r="L314" s="93" t="str">
        <f t="shared" si="22"/>
        <v>OK</v>
      </c>
      <c r="M314" s="93" t="str">
        <f t="shared" si="23"/>
        <v>OK</v>
      </c>
      <c r="N314" s="63" t="str">
        <f t="shared" si="24"/>
        <v/>
      </c>
      <c r="O314" s="110">
        <f>SUMIF(exp!$B$8:$B$507,total!B314,exp!$Q$8:$Q$507)</f>
        <v>0</v>
      </c>
      <c r="P314" s="111">
        <f>IF(B314&lt;&gt;"",SUMIF(total!$B$8:$B$1007,total!B314,$F$8:$F$1007),0)</f>
        <v>0</v>
      </c>
      <c r="Q314" s="110">
        <f>SUMIF(total!$B$8:$B$1007,total!B314,$I$8:$I$1007)</f>
        <v>0</v>
      </c>
      <c r="R314" s="110">
        <f>SUMIF(acc!$B$8:$B$507,total!D314,acc!$J$8:$J$507)</f>
        <v>0</v>
      </c>
      <c r="S314" s="110">
        <f>IF(D314&lt;&gt;"",SUMIF(total!$D$8:$D$1007,total!D314,$F$8:$F$1007),0)</f>
        <v>0</v>
      </c>
      <c r="T314" s="110">
        <f>SUMIF(pay!$B$8:$B$507,total!G314,pay!$H$8:$H$507)</f>
        <v>0</v>
      </c>
      <c r="U314" s="110">
        <f>IF(G314&lt;&gt;"",SUMIF(total!$G$8:$G$1007,total!G314,$I$8:$I$1007),0)</f>
        <v>0</v>
      </c>
    </row>
    <row r="315" spans="1:21" x14ac:dyDescent="0.25">
      <c r="A315" s="69">
        <v>308</v>
      </c>
      <c r="B315" s="69" t="str">
        <f>IF(AND(C315&lt;&gt;"",C315&lt;&gt;" -  -  -  -  - "),VLOOKUP(C315,exp!$A$8:$B$507,2,FALSE),"")</f>
        <v/>
      </c>
      <c r="C315" s="60"/>
      <c r="D315" s="69" t="str">
        <f>IF(AND(E315&lt;&gt;"",E315&lt;&gt;" -  -  -  -  - "),VLOOKUP(E315,acc!$A$8:$B$507,2,FALSE),"")</f>
        <v/>
      </c>
      <c r="E315" s="60"/>
      <c r="F315" s="44"/>
      <c r="G315" s="69" t="str">
        <f>IF(AND(H315&lt;&gt;"",H315&lt;&gt;" -  -  -  -  - "),VLOOKUP(H315,pay!$A$8:$B$507,2,FALSE),"")</f>
        <v/>
      </c>
      <c r="H315" s="60"/>
      <c r="I315" s="44"/>
      <c r="J315" s="93" t="str">
        <f t="shared" si="20"/>
        <v>OK</v>
      </c>
      <c r="K315" s="93" t="str">
        <f t="shared" si="21"/>
        <v>OK</v>
      </c>
      <c r="L315" s="93" t="str">
        <f t="shared" si="22"/>
        <v>OK</v>
      </c>
      <c r="M315" s="93" t="str">
        <f t="shared" si="23"/>
        <v>OK</v>
      </c>
      <c r="N315" s="63" t="str">
        <f t="shared" si="24"/>
        <v/>
      </c>
      <c r="O315" s="110">
        <f>SUMIF(exp!$B$8:$B$507,total!B315,exp!$Q$8:$Q$507)</f>
        <v>0</v>
      </c>
      <c r="P315" s="111">
        <f>IF(B315&lt;&gt;"",SUMIF(total!$B$8:$B$1007,total!B315,$F$8:$F$1007),0)</f>
        <v>0</v>
      </c>
      <c r="Q315" s="110">
        <f>SUMIF(total!$B$8:$B$1007,total!B315,$I$8:$I$1007)</f>
        <v>0</v>
      </c>
      <c r="R315" s="110">
        <f>SUMIF(acc!$B$8:$B$507,total!D315,acc!$J$8:$J$507)</f>
        <v>0</v>
      </c>
      <c r="S315" s="110">
        <f>IF(D315&lt;&gt;"",SUMIF(total!$D$8:$D$1007,total!D315,$F$8:$F$1007),0)</f>
        <v>0</v>
      </c>
      <c r="T315" s="110">
        <f>SUMIF(pay!$B$8:$B$507,total!G315,pay!$H$8:$H$507)</f>
        <v>0</v>
      </c>
      <c r="U315" s="110">
        <f>IF(G315&lt;&gt;"",SUMIF(total!$G$8:$G$1007,total!G315,$I$8:$I$1007),0)</f>
        <v>0</v>
      </c>
    </row>
    <row r="316" spans="1:21" x14ac:dyDescent="0.25">
      <c r="A316" s="69">
        <v>309</v>
      </c>
      <c r="B316" s="69" t="str">
        <f>IF(AND(C316&lt;&gt;"",C316&lt;&gt;" -  -  -  -  - "),VLOOKUP(C316,exp!$A$8:$B$507,2,FALSE),"")</f>
        <v/>
      </c>
      <c r="C316" s="60"/>
      <c r="D316" s="69" t="str">
        <f>IF(AND(E316&lt;&gt;"",E316&lt;&gt;" -  -  -  -  - "),VLOOKUP(E316,acc!$A$8:$B$507,2,FALSE),"")</f>
        <v/>
      </c>
      <c r="E316" s="60"/>
      <c r="F316" s="44"/>
      <c r="G316" s="69" t="str">
        <f>IF(AND(H316&lt;&gt;"",H316&lt;&gt;" -  -  -  -  - "),VLOOKUP(H316,pay!$A$8:$B$507,2,FALSE),"")</f>
        <v/>
      </c>
      <c r="H316" s="60"/>
      <c r="I316" s="44"/>
      <c r="J316" s="93" t="str">
        <f t="shared" si="20"/>
        <v>OK</v>
      </c>
      <c r="K316" s="93" t="str">
        <f t="shared" si="21"/>
        <v>OK</v>
      </c>
      <c r="L316" s="93" t="str">
        <f t="shared" si="22"/>
        <v>OK</v>
      </c>
      <c r="M316" s="93" t="str">
        <f t="shared" si="23"/>
        <v>OK</v>
      </c>
      <c r="N316" s="63" t="str">
        <f t="shared" si="24"/>
        <v/>
      </c>
      <c r="O316" s="110">
        <f>SUMIF(exp!$B$8:$B$507,total!B316,exp!$Q$8:$Q$507)</f>
        <v>0</v>
      </c>
      <c r="P316" s="111">
        <f>IF(B316&lt;&gt;"",SUMIF(total!$B$8:$B$1007,total!B316,$F$8:$F$1007),0)</f>
        <v>0</v>
      </c>
      <c r="Q316" s="110">
        <f>SUMIF(total!$B$8:$B$1007,total!B316,$I$8:$I$1007)</f>
        <v>0</v>
      </c>
      <c r="R316" s="110">
        <f>SUMIF(acc!$B$8:$B$507,total!D316,acc!$J$8:$J$507)</f>
        <v>0</v>
      </c>
      <c r="S316" s="110">
        <f>IF(D316&lt;&gt;"",SUMIF(total!$D$8:$D$1007,total!D316,$F$8:$F$1007),0)</f>
        <v>0</v>
      </c>
      <c r="T316" s="110">
        <f>SUMIF(pay!$B$8:$B$507,total!G316,pay!$H$8:$H$507)</f>
        <v>0</v>
      </c>
      <c r="U316" s="110">
        <f>IF(G316&lt;&gt;"",SUMIF(total!$G$8:$G$1007,total!G316,$I$8:$I$1007),0)</f>
        <v>0</v>
      </c>
    </row>
    <row r="317" spans="1:21" x14ac:dyDescent="0.25">
      <c r="A317" s="69">
        <v>310</v>
      </c>
      <c r="B317" s="69" t="str">
        <f>IF(AND(C317&lt;&gt;"",C317&lt;&gt;" -  -  -  -  - "),VLOOKUP(C317,exp!$A$8:$B$507,2,FALSE),"")</f>
        <v/>
      </c>
      <c r="C317" s="60"/>
      <c r="D317" s="69" t="str">
        <f>IF(AND(E317&lt;&gt;"",E317&lt;&gt;" -  -  -  -  - "),VLOOKUP(E317,acc!$A$8:$B$507,2,FALSE),"")</f>
        <v/>
      </c>
      <c r="E317" s="60"/>
      <c r="F317" s="44"/>
      <c r="G317" s="69" t="str">
        <f>IF(AND(H317&lt;&gt;"",H317&lt;&gt;" -  -  -  -  - "),VLOOKUP(H317,pay!$A$8:$B$507,2,FALSE),"")</f>
        <v/>
      </c>
      <c r="H317" s="60"/>
      <c r="I317" s="44"/>
      <c r="J317" s="93" t="str">
        <f t="shared" si="20"/>
        <v>OK</v>
      </c>
      <c r="K317" s="93" t="str">
        <f t="shared" si="21"/>
        <v>OK</v>
      </c>
      <c r="L317" s="93" t="str">
        <f t="shared" si="22"/>
        <v>OK</v>
      </c>
      <c r="M317" s="93" t="str">
        <f t="shared" si="23"/>
        <v>OK</v>
      </c>
      <c r="N317" s="63" t="str">
        <f t="shared" si="24"/>
        <v/>
      </c>
      <c r="O317" s="110">
        <f>SUMIF(exp!$B$8:$B$507,total!B317,exp!$Q$8:$Q$507)</f>
        <v>0</v>
      </c>
      <c r="P317" s="111">
        <f>IF(B317&lt;&gt;"",SUMIF(total!$B$8:$B$1007,total!B317,$F$8:$F$1007),0)</f>
        <v>0</v>
      </c>
      <c r="Q317" s="110">
        <f>SUMIF(total!$B$8:$B$1007,total!B317,$I$8:$I$1007)</f>
        <v>0</v>
      </c>
      <c r="R317" s="110">
        <f>SUMIF(acc!$B$8:$B$507,total!D317,acc!$J$8:$J$507)</f>
        <v>0</v>
      </c>
      <c r="S317" s="110">
        <f>IF(D317&lt;&gt;"",SUMIF(total!$D$8:$D$1007,total!D317,$F$8:$F$1007),0)</f>
        <v>0</v>
      </c>
      <c r="T317" s="110">
        <f>SUMIF(pay!$B$8:$B$507,total!G317,pay!$H$8:$H$507)</f>
        <v>0</v>
      </c>
      <c r="U317" s="110">
        <f>IF(G317&lt;&gt;"",SUMIF(total!$G$8:$G$1007,total!G317,$I$8:$I$1007),0)</f>
        <v>0</v>
      </c>
    </row>
    <row r="318" spans="1:21" x14ac:dyDescent="0.25">
      <c r="A318" s="69">
        <v>311</v>
      </c>
      <c r="B318" s="69" t="str">
        <f>IF(AND(C318&lt;&gt;"",C318&lt;&gt;" -  -  -  -  - "),VLOOKUP(C318,exp!$A$8:$B$507,2,FALSE),"")</f>
        <v/>
      </c>
      <c r="C318" s="60"/>
      <c r="D318" s="69" t="str">
        <f>IF(AND(E318&lt;&gt;"",E318&lt;&gt;" -  -  -  -  - "),VLOOKUP(E318,acc!$A$8:$B$507,2,FALSE),"")</f>
        <v/>
      </c>
      <c r="E318" s="60"/>
      <c r="F318" s="44"/>
      <c r="G318" s="69" t="str">
        <f>IF(AND(H318&lt;&gt;"",H318&lt;&gt;" -  -  -  -  - "),VLOOKUP(H318,pay!$A$8:$B$507,2,FALSE),"")</f>
        <v/>
      </c>
      <c r="H318" s="60"/>
      <c r="I318" s="44"/>
      <c r="J318" s="93" t="str">
        <f t="shared" si="20"/>
        <v>OK</v>
      </c>
      <c r="K318" s="93" t="str">
        <f t="shared" si="21"/>
        <v>OK</v>
      </c>
      <c r="L318" s="93" t="str">
        <f t="shared" si="22"/>
        <v>OK</v>
      </c>
      <c r="M318" s="93" t="str">
        <f t="shared" si="23"/>
        <v>OK</v>
      </c>
      <c r="N318" s="63" t="str">
        <f t="shared" si="24"/>
        <v/>
      </c>
      <c r="O318" s="110">
        <f>SUMIF(exp!$B$8:$B$507,total!B318,exp!$Q$8:$Q$507)</f>
        <v>0</v>
      </c>
      <c r="P318" s="111">
        <f>IF(B318&lt;&gt;"",SUMIF(total!$B$8:$B$1007,total!B318,$F$8:$F$1007),0)</f>
        <v>0</v>
      </c>
      <c r="Q318" s="110">
        <f>SUMIF(total!$B$8:$B$1007,total!B318,$I$8:$I$1007)</f>
        <v>0</v>
      </c>
      <c r="R318" s="110">
        <f>SUMIF(acc!$B$8:$B$507,total!D318,acc!$J$8:$J$507)</f>
        <v>0</v>
      </c>
      <c r="S318" s="110">
        <f>IF(D318&lt;&gt;"",SUMIF(total!$D$8:$D$1007,total!D318,$F$8:$F$1007),0)</f>
        <v>0</v>
      </c>
      <c r="T318" s="110">
        <f>SUMIF(pay!$B$8:$B$507,total!G318,pay!$H$8:$H$507)</f>
        <v>0</v>
      </c>
      <c r="U318" s="110">
        <f>IF(G318&lt;&gt;"",SUMIF(total!$G$8:$G$1007,total!G318,$I$8:$I$1007),0)</f>
        <v>0</v>
      </c>
    </row>
    <row r="319" spans="1:21" x14ac:dyDescent="0.25">
      <c r="A319" s="69">
        <v>312</v>
      </c>
      <c r="B319" s="69" t="str">
        <f>IF(AND(C319&lt;&gt;"",C319&lt;&gt;" -  -  -  -  - "),VLOOKUP(C319,exp!$A$8:$B$507,2,FALSE),"")</f>
        <v/>
      </c>
      <c r="C319" s="60"/>
      <c r="D319" s="69" t="str">
        <f>IF(AND(E319&lt;&gt;"",E319&lt;&gt;" -  -  -  -  - "),VLOOKUP(E319,acc!$A$8:$B$507,2,FALSE),"")</f>
        <v/>
      </c>
      <c r="E319" s="60"/>
      <c r="F319" s="44"/>
      <c r="G319" s="69" t="str">
        <f>IF(AND(H319&lt;&gt;"",H319&lt;&gt;" -  -  -  -  - "),VLOOKUP(H319,pay!$A$8:$B$507,2,FALSE),"")</f>
        <v/>
      </c>
      <c r="H319" s="60"/>
      <c r="I319" s="44"/>
      <c r="J319" s="93" t="str">
        <f t="shared" si="20"/>
        <v>OK</v>
      </c>
      <c r="K319" s="93" t="str">
        <f t="shared" si="21"/>
        <v>OK</v>
      </c>
      <c r="L319" s="93" t="str">
        <f t="shared" si="22"/>
        <v>OK</v>
      </c>
      <c r="M319" s="93" t="str">
        <f t="shared" si="23"/>
        <v>OK</v>
      </c>
      <c r="N319" s="63" t="str">
        <f t="shared" si="24"/>
        <v/>
      </c>
      <c r="O319" s="110">
        <f>SUMIF(exp!$B$8:$B$507,total!B319,exp!$Q$8:$Q$507)</f>
        <v>0</v>
      </c>
      <c r="P319" s="111">
        <f>IF(B319&lt;&gt;"",SUMIF(total!$B$8:$B$1007,total!B319,$F$8:$F$1007),0)</f>
        <v>0</v>
      </c>
      <c r="Q319" s="110">
        <f>SUMIF(total!$B$8:$B$1007,total!B319,$I$8:$I$1007)</f>
        <v>0</v>
      </c>
      <c r="R319" s="110">
        <f>SUMIF(acc!$B$8:$B$507,total!D319,acc!$J$8:$J$507)</f>
        <v>0</v>
      </c>
      <c r="S319" s="110">
        <f>IF(D319&lt;&gt;"",SUMIF(total!$D$8:$D$1007,total!D319,$F$8:$F$1007),0)</f>
        <v>0</v>
      </c>
      <c r="T319" s="110">
        <f>SUMIF(pay!$B$8:$B$507,total!G319,pay!$H$8:$H$507)</f>
        <v>0</v>
      </c>
      <c r="U319" s="110">
        <f>IF(G319&lt;&gt;"",SUMIF(total!$G$8:$G$1007,total!G319,$I$8:$I$1007),0)</f>
        <v>0</v>
      </c>
    </row>
    <row r="320" spans="1:21" x14ac:dyDescent="0.25">
      <c r="A320" s="69">
        <v>313</v>
      </c>
      <c r="B320" s="69" t="str">
        <f>IF(AND(C320&lt;&gt;"",C320&lt;&gt;" -  -  -  -  - "),VLOOKUP(C320,exp!$A$8:$B$507,2,FALSE),"")</f>
        <v/>
      </c>
      <c r="C320" s="60"/>
      <c r="D320" s="69" t="str">
        <f>IF(AND(E320&lt;&gt;"",E320&lt;&gt;" -  -  -  -  - "),VLOOKUP(E320,acc!$A$8:$B$507,2,FALSE),"")</f>
        <v/>
      </c>
      <c r="E320" s="60"/>
      <c r="F320" s="44"/>
      <c r="G320" s="69" t="str">
        <f>IF(AND(H320&lt;&gt;"",H320&lt;&gt;" -  -  -  -  - "),VLOOKUP(H320,pay!$A$8:$B$507,2,FALSE),"")</f>
        <v/>
      </c>
      <c r="H320" s="60"/>
      <c r="I320" s="44"/>
      <c r="J320" s="93" t="str">
        <f t="shared" si="20"/>
        <v>OK</v>
      </c>
      <c r="K320" s="93" t="str">
        <f t="shared" si="21"/>
        <v>OK</v>
      </c>
      <c r="L320" s="93" t="str">
        <f t="shared" si="22"/>
        <v>OK</v>
      </c>
      <c r="M320" s="93" t="str">
        <f t="shared" si="23"/>
        <v>OK</v>
      </c>
      <c r="N320" s="63" t="str">
        <f t="shared" si="24"/>
        <v/>
      </c>
      <c r="O320" s="110">
        <f>SUMIF(exp!$B$8:$B$507,total!B320,exp!$Q$8:$Q$507)</f>
        <v>0</v>
      </c>
      <c r="P320" s="111">
        <f>IF(B320&lt;&gt;"",SUMIF(total!$B$8:$B$1007,total!B320,$F$8:$F$1007),0)</f>
        <v>0</v>
      </c>
      <c r="Q320" s="110">
        <f>SUMIF(total!$B$8:$B$1007,total!B320,$I$8:$I$1007)</f>
        <v>0</v>
      </c>
      <c r="R320" s="110">
        <f>SUMIF(acc!$B$8:$B$507,total!D320,acc!$J$8:$J$507)</f>
        <v>0</v>
      </c>
      <c r="S320" s="110">
        <f>IF(D320&lt;&gt;"",SUMIF(total!$D$8:$D$1007,total!D320,$F$8:$F$1007),0)</f>
        <v>0</v>
      </c>
      <c r="T320" s="110">
        <f>SUMIF(pay!$B$8:$B$507,total!G320,pay!$H$8:$H$507)</f>
        <v>0</v>
      </c>
      <c r="U320" s="110">
        <f>IF(G320&lt;&gt;"",SUMIF(total!$G$8:$G$1007,total!G320,$I$8:$I$1007),0)</f>
        <v>0</v>
      </c>
    </row>
    <row r="321" spans="1:21" x14ac:dyDescent="0.25">
      <c r="A321" s="69">
        <v>314</v>
      </c>
      <c r="B321" s="69" t="str">
        <f>IF(AND(C321&lt;&gt;"",C321&lt;&gt;" -  -  -  -  - "),VLOOKUP(C321,exp!$A$8:$B$507,2,FALSE),"")</f>
        <v/>
      </c>
      <c r="C321" s="60"/>
      <c r="D321" s="69" t="str">
        <f>IF(AND(E321&lt;&gt;"",E321&lt;&gt;" -  -  -  -  - "),VLOOKUP(E321,acc!$A$8:$B$507,2,FALSE),"")</f>
        <v/>
      </c>
      <c r="E321" s="60"/>
      <c r="F321" s="44"/>
      <c r="G321" s="69" t="str">
        <f>IF(AND(H321&lt;&gt;"",H321&lt;&gt;" -  -  -  -  - "),VLOOKUP(H321,pay!$A$8:$B$507,2,FALSE),"")</f>
        <v/>
      </c>
      <c r="H321" s="60"/>
      <c r="I321" s="44"/>
      <c r="J321" s="93" t="str">
        <f t="shared" si="20"/>
        <v>OK</v>
      </c>
      <c r="K321" s="93" t="str">
        <f t="shared" si="21"/>
        <v>OK</v>
      </c>
      <c r="L321" s="93" t="str">
        <f t="shared" si="22"/>
        <v>OK</v>
      </c>
      <c r="M321" s="93" t="str">
        <f t="shared" si="23"/>
        <v>OK</v>
      </c>
      <c r="N321" s="63" t="str">
        <f t="shared" si="24"/>
        <v/>
      </c>
      <c r="O321" s="110">
        <f>SUMIF(exp!$B$8:$B$507,total!B321,exp!$Q$8:$Q$507)</f>
        <v>0</v>
      </c>
      <c r="P321" s="111">
        <f>IF(B321&lt;&gt;"",SUMIF(total!$B$8:$B$1007,total!B321,$F$8:$F$1007),0)</f>
        <v>0</v>
      </c>
      <c r="Q321" s="110">
        <f>SUMIF(total!$B$8:$B$1007,total!B321,$I$8:$I$1007)</f>
        <v>0</v>
      </c>
      <c r="R321" s="110">
        <f>SUMIF(acc!$B$8:$B$507,total!D321,acc!$J$8:$J$507)</f>
        <v>0</v>
      </c>
      <c r="S321" s="110">
        <f>IF(D321&lt;&gt;"",SUMIF(total!$D$8:$D$1007,total!D321,$F$8:$F$1007),0)</f>
        <v>0</v>
      </c>
      <c r="T321" s="110">
        <f>SUMIF(pay!$B$8:$B$507,total!G321,pay!$H$8:$H$507)</f>
        <v>0</v>
      </c>
      <c r="U321" s="110">
        <f>IF(G321&lt;&gt;"",SUMIF(total!$G$8:$G$1007,total!G321,$I$8:$I$1007),0)</f>
        <v>0</v>
      </c>
    </row>
    <row r="322" spans="1:21" x14ac:dyDescent="0.25">
      <c r="A322" s="69">
        <v>315</v>
      </c>
      <c r="B322" s="69" t="str">
        <f>IF(AND(C322&lt;&gt;"",C322&lt;&gt;" -  -  -  -  - "),VLOOKUP(C322,exp!$A$8:$B$507,2,FALSE),"")</f>
        <v/>
      </c>
      <c r="C322" s="60"/>
      <c r="D322" s="69" t="str">
        <f>IF(AND(E322&lt;&gt;"",E322&lt;&gt;" -  -  -  -  - "),VLOOKUP(E322,acc!$A$8:$B$507,2,FALSE),"")</f>
        <v/>
      </c>
      <c r="E322" s="60"/>
      <c r="F322" s="44"/>
      <c r="G322" s="69" t="str">
        <f>IF(AND(H322&lt;&gt;"",H322&lt;&gt;" -  -  -  -  - "),VLOOKUP(H322,pay!$A$8:$B$507,2,FALSE),"")</f>
        <v/>
      </c>
      <c r="H322" s="60"/>
      <c r="I322" s="44"/>
      <c r="J322" s="93" t="str">
        <f t="shared" si="20"/>
        <v>OK</v>
      </c>
      <c r="K322" s="93" t="str">
        <f t="shared" si="21"/>
        <v>OK</v>
      </c>
      <c r="L322" s="93" t="str">
        <f t="shared" si="22"/>
        <v>OK</v>
      </c>
      <c r="M322" s="93" t="str">
        <f t="shared" si="23"/>
        <v>OK</v>
      </c>
      <c r="N322" s="63" t="str">
        <f t="shared" si="24"/>
        <v/>
      </c>
      <c r="O322" s="110">
        <f>SUMIF(exp!$B$8:$B$507,total!B322,exp!$Q$8:$Q$507)</f>
        <v>0</v>
      </c>
      <c r="P322" s="111">
        <f>IF(B322&lt;&gt;"",SUMIF(total!$B$8:$B$1007,total!B322,$F$8:$F$1007),0)</f>
        <v>0</v>
      </c>
      <c r="Q322" s="110">
        <f>SUMIF(total!$B$8:$B$1007,total!B322,$I$8:$I$1007)</f>
        <v>0</v>
      </c>
      <c r="R322" s="110">
        <f>SUMIF(acc!$B$8:$B$507,total!D322,acc!$J$8:$J$507)</f>
        <v>0</v>
      </c>
      <c r="S322" s="110">
        <f>IF(D322&lt;&gt;"",SUMIF(total!$D$8:$D$1007,total!D322,$F$8:$F$1007),0)</f>
        <v>0</v>
      </c>
      <c r="T322" s="110">
        <f>SUMIF(pay!$B$8:$B$507,total!G322,pay!$H$8:$H$507)</f>
        <v>0</v>
      </c>
      <c r="U322" s="110">
        <f>IF(G322&lt;&gt;"",SUMIF(total!$G$8:$G$1007,total!G322,$I$8:$I$1007),0)</f>
        <v>0</v>
      </c>
    </row>
    <row r="323" spans="1:21" x14ac:dyDescent="0.25">
      <c r="A323" s="69">
        <v>316</v>
      </c>
      <c r="B323" s="69" t="str">
        <f>IF(AND(C323&lt;&gt;"",C323&lt;&gt;" -  -  -  -  - "),VLOOKUP(C323,exp!$A$8:$B$507,2,FALSE),"")</f>
        <v/>
      </c>
      <c r="C323" s="60"/>
      <c r="D323" s="69" t="str">
        <f>IF(AND(E323&lt;&gt;"",E323&lt;&gt;" -  -  -  -  - "),VLOOKUP(E323,acc!$A$8:$B$507,2,FALSE),"")</f>
        <v/>
      </c>
      <c r="E323" s="60"/>
      <c r="F323" s="44"/>
      <c r="G323" s="69" t="str">
        <f>IF(AND(H323&lt;&gt;"",H323&lt;&gt;" -  -  -  -  - "),VLOOKUP(H323,pay!$A$8:$B$507,2,FALSE),"")</f>
        <v/>
      </c>
      <c r="H323" s="60"/>
      <c r="I323" s="44"/>
      <c r="J323" s="93" t="str">
        <f t="shared" si="20"/>
        <v>OK</v>
      </c>
      <c r="K323" s="93" t="str">
        <f t="shared" si="21"/>
        <v>OK</v>
      </c>
      <c r="L323" s="93" t="str">
        <f t="shared" si="22"/>
        <v>OK</v>
      </c>
      <c r="M323" s="93" t="str">
        <f t="shared" si="23"/>
        <v>OK</v>
      </c>
      <c r="N323" s="63" t="str">
        <f t="shared" si="24"/>
        <v/>
      </c>
      <c r="O323" s="110">
        <f>SUMIF(exp!$B$8:$B$507,total!B323,exp!$Q$8:$Q$507)</f>
        <v>0</v>
      </c>
      <c r="P323" s="111">
        <f>IF(B323&lt;&gt;"",SUMIF(total!$B$8:$B$1007,total!B323,$F$8:$F$1007),0)</f>
        <v>0</v>
      </c>
      <c r="Q323" s="110">
        <f>SUMIF(total!$B$8:$B$1007,total!B323,$I$8:$I$1007)</f>
        <v>0</v>
      </c>
      <c r="R323" s="110">
        <f>SUMIF(acc!$B$8:$B$507,total!D323,acc!$J$8:$J$507)</f>
        <v>0</v>
      </c>
      <c r="S323" s="110">
        <f>IF(D323&lt;&gt;"",SUMIF(total!$D$8:$D$1007,total!D323,$F$8:$F$1007),0)</f>
        <v>0</v>
      </c>
      <c r="T323" s="110">
        <f>SUMIF(pay!$B$8:$B$507,total!G323,pay!$H$8:$H$507)</f>
        <v>0</v>
      </c>
      <c r="U323" s="110">
        <f>IF(G323&lt;&gt;"",SUMIF(total!$G$8:$G$1007,total!G323,$I$8:$I$1007),0)</f>
        <v>0</v>
      </c>
    </row>
    <row r="324" spans="1:21" x14ac:dyDescent="0.25">
      <c r="A324" s="69">
        <v>317</v>
      </c>
      <c r="B324" s="69" t="str">
        <f>IF(AND(C324&lt;&gt;"",C324&lt;&gt;" -  -  -  -  - "),VLOOKUP(C324,exp!$A$8:$B$507,2,FALSE),"")</f>
        <v/>
      </c>
      <c r="C324" s="60"/>
      <c r="D324" s="69" t="str">
        <f>IF(AND(E324&lt;&gt;"",E324&lt;&gt;" -  -  -  -  - "),VLOOKUP(E324,acc!$A$8:$B$507,2,FALSE),"")</f>
        <v/>
      </c>
      <c r="E324" s="60"/>
      <c r="F324" s="44"/>
      <c r="G324" s="69" t="str">
        <f>IF(AND(H324&lt;&gt;"",H324&lt;&gt;" -  -  -  -  - "),VLOOKUP(H324,pay!$A$8:$B$507,2,FALSE),"")</f>
        <v/>
      </c>
      <c r="H324" s="60"/>
      <c r="I324" s="44"/>
      <c r="J324" s="93" t="str">
        <f t="shared" si="20"/>
        <v>OK</v>
      </c>
      <c r="K324" s="93" t="str">
        <f t="shared" si="21"/>
        <v>OK</v>
      </c>
      <c r="L324" s="93" t="str">
        <f t="shared" si="22"/>
        <v>OK</v>
      </c>
      <c r="M324" s="93" t="str">
        <f t="shared" si="23"/>
        <v>OK</v>
      </c>
      <c r="N324" s="63" t="str">
        <f t="shared" si="24"/>
        <v/>
      </c>
      <c r="O324" s="110">
        <f>SUMIF(exp!$B$8:$B$507,total!B324,exp!$Q$8:$Q$507)</f>
        <v>0</v>
      </c>
      <c r="P324" s="111">
        <f>IF(B324&lt;&gt;"",SUMIF(total!$B$8:$B$1007,total!B324,$F$8:$F$1007),0)</f>
        <v>0</v>
      </c>
      <c r="Q324" s="110">
        <f>SUMIF(total!$B$8:$B$1007,total!B324,$I$8:$I$1007)</f>
        <v>0</v>
      </c>
      <c r="R324" s="110">
        <f>SUMIF(acc!$B$8:$B$507,total!D324,acc!$J$8:$J$507)</f>
        <v>0</v>
      </c>
      <c r="S324" s="110">
        <f>IF(D324&lt;&gt;"",SUMIF(total!$D$8:$D$1007,total!D324,$F$8:$F$1007),0)</f>
        <v>0</v>
      </c>
      <c r="T324" s="110">
        <f>SUMIF(pay!$B$8:$B$507,total!G324,pay!$H$8:$H$507)</f>
        <v>0</v>
      </c>
      <c r="U324" s="110">
        <f>IF(G324&lt;&gt;"",SUMIF(total!$G$8:$G$1007,total!G324,$I$8:$I$1007),0)</f>
        <v>0</v>
      </c>
    </row>
    <row r="325" spans="1:21" x14ac:dyDescent="0.25">
      <c r="A325" s="69">
        <v>318</v>
      </c>
      <c r="B325" s="69" t="str">
        <f>IF(AND(C325&lt;&gt;"",C325&lt;&gt;" -  -  -  -  - "),VLOOKUP(C325,exp!$A$8:$B$507,2,FALSE),"")</f>
        <v/>
      </c>
      <c r="C325" s="60"/>
      <c r="D325" s="69" t="str">
        <f>IF(AND(E325&lt;&gt;"",E325&lt;&gt;" -  -  -  -  - "),VLOOKUP(E325,acc!$A$8:$B$507,2,FALSE),"")</f>
        <v/>
      </c>
      <c r="E325" s="60"/>
      <c r="F325" s="44"/>
      <c r="G325" s="69" t="str">
        <f>IF(AND(H325&lt;&gt;"",H325&lt;&gt;" -  -  -  -  - "),VLOOKUP(H325,pay!$A$8:$B$507,2,FALSE),"")</f>
        <v/>
      </c>
      <c r="H325" s="60"/>
      <c r="I325" s="44"/>
      <c r="J325" s="93" t="str">
        <f t="shared" si="20"/>
        <v>OK</v>
      </c>
      <c r="K325" s="93" t="str">
        <f t="shared" si="21"/>
        <v>OK</v>
      </c>
      <c r="L325" s="93" t="str">
        <f t="shared" si="22"/>
        <v>OK</v>
      </c>
      <c r="M325" s="93" t="str">
        <f t="shared" si="23"/>
        <v>OK</v>
      </c>
      <c r="N325" s="63" t="str">
        <f t="shared" si="24"/>
        <v/>
      </c>
      <c r="O325" s="110">
        <f>SUMIF(exp!$B$8:$B$507,total!B325,exp!$Q$8:$Q$507)</f>
        <v>0</v>
      </c>
      <c r="P325" s="111">
        <f>IF(B325&lt;&gt;"",SUMIF(total!$B$8:$B$1007,total!B325,$F$8:$F$1007),0)</f>
        <v>0</v>
      </c>
      <c r="Q325" s="110">
        <f>SUMIF(total!$B$8:$B$1007,total!B325,$I$8:$I$1007)</f>
        <v>0</v>
      </c>
      <c r="R325" s="110">
        <f>SUMIF(acc!$B$8:$B$507,total!D325,acc!$J$8:$J$507)</f>
        <v>0</v>
      </c>
      <c r="S325" s="110">
        <f>IF(D325&lt;&gt;"",SUMIF(total!$D$8:$D$1007,total!D325,$F$8:$F$1007),0)</f>
        <v>0</v>
      </c>
      <c r="T325" s="110">
        <f>SUMIF(pay!$B$8:$B$507,total!G325,pay!$H$8:$H$507)</f>
        <v>0</v>
      </c>
      <c r="U325" s="110">
        <f>IF(G325&lt;&gt;"",SUMIF(total!$G$8:$G$1007,total!G325,$I$8:$I$1007),0)</f>
        <v>0</v>
      </c>
    </row>
    <row r="326" spans="1:21" x14ac:dyDescent="0.25">
      <c r="A326" s="69">
        <v>319</v>
      </c>
      <c r="B326" s="69" t="str">
        <f>IF(AND(C326&lt;&gt;"",C326&lt;&gt;" -  -  -  -  - "),VLOOKUP(C326,exp!$A$8:$B$507,2,FALSE),"")</f>
        <v/>
      </c>
      <c r="C326" s="60"/>
      <c r="D326" s="69" t="str">
        <f>IF(AND(E326&lt;&gt;"",E326&lt;&gt;" -  -  -  -  - "),VLOOKUP(E326,acc!$A$8:$B$507,2,FALSE),"")</f>
        <v/>
      </c>
      <c r="E326" s="60"/>
      <c r="F326" s="44"/>
      <c r="G326" s="69" t="str">
        <f>IF(AND(H326&lt;&gt;"",H326&lt;&gt;" -  -  -  -  - "),VLOOKUP(H326,pay!$A$8:$B$507,2,FALSE),"")</f>
        <v/>
      </c>
      <c r="H326" s="60"/>
      <c r="I326" s="44"/>
      <c r="J326" s="93" t="str">
        <f t="shared" si="20"/>
        <v>OK</v>
      </c>
      <c r="K326" s="93" t="str">
        <f t="shared" si="21"/>
        <v>OK</v>
      </c>
      <c r="L326" s="93" t="str">
        <f t="shared" si="22"/>
        <v>OK</v>
      </c>
      <c r="M326" s="93" t="str">
        <f t="shared" si="23"/>
        <v>OK</v>
      </c>
      <c r="N326" s="63" t="str">
        <f t="shared" si="24"/>
        <v/>
      </c>
      <c r="O326" s="110">
        <f>SUMIF(exp!$B$8:$B$507,total!B326,exp!$Q$8:$Q$507)</f>
        <v>0</v>
      </c>
      <c r="P326" s="111">
        <f>IF(B326&lt;&gt;"",SUMIF(total!$B$8:$B$1007,total!B326,$F$8:$F$1007),0)</f>
        <v>0</v>
      </c>
      <c r="Q326" s="110">
        <f>SUMIF(total!$B$8:$B$1007,total!B326,$I$8:$I$1007)</f>
        <v>0</v>
      </c>
      <c r="R326" s="110">
        <f>SUMIF(acc!$B$8:$B$507,total!D326,acc!$J$8:$J$507)</f>
        <v>0</v>
      </c>
      <c r="S326" s="110">
        <f>IF(D326&lt;&gt;"",SUMIF(total!$D$8:$D$1007,total!D326,$F$8:$F$1007),0)</f>
        <v>0</v>
      </c>
      <c r="T326" s="110">
        <f>SUMIF(pay!$B$8:$B$507,total!G326,pay!$H$8:$H$507)</f>
        <v>0</v>
      </c>
      <c r="U326" s="110">
        <f>IF(G326&lt;&gt;"",SUMIF(total!$G$8:$G$1007,total!G326,$I$8:$I$1007),0)</f>
        <v>0</v>
      </c>
    </row>
    <row r="327" spans="1:21" x14ac:dyDescent="0.25">
      <c r="A327" s="69">
        <v>320</v>
      </c>
      <c r="B327" s="69" t="str">
        <f>IF(AND(C327&lt;&gt;"",C327&lt;&gt;" -  -  -  -  - "),VLOOKUP(C327,exp!$A$8:$B$507,2,FALSE),"")</f>
        <v/>
      </c>
      <c r="C327" s="60"/>
      <c r="D327" s="69" t="str">
        <f>IF(AND(E327&lt;&gt;"",E327&lt;&gt;" -  -  -  -  - "),VLOOKUP(E327,acc!$A$8:$B$507,2,FALSE),"")</f>
        <v/>
      </c>
      <c r="E327" s="60"/>
      <c r="F327" s="44"/>
      <c r="G327" s="69" t="str">
        <f>IF(AND(H327&lt;&gt;"",H327&lt;&gt;" -  -  -  -  - "),VLOOKUP(H327,pay!$A$8:$B$507,2,FALSE),"")</f>
        <v/>
      </c>
      <c r="H327" s="60"/>
      <c r="I327" s="44"/>
      <c r="J327" s="93" t="str">
        <f t="shared" si="20"/>
        <v>OK</v>
      </c>
      <c r="K327" s="93" t="str">
        <f t="shared" si="21"/>
        <v>OK</v>
      </c>
      <c r="L327" s="93" t="str">
        <f t="shared" si="22"/>
        <v>OK</v>
      </c>
      <c r="M327" s="93" t="str">
        <f t="shared" si="23"/>
        <v>OK</v>
      </c>
      <c r="N327" s="63" t="str">
        <f t="shared" si="24"/>
        <v/>
      </c>
      <c r="O327" s="110">
        <f>SUMIF(exp!$B$8:$B$507,total!B327,exp!$Q$8:$Q$507)</f>
        <v>0</v>
      </c>
      <c r="P327" s="111">
        <f>IF(B327&lt;&gt;"",SUMIF(total!$B$8:$B$1007,total!B327,$F$8:$F$1007),0)</f>
        <v>0</v>
      </c>
      <c r="Q327" s="110">
        <f>SUMIF(total!$B$8:$B$1007,total!B327,$I$8:$I$1007)</f>
        <v>0</v>
      </c>
      <c r="R327" s="110">
        <f>SUMIF(acc!$B$8:$B$507,total!D327,acc!$J$8:$J$507)</f>
        <v>0</v>
      </c>
      <c r="S327" s="110">
        <f>IF(D327&lt;&gt;"",SUMIF(total!$D$8:$D$1007,total!D327,$F$8:$F$1007),0)</f>
        <v>0</v>
      </c>
      <c r="T327" s="110">
        <f>SUMIF(pay!$B$8:$B$507,total!G327,pay!$H$8:$H$507)</f>
        <v>0</v>
      </c>
      <c r="U327" s="110">
        <f>IF(G327&lt;&gt;"",SUMIF(total!$G$8:$G$1007,total!G327,$I$8:$I$1007),0)</f>
        <v>0</v>
      </c>
    </row>
    <row r="328" spans="1:21" x14ac:dyDescent="0.25">
      <c r="A328" s="69">
        <v>321</v>
      </c>
      <c r="B328" s="69" t="str">
        <f>IF(AND(C328&lt;&gt;"",C328&lt;&gt;" -  -  -  -  - "),VLOOKUP(C328,exp!$A$8:$B$507,2,FALSE),"")</f>
        <v/>
      </c>
      <c r="C328" s="60"/>
      <c r="D328" s="69" t="str">
        <f>IF(AND(E328&lt;&gt;"",E328&lt;&gt;" -  -  -  -  - "),VLOOKUP(E328,acc!$A$8:$B$507,2,FALSE),"")</f>
        <v/>
      </c>
      <c r="E328" s="60"/>
      <c r="F328" s="44"/>
      <c r="G328" s="69" t="str">
        <f>IF(AND(H328&lt;&gt;"",H328&lt;&gt;" -  -  -  -  - "),VLOOKUP(H328,pay!$A$8:$B$507,2,FALSE),"")</f>
        <v/>
      </c>
      <c r="H328" s="60"/>
      <c r="I328" s="44"/>
      <c r="J328" s="93" t="str">
        <f t="shared" si="20"/>
        <v>OK</v>
      </c>
      <c r="K328" s="93" t="str">
        <f t="shared" si="21"/>
        <v>OK</v>
      </c>
      <c r="L328" s="93" t="str">
        <f t="shared" si="22"/>
        <v>OK</v>
      </c>
      <c r="M328" s="93" t="str">
        <f t="shared" si="23"/>
        <v>OK</v>
      </c>
      <c r="N328" s="63" t="str">
        <f t="shared" si="24"/>
        <v/>
      </c>
      <c r="O328" s="110">
        <f>SUMIF(exp!$B$8:$B$507,total!B328,exp!$Q$8:$Q$507)</f>
        <v>0</v>
      </c>
      <c r="P328" s="111">
        <f>IF(B328&lt;&gt;"",SUMIF(total!$B$8:$B$1007,total!B328,$F$8:$F$1007),0)</f>
        <v>0</v>
      </c>
      <c r="Q328" s="110">
        <f>SUMIF(total!$B$8:$B$1007,total!B328,$I$8:$I$1007)</f>
        <v>0</v>
      </c>
      <c r="R328" s="110">
        <f>SUMIF(acc!$B$8:$B$507,total!D328,acc!$J$8:$J$507)</f>
        <v>0</v>
      </c>
      <c r="S328" s="110">
        <f>IF(D328&lt;&gt;"",SUMIF(total!$D$8:$D$1007,total!D328,$F$8:$F$1007),0)</f>
        <v>0</v>
      </c>
      <c r="T328" s="110">
        <f>SUMIF(pay!$B$8:$B$507,total!G328,pay!$H$8:$H$507)</f>
        <v>0</v>
      </c>
      <c r="U328" s="110">
        <f>IF(G328&lt;&gt;"",SUMIF(total!$G$8:$G$1007,total!G328,$I$8:$I$1007),0)</f>
        <v>0</v>
      </c>
    </row>
    <row r="329" spans="1:21" x14ac:dyDescent="0.25">
      <c r="A329" s="69">
        <v>322</v>
      </c>
      <c r="B329" s="69" t="str">
        <f>IF(AND(C329&lt;&gt;"",C329&lt;&gt;" -  -  -  -  - "),VLOOKUP(C329,exp!$A$8:$B$507,2,FALSE),"")</f>
        <v/>
      </c>
      <c r="C329" s="60"/>
      <c r="D329" s="69" t="str">
        <f>IF(AND(E329&lt;&gt;"",E329&lt;&gt;" -  -  -  -  - "),VLOOKUP(E329,acc!$A$8:$B$507,2,FALSE),"")</f>
        <v/>
      </c>
      <c r="E329" s="60"/>
      <c r="F329" s="44"/>
      <c r="G329" s="69" t="str">
        <f>IF(AND(H329&lt;&gt;"",H329&lt;&gt;" -  -  -  -  - "),VLOOKUP(H329,pay!$A$8:$B$507,2,FALSE),"")</f>
        <v/>
      </c>
      <c r="H329" s="60"/>
      <c r="I329" s="44"/>
      <c r="J329" s="93" t="str">
        <f t="shared" ref="J329:J392" si="25">IF(F329&lt;&gt;I329,"колони F и I са с различна сума",IF(AND(OR(F329&lt;=0,I329&lt;=0),F329&lt;&gt;"",I329&lt;&gt;""),"Попълнена е сума равна или по-малка от 0-ла",IF(AND(OR(B329&lt;&gt;"",D329&lt;&gt;"",F329&lt;&gt;"",G329&lt;&gt;"",I329&lt;&gt;""),OR(B329="",D329="",F329="",G329="",I329="")),"Не са попълнени всички полета","OK")))</f>
        <v>OK</v>
      </c>
      <c r="K329" s="93" t="str">
        <f t="shared" ref="K329:K392" si="26">IF(O329&gt;P329,"Разходът е на по-висока стойност от посочените в Таблица 5 части от счетовнодни документи",IF(O329&gt;Q329,"Разходът е на по-висока стойност от посочените в Таблица 5 части от платежни документи","OK"))</f>
        <v>OK</v>
      </c>
      <c r="L329" s="93" t="str">
        <f t="shared" ref="L329:L392" si="27">IF(R329&lt;S329,"Сумата на частите на счетоводния документ в Т5, е по-голяма от стойността му в Т3","OK")</f>
        <v>OK</v>
      </c>
      <c r="M329" s="93" t="str">
        <f t="shared" ref="M329:M392" si="28">IF(T329&lt;U329,"Сумата на частите на платежния документ в Т5, е по-голяма от стойността му в Т4","OK")</f>
        <v>OK</v>
      </c>
      <c r="N329" s="63" t="str">
        <f t="shared" ref="N329:N392" si="29">IF(OR(ABS(F329)*100&gt;TRUNC(ABS(F329)*100),ABS(I329)*100&gt;TRUNC(ABS(I329)*100)),"Въведена е сума с повече от два знака след десетичната запетая","")</f>
        <v/>
      </c>
      <c r="O329" s="110">
        <f>SUMIF(exp!$B$8:$B$507,total!B329,exp!$Q$8:$Q$507)</f>
        <v>0</v>
      </c>
      <c r="P329" s="111">
        <f>IF(B329&lt;&gt;"",SUMIF(total!$B$8:$B$1007,total!B329,$F$8:$F$1007),0)</f>
        <v>0</v>
      </c>
      <c r="Q329" s="110">
        <f>SUMIF(total!$B$8:$B$1007,total!B329,$I$8:$I$1007)</f>
        <v>0</v>
      </c>
      <c r="R329" s="110">
        <f>SUMIF(acc!$B$8:$B$507,total!D329,acc!$J$8:$J$507)</f>
        <v>0</v>
      </c>
      <c r="S329" s="110">
        <f>IF(D329&lt;&gt;"",SUMIF(total!$D$8:$D$1007,total!D329,$F$8:$F$1007),0)</f>
        <v>0</v>
      </c>
      <c r="T329" s="110">
        <f>SUMIF(pay!$B$8:$B$507,total!G329,pay!$H$8:$H$507)</f>
        <v>0</v>
      </c>
      <c r="U329" s="110">
        <f>IF(G329&lt;&gt;"",SUMIF(total!$G$8:$G$1007,total!G329,$I$8:$I$1007),0)</f>
        <v>0</v>
      </c>
    </row>
    <row r="330" spans="1:21" x14ac:dyDescent="0.25">
      <c r="A330" s="69">
        <v>323</v>
      </c>
      <c r="B330" s="69" t="str">
        <f>IF(AND(C330&lt;&gt;"",C330&lt;&gt;" -  -  -  -  - "),VLOOKUP(C330,exp!$A$8:$B$507,2,FALSE),"")</f>
        <v/>
      </c>
      <c r="C330" s="60"/>
      <c r="D330" s="69" t="str">
        <f>IF(AND(E330&lt;&gt;"",E330&lt;&gt;" -  -  -  -  - "),VLOOKUP(E330,acc!$A$8:$B$507,2,FALSE),"")</f>
        <v/>
      </c>
      <c r="E330" s="60"/>
      <c r="F330" s="44"/>
      <c r="G330" s="69" t="str">
        <f>IF(AND(H330&lt;&gt;"",H330&lt;&gt;" -  -  -  -  - "),VLOOKUP(H330,pay!$A$8:$B$507,2,FALSE),"")</f>
        <v/>
      </c>
      <c r="H330" s="60"/>
      <c r="I330" s="44"/>
      <c r="J330" s="93" t="str">
        <f t="shared" si="25"/>
        <v>OK</v>
      </c>
      <c r="K330" s="93" t="str">
        <f t="shared" si="26"/>
        <v>OK</v>
      </c>
      <c r="L330" s="93" t="str">
        <f t="shared" si="27"/>
        <v>OK</v>
      </c>
      <c r="M330" s="93" t="str">
        <f t="shared" si="28"/>
        <v>OK</v>
      </c>
      <c r="N330" s="63" t="str">
        <f t="shared" si="29"/>
        <v/>
      </c>
      <c r="O330" s="110">
        <f>SUMIF(exp!$B$8:$B$507,total!B330,exp!$Q$8:$Q$507)</f>
        <v>0</v>
      </c>
      <c r="P330" s="111">
        <f>IF(B330&lt;&gt;"",SUMIF(total!$B$8:$B$1007,total!B330,$F$8:$F$1007),0)</f>
        <v>0</v>
      </c>
      <c r="Q330" s="110">
        <f>SUMIF(total!$B$8:$B$1007,total!B330,$I$8:$I$1007)</f>
        <v>0</v>
      </c>
      <c r="R330" s="110">
        <f>SUMIF(acc!$B$8:$B$507,total!D330,acc!$J$8:$J$507)</f>
        <v>0</v>
      </c>
      <c r="S330" s="110">
        <f>IF(D330&lt;&gt;"",SUMIF(total!$D$8:$D$1007,total!D330,$F$8:$F$1007),0)</f>
        <v>0</v>
      </c>
      <c r="T330" s="110">
        <f>SUMIF(pay!$B$8:$B$507,total!G330,pay!$H$8:$H$507)</f>
        <v>0</v>
      </c>
      <c r="U330" s="110">
        <f>IF(G330&lt;&gt;"",SUMIF(total!$G$8:$G$1007,total!G330,$I$8:$I$1007),0)</f>
        <v>0</v>
      </c>
    </row>
    <row r="331" spans="1:21" x14ac:dyDescent="0.25">
      <c r="A331" s="69">
        <v>324</v>
      </c>
      <c r="B331" s="69" t="str">
        <f>IF(AND(C331&lt;&gt;"",C331&lt;&gt;" -  -  -  -  - "),VLOOKUP(C331,exp!$A$8:$B$507,2,FALSE),"")</f>
        <v/>
      </c>
      <c r="C331" s="60"/>
      <c r="D331" s="69" t="str">
        <f>IF(AND(E331&lt;&gt;"",E331&lt;&gt;" -  -  -  -  - "),VLOOKUP(E331,acc!$A$8:$B$507,2,FALSE),"")</f>
        <v/>
      </c>
      <c r="E331" s="60"/>
      <c r="F331" s="44"/>
      <c r="G331" s="69" t="str">
        <f>IF(AND(H331&lt;&gt;"",H331&lt;&gt;" -  -  -  -  - "),VLOOKUP(H331,pay!$A$8:$B$507,2,FALSE),"")</f>
        <v/>
      </c>
      <c r="H331" s="60"/>
      <c r="I331" s="44"/>
      <c r="J331" s="93" t="str">
        <f t="shared" si="25"/>
        <v>OK</v>
      </c>
      <c r="K331" s="93" t="str">
        <f t="shared" si="26"/>
        <v>OK</v>
      </c>
      <c r="L331" s="93" t="str">
        <f t="shared" si="27"/>
        <v>OK</v>
      </c>
      <c r="M331" s="93" t="str">
        <f t="shared" si="28"/>
        <v>OK</v>
      </c>
      <c r="N331" s="63" t="str">
        <f t="shared" si="29"/>
        <v/>
      </c>
      <c r="O331" s="110">
        <f>SUMIF(exp!$B$8:$B$507,total!B331,exp!$Q$8:$Q$507)</f>
        <v>0</v>
      </c>
      <c r="P331" s="111">
        <f>IF(B331&lt;&gt;"",SUMIF(total!$B$8:$B$1007,total!B331,$F$8:$F$1007),0)</f>
        <v>0</v>
      </c>
      <c r="Q331" s="110">
        <f>SUMIF(total!$B$8:$B$1007,total!B331,$I$8:$I$1007)</f>
        <v>0</v>
      </c>
      <c r="R331" s="110">
        <f>SUMIF(acc!$B$8:$B$507,total!D331,acc!$J$8:$J$507)</f>
        <v>0</v>
      </c>
      <c r="S331" s="110">
        <f>IF(D331&lt;&gt;"",SUMIF(total!$D$8:$D$1007,total!D331,$F$8:$F$1007),0)</f>
        <v>0</v>
      </c>
      <c r="T331" s="110">
        <f>SUMIF(pay!$B$8:$B$507,total!G331,pay!$H$8:$H$507)</f>
        <v>0</v>
      </c>
      <c r="U331" s="110">
        <f>IF(G331&lt;&gt;"",SUMIF(total!$G$8:$G$1007,total!G331,$I$8:$I$1007),0)</f>
        <v>0</v>
      </c>
    </row>
    <row r="332" spans="1:21" x14ac:dyDescent="0.25">
      <c r="A332" s="69">
        <v>325</v>
      </c>
      <c r="B332" s="69" t="str">
        <f>IF(AND(C332&lt;&gt;"",C332&lt;&gt;" -  -  -  -  - "),VLOOKUP(C332,exp!$A$8:$B$507,2,FALSE),"")</f>
        <v/>
      </c>
      <c r="C332" s="60"/>
      <c r="D332" s="69" t="str">
        <f>IF(AND(E332&lt;&gt;"",E332&lt;&gt;" -  -  -  -  - "),VLOOKUP(E332,acc!$A$8:$B$507,2,FALSE),"")</f>
        <v/>
      </c>
      <c r="E332" s="60"/>
      <c r="F332" s="44"/>
      <c r="G332" s="69" t="str">
        <f>IF(AND(H332&lt;&gt;"",H332&lt;&gt;" -  -  -  -  - "),VLOOKUP(H332,pay!$A$8:$B$507,2,FALSE),"")</f>
        <v/>
      </c>
      <c r="H332" s="60"/>
      <c r="I332" s="44"/>
      <c r="J332" s="93" t="str">
        <f t="shared" si="25"/>
        <v>OK</v>
      </c>
      <c r="K332" s="93" t="str">
        <f t="shared" si="26"/>
        <v>OK</v>
      </c>
      <c r="L332" s="93" t="str">
        <f t="shared" si="27"/>
        <v>OK</v>
      </c>
      <c r="M332" s="93" t="str">
        <f t="shared" si="28"/>
        <v>OK</v>
      </c>
      <c r="N332" s="63" t="str">
        <f t="shared" si="29"/>
        <v/>
      </c>
      <c r="O332" s="110">
        <f>SUMIF(exp!$B$8:$B$507,total!B332,exp!$Q$8:$Q$507)</f>
        <v>0</v>
      </c>
      <c r="P332" s="111">
        <f>IF(B332&lt;&gt;"",SUMIF(total!$B$8:$B$1007,total!B332,$F$8:$F$1007),0)</f>
        <v>0</v>
      </c>
      <c r="Q332" s="110">
        <f>SUMIF(total!$B$8:$B$1007,total!B332,$I$8:$I$1007)</f>
        <v>0</v>
      </c>
      <c r="R332" s="110">
        <f>SUMIF(acc!$B$8:$B$507,total!D332,acc!$J$8:$J$507)</f>
        <v>0</v>
      </c>
      <c r="S332" s="110">
        <f>IF(D332&lt;&gt;"",SUMIF(total!$D$8:$D$1007,total!D332,$F$8:$F$1007),0)</f>
        <v>0</v>
      </c>
      <c r="T332" s="110">
        <f>SUMIF(pay!$B$8:$B$507,total!G332,pay!$H$8:$H$507)</f>
        <v>0</v>
      </c>
      <c r="U332" s="110">
        <f>IF(G332&lt;&gt;"",SUMIF(total!$G$8:$G$1007,total!G332,$I$8:$I$1007),0)</f>
        <v>0</v>
      </c>
    </row>
    <row r="333" spans="1:21" x14ac:dyDescent="0.25">
      <c r="A333" s="69">
        <v>326</v>
      </c>
      <c r="B333" s="69" t="str">
        <f>IF(AND(C333&lt;&gt;"",C333&lt;&gt;" -  -  -  -  - "),VLOOKUP(C333,exp!$A$8:$B$507,2,FALSE),"")</f>
        <v/>
      </c>
      <c r="C333" s="60"/>
      <c r="D333" s="69" t="str">
        <f>IF(AND(E333&lt;&gt;"",E333&lt;&gt;" -  -  -  -  - "),VLOOKUP(E333,acc!$A$8:$B$507,2,FALSE),"")</f>
        <v/>
      </c>
      <c r="E333" s="60"/>
      <c r="F333" s="44"/>
      <c r="G333" s="69" t="str">
        <f>IF(AND(H333&lt;&gt;"",H333&lt;&gt;" -  -  -  -  - "),VLOOKUP(H333,pay!$A$8:$B$507,2,FALSE),"")</f>
        <v/>
      </c>
      <c r="H333" s="60"/>
      <c r="I333" s="44"/>
      <c r="J333" s="93" t="str">
        <f t="shared" si="25"/>
        <v>OK</v>
      </c>
      <c r="K333" s="93" t="str">
        <f t="shared" si="26"/>
        <v>OK</v>
      </c>
      <c r="L333" s="93" t="str">
        <f t="shared" si="27"/>
        <v>OK</v>
      </c>
      <c r="M333" s="93" t="str">
        <f t="shared" si="28"/>
        <v>OK</v>
      </c>
      <c r="N333" s="63" t="str">
        <f t="shared" si="29"/>
        <v/>
      </c>
      <c r="O333" s="110">
        <f>SUMIF(exp!$B$8:$B$507,total!B333,exp!$Q$8:$Q$507)</f>
        <v>0</v>
      </c>
      <c r="P333" s="111">
        <f>IF(B333&lt;&gt;"",SUMIF(total!$B$8:$B$1007,total!B333,$F$8:$F$1007),0)</f>
        <v>0</v>
      </c>
      <c r="Q333" s="110">
        <f>SUMIF(total!$B$8:$B$1007,total!B333,$I$8:$I$1007)</f>
        <v>0</v>
      </c>
      <c r="R333" s="110">
        <f>SUMIF(acc!$B$8:$B$507,total!D333,acc!$J$8:$J$507)</f>
        <v>0</v>
      </c>
      <c r="S333" s="110">
        <f>IF(D333&lt;&gt;"",SUMIF(total!$D$8:$D$1007,total!D333,$F$8:$F$1007),0)</f>
        <v>0</v>
      </c>
      <c r="T333" s="110">
        <f>SUMIF(pay!$B$8:$B$507,total!G333,pay!$H$8:$H$507)</f>
        <v>0</v>
      </c>
      <c r="U333" s="110">
        <f>IF(G333&lt;&gt;"",SUMIF(total!$G$8:$G$1007,total!G333,$I$8:$I$1007),0)</f>
        <v>0</v>
      </c>
    </row>
    <row r="334" spans="1:21" x14ac:dyDescent="0.25">
      <c r="A334" s="69">
        <v>327</v>
      </c>
      <c r="B334" s="69" t="str">
        <f>IF(AND(C334&lt;&gt;"",C334&lt;&gt;" -  -  -  -  - "),VLOOKUP(C334,exp!$A$8:$B$507,2,FALSE),"")</f>
        <v/>
      </c>
      <c r="C334" s="60"/>
      <c r="D334" s="69" t="str">
        <f>IF(AND(E334&lt;&gt;"",E334&lt;&gt;" -  -  -  -  - "),VLOOKUP(E334,acc!$A$8:$B$507,2,FALSE),"")</f>
        <v/>
      </c>
      <c r="E334" s="60"/>
      <c r="F334" s="44"/>
      <c r="G334" s="69" t="str">
        <f>IF(AND(H334&lt;&gt;"",H334&lt;&gt;" -  -  -  -  - "),VLOOKUP(H334,pay!$A$8:$B$507,2,FALSE),"")</f>
        <v/>
      </c>
      <c r="H334" s="60"/>
      <c r="I334" s="44"/>
      <c r="J334" s="93" t="str">
        <f t="shared" si="25"/>
        <v>OK</v>
      </c>
      <c r="K334" s="93" t="str">
        <f t="shared" si="26"/>
        <v>OK</v>
      </c>
      <c r="L334" s="93" t="str">
        <f t="shared" si="27"/>
        <v>OK</v>
      </c>
      <c r="M334" s="93" t="str">
        <f t="shared" si="28"/>
        <v>OK</v>
      </c>
      <c r="N334" s="63" t="str">
        <f t="shared" si="29"/>
        <v/>
      </c>
      <c r="O334" s="110">
        <f>SUMIF(exp!$B$8:$B$507,total!B334,exp!$Q$8:$Q$507)</f>
        <v>0</v>
      </c>
      <c r="P334" s="111">
        <f>IF(B334&lt;&gt;"",SUMIF(total!$B$8:$B$1007,total!B334,$F$8:$F$1007),0)</f>
        <v>0</v>
      </c>
      <c r="Q334" s="110">
        <f>SUMIF(total!$B$8:$B$1007,total!B334,$I$8:$I$1007)</f>
        <v>0</v>
      </c>
      <c r="R334" s="110">
        <f>SUMIF(acc!$B$8:$B$507,total!D334,acc!$J$8:$J$507)</f>
        <v>0</v>
      </c>
      <c r="S334" s="110">
        <f>IF(D334&lt;&gt;"",SUMIF(total!$D$8:$D$1007,total!D334,$F$8:$F$1007),0)</f>
        <v>0</v>
      </c>
      <c r="T334" s="110">
        <f>SUMIF(pay!$B$8:$B$507,total!G334,pay!$H$8:$H$507)</f>
        <v>0</v>
      </c>
      <c r="U334" s="110">
        <f>IF(G334&lt;&gt;"",SUMIF(total!$G$8:$G$1007,total!G334,$I$8:$I$1007),0)</f>
        <v>0</v>
      </c>
    </row>
    <row r="335" spans="1:21" x14ac:dyDescent="0.25">
      <c r="A335" s="69">
        <v>328</v>
      </c>
      <c r="B335" s="69" t="str">
        <f>IF(AND(C335&lt;&gt;"",C335&lt;&gt;" -  -  -  -  - "),VLOOKUP(C335,exp!$A$8:$B$507,2,FALSE),"")</f>
        <v/>
      </c>
      <c r="C335" s="60"/>
      <c r="D335" s="69" t="str">
        <f>IF(AND(E335&lt;&gt;"",E335&lt;&gt;" -  -  -  -  - "),VLOOKUP(E335,acc!$A$8:$B$507,2,FALSE),"")</f>
        <v/>
      </c>
      <c r="E335" s="60"/>
      <c r="F335" s="44"/>
      <c r="G335" s="69" t="str">
        <f>IF(AND(H335&lt;&gt;"",H335&lt;&gt;" -  -  -  -  - "),VLOOKUP(H335,pay!$A$8:$B$507,2,FALSE),"")</f>
        <v/>
      </c>
      <c r="H335" s="60"/>
      <c r="I335" s="44"/>
      <c r="J335" s="93" t="str">
        <f t="shared" si="25"/>
        <v>OK</v>
      </c>
      <c r="K335" s="93" t="str">
        <f t="shared" si="26"/>
        <v>OK</v>
      </c>
      <c r="L335" s="93" t="str">
        <f t="shared" si="27"/>
        <v>OK</v>
      </c>
      <c r="M335" s="93" t="str">
        <f t="shared" si="28"/>
        <v>OK</v>
      </c>
      <c r="N335" s="63" t="str">
        <f t="shared" si="29"/>
        <v/>
      </c>
      <c r="O335" s="110">
        <f>SUMIF(exp!$B$8:$B$507,total!B335,exp!$Q$8:$Q$507)</f>
        <v>0</v>
      </c>
      <c r="P335" s="111">
        <f>IF(B335&lt;&gt;"",SUMIF(total!$B$8:$B$1007,total!B335,$F$8:$F$1007),0)</f>
        <v>0</v>
      </c>
      <c r="Q335" s="110">
        <f>SUMIF(total!$B$8:$B$1007,total!B335,$I$8:$I$1007)</f>
        <v>0</v>
      </c>
      <c r="R335" s="110">
        <f>SUMIF(acc!$B$8:$B$507,total!D335,acc!$J$8:$J$507)</f>
        <v>0</v>
      </c>
      <c r="S335" s="110">
        <f>IF(D335&lt;&gt;"",SUMIF(total!$D$8:$D$1007,total!D335,$F$8:$F$1007),0)</f>
        <v>0</v>
      </c>
      <c r="T335" s="110">
        <f>SUMIF(pay!$B$8:$B$507,total!G335,pay!$H$8:$H$507)</f>
        <v>0</v>
      </c>
      <c r="U335" s="110">
        <f>IF(G335&lt;&gt;"",SUMIF(total!$G$8:$G$1007,total!G335,$I$8:$I$1007),0)</f>
        <v>0</v>
      </c>
    </row>
    <row r="336" spans="1:21" x14ac:dyDescent="0.25">
      <c r="A336" s="69">
        <v>329</v>
      </c>
      <c r="B336" s="69" t="str">
        <f>IF(AND(C336&lt;&gt;"",C336&lt;&gt;" -  -  -  -  - "),VLOOKUP(C336,exp!$A$8:$B$507,2,FALSE),"")</f>
        <v/>
      </c>
      <c r="C336" s="60"/>
      <c r="D336" s="69" t="str">
        <f>IF(AND(E336&lt;&gt;"",E336&lt;&gt;" -  -  -  -  - "),VLOOKUP(E336,acc!$A$8:$B$507,2,FALSE),"")</f>
        <v/>
      </c>
      <c r="E336" s="60"/>
      <c r="F336" s="44"/>
      <c r="G336" s="69" t="str">
        <f>IF(AND(H336&lt;&gt;"",H336&lt;&gt;" -  -  -  -  - "),VLOOKUP(H336,pay!$A$8:$B$507,2,FALSE),"")</f>
        <v/>
      </c>
      <c r="H336" s="60"/>
      <c r="I336" s="44"/>
      <c r="J336" s="93" t="str">
        <f t="shared" si="25"/>
        <v>OK</v>
      </c>
      <c r="K336" s="93" t="str">
        <f t="shared" si="26"/>
        <v>OK</v>
      </c>
      <c r="L336" s="93" t="str">
        <f t="shared" si="27"/>
        <v>OK</v>
      </c>
      <c r="M336" s="93" t="str">
        <f t="shared" si="28"/>
        <v>OK</v>
      </c>
      <c r="N336" s="63" t="str">
        <f t="shared" si="29"/>
        <v/>
      </c>
      <c r="O336" s="110">
        <f>SUMIF(exp!$B$8:$B$507,total!B336,exp!$Q$8:$Q$507)</f>
        <v>0</v>
      </c>
      <c r="P336" s="111">
        <f>IF(B336&lt;&gt;"",SUMIF(total!$B$8:$B$1007,total!B336,$F$8:$F$1007),0)</f>
        <v>0</v>
      </c>
      <c r="Q336" s="110">
        <f>SUMIF(total!$B$8:$B$1007,total!B336,$I$8:$I$1007)</f>
        <v>0</v>
      </c>
      <c r="R336" s="110">
        <f>SUMIF(acc!$B$8:$B$507,total!D336,acc!$J$8:$J$507)</f>
        <v>0</v>
      </c>
      <c r="S336" s="110">
        <f>IF(D336&lt;&gt;"",SUMIF(total!$D$8:$D$1007,total!D336,$F$8:$F$1007),0)</f>
        <v>0</v>
      </c>
      <c r="T336" s="110">
        <f>SUMIF(pay!$B$8:$B$507,total!G336,pay!$H$8:$H$507)</f>
        <v>0</v>
      </c>
      <c r="U336" s="110">
        <f>IF(G336&lt;&gt;"",SUMIF(total!$G$8:$G$1007,total!G336,$I$8:$I$1007),0)</f>
        <v>0</v>
      </c>
    </row>
    <row r="337" spans="1:21" x14ac:dyDescent="0.25">
      <c r="A337" s="69">
        <v>330</v>
      </c>
      <c r="B337" s="69" t="str">
        <f>IF(AND(C337&lt;&gt;"",C337&lt;&gt;" -  -  -  -  - "),VLOOKUP(C337,exp!$A$8:$B$507,2,FALSE),"")</f>
        <v/>
      </c>
      <c r="C337" s="60"/>
      <c r="D337" s="69" t="str">
        <f>IF(AND(E337&lt;&gt;"",E337&lt;&gt;" -  -  -  -  - "),VLOOKUP(E337,acc!$A$8:$B$507,2,FALSE),"")</f>
        <v/>
      </c>
      <c r="E337" s="60"/>
      <c r="F337" s="44"/>
      <c r="G337" s="69" t="str">
        <f>IF(AND(H337&lt;&gt;"",H337&lt;&gt;" -  -  -  -  - "),VLOOKUP(H337,pay!$A$8:$B$507,2,FALSE),"")</f>
        <v/>
      </c>
      <c r="H337" s="60"/>
      <c r="I337" s="44"/>
      <c r="J337" s="93" t="str">
        <f t="shared" si="25"/>
        <v>OK</v>
      </c>
      <c r="K337" s="93" t="str">
        <f t="shared" si="26"/>
        <v>OK</v>
      </c>
      <c r="L337" s="93" t="str">
        <f t="shared" si="27"/>
        <v>OK</v>
      </c>
      <c r="M337" s="93" t="str">
        <f t="shared" si="28"/>
        <v>OK</v>
      </c>
      <c r="N337" s="63" t="str">
        <f t="shared" si="29"/>
        <v/>
      </c>
      <c r="O337" s="110">
        <f>SUMIF(exp!$B$8:$B$507,total!B337,exp!$Q$8:$Q$507)</f>
        <v>0</v>
      </c>
      <c r="P337" s="111">
        <f>IF(B337&lt;&gt;"",SUMIF(total!$B$8:$B$1007,total!B337,$F$8:$F$1007),0)</f>
        <v>0</v>
      </c>
      <c r="Q337" s="110">
        <f>SUMIF(total!$B$8:$B$1007,total!B337,$I$8:$I$1007)</f>
        <v>0</v>
      </c>
      <c r="R337" s="110">
        <f>SUMIF(acc!$B$8:$B$507,total!D337,acc!$J$8:$J$507)</f>
        <v>0</v>
      </c>
      <c r="S337" s="110">
        <f>IF(D337&lt;&gt;"",SUMIF(total!$D$8:$D$1007,total!D337,$F$8:$F$1007),0)</f>
        <v>0</v>
      </c>
      <c r="T337" s="110">
        <f>SUMIF(pay!$B$8:$B$507,total!G337,pay!$H$8:$H$507)</f>
        <v>0</v>
      </c>
      <c r="U337" s="110">
        <f>IF(G337&lt;&gt;"",SUMIF(total!$G$8:$G$1007,total!G337,$I$8:$I$1007),0)</f>
        <v>0</v>
      </c>
    </row>
    <row r="338" spans="1:21" x14ac:dyDescent="0.25">
      <c r="A338" s="69">
        <v>331</v>
      </c>
      <c r="B338" s="69" t="str">
        <f>IF(AND(C338&lt;&gt;"",C338&lt;&gt;" -  -  -  -  - "),VLOOKUP(C338,exp!$A$8:$B$507,2,FALSE),"")</f>
        <v/>
      </c>
      <c r="C338" s="60"/>
      <c r="D338" s="69" t="str">
        <f>IF(AND(E338&lt;&gt;"",E338&lt;&gt;" -  -  -  -  - "),VLOOKUP(E338,acc!$A$8:$B$507,2,FALSE),"")</f>
        <v/>
      </c>
      <c r="E338" s="60"/>
      <c r="F338" s="44"/>
      <c r="G338" s="69" t="str">
        <f>IF(AND(H338&lt;&gt;"",H338&lt;&gt;" -  -  -  -  - "),VLOOKUP(H338,pay!$A$8:$B$507,2,FALSE),"")</f>
        <v/>
      </c>
      <c r="H338" s="60"/>
      <c r="I338" s="44"/>
      <c r="J338" s="93" t="str">
        <f t="shared" si="25"/>
        <v>OK</v>
      </c>
      <c r="K338" s="93" t="str">
        <f t="shared" si="26"/>
        <v>OK</v>
      </c>
      <c r="L338" s="93" t="str">
        <f t="shared" si="27"/>
        <v>OK</v>
      </c>
      <c r="M338" s="93" t="str">
        <f t="shared" si="28"/>
        <v>OK</v>
      </c>
      <c r="N338" s="63" t="str">
        <f t="shared" si="29"/>
        <v/>
      </c>
      <c r="O338" s="110">
        <f>SUMIF(exp!$B$8:$B$507,total!B338,exp!$Q$8:$Q$507)</f>
        <v>0</v>
      </c>
      <c r="P338" s="111">
        <f>IF(B338&lt;&gt;"",SUMIF(total!$B$8:$B$1007,total!B338,$F$8:$F$1007),0)</f>
        <v>0</v>
      </c>
      <c r="Q338" s="110">
        <f>SUMIF(total!$B$8:$B$1007,total!B338,$I$8:$I$1007)</f>
        <v>0</v>
      </c>
      <c r="R338" s="110">
        <f>SUMIF(acc!$B$8:$B$507,total!D338,acc!$J$8:$J$507)</f>
        <v>0</v>
      </c>
      <c r="S338" s="110">
        <f>IF(D338&lt;&gt;"",SUMIF(total!$D$8:$D$1007,total!D338,$F$8:$F$1007),0)</f>
        <v>0</v>
      </c>
      <c r="T338" s="110">
        <f>SUMIF(pay!$B$8:$B$507,total!G338,pay!$H$8:$H$507)</f>
        <v>0</v>
      </c>
      <c r="U338" s="110">
        <f>IF(G338&lt;&gt;"",SUMIF(total!$G$8:$G$1007,total!G338,$I$8:$I$1007),0)</f>
        <v>0</v>
      </c>
    </row>
    <row r="339" spans="1:21" x14ac:dyDescent="0.25">
      <c r="A339" s="69">
        <v>332</v>
      </c>
      <c r="B339" s="69" t="str">
        <f>IF(AND(C339&lt;&gt;"",C339&lt;&gt;" -  -  -  -  - "),VLOOKUP(C339,exp!$A$8:$B$507,2,FALSE),"")</f>
        <v/>
      </c>
      <c r="C339" s="60"/>
      <c r="D339" s="69" t="str">
        <f>IF(AND(E339&lt;&gt;"",E339&lt;&gt;" -  -  -  -  - "),VLOOKUP(E339,acc!$A$8:$B$507,2,FALSE),"")</f>
        <v/>
      </c>
      <c r="E339" s="60"/>
      <c r="F339" s="44"/>
      <c r="G339" s="69" t="str">
        <f>IF(AND(H339&lt;&gt;"",H339&lt;&gt;" -  -  -  -  - "),VLOOKUP(H339,pay!$A$8:$B$507,2,FALSE),"")</f>
        <v/>
      </c>
      <c r="H339" s="60"/>
      <c r="I339" s="44"/>
      <c r="J339" s="93" t="str">
        <f t="shared" si="25"/>
        <v>OK</v>
      </c>
      <c r="K339" s="93" t="str">
        <f t="shared" si="26"/>
        <v>OK</v>
      </c>
      <c r="L339" s="93" t="str">
        <f t="shared" si="27"/>
        <v>OK</v>
      </c>
      <c r="M339" s="93" t="str">
        <f t="shared" si="28"/>
        <v>OK</v>
      </c>
      <c r="N339" s="63" t="str">
        <f t="shared" si="29"/>
        <v/>
      </c>
      <c r="O339" s="110">
        <f>SUMIF(exp!$B$8:$B$507,total!B339,exp!$Q$8:$Q$507)</f>
        <v>0</v>
      </c>
      <c r="P339" s="111">
        <f>IF(B339&lt;&gt;"",SUMIF(total!$B$8:$B$1007,total!B339,$F$8:$F$1007),0)</f>
        <v>0</v>
      </c>
      <c r="Q339" s="110">
        <f>SUMIF(total!$B$8:$B$1007,total!B339,$I$8:$I$1007)</f>
        <v>0</v>
      </c>
      <c r="R339" s="110">
        <f>SUMIF(acc!$B$8:$B$507,total!D339,acc!$J$8:$J$507)</f>
        <v>0</v>
      </c>
      <c r="S339" s="110">
        <f>IF(D339&lt;&gt;"",SUMIF(total!$D$8:$D$1007,total!D339,$F$8:$F$1007),0)</f>
        <v>0</v>
      </c>
      <c r="T339" s="110">
        <f>SUMIF(pay!$B$8:$B$507,total!G339,pay!$H$8:$H$507)</f>
        <v>0</v>
      </c>
      <c r="U339" s="110">
        <f>IF(G339&lt;&gt;"",SUMIF(total!$G$8:$G$1007,total!G339,$I$8:$I$1007),0)</f>
        <v>0</v>
      </c>
    </row>
    <row r="340" spans="1:21" x14ac:dyDescent="0.25">
      <c r="A340" s="69">
        <v>333</v>
      </c>
      <c r="B340" s="69" t="str">
        <f>IF(AND(C340&lt;&gt;"",C340&lt;&gt;" -  -  -  -  - "),VLOOKUP(C340,exp!$A$8:$B$507,2,FALSE),"")</f>
        <v/>
      </c>
      <c r="C340" s="60"/>
      <c r="D340" s="69" t="str">
        <f>IF(AND(E340&lt;&gt;"",E340&lt;&gt;" -  -  -  -  - "),VLOOKUP(E340,acc!$A$8:$B$507,2,FALSE),"")</f>
        <v/>
      </c>
      <c r="E340" s="60"/>
      <c r="F340" s="44"/>
      <c r="G340" s="69" t="str">
        <f>IF(AND(H340&lt;&gt;"",H340&lt;&gt;" -  -  -  -  - "),VLOOKUP(H340,pay!$A$8:$B$507,2,FALSE),"")</f>
        <v/>
      </c>
      <c r="H340" s="60"/>
      <c r="I340" s="44"/>
      <c r="J340" s="93" t="str">
        <f t="shared" si="25"/>
        <v>OK</v>
      </c>
      <c r="K340" s="93" t="str">
        <f t="shared" si="26"/>
        <v>OK</v>
      </c>
      <c r="L340" s="93" t="str">
        <f t="shared" si="27"/>
        <v>OK</v>
      </c>
      <c r="M340" s="93" t="str">
        <f t="shared" si="28"/>
        <v>OK</v>
      </c>
      <c r="N340" s="63" t="str">
        <f t="shared" si="29"/>
        <v/>
      </c>
      <c r="O340" s="110">
        <f>SUMIF(exp!$B$8:$B$507,total!B340,exp!$Q$8:$Q$507)</f>
        <v>0</v>
      </c>
      <c r="P340" s="111">
        <f>IF(B340&lt;&gt;"",SUMIF(total!$B$8:$B$1007,total!B340,$F$8:$F$1007),0)</f>
        <v>0</v>
      </c>
      <c r="Q340" s="110">
        <f>SUMIF(total!$B$8:$B$1007,total!B340,$I$8:$I$1007)</f>
        <v>0</v>
      </c>
      <c r="R340" s="110">
        <f>SUMIF(acc!$B$8:$B$507,total!D340,acc!$J$8:$J$507)</f>
        <v>0</v>
      </c>
      <c r="S340" s="110">
        <f>IF(D340&lt;&gt;"",SUMIF(total!$D$8:$D$1007,total!D340,$F$8:$F$1007),0)</f>
        <v>0</v>
      </c>
      <c r="T340" s="110">
        <f>SUMIF(pay!$B$8:$B$507,total!G340,pay!$H$8:$H$507)</f>
        <v>0</v>
      </c>
      <c r="U340" s="110">
        <f>IF(G340&lt;&gt;"",SUMIF(total!$G$8:$G$1007,total!G340,$I$8:$I$1007),0)</f>
        <v>0</v>
      </c>
    </row>
    <row r="341" spans="1:21" x14ac:dyDescent="0.25">
      <c r="A341" s="69">
        <v>334</v>
      </c>
      <c r="B341" s="69" t="str">
        <f>IF(AND(C341&lt;&gt;"",C341&lt;&gt;" -  -  -  -  - "),VLOOKUP(C341,exp!$A$8:$B$507,2,FALSE),"")</f>
        <v/>
      </c>
      <c r="C341" s="60"/>
      <c r="D341" s="69" t="str">
        <f>IF(AND(E341&lt;&gt;"",E341&lt;&gt;" -  -  -  -  - "),VLOOKUP(E341,acc!$A$8:$B$507,2,FALSE),"")</f>
        <v/>
      </c>
      <c r="E341" s="60"/>
      <c r="F341" s="44"/>
      <c r="G341" s="69" t="str">
        <f>IF(AND(H341&lt;&gt;"",H341&lt;&gt;" -  -  -  -  - "),VLOOKUP(H341,pay!$A$8:$B$507,2,FALSE),"")</f>
        <v/>
      </c>
      <c r="H341" s="60"/>
      <c r="I341" s="44"/>
      <c r="J341" s="93" t="str">
        <f t="shared" si="25"/>
        <v>OK</v>
      </c>
      <c r="K341" s="93" t="str">
        <f t="shared" si="26"/>
        <v>OK</v>
      </c>
      <c r="L341" s="93" t="str">
        <f t="shared" si="27"/>
        <v>OK</v>
      </c>
      <c r="M341" s="93" t="str">
        <f t="shared" si="28"/>
        <v>OK</v>
      </c>
      <c r="N341" s="63" t="str">
        <f t="shared" si="29"/>
        <v/>
      </c>
      <c r="O341" s="110">
        <f>SUMIF(exp!$B$8:$B$507,total!B341,exp!$Q$8:$Q$507)</f>
        <v>0</v>
      </c>
      <c r="P341" s="111">
        <f>IF(B341&lt;&gt;"",SUMIF(total!$B$8:$B$1007,total!B341,$F$8:$F$1007),0)</f>
        <v>0</v>
      </c>
      <c r="Q341" s="110">
        <f>SUMIF(total!$B$8:$B$1007,total!B341,$I$8:$I$1007)</f>
        <v>0</v>
      </c>
      <c r="R341" s="110">
        <f>SUMIF(acc!$B$8:$B$507,total!D341,acc!$J$8:$J$507)</f>
        <v>0</v>
      </c>
      <c r="S341" s="110">
        <f>IF(D341&lt;&gt;"",SUMIF(total!$D$8:$D$1007,total!D341,$F$8:$F$1007),0)</f>
        <v>0</v>
      </c>
      <c r="T341" s="110">
        <f>SUMIF(pay!$B$8:$B$507,total!G341,pay!$H$8:$H$507)</f>
        <v>0</v>
      </c>
      <c r="U341" s="110">
        <f>IF(G341&lt;&gt;"",SUMIF(total!$G$8:$G$1007,total!G341,$I$8:$I$1007),0)</f>
        <v>0</v>
      </c>
    </row>
    <row r="342" spans="1:21" x14ac:dyDescent="0.25">
      <c r="A342" s="69">
        <v>335</v>
      </c>
      <c r="B342" s="69" t="str">
        <f>IF(AND(C342&lt;&gt;"",C342&lt;&gt;" -  -  -  -  - "),VLOOKUP(C342,exp!$A$8:$B$507,2,FALSE),"")</f>
        <v/>
      </c>
      <c r="C342" s="60"/>
      <c r="D342" s="69" t="str">
        <f>IF(AND(E342&lt;&gt;"",E342&lt;&gt;" -  -  -  -  - "),VLOOKUP(E342,acc!$A$8:$B$507,2,FALSE),"")</f>
        <v/>
      </c>
      <c r="E342" s="60"/>
      <c r="F342" s="44"/>
      <c r="G342" s="69" t="str">
        <f>IF(AND(H342&lt;&gt;"",H342&lt;&gt;" -  -  -  -  - "),VLOOKUP(H342,pay!$A$8:$B$507,2,FALSE),"")</f>
        <v/>
      </c>
      <c r="H342" s="60"/>
      <c r="I342" s="44"/>
      <c r="J342" s="93" t="str">
        <f t="shared" si="25"/>
        <v>OK</v>
      </c>
      <c r="K342" s="93" t="str">
        <f t="shared" si="26"/>
        <v>OK</v>
      </c>
      <c r="L342" s="93" t="str">
        <f t="shared" si="27"/>
        <v>OK</v>
      </c>
      <c r="M342" s="93" t="str">
        <f t="shared" si="28"/>
        <v>OK</v>
      </c>
      <c r="N342" s="63" t="str">
        <f t="shared" si="29"/>
        <v/>
      </c>
      <c r="O342" s="110">
        <f>SUMIF(exp!$B$8:$B$507,total!B342,exp!$Q$8:$Q$507)</f>
        <v>0</v>
      </c>
      <c r="P342" s="111">
        <f>IF(B342&lt;&gt;"",SUMIF(total!$B$8:$B$1007,total!B342,$F$8:$F$1007),0)</f>
        <v>0</v>
      </c>
      <c r="Q342" s="110">
        <f>SUMIF(total!$B$8:$B$1007,total!B342,$I$8:$I$1007)</f>
        <v>0</v>
      </c>
      <c r="R342" s="110">
        <f>SUMIF(acc!$B$8:$B$507,total!D342,acc!$J$8:$J$507)</f>
        <v>0</v>
      </c>
      <c r="S342" s="110">
        <f>IF(D342&lt;&gt;"",SUMIF(total!$D$8:$D$1007,total!D342,$F$8:$F$1007),0)</f>
        <v>0</v>
      </c>
      <c r="T342" s="110">
        <f>SUMIF(pay!$B$8:$B$507,total!G342,pay!$H$8:$H$507)</f>
        <v>0</v>
      </c>
      <c r="U342" s="110">
        <f>IF(G342&lt;&gt;"",SUMIF(total!$G$8:$G$1007,total!G342,$I$8:$I$1007),0)</f>
        <v>0</v>
      </c>
    </row>
    <row r="343" spans="1:21" x14ac:dyDescent="0.25">
      <c r="A343" s="69">
        <v>336</v>
      </c>
      <c r="B343" s="69" t="str">
        <f>IF(AND(C343&lt;&gt;"",C343&lt;&gt;" -  -  -  -  - "),VLOOKUP(C343,exp!$A$8:$B$507,2,FALSE),"")</f>
        <v/>
      </c>
      <c r="C343" s="60"/>
      <c r="D343" s="69" t="str">
        <f>IF(AND(E343&lt;&gt;"",E343&lt;&gt;" -  -  -  -  - "),VLOOKUP(E343,acc!$A$8:$B$507,2,FALSE),"")</f>
        <v/>
      </c>
      <c r="E343" s="60"/>
      <c r="F343" s="44"/>
      <c r="G343" s="69" t="str">
        <f>IF(AND(H343&lt;&gt;"",H343&lt;&gt;" -  -  -  -  - "),VLOOKUP(H343,pay!$A$8:$B$507,2,FALSE),"")</f>
        <v/>
      </c>
      <c r="H343" s="60"/>
      <c r="I343" s="44"/>
      <c r="J343" s="93" t="str">
        <f t="shared" si="25"/>
        <v>OK</v>
      </c>
      <c r="K343" s="93" t="str">
        <f t="shared" si="26"/>
        <v>OK</v>
      </c>
      <c r="L343" s="93" t="str">
        <f t="shared" si="27"/>
        <v>OK</v>
      </c>
      <c r="M343" s="93" t="str">
        <f t="shared" si="28"/>
        <v>OK</v>
      </c>
      <c r="N343" s="63" t="str">
        <f t="shared" si="29"/>
        <v/>
      </c>
      <c r="O343" s="110">
        <f>SUMIF(exp!$B$8:$B$507,total!B343,exp!$Q$8:$Q$507)</f>
        <v>0</v>
      </c>
      <c r="P343" s="111">
        <f>IF(B343&lt;&gt;"",SUMIF(total!$B$8:$B$1007,total!B343,$F$8:$F$1007),0)</f>
        <v>0</v>
      </c>
      <c r="Q343" s="110">
        <f>SUMIF(total!$B$8:$B$1007,total!B343,$I$8:$I$1007)</f>
        <v>0</v>
      </c>
      <c r="R343" s="110">
        <f>SUMIF(acc!$B$8:$B$507,total!D343,acc!$J$8:$J$507)</f>
        <v>0</v>
      </c>
      <c r="S343" s="110">
        <f>IF(D343&lt;&gt;"",SUMIF(total!$D$8:$D$1007,total!D343,$F$8:$F$1007),0)</f>
        <v>0</v>
      </c>
      <c r="T343" s="110">
        <f>SUMIF(pay!$B$8:$B$507,total!G343,pay!$H$8:$H$507)</f>
        <v>0</v>
      </c>
      <c r="U343" s="110">
        <f>IF(G343&lt;&gt;"",SUMIF(total!$G$8:$G$1007,total!G343,$I$8:$I$1007),0)</f>
        <v>0</v>
      </c>
    </row>
    <row r="344" spans="1:21" x14ac:dyDescent="0.25">
      <c r="A344" s="69">
        <v>337</v>
      </c>
      <c r="B344" s="69" t="str">
        <f>IF(AND(C344&lt;&gt;"",C344&lt;&gt;" -  -  -  -  - "),VLOOKUP(C344,exp!$A$8:$B$507,2,FALSE),"")</f>
        <v/>
      </c>
      <c r="C344" s="60"/>
      <c r="D344" s="69" t="str">
        <f>IF(AND(E344&lt;&gt;"",E344&lt;&gt;" -  -  -  -  - "),VLOOKUP(E344,acc!$A$8:$B$507,2,FALSE),"")</f>
        <v/>
      </c>
      <c r="E344" s="60"/>
      <c r="F344" s="44"/>
      <c r="G344" s="69" t="str">
        <f>IF(AND(H344&lt;&gt;"",H344&lt;&gt;" -  -  -  -  - "),VLOOKUP(H344,pay!$A$8:$B$507,2,FALSE),"")</f>
        <v/>
      </c>
      <c r="H344" s="60"/>
      <c r="I344" s="44"/>
      <c r="J344" s="93" t="str">
        <f t="shared" si="25"/>
        <v>OK</v>
      </c>
      <c r="K344" s="93" t="str">
        <f t="shared" si="26"/>
        <v>OK</v>
      </c>
      <c r="L344" s="93" t="str">
        <f t="shared" si="27"/>
        <v>OK</v>
      </c>
      <c r="M344" s="93" t="str">
        <f t="shared" si="28"/>
        <v>OK</v>
      </c>
      <c r="N344" s="63" t="str">
        <f t="shared" si="29"/>
        <v/>
      </c>
      <c r="O344" s="110">
        <f>SUMIF(exp!$B$8:$B$507,total!B344,exp!$Q$8:$Q$507)</f>
        <v>0</v>
      </c>
      <c r="P344" s="111">
        <f>IF(B344&lt;&gt;"",SUMIF(total!$B$8:$B$1007,total!B344,$F$8:$F$1007),0)</f>
        <v>0</v>
      </c>
      <c r="Q344" s="110">
        <f>SUMIF(total!$B$8:$B$1007,total!B344,$I$8:$I$1007)</f>
        <v>0</v>
      </c>
      <c r="R344" s="110">
        <f>SUMIF(acc!$B$8:$B$507,total!D344,acc!$J$8:$J$507)</f>
        <v>0</v>
      </c>
      <c r="S344" s="110">
        <f>IF(D344&lt;&gt;"",SUMIF(total!$D$8:$D$1007,total!D344,$F$8:$F$1007),0)</f>
        <v>0</v>
      </c>
      <c r="T344" s="110">
        <f>SUMIF(pay!$B$8:$B$507,total!G344,pay!$H$8:$H$507)</f>
        <v>0</v>
      </c>
      <c r="U344" s="110">
        <f>IF(G344&lt;&gt;"",SUMIF(total!$G$8:$G$1007,total!G344,$I$8:$I$1007),0)</f>
        <v>0</v>
      </c>
    </row>
    <row r="345" spans="1:21" x14ac:dyDescent="0.25">
      <c r="A345" s="69">
        <v>338</v>
      </c>
      <c r="B345" s="69" t="str">
        <f>IF(AND(C345&lt;&gt;"",C345&lt;&gt;" -  -  -  -  - "),VLOOKUP(C345,exp!$A$8:$B$507,2,FALSE),"")</f>
        <v/>
      </c>
      <c r="C345" s="60"/>
      <c r="D345" s="69" t="str">
        <f>IF(AND(E345&lt;&gt;"",E345&lt;&gt;" -  -  -  -  - "),VLOOKUP(E345,acc!$A$8:$B$507,2,FALSE),"")</f>
        <v/>
      </c>
      <c r="E345" s="60"/>
      <c r="F345" s="44"/>
      <c r="G345" s="69" t="str">
        <f>IF(AND(H345&lt;&gt;"",H345&lt;&gt;" -  -  -  -  - "),VLOOKUP(H345,pay!$A$8:$B$507,2,FALSE),"")</f>
        <v/>
      </c>
      <c r="H345" s="60"/>
      <c r="I345" s="44"/>
      <c r="J345" s="93" t="str">
        <f t="shared" si="25"/>
        <v>OK</v>
      </c>
      <c r="K345" s="93" t="str">
        <f t="shared" si="26"/>
        <v>OK</v>
      </c>
      <c r="L345" s="93" t="str">
        <f t="shared" si="27"/>
        <v>OK</v>
      </c>
      <c r="M345" s="93" t="str">
        <f t="shared" si="28"/>
        <v>OK</v>
      </c>
      <c r="N345" s="63" t="str">
        <f t="shared" si="29"/>
        <v/>
      </c>
      <c r="O345" s="110">
        <f>SUMIF(exp!$B$8:$B$507,total!B345,exp!$Q$8:$Q$507)</f>
        <v>0</v>
      </c>
      <c r="P345" s="111">
        <f>IF(B345&lt;&gt;"",SUMIF(total!$B$8:$B$1007,total!B345,$F$8:$F$1007),0)</f>
        <v>0</v>
      </c>
      <c r="Q345" s="110">
        <f>SUMIF(total!$B$8:$B$1007,total!B345,$I$8:$I$1007)</f>
        <v>0</v>
      </c>
      <c r="R345" s="110">
        <f>SUMIF(acc!$B$8:$B$507,total!D345,acc!$J$8:$J$507)</f>
        <v>0</v>
      </c>
      <c r="S345" s="110">
        <f>IF(D345&lt;&gt;"",SUMIF(total!$D$8:$D$1007,total!D345,$F$8:$F$1007),0)</f>
        <v>0</v>
      </c>
      <c r="T345" s="110">
        <f>SUMIF(pay!$B$8:$B$507,total!G345,pay!$H$8:$H$507)</f>
        <v>0</v>
      </c>
      <c r="U345" s="110">
        <f>IF(G345&lt;&gt;"",SUMIF(total!$G$8:$G$1007,total!G345,$I$8:$I$1007),0)</f>
        <v>0</v>
      </c>
    </row>
    <row r="346" spans="1:21" x14ac:dyDescent="0.25">
      <c r="A346" s="69">
        <v>339</v>
      </c>
      <c r="B346" s="69" t="str">
        <f>IF(AND(C346&lt;&gt;"",C346&lt;&gt;" -  -  -  -  - "),VLOOKUP(C346,exp!$A$8:$B$507,2,FALSE),"")</f>
        <v/>
      </c>
      <c r="C346" s="60"/>
      <c r="D346" s="69" t="str">
        <f>IF(AND(E346&lt;&gt;"",E346&lt;&gt;" -  -  -  -  - "),VLOOKUP(E346,acc!$A$8:$B$507,2,FALSE),"")</f>
        <v/>
      </c>
      <c r="E346" s="60"/>
      <c r="F346" s="44"/>
      <c r="G346" s="69" t="str">
        <f>IF(AND(H346&lt;&gt;"",H346&lt;&gt;" -  -  -  -  - "),VLOOKUP(H346,pay!$A$8:$B$507,2,FALSE),"")</f>
        <v/>
      </c>
      <c r="H346" s="60"/>
      <c r="I346" s="44"/>
      <c r="J346" s="93" t="str">
        <f t="shared" si="25"/>
        <v>OK</v>
      </c>
      <c r="K346" s="93" t="str">
        <f t="shared" si="26"/>
        <v>OK</v>
      </c>
      <c r="L346" s="93" t="str">
        <f t="shared" si="27"/>
        <v>OK</v>
      </c>
      <c r="M346" s="93" t="str">
        <f t="shared" si="28"/>
        <v>OK</v>
      </c>
      <c r="N346" s="63" t="str">
        <f t="shared" si="29"/>
        <v/>
      </c>
      <c r="O346" s="110">
        <f>SUMIF(exp!$B$8:$B$507,total!B346,exp!$Q$8:$Q$507)</f>
        <v>0</v>
      </c>
      <c r="P346" s="111">
        <f>IF(B346&lt;&gt;"",SUMIF(total!$B$8:$B$1007,total!B346,$F$8:$F$1007),0)</f>
        <v>0</v>
      </c>
      <c r="Q346" s="110">
        <f>SUMIF(total!$B$8:$B$1007,total!B346,$I$8:$I$1007)</f>
        <v>0</v>
      </c>
      <c r="R346" s="110">
        <f>SUMIF(acc!$B$8:$B$507,total!D346,acc!$J$8:$J$507)</f>
        <v>0</v>
      </c>
      <c r="S346" s="110">
        <f>IF(D346&lt;&gt;"",SUMIF(total!$D$8:$D$1007,total!D346,$F$8:$F$1007),0)</f>
        <v>0</v>
      </c>
      <c r="T346" s="110">
        <f>SUMIF(pay!$B$8:$B$507,total!G346,pay!$H$8:$H$507)</f>
        <v>0</v>
      </c>
      <c r="U346" s="110">
        <f>IF(G346&lt;&gt;"",SUMIF(total!$G$8:$G$1007,total!G346,$I$8:$I$1007),0)</f>
        <v>0</v>
      </c>
    </row>
    <row r="347" spans="1:21" x14ac:dyDescent="0.25">
      <c r="A347" s="69">
        <v>340</v>
      </c>
      <c r="B347" s="69" t="str">
        <f>IF(AND(C347&lt;&gt;"",C347&lt;&gt;" -  -  -  -  - "),VLOOKUP(C347,exp!$A$8:$B$507,2,FALSE),"")</f>
        <v/>
      </c>
      <c r="C347" s="60"/>
      <c r="D347" s="69" t="str">
        <f>IF(AND(E347&lt;&gt;"",E347&lt;&gt;" -  -  -  -  - "),VLOOKUP(E347,acc!$A$8:$B$507,2,FALSE),"")</f>
        <v/>
      </c>
      <c r="E347" s="60"/>
      <c r="F347" s="44"/>
      <c r="G347" s="69" t="str">
        <f>IF(AND(H347&lt;&gt;"",H347&lt;&gt;" -  -  -  -  - "),VLOOKUP(H347,pay!$A$8:$B$507,2,FALSE),"")</f>
        <v/>
      </c>
      <c r="H347" s="60"/>
      <c r="I347" s="44"/>
      <c r="J347" s="93" t="str">
        <f t="shared" si="25"/>
        <v>OK</v>
      </c>
      <c r="K347" s="93" t="str">
        <f t="shared" si="26"/>
        <v>OK</v>
      </c>
      <c r="L347" s="93" t="str">
        <f t="shared" si="27"/>
        <v>OK</v>
      </c>
      <c r="M347" s="93" t="str">
        <f t="shared" si="28"/>
        <v>OK</v>
      </c>
      <c r="N347" s="63" t="str">
        <f t="shared" si="29"/>
        <v/>
      </c>
      <c r="O347" s="110">
        <f>SUMIF(exp!$B$8:$B$507,total!B347,exp!$Q$8:$Q$507)</f>
        <v>0</v>
      </c>
      <c r="P347" s="111">
        <f>IF(B347&lt;&gt;"",SUMIF(total!$B$8:$B$1007,total!B347,$F$8:$F$1007),0)</f>
        <v>0</v>
      </c>
      <c r="Q347" s="110">
        <f>SUMIF(total!$B$8:$B$1007,total!B347,$I$8:$I$1007)</f>
        <v>0</v>
      </c>
      <c r="R347" s="110">
        <f>SUMIF(acc!$B$8:$B$507,total!D347,acc!$J$8:$J$507)</f>
        <v>0</v>
      </c>
      <c r="S347" s="110">
        <f>IF(D347&lt;&gt;"",SUMIF(total!$D$8:$D$1007,total!D347,$F$8:$F$1007),0)</f>
        <v>0</v>
      </c>
      <c r="T347" s="110">
        <f>SUMIF(pay!$B$8:$B$507,total!G347,pay!$H$8:$H$507)</f>
        <v>0</v>
      </c>
      <c r="U347" s="110">
        <f>IF(G347&lt;&gt;"",SUMIF(total!$G$8:$G$1007,total!G347,$I$8:$I$1007),0)</f>
        <v>0</v>
      </c>
    </row>
    <row r="348" spans="1:21" x14ac:dyDescent="0.25">
      <c r="A348" s="69">
        <v>341</v>
      </c>
      <c r="B348" s="69" t="str">
        <f>IF(AND(C348&lt;&gt;"",C348&lt;&gt;" -  -  -  -  - "),VLOOKUP(C348,exp!$A$8:$B$507,2,FALSE),"")</f>
        <v/>
      </c>
      <c r="C348" s="60"/>
      <c r="D348" s="69" t="str">
        <f>IF(AND(E348&lt;&gt;"",E348&lt;&gt;" -  -  -  -  - "),VLOOKUP(E348,acc!$A$8:$B$507,2,FALSE),"")</f>
        <v/>
      </c>
      <c r="E348" s="60"/>
      <c r="F348" s="44"/>
      <c r="G348" s="69" t="str">
        <f>IF(AND(H348&lt;&gt;"",H348&lt;&gt;" -  -  -  -  - "),VLOOKUP(H348,pay!$A$8:$B$507,2,FALSE),"")</f>
        <v/>
      </c>
      <c r="H348" s="60"/>
      <c r="I348" s="44"/>
      <c r="J348" s="93" t="str">
        <f t="shared" si="25"/>
        <v>OK</v>
      </c>
      <c r="K348" s="93" t="str">
        <f t="shared" si="26"/>
        <v>OK</v>
      </c>
      <c r="L348" s="93" t="str">
        <f t="shared" si="27"/>
        <v>OK</v>
      </c>
      <c r="M348" s="93" t="str">
        <f t="shared" si="28"/>
        <v>OK</v>
      </c>
      <c r="N348" s="63" t="str">
        <f t="shared" si="29"/>
        <v/>
      </c>
      <c r="O348" s="110">
        <f>SUMIF(exp!$B$8:$B$507,total!B348,exp!$Q$8:$Q$507)</f>
        <v>0</v>
      </c>
      <c r="P348" s="111">
        <f>IF(B348&lt;&gt;"",SUMIF(total!$B$8:$B$1007,total!B348,$F$8:$F$1007),0)</f>
        <v>0</v>
      </c>
      <c r="Q348" s="110">
        <f>SUMIF(total!$B$8:$B$1007,total!B348,$I$8:$I$1007)</f>
        <v>0</v>
      </c>
      <c r="R348" s="110">
        <f>SUMIF(acc!$B$8:$B$507,total!D348,acc!$J$8:$J$507)</f>
        <v>0</v>
      </c>
      <c r="S348" s="110">
        <f>IF(D348&lt;&gt;"",SUMIF(total!$D$8:$D$1007,total!D348,$F$8:$F$1007),0)</f>
        <v>0</v>
      </c>
      <c r="T348" s="110">
        <f>SUMIF(pay!$B$8:$B$507,total!G348,pay!$H$8:$H$507)</f>
        <v>0</v>
      </c>
      <c r="U348" s="110">
        <f>IF(G348&lt;&gt;"",SUMIF(total!$G$8:$G$1007,total!G348,$I$8:$I$1007),0)</f>
        <v>0</v>
      </c>
    </row>
    <row r="349" spans="1:21" x14ac:dyDescent="0.25">
      <c r="A349" s="69">
        <v>342</v>
      </c>
      <c r="B349" s="69" t="str">
        <f>IF(AND(C349&lt;&gt;"",C349&lt;&gt;" -  -  -  -  - "),VLOOKUP(C349,exp!$A$8:$B$507,2,FALSE),"")</f>
        <v/>
      </c>
      <c r="C349" s="60"/>
      <c r="D349" s="69" t="str">
        <f>IF(AND(E349&lt;&gt;"",E349&lt;&gt;" -  -  -  -  - "),VLOOKUP(E349,acc!$A$8:$B$507,2,FALSE),"")</f>
        <v/>
      </c>
      <c r="E349" s="60"/>
      <c r="F349" s="44"/>
      <c r="G349" s="69" t="str">
        <f>IF(AND(H349&lt;&gt;"",H349&lt;&gt;" -  -  -  -  - "),VLOOKUP(H349,pay!$A$8:$B$507,2,FALSE),"")</f>
        <v/>
      </c>
      <c r="H349" s="60"/>
      <c r="I349" s="44"/>
      <c r="J349" s="93" t="str">
        <f t="shared" si="25"/>
        <v>OK</v>
      </c>
      <c r="K349" s="93" t="str">
        <f t="shared" si="26"/>
        <v>OK</v>
      </c>
      <c r="L349" s="93" t="str">
        <f t="shared" si="27"/>
        <v>OK</v>
      </c>
      <c r="M349" s="93" t="str">
        <f t="shared" si="28"/>
        <v>OK</v>
      </c>
      <c r="N349" s="63" t="str">
        <f t="shared" si="29"/>
        <v/>
      </c>
      <c r="O349" s="110">
        <f>SUMIF(exp!$B$8:$B$507,total!B349,exp!$Q$8:$Q$507)</f>
        <v>0</v>
      </c>
      <c r="P349" s="111">
        <f>IF(B349&lt;&gt;"",SUMIF(total!$B$8:$B$1007,total!B349,$F$8:$F$1007),0)</f>
        <v>0</v>
      </c>
      <c r="Q349" s="110">
        <f>SUMIF(total!$B$8:$B$1007,total!B349,$I$8:$I$1007)</f>
        <v>0</v>
      </c>
      <c r="R349" s="110">
        <f>SUMIF(acc!$B$8:$B$507,total!D349,acc!$J$8:$J$507)</f>
        <v>0</v>
      </c>
      <c r="S349" s="110">
        <f>IF(D349&lt;&gt;"",SUMIF(total!$D$8:$D$1007,total!D349,$F$8:$F$1007),0)</f>
        <v>0</v>
      </c>
      <c r="T349" s="110">
        <f>SUMIF(pay!$B$8:$B$507,total!G349,pay!$H$8:$H$507)</f>
        <v>0</v>
      </c>
      <c r="U349" s="110">
        <f>IF(G349&lt;&gt;"",SUMIF(total!$G$8:$G$1007,total!G349,$I$8:$I$1007),0)</f>
        <v>0</v>
      </c>
    </row>
    <row r="350" spans="1:21" x14ac:dyDescent="0.25">
      <c r="A350" s="69">
        <v>343</v>
      </c>
      <c r="B350" s="69" t="str">
        <f>IF(AND(C350&lt;&gt;"",C350&lt;&gt;" -  -  -  -  - "),VLOOKUP(C350,exp!$A$8:$B$507,2,FALSE),"")</f>
        <v/>
      </c>
      <c r="C350" s="60"/>
      <c r="D350" s="69" t="str">
        <f>IF(AND(E350&lt;&gt;"",E350&lt;&gt;" -  -  -  -  - "),VLOOKUP(E350,acc!$A$8:$B$507,2,FALSE),"")</f>
        <v/>
      </c>
      <c r="E350" s="60"/>
      <c r="F350" s="44"/>
      <c r="G350" s="69" t="str">
        <f>IF(AND(H350&lt;&gt;"",H350&lt;&gt;" -  -  -  -  - "),VLOOKUP(H350,pay!$A$8:$B$507,2,FALSE),"")</f>
        <v/>
      </c>
      <c r="H350" s="60"/>
      <c r="I350" s="44"/>
      <c r="J350" s="93" t="str">
        <f t="shared" si="25"/>
        <v>OK</v>
      </c>
      <c r="K350" s="93" t="str">
        <f t="shared" si="26"/>
        <v>OK</v>
      </c>
      <c r="L350" s="93" t="str">
        <f t="shared" si="27"/>
        <v>OK</v>
      </c>
      <c r="M350" s="93" t="str">
        <f t="shared" si="28"/>
        <v>OK</v>
      </c>
      <c r="N350" s="63" t="str">
        <f t="shared" si="29"/>
        <v/>
      </c>
      <c r="O350" s="110">
        <f>SUMIF(exp!$B$8:$B$507,total!B350,exp!$Q$8:$Q$507)</f>
        <v>0</v>
      </c>
      <c r="P350" s="111">
        <f>IF(B350&lt;&gt;"",SUMIF(total!$B$8:$B$1007,total!B350,$F$8:$F$1007),0)</f>
        <v>0</v>
      </c>
      <c r="Q350" s="110">
        <f>SUMIF(total!$B$8:$B$1007,total!B350,$I$8:$I$1007)</f>
        <v>0</v>
      </c>
      <c r="R350" s="110">
        <f>SUMIF(acc!$B$8:$B$507,total!D350,acc!$J$8:$J$507)</f>
        <v>0</v>
      </c>
      <c r="S350" s="110">
        <f>IF(D350&lt;&gt;"",SUMIF(total!$D$8:$D$1007,total!D350,$F$8:$F$1007),0)</f>
        <v>0</v>
      </c>
      <c r="T350" s="110">
        <f>SUMIF(pay!$B$8:$B$507,total!G350,pay!$H$8:$H$507)</f>
        <v>0</v>
      </c>
      <c r="U350" s="110">
        <f>IF(G350&lt;&gt;"",SUMIF(total!$G$8:$G$1007,total!G350,$I$8:$I$1007),0)</f>
        <v>0</v>
      </c>
    </row>
    <row r="351" spans="1:21" x14ac:dyDescent="0.25">
      <c r="A351" s="69">
        <v>344</v>
      </c>
      <c r="B351" s="69" t="str">
        <f>IF(AND(C351&lt;&gt;"",C351&lt;&gt;" -  -  -  -  - "),VLOOKUP(C351,exp!$A$8:$B$507,2,FALSE),"")</f>
        <v/>
      </c>
      <c r="C351" s="60"/>
      <c r="D351" s="69" t="str">
        <f>IF(AND(E351&lt;&gt;"",E351&lt;&gt;" -  -  -  -  - "),VLOOKUP(E351,acc!$A$8:$B$507,2,FALSE),"")</f>
        <v/>
      </c>
      <c r="E351" s="60"/>
      <c r="F351" s="44"/>
      <c r="G351" s="69" t="str">
        <f>IF(AND(H351&lt;&gt;"",H351&lt;&gt;" -  -  -  -  - "),VLOOKUP(H351,pay!$A$8:$B$507,2,FALSE),"")</f>
        <v/>
      </c>
      <c r="H351" s="60"/>
      <c r="I351" s="44"/>
      <c r="J351" s="93" t="str">
        <f t="shared" si="25"/>
        <v>OK</v>
      </c>
      <c r="K351" s="93" t="str">
        <f t="shared" si="26"/>
        <v>OK</v>
      </c>
      <c r="L351" s="93" t="str">
        <f t="shared" si="27"/>
        <v>OK</v>
      </c>
      <c r="M351" s="93" t="str">
        <f t="shared" si="28"/>
        <v>OK</v>
      </c>
      <c r="N351" s="63" t="str">
        <f t="shared" si="29"/>
        <v/>
      </c>
      <c r="O351" s="110">
        <f>SUMIF(exp!$B$8:$B$507,total!B351,exp!$Q$8:$Q$507)</f>
        <v>0</v>
      </c>
      <c r="P351" s="111">
        <f>IF(B351&lt;&gt;"",SUMIF(total!$B$8:$B$1007,total!B351,$F$8:$F$1007),0)</f>
        <v>0</v>
      </c>
      <c r="Q351" s="110">
        <f>SUMIF(total!$B$8:$B$1007,total!B351,$I$8:$I$1007)</f>
        <v>0</v>
      </c>
      <c r="R351" s="110">
        <f>SUMIF(acc!$B$8:$B$507,total!D351,acc!$J$8:$J$507)</f>
        <v>0</v>
      </c>
      <c r="S351" s="110">
        <f>IF(D351&lt;&gt;"",SUMIF(total!$D$8:$D$1007,total!D351,$F$8:$F$1007),0)</f>
        <v>0</v>
      </c>
      <c r="T351" s="110">
        <f>SUMIF(pay!$B$8:$B$507,total!G351,pay!$H$8:$H$507)</f>
        <v>0</v>
      </c>
      <c r="U351" s="110">
        <f>IF(G351&lt;&gt;"",SUMIF(total!$G$8:$G$1007,total!G351,$I$8:$I$1007),0)</f>
        <v>0</v>
      </c>
    </row>
    <row r="352" spans="1:21" x14ac:dyDescent="0.25">
      <c r="A352" s="69">
        <v>345</v>
      </c>
      <c r="B352" s="69" t="str">
        <f>IF(AND(C352&lt;&gt;"",C352&lt;&gt;" -  -  -  -  - "),VLOOKUP(C352,exp!$A$8:$B$507,2,FALSE),"")</f>
        <v/>
      </c>
      <c r="C352" s="60"/>
      <c r="D352" s="69" t="str">
        <f>IF(AND(E352&lt;&gt;"",E352&lt;&gt;" -  -  -  -  - "),VLOOKUP(E352,acc!$A$8:$B$507,2,FALSE),"")</f>
        <v/>
      </c>
      <c r="E352" s="60"/>
      <c r="F352" s="44"/>
      <c r="G352" s="69" t="str">
        <f>IF(AND(H352&lt;&gt;"",H352&lt;&gt;" -  -  -  -  - "),VLOOKUP(H352,pay!$A$8:$B$507,2,FALSE),"")</f>
        <v/>
      </c>
      <c r="H352" s="60"/>
      <c r="I352" s="44"/>
      <c r="J352" s="93" t="str">
        <f t="shared" si="25"/>
        <v>OK</v>
      </c>
      <c r="K352" s="93" t="str">
        <f t="shared" si="26"/>
        <v>OK</v>
      </c>
      <c r="L352" s="93" t="str">
        <f t="shared" si="27"/>
        <v>OK</v>
      </c>
      <c r="M352" s="93" t="str">
        <f t="shared" si="28"/>
        <v>OK</v>
      </c>
      <c r="N352" s="63" t="str">
        <f t="shared" si="29"/>
        <v/>
      </c>
      <c r="O352" s="110">
        <f>SUMIF(exp!$B$8:$B$507,total!B352,exp!$Q$8:$Q$507)</f>
        <v>0</v>
      </c>
      <c r="P352" s="111">
        <f>IF(B352&lt;&gt;"",SUMIF(total!$B$8:$B$1007,total!B352,$F$8:$F$1007),0)</f>
        <v>0</v>
      </c>
      <c r="Q352" s="110">
        <f>SUMIF(total!$B$8:$B$1007,total!B352,$I$8:$I$1007)</f>
        <v>0</v>
      </c>
      <c r="R352" s="110">
        <f>SUMIF(acc!$B$8:$B$507,total!D352,acc!$J$8:$J$507)</f>
        <v>0</v>
      </c>
      <c r="S352" s="110">
        <f>IF(D352&lt;&gt;"",SUMIF(total!$D$8:$D$1007,total!D352,$F$8:$F$1007),0)</f>
        <v>0</v>
      </c>
      <c r="T352" s="110">
        <f>SUMIF(pay!$B$8:$B$507,total!G352,pay!$H$8:$H$507)</f>
        <v>0</v>
      </c>
      <c r="U352" s="110">
        <f>IF(G352&lt;&gt;"",SUMIF(total!$G$8:$G$1007,total!G352,$I$8:$I$1007),0)</f>
        <v>0</v>
      </c>
    </row>
    <row r="353" spans="1:21" x14ac:dyDescent="0.25">
      <c r="A353" s="69">
        <v>346</v>
      </c>
      <c r="B353" s="69" t="str">
        <f>IF(AND(C353&lt;&gt;"",C353&lt;&gt;" -  -  -  -  - "),VLOOKUP(C353,exp!$A$8:$B$507,2,FALSE),"")</f>
        <v/>
      </c>
      <c r="C353" s="60"/>
      <c r="D353" s="69" t="str">
        <f>IF(AND(E353&lt;&gt;"",E353&lt;&gt;" -  -  -  -  - "),VLOOKUP(E353,acc!$A$8:$B$507,2,FALSE),"")</f>
        <v/>
      </c>
      <c r="E353" s="60"/>
      <c r="F353" s="44"/>
      <c r="G353" s="69" t="str">
        <f>IF(AND(H353&lt;&gt;"",H353&lt;&gt;" -  -  -  -  - "),VLOOKUP(H353,pay!$A$8:$B$507,2,FALSE),"")</f>
        <v/>
      </c>
      <c r="H353" s="60"/>
      <c r="I353" s="44"/>
      <c r="J353" s="93" t="str">
        <f t="shared" si="25"/>
        <v>OK</v>
      </c>
      <c r="K353" s="93" t="str">
        <f t="shared" si="26"/>
        <v>OK</v>
      </c>
      <c r="L353" s="93" t="str">
        <f t="shared" si="27"/>
        <v>OK</v>
      </c>
      <c r="M353" s="93" t="str">
        <f t="shared" si="28"/>
        <v>OK</v>
      </c>
      <c r="N353" s="63" t="str">
        <f t="shared" si="29"/>
        <v/>
      </c>
      <c r="O353" s="110">
        <f>SUMIF(exp!$B$8:$B$507,total!B353,exp!$Q$8:$Q$507)</f>
        <v>0</v>
      </c>
      <c r="P353" s="111">
        <f>IF(B353&lt;&gt;"",SUMIF(total!$B$8:$B$1007,total!B353,$F$8:$F$1007),0)</f>
        <v>0</v>
      </c>
      <c r="Q353" s="110">
        <f>SUMIF(total!$B$8:$B$1007,total!B353,$I$8:$I$1007)</f>
        <v>0</v>
      </c>
      <c r="R353" s="110">
        <f>SUMIF(acc!$B$8:$B$507,total!D353,acc!$J$8:$J$507)</f>
        <v>0</v>
      </c>
      <c r="S353" s="110">
        <f>IF(D353&lt;&gt;"",SUMIF(total!$D$8:$D$1007,total!D353,$F$8:$F$1007),0)</f>
        <v>0</v>
      </c>
      <c r="T353" s="110">
        <f>SUMIF(pay!$B$8:$B$507,total!G353,pay!$H$8:$H$507)</f>
        <v>0</v>
      </c>
      <c r="U353" s="110">
        <f>IF(G353&lt;&gt;"",SUMIF(total!$G$8:$G$1007,total!G353,$I$8:$I$1007),0)</f>
        <v>0</v>
      </c>
    </row>
    <row r="354" spans="1:21" x14ac:dyDescent="0.25">
      <c r="A354" s="69">
        <v>347</v>
      </c>
      <c r="B354" s="69" t="str">
        <f>IF(AND(C354&lt;&gt;"",C354&lt;&gt;" -  -  -  -  - "),VLOOKUP(C354,exp!$A$8:$B$507,2,FALSE),"")</f>
        <v/>
      </c>
      <c r="C354" s="60"/>
      <c r="D354" s="69" t="str">
        <f>IF(AND(E354&lt;&gt;"",E354&lt;&gt;" -  -  -  -  - "),VLOOKUP(E354,acc!$A$8:$B$507,2,FALSE),"")</f>
        <v/>
      </c>
      <c r="E354" s="60"/>
      <c r="F354" s="44"/>
      <c r="G354" s="69" t="str">
        <f>IF(AND(H354&lt;&gt;"",H354&lt;&gt;" -  -  -  -  - "),VLOOKUP(H354,pay!$A$8:$B$507,2,FALSE),"")</f>
        <v/>
      </c>
      <c r="H354" s="60"/>
      <c r="I354" s="44"/>
      <c r="J354" s="93" t="str">
        <f t="shared" si="25"/>
        <v>OK</v>
      </c>
      <c r="K354" s="93" t="str">
        <f t="shared" si="26"/>
        <v>OK</v>
      </c>
      <c r="L354" s="93" t="str">
        <f t="shared" si="27"/>
        <v>OK</v>
      </c>
      <c r="M354" s="93" t="str">
        <f t="shared" si="28"/>
        <v>OK</v>
      </c>
      <c r="N354" s="63" t="str">
        <f t="shared" si="29"/>
        <v/>
      </c>
      <c r="O354" s="110">
        <f>SUMIF(exp!$B$8:$B$507,total!B354,exp!$Q$8:$Q$507)</f>
        <v>0</v>
      </c>
      <c r="P354" s="111">
        <f>IF(B354&lt;&gt;"",SUMIF(total!$B$8:$B$1007,total!B354,$F$8:$F$1007),0)</f>
        <v>0</v>
      </c>
      <c r="Q354" s="110">
        <f>SUMIF(total!$B$8:$B$1007,total!B354,$I$8:$I$1007)</f>
        <v>0</v>
      </c>
      <c r="R354" s="110">
        <f>SUMIF(acc!$B$8:$B$507,total!D354,acc!$J$8:$J$507)</f>
        <v>0</v>
      </c>
      <c r="S354" s="110">
        <f>IF(D354&lt;&gt;"",SUMIF(total!$D$8:$D$1007,total!D354,$F$8:$F$1007),0)</f>
        <v>0</v>
      </c>
      <c r="T354" s="110">
        <f>SUMIF(pay!$B$8:$B$507,total!G354,pay!$H$8:$H$507)</f>
        <v>0</v>
      </c>
      <c r="U354" s="110">
        <f>IF(G354&lt;&gt;"",SUMIF(total!$G$8:$G$1007,total!G354,$I$8:$I$1007),0)</f>
        <v>0</v>
      </c>
    </row>
    <row r="355" spans="1:21" x14ac:dyDescent="0.25">
      <c r="A355" s="69">
        <v>348</v>
      </c>
      <c r="B355" s="69" t="str">
        <f>IF(AND(C355&lt;&gt;"",C355&lt;&gt;" -  -  -  -  - "),VLOOKUP(C355,exp!$A$8:$B$507,2,FALSE),"")</f>
        <v/>
      </c>
      <c r="C355" s="60"/>
      <c r="D355" s="69" t="str">
        <f>IF(AND(E355&lt;&gt;"",E355&lt;&gt;" -  -  -  -  - "),VLOOKUP(E355,acc!$A$8:$B$507,2,FALSE),"")</f>
        <v/>
      </c>
      <c r="E355" s="60"/>
      <c r="F355" s="44"/>
      <c r="G355" s="69" t="str">
        <f>IF(AND(H355&lt;&gt;"",H355&lt;&gt;" -  -  -  -  - "),VLOOKUP(H355,pay!$A$8:$B$507,2,FALSE),"")</f>
        <v/>
      </c>
      <c r="H355" s="60"/>
      <c r="I355" s="44"/>
      <c r="J355" s="93" t="str">
        <f t="shared" si="25"/>
        <v>OK</v>
      </c>
      <c r="K355" s="93" t="str">
        <f t="shared" si="26"/>
        <v>OK</v>
      </c>
      <c r="L355" s="93" t="str">
        <f t="shared" si="27"/>
        <v>OK</v>
      </c>
      <c r="M355" s="93" t="str">
        <f t="shared" si="28"/>
        <v>OK</v>
      </c>
      <c r="N355" s="63" t="str">
        <f t="shared" si="29"/>
        <v/>
      </c>
      <c r="O355" s="110">
        <f>SUMIF(exp!$B$8:$B$507,total!B355,exp!$Q$8:$Q$507)</f>
        <v>0</v>
      </c>
      <c r="P355" s="111">
        <f>IF(B355&lt;&gt;"",SUMIF(total!$B$8:$B$1007,total!B355,$F$8:$F$1007),0)</f>
        <v>0</v>
      </c>
      <c r="Q355" s="110">
        <f>SUMIF(total!$B$8:$B$1007,total!B355,$I$8:$I$1007)</f>
        <v>0</v>
      </c>
      <c r="R355" s="110">
        <f>SUMIF(acc!$B$8:$B$507,total!D355,acc!$J$8:$J$507)</f>
        <v>0</v>
      </c>
      <c r="S355" s="110">
        <f>IF(D355&lt;&gt;"",SUMIF(total!$D$8:$D$1007,total!D355,$F$8:$F$1007),0)</f>
        <v>0</v>
      </c>
      <c r="T355" s="110">
        <f>SUMIF(pay!$B$8:$B$507,total!G355,pay!$H$8:$H$507)</f>
        <v>0</v>
      </c>
      <c r="U355" s="110">
        <f>IF(G355&lt;&gt;"",SUMIF(total!$G$8:$G$1007,total!G355,$I$8:$I$1007),0)</f>
        <v>0</v>
      </c>
    </row>
    <row r="356" spans="1:21" x14ac:dyDescent="0.25">
      <c r="A356" s="69">
        <v>349</v>
      </c>
      <c r="B356" s="69" t="str">
        <f>IF(AND(C356&lt;&gt;"",C356&lt;&gt;" -  -  -  -  - "),VLOOKUP(C356,exp!$A$8:$B$507,2,FALSE),"")</f>
        <v/>
      </c>
      <c r="C356" s="60"/>
      <c r="D356" s="69" t="str">
        <f>IF(AND(E356&lt;&gt;"",E356&lt;&gt;" -  -  -  -  - "),VLOOKUP(E356,acc!$A$8:$B$507,2,FALSE),"")</f>
        <v/>
      </c>
      <c r="E356" s="60"/>
      <c r="F356" s="44"/>
      <c r="G356" s="69" t="str">
        <f>IF(AND(H356&lt;&gt;"",H356&lt;&gt;" -  -  -  -  - "),VLOOKUP(H356,pay!$A$8:$B$507,2,FALSE),"")</f>
        <v/>
      </c>
      <c r="H356" s="60"/>
      <c r="I356" s="44"/>
      <c r="J356" s="93" t="str">
        <f t="shared" si="25"/>
        <v>OK</v>
      </c>
      <c r="K356" s="93" t="str">
        <f t="shared" si="26"/>
        <v>OK</v>
      </c>
      <c r="L356" s="93" t="str">
        <f t="shared" si="27"/>
        <v>OK</v>
      </c>
      <c r="M356" s="93" t="str">
        <f t="shared" si="28"/>
        <v>OK</v>
      </c>
      <c r="N356" s="63" t="str">
        <f t="shared" si="29"/>
        <v/>
      </c>
      <c r="O356" s="110">
        <f>SUMIF(exp!$B$8:$B$507,total!B356,exp!$Q$8:$Q$507)</f>
        <v>0</v>
      </c>
      <c r="P356" s="111">
        <f>IF(B356&lt;&gt;"",SUMIF(total!$B$8:$B$1007,total!B356,$F$8:$F$1007),0)</f>
        <v>0</v>
      </c>
      <c r="Q356" s="110">
        <f>SUMIF(total!$B$8:$B$1007,total!B356,$I$8:$I$1007)</f>
        <v>0</v>
      </c>
      <c r="R356" s="110">
        <f>SUMIF(acc!$B$8:$B$507,total!D356,acc!$J$8:$J$507)</f>
        <v>0</v>
      </c>
      <c r="S356" s="110">
        <f>IF(D356&lt;&gt;"",SUMIF(total!$D$8:$D$1007,total!D356,$F$8:$F$1007),0)</f>
        <v>0</v>
      </c>
      <c r="T356" s="110">
        <f>SUMIF(pay!$B$8:$B$507,total!G356,pay!$H$8:$H$507)</f>
        <v>0</v>
      </c>
      <c r="U356" s="110">
        <f>IF(G356&lt;&gt;"",SUMIF(total!$G$8:$G$1007,total!G356,$I$8:$I$1007),0)</f>
        <v>0</v>
      </c>
    </row>
    <row r="357" spans="1:21" x14ac:dyDescent="0.25">
      <c r="A357" s="69">
        <v>350</v>
      </c>
      <c r="B357" s="69" t="str">
        <f>IF(AND(C357&lt;&gt;"",C357&lt;&gt;" -  -  -  -  - "),VLOOKUP(C357,exp!$A$8:$B$507,2,FALSE),"")</f>
        <v/>
      </c>
      <c r="C357" s="60"/>
      <c r="D357" s="69" t="str">
        <f>IF(AND(E357&lt;&gt;"",E357&lt;&gt;" -  -  -  -  - "),VLOOKUP(E357,acc!$A$8:$B$507,2,FALSE),"")</f>
        <v/>
      </c>
      <c r="E357" s="60"/>
      <c r="F357" s="44"/>
      <c r="G357" s="69" t="str">
        <f>IF(AND(H357&lt;&gt;"",H357&lt;&gt;" -  -  -  -  - "),VLOOKUP(H357,pay!$A$8:$B$507,2,FALSE),"")</f>
        <v/>
      </c>
      <c r="H357" s="60"/>
      <c r="I357" s="44"/>
      <c r="J357" s="93" t="str">
        <f t="shared" si="25"/>
        <v>OK</v>
      </c>
      <c r="K357" s="93" t="str">
        <f t="shared" si="26"/>
        <v>OK</v>
      </c>
      <c r="L357" s="93" t="str">
        <f t="shared" si="27"/>
        <v>OK</v>
      </c>
      <c r="M357" s="93" t="str">
        <f t="shared" si="28"/>
        <v>OK</v>
      </c>
      <c r="N357" s="63" t="str">
        <f t="shared" si="29"/>
        <v/>
      </c>
      <c r="O357" s="110">
        <f>SUMIF(exp!$B$8:$B$507,total!B357,exp!$Q$8:$Q$507)</f>
        <v>0</v>
      </c>
      <c r="P357" s="111">
        <f>IF(B357&lt;&gt;"",SUMIF(total!$B$8:$B$1007,total!B357,$F$8:$F$1007),0)</f>
        <v>0</v>
      </c>
      <c r="Q357" s="110">
        <f>SUMIF(total!$B$8:$B$1007,total!B357,$I$8:$I$1007)</f>
        <v>0</v>
      </c>
      <c r="R357" s="110">
        <f>SUMIF(acc!$B$8:$B$507,total!D357,acc!$J$8:$J$507)</f>
        <v>0</v>
      </c>
      <c r="S357" s="110">
        <f>IF(D357&lt;&gt;"",SUMIF(total!$D$8:$D$1007,total!D357,$F$8:$F$1007),0)</f>
        <v>0</v>
      </c>
      <c r="T357" s="110">
        <f>SUMIF(pay!$B$8:$B$507,total!G357,pay!$H$8:$H$507)</f>
        <v>0</v>
      </c>
      <c r="U357" s="110">
        <f>IF(G357&lt;&gt;"",SUMIF(total!$G$8:$G$1007,total!G357,$I$8:$I$1007),0)</f>
        <v>0</v>
      </c>
    </row>
    <row r="358" spans="1:21" x14ac:dyDescent="0.25">
      <c r="A358" s="69">
        <v>351</v>
      </c>
      <c r="B358" s="69" t="str">
        <f>IF(AND(C358&lt;&gt;"",C358&lt;&gt;" -  -  -  -  - "),VLOOKUP(C358,exp!$A$8:$B$507,2,FALSE),"")</f>
        <v/>
      </c>
      <c r="C358" s="60"/>
      <c r="D358" s="69" t="str">
        <f>IF(AND(E358&lt;&gt;"",E358&lt;&gt;" -  -  -  -  - "),VLOOKUP(E358,acc!$A$8:$B$507,2,FALSE),"")</f>
        <v/>
      </c>
      <c r="E358" s="60"/>
      <c r="F358" s="44"/>
      <c r="G358" s="69" t="str">
        <f>IF(AND(H358&lt;&gt;"",H358&lt;&gt;" -  -  -  -  - "),VLOOKUP(H358,pay!$A$8:$B$507,2,FALSE),"")</f>
        <v/>
      </c>
      <c r="H358" s="60"/>
      <c r="I358" s="44"/>
      <c r="J358" s="93" t="str">
        <f t="shared" si="25"/>
        <v>OK</v>
      </c>
      <c r="K358" s="93" t="str">
        <f t="shared" si="26"/>
        <v>OK</v>
      </c>
      <c r="L358" s="93" t="str">
        <f t="shared" si="27"/>
        <v>OK</v>
      </c>
      <c r="M358" s="93" t="str">
        <f t="shared" si="28"/>
        <v>OK</v>
      </c>
      <c r="N358" s="63" t="str">
        <f t="shared" si="29"/>
        <v/>
      </c>
      <c r="O358" s="110">
        <f>SUMIF(exp!$B$8:$B$507,total!B358,exp!$Q$8:$Q$507)</f>
        <v>0</v>
      </c>
      <c r="P358" s="111">
        <f>IF(B358&lt;&gt;"",SUMIF(total!$B$8:$B$1007,total!B358,$F$8:$F$1007),0)</f>
        <v>0</v>
      </c>
      <c r="Q358" s="110">
        <f>SUMIF(total!$B$8:$B$1007,total!B358,$I$8:$I$1007)</f>
        <v>0</v>
      </c>
      <c r="R358" s="110">
        <f>SUMIF(acc!$B$8:$B$507,total!D358,acc!$J$8:$J$507)</f>
        <v>0</v>
      </c>
      <c r="S358" s="110">
        <f>IF(D358&lt;&gt;"",SUMIF(total!$D$8:$D$1007,total!D358,$F$8:$F$1007),0)</f>
        <v>0</v>
      </c>
      <c r="T358" s="110">
        <f>SUMIF(pay!$B$8:$B$507,total!G358,pay!$H$8:$H$507)</f>
        <v>0</v>
      </c>
      <c r="U358" s="110">
        <f>IF(G358&lt;&gt;"",SUMIF(total!$G$8:$G$1007,total!G358,$I$8:$I$1007),0)</f>
        <v>0</v>
      </c>
    </row>
    <row r="359" spans="1:21" x14ac:dyDescent="0.25">
      <c r="A359" s="69">
        <v>352</v>
      </c>
      <c r="B359" s="69" t="str">
        <f>IF(AND(C359&lt;&gt;"",C359&lt;&gt;" -  -  -  -  - "),VLOOKUP(C359,exp!$A$8:$B$507,2,FALSE),"")</f>
        <v/>
      </c>
      <c r="C359" s="60"/>
      <c r="D359" s="69" t="str">
        <f>IF(AND(E359&lt;&gt;"",E359&lt;&gt;" -  -  -  -  - "),VLOOKUP(E359,acc!$A$8:$B$507,2,FALSE),"")</f>
        <v/>
      </c>
      <c r="E359" s="60"/>
      <c r="F359" s="44"/>
      <c r="G359" s="69" t="str">
        <f>IF(AND(H359&lt;&gt;"",H359&lt;&gt;" -  -  -  -  - "),VLOOKUP(H359,pay!$A$8:$B$507,2,FALSE),"")</f>
        <v/>
      </c>
      <c r="H359" s="60"/>
      <c r="I359" s="44"/>
      <c r="J359" s="93" t="str">
        <f t="shared" si="25"/>
        <v>OK</v>
      </c>
      <c r="K359" s="93" t="str">
        <f t="shared" si="26"/>
        <v>OK</v>
      </c>
      <c r="L359" s="93" t="str">
        <f t="shared" si="27"/>
        <v>OK</v>
      </c>
      <c r="M359" s="93" t="str">
        <f t="shared" si="28"/>
        <v>OK</v>
      </c>
      <c r="N359" s="63" t="str">
        <f t="shared" si="29"/>
        <v/>
      </c>
      <c r="O359" s="110">
        <f>SUMIF(exp!$B$8:$B$507,total!B359,exp!$Q$8:$Q$507)</f>
        <v>0</v>
      </c>
      <c r="P359" s="111">
        <f>IF(B359&lt;&gt;"",SUMIF(total!$B$8:$B$1007,total!B359,$F$8:$F$1007),0)</f>
        <v>0</v>
      </c>
      <c r="Q359" s="110">
        <f>SUMIF(total!$B$8:$B$1007,total!B359,$I$8:$I$1007)</f>
        <v>0</v>
      </c>
      <c r="R359" s="110">
        <f>SUMIF(acc!$B$8:$B$507,total!D359,acc!$J$8:$J$507)</f>
        <v>0</v>
      </c>
      <c r="S359" s="110">
        <f>IF(D359&lt;&gt;"",SUMIF(total!$D$8:$D$1007,total!D359,$F$8:$F$1007),0)</f>
        <v>0</v>
      </c>
      <c r="T359" s="110">
        <f>SUMIF(pay!$B$8:$B$507,total!G359,pay!$H$8:$H$507)</f>
        <v>0</v>
      </c>
      <c r="U359" s="110">
        <f>IF(G359&lt;&gt;"",SUMIF(total!$G$8:$G$1007,total!G359,$I$8:$I$1007),0)</f>
        <v>0</v>
      </c>
    </row>
    <row r="360" spans="1:21" x14ac:dyDescent="0.25">
      <c r="A360" s="69">
        <v>353</v>
      </c>
      <c r="B360" s="69" t="str">
        <f>IF(AND(C360&lt;&gt;"",C360&lt;&gt;" -  -  -  -  - "),VLOOKUP(C360,exp!$A$8:$B$507,2,FALSE),"")</f>
        <v/>
      </c>
      <c r="C360" s="60"/>
      <c r="D360" s="69" t="str">
        <f>IF(AND(E360&lt;&gt;"",E360&lt;&gt;" -  -  -  -  - "),VLOOKUP(E360,acc!$A$8:$B$507,2,FALSE),"")</f>
        <v/>
      </c>
      <c r="E360" s="60"/>
      <c r="F360" s="44"/>
      <c r="G360" s="69" t="str">
        <f>IF(AND(H360&lt;&gt;"",H360&lt;&gt;" -  -  -  -  - "),VLOOKUP(H360,pay!$A$8:$B$507,2,FALSE),"")</f>
        <v/>
      </c>
      <c r="H360" s="60"/>
      <c r="I360" s="44"/>
      <c r="J360" s="93" t="str">
        <f t="shared" si="25"/>
        <v>OK</v>
      </c>
      <c r="K360" s="93" t="str">
        <f t="shared" si="26"/>
        <v>OK</v>
      </c>
      <c r="L360" s="93" t="str">
        <f t="shared" si="27"/>
        <v>OK</v>
      </c>
      <c r="M360" s="93" t="str">
        <f t="shared" si="28"/>
        <v>OK</v>
      </c>
      <c r="N360" s="63" t="str">
        <f t="shared" si="29"/>
        <v/>
      </c>
      <c r="O360" s="110">
        <f>SUMIF(exp!$B$8:$B$507,total!B360,exp!$Q$8:$Q$507)</f>
        <v>0</v>
      </c>
      <c r="P360" s="111">
        <f>IF(B360&lt;&gt;"",SUMIF(total!$B$8:$B$1007,total!B360,$F$8:$F$1007),0)</f>
        <v>0</v>
      </c>
      <c r="Q360" s="110">
        <f>SUMIF(total!$B$8:$B$1007,total!B360,$I$8:$I$1007)</f>
        <v>0</v>
      </c>
      <c r="R360" s="110">
        <f>SUMIF(acc!$B$8:$B$507,total!D360,acc!$J$8:$J$507)</f>
        <v>0</v>
      </c>
      <c r="S360" s="110">
        <f>IF(D360&lt;&gt;"",SUMIF(total!$D$8:$D$1007,total!D360,$F$8:$F$1007),0)</f>
        <v>0</v>
      </c>
      <c r="T360" s="110">
        <f>SUMIF(pay!$B$8:$B$507,total!G360,pay!$H$8:$H$507)</f>
        <v>0</v>
      </c>
      <c r="U360" s="110">
        <f>IF(G360&lt;&gt;"",SUMIF(total!$G$8:$G$1007,total!G360,$I$8:$I$1007),0)</f>
        <v>0</v>
      </c>
    </row>
    <row r="361" spans="1:21" x14ac:dyDescent="0.25">
      <c r="A361" s="69">
        <v>354</v>
      </c>
      <c r="B361" s="69" t="str">
        <f>IF(AND(C361&lt;&gt;"",C361&lt;&gt;" -  -  -  -  - "),VLOOKUP(C361,exp!$A$8:$B$507,2,FALSE),"")</f>
        <v/>
      </c>
      <c r="C361" s="60"/>
      <c r="D361" s="69" t="str">
        <f>IF(AND(E361&lt;&gt;"",E361&lt;&gt;" -  -  -  -  - "),VLOOKUP(E361,acc!$A$8:$B$507,2,FALSE),"")</f>
        <v/>
      </c>
      <c r="E361" s="60"/>
      <c r="F361" s="44"/>
      <c r="G361" s="69" t="str">
        <f>IF(AND(H361&lt;&gt;"",H361&lt;&gt;" -  -  -  -  - "),VLOOKUP(H361,pay!$A$8:$B$507,2,FALSE),"")</f>
        <v/>
      </c>
      <c r="H361" s="60"/>
      <c r="I361" s="44"/>
      <c r="J361" s="93" t="str">
        <f t="shared" si="25"/>
        <v>OK</v>
      </c>
      <c r="K361" s="93" t="str">
        <f t="shared" si="26"/>
        <v>OK</v>
      </c>
      <c r="L361" s="93" t="str">
        <f t="shared" si="27"/>
        <v>OK</v>
      </c>
      <c r="M361" s="93" t="str">
        <f t="shared" si="28"/>
        <v>OK</v>
      </c>
      <c r="N361" s="63" t="str">
        <f t="shared" si="29"/>
        <v/>
      </c>
      <c r="O361" s="110">
        <f>SUMIF(exp!$B$8:$B$507,total!B361,exp!$Q$8:$Q$507)</f>
        <v>0</v>
      </c>
      <c r="P361" s="111">
        <f>IF(B361&lt;&gt;"",SUMIF(total!$B$8:$B$1007,total!B361,$F$8:$F$1007),0)</f>
        <v>0</v>
      </c>
      <c r="Q361" s="110">
        <f>SUMIF(total!$B$8:$B$1007,total!B361,$I$8:$I$1007)</f>
        <v>0</v>
      </c>
      <c r="R361" s="110">
        <f>SUMIF(acc!$B$8:$B$507,total!D361,acc!$J$8:$J$507)</f>
        <v>0</v>
      </c>
      <c r="S361" s="110">
        <f>IF(D361&lt;&gt;"",SUMIF(total!$D$8:$D$1007,total!D361,$F$8:$F$1007),0)</f>
        <v>0</v>
      </c>
      <c r="T361" s="110">
        <f>SUMIF(pay!$B$8:$B$507,total!G361,pay!$H$8:$H$507)</f>
        <v>0</v>
      </c>
      <c r="U361" s="110">
        <f>IF(G361&lt;&gt;"",SUMIF(total!$G$8:$G$1007,total!G361,$I$8:$I$1007),0)</f>
        <v>0</v>
      </c>
    </row>
    <row r="362" spans="1:21" x14ac:dyDescent="0.25">
      <c r="A362" s="69">
        <v>355</v>
      </c>
      <c r="B362" s="69" t="str">
        <f>IF(AND(C362&lt;&gt;"",C362&lt;&gt;" -  -  -  -  - "),VLOOKUP(C362,exp!$A$8:$B$507,2,FALSE),"")</f>
        <v/>
      </c>
      <c r="C362" s="60"/>
      <c r="D362" s="69" t="str">
        <f>IF(AND(E362&lt;&gt;"",E362&lt;&gt;" -  -  -  -  - "),VLOOKUP(E362,acc!$A$8:$B$507,2,FALSE),"")</f>
        <v/>
      </c>
      <c r="E362" s="60"/>
      <c r="F362" s="44"/>
      <c r="G362" s="69" t="str">
        <f>IF(AND(H362&lt;&gt;"",H362&lt;&gt;" -  -  -  -  - "),VLOOKUP(H362,pay!$A$8:$B$507,2,FALSE),"")</f>
        <v/>
      </c>
      <c r="H362" s="60"/>
      <c r="I362" s="44"/>
      <c r="J362" s="93" t="str">
        <f t="shared" si="25"/>
        <v>OK</v>
      </c>
      <c r="K362" s="93" t="str">
        <f t="shared" si="26"/>
        <v>OK</v>
      </c>
      <c r="L362" s="93" t="str">
        <f t="shared" si="27"/>
        <v>OK</v>
      </c>
      <c r="M362" s="93" t="str">
        <f t="shared" si="28"/>
        <v>OK</v>
      </c>
      <c r="N362" s="63" t="str">
        <f t="shared" si="29"/>
        <v/>
      </c>
      <c r="O362" s="110">
        <f>SUMIF(exp!$B$8:$B$507,total!B362,exp!$Q$8:$Q$507)</f>
        <v>0</v>
      </c>
      <c r="P362" s="111">
        <f>IF(B362&lt;&gt;"",SUMIF(total!$B$8:$B$1007,total!B362,$F$8:$F$1007),0)</f>
        <v>0</v>
      </c>
      <c r="Q362" s="110">
        <f>SUMIF(total!$B$8:$B$1007,total!B362,$I$8:$I$1007)</f>
        <v>0</v>
      </c>
      <c r="R362" s="110">
        <f>SUMIF(acc!$B$8:$B$507,total!D362,acc!$J$8:$J$507)</f>
        <v>0</v>
      </c>
      <c r="S362" s="110">
        <f>IF(D362&lt;&gt;"",SUMIF(total!$D$8:$D$1007,total!D362,$F$8:$F$1007),0)</f>
        <v>0</v>
      </c>
      <c r="T362" s="110">
        <f>SUMIF(pay!$B$8:$B$507,total!G362,pay!$H$8:$H$507)</f>
        <v>0</v>
      </c>
      <c r="U362" s="110">
        <f>IF(G362&lt;&gt;"",SUMIF(total!$G$8:$G$1007,total!G362,$I$8:$I$1007),0)</f>
        <v>0</v>
      </c>
    </row>
    <row r="363" spans="1:21" x14ac:dyDescent="0.25">
      <c r="A363" s="69">
        <v>356</v>
      </c>
      <c r="B363" s="69" t="str">
        <f>IF(AND(C363&lt;&gt;"",C363&lt;&gt;" -  -  -  -  - "),VLOOKUP(C363,exp!$A$8:$B$507,2,FALSE),"")</f>
        <v/>
      </c>
      <c r="C363" s="60"/>
      <c r="D363" s="69" t="str">
        <f>IF(AND(E363&lt;&gt;"",E363&lt;&gt;" -  -  -  -  - "),VLOOKUP(E363,acc!$A$8:$B$507,2,FALSE),"")</f>
        <v/>
      </c>
      <c r="E363" s="60"/>
      <c r="F363" s="44"/>
      <c r="G363" s="69" t="str">
        <f>IF(AND(H363&lt;&gt;"",H363&lt;&gt;" -  -  -  -  - "),VLOOKUP(H363,pay!$A$8:$B$507,2,FALSE),"")</f>
        <v/>
      </c>
      <c r="H363" s="60"/>
      <c r="I363" s="44"/>
      <c r="J363" s="93" t="str">
        <f t="shared" si="25"/>
        <v>OK</v>
      </c>
      <c r="K363" s="93" t="str">
        <f t="shared" si="26"/>
        <v>OK</v>
      </c>
      <c r="L363" s="93" t="str">
        <f t="shared" si="27"/>
        <v>OK</v>
      </c>
      <c r="M363" s="93" t="str">
        <f t="shared" si="28"/>
        <v>OK</v>
      </c>
      <c r="N363" s="63" t="str">
        <f t="shared" si="29"/>
        <v/>
      </c>
      <c r="O363" s="110">
        <f>SUMIF(exp!$B$8:$B$507,total!B363,exp!$Q$8:$Q$507)</f>
        <v>0</v>
      </c>
      <c r="P363" s="111">
        <f>IF(B363&lt;&gt;"",SUMIF(total!$B$8:$B$1007,total!B363,$F$8:$F$1007),0)</f>
        <v>0</v>
      </c>
      <c r="Q363" s="110">
        <f>SUMIF(total!$B$8:$B$1007,total!B363,$I$8:$I$1007)</f>
        <v>0</v>
      </c>
      <c r="R363" s="110">
        <f>SUMIF(acc!$B$8:$B$507,total!D363,acc!$J$8:$J$507)</f>
        <v>0</v>
      </c>
      <c r="S363" s="110">
        <f>IF(D363&lt;&gt;"",SUMIF(total!$D$8:$D$1007,total!D363,$F$8:$F$1007),0)</f>
        <v>0</v>
      </c>
      <c r="T363" s="110">
        <f>SUMIF(pay!$B$8:$B$507,total!G363,pay!$H$8:$H$507)</f>
        <v>0</v>
      </c>
      <c r="U363" s="110">
        <f>IF(G363&lt;&gt;"",SUMIF(total!$G$8:$G$1007,total!G363,$I$8:$I$1007),0)</f>
        <v>0</v>
      </c>
    </row>
    <row r="364" spans="1:21" x14ac:dyDescent="0.25">
      <c r="A364" s="69">
        <v>357</v>
      </c>
      <c r="B364" s="69" t="str">
        <f>IF(AND(C364&lt;&gt;"",C364&lt;&gt;" -  -  -  -  - "),VLOOKUP(C364,exp!$A$8:$B$507,2,FALSE),"")</f>
        <v/>
      </c>
      <c r="C364" s="60"/>
      <c r="D364" s="69" t="str">
        <f>IF(AND(E364&lt;&gt;"",E364&lt;&gt;" -  -  -  -  - "),VLOOKUP(E364,acc!$A$8:$B$507,2,FALSE),"")</f>
        <v/>
      </c>
      <c r="E364" s="60"/>
      <c r="F364" s="44"/>
      <c r="G364" s="69" t="str">
        <f>IF(AND(H364&lt;&gt;"",H364&lt;&gt;" -  -  -  -  - "),VLOOKUP(H364,pay!$A$8:$B$507,2,FALSE),"")</f>
        <v/>
      </c>
      <c r="H364" s="60"/>
      <c r="I364" s="44"/>
      <c r="J364" s="93" t="str">
        <f t="shared" si="25"/>
        <v>OK</v>
      </c>
      <c r="K364" s="93" t="str">
        <f t="shared" si="26"/>
        <v>OK</v>
      </c>
      <c r="L364" s="93" t="str">
        <f t="shared" si="27"/>
        <v>OK</v>
      </c>
      <c r="M364" s="93" t="str">
        <f t="shared" si="28"/>
        <v>OK</v>
      </c>
      <c r="N364" s="63" t="str">
        <f t="shared" si="29"/>
        <v/>
      </c>
      <c r="O364" s="110">
        <f>SUMIF(exp!$B$8:$B$507,total!B364,exp!$Q$8:$Q$507)</f>
        <v>0</v>
      </c>
      <c r="P364" s="111">
        <f>IF(B364&lt;&gt;"",SUMIF(total!$B$8:$B$1007,total!B364,$F$8:$F$1007),0)</f>
        <v>0</v>
      </c>
      <c r="Q364" s="110">
        <f>SUMIF(total!$B$8:$B$1007,total!B364,$I$8:$I$1007)</f>
        <v>0</v>
      </c>
      <c r="R364" s="110">
        <f>SUMIF(acc!$B$8:$B$507,total!D364,acc!$J$8:$J$507)</f>
        <v>0</v>
      </c>
      <c r="S364" s="110">
        <f>IF(D364&lt;&gt;"",SUMIF(total!$D$8:$D$1007,total!D364,$F$8:$F$1007),0)</f>
        <v>0</v>
      </c>
      <c r="T364" s="110">
        <f>SUMIF(pay!$B$8:$B$507,total!G364,pay!$H$8:$H$507)</f>
        <v>0</v>
      </c>
      <c r="U364" s="110">
        <f>IF(G364&lt;&gt;"",SUMIF(total!$G$8:$G$1007,total!G364,$I$8:$I$1007),0)</f>
        <v>0</v>
      </c>
    </row>
    <row r="365" spans="1:21" x14ac:dyDescent="0.25">
      <c r="A365" s="69">
        <v>358</v>
      </c>
      <c r="B365" s="69" t="str">
        <f>IF(AND(C365&lt;&gt;"",C365&lt;&gt;" -  -  -  -  - "),VLOOKUP(C365,exp!$A$8:$B$507,2,FALSE),"")</f>
        <v/>
      </c>
      <c r="C365" s="60"/>
      <c r="D365" s="69" t="str">
        <f>IF(AND(E365&lt;&gt;"",E365&lt;&gt;" -  -  -  -  - "),VLOOKUP(E365,acc!$A$8:$B$507,2,FALSE),"")</f>
        <v/>
      </c>
      <c r="E365" s="60"/>
      <c r="F365" s="44"/>
      <c r="G365" s="69" t="str">
        <f>IF(AND(H365&lt;&gt;"",H365&lt;&gt;" -  -  -  -  - "),VLOOKUP(H365,pay!$A$8:$B$507,2,FALSE),"")</f>
        <v/>
      </c>
      <c r="H365" s="60"/>
      <c r="I365" s="44"/>
      <c r="J365" s="93" t="str">
        <f t="shared" si="25"/>
        <v>OK</v>
      </c>
      <c r="K365" s="93" t="str">
        <f t="shared" si="26"/>
        <v>OK</v>
      </c>
      <c r="L365" s="93" t="str">
        <f t="shared" si="27"/>
        <v>OK</v>
      </c>
      <c r="M365" s="93" t="str">
        <f t="shared" si="28"/>
        <v>OK</v>
      </c>
      <c r="N365" s="63" t="str">
        <f t="shared" si="29"/>
        <v/>
      </c>
      <c r="O365" s="110">
        <f>SUMIF(exp!$B$8:$B$507,total!B365,exp!$Q$8:$Q$507)</f>
        <v>0</v>
      </c>
      <c r="P365" s="111">
        <f>IF(B365&lt;&gt;"",SUMIF(total!$B$8:$B$1007,total!B365,$F$8:$F$1007),0)</f>
        <v>0</v>
      </c>
      <c r="Q365" s="110">
        <f>SUMIF(total!$B$8:$B$1007,total!B365,$I$8:$I$1007)</f>
        <v>0</v>
      </c>
      <c r="R365" s="110">
        <f>SUMIF(acc!$B$8:$B$507,total!D365,acc!$J$8:$J$507)</f>
        <v>0</v>
      </c>
      <c r="S365" s="110">
        <f>IF(D365&lt;&gt;"",SUMIF(total!$D$8:$D$1007,total!D365,$F$8:$F$1007),0)</f>
        <v>0</v>
      </c>
      <c r="T365" s="110">
        <f>SUMIF(pay!$B$8:$B$507,total!G365,pay!$H$8:$H$507)</f>
        <v>0</v>
      </c>
      <c r="U365" s="110">
        <f>IF(G365&lt;&gt;"",SUMIF(total!$G$8:$G$1007,total!G365,$I$8:$I$1007),0)</f>
        <v>0</v>
      </c>
    </row>
    <row r="366" spans="1:21" x14ac:dyDescent="0.25">
      <c r="A366" s="69">
        <v>359</v>
      </c>
      <c r="B366" s="69" t="str">
        <f>IF(AND(C366&lt;&gt;"",C366&lt;&gt;" -  -  -  -  - "),VLOOKUP(C366,exp!$A$8:$B$507,2,FALSE),"")</f>
        <v/>
      </c>
      <c r="C366" s="60"/>
      <c r="D366" s="69" t="str">
        <f>IF(AND(E366&lt;&gt;"",E366&lt;&gt;" -  -  -  -  - "),VLOOKUP(E366,acc!$A$8:$B$507,2,FALSE),"")</f>
        <v/>
      </c>
      <c r="E366" s="60"/>
      <c r="F366" s="44"/>
      <c r="G366" s="69" t="str">
        <f>IF(AND(H366&lt;&gt;"",H366&lt;&gt;" -  -  -  -  - "),VLOOKUP(H366,pay!$A$8:$B$507,2,FALSE),"")</f>
        <v/>
      </c>
      <c r="H366" s="60"/>
      <c r="I366" s="44"/>
      <c r="J366" s="93" t="str">
        <f t="shared" si="25"/>
        <v>OK</v>
      </c>
      <c r="K366" s="93" t="str">
        <f t="shared" si="26"/>
        <v>OK</v>
      </c>
      <c r="L366" s="93" t="str">
        <f t="shared" si="27"/>
        <v>OK</v>
      </c>
      <c r="M366" s="93" t="str">
        <f t="shared" si="28"/>
        <v>OK</v>
      </c>
      <c r="N366" s="63" t="str">
        <f t="shared" si="29"/>
        <v/>
      </c>
      <c r="O366" s="110">
        <f>SUMIF(exp!$B$8:$B$507,total!B366,exp!$Q$8:$Q$507)</f>
        <v>0</v>
      </c>
      <c r="P366" s="111">
        <f>IF(B366&lt;&gt;"",SUMIF(total!$B$8:$B$1007,total!B366,$F$8:$F$1007),0)</f>
        <v>0</v>
      </c>
      <c r="Q366" s="110">
        <f>SUMIF(total!$B$8:$B$1007,total!B366,$I$8:$I$1007)</f>
        <v>0</v>
      </c>
      <c r="R366" s="110">
        <f>SUMIF(acc!$B$8:$B$507,total!D366,acc!$J$8:$J$507)</f>
        <v>0</v>
      </c>
      <c r="S366" s="110">
        <f>IF(D366&lt;&gt;"",SUMIF(total!$D$8:$D$1007,total!D366,$F$8:$F$1007),0)</f>
        <v>0</v>
      </c>
      <c r="T366" s="110">
        <f>SUMIF(pay!$B$8:$B$507,total!G366,pay!$H$8:$H$507)</f>
        <v>0</v>
      </c>
      <c r="U366" s="110">
        <f>IF(G366&lt;&gt;"",SUMIF(total!$G$8:$G$1007,total!G366,$I$8:$I$1007),0)</f>
        <v>0</v>
      </c>
    </row>
    <row r="367" spans="1:21" x14ac:dyDescent="0.25">
      <c r="A367" s="69">
        <v>360</v>
      </c>
      <c r="B367" s="69" t="str">
        <f>IF(AND(C367&lt;&gt;"",C367&lt;&gt;" -  -  -  -  - "),VLOOKUP(C367,exp!$A$8:$B$507,2,FALSE),"")</f>
        <v/>
      </c>
      <c r="C367" s="60"/>
      <c r="D367" s="69" t="str">
        <f>IF(AND(E367&lt;&gt;"",E367&lt;&gt;" -  -  -  -  - "),VLOOKUP(E367,acc!$A$8:$B$507,2,FALSE),"")</f>
        <v/>
      </c>
      <c r="E367" s="60"/>
      <c r="F367" s="44"/>
      <c r="G367" s="69" t="str">
        <f>IF(AND(H367&lt;&gt;"",H367&lt;&gt;" -  -  -  -  - "),VLOOKUP(H367,pay!$A$8:$B$507,2,FALSE),"")</f>
        <v/>
      </c>
      <c r="H367" s="60"/>
      <c r="I367" s="44"/>
      <c r="J367" s="93" t="str">
        <f t="shared" si="25"/>
        <v>OK</v>
      </c>
      <c r="K367" s="93" t="str">
        <f t="shared" si="26"/>
        <v>OK</v>
      </c>
      <c r="L367" s="93" t="str">
        <f t="shared" si="27"/>
        <v>OK</v>
      </c>
      <c r="M367" s="93" t="str">
        <f t="shared" si="28"/>
        <v>OK</v>
      </c>
      <c r="N367" s="63" t="str">
        <f t="shared" si="29"/>
        <v/>
      </c>
      <c r="O367" s="110">
        <f>SUMIF(exp!$B$8:$B$507,total!B367,exp!$Q$8:$Q$507)</f>
        <v>0</v>
      </c>
      <c r="P367" s="111">
        <f>IF(B367&lt;&gt;"",SUMIF(total!$B$8:$B$1007,total!B367,$F$8:$F$1007),0)</f>
        <v>0</v>
      </c>
      <c r="Q367" s="110">
        <f>SUMIF(total!$B$8:$B$1007,total!B367,$I$8:$I$1007)</f>
        <v>0</v>
      </c>
      <c r="R367" s="110">
        <f>SUMIF(acc!$B$8:$B$507,total!D367,acc!$J$8:$J$507)</f>
        <v>0</v>
      </c>
      <c r="S367" s="110">
        <f>IF(D367&lt;&gt;"",SUMIF(total!$D$8:$D$1007,total!D367,$F$8:$F$1007),0)</f>
        <v>0</v>
      </c>
      <c r="T367" s="110">
        <f>SUMIF(pay!$B$8:$B$507,total!G367,pay!$H$8:$H$507)</f>
        <v>0</v>
      </c>
      <c r="U367" s="110">
        <f>IF(G367&lt;&gt;"",SUMIF(total!$G$8:$G$1007,total!G367,$I$8:$I$1007),0)</f>
        <v>0</v>
      </c>
    </row>
    <row r="368" spans="1:21" x14ac:dyDescent="0.25">
      <c r="A368" s="69">
        <v>361</v>
      </c>
      <c r="B368" s="69" t="str">
        <f>IF(AND(C368&lt;&gt;"",C368&lt;&gt;" -  -  -  -  - "),VLOOKUP(C368,exp!$A$8:$B$507,2,FALSE),"")</f>
        <v/>
      </c>
      <c r="C368" s="60"/>
      <c r="D368" s="69" t="str">
        <f>IF(AND(E368&lt;&gt;"",E368&lt;&gt;" -  -  -  -  - "),VLOOKUP(E368,acc!$A$8:$B$507,2,FALSE),"")</f>
        <v/>
      </c>
      <c r="E368" s="60"/>
      <c r="F368" s="44"/>
      <c r="G368" s="69" t="str">
        <f>IF(AND(H368&lt;&gt;"",H368&lt;&gt;" -  -  -  -  - "),VLOOKUP(H368,pay!$A$8:$B$507,2,FALSE),"")</f>
        <v/>
      </c>
      <c r="H368" s="60"/>
      <c r="I368" s="44"/>
      <c r="J368" s="93" t="str">
        <f t="shared" si="25"/>
        <v>OK</v>
      </c>
      <c r="K368" s="93" t="str">
        <f t="shared" si="26"/>
        <v>OK</v>
      </c>
      <c r="L368" s="93" t="str">
        <f t="shared" si="27"/>
        <v>OK</v>
      </c>
      <c r="M368" s="93" t="str">
        <f t="shared" si="28"/>
        <v>OK</v>
      </c>
      <c r="N368" s="63" t="str">
        <f t="shared" si="29"/>
        <v/>
      </c>
      <c r="O368" s="110">
        <f>SUMIF(exp!$B$8:$B$507,total!B368,exp!$Q$8:$Q$507)</f>
        <v>0</v>
      </c>
      <c r="P368" s="111">
        <f>IF(B368&lt;&gt;"",SUMIF(total!$B$8:$B$1007,total!B368,$F$8:$F$1007),0)</f>
        <v>0</v>
      </c>
      <c r="Q368" s="110">
        <f>SUMIF(total!$B$8:$B$1007,total!B368,$I$8:$I$1007)</f>
        <v>0</v>
      </c>
      <c r="R368" s="110">
        <f>SUMIF(acc!$B$8:$B$507,total!D368,acc!$J$8:$J$507)</f>
        <v>0</v>
      </c>
      <c r="S368" s="110">
        <f>IF(D368&lt;&gt;"",SUMIF(total!$D$8:$D$1007,total!D368,$F$8:$F$1007),0)</f>
        <v>0</v>
      </c>
      <c r="T368" s="110">
        <f>SUMIF(pay!$B$8:$B$507,total!G368,pay!$H$8:$H$507)</f>
        <v>0</v>
      </c>
      <c r="U368" s="110">
        <f>IF(G368&lt;&gt;"",SUMIF(total!$G$8:$G$1007,total!G368,$I$8:$I$1007),0)</f>
        <v>0</v>
      </c>
    </row>
    <row r="369" spans="1:21" x14ac:dyDescent="0.25">
      <c r="A369" s="69">
        <v>362</v>
      </c>
      <c r="B369" s="69" t="str">
        <f>IF(AND(C369&lt;&gt;"",C369&lt;&gt;" -  -  -  -  - "),VLOOKUP(C369,exp!$A$8:$B$507,2,FALSE),"")</f>
        <v/>
      </c>
      <c r="C369" s="60"/>
      <c r="D369" s="69" t="str">
        <f>IF(AND(E369&lt;&gt;"",E369&lt;&gt;" -  -  -  -  - "),VLOOKUP(E369,acc!$A$8:$B$507,2,FALSE),"")</f>
        <v/>
      </c>
      <c r="E369" s="60"/>
      <c r="F369" s="44"/>
      <c r="G369" s="69" t="str">
        <f>IF(AND(H369&lt;&gt;"",H369&lt;&gt;" -  -  -  -  - "),VLOOKUP(H369,pay!$A$8:$B$507,2,FALSE),"")</f>
        <v/>
      </c>
      <c r="H369" s="60"/>
      <c r="I369" s="44"/>
      <c r="J369" s="93" t="str">
        <f t="shared" si="25"/>
        <v>OK</v>
      </c>
      <c r="K369" s="93" t="str">
        <f t="shared" si="26"/>
        <v>OK</v>
      </c>
      <c r="L369" s="93" t="str">
        <f t="shared" si="27"/>
        <v>OK</v>
      </c>
      <c r="M369" s="93" t="str">
        <f t="shared" si="28"/>
        <v>OK</v>
      </c>
      <c r="N369" s="63" t="str">
        <f t="shared" si="29"/>
        <v/>
      </c>
      <c r="O369" s="110">
        <f>SUMIF(exp!$B$8:$B$507,total!B369,exp!$Q$8:$Q$507)</f>
        <v>0</v>
      </c>
      <c r="P369" s="111">
        <f>IF(B369&lt;&gt;"",SUMIF(total!$B$8:$B$1007,total!B369,$F$8:$F$1007),0)</f>
        <v>0</v>
      </c>
      <c r="Q369" s="110">
        <f>SUMIF(total!$B$8:$B$1007,total!B369,$I$8:$I$1007)</f>
        <v>0</v>
      </c>
      <c r="R369" s="110">
        <f>SUMIF(acc!$B$8:$B$507,total!D369,acc!$J$8:$J$507)</f>
        <v>0</v>
      </c>
      <c r="S369" s="110">
        <f>IF(D369&lt;&gt;"",SUMIF(total!$D$8:$D$1007,total!D369,$F$8:$F$1007),0)</f>
        <v>0</v>
      </c>
      <c r="T369" s="110">
        <f>SUMIF(pay!$B$8:$B$507,total!G369,pay!$H$8:$H$507)</f>
        <v>0</v>
      </c>
      <c r="U369" s="110">
        <f>IF(G369&lt;&gt;"",SUMIF(total!$G$8:$G$1007,total!G369,$I$8:$I$1007),0)</f>
        <v>0</v>
      </c>
    </row>
    <row r="370" spans="1:21" x14ac:dyDescent="0.25">
      <c r="A370" s="69">
        <v>363</v>
      </c>
      <c r="B370" s="69" t="str">
        <f>IF(AND(C370&lt;&gt;"",C370&lt;&gt;" -  -  -  -  - "),VLOOKUP(C370,exp!$A$8:$B$507,2,FALSE),"")</f>
        <v/>
      </c>
      <c r="C370" s="60"/>
      <c r="D370" s="69" t="str">
        <f>IF(AND(E370&lt;&gt;"",E370&lt;&gt;" -  -  -  -  - "),VLOOKUP(E370,acc!$A$8:$B$507,2,FALSE),"")</f>
        <v/>
      </c>
      <c r="E370" s="60"/>
      <c r="F370" s="44"/>
      <c r="G370" s="69" t="str">
        <f>IF(AND(H370&lt;&gt;"",H370&lt;&gt;" -  -  -  -  - "),VLOOKUP(H370,pay!$A$8:$B$507,2,FALSE),"")</f>
        <v/>
      </c>
      <c r="H370" s="60"/>
      <c r="I370" s="44"/>
      <c r="J370" s="93" t="str">
        <f t="shared" si="25"/>
        <v>OK</v>
      </c>
      <c r="K370" s="93" t="str">
        <f t="shared" si="26"/>
        <v>OK</v>
      </c>
      <c r="L370" s="93" t="str">
        <f t="shared" si="27"/>
        <v>OK</v>
      </c>
      <c r="M370" s="93" t="str">
        <f t="shared" si="28"/>
        <v>OK</v>
      </c>
      <c r="N370" s="63" t="str">
        <f t="shared" si="29"/>
        <v/>
      </c>
      <c r="O370" s="110">
        <f>SUMIF(exp!$B$8:$B$507,total!B370,exp!$Q$8:$Q$507)</f>
        <v>0</v>
      </c>
      <c r="P370" s="111">
        <f>IF(B370&lt;&gt;"",SUMIF(total!$B$8:$B$1007,total!B370,$F$8:$F$1007),0)</f>
        <v>0</v>
      </c>
      <c r="Q370" s="110">
        <f>SUMIF(total!$B$8:$B$1007,total!B370,$I$8:$I$1007)</f>
        <v>0</v>
      </c>
      <c r="R370" s="110">
        <f>SUMIF(acc!$B$8:$B$507,total!D370,acc!$J$8:$J$507)</f>
        <v>0</v>
      </c>
      <c r="S370" s="110">
        <f>IF(D370&lt;&gt;"",SUMIF(total!$D$8:$D$1007,total!D370,$F$8:$F$1007),0)</f>
        <v>0</v>
      </c>
      <c r="T370" s="110">
        <f>SUMIF(pay!$B$8:$B$507,total!G370,pay!$H$8:$H$507)</f>
        <v>0</v>
      </c>
      <c r="U370" s="110">
        <f>IF(G370&lt;&gt;"",SUMIF(total!$G$8:$G$1007,total!G370,$I$8:$I$1007),0)</f>
        <v>0</v>
      </c>
    </row>
    <row r="371" spans="1:21" x14ac:dyDescent="0.25">
      <c r="A371" s="69">
        <v>364</v>
      </c>
      <c r="B371" s="69" t="str">
        <f>IF(AND(C371&lt;&gt;"",C371&lt;&gt;" -  -  -  -  - "),VLOOKUP(C371,exp!$A$8:$B$507,2,FALSE),"")</f>
        <v/>
      </c>
      <c r="C371" s="60"/>
      <c r="D371" s="69" t="str">
        <f>IF(AND(E371&lt;&gt;"",E371&lt;&gt;" -  -  -  -  - "),VLOOKUP(E371,acc!$A$8:$B$507,2,FALSE),"")</f>
        <v/>
      </c>
      <c r="E371" s="60"/>
      <c r="F371" s="44"/>
      <c r="G371" s="69" t="str">
        <f>IF(AND(H371&lt;&gt;"",H371&lt;&gt;" -  -  -  -  - "),VLOOKUP(H371,pay!$A$8:$B$507,2,FALSE),"")</f>
        <v/>
      </c>
      <c r="H371" s="60"/>
      <c r="I371" s="44"/>
      <c r="J371" s="93" t="str">
        <f t="shared" si="25"/>
        <v>OK</v>
      </c>
      <c r="K371" s="93" t="str">
        <f t="shared" si="26"/>
        <v>OK</v>
      </c>
      <c r="L371" s="93" t="str">
        <f t="shared" si="27"/>
        <v>OK</v>
      </c>
      <c r="M371" s="93" t="str">
        <f t="shared" si="28"/>
        <v>OK</v>
      </c>
      <c r="N371" s="63" t="str">
        <f t="shared" si="29"/>
        <v/>
      </c>
      <c r="O371" s="110">
        <f>SUMIF(exp!$B$8:$B$507,total!B371,exp!$Q$8:$Q$507)</f>
        <v>0</v>
      </c>
      <c r="P371" s="111">
        <f>IF(B371&lt;&gt;"",SUMIF(total!$B$8:$B$1007,total!B371,$F$8:$F$1007),0)</f>
        <v>0</v>
      </c>
      <c r="Q371" s="110">
        <f>SUMIF(total!$B$8:$B$1007,total!B371,$I$8:$I$1007)</f>
        <v>0</v>
      </c>
      <c r="R371" s="110">
        <f>SUMIF(acc!$B$8:$B$507,total!D371,acc!$J$8:$J$507)</f>
        <v>0</v>
      </c>
      <c r="S371" s="110">
        <f>IF(D371&lt;&gt;"",SUMIF(total!$D$8:$D$1007,total!D371,$F$8:$F$1007),0)</f>
        <v>0</v>
      </c>
      <c r="T371" s="110">
        <f>SUMIF(pay!$B$8:$B$507,total!G371,pay!$H$8:$H$507)</f>
        <v>0</v>
      </c>
      <c r="U371" s="110">
        <f>IF(G371&lt;&gt;"",SUMIF(total!$G$8:$G$1007,total!G371,$I$8:$I$1007),0)</f>
        <v>0</v>
      </c>
    </row>
    <row r="372" spans="1:21" x14ac:dyDescent="0.25">
      <c r="A372" s="69">
        <v>365</v>
      </c>
      <c r="B372" s="69" t="str">
        <f>IF(AND(C372&lt;&gt;"",C372&lt;&gt;" -  -  -  -  - "),VLOOKUP(C372,exp!$A$8:$B$507,2,FALSE),"")</f>
        <v/>
      </c>
      <c r="C372" s="60"/>
      <c r="D372" s="69" t="str">
        <f>IF(AND(E372&lt;&gt;"",E372&lt;&gt;" -  -  -  -  - "),VLOOKUP(E372,acc!$A$8:$B$507,2,FALSE),"")</f>
        <v/>
      </c>
      <c r="E372" s="60"/>
      <c r="F372" s="44"/>
      <c r="G372" s="69" t="str">
        <f>IF(AND(H372&lt;&gt;"",H372&lt;&gt;" -  -  -  -  - "),VLOOKUP(H372,pay!$A$8:$B$507,2,FALSE),"")</f>
        <v/>
      </c>
      <c r="H372" s="60"/>
      <c r="I372" s="44"/>
      <c r="J372" s="93" t="str">
        <f t="shared" si="25"/>
        <v>OK</v>
      </c>
      <c r="K372" s="93" t="str">
        <f t="shared" si="26"/>
        <v>OK</v>
      </c>
      <c r="L372" s="93" t="str">
        <f t="shared" si="27"/>
        <v>OK</v>
      </c>
      <c r="M372" s="93" t="str">
        <f t="shared" si="28"/>
        <v>OK</v>
      </c>
      <c r="N372" s="63" t="str">
        <f t="shared" si="29"/>
        <v/>
      </c>
      <c r="O372" s="110">
        <f>SUMIF(exp!$B$8:$B$507,total!B372,exp!$Q$8:$Q$507)</f>
        <v>0</v>
      </c>
      <c r="P372" s="111">
        <f>IF(B372&lt;&gt;"",SUMIF(total!$B$8:$B$1007,total!B372,$F$8:$F$1007),0)</f>
        <v>0</v>
      </c>
      <c r="Q372" s="110">
        <f>SUMIF(total!$B$8:$B$1007,total!B372,$I$8:$I$1007)</f>
        <v>0</v>
      </c>
      <c r="R372" s="110">
        <f>SUMIF(acc!$B$8:$B$507,total!D372,acc!$J$8:$J$507)</f>
        <v>0</v>
      </c>
      <c r="S372" s="110">
        <f>IF(D372&lt;&gt;"",SUMIF(total!$D$8:$D$1007,total!D372,$F$8:$F$1007),0)</f>
        <v>0</v>
      </c>
      <c r="T372" s="110">
        <f>SUMIF(pay!$B$8:$B$507,total!G372,pay!$H$8:$H$507)</f>
        <v>0</v>
      </c>
      <c r="U372" s="110">
        <f>IF(G372&lt;&gt;"",SUMIF(total!$G$8:$G$1007,total!G372,$I$8:$I$1007),0)</f>
        <v>0</v>
      </c>
    </row>
    <row r="373" spans="1:21" x14ac:dyDescent="0.25">
      <c r="A373" s="69">
        <v>366</v>
      </c>
      <c r="B373" s="69" t="str">
        <f>IF(AND(C373&lt;&gt;"",C373&lt;&gt;" -  -  -  -  - "),VLOOKUP(C373,exp!$A$8:$B$507,2,FALSE),"")</f>
        <v/>
      </c>
      <c r="C373" s="60"/>
      <c r="D373" s="69" t="str">
        <f>IF(AND(E373&lt;&gt;"",E373&lt;&gt;" -  -  -  -  - "),VLOOKUP(E373,acc!$A$8:$B$507,2,FALSE),"")</f>
        <v/>
      </c>
      <c r="E373" s="60"/>
      <c r="F373" s="44"/>
      <c r="G373" s="69" t="str">
        <f>IF(AND(H373&lt;&gt;"",H373&lt;&gt;" -  -  -  -  - "),VLOOKUP(H373,pay!$A$8:$B$507,2,FALSE),"")</f>
        <v/>
      </c>
      <c r="H373" s="60"/>
      <c r="I373" s="44"/>
      <c r="J373" s="93" t="str">
        <f t="shared" si="25"/>
        <v>OK</v>
      </c>
      <c r="K373" s="93" t="str">
        <f t="shared" si="26"/>
        <v>OK</v>
      </c>
      <c r="L373" s="93" t="str">
        <f t="shared" si="27"/>
        <v>OK</v>
      </c>
      <c r="M373" s="93" t="str">
        <f t="shared" si="28"/>
        <v>OK</v>
      </c>
      <c r="N373" s="63" t="str">
        <f t="shared" si="29"/>
        <v/>
      </c>
      <c r="O373" s="110">
        <f>SUMIF(exp!$B$8:$B$507,total!B373,exp!$Q$8:$Q$507)</f>
        <v>0</v>
      </c>
      <c r="P373" s="111">
        <f>IF(B373&lt;&gt;"",SUMIF(total!$B$8:$B$1007,total!B373,$F$8:$F$1007),0)</f>
        <v>0</v>
      </c>
      <c r="Q373" s="110">
        <f>SUMIF(total!$B$8:$B$1007,total!B373,$I$8:$I$1007)</f>
        <v>0</v>
      </c>
      <c r="R373" s="110">
        <f>SUMIF(acc!$B$8:$B$507,total!D373,acc!$J$8:$J$507)</f>
        <v>0</v>
      </c>
      <c r="S373" s="110">
        <f>IF(D373&lt;&gt;"",SUMIF(total!$D$8:$D$1007,total!D373,$F$8:$F$1007),0)</f>
        <v>0</v>
      </c>
      <c r="T373" s="110">
        <f>SUMIF(pay!$B$8:$B$507,total!G373,pay!$H$8:$H$507)</f>
        <v>0</v>
      </c>
      <c r="U373" s="110">
        <f>IF(G373&lt;&gt;"",SUMIF(total!$G$8:$G$1007,total!G373,$I$8:$I$1007),0)</f>
        <v>0</v>
      </c>
    </row>
    <row r="374" spans="1:21" x14ac:dyDescent="0.25">
      <c r="A374" s="69">
        <v>367</v>
      </c>
      <c r="B374" s="69" t="str">
        <f>IF(AND(C374&lt;&gt;"",C374&lt;&gt;" -  -  -  -  - "),VLOOKUP(C374,exp!$A$8:$B$507,2,FALSE),"")</f>
        <v/>
      </c>
      <c r="C374" s="60"/>
      <c r="D374" s="69" t="str">
        <f>IF(AND(E374&lt;&gt;"",E374&lt;&gt;" -  -  -  -  - "),VLOOKUP(E374,acc!$A$8:$B$507,2,FALSE),"")</f>
        <v/>
      </c>
      <c r="E374" s="60"/>
      <c r="F374" s="44"/>
      <c r="G374" s="69" t="str">
        <f>IF(AND(H374&lt;&gt;"",H374&lt;&gt;" -  -  -  -  - "),VLOOKUP(H374,pay!$A$8:$B$507,2,FALSE),"")</f>
        <v/>
      </c>
      <c r="H374" s="60"/>
      <c r="I374" s="44"/>
      <c r="J374" s="93" t="str">
        <f t="shared" si="25"/>
        <v>OK</v>
      </c>
      <c r="K374" s="93" t="str">
        <f t="shared" si="26"/>
        <v>OK</v>
      </c>
      <c r="L374" s="93" t="str">
        <f t="shared" si="27"/>
        <v>OK</v>
      </c>
      <c r="M374" s="93" t="str">
        <f t="shared" si="28"/>
        <v>OK</v>
      </c>
      <c r="N374" s="63" t="str">
        <f t="shared" si="29"/>
        <v/>
      </c>
      <c r="O374" s="110">
        <f>SUMIF(exp!$B$8:$B$507,total!B374,exp!$Q$8:$Q$507)</f>
        <v>0</v>
      </c>
      <c r="P374" s="111">
        <f>IF(B374&lt;&gt;"",SUMIF(total!$B$8:$B$1007,total!B374,$F$8:$F$1007),0)</f>
        <v>0</v>
      </c>
      <c r="Q374" s="110">
        <f>SUMIF(total!$B$8:$B$1007,total!B374,$I$8:$I$1007)</f>
        <v>0</v>
      </c>
      <c r="R374" s="110">
        <f>SUMIF(acc!$B$8:$B$507,total!D374,acc!$J$8:$J$507)</f>
        <v>0</v>
      </c>
      <c r="S374" s="110">
        <f>IF(D374&lt;&gt;"",SUMIF(total!$D$8:$D$1007,total!D374,$F$8:$F$1007),0)</f>
        <v>0</v>
      </c>
      <c r="T374" s="110">
        <f>SUMIF(pay!$B$8:$B$507,total!G374,pay!$H$8:$H$507)</f>
        <v>0</v>
      </c>
      <c r="U374" s="110">
        <f>IF(G374&lt;&gt;"",SUMIF(total!$G$8:$G$1007,total!G374,$I$8:$I$1007),0)</f>
        <v>0</v>
      </c>
    </row>
    <row r="375" spans="1:21" x14ac:dyDescent="0.25">
      <c r="A375" s="69">
        <v>368</v>
      </c>
      <c r="B375" s="69" t="str">
        <f>IF(AND(C375&lt;&gt;"",C375&lt;&gt;" -  -  -  -  - "),VLOOKUP(C375,exp!$A$8:$B$507,2,FALSE),"")</f>
        <v/>
      </c>
      <c r="C375" s="60"/>
      <c r="D375" s="69" t="str">
        <f>IF(AND(E375&lt;&gt;"",E375&lt;&gt;" -  -  -  -  - "),VLOOKUP(E375,acc!$A$8:$B$507,2,FALSE),"")</f>
        <v/>
      </c>
      <c r="E375" s="60"/>
      <c r="F375" s="44"/>
      <c r="G375" s="69" t="str">
        <f>IF(AND(H375&lt;&gt;"",H375&lt;&gt;" -  -  -  -  - "),VLOOKUP(H375,pay!$A$8:$B$507,2,FALSE),"")</f>
        <v/>
      </c>
      <c r="H375" s="60"/>
      <c r="I375" s="44"/>
      <c r="J375" s="93" t="str">
        <f t="shared" si="25"/>
        <v>OK</v>
      </c>
      <c r="K375" s="93" t="str">
        <f t="shared" si="26"/>
        <v>OK</v>
      </c>
      <c r="L375" s="93" t="str">
        <f t="shared" si="27"/>
        <v>OK</v>
      </c>
      <c r="M375" s="93" t="str">
        <f t="shared" si="28"/>
        <v>OK</v>
      </c>
      <c r="N375" s="63" t="str">
        <f t="shared" si="29"/>
        <v/>
      </c>
      <c r="O375" s="110">
        <f>SUMIF(exp!$B$8:$B$507,total!B375,exp!$Q$8:$Q$507)</f>
        <v>0</v>
      </c>
      <c r="P375" s="111">
        <f>IF(B375&lt;&gt;"",SUMIF(total!$B$8:$B$1007,total!B375,$F$8:$F$1007),0)</f>
        <v>0</v>
      </c>
      <c r="Q375" s="110">
        <f>SUMIF(total!$B$8:$B$1007,total!B375,$I$8:$I$1007)</f>
        <v>0</v>
      </c>
      <c r="R375" s="110">
        <f>SUMIF(acc!$B$8:$B$507,total!D375,acc!$J$8:$J$507)</f>
        <v>0</v>
      </c>
      <c r="S375" s="110">
        <f>IF(D375&lt;&gt;"",SUMIF(total!$D$8:$D$1007,total!D375,$F$8:$F$1007),0)</f>
        <v>0</v>
      </c>
      <c r="T375" s="110">
        <f>SUMIF(pay!$B$8:$B$507,total!G375,pay!$H$8:$H$507)</f>
        <v>0</v>
      </c>
      <c r="U375" s="110">
        <f>IF(G375&lt;&gt;"",SUMIF(total!$G$8:$G$1007,total!G375,$I$8:$I$1007),0)</f>
        <v>0</v>
      </c>
    </row>
    <row r="376" spans="1:21" x14ac:dyDescent="0.25">
      <c r="A376" s="69">
        <v>369</v>
      </c>
      <c r="B376" s="69" t="str">
        <f>IF(AND(C376&lt;&gt;"",C376&lt;&gt;" -  -  -  -  - "),VLOOKUP(C376,exp!$A$8:$B$507,2,FALSE),"")</f>
        <v/>
      </c>
      <c r="C376" s="60"/>
      <c r="D376" s="69" t="str">
        <f>IF(AND(E376&lt;&gt;"",E376&lt;&gt;" -  -  -  -  - "),VLOOKUP(E376,acc!$A$8:$B$507,2,FALSE),"")</f>
        <v/>
      </c>
      <c r="E376" s="60"/>
      <c r="F376" s="44"/>
      <c r="G376" s="69" t="str">
        <f>IF(AND(H376&lt;&gt;"",H376&lt;&gt;" -  -  -  -  - "),VLOOKUP(H376,pay!$A$8:$B$507,2,FALSE),"")</f>
        <v/>
      </c>
      <c r="H376" s="60"/>
      <c r="I376" s="44"/>
      <c r="J376" s="93" t="str">
        <f t="shared" si="25"/>
        <v>OK</v>
      </c>
      <c r="K376" s="93" t="str">
        <f t="shared" si="26"/>
        <v>OK</v>
      </c>
      <c r="L376" s="93" t="str">
        <f t="shared" si="27"/>
        <v>OK</v>
      </c>
      <c r="M376" s="93" t="str">
        <f t="shared" si="28"/>
        <v>OK</v>
      </c>
      <c r="N376" s="63" t="str">
        <f t="shared" si="29"/>
        <v/>
      </c>
      <c r="O376" s="110">
        <f>SUMIF(exp!$B$8:$B$507,total!B376,exp!$Q$8:$Q$507)</f>
        <v>0</v>
      </c>
      <c r="P376" s="111">
        <f>IF(B376&lt;&gt;"",SUMIF(total!$B$8:$B$1007,total!B376,$F$8:$F$1007),0)</f>
        <v>0</v>
      </c>
      <c r="Q376" s="110">
        <f>SUMIF(total!$B$8:$B$1007,total!B376,$I$8:$I$1007)</f>
        <v>0</v>
      </c>
      <c r="R376" s="110">
        <f>SUMIF(acc!$B$8:$B$507,total!D376,acc!$J$8:$J$507)</f>
        <v>0</v>
      </c>
      <c r="S376" s="110">
        <f>IF(D376&lt;&gt;"",SUMIF(total!$D$8:$D$1007,total!D376,$F$8:$F$1007),0)</f>
        <v>0</v>
      </c>
      <c r="T376" s="110">
        <f>SUMIF(pay!$B$8:$B$507,total!G376,pay!$H$8:$H$507)</f>
        <v>0</v>
      </c>
      <c r="U376" s="110">
        <f>IF(G376&lt;&gt;"",SUMIF(total!$G$8:$G$1007,total!G376,$I$8:$I$1007),0)</f>
        <v>0</v>
      </c>
    </row>
    <row r="377" spans="1:21" x14ac:dyDescent="0.25">
      <c r="A377" s="69">
        <v>370</v>
      </c>
      <c r="B377" s="69" t="str">
        <f>IF(AND(C377&lt;&gt;"",C377&lt;&gt;" -  -  -  -  - "),VLOOKUP(C377,exp!$A$8:$B$507,2,FALSE),"")</f>
        <v/>
      </c>
      <c r="C377" s="60"/>
      <c r="D377" s="69" t="str">
        <f>IF(AND(E377&lt;&gt;"",E377&lt;&gt;" -  -  -  -  - "),VLOOKUP(E377,acc!$A$8:$B$507,2,FALSE),"")</f>
        <v/>
      </c>
      <c r="E377" s="60"/>
      <c r="F377" s="44"/>
      <c r="G377" s="69" t="str">
        <f>IF(AND(H377&lt;&gt;"",H377&lt;&gt;" -  -  -  -  - "),VLOOKUP(H377,pay!$A$8:$B$507,2,FALSE),"")</f>
        <v/>
      </c>
      <c r="H377" s="60"/>
      <c r="I377" s="44"/>
      <c r="J377" s="93" t="str">
        <f t="shared" si="25"/>
        <v>OK</v>
      </c>
      <c r="K377" s="93" t="str">
        <f t="shared" si="26"/>
        <v>OK</v>
      </c>
      <c r="L377" s="93" t="str">
        <f t="shared" si="27"/>
        <v>OK</v>
      </c>
      <c r="M377" s="93" t="str">
        <f t="shared" si="28"/>
        <v>OK</v>
      </c>
      <c r="N377" s="63" t="str">
        <f t="shared" si="29"/>
        <v/>
      </c>
      <c r="O377" s="110">
        <f>SUMIF(exp!$B$8:$B$507,total!B377,exp!$Q$8:$Q$507)</f>
        <v>0</v>
      </c>
      <c r="P377" s="111">
        <f>IF(B377&lt;&gt;"",SUMIF(total!$B$8:$B$1007,total!B377,$F$8:$F$1007),0)</f>
        <v>0</v>
      </c>
      <c r="Q377" s="110">
        <f>SUMIF(total!$B$8:$B$1007,total!B377,$I$8:$I$1007)</f>
        <v>0</v>
      </c>
      <c r="R377" s="110">
        <f>SUMIF(acc!$B$8:$B$507,total!D377,acc!$J$8:$J$507)</f>
        <v>0</v>
      </c>
      <c r="S377" s="110">
        <f>IF(D377&lt;&gt;"",SUMIF(total!$D$8:$D$1007,total!D377,$F$8:$F$1007),0)</f>
        <v>0</v>
      </c>
      <c r="T377" s="110">
        <f>SUMIF(pay!$B$8:$B$507,total!G377,pay!$H$8:$H$507)</f>
        <v>0</v>
      </c>
      <c r="U377" s="110">
        <f>IF(G377&lt;&gt;"",SUMIF(total!$G$8:$G$1007,total!G377,$I$8:$I$1007),0)</f>
        <v>0</v>
      </c>
    </row>
    <row r="378" spans="1:21" x14ac:dyDescent="0.25">
      <c r="A378" s="69">
        <v>371</v>
      </c>
      <c r="B378" s="69" t="str">
        <f>IF(AND(C378&lt;&gt;"",C378&lt;&gt;" -  -  -  -  - "),VLOOKUP(C378,exp!$A$8:$B$507,2,FALSE),"")</f>
        <v/>
      </c>
      <c r="C378" s="60"/>
      <c r="D378" s="69" t="str">
        <f>IF(AND(E378&lt;&gt;"",E378&lt;&gt;" -  -  -  -  - "),VLOOKUP(E378,acc!$A$8:$B$507,2,FALSE),"")</f>
        <v/>
      </c>
      <c r="E378" s="60"/>
      <c r="F378" s="44"/>
      <c r="G378" s="69" t="str">
        <f>IF(AND(H378&lt;&gt;"",H378&lt;&gt;" -  -  -  -  - "),VLOOKUP(H378,pay!$A$8:$B$507,2,FALSE),"")</f>
        <v/>
      </c>
      <c r="H378" s="60"/>
      <c r="I378" s="44"/>
      <c r="J378" s="93" t="str">
        <f t="shared" si="25"/>
        <v>OK</v>
      </c>
      <c r="K378" s="93" t="str">
        <f t="shared" si="26"/>
        <v>OK</v>
      </c>
      <c r="L378" s="93" t="str">
        <f t="shared" si="27"/>
        <v>OK</v>
      </c>
      <c r="M378" s="93" t="str">
        <f t="shared" si="28"/>
        <v>OK</v>
      </c>
      <c r="N378" s="63" t="str">
        <f t="shared" si="29"/>
        <v/>
      </c>
      <c r="O378" s="110">
        <f>SUMIF(exp!$B$8:$B$507,total!B378,exp!$Q$8:$Q$507)</f>
        <v>0</v>
      </c>
      <c r="P378" s="111">
        <f>IF(B378&lt;&gt;"",SUMIF(total!$B$8:$B$1007,total!B378,$F$8:$F$1007),0)</f>
        <v>0</v>
      </c>
      <c r="Q378" s="110">
        <f>SUMIF(total!$B$8:$B$1007,total!B378,$I$8:$I$1007)</f>
        <v>0</v>
      </c>
      <c r="R378" s="110">
        <f>SUMIF(acc!$B$8:$B$507,total!D378,acc!$J$8:$J$507)</f>
        <v>0</v>
      </c>
      <c r="S378" s="110">
        <f>IF(D378&lt;&gt;"",SUMIF(total!$D$8:$D$1007,total!D378,$F$8:$F$1007),0)</f>
        <v>0</v>
      </c>
      <c r="T378" s="110">
        <f>SUMIF(pay!$B$8:$B$507,total!G378,pay!$H$8:$H$507)</f>
        <v>0</v>
      </c>
      <c r="U378" s="110">
        <f>IF(G378&lt;&gt;"",SUMIF(total!$G$8:$G$1007,total!G378,$I$8:$I$1007),0)</f>
        <v>0</v>
      </c>
    </row>
    <row r="379" spans="1:21" x14ac:dyDescent="0.25">
      <c r="A379" s="69">
        <v>372</v>
      </c>
      <c r="B379" s="69" t="str">
        <f>IF(AND(C379&lt;&gt;"",C379&lt;&gt;" -  -  -  -  - "),VLOOKUP(C379,exp!$A$8:$B$507,2,FALSE),"")</f>
        <v/>
      </c>
      <c r="C379" s="60"/>
      <c r="D379" s="69" t="str">
        <f>IF(AND(E379&lt;&gt;"",E379&lt;&gt;" -  -  -  -  - "),VLOOKUP(E379,acc!$A$8:$B$507,2,FALSE),"")</f>
        <v/>
      </c>
      <c r="E379" s="60"/>
      <c r="F379" s="44"/>
      <c r="G379" s="69" t="str">
        <f>IF(AND(H379&lt;&gt;"",H379&lt;&gt;" -  -  -  -  - "),VLOOKUP(H379,pay!$A$8:$B$507,2,FALSE),"")</f>
        <v/>
      </c>
      <c r="H379" s="60"/>
      <c r="I379" s="44"/>
      <c r="J379" s="93" t="str">
        <f t="shared" si="25"/>
        <v>OK</v>
      </c>
      <c r="K379" s="93" t="str">
        <f t="shared" si="26"/>
        <v>OK</v>
      </c>
      <c r="L379" s="93" t="str">
        <f t="shared" si="27"/>
        <v>OK</v>
      </c>
      <c r="M379" s="93" t="str">
        <f t="shared" si="28"/>
        <v>OK</v>
      </c>
      <c r="N379" s="63" t="str">
        <f t="shared" si="29"/>
        <v/>
      </c>
      <c r="O379" s="110">
        <f>SUMIF(exp!$B$8:$B$507,total!B379,exp!$Q$8:$Q$507)</f>
        <v>0</v>
      </c>
      <c r="P379" s="111">
        <f>IF(B379&lt;&gt;"",SUMIF(total!$B$8:$B$1007,total!B379,$F$8:$F$1007),0)</f>
        <v>0</v>
      </c>
      <c r="Q379" s="110">
        <f>SUMIF(total!$B$8:$B$1007,total!B379,$I$8:$I$1007)</f>
        <v>0</v>
      </c>
      <c r="R379" s="110">
        <f>SUMIF(acc!$B$8:$B$507,total!D379,acc!$J$8:$J$507)</f>
        <v>0</v>
      </c>
      <c r="S379" s="110">
        <f>IF(D379&lt;&gt;"",SUMIF(total!$D$8:$D$1007,total!D379,$F$8:$F$1007),0)</f>
        <v>0</v>
      </c>
      <c r="T379" s="110">
        <f>SUMIF(pay!$B$8:$B$507,total!G379,pay!$H$8:$H$507)</f>
        <v>0</v>
      </c>
      <c r="U379" s="110">
        <f>IF(G379&lt;&gt;"",SUMIF(total!$G$8:$G$1007,total!G379,$I$8:$I$1007),0)</f>
        <v>0</v>
      </c>
    </row>
    <row r="380" spans="1:21" x14ac:dyDescent="0.25">
      <c r="A380" s="69">
        <v>373</v>
      </c>
      <c r="B380" s="69" t="str">
        <f>IF(AND(C380&lt;&gt;"",C380&lt;&gt;" -  -  -  -  - "),VLOOKUP(C380,exp!$A$8:$B$507,2,FALSE),"")</f>
        <v/>
      </c>
      <c r="C380" s="60"/>
      <c r="D380" s="69" t="str">
        <f>IF(AND(E380&lt;&gt;"",E380&lt;&gt;" -  -  -  -  - "),VLOOKUP(E380,acc!$A$8:$B$507,2,FALSE),"")</f>
        <v/>
      </c>
      <c r="E380" s="60"/>
      <c r="F380" s="44"/>
      <c r="G380" s="69" t="str">
        <f>IF(AND(H380&lt;&gt;"",H380&lt;&gt;" -  -  -  -  - "),VLOOKUP(H380,pay!$A$8:$B$507,2,FALSE),"")</f>
        <v/>
      </c>
      <c r="H380" s="60"/>
      <c r="I380" s="44"/>
      <c r="J380" s="93" t="str">
        <f t="shared" si="25"/>
        <v>OK</v>
      </c>
      <c r="K380" s="93" t="str">
        <f t="shared" si="26"/>
        <v>OK</v>
      </c>
      <c r="L380" s="93" t="str">
        <f t="shared" si="27"/>
        <v>OK</v>
      </c>
      <c r="M380" s="93" t="str">
        <f t="shared" si="28"/>
        <v>OK</v>
      </c>
      <c r="N380" s="63" t="str">
        <f t="shared" si="29"/>
        <v/>
      </c>
      <c r="O380" s="110">
        <f>SUMIF(exp!$B$8:$B$507,total!B380,exp!$Q$8:$Q$507)</f>
        <v>0</v>
      </c>
      <c r="P380" s="111">
        <f>IF(B380&lt;&gt;"",SUMIF(total!$B$8:$B$1007,total!B380,$F$8:$F$1007),0)</f>
        <v>0</v>
      </c>
      <c r="Q380" s="110">
        <f>SUMIF(total!$B$8:$B$1007,total!B380,$I$8:$I$1007)</f>
        <v>0</v>
      </c>
      <c r="R380" s="110">
        <f>SUMIF(acc!$B$8:$B$507,total!D380,acc!$J$8:$J$507)</f>
        <v>0</v>
      </c>
      <c r="S380" s="110">
        <f>IF(D380&lt;&gt;"",SUMIF(total!$D$8:$D$1007,total!D380,$F$8:$F$1007),0)</f>
        <v>0</v>
      </c>
      <c r="T380" s="110">
        <f>SUMIF(pay!$B$8:$B$507,total!G380,pay!$H$8:$H$507)</f>
        <v>0</v>
      </c>
      <c r="U380" s="110">
        <f>IF(G380&lt;&gt;"",SUMIF(total!$G$8:$G$1007,total!G380,$I$8:$I$1007),0)</f>
        <v>0</v>
      </c>
    </row>
    <row r="381" spans="1:21" x14ac:dyDescent="0.25">
      <c r="A381" s="69">
        <v>374</v>
      </c>
      <c r="B381" s="69" t="str">
        <f>IF(AND(C381&lt;&gt;"",C381&lt;&gt;" -  -  -  -  - "),VLOOKUP(C381,exp!$A$8:$B$507,2,FALSE),"")</f>
        <v/>
      </c>
      <c r="C381" s="60"/>
      <c r="D381" s="69" t="str">
        <f>IF(AND(E381&lt;&gt;"",E381&lt;&gt;" -  -  -  -  - "),VLOOKUP(E381,acc!$A$8:$B$507,2,FALSE),"")</f>
        <v/>
      </c>
      <c r="E381" s="60"/>
      <c r="F381" s="44"/>
      <c r="G381" s="69" t="str">
        <f>IF(AND(H381&lt;&gt;"",H381&lt;&gt;" -  -  -  -  - "),VLOOKUP(H381,pay!$A$8:$B$507,2,FALSE),"")</f>
        <v/>
      </c>
      <c r="H381" s="60"/>
      <c r="I381" s="44"/>
      <c r="J381" s="93" t="str">
        <f t="shared" si="25"/>
        <v>OK</v>
      </c>
      <c r="K381" s="93" t="str">
        <f t="shared" si="26"/>
        <v>OK</v>
      </c>
      <c r="L381" s="93" t="str">
        <f t="shared" si="27"/>
        <v>OK</v>
      </c>
      <c r="M381" s="93" t="str">
        <f t="shared" si="28"/>
        <v>OK</v>
      </c>
      <c r="N381" s="63" t="str">
        <f t="shared" si="29"/>
        <v/>
      </c>
      <c r="O381" s="110">
        <f>SUMIF(exp!$B$8:$B$507,total!B381,exp!$Q$8:$Q$507)</f>
        <v>0</v>
      </c>
      <c r="P381" s="111">
        <f>IF(B381&lt;&gt;"",SUMIF(total!$B$8:$B$1007,total!B381,$F$8:$F$1007),0)</f>
        <v>0</v>
      </c>
      <c r="Q381" s="110">
        <f>SUMIF(total!$B$8:$B$1007,total!B381,$I$8:$I$1007)</f>
        <v>0</v>
      </c>
      <c r="R381" s="110">
        <f>SUMIF(acc!$B$8:$B$507,total!D381,acc!$J$8:$J$507)</f>
        <v>0</v>
      </c>
      <c r="S381" s="110">
        <f>IF(D381&lt;&gt;"",SUMIF(total!$D$8:$D$1007,total!D381,$F$8:$F$1007),0)</f>
        <v>0</v>
      </c>
      <c r="T381" s="110">
        <f>SUMIF(pay!$B$8:$B$507,total!G381,pay!$H$8:$H$507)</f>
        <v>0</v>
      </c>
      <c r="U381" s="110">
        <f>IF(G381&lt;&gt;"",SUMIF(total!$G$8:$G$1007,total!G381,$I$8:$I$1007),0)</f>
        <v>0</v>
      </c>
    </row>
    <row r="382" spans="1:21" x14ac:dyDescent="0.25">
      <c r="A382" s="69">
        <v>375</v>
      </c>
      <c r="B382" s="69" t="str">
        <f>IF(AND(C382&lt;&gt;"",C382&lt;&gt;" -  -  -  -  - "),VLOOKUP(C382,exp!$A$8:$B$507,2,FALSE),"")</f>
        <v/>
      </c>
      <c r="C382" s="60"/>
      <c r="D382" s="69" t="str">
        <f>IF(AND(E382&lt;&gt;"",E382&lt;&gt;" -  -  -  -  - "),VLOOKUP(E382,acc!$A$8:$B$507,2,FALSE),"")</f>
        <v/>
      </c>
      <c r="E382" s="60"/>
      <c r="F382" s="44"/>
      <c r="G382" s="69" t="str">
        <f>IF(AND(H382&lt;&gt;"",H382&lt;&gt;" -  -  -  -  - "),VLOOKUP(H382,pay!$A$8:$B$507,2,FALSE),"")</f>
        <v/>
      </c>
      <c r="H382" s="60"/>
      <c r="I382" s="44"/>
      <c r="J382" s="93" t="str">
        <f t="shared" si="25"/>
        <v>OK</v>
      </c>
      <c r="K382" s="93" t="str">
        <f t="shared" si="26"/>
        <v>OK</v>
      </c>
      <c r="L382" s="93" t="str">
        <f t="shared" si="27"/>
        <v>OK</v>
      </c>
      <c r="M382" s="93" t="str">
        <f t="shared" si="28"/>
        <v>OK</v>
      </c>
      <c r="N382" s="63" t="str">
        <f t="shared" si="29"/>
        <v/>
      </c>
      <c r="O382" s="110">
        <f>SUMIF(exp!$B$8:$B$507,total!B382,exp!$Q$8:$Q$507)</f>
        <v>0</v>
      </c>
      <c r="P382" s="111">
        <f>IF(B382&lt;&gt;"",SUMIF(total!$B$8:$B$1007,total!B382,$F$8:$F$1007),0)</f>
        <v>0</v>
      </c>
      <c r="Q382" s="110">
        <f>SUMIF(total!$B$8:$B$1007,total!B382,$I$8:$I$1007)</f>
        <v>0</v>
      </c>
      <c r="R382" s="110">
        <f>SUMIF(acc!$B$8:$B$507,total!D382,acc!$J$8:$J$507)</f>
        <v>0</v>
      </c>
      <c r="S382" s="110">
        <f>IF(D382&lt;&gt;"",SUMIF(total!$D$8:$D$1007,total!D382,$F$8:$F$1007),0)</f>
        <v>0</v>
      </c>
      <c r="T382" s="110">
        <f>SUMIF(pay!$B$8:$B$507,total!G382,pay!$H$8:$H$507)</f>
        <v>0</v>
      </c>
      <c r="U382" s="110">
        <f>IF(G382&lt;&gt;"",SUMIF(total!$G$8:$G$1007,total!G382,$I$8:$I$1007),0)</f>
        <v>0</v>
      </c>
    </row>
    <row r="383" spans="1:21" x14ac:dyDescent="0.25">
      <c r="A383" s="69">
        <v>376</v>
      </c>
      <c r="B383" s="69" t="str">
        <f>IF(AND(C383&lt;&gt;"",C383&lt;&gt;" -  -  -  -  - "),VLOOKUP(C383,exp!$A$8:$B$507,2,FALSE),"")</f>
        <v/>
      </c>
      <c r="C383" s="60"/>
      <c r="D383" s="69" t="str">
        <f>IF(AND(E383&lt;&gt;"",E383&lt;&gt;" -  -  -  -  - "),VLOOKUP(E383,acc!$A$8:$B$507,2,FALSE),"")</f>
        <v/>
      </c>
      <c r="E383" s="60"/>
      <c r="F383" s="44"/>
      <c r="G383" s="69" t="str">
        <f>IF(AND(H383&lt;&gt;"",H383&lt;&gt;" -  -  -  -  - "),VLOOKUP(H383,pay!$A$8:$B$507,2,FALSE),"")</f>
        <v/>
      </c>
      <c r="H383" s="60"/>
      <c r="I383" s="44"/>
      <c r="J383" s="93" t="str">
        <f t="shared" si="25"/>
        <v>OK</v>
      </c>
      <c r="K383" s="93" t="str">
        <f t="shared" si="26"/>
        <v>OK</v>
      </c>
      <c r="L383" s="93" t="str">
        <f t="shared" si="27"/>
        <v>OK</v>
      </c>
      <c r="M383" s="93" t="str">
        <f t="shared" si="28"/>
        <v>OK</v>
      </c>
      <c r="N383" s="63" t="str">
        <f t="shared" si="29"/>
        <v/>
      </c>
      <c r="O383" s="110">
        <f>SUMIF(exp!$B$8:$B$507,total!B383,exp!$Q$8:$Q$507)</f>
        <v>0</v>
      </c>
      <c r="P383" s="111">
        <f>IF(B383&lt;&gt;"",SUMIF(total!$B$8:$B$1007,total!B383,$F$8:$F$1007),0)</f>
        <v>0</v>
      </c>
      <c r="Q383" s="110">
        <f>SUMIF(total!$B$8:$B$1007,total!B383,$I$8:$I$1007)</f>
        <v>0</v>
      </c>
      <c r="R383" s="110">
        <f>SUMIF(acc!$B$8:$B$507,total!D383,acc!$J$8:$J$507)</f>
        <v>0</v>
      </c>
      <c r="S383" s="110">
        <f>IF(D383&lt;&gt;"",SUMIF(total!$D$8:$D$1007,total!D383,$F$8:$F$1007),0)</f>
        <v>0</v>
      </c>
      <c r="T383" s="110">
        <f>SUMIF(pay!$B$8:$B$507,total!G383,pay!$H$8:$H$507)</f>
        <v>0</v>
      </c>
      <c r="U383" s="110">
        <f>IF(G383&lt;&gt;"",SUMIF(total!$G$8:$G$1007,total!G383,$I$8:$I$1007),0)</f>
        <v>0</v>
      </c>
    </row>
    <row r="384" spans="1:21" x14ac:dyDescent="0.25">
      <c r="A384" s="69">
        <v>377</v>
      </c>
      <c r="B384" s="69" t="str">
        <f>IF(AND(C384&lt;&gt;"",C384&lt;&gt;" -  -  -  -  - "),VLOOKUP(C384,exp!$A$8:$B$507,2,FALSE),"")</f>
        <v/>
      </c>
      <c r="C384" s="60"/>
      <c r="D384" s="69" t="str">
        <f>IF(AND(E384&lt;&gt;"",E384&lt;&gt;" -  -  -  -  - "),VLOOKUP(E384,acc!$A$8:$B$507,2,FALSE),"")</f>
        <v/>
      </c>
      <c r="E384" s="60"/>
      <c r="F384" s="44"/>
      <c r="G384" s="69" t="str">
        <f>IF(AND(H384&lt;&gt;"",H384&lt;&gt;" -  -  -  -  - "),VLOOKUP(H384,pay!$A$8:$B$507,2,FALSE),"")</f>
        <v/>
      </c>
      <c r="H384" s="60"/>
      <c r="I384" s="44"/>
      <c r="J384" s="93" t="str">
        <f t="shared" si="25"/>
        <v>OK</v>
      </c>
      <c r="K384" s="93" t="str">
        <f t="shared" si="26"/>
        <v>OK</v>
      </c>
      <c r="L384" s="93" t="str">
        <f t="shared" si="27"/>
        <v>OK</v>
      </c>
      <c r="M384" s="93" t="str">
        <f t="shared" si="28"/>
        <v>OK</v>
      </c>
      <c r="N384" s="63" t="str">
        <f t="shared" si="29"/>
        <v/>
      </c>
      <c r="O384" s="110">
        <f>SUMIF(exp!$B$8:$B$507,total!B384,exp!$Q$8:$Q$507)</f>
        <v>0</v>
      </c>
      <c r="P384" s="111">
        <f>IF(B384&lt;&gt;"",SUMIF(total!$B$8:$B$1007,total!B384,$F$8:$F$1007),0)</f>
        <v>0</v>
      </c>
      <c r="Q384" s="110">
        <f>SUMIF(total!$B$8:$B$1007,total!B384,$I$8:$I$1007)</f>
        <v>0</v>
      </c>
      <c r="R384" s="110">
        <f>SUMIF(acc!$B$8:$B$507,total!D384,acc!$J$8:$J$507)</f>
        <v>0</v>
      </c>
      <c r="S384" s="110">
        <f>IF(D384&lt;&gt;"",SUMIF(total!$D$8:$D$1007,total!D384,$F$8:$F$1007),0)</f>
        <v>0</v>
      </c>
      <c r="T384" s="110">
        <f>SUMIF(pay!$B$8:$B$507,total!G384,pay!$H$8:$H$507)</f>
        <v>0</v>
      </c>
      <c r="U384" s="110">
        <f>IF(G384&lt;&gt;"",SUMIF(total!$G$8:$G$1007,total!G384,$I$8:$I$1007),0)</f>
        <v>0</v>
      </c>
    </row>
    <row r="385" spans="1:21" x14ac:dyDescent="0.25">
      <c r="A385" s="69">
        <v>378</v>
      </c>
      <c r="B385" s="69" t="str">
        <f>IF(AND(C385&lt;&gt;"",C385&lt;&gt;" -  -  -  -  - "),VLOOKUP(C385,exp!$A$8:$B$507,2,FALSE),"")</f>
        <v/>
      </c>
      <c r="C385" s="60"/>
      <c r="D385" s="69" t="str">
        <f>IF(AND(E385&lt;&gt;"",E385&lt;&gt;" -  -  -  -  - "),VLOOKUP(E385,acc!$A$8:$B$507,2,FALSE),"")</f>
        <v/>
      </c>
      <c r="E385" s="60"/>
      <c r="F385" s="44"/>
      <c r="G385" s="69" t="str">
        <f>IF(AND(H385&lt;&gt;"",H385&lt;&gt;" -  -  -  -  - "),VLOOKUP(H385,pay!$A$8:$B$507,2,FALSE),"")</f>
        <v/>
      </c>
      <c r="H385" s="60"/>
      <c r="I385" s="44"/>
      <c r="J385" s="93" t="str">
        <f t="shared" si="25"/>
        <v>OK</v>
      </c>
      <c r="K385" s="93" t="str">
        <f t="shared" si="26"/>
        <v>OK</v>
      </c>
      <c r="L385" s="93" t="str">
        <f t="shared" si="27"/>
        <v>OK</v>
      </c>
      <c r="M385" s="93" t="str">
        <f t="shared" si="28"/>
        <v>OK</v>
      </c>
      <c r="N385" s="63" t="str">
        <f t="shared" si="29"/>
        <v/>
      </c>
      <c r="O385" s="110">
        <f>SUMIF(exp!$B$8:$B$507,total!B385,exp!$Q$8:$Q$507)</f>
        <v>0</v>
      </c>
      <c r="P385" s="111">
        <f>IF(B385&lt;&gt;"",SUMIF(total!$B$8:$B$1007,total!B385,$F$8:$F$1007),0)</f>
        <v>0</v>
      </c>
      <c r="Q385" s="110">
        <f>SUMIF(total!$B$8:$B$1007,total!B385,$I$8:$I$1007)</f>
        <v>0</v>
      </c>
      <c r="R385" s="110">
        <f>SUMIF(acc!$B$8:$B$507,total!D385,acc!$J$8:$J$507)</f>
        <v>0</v>
      </c>
      <c r="S385" s="110">
        <f>IF(D385&lt;&gt;"",SUMIF(total!$D$8:$D$1007,total!D385,$F$8:$F$1007),0)</f>
        <v>0</v>
      </c>
      <c r="T385" s="110">
        <f>SUMIF(pay!$B$8:$B$507,total!G385,pay!$H$8:$H$507)</f>
        <v>0</v>
      </c>
      <c r="U385" s="110">
        <f>IF(G385&lt;&gt;"",SUMIF(total!$G$8:$G$1007,total!G385,$I$8:$I$1007),0)</f>
        <v>0</v>
      </c>
    </row>
    <row r="386" spans="1:21" x14ac:dyDescent="0.25">
      <c r="A386" s="69">
        <v>379</v>
      </c>
      <c r="B386" s="69" t="str">
        <f>IF(AND(C386&lt;&gt;"",C386&lt;&gt;" -  -  -  -  - "),VLOOKUP(C386,exp!$A$8:$B$507,2,FALSE),"")</f>
        <v/>
      </c>
      <c r="C386" s="60"/>
      <c r="D386" s="69" t="str">
        <f>IF(AND(E386&lt;&gt;"",E386&lt;&gt;" -  -  -  -  - "),VLOOKUP(E386,acc!$A$8:$B$507,2,FALSE),"")</f>
        <v/>
      </c>
      <c r="E386" s="60"/>
      <c r="F386" s="44"/>
      <c r="G386" s="69" t="str">
        <f>IF(AND(H386&lt;&gt;"",H386&lt;&gt;" -  -  -  -  - "),VLOOKUP(H386,pay!$A$8:$B$507,2,FALSE),"")</f>
        <v/>
      </c>
      <c r="H386" s="60"/>
      <c r="I386" s="44"/>
      <c r="J386" s="93" t="str">
        <f t="shared" si="25"/>
        <v>OK</v>
      </c>
      <c r="K386" s="93" t="str">
        <f t="shared" si="26"/>
        <v>OK</v>
      </c>
      <c r="L386" s="93" t="str">
        <f t="shared" si="27"/>
        <v>OK</v>
      </c>
      <c r="M386" s="93" t="str">
        <f t="shared" si="28"/>
        <v>OK</v>
      </c>
      <c r="N386" s="63" t="str">
        <f t="shared" si="29"/>
        <v/>
      </c>
      <c r="O386" s="110">
        <f>SUMIF(exp!$B$8:$B$507,total!B386,exp!$Q$8:$Q$507)</f>
        <v>0</v>
      </c>
      <c r="P386" s="111">
        <f>IF(B386&lt;&gt;"",SUMIF(total!$B$8:$B$1007,total!B386,$F$8:$F$1007),0)</f>
        <v>0</v>
      </c>
      <c r="Q386" s="110">
        <f>SUMIF(total!$B$8:$B$1007,total!B386,$I$8:$I$1007)</f>
        <v>0</v>
      </c>
      <c r="R386" s="110">
        <f>SUMIF(acc!$B$8:$B$507,total!D386,acc!$J$8:$J$507)</f>
        <v>0</v>
      </c>
      <c r="S386" s="110">
        <f>IF(D386&lt;&gt;"",SUMIF(total!$D$8:$D$1007,total!D386,$F$8:$F$1007),0)</f>
        <v>0</v>
      </c>
      <c r="T386" s="110">
        <f>SUMIF(pay!$B$8:$B$507,total!G386,pay!$H$8:$H$507)</f>
        <v>0</v>
      </c>
      <c r="U386" s="110">
        <f>IF(G386&lt;&gt;"",SUMIF(total!$G$8:$G$1007,total!G386,$I$8:$I$1007),0)</f>
        <v>0</v>
      </c>
    </row>
    <row r="387" spans="1:21" x14ac:dyDescent="0.25">
      <c r="A387" s="69">
        <v>380</v>
      </c>
      <c r="B387" s="69" t="str">
        <f>IF(AND(C387&lt;&gt;"",C387&lt;&gt;" -  -  -  -  - "),VLOOKUP(C387,exp!$A$8:$B$507,2,FALSE),"")</f>
        <v/>
      </c>
      <c r="C387" s="60"/>
      <c r="D387" s="69" t="str">
        <f>IF(AND(E387&lt;&gt;"",E387&lt;&gt;" -  -  -  -  - "),VLOOKUP(E387,acc!$A$8:$B$507,2,FALSE),"")</f>
        <v/>
      </c>
      <c r="E387" s="60"/>
      <c r="F387" s="44"/>
      <c r="G387" s="69" t="str">
        <f>IF(AND(H387&lt;&gt;"",H387&lt;&gt;" -  -  -  -  - "),VLOOKUP(H387,pay!$A$8:$B$507,2,FALSE),"")</f>
        <v/>
      </c>
      <c r="H387" s="60"/>
      <c r="I387" s="44"/>
      <c r="J387" s="93" t="str">
        <f t="shared" si="25"/>
        <v>OK</v>
      </c>
      <c r="K387" s="93" t="str">
        <f t="shared" si="26"/>
        <v>OK</v>
      </c>
      <c r="L387" s="93" t="str">
        <f t="shared" si="27"/>
        <v>OK</v>
      </c>
      <c r="M387" s="93" t="str">
        <f t="shared" si="28"/>
        <v>OK</v>
      </c>
      <c r="N387" s="63" t="str">
        <f t="shared" si="29"/>
        <v/>
      </c>
      <c r="O387" s="110">
        <f>SUMIF(exp!$B$8:$B$507,total!B387,exp!$Q$8:$Q$507)</f>
        <v>0</v>
      </c>
      <c r="P387" s="111">
        <f>IF(B387&lt;&gt;"",SUMIF(total!$B$8:$B$1007,total!B387,$F$8:$F$1007),0)</f>
        <v>0</v>
      </c>
      <c r="Q387" s="110">
        <f>SUMIF(total!$B$8:$B$1007,total!B387,$I$8:$I$1007)</f>
        <v>0</v>
      </c>
      <c r="R387" s="110">
        <f>SUMIF(acc!$B$8:$B$507,total!D387,acc!$J$8:$J$507)</f>
        <v>0</v>
      </c>
      <c r="S387" s="110">
        <f>IF(D387&lt;&gt;"",SUMIF(total!$D$8:$D$1007,total!D387,$F$8:$F$1007),0)</f>
        <v>0</v>
      </c>
      <c r="T387" s="110">
        <f>SUMIF(pay!$B$8:$B$507,total!G387,pay!$H$8:$H$507)</f>
        <v>0</v>
      </c>
      <c r="U387" s="110">
        <f>IF(G387&lt;&gt;"",SUMIF(total!$G$8:$G$1007,total!G387,$I$8:$I$1007),0)</f>
        <v>0</v>
      </c>
    </row>
    <row r="388" spans="1:21" x14ac:dyDescent="0.25">
      <c r="A388" s="69">
        <v>381</v>
      </c>
      <c r="B388" s="69" t="str">
        <f>IF(AND(C388&lt;&gt;"",C388&lt;&gt;" -  -  -  -  - "),VLOOKUP(C388,exp!$A$8:$B$507,2,FALSE),"")</f>
        <v/>
      </c>
      <c r="C388" s="60"/>
      <c r="D388" s="69" t="str">
        <f>IF(AND(E388&lt;&gt;"",E388&lt;&gt;" -  -  -  -  - "),VLOOKUP(E388,acc!$A$8:$B$507,2,FALSE),"")</f>
        <v/>
      </c>
      <c r="E388" s="60"/>
      <c r="F388" s="44"/>
      <c r="G388" s="69" t="str">
        <f>IF(AND(H388&lt;&gt;"",H388&lt;&gt;" -  -  -  -  - "),VLOOKUP(H388,pay!$A$8:$B$507,2,FALSE),"")</f>
        <v/>
      </c>
      <c r="H388" s="60"/>
      <c r="I388" s="44"/>
      <c r="J388" s="93" t="str">
        <f t="shared" si="25"/>
        <v>OK</v>
      </c>
      <c r="K388" s="93" t="str">
        <f t="shared" si="26"/>
        <v>OK</v>
      </c>
      <c r="L388" s="93" t="str">
        <f t="shared" si="27"/>
        <v>OK</v>
      </c>
      <c r="M388" s="93" t="str">
        <f t="shared" si="28"/>
        <v>OK</v>
      </c>
      <c r="N388" s="63" t="str">
        <f t="shared" si="29"/>
        <v/>
      </c>
      <c r="O388" s="110">
        <f>SUMIF(exp!$B$8:$B$507,total!B388,exp!$Q$8:$Q$507)</f>
        <v>0</v>
      </c>
      <c r="P388" s="111">
        <f>IF(B388&lt;&gt;"",SUMIF(total!$B$8:$B$1007,total!B388,$F$8:$F$1007),0)</f>
        <v>0</v>
      </c>
      <c r="Q388" s="110">
        <f>SUMIF(total!$B$8:$B$1007,total!B388,$I$8:$I$1007)</f>
        <v>0</v>
      </c>
      <c r="R388" s="110">
        <f>SUMIF(acc!$B$8:$B$507,total!D388,acc!$J$8:$J$507)</f>
        <v>0</v>
      </c>
      <c r="S388" s="110">
        <f>IF(D388&lt;&gt;"",SUMIF(total!$D$8:$D$1007,total!D388,$F$8:$F$1007),0)</f>
        <v>0</v>
      </c>
      <c r="T388" s="110">
        <f>SUMIF(pay!$B$8:$B$507,total!G388,pay!$H$8:$H$507)</f>
        <v>0</v>
      </c>
      <c r="U388" s="110">
        <f>IF(G388&lt;&gt;"",SUMIF(total!$G$8:$G$1007,total!G388,$I$8:$I$1007),0)</f>
        <v>0</v>
      </c>
    </row>
    <row r="389" spans="1:21" x14ac:dyDescent="0.25">
      <c r="A389" s="69">
        <v>382</v>
      </c>
      <c r="B389" s="69" t="str">
        <f>IF(AND(C389&lt;&gt;"",C389&lt;&gt;" -  -  -  -  - "),VLOOKUP(C389,exp!$A$8:$B$507,2,FALSE),"")</f>
        <v/>
      </c>
      <c r="C389" s="60"/>
      <c r="D389" s="69" t="str">
        <f>IF(AND(E389&lt;&gt;"",E389&lt;&gt;" -  -  -  -  - "),VLOOKUP(E389,acc!$A$8:$B$507,2,FALSE),"")</f>
        <v/>
      </c>
      <c r="E389" s="60"/>
      <c r="F389" s="44"/>
      <c r="G389" s="69" t="str">
        <f>IF(AND(H389&lt;&gt;"",H389&lt;&gt;" -  -  -  -  - "),VLOOKUP(H389,pay!$A$8:$B$507,2,FALSE),"")</f>
        <v/>
      </c>
      <c r="H389" s="60"/>
      <c r="I389" s="44"/>
      <c r="J389" s="93" t="str">
        <f t="shared" si="25"/>
        <v>OK</v>
      </c>
      <c r="K389" s="93" t="str">
        <f t="shared" si="26"/>
        <v>OK</v>
      </c>
      <c r="L389" s="93" t="str">
        <f t="shared" si="27"/>
        <v>OK</v>
      </c>
      <c r="M389" s="93" t="str">
        <f t="shared" si="28"/>
        <v>OK</v>
      </c>
      <c r="N389" s="63" t="str">
        <f t="shared" si="29"/>
        <v/>
      </c>
      <c r="O389" s="110">
        <f>SUMIF(exp!$B$8:$B$507,total!B389,exp!$Q$8:$Q$507)</f>
        <v>0</v>
      </c>
      <c r="P389" s="111">
        <f>IF(B389&lt;&gt;"",SUMIF(total!$B$8:$B$1007,total!B389,$F$8:$F$1007),0)</f>
        <v>0</v>
      </c>
      <c r="Q389" s="110">
        <f>SUMIF(total!$B$8:$B$1007,total!B389,$I$8:$I$1007)</f>
        <v>0</v>
      </c>
      <c r="R389" s="110">
        <f>SUMIF(acc!$B$8:$B$507,total!D389,acc!$J$8:$J$507)</f>
        <v>0</v>
      </c>
      <c r="S389" s="110">
        <f>IF(D389&lt;&gt;"",SUMIF(total!$D$8:$D$1007,total!D389,$F$8:$F$1007),0)</f>
        <v>0</v>
      </c>
      <c r="T389" s="110">
        <f>SUMIF(pay!$B$8:$B$507,total!G389,pay!$H$8:$H$507)</f>
        <v>0</v>
      </c>
      <c r="U389" s="110">
        <f>IF(G389&lt;&gt;"",SUMIF(total!$G$8:$G$1007,total!G389,$I$8:$I$1007),0)</f>
        <v>0</v>
      </c>
    </row>
    <row r="390" spans="1:21" x14ac:dyDescent="0.25">
      <c r="A390" s="69">
        <v>383</v>
      </c>
      <c r="B390" s="69" t="str">
        <f>IF(AND(C390&lt;&gt;"",C390&lt;&gt;" -  -  -  -  - "),VLOOKUP(C390,exp!$A$8:$B$507,2,FALSE),"")</f>
        <v/>
      </c>
      <c r="C390" s="60"/>
      <c r="D390" s="69" t="str">
        <f>IF(AND(E390&lt;&gt;"",E390&lt;&gt;" -  -  -  -  - "),VLOOKUP(E390,acc!$A$8:$B$507,2,FALSE),"")</f>
        <v/>
      </c>
      <c r="E390" s="60"/>
      <c r="F390" s="44"/>
      <c r="G390" s="69" t="str">
        <f>IF(AND(H390&lt;&gt;"",H390&lt;&gt;" -  -  -  -  - "),VLOOKUP(H390,pay!$A$8:$B$507,2,FALSE),"")</f>
        <v/>
      </c>
      <c r="H390" s="60"/>
      <c r="I390" s="44"/>
      <c r="J390" s="93" t="str">
        <f t="shared" si="25"/>
        <v>OK</v>
      </c>
      <c r="K390" s="93" t="str">
        <f t="shared" si="26"/>
        <v>OK</v>
      </c>
      <c r="L390" s="93" t="str">
        <f t="shared" si="27"/>
        <v>OK</v>
      </c>
      <c r="M390" s="93" t="str">
        <f t="shared" si="28"/>
        <v>OK</v>
      </c>
      <c r="N390" s="63" t="str">
        <f t="shared" si="29"/>
        <v/>
      </c>
      <c r="O390" s="110">
        <f>SUMIF(exp!$B$8:$B$507,total!B390,exp!$Q$8:$Q$507)</f>
        <v>0</v>
      </c>
      <c r="P390" s="111">
        <f>IF(B390&lt;&gt;"",SUMIF(total!$B$8:$B$1007,total!B390,$F$8:$F$1007),0)</f>
        <v>0</v>
      </c>
      <c r="Q390" s="110">
        <f>SUMIF(total!$B$8:$B$1007,total!B390,$I$8:$I$1007)</f>
        <v>0</v>
      </c>
      <c r="R390" s="110">
        <f>SUMIF(acc!$B$8:$B$507,total!D390,acc!$J$8:$J$507)</f>
        <v>0</v>
      </c>
      <c r="S390" s="110">
        <f>IF(D390&lt;&gt;"",SUMIF(total!$D$8:$D$1007,total!D390,$F$8:$F$1007),0)</f>
        <v>0</v>
      </c>
      <c r="T390" s="110">
        <f>SUMIF(pay!$B$8:$B$507,total!G390,pay!$H$8:$H$507)</f>
        <v>0</v>
      </c>
      <c r="U390" s="110">
        <f>IF(G390&lt;&gt;"",SUMIF(total!$G$8:$G$1007,total!G390,$I$8:$I$1007),0)</f>
        <v>0</v>
      </c>
    </row>
    <row r="391" spans="1:21" x14ac:dyDescent="0.25">
      <c r="A391" s="69">
        <v>384</v>
      </c>
      <c r="B391" s="69" t="str">
        <f>IF(AND(C391&lt;&gt;"",C391&lt;&gt;" -  -  -  -  - "),VLOOKUP(C391,exp!$A$8:$B$507,2,FALSE),"")</f>
        <v/>
      </c>
      <c r="C391" s="60"/>
      <c r="D391" s="69" t="str">
        <f>IF(AND(E391&lt;&gt;"",E391&lt;&gt;" -  -  -  -  - "),VLOOKUP(E391,acc!$A$8:$B$507,2,FALSE),"")</f>
        <v/>
      </c>
      <c r="E391" s="60"/>
      <c r="F391" s="44"/>
      <c r="G391" s="69" t="str">
        <f>IF(AND(H391&lt;&gt;"",H391&lt;&gt;" -  -  -  -  - "),VLOOKUP(H391,pay!$A$8:$B$507,2,FALSE),"")</f>
        <v/>
      </c>
      <c r="H391" s="60"/>
      <c r="I391" s="44"/>
      <c r="J391" s="93" t="str">
        <f t="shared" si="25"/>
        <v>OK</v>
      </c>
      <c r="K391" s="93" t="str">
        <f t="shared" si="26"/>
        <v>OK</v>
      </c>
      <c r="L391" s="93" t="str">
        <f t="shared" si="27"/>
        <v>OK</v>
      </c>
      <c r="M391" s="93" t="str">
        <f t="shared" si="28"/>
        <v>OK</v>
      </c>
      <c r="N391" s="63" t="str">
        <f t="shared" si="29"/>
        <v/>
      </c>
      <c r="O391" s="110">
        <f>SUMIF(exp!$B$8:$B$507,total!B391,exp!$Q$8:$Q$507)</f>
        <v>0</v>
      </c>
      <c r="P391" s="111">
        <f>IF(B391&lt;&gt;"",SUMIF(total!$B$8:$B$1007,total!B391,$F$8:$F$1007),0)</f>
        <v>0</v>
      </c>
      <c r="Q391" s="110">
        <f>SUMIF(total!$B$8:$B$1007,total!B391,$I$8:$I$1007)</f>
        <v>0</v>
      </c>
      <c r="R391" s="110">
        <f>SUMIF(acc!$B$8:$B$507,total!D391,acc!$J$8:$J$507)</f>
        <v>0</v>
      </c>
      <c r="S391" s="110">
        <f>IF(D391&lt;&gt;"",SUMIF(total!$D$8:$D$1007,total!D391,$F$8:$F$1007),0)</f>
        <v>0</v>
      </c>
      <c r="T391" s="110">
        <f>SUMIF(pay!$B$8:$B$507,total!G391,pay!$H$8:$H$507)</f>
        <v>0</v>
      </c>
      <c r="U391" s="110">
        <f>IF(G391&lt;&gt;"",SUMIF(total!$G$8:$G$1007,total!G391,$I$8:$I$1007),0)</f>
        <v>0</v>
      </c>
    </row>
    <row r="392" spans="1:21" x14ac:dyDescent="0.25">
      <c r="A392" s="69">
        <v>385</v>
      </c>
      <c r="B392" s="69" t="str">
        <f>IF(AND(C392&lt;&gt;"",C392&lt;&gt;" -  -  -  -  - "),VLOOKUP(C392,exp!$A$8:$B$507,2,FALSE),"")</f>
        <v/>
      </c>
      <c r="C392" s="60"/>
      <c r="D392" s="69" t="str">
        <f>IF(AND(E392&lt;&gt;"",E392&lt;&gt;" -  -  -  -  - "),VLOOKUP(E392,acc!$A$8:$B$507,2,FALSE),"")</f>
        <v/>
      </c>
      <c r="E392" s="60"/>
      <c r="F392" s="44"/>
      <c r="G392" s="69" t="str">
        <f>IF(AND(H392&lt;&gt;"",H392&lt;&gt;" -  -  -  -  - "),VLOOKUP(H392,pay!$A$8:$B$507,2,FALSE),"")</f>
        <v/>
      </c>
      <c r="H392" s="60"/>
      <c r="I392" s="44"/>
      <c r="J392" s="93" t="str">
        <f t="shared" si="25"/>
        <v>OK</v>
      </c>
      <c r="K392" s="93" t="str">
        <f t="shared" si="26"/>
        <v>OK</v>
      </c>
      <c r="L392" s="93" t="str">
        <f t="shared" si="27"/>
        <v>OK</v>
      </c>
      <c r="M392" s="93" t="str">
        <f t="shared" si="28"/>
        <v>OK</v>
      </c>
      <c r="N392" s="63" t="str">
        <f t="shared" si="29"/>
        <v/>
      </c>
      <c r="O392" s="110">
        <f>SUMIF(exp!$B$8:$B$507,total!B392,exp!$Q$8:$Q$507)</f>
        <v>0</v>
      </c>
      <c r="P392" s="111">
        <f>IF(B392&lt;&gt;"",SUMIF(total!$B$8:$B$1007,total!B392,$F$8:$F$1007),0)</f>
        <v>0</v>
      </c>
      <c r="Q392" s="110">
        <f>SUMIF(total!$B$8:$B$1007,total!B392,$I$8:$I$1007)</f>
        <v>0</v>
      </c>
      <c r="R392" s="110">
        <f>SUMIF(acc!$B$8:$B$507,total!D392,acc!$J$8:$J$507)</f>
        <v>0</v>
      </c>
      <c r="S392" s="110">
        <f>IF(D392&lt;&gt;"",SUMIF(total!$D$8:$D$1007,total!D392,$F$8:$F$1007),0)</f>
        <v>0</v>
      </c>
      <c r="T392" s="110">
        <f>SUMIF(pay!$B$8:$B$507,total!G392,pay!$H$8:$H$507)</f>
        <v>0</v>
      </c>
      <c r="U392" s="110">
        <f>IF(G392&lt;&gt;"",SUMIF(total!$G$8:$G$1007,total!G392,$I$8:$I$1007),0)</f>
        <v>0</v>
      </c>
    </row>
    <row r="393" spans="1:21" x14ac:dyDescent="0.25">
      <c r="A393" s="69">
        <v>386</v>
      </c>
      <c r="B393" s="69" t="str">
        <f>IF(AND(C393&lt;&gt;"",C393&lt;&gt;" -  -  -  -  - "),VLOOKUP(C393,exp!$A$8:$B$507,2,FALSE),"")</f>
        <v/>
      </c>
      <c r="C393" s="60"/>
      <c r="D393" s="69" t="str">
        <f>IF(AND(E393&lt;&gt;"",E393&lt;&gt;" -  -  -  -  - "),VLOOKUP(E393,acc!$A$8:$B$507,2,FALSE),"")</f>
        <v/>
      </c>
      <c r="E393" s="60"/>
      <c r="F393" s="44"/>
      <c r="G393" s="69" t="str">
        <f>IF(AND(H393&lt;&gt;"",H393&lt;&gt;" -  -  -  -  - "),VLOOKUP(H393,pay!$A$8:$B$507,2,FALSE),"")</f>
        <v/>
      </c>
      <c r="H393" s="60"/>
      <c r="I393" s="44"/>
      <c r="J393" s="93" t="str">
        <f t="shared" ref="J393:J456" si="30">IF(F393&lt;&gt;I393,"колони F и I са с различна сума",IF(AND(OR(F393&lt;=0,I393&lt;=0),F393&lt;&gt;"",I393&lt;&gt;""),"Попълнена е сума равна или по-малка от 0-ла",IF(AND(OR(B393&lt;&gt;"",D393&lt;&gt;"",F393&lt;&gt;"",G393&lt;&gt;"",I393&lt;&gt;""),OR(B393="",D393="",F393="",G393="",I393="")),"Не са попълнени всички полета","OK")))</f>
        <v>OK</v>
      </c>
      <c r="K393" s="93" t="str">
        <f t="shared" ref="K393:K456" si="31">IF(O393&gt;P393,"Разходът е на по-висока стойност от посочените в Таблица 5 части от счетовнодни документи",IF(O393&gt;Q393,"Разходът е на по-висока стойност от посочените в Таблица 5 части от платежни документи","OK"))</f>
        <v>OK</v>
      </c>
      <c r="L393" s="93" t="str">
        <f t="shared" ref="L393:L456" si="32">IF(R393&lt;S393,"Сумата на частите на счетоводния документ в Т5, е по-голяма от стойността му в Т3","OK")</f>
        <v>OK</v>
      </c>
      <c r="M393" s="93" t="str">
        <f t="shared" ref="M393:M456" si="33">IF(T393&lt;U393,"Сумата на частите на платежния документ в Т5, е по-голяма от стойността му в Т4","OK")</f>
        <v>OK</v>
      </c>
      <c r="N393" s="63" t="str">
        <f t="shared" ref="N393:N456" si="34">IF(OR(ABS(F393)*100&gt;TRUNC(ABS(F393)*100),ABS(I393)*100&gt;TRUNC(ABS(I393)*100)),"Въведена е сума с повече от два знака след десетичната запетая","")</f>
        <v/>
      </c>
      <c r="O393" s="110">
        <f>SUMIF(exp!$B$8:$B$507,total!B393,exp!$Q$8:$Q$507)</f>
        <v>0</v>
      </c>
      <c r="P393" s="111">
        <f>IF(B393&lt;&gt;"",SUMIF(total!$B$8:$B$1007,total!B393,$F$8:$F$1007),0)</f>
        <v>0</v>
      </c>
      <c r="Q393" s="110">
        <f>SUMIF(total!$B$8:$B$1007,total!B393,$I$8:$I$1007)</f>
        <v>0</v>
      </c>
      <c r="R393" s="110">
        <f>SUMIF(acc!$B$8:$B$507,total!D393,acc!$J$8:$J$507)</f>
        <v>0</v>
      </c>
      <c r="S393" s="110">
        <f>IF(D393&lt;&gt;"",SUMIF(total!$D$8:$D$1007,total!D393,$F$8:$F$1007),0)</f>
        <v>0</v>
      </c>
      <c r="T393" s="110">
        <f>SUMIF(pay!$B$8:$B$507,total!G393,pay!$H$8:$H$507)</f>
        <v>0</v>
      </c>
      <c r="U393" s="110">
        <f>IF(G393&lt;&gt;"",SUMIF(total!$G$8:$G$1007,total!G393,$I$8:$I$1007),0)</f>
        <v>0</v>
      </c>
    </row>
    <row r="394" spans="1:21" x14ac:dyDescent="0.25">
      <c r="A394" s="69">
        <v>387</v>
      </c>
      <c r="B394" s="69" t="str">
        <f>IF(AND(C394&lt;&gt;"",C394&lt;&gt;" -  -  -  -  - "),VLOOKUP(C394,exp!$A$8:$B$507,2,FALSE),"")</f>
        <v/>
      </c>
      <c r="C394" s="60"/>
      <c r="D394" s="69" t="str">
        <f>IF(AND(E394&lt;&gt;"",E394&lt;&gt;" -  -  -  -  - "),VLOOKUP(E394,acc!$A$8:$B$507,2,FALSE),"")</f>
        <v/>
      </c>
      <c r="E394" s="60"/>
      <c r="F394" s="44"/>
      <c r="G394" s="69" t="str">
        <f>IF(AND(H394&lt;&gt;"",H394&lt;&gt;" -  -  -  -  - "),VLOOKUP(H394,pay!$A$8:$B$507,2,FALSE),"")</f>
        <v/>
      </c>
      <c r="H394" s="60"/>
      <c r="I394" s="44"/>
      <c r="J394" s="93" t="str">
        <f t="shared" si="30"/>
        <v>OK</v>
      </c>
      <c r="K394" s="93" t="str">
        <f t="shared" si="31"/>
        <v>OK</v>
      </c>
      <c r="L394" s="93" t="str">
        <f t="shared" si="32"/>
        <v>OK</v>
      </c>
      <c r="M394" s="93" t="str">
        <f t="shared" si="33"/>
        <v>OK</v>
      </c>
      <c r="N394" s="63" t="str">
        <f t="shared" si="34"/>
        <v/>
      </c>
      <c r="O394" s="110">
        <f>SUMIF(exp!$B$8:$B$507,total!B394,exp!$Q$8:$Q$507)</f>
        <v>0</v>
      </c>
      <c r="P394" s="111">
        <f>IF(B394&lt;&gt;"",SUMIF(total!$B$8:$B$1007,total!B394,$F$8:$F$1007),0)</f>
        <v>0</v>
      </c>
      <c r="Q394" s="110">
        <f>SUMIF(total!$B$8:$B$1007,total!B394,$I$8:$I$1007)</f>
        <v>0</v>
      </c>
      <c r="R394" s="110">
        <f>SUMIF(acc!$B$8:$B$507,total!D394,acc!$J$8:$J$507)</f>
        <v>0</v>
      </c>
      <c r="S394" s="110">
        <f>IF(D394&lt;&gt;"",SUMIF(total!$D$8:$D$1007,total!D394,$F$8:$F$1007),0)</f>
        <v>0</v>
      </c>
      <c r="T394" s="110">
        <f>SUMIF(pay!$B$8:$B$507,total!G394,pay!$H$8:$H$507)</f>
        <v>0</v>
      </c>
      <c r="U394" s="110">
        <f>IF(G394&lt;&gt;"",SUMIF(total!$G$8:$G$1007,total!G394,$I$8:$I$1007),0)</f>
        <v>0</v>
      </c>
    </row>
    <row r="395" spans="1:21" x14ac:dyDescent="0.25">
      <c r="A395" s="69">
        <v>388</v>
      </c>
      <c r="B395" s="69" t="str">
        <f>IF(AND(C395&lt;&gt;"",C395&lt;&gt;" -  -  -  -  - "),VLOOKUP(C395,exp!$A$8:$B$507,2,FALSE),"")</f>
        <v/>
      </c>
      <c r="C395" s="60"/>
      <c r="D395" s="69" t="str">
        <f>IF(AND(E395&lt;&gt;"",E395&lt;&gt;" -  -  -  -  - "),VLOOKUP(E395,acc!$A$8:$B$507,2,FALSE),"")</f>
        <v/>
      </c>
      <c r="E395" s="60"/>
      <c r="F395" s="44"/>
      <c r="G395" s="69" t="str">
        <f>IF(AND(H395&lt;&gt;"",H395&lt;&gt;" -  -  -  -  - "),VLOOKUP(H395,pay!$A$8:$B$507,2,FALSE),"")</f>
        <v/>
      </c>
      <c r="H395" s="60"/>
      <c r="I395" s="44"/>
      <c r="J395" s="93" t="str">
        <f t="shared" si="30"/>
        <v>OK</v>
      </c>
      <c r="K395" s="93" t="str">
        <f t="shared" si="31"/>
        <v>OK</v>
      </c>
      <c r="L395" s="93" t="str">
        <f t="shared" si="32"/>
        <v>OK</v>
      </c>
      <c r="M395" s="93" t="str">
        <f t="shared" si="33"/>
        <v>OK</v>
      </c>
      <c r="N395" s="63" t="str">
        <f t="shared" si="34"/>
        <v/>
      </c>
      <c r="O395" s="110">
        <f>SUMIF(exp!$B$8:$B$507,total!B395,exp!$Q$8:$Q$507)</f>
        <v>0</v>
      </c>
      <c r="P395" s="111">
        <f>IF(B395&lt;&gt;"",SUMIF(total!$B$8:$B$1007,total!B395,$F$8:$F$1007),0)</f>
        <v>0</v>
      </c>
      <c r="Q395" s="110">
        <f>SUMIF(total!$B$8:$B$1007,total!B395,$I$8:$I$1007)</f>
        <v>0</v>
      </c>
      <c r="R395" s="110">
        <f>SUMIF(acc!$B$8:$B$507,total!D395,acc!$J$8:$J$507)</f>
        <v>0</v>
      </c>
      <c r="S395" s="110">
        <f>IF(D395&lt;&gt;"",SUMIF(total!$D$8:$D$1007,total!D395,$F$8:$F$1007),0)</f>
        <v>0</v>
      </c>
      <c r="T395" s="110">
        <f>SUMIF(pay!$B$8:$B$507,total!G395,pay!$H$8:$H$507)</f>
        <v>0</v>
      </c>
      <c r="U395" s="110">
        <f>IF(G395&lt;&gt;"",SUMIF(total!$G$8:$G$1007,total!G395,$I$8:$I$1007),0)</f>
        <v>0</v>
      </c>
    </row>
    <row r="396" spans="1:21" x14ac:dyDescent="0.25">
      <c r="A396" s="69">
        <v>389</v>
      </c>
      <c r="B396" s="69" t="str">
        <f>IF(AND(C396&lt;&gt;"",C396&lt;&gt;" -  -  -  -  - "),VLOOKUP(C396,exp!$A$8:$B$507,2,FALSE),"")</f>
        <v/>
      </c>
      <c r="C396" s="60"/>
      <c r="D396" s="69" t="str">
        <f>IF(AND(E396&lt;&gt;"",E396&lt;&gt;" -  -  -  -  - "),VLOOKUP(E396,acc!$A$8:$B$507,2,FALSE),"")</f>
        <v/>
      </c>
      <c r="E396" s="60"/>
      <c r="F396" s="44"/>
      <c r="G396" s="69" t="str">
        <f>IF(AND(H396&lt;&gt;"",H396&lt;&gt;" -  -  -  -  - "),VLOOKUP(H396,pay!$A$8:$B$507,2,FALSE),"")</f>
        <v/>
      </c>
      <c r="H396" s="60"/>
      <c r="I396" s="44"/>
      <c r="J396" s="93" t="str">
        <f t="shared" si="30"/>
        <v>OK</v>
      </c>
      <c r="K396" s="93" t="str">
        <f t="shared" si="31"/>
        <v>OK</v>
      </c>
      <c r="L396" s="93" t="str">
        <f t="shared" si="32"/>
        <v>OK</v>
      </c>
      <c r="M396" s="93" t="str">
        <f t="shared" si="33"/>
        <v>OK</v>
      </c>
      <c r="N396" s="63" t="str">
        <f t="shared" si="34"/>
        <v/>
      </c>
      <c r="O396" s="110">
        <f>SUMIF(exp!$B$8:$B$507,total!B396,exp!$Q$8:$Q$507)</f>
        <v>0</v>
      </c>
      <c r="P396" s="111">
        <f>IF(B396&lt;&gt;"",SUMIF(total!$B$8:$B$1007,total!B396,$F$8:$F$1007),0)</f>
        <v>0</v>
      </c>
      <c r="Q396" s="110">
        <f>SUMIF(total!$B$8:$B$1007,total!B396,$I$8:$I$1007)</f>
        <v>0</v>
      </c>
      <c r="R396" s="110">
        <f>SUMIF(acc!$B$8:$B$507,total!D396,acc!$J$8:$J$507)</f>
        <v>0</v>
      </c>
      <c r="S396" s="110">
        <f>IF(D396&lt;&gt;"",SUMIF(total!$D$8:$D$1007,total!D396,$F$8:$F$1007),0)</f>
        <v>0</v>
      </c>
      <c r="T396" s="110">
        <f>SUMIF(pay!$B$8:$B$507,total!G396,pay!$H$8:$H$507)</f>
        <v>0</v>
      </c>
      <c r="U396" s="110">
        <f>IF(G396&lt;&gt;"",SUMIF(total!$G$8:$G$1007,total!G396,$I$8:$I$1007),0)</f>
        <v>0</v>
      </c>
    </row>
    <row r="397" spans="1:21" x14ac:dyDescent="0.25">
      <c r="A397" s="69">
        <v>390</v>
      </c>
      <c r="B397" s="69" t="str">
        <f>IF(AND(C397&lt;&gt;"",C397&lt;&gt;" -  -  -  -  - "),VLOOKUP(C397,exp!$A$8:$B$507,2,FALSE),"")</f>
        <v/>
      </c>
      <c r="C397" s="60"/>
      <c r="D397" s="69" t="str">
        <f>IF(AND(E397&lt;&gt;"",E397&lt;&gt;" -  -  -  -  - "),VLOOKUP(E397,acc!$A$8:$B$507,2,FALSE),"")</f>
        <v/>
      </c>
      <c r="E397" s="60"/>
      <c r="F397" s="44"/>
      <c r="G397" s="69" t="str">
        <f>IF(AND(H397&lt;&gt;"",H397&lt;&gt;" -  -  -  -  - "),VLOOKUP(H397,pay!$A$8:$B$507,2,FALSE),"")</f>
        <v/>
      </c>
      <c r="H397" s="60"/>
      <c r="I397" s="44"/>
      <c r="J397" s="93" t="str">
        <f t="shared" si="30"/>
        <v>OK</v>
      </c>
      <c r="K397" s="93" t="str">
        <f t="shared" si="31"/>
        <v>OK</v>
      </c>
      <c r="L397" s="93" t="str">
        <f t="shared" si="32"/>
        <v>OK</v>
      </c>
      <c r="M397" s="93" t="str">
        <f t="shared" si="33"/>
        <v>OK</v>
      </c>
      <c r="N397" s="63" t="str">
        <f t="shared" si="34"/>
        <v/>
      </c>
      <c r="O397" s="110">
        <f>SUMIF(exp!$B$8:$B$507,total!B397,exp!$Q$8:$Q$507)</f>
        <v>0</v>
      </c>
      <c r="P397" s="111">
        <f>IF(B397&lt;&gt;"",SUMIF(total!$B$8:$B$1007,total!B397,$F$8:$F$1007),0)</f>
        <v>0</v>
      </c>
      <c r="Q397" s="110">
        <f>SUMIF(total!$B$8:$B$1007,total!B397,$I$8:$I$1007)</f>
        <v>0</v>
      </c>
      <c r="R397" s="110">
        <f>SUMIF(acc!$B$8:$B$507,total!D397,acc!$J$8:$J$507)</f>
        <v>0</v>
      </c>
      <c r="S397" s="110">
        <f>IF(D397&lt;&gt;"",SUMIF(total!$D$8:$D$1007,total!D397,$F$8:$F$1007),0)</f>
        <v>0</v>
      </c>
      <c r="T397" s="110">
        <f>SUMIF(pay!$B$8:$B$507,total!G397,pay!$H$8:$H$507)</f>
        <v>0</v>
      </c>
      <c r="U397" s="110">
        <f>IF(G397&lt;&gt;"",SUMIF(total!$G$8:$G$1007,total!G397,$I$8:$I$1007),0)</f>
        <v>0</v>
      </c>
    </row>
    <row r="398" spans="1:21" x14ac:dyDescent="0.25">
      <c r="A398" s="69">
        <v>391</v>
      </c>
      <c r="B398" s="69" t="str">
        <f>IF(AND(C398&lt;&gt;"",C398&lt;&gt;" -  -  -  -  - "),VLOOKUP(C398,exp!$A$8:$B$507,2,FALSE),"")</f>
        <v/>
      </c>
      <c r="C398" s="60"/>
      <c r="D398" s="69" t="str">
        <f>IF(AND(E398&lt;&gt;"",E398&lt;&gt;" -  -  -  -  - "),VLOOKUP(E398,acc!$A$8:$B$507,2,FALSE),"")</f>
        <v/>
      </c>
      <c r="E398" s="60"/>
      <c r="F398" s="44"/>
      <c r="G398" s="69" t="str">
        <f>IF(AND(H398&lt;&gt;"",H398&lt;&gt;" -  -  -  -  - "),VLOOKUP(H398,pay!$A$8:$B$507,2,FALSE),"")</f>
        <v/>
      </c>
      <c r="H398" s="60"/>
      <c r="I398" s="44"/>
      <c r="J398" s="93" t="str">
        <f t="shared" si="30"/>
        <v>OK</v>
      </c>
      <c r="K398" s="93" t="str">
        <f t="shared" si="31"/>
        <v>OK</v>
      </c>
      <c r="L398" s="93" t="str">
        <f t="shared" si="32"/>
        <v>OK</v>
      </c>
      <c r="M398" s="93" t="str">
        <f t="shared" si="33"/>
        <v>OK</v>
      </c>
      <c r="N398" s="63" t="str">
        <f t="shared" si="34"/>
        <v/>
      </c>
      <c r="O398" s="110">
        <f>SUMIF(exp!$B$8:$B$507,total!B398,exp!$Q$8:$Q$507)</f>
        <v>0</v>
      </c>
      <c r="P398" s="111">
        <f>IF(B398&lt;&gt;"",SUMIF(total!$B$8:$B$1007,total!B398,$F$8:$F$1007),0)</f>
        <v>0</v>
      </c>
      <c r="Q398" s="110">
        <f>SUMIF(total!$B$8:$B$1007,total!B398,$I$8:$I$1007)</f>
        <v>0</v>
      </c>
      <c r="R398" s="110">
        <f>SUMIF(acc!$B$8:$B$507,total!D398,acc!$J$8:$J$507)</f>
        <v>0</v>
      </c>
      <c r="S398" s="110">
        <f>IF(D398&lt;&gt;"",SUMIF(total!$D$8:$D$1007,total!D398,$F$8:$F$1007),0)</f>
        <v>0</v>
      </c>
      <c r="T398" s="110">
        <f>SUMIF(pay!$B$8:$B$507,total!G398,pay!$H$8:$H$507)</f>
        <v>0</v>
      </c>
      <c r="U398" s="110">
        <f>IF(G398&lt;&gt;"",SUMIF(total!$G$8:$G$1007,total!G398,$I$8:$I$1007),0)</f>
        <v>0</v>
      </c>
    </row>
    <row r="399" spans="1:21" x14ac:dyDescent="0.25">
      <c r="A399" s="69">
        <v>392</v>
      </c>
      <c r="B399" s="69" t="str">
        <f>IF(AND(C399&lt;&gt;"",C399&lt;&gt;" -  -  -  -  - "),VLOOKUP(C399,exp!$A$8:$B$507,2,FALSE),"")</f>
        <v/>
      </c>
      <c r="C399" s="60"/>
      <c r="D399" s="69" t="str">
        <f>IF(AND(E399&lt;&gt;"",E399&lt;&gt;" -  -  -  -  - "),VLOOKUP(E399,acc!$A$8:$B$507,2,FALSE),"")</f>
        <v/>
      </c>
      <c r="E399" s="60"/>
      <c r="F399" s="44"/>
      <c r="G399" s="69" t="str">
        <f>IF(AND(H399&lt;&gt;"",H399&lt;&gt;" -  -  -  -  - "),VLOOKUP(H399,pay!$A$8:$B$507,2,FALSE),"")</f>
        <v/>
      </c>
      <c r="H399" s="60"/>
      <c r="I399" s="44"/>
      <c r="J399" s="93" t="str">
        <f t="shared" si="30"/>
        <v>OK</v>
      </c>
      <c r="K399" s="93" t="str">
        <f t="shared" si="31"/>
        <v>OK</v>
      </c>
      <c r="L399" s="93" t="str">
        <f t="shared" si="32"/>
        <v>OK</v>
      </c>
      <c r="M399" s="93" t="str">
        <f t="shared" si="33"/>
        <v>OK</v>
      </c>
      <c r="N399" s="63" t="str">
        <f t="shared" si="34"/>
        <v/>
      </c>
      <c r="O399" s="110">
        <f>SUMIF(exp!$B$8:$B$507,total!B399,exp!$Q$8:$Q$507)</f>
        <v>0</v>
      </c>
      <c r="P399" s="111">
        <f>IF(B399&lt;&gt;"",SUMIF(total!$B$8:$B$1007,total!B399,$F$8:$F$1007),0)</f>
        <v>0</v>
      </c>
      <c r="Q399" s="110">
        <f>SUMIF(total!$B$8:$B$1007,total!B399,$I$8:$I$1007)</f>
        <v>0</v>
      </c>
      <c r="R399" s="110">
        <f>SUMIF(acc!$B$8:$B$507,total!D399,acc!$J$8:$J$507)</f>
        <v>0</v>
      </c>
      <c r="S399" s="110">
        <f>IF(D399&lt;&gt;"",SUMIF(total!$D$8:$D$1007,total!D399,$F$8:$F$1007),0)</f>
        <v>0</v>
      </c>
      <c r="T399" s="110">
        <f>SUMIF(pay!$B$8:$B$507,total!G399,pay!$H$8:$H$507)</f>
        <v>0</v>
      </c>
      <c r="U399" s="110">
        <f>IF(G399&lt;&gt;"",SUMIF(total!$G$8:$G$1007,total!G399,$I$8:$I$1007),0)</f>
        <v>0</v>
      </c>
    </row>
    <row r="400" spans="1:21" x14ac:dyDescent="0.25">
      <c r="A400" s="69">
        <v>393</v>
      </c>
      <c r="B400" s="69" t="str">
        <f>IF(AND(C400&lt;&gt;"",C400&lt;&gt;" -  -  -  -  - "),VLOOKUP(C400,exp!$A$8:$B$507,2,FALSE),"")</f>
        <v/>
      </c>
      <c r="C400" s="60"/>
      <c r="D400" s="69" t="str">
        <f>IF(AND(E400&lt;&gt;"",E400&lt;&gt;" -  -  -  -  - "),VLOOKUP(E400,acc!$A$8:$B$507,2,FALSE),"")</f>
        <v/>
      </c>
      <c r="E400" s="60"/>
      <c r="F400" s="44"/>
      <c r="G400" s="69" t="str">
        <f>IF(AND(H400&lt;&gt;"",H400&lt;&gt;" -  -  -  -  - "),VLOOKUP(H400,pay!$A$8:$B$507,2,FALSE),"")</f>
        <v/>
      </c>
      <c r="H400" s="60"/>
      <c r="I400" s="44"/>
      <c r="J400" s="93" t="str">
        <f t="shared" si="30"/>
        <v>OK</v>
      </c>
      <c r="K400" s="93" t="str">
        <f t="shared" si="31"/>
        <v>OK</v>
      </c>
      <c r="L400" s="93" t="str">
        <f t="shared" si="32"/>
        <v>OK</v>
      </c>
      <c r="M400" s="93" t="str">
        <f t="shared" si="33"/>
        <v>OK</v>
      </c>
      <c r="N400" s="63" t="str">
        <f t="shared" si="34"/>
        <v/>
      </c>
      <c r="O400" s="110">
        <f>SUMIF(exp!$B$8:$B$507,total!B400,exp!$Q$8:$Q$507)</f>
        <v>0</v>
      </c>
      <c r="P400" s="111">
        <f>IF(B400&lt;&gt;"",SUMIF(total!$B$8:$B$1007,total!B400,$F$8:$F$1007),0)</f>
        <v>0</v>
      </c>
      <c r="Q400" s="110">
        <f>SUMIF(total!$B$8:$B$1007,total!B400,$I$8:$I$1007)</f>
        <v>0</v>
      </c>
      <c r="R400" s="110">
        <f>SUMIF(acc!$B$8:$B$507,total!D400,acc!$J$8:$J$507)</f>
        <v>0</v>
      </c>
      <c r="S400" s="110">
        <f>IF(D400&lt;&gt;"",SUMIF(total!$D$8:$D$1007,total!D400,$F$8:$F$1007),0)</f>
        <v>0</v>
      </c>
      <c r="T400" s="110">
        <f>SUMIF(pay!$B$8:$B$507,total!G400,pay!$H$8:$H$507)</f>
        <v>0</v>
      </c>
      <c r="U400" s="110">
        <f>IF(G400&lt;&gt;"",SUMIF(total!$G$8:$G$1007,total!G400,$I$8:$I$1007),0)</f>
        <v>0</v>
      </c>
    </row>
    <row r="401" spans="1:21" x14ac:dyDescent="0.25">
      <c r="A401" s="69">
        <v>394</v>
      </c>
      <c r="B401" s="69" t="str">
        <f>IF(AND(C401&lt;&gt;"",C401&lt;&gt;" -  -  -  -  - "),VLOOKUP(C401,exp!$A$8:$B$507,2,FALSE),"")</f>
        <v/>
      </c>
      <c r="C401" s="60"/>
      <c r="D401" s="69" t="str">
        <f>IF(AND(E401&lt;&gt;"",E401&lt;&gt;" -  -  -  -  - "),VLOOKUP(E401,acc!$A$8:$B$507,2,FALSE),"")</f>
        <v/>
      </c>
      <c r="E401" s="60"/>
      <c r="F401" s="44"/>
      <c r="G401" s="69" t="str">
        <f>IF(AND(H401&lt;&gt;"",H401&lt;&gt;" -  -  -  -  - "),VLOOKUP(H401,pay!$A$8:$B$507,2,FALSE),"")</f>
        <v/>
      </c>
      <c r="H401" s="60"/>
      <c r="I401" s="44"/>
      <c r="J401" s="93" t="str">
        <f t="shared" si="30"/>
        <v>OK</v>
      </c>
      <c r="K401" s="93" t="str">
        <f t="shared" si="31"/>
        <v>OK</v>
      </c>
      <c r="L401" s="93" t="str">
        <f t="shared" si="32"/>
        <v>OK</v>
      </c>
      <c r="M401" s="93" t="str">
        <f t="shared" si="33"/>
        <v>OK</v>
      </c>
      <c r="N401" s="63" t="str">
        <f t="shared" si="34"/>
        <v/>
      </c>
      <c r="O401" s="110">
        <f>SUMIF(exp!$B$8:$B$507,total!B401,exp!$Q$8:$Q$507)</f>
        <v>0</v>
      </c>
      <c r="P401" s="111">
        <f>IF(B401&lt;&gt;"",SUMIF(total!$B$8:$B$1007,total!B401,$F$8:$F$1007),0)</f>
        <v>0</v>
      </c>
      <c r="Q401" s="110">
        <f>SUMIF(total!$B$8:$B$1007,total!B401,$I$8:$I$1007)</f>
        <v>0</v>
      </c>
      <c r="R401" s="110">
        <f>SUMIF(acc!$B$8:$B$507,total!D401,acc!$J$8:$J$507)</f>
        <v>0</v>
      </c>
      <c r="S401" s="110">
        <f>IF(D401&lt;&gt;"",SUMIF(total!$D$8:$D$1007,total!D401,$F$8:$F$1007),0)</f>
        <v>0</v>
      </c>
      <c r="T401" s="110">
        <f>SUMIF(pay!$B$8:$B$507,total!G401,pay!$H$8:$H$507)</f>
        <v>0</v>
      </c>
      <c r="U401" s="110">
        <f>IF(G401&lt;&gt;"",SUMIF(total!$G$8:$G$1007,total!G401,$I$8:$I$1007),0)</f>
        <v>0</v>
      </c>
    </row>
    <row r="402" spans="1:21" x14ac:dyDescent="0.25">
      <c r="A402" s="69">
        <v>395</v>
      </c>
      <c r="B402" s="69" t="str">
        <f>IF(AND(C402&lt;&gt;"",C402&lt;&gt;" -  -  -  -  - "),VLOOKUP(C402,exp!$A$8:$B$507,2,FALSE),"")</f>
        <v/>
      </c>
      <c r="C402" s="60"/>
      <c r="D402" s="69" t="str">
        <f>IF(AND(E402&lt;&gt;"",E402&lt;&gt;" -  -  -  -  - "),VLOOKUP(E402,acc!$A$8:$B$507,2,FALSE),"")</f>
        <v/>
      </c>
      <c r="E402" s="60"/>
      <c r="F402" s="44"/>
      <c r="G402" s="69" t="str">
        <f>IF(AND(H402&lt;&gt;"",H402&lt;&gt;" -  -  -  -  - "),VLOOKUP(H402,pay!$A$8:$B$507,2,FALSE),"")</f>
        <v/>
      </c>
      <c r="H402" s="60"/>
      <c r="I402" s="44"/>
      <c r="J402" s="93" t="str">
        <f t="shared" si="30"/>
        <v>OK</v>
      </c>
      <c r="K402" s="93" t="str">
        <f t="shared" si="31"/>
        <v>OK</v>
      </c>
      <c r="L402" s="93" t="str">
        <f t="shared" si="32"/>
        <v>OK</v>
      </c>
      <c r="M402" s="93" t="str">
        <f t="shared" si="33"/>
        <v>OK</v>
      </c>
      <c r="N402" s="63" t="str">
        <f t="shared" si="34"/>
        <v/>
      </c>
      <c r="O402" s="110">
        <f>SUMIF(exp!$B$8:$B$507,total!B402,exp!$Q$8:$Q$507)</f>
        <v>0</v>
      </c>
      <c r="P402" s="111">
        <f>IF(B402&lt;&gt;"",SUMIF(total!$B$8:$B$1007,total!B402,$F$8:$F$1007),0)</f>
        <v>0</v>
      </c>
      <c r="Q402" s="110">
        <f>SUMIF(total!$B$8:$B$1007,total!B402,$I$8:$I$1007)</f>
        <v>0</v>
      </c>
      <c r="R402" s="110">
        <f>SUMIF(acc!$B$8:$B$507,total!D402,acc!$J$8:$J$507)</f>
        <v>0</v>
      </c>
      <c r="S402" s="110">
        <f>IF(D402&lt;&gt;"",SUMIF(total!$D$8:$D$1007,total!D402,$F$8:$F$1007),0)</f>
        <v>0</v>
      </c>
      <c r="T402" s="110">
        <f>SUMIF(pay!$B$8:$B$507,total!G402,pay!$H$8:$H$507)</f>
        <v>0</v>
      </c>
      <c r="U402" s="110">
        <f>IF(G402&lt;&gt;"",SUMIF(total!$G$8:$G$1007,total!G402,$I$8:$I$1007),0)</f>
        <v>0</v>
      </c>
    </row>
    <row r="403" spans="1:21" x14ac:dyDescent="0.25">
      <c r="A403" s="69">
        <v>396</v>
      </c>
      <c r="B403" s="69" t="str">
        <f>IF(AND(C403&lt;&gt;"",C403&lt;&gt;" -  -  -  -  - "),VLOOKUP(C403,exp!$A$8:$B$507,2,FALSE),"")</f>
        <v/>
      </c>
      <c r="C403" s="60"/>
      <c r="D403" s="69" t="str">
        <f>IF(AND(E403&lt;&gt;"",E403&lt;&gt;" -  -  -  -  - "),VLOOKUP(E403,acc!$A$8:$B$507,2,FALSE),"")</f>
        <v/>
      </c>
      <c r="E403" s="60"/>
      <c r="F403" s="44"/>
      <c r="G403" s="69" t="str">
        <f>IF(AND(H403&lt;&gt;"",H403&lt;&gt;" -  -  -  -  - "),VLOOKUP(H403,pay!$A$8:$B$507,2,FALSE),"")</f>
        <v/>
      </c>
      <c r="H403" s="60"/>
      <c r="I403" s="44"/>
      <c r="J403" s="93" t="str">
        <f t="shared" si="30"/>
        <v>OK</v>
      </c>
      <c r="K403" s="93" t="str">
        <f t="shared" si="31"/>
        <v>OK</v>
      </c>
      <c r="L403" s="93" t="str">
        <f t="shared" si="32"/>
        <v>OK</v>
      </c>
      <c r="M403" s="93" t="str">
        <f t="shared" si="33"/>
        <v>OK</v>
      </c>
      <c r="N403" s="63" t="str">
        <f t="shared" si="34"/>
        <v/>
      </c>
      <c r="O403" s="110">
        <f>SUMIF(exp!$B$8:$B$507,total!B403,exp!$Q$8:$Q$507)</f>
        <v>0</v>
      </c>
      <c r="P403" s="111">
        <f>IF(B403&lt;&gt;"",SUMIF(total!$B$8:$B$1007,total!B403,$F$8:$F$1007),0)</f>
        <v>0</v>
      </c>
      <c r="Q403" s="110">
        <f>SUMIF(total!$B$8:$B$1007,total!B403,$I$8:$I$1007)</f>
        <v>0</v>
      </c>
      <c r="R403" s="110">
        <f>SUMIF(acc!$B$8:$B$507,total!D403,acc!$J$8:$J$507)</f>
        <v>0</v>
      </c>
      <c r="S403" s="110">
        <f>IF(D403&lt;&gt;"",SUMIF(total!$D$8:$D$1007,total!D403,$F$8:$F$1007),0)</f>
        <v>0</v>
      </c>
      <c r="T403" s="110">
        <f>SUMIF(pay!$B$8:$B$507,total!G403,pay!$H$8:$H$507)</f>
        <v>0</v>
      </c>
      <c r="U403" s="110">
        <f>IF(G403&lt;&gt;"",SUMIF(total!$G$8:$G$1007,total!G403,$I$8:$I$1007),0)</f>
        <v>0</v>
      </c>
    </row>
    <row r="404" spans="1:21" x14ac:dyDescent="0.25">
      <c r="A404" s="69">
        <v>397</v>
      </c>
      <c r="B404" s="69" t="str">
        <f>IF(AND(C404&lt;&gt;"",C404&lt;&gt;" -  -  -  -  - "),VLOOKUP(C404,exp!$A$8:$B$507,2,FALSE),"")</f>
        <v/>
      </c>
      <c r="C404" s="60"/>
      <c r="D404" s="69" t="str">
        <f>IF(AND(E404&lt;&gt;"",E404&lt;&gt;" -  -  -  -  - "),VLOOKUP(E404,acc!$A$8:$B$507,2,FALSE),"")</f>
        <v/>
      </c>
      <c r="E404" s="60"/>
      <c r="F404" s="44"/>
      <c r="G404" s="69" t="str">
        <f>IF(AND(H404&lt;&gt;"",H404&lt;&gt;" -  -  -  -  - "),VLOOKUP(H404,pay!$A$8:$B$507,2,FALSE),"")</f>
        <v/>
      </c>
      <c r="H404" s="60"/>
      <c r="I404" s="44"/>
      <c r="J404" s="93" t="str">
        <f t="shared" si="30"/>
        <v>OK</v>
      </c>
      <c r="K404" s="93" t="str">
        <f t="shared" si="31"/>
        <v>OK</v>
      </c>
      <c r="L404" s="93" t="str">
        <f t="shared" si="32"/>
        <v>OK</v>
      </c>
      <c r="M404" s="93" t="str">
        <f t="shared" si="33"/>
        <v>OK</v>
      </c>
      <c r="N404" s="63" t="str">
        <f t="shared" si="34"/>
        <v/>
      </c>
      <c r="O404" s="110">
        <f>SUMIF(exp!$B$8:$B$507,total!B404,exp!$Q$8:$Q$507)</f>
        <v>0</v>
      </c>
      <c r="P404" s="111">
        <f>IF(B404&lt;&gt;"",SUMIF(total!$B$8:$B$1007,total!B404,$F$8:$F$1007),0)</f>
        <v>0</v>
      </c>
      <c r="Q404" s="110">
        <f>SUMIF(total!$B$8:$B$1007,total!B404,$I$8:$I$1007)</f>
        <v>0</v>
      </c>
      <c r="R404" s="110">
        <f>SUMIF(acc!$B$8:$B$507,total!D404,acc!$J$8:$J$507)</f>
        <v>0</v>
      </c>
      <c r="S404" s="110">
        <f>IF(D404&lt;&gt;"",SUMIF(total!$D$8:$D$1007,total!D404,$F$8:$F$1007),0)</f>
        <v>0</v>
      </c>
      <c r="T404" s="110">
        <f>SUMIF(pay!$B$8:$B$507,total!G404,pay!$H$8:$H$507)</f>
        <v>0</v>
      </c>
      <c r="U404" s="110">
        <f>IF(G404&lt;&gt;"",SUMIF(total!$G$8:$G$1007,total!G404,$I$8:$I$1007),0)</f>
        <v>0</v>
      </c>
    </row>
    <row r="405" spans="1:21" x14ac:dyDescent="0.25">
      <c r="A405" s="69">
        <v>398</v>
      </c>
      <c r="B405" s="69" t="str">
        <f>IF(AND(C405&lt;&gt;"",C405&lt;&gt;" -  -  -  -  - "),VLOOKUP(C405,exp!$A$8:$B$507,2,FALSE),"")</f>
        <v/>
      </c>
      <c r="C405" s="60"/>
      <c r="D405" s="69" t="str">
        <f>IF(AND(E405&lt;&gt;"",E405&lt;&gt;" -  -  -  -  - "),VLOOKUP(E405,acc!$A$8:$B$507,2,FALSE),"")</f>
        <v/>
      </c>
      <c r="E405" s="60"/>
      <c r="F405" s="44"/>
      <c r="G405" s="69" t="str">
        <f>IF(AND(H405&lt;&gt;"",H405&lt;&gt;" -  -  -  -  - "),VLOOKUP(H405,pay!$A$8:$B$507,2,FALSE),"")</f>
        <v/>
      </c>
      <c r="H405" s="60"/>
      <c r="I405" s="44"/>
      <c r="J405" s="93" t="str">
        <f t="shared" si="30"/>
        <v>OK</v>
      </c>
      <c r="K405" s="93" t="str">
        <f t="shared" si="31"/>
        <v>OK</v>
      </c>
      <c r="L405" s="93" t="str">
        <f t="shared" si="32"/>
        <v>OK</v>
      </c>
      <c r="M405" s="93" t="str">
        <f t="shared" si="33"/>
        <v>OK</v>
      </c>
      <c r="N405" s="63" t="str">
        <f t="shared" si="34"/>
        <v/>
      </c>
      <c r="O405" s="110">
        <f>SUMIF(exp!$B$8:$B$507,total!B405,exp!$Q$8:$Q$507)</f>
        <v>0</v>
      </c>
      <c r="P405" s="111">
        <f>IF(B405&lt;&gt;"",SUMIF(total!$B$8:$B$1007,total!B405,$F$8:$F$1007),0)</f>
        <v>0</v>
      </c>
      <c r="Q405" s="110">
        <f>SUMIF(total!$B$8:$B$1007,total!B405,$I$8:$I$1007)</f>
        <v>0</v>
      </c>
      <c r="R405" s="110">
        <f>SUMIF(acc!$B$8:$B$507,total!D405,acc!$J$8:$J$507)</f>
        <v>0</v>
      </c>
      <c r="S405" s="110">
        <f>IF(D405&lt;&gt;"",SUMIF(total!$D$8:$D$1007,total!D405,$F$8:$F$1007),0)</f>
        <v>0</v>
      </c>
      <c r="T405" s="110">
        <f>SUMIF(pay!$B$8:$B$507,total!G405,pay!$H$8:$H$507)</f>
        <v>0</v>
      </c>
      <c r="U405" s="110">
        <f>IF(G405&lt;&gt;"",SUMIF(total!$G$8:$G$1007,total!G405,$I$8:$I$1007),0)</f>
        <v>0</v>
      </c>
    </row>
    <row r="406" spans="1:21" x14ac:dyDescent="0.25">
      <c r="A406" s="69">
        <v>399</v>
      </c>
      <c r="B406" s="69" t="str">
        <f>IF(AND(C406&lt;&gt;"",C406&lt;&gt;" -  -  -  -  - "),VLOOKUP(C406,exp!$A$8:$B$507,2,FALSE),"")</f>
        <v/>
      </c>
      <c r="C406" s="60"/>
      <c r="D406" s="69" t="str">
        <f>IF(AND(E406&lt;&gt;"",E406&lt;&gt;" -  -  -  -  - "),VLOOKUP(E406,acc!$A$8:$B$507,2,FALSE),"")</f>
        <v/>
      </c>
      <c r="E406" s="60"/>
      <c r="F406" s="44"/>
      <c r="G406" s="69" t="str">
        <f>IF(AND(H406&lt;&gt;"",H406&lt;&gt;" -  -  -  -  - "),VLOOKUP(H406,pay!$A$8:$B$507,2,FALSE),"")</f>
        <v/>
      </c>
      <c r="H406" s="60"/>
      <c r="I406" s="44"/>
      <c r="J406" s="93" t="str">
        <f t="shared" si="30"/>
        <v>OK</v>
      </c>
      <c r="K406" s="93" t="str">
        <f t="shared" si="31"/>
        <v>OK</v>
      </c>
      <c r="L406" s="93" t="str">
        <f t="shared" si="32"/>
        <v>OK</v>
      </c>
      <c r="M406" s="93" t="str">
        <f t="shared" si="33"/>
        <v>OK</v>
      </c>
      <c r="N406" s="63" t="str">
        <f t="shared" si="34"/>
        <v/>
      </c>
      <c r="O406" s="110">
        <f>SUMIF(exp!$B$8:$B$507,total!B406,exp!$Q$8:$Q$507)</f>
        <v>0</v>
      </c>
      <c r="P406" s="111">
        <f>IF(B406&lt;&gt;"",SUMIF(total!$B$8:$B$1007,total!B406,$F$8:$F$1007),0)</f>
        <v>0</v>
      </c>
      <c r="Q406" s="110">
        <f>SUMIF(total!$B$8:$B$1007,total!B406,$I$8:$I$1007)</f>
        <v>0</v>
      </c>
      <c r="R406" s="110">
        <f>SUMIF(acc!$B$8:$B$507,total!D406,acc!$J$8:$J$507)</f>
        <v>0</v>
      </c>
      <c r="S406" s="110">
        <f>IF(D406&lt;&gt;"",SUMIF(total!$D$8:$D$1007,total!D406,$F$8:$F$1007),0)</f>
        <v>0</v>
      </c>
      <c r="T406" s="110">
        <f>SUMIF(pay!$B$8:$B$507,total!G406,pay!$H$8:$H$507)</f>
        <v>0</v>
      </c>
      <c r="U406" s="110">
        <f>IF(G406&lt;&gt;"",SUMIF(total!$G$8:$G$1007,total!G406,$I$8:$I$1007),0)</f>
        <v>0</v>
      </c>
    </row>
    <row r="407" spans="1:21" x14ac:dyDescent="0.25">
      <c r="A407" s="69">
        <v>400</v>
      </c>
      <c r="B407" s="69" t="str">
        <f>IF(AND(C407&lt;&gt;"",C407&lt;&gt;" -  -  -  -  - "),VLOOKUP(C407,exp!$A$8:$B$507,2,FALSE),"")</f>
        <v/>
      </c>
      <c r="C407" s="60"/>
      <c r="D407" s="69" t="str">
        <f>IF(AND(E407&lt;&gt;"",E407&lt;&gt;" -  -  -  -  - "),VLOOKUP(E407,acc!$A$8:$B$507,2,FALSE),"")</f>
        <v/>
      </c>
      <c r="E407" s="60"/>
      <c r="F407" s="44"/>
      <c r="G407" s="69" t="str">
        <f>IF(AND(H407&lt;&gt;"",H407&lt;&gt;" -  -  -  -  - "),VLOOKUP(H407,pay!$A$8:$B$507,2,FALSE),"")</f>
        <v/>
      </c>
      <c r="H407" s="60"/>
      <c r="I407" s="44"/>
      <c r="J407" s="93" t="str">
        <f t="shared" si="30"/>
        <v>OK</v>
      </c>
      <c r="K407" s="93" t="str">
        <f t="shared" si="31"/>
        <v>OK</v>
      </c>
      <c r="L407" s="93" t="str">
        <f t="shared" si="32"/>
        <v>OK</v>
      </c>
      <c r="M407" s="93" t="str">
        <f t="shared" si="33"/>
        <v>OK</v>
      </c>
      <c r="N407" s="63" t="str">
        <f t="shared" si="34"/>
        <v/>
      </c>
      <c r="O407" s="110">
        <f>SUMIF(exp!$B$8:$B$507,total!B407,exp!$Q$8:$Q$507)</f>
        <v>0</v>
      </c>
      <c r="P407" s="111">
        <f>IF(B407&lt;&gt;"",SUMIF(total!$B$8:$B$1007,total!B407,$F$8:$F$1007),0)</f>
        <v>0</v>
      </c>
      <c r="Q407" s="110">
        <f>SUMIF(total!$B$8:$B$1007,total!B407,$I$8:$I$1007)</f>
        <v>0</v>
      </c>
      <c r="R407" s="110">
        <f>SUMIF(acc!$B$8:$B$507,total!D407,acc!$J$8:$J$507)</f>
        <v>0</v>
      </c>
      <c r="S407" s="110">
        <f>IF(D407&lt;&gt;"",SUMIF(total!$D$8:$D$1007,total!D407,$F$8:$F$1007),0)</f>
        <v>0</v>
      </c>
      <c r="T407" s="110">
        <f>SUMIF(pay!$B$8:$B$507,total!G407,pay!$H$8:$H$507)</f>
        <v>0</v>
      </c>
      <c r="U407" s="110">
        <f>IF(G407&lt;&gt;"",SUMIF(total!$G$8:$G$1007,total!G407,$I$8:$I$1007),0)</f>
        <v>0</v>
      </c>
    </row>
    <row r="408" spans="1:21" x14ac:dyDescent="0.25">
      <c r="A408" s="69">
        <v>401</v>
      </c>
      <c r="B408" s="69" t="str">
        <f>IF(AND(C408&lt;&gt;"",C408&lt;&gt;" -  -  -  -  - "),VLOOKUP(C408,exp!$A$8:$B$507,2,FALSE),"")</f>
        <v/>
      </c>
      <c r="C408" s="60"/>
      <c r="D408" s="69" t="str">
        <f>IF(AND(E408&lt;&gt;"",E408&lt;&gt;" -  -  -  -  - "),VLOOKUP(E408,acc!$A$8:$B$507,2,FALSE),"")</f>
        <v/>
      </c>
      <c r="E408" s="60"/>
      <c r="F408" s="44"/>
      <c r="G408" s="69" t="str">
        <f>IF(AND(H408&lt;&gt;"",H408&lt;&gt;" -  -  -  -  - "),VLOOKUP(H408,pay!$A$8:$B$507,2,FALSE),"")</f>
        <v/>
      </c>
      <c r="H408" s="60"/>
      <c r="I408" s="44"/>
      <c r="J408" s="93" t="str">
        <f t="shared" si="30"/>
        <v>OK</v>
      </c>
      <c r="K408" s="93" t="str">
        <f t="shared" si="31"/>
        <v>OK</v>
      </c>
      <c r="L408" s="93" t="str">
        <f t="shared" si="32"/>
        <v>OK</v>
      </c>
      <c r="M408" s="93" t="str">
        <f t="shared" si="33"/>
        <v>OK</v>
      </c>
      <c r="N408" s="63" t="str">
        <f t="shared" si="34"/>
        <v/>
      </c>
      <c r="O408" s="110">
        <f>SUMIF(exp!$B$8:$B$507,total!B408,exp!$Q$8:$Q$507)</f>
        <v>0</v>
      </c>
      <c r="P408" s="111">
        <f>IF(B408&lt;&gt;"",SUMIF(total!$B$8:$B$1007,total!B408,$F$8:$F$1007),0)</f>
        <v>0</v>
      </c>
      <c r="Q408" s="110">
        <f>SUMIF(total!$B$8:$B$1007,total!B408,$I$8:$I$1007)</f>
        <v>0</v>
      </c>
      <c r="R408" s="110">
        <f>SUMIF(acc!$B$8:$B$507,total!D408,acc!$J$8:$J$507)</f>
        <v>0</v>
      </c>
      <c r="S408" s="110">
        <f>IF(D408&lt;&gt;"",SUMIF(total!$D$8:$D$1007,total!D408,$F$8:$F$1007),0)</f>
        <v>0</v>
      </c>
      <c r="T408" s="110">
        <f>SUMIF(pay!$B$8:$B$507,total!G408,pay!$H$8:$H$507)</f>
        <v>0</v>
      </c>
      <c r="U408" s="110">
        <f>IF(G408&lt;&gt;"",SUMIF(total!$G$8:$G$1007,total!G408,$I$8:$I$1007),0)</f>
        <v>0</v>
      </c>
    </row>
    <row r="409" spans="1:21" x14ac:dyDescent="0.25">
      <c r="A409" s="69">
        <v>402</v>
      </c>
      <c r="B409" s="69" t="str">
        <f>IF(AND(C409&lt;&gt;"",C409&lt;&gt;" -  -  -  -  - "),VLOOKUP(C409,exp!$A$8:$B$507,2,FALSE),"")</f>
        <v/>
      </c>
      <c r="C409" s="60"/>
      <c r="D409" s="69" t="str">
        <f>IF(AND(E409&lt;&gt;"",E409&lt;&gt;" -  -  -  -  - "),VLOOKUP(E409,acc!$A$8:$B$507,2,FALSE),"")</f>
        <v/>
      </c>
      <c r="E409" s="60"/>
      <c r="F409" s="44"/>
      <c r="G409" s="69" t="str">
        <f>IF(AND(H409&lt;&gt;"",H409&lt;&gt;" -  -  -  -  - "),VLOOKUP(H409,pay!$A$8:$B$507,2,FALSE),"")</f>
        <v/>
      </c>
      <c r="H409" s="60"/>
      <c r="I409" s="44"/>
      <c r="J409" s="93" t="str">
        <f t="shared" si="30"/>
        <v>OK</v>
      </c>
      <c r="K409" s="93" t="str">
        <f t="shared" si="31"/>
        <v>OK</v>
      </c>
      <c r="L409" s="93" t="str">
        <f t="shared" si="32"/>
        <v>OK</v>
      </c>
      <c r="M409" s="93" t="str">
        <f t="shared" si="33"/>
        <v>OK</v>
      </c>
      <c r="N409" s="63" t="str">
        <f t="shared" si="34"/>
        <v/>
      </c>
      <c r="O409" s="110">
        <f>SUMIF(exp!$B$8:$B$507,total!B409,exp!$Q$8:$Q$507)</f>
        <v>0</v>
      </c>
      <c r="P409" s="111">
        <f>IF(B409&lt;&gt;"",SUMIF(total!$B$8:$B$1007,total!B409,$F$8:$F$1007),0)</f>
        <v>0</v>
      </c>
      <c r="Q409" s="110">
        <f>SUMIF(total!$B$8:$B$1007,total!B409,$I$8:$I$1007)</f>
        <v>0</v>
      </c>
      <c r="R409" s="110">
        <f>SUMIF(acc!$B$8:$B$507,total!D409,acc!$J$8:$J$507)</f>
        <v>0</v>
      </c>
      <c r="S409" s="110">
        <f>IF(D409&lt;&gt;"",SUMIF(total!$D$8:$D$1007,total!D409,$F$8:$F$1007),0)</f>
        <v>0</v>
      </c>
      <c r="T409" s="110">
        <f>SUMIF(pay!$B$8:$B$507,total!G409,pay!$H$8:$H$507)</f>
        <v>0</v>
      </c>
      <c r="U409" s="110">
        <f>IF(G409&lt;&gt;"",SUMIF(total!$G$8:$G$1007,total!G409,$I$8:$I$1007),0)</f>
        <v>0</v>
      </c>
    </row>
    <row r="410" spans="1:21" x14ac:dyDescent="0.25">
      <c r="A410" s="69">
        <v>403</v>
      </c>
      <c r="B410" s="69" t="str">
        <f>IF(AND(C410&lt;&gt;"",C410&lt;&gt;" -  -  -  -  - "),VLOOKUP(C410,exp!$A$8:$B$507,2,FALSE),"")</f>
        <v/>
      </c>
      <c r="C410" s="60"/>
      <c r="D410" s="69" t="str">
        <f>IF(AND(E410&lt;&gt;"",E410&lt;&gt;" -  -  -  -  - "),VLOOKUP(E410,acc!$A$8:$B$507,2,FALSE),"")</f>
        <v/>
      </c>
      <c r="E410" s="60"/>
      <c r="F410" s="44"/>
      <c r="G410" s="69" t="str">
        <f>IF(AND(H410&lt;&gt;"",H410&lt;&gt;" -  -  -  -  - "),VLOOKUP(H410,pay!$A$8:$B$507,2,FALSE),"")</f>
        <v/>
      </c>
      <c r="H410" s="60"/>
      <c r="I410" s="44"/>
      <c r="J410" s="93" t="str">
        <f t="shared" si="30"/>
        <v>OK</v>
      </c>
      <c r="K410" s="93" t="str">
        <f t="shared" si="31"/>
        <v>OK</v>
      </c>
      <c r="L410" s="93" t="str">
        <f t="shared" si="32"/>
        <v>OK</v>
      </c>
      <c r="M410" s="93" t="str">
        <f t="shared" si="33"/>
        <v>OK</v>
      </c>
      <c r="N410" s="63" t="str">
        <f t="shared" si="34"/>
        <v/>
      </c>
      <c r="O410" s="110">
        <f>SUMIF(exp!$B$8:$B$507,total!B410,exp!$Q$8:$Q$507)</f>
        <v>0</v>
      </c>
      <c r="P410" s="111">
        <f>IF(B410&lt;&gt;"",SUMIF(total!$B$8:$B$1007,total!B410,$F$8:$F$1007),0)</f>
        <v>0</v>
      </c>
      <c r="Q410" s="110">
        <f>SUMIF(total!$B$8:$B$1007,total!B410,$I$8:$I$1007)</f>
        <v>0</v>
      </c>
      <c r="R410" s="110">
        <f>SUMIF(acc!$B$8:$B$507,total!D410,acc!$J$8:$J$507)</f>
        <v>0</v>
      </c>
      <c r="S410" s="110">
        <f>IF(D410&lt;&gt;"",SUMIF(total!$D$8:$D$1007,total!D410,$F$8:$F$1007),0)</f>
        <v>0</v>
      </c>
      <c r="T410" s="110">
        <f>SUMIF(pay!$B$8:$B$507,total!G410,pay!$H$8:$H$507)</f>
        <v>0</v>
      </c>
      <c r="U410" s="110">
        <f>IF(G410&lt;&gt;"",SUMIF(total!$G$8:$G$1007,total!G410,$I$8:$I$1007),0)</f>
        <v>0</v>
      </c>
    </row>
    <row r="411" spans="1:21" x14ac:dyDescent="0.25">
      <c r="A411" s="69">
        <v>404</v>
      </c>
      <c r="B411" s="69" t="str">
        <f>IF(AND(C411&lt;&gt;"",C411&lt;&gt;" -  -  -  -  - "),VLOOKUP(C411,exp!$A$8:$B$507,2,FALSE),"")</f>
        <v/>
      </c>
      <c r="C411" s="60"/>
      <c r="D411" s="69" t="str">
        <f>IF(AND(E411&lt;&gt;"",E411&lt;&gt;" -  -  -  -  - "),VLOOKUP(E411,acc!$A$8:$B$507,2,FALSE),"")</f>
        <v/>
      </c>
      <c r="E411" s="60"/>
      <c r="F411" s="44"/>
      <c r="G411" s="69" t="str">
        <f>IF(AND(H411&lt;&gt;"",H411&lt;&gt;" -  -  -  -  - "),VLOOKUP(H411,pay!$A$8:$B$507,2,FALSE),"")</f>
        <v/>
      </c>
      <c r="H411" s="60"/>
      <c r="I411" s="44"/>
      <c r="J411" s="93" t="str">
        <f t="shared" si="30"/>
        <v>OK</v>
      </c>
      <c r="K411" s="93" t="str">
        <f t="shared" si="31"/>
        <v>OK</v>
      </c>
      <c r="L411" s="93" t="str">
        <f t="shared" si="32"/>
        <v>OK</v>
      </c>
      <c r="M411" s="93" t="str">
        <f t="shared" si="33"/>
        <v>OK</v>
      </c>
      <c r="N411" s="63" t="str">
        <f t="shared" si="34"/>
        <v/>
      </c>
      <c r="O411" s="110">
        <f>SUMIF(exp!$B$8:$B$507,total!B411,exp!$Q$8:$Q$507)</f>
        <v>0</v>
      </c>
      <c r="P411" s="111">
        <f>IF(B411&lt;&gt;"",SUMIF(total!$B$8:$B$1007,total!B411,$F$8:$F$1007),0)</f>
        <v>0</v>
      </c>
      <c r="Q411" s="110">
        <f>SUMIF(total!$B$8:$B$1007,total!B411,$I$8:$I$1007)</f>
        <v>0</v>
      </c>
      <c r="R411" s="110">
        <f>SUMIF(acc!$B$8:$B$507,total!D411,acc!$J$8:$J$507)</f>
        <v>0</v>
      </c>
      <c r="S411" s="110">
        <f>IF(D411&lt;&gt;"",SUMIF(total!$D$8:$D$1007,total!D411,$F$8:$F$1007),0)</f>
        <v>0</v>
      </c>
      <c r="T411" s="110">
        <f>SUMIF(pay!$B$8:$B$507,total!G411,pay!$H$8:$H$507)</f>
        <v>0</v>
      </c>
      <c r="U411" s="110">
        <f>IF(G411&lt;&gt;"",SUMIF(total!$G$8:$G$1007,total!G411,$I$8:$I$1007),0)</f>
        <v>0</v>
      </c>
    </row>
    <row r="412" spans="1:21" x14ac:dyDescent="0.25">
      <c r="A412" s="69">
        <v>405</v>
      </c>
      <c r="B412" s="69" t="str">
        <f>IF(AND(C412&lt;&gt;"",C412&lt;&gt;" -  -  -  -  - "),VLOOKUP(C412,exp!$A$8:$B$507,2,FALSE),"")</f>
        <v/>
      </c>
      <c r="C412" s="60"/>
      <c r="D412" s="69" t="str">
        <f>IF(AND(E412&lt;&gt;"",E412&lt;&gt;" -  -  -  -  - "),VLOOKUP(E412,acc!$A$8:$B$507,2,FALSE),"")</f>
        <v/>
      </c>
      <c r="E412" s="60"/>
      <c r="F412" s="44"/>
      <c r="G412" s="69" t="str">
        <f>IF(AND(H412&lt;&gt;"",H412&lt;&gt;" -  -  -  -  - "),VLOOKUP(H412,pay!$A$8:$B$507,2,FALSE),"")</f>
        <v/>
      </c>
      <c r="H412" s="60"/>
      <c r="I412" s="44"/>
      <c r="J412" s="93" t="str">
        <f t="shared" si="30"/>
        <v>OK</v>
      </c>
      <c r="K412" s="93" t="str">
        <f t="shared" si="31"/>
        <v>OK</v>
      </c>
      <c r="L412" s="93" t="str">
        <f t="shared" si="32"/>
        <v>OK</v>
      </c>
      <c r="M412" s="93" t="str">
        <f t="shared" si="33"/>
        <v>OK</v>
      </c>
      <c r="N412" s="63" t="str">
        <f t="shared" si="34"/>
        <v/>
      </c>
      <c r="O412" s="110">
        <f>SUMIF(exp!$B$8:$B$507,total!B412,exp!$Q$8:$Q$507)</f>
        <v>0</v>
      </c>
      <c r="P412" s="111">
        <f>IF(B412&lt;&gt;"",SUMIF(total!$B$8:$B$1007,total!B412,$F$8:$F$1007),0)</f>
        <v>0</v>
      </c>
      <c r="Q412" s="110">
        <f>SUMIF(total!$B$8:$B$1007,total!B412,$I$8:$I$1007)</f>
        <v>0</v>
      </c>
      <c r="R412" s="110">
        <f>SUMIF(acc!$B$8:$B$507,total!D412,acc!$J$8:$J$507)</f>
        <v>0</v>
      </c>
      <c r="S412" s="110">
        <f>IF(D412&lt;&gt;"",SUMIF(total!$D$8:$D$1007,total!D412,$F$8:$F$1007),0)</f>
        <v>0</v>
      </c>
      <c r="T412" s="110">
        <f>SUMIF(pay!$B$8:$B$507,total!G412,pay!$H$8:$H$507)</f>
        <v>0</v>
      </c>
      <c r="U412" s="110">
        <f>IF(G412&lt;&gt;"",SUMIF(total!$G$8:$G$1007,total!G412,$I$8:$I$1007),0)</f>
        <v>0</v>
      </c>
    </row>
    <row r="413" spans="1:21" x14ac:dyDescent="0.25">
      <c r="A413" s="69">
        <v>406</v>
      </c>
      <c r="B413" s="69" t="str">
        <f>IF(AND(C413&lt;&gt;"",C413&lt;&gt;" -  -  -  -  - "),VLOOKUP(C413,exp!$A$8:$B$507,2,FALSE),"")</f>
        <v/>
      </c>
      <c r="C413" s="60"/>
      <c r="D413" s="69" t="str">
        <f>IF(AND(E413&lt;&gt;"",E413&lt;&gt;" -  -  -  -  - "),VLOOKUP(E413,acc!$A$8:$B$507,2,FALSE),"")</f>
        <v/>
      </c>
      <c r="E413" s="60"/>
      <c r="F413" s="44"/>
      <c r="G413" s="69" t="str">
        <f>IF(AND(H413&lt;&gt;"",H413&lt;&gt;" -  -  -  -  - "),VLOOKUP(H413,pay!$A$8:$B$507,2,FALSE),"")</f>
        <v/>
      </c>
      <c r="H413" s="60"/>
      <c r="I413" s="44"/>
      <c r="J413" s="93" t="str">
        <f t="shared" si="30"/>
        <v>OK</v>
      </c>
      <c r="K413" s="93" t="str">
        <f t="shared" si="31"/>
        <v>OK</v>
      </c>
      <c r="L413" s="93" t="str">
        <f t="shared" si="32"/>
        <v>OK</v>
      </c>
      <c r="M413" s="93" t="str">
        <f t="shared" si="33"/>
        <v>OK</v>
      </c>
      <c r="N413" s="63" t="str">
        <f t="shared" si="34"/>
        <v/>
      </c>
      <c r="O413" s="110">
        <f>SUMIF(exp!$B$8:$B$507,total!B413,exp!$Q$8:$Q$507)</f>
        <v>0</v>
      </c>
      <c r="P413" s="111">
        <f>IF(B413&lt;&gt;"",SUMIF(total!$B$8:$B$1007,total!B413,$F$8:$F$1007),0)</f>
        <v>0</v>
      </c>
      <c r="Q413" s="110">
        <f>SUMIF(total!$B$8:$B$1007,total!B413,$I$8:$I$1007)</f>
        <v>0</v>
      </c>
      <c r="R413" s="110">
        <f>SUMIF(acc!$B$8:$B$507,total!D413,acc!$J$8:$J$507)</f>
        <v>0</v>
      </c>
      <c r="S413" s="110">
        <f>IF(D413&lt;&gt;"",SUMIF(total!$D$8:$D$1007,total!D413,$F$8:$F$1007),0)</f>
        <v>0</v>
      </c>
      <c r="T413" s="110">
        <f>SUMIF(pay!$B$8:$B$507,total!G413,pay!$H$8:$H$507)</f>
        <v>0</v>
      </c>
      <c r="U413" s="110">
        <f>IF(G413&lt;&gt;"",SUMIF(total!$G$8:$G$1007,total!G413,$I$8:$I$1007),0)</f>
        <v>0</v>
      </c>
    </row>
    <row r="414" spans="1:21" x14ac:dyDescent="0.25">
      <c r="A414" s="69">
        <v>407</v>
      </c>
      <c r="B414" s="69" t="str">
        <f>IF(AND(C414&lt;&gt;"",C414&lt;&gt;" -  -  -  -  - "),VLOOKUP(C414,exp!$A$8:$B$507,2,FALSE),"")</f>
        <v/>
      </c>
      <c r="C414" s="60"/>
      <c r="D414" s="69" t="str">
        <f>IF(AND(E414&lt;&gt;"",E414&lt;&gt;" -  -  -  -  - "),VLOOKUP(E414,acc!$A$8:$B$507,2,FALSE),"")</f>
        <v/>
      </c>
      <c r="E414" s="60"/>
      <c r="F414" s="44"/>
      <c r="G414" s="69" t="str">
        <f>IF(AND(H414&lt;&gt;"",H414&lt;&gt;" -  -  -  -  - "),VLOOKUP(H414,pay!$A$8:$B$507,2,FALSE),"")</f>
        <v/>
      </c>
      <c r="H414" s="60"/>
      <c r="I414" s="44"/>
      <c r="J414" s="93" t="str">
        <f t="shared" si="30"/>
        <v>OK</v>
      </c>
      <c r="K414" s="93" t="str">
        <f t="shared" si="31"/>
        <v>OK</v>
      </c>
      <c r="L414" s="93" t="str">
        <f t="shared" si="32"/>
        <v>OK</v>
      </c>
      <c r="M414" s="93" t="str">
        <f t="shared" si="33"/>
        <v>OK</v>
      </c>
      <c r="N414" s="63" t="str">
        <f t="shared" si="34"/>
        <v/>
      </c>
      <c r="O414" s="110">
        <f>SUMIF(exp!$B$8:$B$507,total!B414,exp!$Q$8:$Q$507)</f>
        <v>0</v>
      </c>
      <c r="P414" s="111">
        <f>IF(B414&lt;&gt;"",SUMIF(total!$B$8:$B$1007,total!B414,$F$8:$F$1007),0)</f>
        <v>0</v>
      </c>
      <c r="Q414" s="110">
        <f>SUMIF(total!$B$8:$B$1007,total!B414,$I$8:$I$1007)</f>
        <v>0</v>
      </c>
      <c r="R414" s="110">
        <f>SUMIF(acc!$B$8:$B$507,total!D414,acc!$J$8:$J$507)</f>
        <v>0</v>
      </c>
      <c r="S414" s="110">
        <f>IF(D414&lt;&gt;"",SUMIF(total!$D$8:$D$1007,total!D414,$F$8:$F$1007),0)</f>
        <v>0</v>
      </c>
      <c r="T414" s="110">
        <f>SUMIF(pay!$B$8:$B$507,total!G414,pay!$H$8:$H$507)</f>
        <v>0</v>
      </c>
      <c r="U414" s="110">
        <f>IF(G414&lt;&gt;"",SUMIF(total!$G$8:$G$1007,total!G414,$I$8:$I$1007),0)</f>
        <v>0</v>
      </c>
    </row>
    <row r="415" spans="1:21" x14ac:dyDescent="0.25">
      <c r="A415" s="69">
        <v>408</v>
      </c>
      <c r="B415" s="69" t="str">
        <f>IF(AND(C415&lt;&gt;"",C415&lt;&gt;" -  -  -  -  - "),VLOOKUP(C415,exp!$A$8:$B$507,2,FALSE),"")</f>
        <v/>
      </c>
      <c r="C415" s="60"/>
      <c r="D415" s="69" t="str">
        <f>IF(AND(E415&lt;&gt;"",E415&lt;&gt;" -  -  -  -  - "),VLOOKUP(E415,acc!$A$8:$B$507,2,FALSE),"")</f>
        <v/>
      </c>
      <c r="E415" s="60"/>
      <c r="F415" s="44"/>
      <c r="G415" s="69" t="str">
        <f>IF(AND(H415&lt;&gt;"",H415&lt;&gt;" -  -  -  -  - "),VLOOKUP(H415,pay!$A$8:$B$507,2,FALSE),"")</f>
        <v/>
      </c>
      <c r="H415" s="60"/>
      <c r="I415" s="44"/>
      <c r="J415" s="93" t="str">
        <f t="shared" si="30"/>
        <v>OK</v>
      </c>
      <c r="K415" s="93" t="str">
        <f t="shared" si="31"/>
        <v>OK</v>
      </c>
      <c r="L415" s="93" t="str">
        <f t="shared" si="32"/>
        <v>OK</v>
      </c>
      <c r="M415" s="93" t="str">
        <f t="shared" si="33"/>
        <v>OK</v>
      </c>
      <c r="N415" s="63" t="str">
        <f t="shared" si="34"/>
        <v/>
      </c>
      <c r="O415" s="110">
        <f>SUMIF(exp!$B$8:$B$507,total!B415,exp!$Q$8:$Q$507)</f>
        <v>0</v>
      </c>
      <c r="P415" s="111">
        <f>IF(B415&lt;&gt;"",SUMIF(total!$B$8:$B$1007,total!B415,$F$8:$F$1007),0)</f>
        <v>0</v>
      </c>
      <c r="Q415" s="110">
        <f>SUMIF(total!$B$8:$B$1007,total!B415,$I$8:$I$1007)</f>
        <v>0</v>
      </c>
      <c r="R415" s="110">
        <f>SUMIF(acc!$B$8:$B$507,total!D415,acc!$J$8:$J$507)</f>
        <v>0</v>
      </c>
      <c r="S415" s="110">
        <f>IF(D415&lt;&gt;"",SUMIF(total!$D$8:$D$1007,total!D415,$F$8:$F$1007),0)</f>
        <v>0</v>
      </c>
      <c r="T415" s="110">
        <f>SUMIF(pay!$B$8:$B$507,total!G415,pay!$H$8:$H$507)</f>
        <v>0</v>
      </c>
      <c r="U415" s="110">
        <f>IF(G415&lt;&gt;"",SUMIF(total!$G$8:$G$1007,total!G415,$I$8:$I$1007),0)</f>
        <v>0</v>
      </c>
    </row>
    <row r="416" spans="1:21" x14ac:dyDescent="0.25">
      <c r="A416" s="69">
        <v>409</v>
      </c>
      <c r="B416" s="69" t="str">
        <f>IF(AND(C416&lt;&gt;"",C416&lt;&gt;" -  -  -  -  - "),VLOOKUP(C416,exp!$A$8:$B$507,2,FALSE),"")</f>
        <v/>
      </c>
      <c r="C416" s="60"/>
      <c r="D416" s="69" t="str">
        <f>IF(AND(E416&lt;&gt;"",E416&lt;&gt;" -  -  -  -  - "),VLOOKUP(E416,acc!$A$8:$B$507,2,FALSE),"")</f>
        <v/>
      </c>
      <c r="E416" s="60"/>
      <c r="F416" s="44"/>
      <c r="G416" s="69" t="str">
        <f>IF(AND(H416&lt;&gt;"",H416&lt;&gt;" -  -  -  -  - "),VLOOKUP(H416,pay!$A$8:$B$507,2,FALSE),"")</f>
        <v/>
      </c>
      <c r="H416" s="60"/>
      <c r="I416" s="44"/>
      <c r="J416" s="93" t="str">
        <f t="shared" si="30"/>
        <v>OK</v>
      </c>
      <c r="K416" s="93" t="str">
        <f t="shared" si="31"/>
        <v>OK</v>
      </c>
      <c r="L416" s="93" t="str">
        <f t="shared" si="32"/>
        <v>OK</v>
      </c>
      <c r="M416" s="93" t="str">
        <f t="shared" si="33"/>
        <v>OK</v>
      </c>
      <c r="N416" s="63" t="str">
        <f t="shared" si="34"/>
        <v/>
      </c>
      <c r="O416" s="110">
        <f>SUMIF(exp!$B$8:$B$507,total!B416,exp!$Q$8:$Q$507)</f>
        <v>0</v>
      </c>
      <c r="P416" s="111">
        <f>IF(B416&lt;&gt;"",SUMIF(total!$B$8:$B$1007,total!B416,$F$8:$F$1007),0)</f>
        <v>0</v>
      </c>
      <c r="Q416" s="110">
        <f>SUMIF(total!$B$8:$B$1007,total!B416,$I$8:$I$1007)</f>
        <v>0</v>
      </c>
      <c r="R416" s="110">
        <f>SUMIF(acc!$B$8:$B$507,total!D416,acc!$J$8:$J$507)</f>
        <v>0</v>
      </c>
      <c r="S416" s="110">
        <f>IF(D416&lt;&gt;"",SUMIF(total!$D$8:$D$1007,total!D416,$F$8:$F$1007),0)</f>
        <v>0</v>
      </c>
      <c r="T416" s="110">
        <f>SUMIF(pay!$B$8:$B$507,total!G416,pay!$H$8:$H$507)</f>
        <v>0</v>
      </c>
      <c r="U416" s="110">
        <f>IF(G416&lt;&gt;"",SUMIF(total!$G$8:$G$1007,total!G416,$I$8:$I$1007),0)</f>
        <v>0</v>
      </c>
    </row>
    <row r="417" spans="1:21" x14ac:dyDescent="0.25">
      <c r="A417" s="69">
        <v>410</v>
      </c>
      <c r="B417" s="69" t="str">
        <f>IF(AND(C417&lt;&gt;"",C417&lt;&gt;" -  -  -  -  - "),VLOOKUP(C417,exp!$A$8:$B$507,2,FALSE),"")</f>
        <v/>
      </c>
      <c r="C417" s="60"/>
      <c r="D417" s="69" t="str">
        <f>IF(AND(E417&lt;&gt;"",E417&lt;&gt;" -  -  -  -  - "),VLOOKUP(E417,acc!$A$8:$B$507,2,FALSE),"")</f>
        <v/>
      </c>
      <c r="E417" s="60"/>
      <c r="F417" s="44"/>
      <c r="G417" s="69" t="str">
        <f>IF(AND(H417&lt;&gt;"",H417&lt;&gt;" -  -  -  -  - "),VLOOKUP(H417,pay!$A$8:$B$507,2,FALSE),"")</f>
        <v/>
      </c>
      <c r="H417" s="60"/>
      <c r="I417" s="44"/>
      <c r="J417" s="93" t="str">
        <f t="shared" si="30"/>
        <v>OK</v>
      </c>
      <c r="K417" s="93" t="str">
        <f t="shared" si="31"/>
        <v>OK</v>
      </c>
      <c r="L417" s="93" t="str">
        <f t="shared" si="32"/>
        <v>OK</v>
      </c>
      <c r="M417" s="93" t="str">
        <f t="shared" si="33"/>
        <v>OK</v>
      </c>
      <c r="N417" s="63" t="str">
        <f t="shared" si="34"/>
        <v/>
      </c>
      <c r="O417" s="110">
        <f>SUMIF(exp!$B$8:$B$507,total!B417,exp!$Q$8:$Q$507)</f>
        <v>0</v>
      </c>
      <c r="P417" s="111">
        <f>IF(B417&lt;&gt;"",SUMIF(total!$B$8:$B$1007,total!B417,$F$8:$F$1007),0)</f>
        <v>0</v>
      </c>
      <c r="Q417" s="110">
        <f>SUMIF(total!$B$8:$B$1007,total!B417,$I$8:$I$1007)</f>
        <v>0</v>
      </c>
      <c r="R417" s="110">
        <f>SUMIF(acc!$B$8:$B$507,total!D417,acc!$J$8:$J$507)</f>
        <v>0</v>
      </c>
      <c r="S417" s="110">
        <f>IF(D417&lt;&gt;"",SUMIF(total!$D$8:$D$1007,total!D417,$F$8:$F$1007),0)</f>
        <v>0</v>
      </c>
      <c r="T417" s="110">
        <f>SUMIF(pay!$B$8:$B$507,total!G417,pay!$H$8:$H$507)</f>
        <v>0</v>
      </c>
      <c r="U417" s="110">
        <f>IF(G417&lt;&gt;"",SUMIF(total!$G$8:$G$1007,total!G417,$I$8:$I$1007),0)</f>
        <v>0</v>
      </c>
    </row>
    <row r="418" spans="1:21" x14ac:dyDescent="0.25">
      <c r="A418" s="69">
        <v>411</v>
      </c>
      <c r="B418" s="69" t="str">
        <f>IF(AND(C418&lt;&gt;"",C418&lt;&gt;" -  -  -  -  - "),VLOOKUP(C418,exp!$A$8:$B$507,2,FALSE),"")</f>
        <v/>
      </c>
      <c r="C418" s="60"/>
      <c r="D418" s="69" t="str">
        <f>IF(AND(E418&lt;&gt;"",E418&lt;&gt;" -  -  -  -  - "),VLOOKUP(E418,acc!$A$8:$B$507,2,FALSE),"")</f>
        <v/>
      </c>
      <c r="E418" s="60"/>
      <c r="F418" s="44"/>
      <c r="G418" s="69" t="str">
        <f>IF(AND(H418&lt;&gt;"",H418&lt;&gt;" -  -  -  -  - "),VLOOKUP(H418,pay!$A$8:$B$507,2,FALSE),"")</f>
        <v/>
      </c>
      <c r="H418" s="60"/>
      <c r="I418" s="44"/>
      <c r="J418" s="93" t="str">
        <f t="shared" si="30"/>
        <v>OK</v>
      </c>
      <c r="K418" s="93" t="str">
        <f t="shared" si="31"/>
        <v>OK</v>
      </c>
      <c r="L418" s="93" t="str">
        <f t="shared" si="32"/>
        <v>OK</v>
      </c>
      <c r="M418" s="93" t="str">
        <f t="shared" si="33"/>
        <v>OK</v>
      </c>
      <c r="N418" s="63" t="str">
        <f t="shared" si="34"/>
        <v/>
      </c>
      <c r="O418" s="110">
        <f>SUMIF(exp!$B$8:$B$507,total!B418,exp!$Q$8:$Q$507)</f>
        <v>0</v>
      </c>
      <c r="P418" s="111">
        <f>IF(B418&lt;&gt;"",SUMIF(total!$B$8:$B$1007,total!B418,$F$8:$F$1007),0)</f>
        <v>0</v>
      </c>
      <c r="Q418" s="110">
        <f>SUMIF(total!$B$8:$B$1007,total!B418,$I$8:$I$1007)</f>
        <v>0</v>
      </c>
      <c r="R418" s="110">
        <f>SUMIF(acc!$B$8:$B$507,total!D418,acc!$J$8:$J$507)</f>
        <v>0</v>
      </c>
      <c r="S418" s="110">
        <f>IF(D418&lt;&gt;"",SUMIF(total!$D$8:$D$1007,total!D418,$F$8:$F$1007),0)</f>
        <v>0</v>
      </c>
      <c r="T418" s="110">
        <f>SUMIF(pay!$B$8:$B$507,total!G418,pay!$H$8:$H$507)</f>
        <v>0</v>
      </c>
      <c r="U418" s="110">
        <f>IF(G418&lt;&gt;"",SUMIF(total!$G$8:$G$1007,total!G418,$I$8:$I$1007),0)</f>
        <v>0</v>
      </c>
    </row>
    <row r="419" spans="1:21" x14ac:dyDescent="0.25">
      <c r="A419" s="69">
        <v>412</v>
      </c>
      <c r="B419" s="69" t="str">
        <f>IF(AND(C419&lt;&gt;"",C419&lt;&gt;" -  -  -  -  - "),VLOOKUP(C419,exp!$A$8:$B$507,2,FALSE),"")</f>
        <v/>
      </c>
      <c r="C419" s="60"/>
      <c r="D419" s="69" t="str">
        <f>IF(AND(E419&lt;&gt;"",E419&lt;&gt;" -  -  -  -  - "),VLOOKUP(E419,acc!$A$8:$B$507,2,FALSE),"")</f>
        <v/>
      </c>
      <c r="E419" s="60"/>
      <c r="F419" s="44"/>
      <c r="G419" s="69" t="str">
        <f>IF(AND(H419&lt;&gt;"",H419&lt;&gt;" -  -  -  -  - "),VLOOKUP(H419,pay!$A$8:$B$507,2,FALSE),"")</f>
        <v/>
      </c>
      <c r="H419" s="60"/>
      <c r="I419" s="44"/>
      <c r="J419" s="93" t="str">
        <f t="shared" si="30"/>
        <v>OK</v>
      </c>
      <c r="K419" s="93" t="str">
        <f t="shared" si="31"/>
        <v>OK</v>
      </c>
      <c r="L419" s="93" t="str">
        <f t="shared" si="32"/>
        <v>OK</v>
      </c>
      <c r="M419" s="93" t="str">
        <f t="shared" si="33"/>
        <v>OK</v>
      </c>
      <c r="N419" s="63" t="str">
        <f t="shared" si="34"/>
        <v/>
      </c>
      <c r="O419" s="110">
        <f>SUMIF(exp!$B$8:$B$507,total!B419,exp!$Q$8:$Q$507)</f>
        <v>0</v>
      </c>
      <c r="P419" s="111">
        <f>IF(B419&lt;&gt;"",SUMIF(total!$B$8:$B$1007,total!B419,$F$8:$F$1007),0)</f>
        <v>0</v>
      </c>
      <c r="Q419" s="110">
        <f>SUMIF(total!$B$8:$B$1007,total!B419,$I$8:$I$1007)</f>
        <v>0</v>
      </c>
      <c r="R419" s="110">
        <f>SUMIF(acc!$B$8:$B$507,total!D419,acc!$J$8:$J$507)</f>
        <v>0</v>
      </c>
      <c r="S419" s="110">
        <f>IF(D419&lt;&gt;"",SUMIF(total!$D$8:$D$1007,total!D419,$F$8:$F$1007),0)</f>
        <v>0</v>
      </c>
      <c r="T419" s="110">
        <f>SUMIF(pay!$B$8:$B$507,total!G419,pay!$H$8:$H$507)</f>
        <v>0</v>
      </c>
      <c r="U419" s="110">
        <f>IF(G419&lt;&gt;"",SUMIF(total!$G$8:$G$1007,total!G419,$I$8:$I$1007),0)</f>
        <v>0</v>
      </c>
    </row>
    <row r="420" spans="1:21" x14ac:dyDescent="0.25">
      <c r="A420" s="69">
        <v>413</v>
      </c>
      <c r="B420" s="69" t="str">
        <f>IF(AND(C420&lt;&gt;"",C420&lt;&gt;" -  -  -  -  - "),VLOOKUP(C420,exp!$A$8:$B$507,2,FALSE),"")</f>
        <v/>
      </c>
      <c r="C420" s="60"/>
      <c r="D420" s="69" t="str">
        <f>IF(AND(E420&lt;&gt;"",E420&lt;&gt;" -  -  -  -  - "),VLOOKUP(E420,acc!$A$8:$B$507,2,FALSE),"")</f>
        <v/>
      </c>
      <c r="E420" s="60"/>
      <c r="F420" s="44"/>
      <c r="G420" s="69" t="str">
        <f>IF(AND(H420&lt;&gt;"",H420&lt;&gt;" -  -  -  -  - "),VLOOKUP(H420,pay!$A$8:$B$507,2,FALSE),"")</f>
        <v/>
      </c>
      <c r="H420" s="60"/>
      <c r="I420" s="44"/>
      <c r="J420" s="93" t="str">
        <f t="shared" si="30"/>
        <v>OK</v>
      </c>
      <c r="K420" s="93" t="str">
        <f t="shared" si="31"/>
        <v>OK</v>
      </c>
      <c r="L420" s="93" t="str">
        <f t="shared" si="32"/>
        <v>OK</v>
      </c>
      <c r="M420" s="93" t="str">
        <f t="shared" si="33"/>
        <v>OK</v>
      </c>
      <c r="N420" s="63" t="str">
        <f t="shared" si="34"/>
        <v/>
      </c>
      <c r="O420" s="110">
        <f>SUMIF(exp!$B$8:$B$507,total!B420,exp!$Q$8:$Q$507)</f>
        <v>0</v>
      </c>
      <c r="P420" s="111">
        <f>IF(B420&lt;&gt;"",SUMIF(total!$B$8:$B$1007,total!B420,$F$8:$F$1007),0)</f>
        <v>0</v>
      </c>
      <c r="Q420" s="110">
        <f>SUMIF(total!$B$8:$B$1007,total!B420,$I$8:$I$1007)</f>
        <v>0</v>
      </c>
      <c r="R420" s="110">
        <f>SUMIF(acc!$B$8:$B$507,total!D420,acc!$J$8:$J$507)</f>
        <v>0</v>
      </c>
      <c r="S420" s="110">
        <f>IF(D420&lt;&gt;"",SUMIF(total!$D$8:$D$1007,total!D420,$F$8:$F$1007),0)</f>
        <v>0</v>
      </c>
      <c r="T420" s="110">
        <f>SUMIF(pay!$B$8:$B$507,total!G420,pay!$H$8:$H$507)</f>
        <v>0</v>
      </c>
      <c r="U420" s="110">
        <f>IF(G420&lt;&gt;"",SUMIF(total!$G$8:$G$1007,total!G420,$I$8:$I$1007),0)</f>
        <v>0</v>
      </c>
    </row>
    <row r="421" spans="1:21" x14ac:dyDescent="0.25">
      <c r="A421" s="69">
        <v>414</v>
      </c>
      <c r="B421" s="69" t="str">
        <f>IF(AND(C421&lt;&gt;"",C421&lt;&gt;" -  -  -  -  - "),VLOOKUP(C421,exp!$A$8:$B$507,2,FALSE),"")</f>
        <v/>
      </c>
      <c r="C421" s="60"/>
      <c r="D421" s="69" t="str">
        <f>IF(AND(E421&lt;&gt;"",E421&lt;&gt;" -  -  -  -  - "),VLOOKUP(E421,acc!$A$8:$B$507,2,FALSE),"")</f>
        <v/>
      </c>
      <c r="E421" s="60"/>
      <c r="F421" s="44"/>
      <c r="G421" s="69" t="str">
        <f>IF(AND(H421&lt;&gt;"",H421&lt;&gt;" -  -  -  -  - "),VLOOKUP(H421,pay!$A$8:$B$507,2,FALSE),"")</f>
        <v/>
      </c>
      <c r="H421" s="60"/>
      <c r="I421" s="44"/>
      <c r="J421" s="93" t="str">
        <f t="shared" si="30"/>
        <v>OK</v>
      </c>
      <c r="K421" s="93" t="str">
        <f t="shared" si="31"/>
        <v>OK</v>
      </c>
      <c r="L421" s="93" t="str">
        <f t="shared" si="32"/>
        <v>OK</v>
      </c>
      <c r="M421" s="93" t="str">
        <f t="shared" si="33"/>
        <v>OK</v>
      </c>
      <c r="N421" s="63" t="str">
        <f t="shared" si="34"/>
        <v/>
      </c>
      <c r="O421" s="110">
        <f>SUMIF(exp!$B$8:$B$507,total!B421,exp!$Q$8:$Q$507)</f>
        <v>0</v>
      </c>
      <c r="P421" s="111">
        <f>IF(B421&lt;&gt;"",SUMIF(total!$B$8:$B$1007,total!B421,$F$8:$F$1007),0)</f>
        <v>0</v>
      </c>
      <c r="Q421" s="110">
        <f>SUMIF(total!$B$8:$B$1007,total!B421,$I$8:$I$1007)</f>
        <v>0</v>
      </c>
      <c r="R421" s="110">
        <f>SUMIF(acc!$B$8:$B$507,total!D421,acc!$J$8:$J$507)</f>
        <v>0</v>
      </c>
      <c r="S421" s="110">
        <f>IF(D421&lt;&gt;"",SUMIF(total!$D$8:$D$1007,total!D421,$F$8:$F$1007),0)</f>
        <v>0</v>
      </c>
      <c r="T421" s="110">
        <f>SUMIF(pay!$B$8:$B$507,total!G421,pay!$H$8:$H$507)</f>
        <v>0</v>
      </c>
      <c r="U421" s="110">
        <f>IF(G421&lt;&gt;"",SUMIF(total!$G$8:$G$1007,total!G421,$I$8:$I$1007),0)</f>
        <v>0</v>
      </c>
    </row>
    <row r="422" spans="1:21" x14ac:dyDescent="0.25">
      <c r="A422" s="69">
        <v>415</v>
      </c>
      <c r="B422" s="69" t="str">
        <f>IF(AND(C422&lt;&gt;"",C422&lt;&gt;" -  -  -  -  - "),VLOOKUP(C422,exp!$A$8:$B$507,2,FALSE),"")</f>
        <v/>
      </c>
      <c r="C422" s="60"/>
      <c r="D422" s="69" t="str">
        <f>IF(AND(E422&lt;&gt;"",E422&lt;&gt;" -  -  -  -  - "),VLOOKUP(E422,acc!$A$8:$B$507,2,FALSE),"")</f>
        <v/>
      </c>
      <c r="E422" s="60"/>
      <c r="F422" s="44"/>
      <c r="G422" s="69" t="str">
        <f>IF(AND(H422&lt;&gt;"",H422&lt;&gt;" -  -  -  -  - "),VLOOKUP(H422,pay!$A$8:$B$507,2,FALSE),"")</f>
        <v/>
      </c>
      <c r="H422" s="60"/>
      <c r="I422" s="44"/>
      <c r="J422" s="93" t="str">
        <f t="shared" si="30"/>
        <v>OK</v>
      </c>
      <c r="K422" s="93" t="str">
        <f t="shared" si="31"/>
        <v>OK</v>
      </c>
      <c r="L422" s="93" t="str">
        <f t="shared" si="32"/>
        <v>OK</v>
      </c>
      <c r="M422" s="93" t="str">
        <f t="shared" si="33"/>
        <v>OK</v>
      </c>
      <c r="N422" s="63" t="str">
        <f t="shared" si="34"/>
        <v/>
      </c>
      <c r="O422" s="110">
        <f>SUMIF(exp!$B$8:$B$507,total!B422,exp!$Q$8:$Q$507)</f>
        <v>0</v>
      </c>
      <c r="P422" s="111">
        <f>IF(B422&lt;&gt;"",SUMIF(total!$B$8:$B$1007,total!B422,$F$8:$F$1007),0)</f>
        <v>0</v>
      </c>
      <c r="Q422" s="110">
        <f>SUMIF(total!$B$8:$B$1007,total!B422,$I$8:$I$1007)</f>
        <v>0</v>
      </c>
      <c r="R422" s="110">
        <f>SUMIF(acc!$B$8:$B$507,total!D422,acc!$J$8:$J$507)</f>
        <v>0</v>
      </c>
      <c r="S422" s="110">
        <f>IF(D422&lt;&gt;"",SUMIF(total!$D$8:$D$1007,total!D422,$F$8:$F$1007),0)</f>
        <v>0</v>
      </c>
      <c r="T422" s="110">
        <f>SUMIF(pay!$B$8:$B$507,total!G422,pay!$H$8:$H$507)</f>
        <v>0</v>
      </c>
      <c r="U422" s="110">
        <f>IF(G422&lt;&gt;"",SUMIF(total!$G$8:$G$1007,total!G422,$I$8:$I$1007),0)</f>
        <v>0</v>
      </c>
    </row>
    <row r="423" spans="1:21" x14ac:dyDescent="0.25">
      <c r="A423" s="69">
        <v>416</v>
      </c>
      <c r="B423" s="69" t="str">
        <f>IF(AND(C423&lt;&gt;"",C423&lt;&gt;" -  -  -  -  - "),VLOOKUP(C423,exp!$A$8:$B$507,2,FALSE),"")</f>
        <v/>
      </c>
      <c r="C423" s="60"/>
      <c r="D423" s="69" t="str">
        <f>IF(AND(E423&lt;&gt;"",E423&lt;&gt;" -  -  -  -  - "),VLOOKUP(E423,acc!$A$8:$B$507,2,FALSE),"")</f>
        <v/>
      </c>
      <c r="E423" s="60"/>
      <c r="F423" s="44"/>
      <c r="G423" s="69" t="str">
        <f>IF(AND(H423&lt;&gt;"",H423&lt;&gt;" -  -  -  -  - "),VLOOKUP(H423,pay!$A$8:$B$507,2,FALSE),"")</f>
        <v/>
      </c>
      <c r="H423" s="60"/>
      <c r="I423" s="44"/>
      <c r="J423" s="93" t="str">
        <f t="shared" si="30"/>
        <v>OK</v>
      </c>
      <c r="K423" s="93" t="str">
        <f t="shared" si="31"/>
        <v>OK</v>
      </c>
      <c r="L423" s="93" t="str">
        <f t="shared" si="32"/>
        <v>OK</v>
      </c>
      <c r="M423" s="93" t="str">
        <f t="shared" si="33"/>
        <v>OK</v>
      </c>
      <c r="N423" s="63" t="str">
        <f t="shared" si="34"/>
        <v/>
      </c>
      <c r="O423" s="110">
        <f>SUMIF(exp!$B$8:$B$507,total!B423,exp!$Q$8:$Q$507)</f>
        <v>0</v>
      </c>
      <c r="P423" s="111">
        <f>IF(B423&lt;&gt;"",SUMIF(total!$B$8:$B$1007,total!B423,$F$8:$F$1007),0)</f>
        <v>0</v>
      </c>
      <c r="Q423" s="110">
        <f>SUMIF(total!$B$8:$B$1007,total!B423,$I$8:$I$1007)</f>
        <v>0</v>
      </c>
      <c r="R423" s="110">
        <f>SUMIF(acc!$B$8:$B$507,total!D423,acc!$J$8:$J$507)</f>
        <v>0</v>
      </c>
      <c r="S423" s="110">
        <f>IF(D423&lt;&gt;"",SUMIF(total!$D$8:$D$1007,total!D423,$F$8:$F$1007),0)</f>
        <v>0</v>
      </c>
      <c r="T423" s="110">
        <f>SUMIF(pay!$B$8:$B$507,total!G423,pay!$H$8:$H$507)</f>
        <v>0</v>
      </c>
      <c r="U423" s="110">
        <f>IF(G423&lt;&gt;"",SUMIF(total!$G$8:$G$1007,total!G423,$I$8:$I$1007),0)</f>
        <v>0</v>
      </c>
    </row>
    <row r="424" spans="1:21" x14ac:dyDescent="0.25">
      <c r="A424" s="69">
        <v>417</v>
      </c>
      <c r="B424" s="69" t="str">
        <f>IF(AND(C424&lt;&gt;"",C424&lt;&gt;" -  -  -  -  - "),VLOOKUP(C424,exp!$A$8:$B$507,2,FALSE),"")</f>
        <v/>
      </c>
      <c r="C424" s="60"/>
      <c r="D424" s="69" t="str">
        <f>IF(AND(E424&lt;&gt;"",E424&lt;&gt;" -  -  -  -  - "),VLOOKUP(E424,acc!$A$8:$B$507,2,FALSE),"")</f>
        <v/>
      </c>
      <c r="E424" s="60"/>
      <c r="F424" s="44"/>
      <c r="G424" s="69" t="str">
        <f>IF(AND(H424&lt;&gt;"",H424&lt;&gt;" -  -  -  -  - "),VLOOKUP(H424,pay!$A$8:$B$507,2,FALSE),"")</f>
        <v/>
      </c>
      <c r="H424" s="60"/>
      <c r="I424" s="44"/>
      <c r="J424" s="93" t="str">
        <f t="shared" si="30"/>
        <v>OK</v>
      </c>
      <c r="K424" s="93" t="str">
        <f t="shared" si="31"/>
        <v>OK</v>
      </c>
      <c r="L424" s="93" t="str">
        <f t="shared" si="32"/>
        <v>OK</v>
      </c>
      <c r="M424" s="93" t="str">
        <f t="shared" si="33"/>
        <v>OK</v>
      </c>
      <c r="N424" s="63" t="str">
        <f t="shared" si="34"/>
        <v/>
      </c>
      <c r="O424" s="110">
        <f>SUMIF(exp!$B$8:$B$507,total!B424,exp!$Q$8:$Q$507)</f>
        <v>0</v>
      </c>
      <c r="P424" s="111">
        <f>IF(B424&lt;&gt;"",SUMIF(total!$B$8:$B$1007,total!B424,$F$8:$F$1007),0)</f>
        <v>0</v>
      </c>
      <c r="Q424" s="110">
        <f>SUMIF(total!$B$8:$B$1007,total!B424,$I$8:$I$1007)</f>
        <v>0</v>
      </c>
      <c r="R424" s="110">
        <f>SUMIF(acc!$B$8:$B$507,total!D424,acc!$J$8:$J$507)</f>
        <v>0</v>
      </c>
      <c r="S424" s="110">
        <f>IF(D424&lt;&gt;"",SUMIF(total!$D$8:$D$1007,total!D424,$F$8:$F$1007),0)</f>
        <v>0</v>
      </c>
      <c r="T424" s="110">
        <f>SUMIF(pay!$B$8:$B$507,total!G424,pay!$H$8:$H$507)</f>
        <v>0</v>
      </c>
      <c r="U424" s="110">
        <f>IF(G424&lt;&gt;"",SUMIF(total!$G$8:$G$1007,total!G424,$I$8:$I$1007),0)</f>
        <v>0</v>
      </c>
    </row>
    <row r="425" spans="1:21" x14ac:dyDescent="0.25">
      <c r="A425" s="69">
        <v>418</v>
      </c>
      <c r="B425" s="69" t="str">
        <f>IF(AND(C425&lt;&gt;"",C425&lt;&gt;" -  -  -  -  - "),VLOOKUP(C425,exp!$A$8:$B$507,2,FALSE),"")</f>
        <v/>
      </c>
      <c r="C425" s="60"/>
      <c r="D425" s="69" t="str">
        <f>IF(AND(E425&lt;&gt;"",E425&lt;&gt;" -  -  -  -  - "),VLOOKUP(E425,acc!$A$8:$B$507,2,FALSE),"")</f>
        <v/>
      </c>
      <c r="E425" s="60"/>
      <c r="F425" s="44"/>
      <c r="G425" s="69" t="str">
        <f>IF(AND(H425&lt;&gt;"",H425&lt;&gt;" -  -  -  -  - "),VLOOKUP(H425,pay!$A$8:$B$507,2,FALSE),"")</f>
        <v/>
      </c>
      <c r="H425" s="60"/>
      <c r="I425" s="44"/>
      <c r="J425" s="93" t="str">
        <f t="shared" si="30"/>
        <v>OK</v>
      </c>
      <c r="K425" s="93" t="str">
        <f t="shared" si="31"/>
        <v>OK</v>
      </c>
      <c r="L425" s="93" t="str">
        <f t="shared" si="32"/>
        <v>OK</v>
      </c>
      <c r="M425" s="93" t="str">
        <f t="shared" si="33"/>
        <v>OK</v>
      </c>
      <c r="N425" s="63" t="str">
        <f t="shared" si="34"/>
        <v/>
      </c>
      <c r="O425" s="110">
        <f>SUMIF(exp!$B$8:$B$507,total!B425,exp!$Q$8:$Q$507)</f>
        <v>0</v>
      </c>
      <c r="P425" s="111">
        <f>IF(B425&lt;&gt;"",SUMIF(total!$B$8:$B$1007,total!B425,$F$8:$F$1007),0)</f>
        <v>0</v>
      </c>
      <c r="Q425" s="110">
        <f>SUMIF(total!$B$8:$B$1007,total!B425,$I$8:$I$1007)</f>
        <v>0</v>
      </c>
      <c r="R425" s="110">
        <f>SUMIF(acc!$B$8:$B$507,total!D425,acc!$J$8:$J$507)</f>
        <v>0</v>
      </c>
      <c r="S425" s="110">
        <f>IF(D425&lt;&gt;"",SUMIF(total!$D$8:$D$1007,total!D425,$F$8:$F$1007),0)</f>
        <v>0</v>
      </c>
      <c r="T425" s="110">
        <f>SUMIF(pay!$B$8:$B$507,total!G425,pay!$H$8:$H$507)</f>
        <v>0</v>
      </c>
      <c r="U425" s="110">
        <f>IF(G425&lt;&gt;"",SUMIF(total!$G$8:$G$1007,total!G425,$I$8:$I$1007),0)</f>
        <v>0</v>
      </c>
    </row>
    <row r="426" spans="1:21" x14ac:dyDescent="0.25">
      <c r="A426" s="69">
        <v>419</v>
      </c>
      <c r="B426" s="69" t="str">
        <f>IF(AND(C426&lt;&gt;"",C426&lt;&gt;" -  -  -  -  - "),VLOOKUP(C426,exp!$A$8:$B$507,2,FALSE),"")</f>
        <v/>
      </c>
      <c r="C426" s="60"/>
      <c r="D426" s="69" t="str">
        <f>IF(AND(E426&lt;&gt;"",E426&lt;&gt;" -  -  -  -  - "),VLOOKUP(E426,acc!$A$8:$B$507,2,FALSE),"")</f>
        <v/>
      </c>
      <c r="E426" s="60"/>
      <c r="F426" s="44"/>
      <c r="G426" s="69" t="str">
        <f>IF(AND(H426&lt;&gt;"",H426&lt;&gt;" -  -  -  -  - "),VLOOKUP(H426,pay!$A$8:$B$507,2,FALSE),"")</f>
        <v/>
      </c>
      <c r="H426" s="60"/>
      <c r="I426" s="44"/>
      <c r="J426" s="93" t="str">
        <f t="shared" si="30"/>
        <v>OK</v>
      </c>
      <c r="K426" s="93" t="str">
        <f t="shared" si="31"/>
        <v>OK</v>
      </c>
      <c r="L426" s="93" t="str">
        <f t="shared" si="32"/>
        <v>OK</v>
      </c>
      <c r="M426" s="93" t="str">
        <f t="shared" si="33"/>
        <v>OK</v>
      </c>
      <c r="N426" s="63" t="str">
        <f t="shared" si="34"/>
        <v/>
      </c>
      <c r="O426" s="110">
        <f>SUMIF(exp!$B$8:$B$507,total!B426,exp!$Q$8:$Q$507)</f>
        <v>0</v>
      </c>
      <c r="P426" s="111">
        <f>IF(B426&lt;&gt;"",SUMIF(total!$B$8:$B$1007,total!B426,$F$8:$F$1007),0)</f>
        <v>0</v>
      </c>
      <c r="Q426" s="110">
        <f>SUMIF(total!$B$8:$B$1007,total!B426,$I$8:$I$1007)</f>
        <v>0</v>
      </c>
      <c r="R426" s="110">
        <f>SUMIF(acc!$B$8:$B$507,total!D426,acc!$J$8:$J$507)</f>
        <v>0</v>
      </c>
      <c r="S426" s="110">
        <f>IF(D426&lt;&gt;"",SUMIF(total!$D$8:$D$1007,total!D426,$F$8:$F$1007),0)</f>
        <v>0</v>
      </c>
      <c r="T426" s="110">
        <f>SUMIF(pay!$B$8:$B$507,total!G426,pay!$H$8:$H$507)</f>
        <v>0</v>
      </c>
      <c r="U426" s="110">
        <f>IF(G426&lt;&gt;"",SUMIF(total!$G$8:$G$1007,total!G426,$I$8:$I$1007),0)</f>
        <v>0</v>
      </c>
    </row>
    <row r="427" spans="1:21" x14ac:dyDescent="0.25">
      <c r="A427" s="69">
        <v>420</v>
      </c>
      <c r="B427" s="69" t="str">
        <f>IF(AND(C427&lt;&gt;"",C427&lt;&gt;" -  -  -  -  - "),VLOOKUP(C427,exp!$A$8:$B$507,2,FALSE),"")</f>
        <v/>
      </c>
      <c r="C427" s="60"/>
      <c r="D427" s="69" t="str">
        <f>IF(AND(E427&lt;&gt;"",E427&lt;&gt;" -  -  -  -  - "),VLOOKUP(E427,acc!$A$8:$B$507,2,FALSE),"")</f>
        <v/>
      </c>
      <c r="E427" s="60"/>
      <c r="F427" s="44"/>
      <c r="G427" s="69" t="str">
        <f>IF(AND(H427&lt;&gt;"",H427&lt;&gt;" -  -  -  -  - "),VLOOKUP(H427,pay!$A$8:$B$507,2,FALSE),"")</f>
        <v/>
      </c>
      <c r="H427" s="60"/>
      <c r="I427" s="44"/>
      <c r="J427" s="93" t="str">
        <f t="shared" si="30"/>
        <v>OK</v>
      </c>
      <c r="K427" s="93" t="str">
        <f t="shared" si="31"/>
        <v>OK</v>
      </c>
      <c r="L427" s="93" t="str">
        <f t="shared" si="32"/>
        <v>OK</v>
      </c>
      <c r="M427" s="93" t="str">
        <f t="shared" si="33"/>
        <v>OK</v>
      </c>
      <c r="N427" s="63" t="str">
        <f t="shared" si="34"/>
        <v/>
      </c>
      <c r="O427" s="110">
        <f>SUMIF(exp!$B$8:$B$507,total!B427,exp!$Q$8:$Q$507)</f>
        <v>0</v>
      </c>
      <c r="P427" s="111">
        <f>IF(B427&lt;&gt;"",SUMIF(total!$B$8:$B$1007,total!B427,$F$8:$F$1007),0)</f>
        <v>0</v>
      </c>
      <c r="Q427" s="110">
        <f>SUMIF(total!$B$8:$B$1007,total!B427,$I$8:$I$1007)</f>
        <v>0</v>
      </c>
      <c r="R427" s="110">
        <f>SUMIF(acc!$B$8:$B$507,total!D427,acc!$J$8:$J$507)</f>
        <v>0</v>
      </c>
      <c r="S427" s="110">
        <f>IF(D427&lt;&gt;"",SUMIF(total!$D$8:$D$1007,total!D427,$F$8:$F$1007),0)</f>
        <v>0</v>
      </c>
      <c r="T427" s="110">
        <f>SUMIF(pay!$B$8:$B$507,total!G427,pay!$H$8:$H$507)</f>
        <v>0</v>
      </c>
      <c r="U427" s="110">
        <f>IF(G427&lt;&gt;"",SUMIF(total!$G$8:$G$1007,total!G427,$I$8:$I$1007),0)</f>
        <v>0</v>
      </c>
    </row>
    <row r="428" spans="1:21" x14ac:dyDescent="0.25">
      <c r="A428" s="69">
        <v>421</v>
      </c>
      <c r="B428" s="69" t="str">
        <f>IF(AND(C428&lt;&gt;"",C428&lt;&gt;" -  -  -  -  - "),VLOOKUP(C428,exp!$A$8:$B$507,2,FALSE),"")</f>
        <v/>
      </c>
      <c r="C428" s="60"/>
      <c r="D428" s="69" t="str">
        <f>IF(AND(E428&lt;&gt;"",E428&lt;&gt;" -  -  -  -  - "),VLOOKUP(E428,acc!$A$8:$B$507,2,FALSE),"")</f>
        <v/>
      </c>
      <c r="E428" s="60"/>
      <c r="F428" s="44"/>
      <c r="G428" s="69" t="str">
        <f>IF(AND(H428&lt;&gt;"",H428&lt;&gt;" -  -  -  -  - "),VLOOKUP(H428,pay!$A$8:$B$507,2,FALSE),"")</f>
        <v/>
      </c>
      <c r="H428" s="60"/>
      <c r="I428" s="44"/>
      <c r="J428" s="93" t="str">
        <f t="shared" si="30"/>
        <v>OK</v>
      </c>
      <c r="K428" s="93" t="str">
        <f t="shared" si="31"/>
        <v>OK</v>
      </c>
      <c r="L428" s="93" t="str">
        <f t="shared" si="32"/>
        <v>OK</v>
      </c>
      <c r="M428" s="93" t="str">
        <f t="shared" si="33"/>
        <v>OK</v>
      </c>
      <c r="N428" s="63" t="str">
        <f t="shared" si="34"/>
        <v/>
      </c>
      <c r="O428" s="110">
        <f>SUMIF(exp!$B$8:$B$507,total!B428,exp!$Q$8:$Q$507)</f>
        <v>0</v>
      </c>
      <c r="P428" s="111">
        <f>IF(B428&lt;&gt;"",SUMIF(total!$B$8:$B$1007,total!B428,$F$8:$F$1007),0)</f>
        <v>0</v>
      </c>
      <c r="Q428" s="110">
        <f>SUMIF(total!$B$8:$B$1007,total!B428,$I$8:$I$1007)</f>
        <v>0</v>
      </c>
      <c r="R428" s="110">
        <f>SUMIF(acc!$B$8:$B$507,total!D428,acc!$J$8:$J$507)</f>
        <v>0</v>
      </c>
      <c r="S428" s="110">
        <f>IF(D428&lt;&gt;"",SUMIF(total!$D$8:$D$1007,total!D428,$F$8:$F$1007),0)</f>
        <v>0</v>
      </c>
      <c r="T428" s="110">
        <f>SUMIF(pay!$B$8:$B$507,total!G428,pay!$H$8:$H$507)</f>
        <v>0</v>
      </c>
      <c r="U428" s="110">
        <f>IF(G428&lt;&gt;"",SUMIF(total!$G$8:$G$1007,total!G428,$I$8:$I$1007),0)</f>
        <v>0</v>
      </c>
    </row>
    <row r="429" spans="1:21" x14ac:dyDescent="0.25">
      <c r="A429" s="69">
        <v>422</v>
      </c>
      <c r="B429" s="69" t="str">
        <f>IF(AND(C429&lt;&gt;"",C429&lt;&gt;" -  -  -  -  - "),VLOOKUP(C429,exp!$A$8:$B$507,2,FALSE),"")</f>
        <v/>
      </c>
      <c r="C429" s="60"/>
      <c r="D429" s="69" t="str">
        <f>IF(AND(E429&lt;&gt;"",E429&lt;&gt;" -  -  -  -  - "),VLOOKUP(E429,acc!$A$8:$B$507,2,FALSE),"")</f>
        <v/>
      </c>
      <c r="E429" s="60"/>
      <c r="F429" s="44"/>
      <c r="G429" s="69" t="str">
        <f>IF(AND(H429&lt;&gt;"",H429&lt;&gt;" -  -  -  -  - "),VLOOKUP(H429,pay!$A$8:$B$507,2,FALSE),"")</f>
        <v/>
      </c>
      <c r="H429" s="60"/>
      <c r="I429" s="44"/>
      <c r="J429" s="93" t="str">
        <f t="shared" si="30"/>
        <v>OK</v>
      </c>
      <c r="K429" s="93" t="str">
        <f t="shared" si="31"/>
        <v>OK</v>
      </c>
      <c r="L429" s="93" t="str">
        <f t="shared" si="32"/>
        <v>OK</v>
      </c>
      <c r="M429" s="93" t="str">
        <f t="shared" si="33"/>
        <v>OK</v>
      </c>
      <c r="N429" s="63" t="str">
        <f t="shared" si="34"/>
        <v/>
      </c>
      <c r="O429" s="110">
        <f>SUMIF(exp!$B$8:$B$507,total!B429,exp!$Q$8:$Q$507)</f>
        <v>0</v>
      </c>
      <c r="P429" s="111">
        <f>IF(B429&lt;&gt;"",SUMIF(total!$B$8:$B$1007,total!B429,$F$8:$F$1007),0)</f>
        <v>0</v>
      </c>
      <c r="Q429" s="110">
        <f>SUMIF(total!$B$8:$B$1007,total!B429,$I$8:$I$1007)</f>
        <v>0</v>
      </c>
      <c r="R429" s="110">
        <f>SUMIF(acc!$B$8:$B$507,total!D429,acc!$J$8:$J$507)</f>
        <v>0</v>
      </c>
      <c r="S429" s="110">
        <f>IF(D429&lt;&gt;"",SUMIF(total!$D$8:$D$1007,total!D429,$F$8:$F$1007),0)</f>
        <v>0</v>
      </c>
      <c r="T429" s="110">
        <f>SUMIF(pay!$B$8:$B$507,total!G429,pay!$H$8:$H$507)</f>
        <v>0</v>
      </c>
      <c r="U429" s="110">
        <f>IF(G429&lt;&gt;"",SUMIF(total!$G$8:$G$1007,total!G429,$I$8:$I$1007),0)</f>
        <v>0</v>
      </c>
    </row>
    <row r="430" spans="1:21" x14ac:dyDescent="0.25">
      <c r="A430" s="69">
        <v>423</v>
      </c>
      <c r="B430" s="69" t="str">
        <f>IF(AND(C430&lt;&gt;"",C430&lt;&gt;" -  -  -  -  - "),VLOOKUP(C430,exp!$A$8:$B$507,2,FALSE),"")</f>
        <v/>
      </c>
      <c r="C430" s="60"/>
      <c r="D430" s="69" t="str">
        <f>IF(AND(E430&lt;&gt;"",E430&lt;&gt;" -  -  -  -  - "),VLOOKUP(E430,acc!$A$8:$B$507,2,FALSE),"")</f>
        <v/>
      </c>
      <c r="E430" s="60"/>
      <c r="F430" s="44"/>
      <c r="G430" s="69" t="str">
        <f>IF(AND(H430&lt;&gt;"",H430&lt;&gt;" -  -  -  -  - "),VLOOKUP(H430,pay!$A$8:$B$507,2,FALSE),"")</f>
        <v/>
      </c>
      <c r="H430" s="60"/>
      <c r="I430" s="44"/>
      <c r="J430" s="93" t="str">
        <f t="shared" si="30"/>
        <v>OK</v>
      </c>
      <c r="K430" s="93" t="str">
        <f t="shared" si="31"/>
        <v>OK</v>
      </c>
      <c r="L430" s="93" t="str">
        <f t="shared" si="32"/>
        <v>OK</v>
      </c>
      <c r="M430" s="93" t="str">
        <f t="shared" si="33"/>
        <v>OK</v>
      </c>
      <c r="N430" s="63" t="str">
        <f t="shared" si="34"/>
        <v/>
      </c>
      <c r="O430" s="110">
        <f>SUMIF(exp!$B$8:$B$507,total!B430,exp!$Q$8:$Q$507)</f>
        <v>0</v>
      </c>
      <c r="P430" s="111">
        <f>IF(B430&lt;&gt;"",SUMIF(total!$B$8:$B$1007,total!B430,$F$8:$F$1007),0)</f>
        <v>0</v>
      </c>
      <c r="Q430" s="110">
        <f>SUMIF(total!$B$8:$B$1007,total!B430,$I$8:$I$1007)</f>
        <v>0</v>
      </c>
      <c r="R430" s="110">
        <f>SUMIF(acc!$B$8:$B$507,total!D430,acc!$J$8:$J$507)</f>
        <v>0</v>
      </c>
      <c r="S430" s="110">
        <f>IF(D430&lt;&gt;"",SUMIF(total!$D$8:$D$1007,total!D430,$F$8:$F$1007),0)</f>
        <v>0</v>
      </c>
      <c r="T430" s="110">
        <f>SUMIF(pay!$B$8:$B$507,total!G430,pay!$H$8:$H$507)</f>
        <v>0</v>
      </c>
      <c r="U430" s="110">
        <f>IF(G430&lt;&gt;"",SUMIF(total!$G$8:$G$1007,total!G430,$I$8:$I$1007),0)</f>
        <v>0</v>
      </c>
    </row>
    <row r="431" spans="1:21" x14ac:dyDescent="0.25">
      <c r="A431" s="69">
        <v>424</v>
      </c>
      <c r="B431" s="69" t="str">
        <f>IF(AND(C431&lt;&gt;"",C431&lt;&gt;" -  -  -  -  - "),VLOOKUP(C431,exp!$A$8:$B$507,2,FALSE),"")</f>
        <v/>
      </c>
      <c r="C431" s="60"/>
      <c r="D431" s="69" t="str">
        <f>IF(AND(E431&lt;&gt;"",E431&lt;&gt;" -  -  -  -  - "),VLOOKUP(E431,acc!$A$8:$B$507,2,FALSE),"")</f>
        <v/>
      </c>
      <c r="E431" s="60"/>
      <c r="F431" s="44"/>
      <c r="G431" s="69" t="str">
        <f>IF(AND(H431&lt;&gt;"",H431&lt;&gt;" -  -  -  -  - "),VLOOKUP(H431,pay!$A$8:$B$507,2,FALSE),"")</f>
        <v/>
      </c>
      <c r="H431" s="60"/>
      <c r="I431" s="44"/>
      <c r="J431" s="93" t="str">
        <f t="shared" si="30"/>
        <v>OK</v>
      </c>
      <c r="K431" s="93" t="str">
        <f t="shared" si="31"/>
        <v>OK</v>
      </c>
      <c r="L431" s="93" t="str">
        <f t="shared" si="32"/>
        <v>OK</v>
      </c>
      <c r="M431" s="93" t="str">
        <f t="shared" si="33"/>
        <v>OK</v>
      </c>
      <c r="N431" s="63" t="str">
        <f t="shared" si="34"/>
        <v/>
      </c>
      <c r="O431" s="110">
        <f>SUMIF(exp!$B$8:$B$507,total!B431,exp!$Q$8:$Q$507)</f>
        <v>0</v>
      </c>
      <c r="P431" s="111">
        <f>IF(B431&lt;&gt;"",SUMIF(total!$B$8:$B$1007,total!B431,$F$8:$F$1007),0)</f>
        <v>0</v>
      </c>
      <c r="Q431" s="110">
        <f>SUMIF(total!$B$8:$B$1007,total!B431,$I$8:$I$1007)</f>
        <v>0</v>
      </c>
      <c r="R431" s="110">
        <f>SUMIF(acc!$B$8:$B$507,total!D431,acc!$J$8:$J$507)</f>
        <v>0</v>
      </c>
      <c r="S431" s="110">
        <f>IF(D431&lt;&gt;"",SUMIF(total!$D$8:$D$1007,total!D431,$F$8:$F$1007),0)</f>
        <v>0</v>
      </c>
      <c r="T431" s="110">
        <f>SUMIF(pay!$B$8:$B$507,total!G431,pay!$H$8:$H$507)</f>
        <v>0</v>
      </c>
      <c r="U431" s="110">
        <f>IF(G431&lt;&gt;"",SUMIF(total!$G$8:$G$1007,total!G431,$I$8:$I$1007),0)</f>
        <v>0</v>
      </c>
    </row>
    <row r="432" spans="1:21" x14ac:dyDescent="0.25">
      <c r="A432" s="69">
        <v>425</v>
      </c>
      <c r="B432" s="69" t="str">
        <f>IF(AND(C432&lt;&gt;"",C432&lt;&gt;" -  -  -  -  - "),VLOOKUP(C432,exp!$A$8:$B$507,2,FALSE),"")</f>
        <v/>
      </c>
      <c r="C432" s="60"/>
      <c r="D432" s="69" t="str">
        <f>IF(AND(E432&lt;&gt;"",E432&lt;&gt;" -  -  -  -  - "),VLOOKUP(E432,acc!$A$8:$B$507,2,FALSE),"")</f>
        <v/>
      </c>
      <c r="E432" s="60"/>
      <c r="F432" s="44"/>
      <c r="G432" s="69" t="str">
        <f>IF(AND(H432&lt;&gt;"",H432&lt;&gt;" -  -  -  -  - "),VLOOKUP(H432,pay!$A$8:$B$507,2,FALSE),"")</f>
        <v/>
      </c>
      <c r="H432" s="60"/>
      <c r="I432" s="44"/>
      <c r="J432" s="93" t="str">
        <f t="shared" si="30"/>
        <v>OK</v>
      </c>
      <c r="K432" s="93" t="str">
        <f t="shared" si="31"/>
        <v>OK</v>
      </c>
      <c r="L432" s="93" t="str">
        <f t="shared" si="32"/>
        <v>OK</v>
      </c>
      <c r="M432" s="93" t="str">
        <f t="shared" si="33"/>
        <v>OK</v>
      </c>
      <c r="N432" s="63" t="str">
        <f t="shared" si="34"/>
        <v/>
      </c>
      <c r="O432" s="110">
        <f>SUMIF(exp!$B$8:$B$507,total!B432,exp!$Q$8:$Q$507)</f>
        <v>0</v>
      </c>
      <c r="P432" s="111">
        <f>IF(B432&lt;&gt;"",SUMIF(total!$B$8:$B$1007,total!B432,$F$8:$F$1007),0)</f>
        <v>0</v>
      </c>
      <c r="Q432" s="110">
        <f>SUMIF(total!$B$8:$B$1007,total!B432,$I$8:$I$1007)</f>
        <v>0</v>
      </c>
      <c r="R432" s="110">
        <f>SUMIF(acc!$B$8:$B$507,total!D432,acc!$J$8:$J$507)</f>
        <v>0</v>
      </c>
      <c r="S432" s="110">
        <f>IF(D432&lt;&gt;"",SUMIF(total!$D$8:$D$1007,total!D432,$F$8:$F$1007),0)</f>
        <v>0</v>
      </c>
      <c r="T432" s="110">
        <f>SUMIF(pay!$B$8:$B$507,total!G432,pay!$H$8:$H$507)</f>
        <v>0</v>
      </c>
      <c r="U432" s="110">
        <f>IF(G432&lt;&gt;"",SUMIF(total!$G$8:$G$1007,total!G432,$I$8:$I$1007),0)</f>
        <v>0</v>
      </c>
    </row>
    <row r="433" spans="1:21" x14ac:dyDescent="0.25">
      <c r="A433" s="69">
        <v>426</v>
      </c>
      <c r="B433" s="69" t="str">
        <f>IF(AND(C433&lt;&gt;"",C433&lt;&gt;" -  -  -  -  - "),VLOOKUP(C433,exp!$A$8:$B$507,2,FALSE),"")</f>
        <v/>
      </c>
      <c r="C433" s="60"/>
      <c r="D433" s="69" t="str">
        <f>IF(AND(E433&lt;&gt;"",E433&lt;&gt;" -  -  -  -  - "),VLOOKUP(E433,acc!$A$8:$B$507,2,FALSE),"")</f>
        <v/>
      </c>
      <c r="E433" s="60"/>
      <c r="F433" s="44"/>
      <c r="G433" s="69" t="str">
        <f>IF(AND(H433&lt;&gt;"",H433&lt;&gt;" -  -  -  -  - "),VLOOKUP(H433,pay!$A$8:$B$507,2,FALSE),"")</f>
        <v/>
      </c>
      <c r="H433" s="60"/>
      <c r="I433" s="44"/>
      <c r="J433" s="93" t="str">
        <f t="shared" si="30"/>
        <v>OK</v>
      </c>
      <c r="K433" s="93" t="str">
        <f t="shared" si="31"/>
        <v>OK</v>
      </c>
      <c r="L433" s="93" t="str">
        <f t="shared" si="32"/>
        <v>OK</v>
      </c>
      <c r="M433" s="93" t="str">
        <f t="shared" si="33"/>
        <v>OK</v>
      </c>
      <c r="N433" s="63" t="str">
        <f t="shared" si="34"/>
        <v/>
      </c>
      <c r="O433" s="110">
        <f>SUMIF(exp!$B$8:$B$507,total!B433,exp!$Q$8:$Q$507)</f>
        <v>0</v>
      </c>
      <c r="P433" s="111">
        <f>IF(B433&lt;&gt;"",SUMIF(total!$B$8:$B$1007,total!B433,$F$8:$F$1007),0)</f>
        <v>0</v>
      </c>
      <c r="Q433" s="110">
        <f>SUMIF(total!$B$8:$B$1007,total!B433,$I$8:$I$1007)</f>
        <v>0</v>
      </c>
      <c r="R433" s="110">
        <f>SUMIF(acc!$B$8:$B$507,total!D433,acc!$J$8:$J$507)</f>
        <v>0</v>
      </c>
      <c r="S433" s="110">
        <f>IF(D433&lt;&gt;"",SUMIF(total!$D$8:$D$1007,total!D433,$F$8:$F$1007),0)</f>
        <v>0</v>
      </c>
      <c r="T433" s="110">
        <f>SUMIF(pay!$B$8:$B$507,total!G433,pay!$H$8:$H$507)</f>
        <v>0</v>
      </c>
      <c r="U433" s="110">
        <f>IF(G433&lt;&gt;"",SUMIF(total!$G$8:$G$1007,total!G433,$I$8:$I$1007),0)</f>
        <v>0</v>
      </c>
    </row>
    <row r="434" spans="1:21" x14ac:dyDescent="0.25">
      <c r="A434" s="69">
        <v>427</v>
      </c>
      <c r="B434" s="69" t="str">
        <f>IF(AND(C434&lt;&gt;"",C434&lt;&gt;" -  -  -  -  - "),VLOOKUP(C434,exp!$A$8:$B$507,2,FALSE),"")</f>
        <v/>
      </c>
      <c r="C434" s="60"/>
      <c r="D434" s="69" t="str">
        <f>IF(AND(E434&lt;&gt;"",E434&lt;&gt;" -  -  -  -  - "),VLOOKUP(E434,acc!$A$8:$B$507,2,FALSE),"")</f>
        <v/>
      </c>
      <c r="E434" s="60"/>
      <c r="F434" s="44"/>
      <c r="G434" s="69" t="str">
        <f>IF(AND(H434&lt;&gt;"",H434&lt;&gt;" -  -  -  -  - "),VLOOKUP(H434,pay!$A$8:$B$507,2,FALSE),"")</f>
        <v/>
      </c>
      <c r="H434" s="60"/>
      <c r="I434" s="44"/>
      <c r="J434" s="93" t="str">
        <f t="shared" si="30"/>
        <v>OK</v>
      </c>
      <c r="K434" s="93" t="str">
        <f t="shared" si="31"/>
        <v>OK</v>
      </c>
      <c r="L434" s="93" t="str">
        <f t="shared" si="32"/>
        <v>OK</v>
      </c>
      <c r="M434" s="93" t="str">
        <f t="shared" si="33"/>
        <v>OK</v>
      </c>
      <c r="N434" s="63" t="str">
        <f t="shared" si="34"/>
        <v/>
      </c>
      <c r="O434" s="110">
        <f>SUMIF(exp!$B$8:$B$507,total!B434,exp!$Q$8:$Q$507)</f>
        <v>0</v>
      </c>
      <c r="P434" s="111">
        <f>IF(B434&lt;&gt;"",SUMIF(total!$B$8:$B$1007,total!B434,$F$8:$F$1007),0)</f>
        <v>0</v>
      </c>
      <c r="Q434" s="110">
        <f>SUMIF(total!$B$8:$B$1007,total!B434,$I$8:$I$1007)</f>
        <v>0</v>
      </c>
      <c r="R434" s="110">
        <f>SUMIF(acc!$B$8:$B$507,total!D434,acc!$J$8:$J$507)</f>
        <v>0</v>
      </c>
      <c r="S434" s="110">
        <f>IF(D434&lt;&gt;"",SUMIF(total!$D$8:$D$1007,total!D434,$F$8:$F$1007),0)</f>
        <v>0</v>
      </c>
      <c r="T434" s="110">
        <f>SUMIF(pay!$B$8:$B$507,total!G434,pay!$H$8:$H$507)</f>
        <v>0</v>
      </c>
      <c r="U434" s="110">
        <f>IF(G434&lt;&gt;"",SUMIF(total!$G$8:$G$1007,total!G434,$I$8:$I$1007),0)</f>
        <v>0</v>
      </c>
    </row>
    <row r="435" spans="1:21" x14ac:dyDescent="0.25">
      <c r="A435" s="69">
        <v>428</v>
      </c>
      <c r="B435" s="69" t="str">
        <f>IF(AND(C435&lt;&gt;"",C435&lt;&gt;" -  -  -  -  - "),VLOOKUP(C435,exp!$A$8:$B$507,2,FALSE),"")</f>
        <v/>
      </c>
      <c r="C435" s="60"/>
      <c r="D435" s="69" t="str">
        <f>IF(AND(E435&lt;&gt;"",E435&lt;&gt;" -  -  -  -  - "),VLOOKUP(E435,acc!$A$8:$B$507,2,FALSE),"")</f>
        <v/>
      </c>
      <c r="E435" s="60"/>
      <c r="F435" s="44"/>
      <c r="G435" s="69" t="str">
        <f>IF(AND(H435&lt;&gt;"",H435&lt;&gt;" -  -  -  -  - "),VLOOKUP(H435,pay!$A$8:$B$507,2,FALSE),"")</f>
        <v/>
      </c>
      <c r="H435" s="60"/>
      <c r="I435" s="44"/>
      <c r="J435" s="93" t="str">
        <f t="shared" si="30"/>
        <v>OK</v>
      </c>
      <c r="K435" s="93" t="str">
        <f t="shared" si="31"/>
        <v>OK</v>
      </c>
      <c r="L435" s="93" t="str">
        <f t="shared" si="32"/>
        <v>OK</v>
      </c>
      <c r="M435" s="93" t="str">
        <f t="shared" si="33"/>
        <v>OK</v>
      </c>
      <c r="N435" s="63" t="str">
        <f t="shared" si="34"/>
        <v/>
      </c>
      <c r="O435" s="110">
        <f>SUMIF(exp!$B$8:$B$507,total!B435,exp!$Q$8:$Q$507)</f>
        <v>0</v>
      </c>
      <c r="P435" s="111">
        <f>IF(B435&lt;&gt;"",SUMIF(total!$B$8:$B$1007,total!B435,$F$8:$F$1007),0)</f>
        <v>0</v>
      </c>
      <c r="Q435" s="110">
        <f>SUMIF(total!$B$8:$B$1007,total!B435,$I$8:$I$1007)</f>
        <v>0</v>
      </c>
      <c r="R435" s="110">
        <f>SUMIF(acc!$B$8:$B$507,total!D435,acc!$J$8:$J$507)</f>
        <v>0</v>
      </c>
      <c r="S435" s="110">
        <f>IF(D435&lt;&gt;"",SUMIF(total!$D$8:$D$1007,total!D435,$F$8:$F$1007),0)</f>
        <v>0</v>
      </c>
      <c r="T435" s="110">
        <f>SUMIF(pay!$B$8:$B$507,total!G435,pay!$H$8:$H$507)</f>
        <v>0</v>
      </c>
      <c r="U435" s="110">
        <f>IF(G435&lt;&gt;"",SUMIF(total!$G$8:$G$1007,total!G435,$I$8:$I$1007),0)</f>
        <v>0</v>
      </c>
    </row>
    <row r="436" spans="1:21" x14ac:dyDescent="0.25">
      <c r="A436" s="69">
        <v>429</v>
      </c>
      <c r="B436" s="69" t="str">
        <f>IF(AND(C436&lt;&gt;"",C436&lt;&gt;" -  -  -  -  - "),VLOOKUP(C436,exp!$A$8:$B$507,2,FALSE),"")</f>
        <v/>
      </c>
      <c r="C436" s="60"/>
      <c r="D436" s="69" t="str">
        <f>IF(AND(E436&lt;&gt;"",E436&lt;&gt;" -  -  -  -  - "),VLOOKUP(E436,acc!$A$8:$B$507,2,FALSE),"")</f>
        <v/>
      </c>
      <c r="E436" s="60"/>
      <c r="F436" s="44"/>
      <c r="G436" s="69" t="str">
        <f>IF(AND(H436&lt;&gt;"",H436&lt;&gt;" -  -  -  -  - "),VLOOKUP(H436,pay!$A$8:$B$507,2,FALSE),"")</f>
        <v/>
      </c>
      <c r="H436" s="60"/>
      <c r="I436" s="44"/>
      <c r="J436" s="93" t="str">
        <f t="shared" si="30"/>
        <v>OK</v>
      </c>
      <c r="K436" s="93" t="str">
        <f t="shared" si="31"/>
        <v>OK</v>
      </c>
      <c r="L436" s="93" t="str">
        <f t="shared" si="32"/>
        <v>OK</v>
      </c>
      <c r="M436" s="93" t="str">
        <f t="shared" si="33"/>
        <v>OK</v>
      </c>
      <c r="N436" s="63" t="str">
        <f t="shared" si="34"/>
        <v/>
      </c>
      <c r="O436" s="110">
        <f>SUMIF(exp!$B$8:$B$507,total!B436,exp!$Q$8:$Q$507)</f>
        <v>0</v>
      </c>
      <c r="P436" s="111">
        <f>IF(B436&lt;&gt;"",SUMIF(total!$B$8:$B$1007,total!B436,$F$8:$F$1007),0)</f>
        <v>0</v>
      </c>
      <c r="Q436" s="110">
        <f>SUMIF(total!$B$8:$B$1007,total!B436,$I$8:$I$1007)</f>
        <v>0</v>
      </c>
      <c r="R436" s="110">
        <f>SUMIF(acc!$B$8:$B$507,total!D436,acc!$J$8:$J$507)</f>
        <v>0</v>
      </c>
      <c r="S436" s="110">
        <f>IF(D436&lt;&gt;"",SUMIF(total!$D$8:$D$1007,total!D436,$F$8:$F$1007),0)</f>
        <v>0</v>
      </c>
      <c r="T436" s="110">
        <f>SUMIF(pay!$B$8:$B$507,total!G436,pay!$H$8:$H$507)</f>
        <v>0</v>
      </c>
      <c r="U436" s="110">
        <f>IF(G436&lt;&gt;"",SUMIF(total!$G$8:$G$1007,total!G436,$I$8:$I$1007),0)</f>
        <v>0</v>
      </c>
    </row>
    <row r="437" spans="1:21" x14ac:dyDescent="0.25">
      <c r="A437" s="69">
        <v>430</v>
      </c>
      <c r="B437" s="69" t="str">
        <f>IF(AND(C437&lt;&gt;"",C437&lt;&gt;" -  -  -  -  - "),VLOOKUP(C437,exp!$A$8:$B$507,2,FALSE),"")</f>
        <v/>
      </c>
      <c r="C437" s="60"/>
      <c r="D437" s="69" t="str">
        <f>IF(AND(E437&lt;&gt;"",E437&lt;&gt;" -  -  -  -  - "),VLOOKUP(E437,acc!$A$8:$B$507,2,FALSE),"")</f>
        <v/>
      </c>
      <c r="E437" s="60"/>
      <c r="F437" s="44"/>
      <c r="G437" s="69" t="str">
        <f>IF(AND(H437&lt;&gt;"",H437&lt;&gt;" -  -  -  -  - "),VLOOKUP(H437,pay!$A$8:$B$507,2,FALSE),"")</f>
        <v/>
      </c>
      <c r="H437" s="60"/>
      <c r="I437" s="44"/>
      <c r="J437" s="93" t="str">
        <f t="shared" si="30"/>
        <v>OK</v>
      </c>
      <c r="K437" s="93" t="str">
        <f t="shared" si="31"/>
        <v>OK</v>
      </c>
      <c r="L437" s="93" t="str">
        <f t="shared" si="32"/>
        <v>OK</v>
      </c>
      <c r="M437" s="93" t="str">
        <f t="shared" si="33"/>
        <v>OK</v>
      </c>
      <c r="N437" s="63" t="str">
        <f t="shared" si="34"/>
        <v/>
      </c>
      <c r="O437" s="110">
        <f>SUMIF(exp!$B$8:$B$507,total!B437,exp!$Q$8:$Q$507)</f>
        <v>0</v>
      </c>
      <c r="P437" s="111">
        <f>IF(B437&lt;&gt;"",SUMIF(total!$B$8:$B$1007,total!B437,$F$8:$F$1007),0)</f>
        <v>0</v>
      </c>
      <c r="Q437" s="110">
        <f>SUMIF(total!$B$8:$B$1007,total!B437,$I$8:$I$1007)</f>
        <v>0</v>
      </c>
      <c r="R437" s="110">
        <f>SUMIF(acc!$B$8:$B$507,total!D437,acc!$J$8:$J$507)</f>
        <v>0</v>
      </c>
      <c r="S437" s="110">
        <f>IF(D437&lt;&gt;"",SUMIF(total!$D$8:$D$1007,total!D437,$F$8:$F$1007),0)</f>
        <v>0</v>
      </c>
      <c r="T437" s="110">
        <f>SUMIF(pay!$B$8:$B$507,total!G437,pay!$H$8:$H$507)</f>
        <v>0</v>
      </c>
      <c r="U437" s="110">
        <f>IF(G437&lt;&gt;"",SUMIF(total!$G$8:$G$1007,total!G437,$I$8:$I$1007),0)</f>
        <v>0</v>
      </c>
    </row>
    <row r="438" spans="1:21" x14ac:dyDescent="0.25">
      <c r="A438" s="69">
        <v>431</v>
      </c>
      <c r="B438" s="69" t="str">
        <f>IF(AND(C438&lt;&gt;"",C438&lt;&gt;" -  -  -  -  - "),VLOOKUP(C438,exp!$A$8:$B$507,2,FALSE),"")</f>
        <v/>
      </c>
      <c r="C438" s="60"/>
      <c r="D438" s="69" t="str">
        <f>IF(AND(E438&lt;&gt;"",E438&lt;&gt;" -  -  -  -  - "),VLOOKUP(E438,acc!$A$8:$B$507,2,FALSE),"")</f>
        <v/>
      </c>
      <c r="E438" s="60"/>
      <c r="F438" s="44"/>
      <c r="G438" s="69" t="str">
        <f>IF(AND(H438&lt;&gt;"",H438&lt;&gt;" -  -  -  -  - "),VLOOKUP(H438,pay!$A$8:$B$507,2,FALSE),"")</f>
        <v/>
      </c>
      <c r="H438" s="60"/>
      <c r="I438" s="44"/>
      <c r="J438" s="93" t="str">
        <f t="shared" si="30"/>
        <v>OK</v>
      </c>
      <c r="K438" s="93" t="str">
        <f t="shared" si="31"/>
        <v>OK</v>
      </c>
      <c r="L438" s="93" t="str">
        <f t="shared" si="32"/>
        <v>OK</v>
      </c>
      <c r="M438" s="93" t="str">
        <f t="shared" si="33"/>
        <v>OK</v>
      </c>
      <c r="N438" s="63" t="str">
        <f t="shared" si="34"/>
        <v/>
      </c>
      <c r="O438" s="110">
        <f>SUMIF(exp!$B$8:$B$507,total!B438,exp!$Q$8:$Q$507)</f>
        <v>0</v>
      </c>
      <c r="P438" s="111">
        <f>IF(B438&lt;&gt;"",SUMIF(total!$B$8:$B$1007,total!B438,$F$8:$F$1007),0)</f>
        <v>0</v>
      </c>
      <c r="Q438" s="110">
        <f>SUMIF(total!$B$8:$B$1007,total!B438,$I$8:$I$1007)</f>
        <v>0</v>
      </c>
      <c r="R438" s="110">
        <f>SUMIF(acc!$B$8:$B$507,total!D438,acc!$J$8:$J$507)</f>
        <v>0</v>
      </c>
      <c r="S438" s="110">
        <f>IF(D438&lt;&gt;"",SUMIF(total!$D$8:$D$1007,total!D438,$F$8:$F$1007),0)</f>
        <v>0</v>
      </c>
      <c r="T438" s="110">
        <f>SUMIF(pay!$B$8:$B$507,total!G438,pay!$H$8:$H$507)</f>
        <v>0</v>
      </c>
      <c r="U438" s="110">
        <f>IF(G438&lt;&gt;"",SUMIF(total!$G$8:$G$1007,total!G438,$I$8:$I$1007),0)</f>
        <v>0</v>
      </c>
    </row>
    <row r="439" spans="1:21" x14ac:dyDescent="0.25">
      <c r="A439" s="69">
        <v>432</v>
      </c>
      <c r="B439" s="69" t="str">
        <f>IF(AND(C439&lt;&gt;"",C439&lt;&gt;" -  -  -  -  - "),VLOOKUP(C439,exp!$A$8:$B$507,2,FALSE),"")</f>
        <v/>
      </c>
      <c r="C439" s="60"/>
      <c r="D439" s="69" t="str">
        <f>IF(AND(E439&lt;&gt;"",E439&lt;&gt;" -  -  -  -  - "),VLOOKUP(E439,acc!$A$8:$B$507,2,FALSE),"")</f>
        <v/>
      </c>
      <c r="E439" s="60"/>
      <c r="F439" s="44"/>
      <c r="G439" s="69" t="str">
        <f>IF(AND(H439&lt;&gt;"",H439&lt;&gt;" -  -  -  -  - "),VLOOKUP(H439,pay!$A$8:$B$507,2,FALSE),"")</f>
        <v/>
      </c>
      <c r="H439" s="60"/>
      <c r="I439" s="44"/>
      <c r="J439" s="93" t="str">
        <f t="shared" si="30"/>
        <v>OK</v>
      </c>
      <c r="K439" s="93" t="str">
        <f t="shared" si="31"/>
        <v>OK</v>
      </c>
      <c r="L439" s="93" t="str">
        <f t="shared" si="32"/>
        <v>OK</v>
      </c>
      <c r="M439" s="93" t="str">
        <f t="shared" si="33"/>
        <v>OK</v>
      </c>
      <c r="N439" s="63" t="str">
        <f t="shared" si="34"/>
        <v/>
      </c>
      <c r="O439" s="110">
        <f>SUMIF(exp!$B$8:$B$507,total!B439,exp!$Q$8:$Q$507)</f>
        <v>0</v>
      </c>
      <c r="P439" s="111">
        <f>IF(B439&lt;&gt;"",SUMIF(total!$B$8:$B$1007,total!B439,$F$8:$F$1007),0)</f>
        <v>0</v>
      </c>
      <c r="Q439" s="110">
        <f>SUMIF(total!$B$8:$B$1007,total!B439,$I$8:$I$1007)</f>
        <v>0</v>
      </c>
      <c r="R439" s="110">
        <f>SUMIF(acc!$B$8:$B$507,total!D439,acc!$J$8:$J$507)</f>
        <v>0</v>
      </c>
      <c r="S439" s="110">
        <f>IF(D439&lt;&gt;"",SUMIF(total!$D$8:$D$1007,total!D439,$F$8:$F$1007),0)</f>
        <v>0</v>
      </c>
      <c r="T439" s="110">
        <f>SUMIF(pay!$B$8:$B$507,total!G439,pay!$H$8:$H$507)</f>
        <v>0</v>
      </c>
      <c r="U439" s="110">
        <f>IF(G439&lt;&gt;"",SUMIF(total!$G$8:$G$1007,total!G439,$I$8:$I$1007),0)</f>
        <v>0</v>
      </c>
    </row>
    <row r="440" spans="1:21" x14ac:dyDescent="0.25">
      <c r="A440" s="69">
        <v>433</v>
      </c>
      <c r="B440" s="69" t="str">
        <f>IF(AND(C440&lt;&gt;"",C440&lt;&gt;" -  -  -  -  - "),VLOOKUP(C440,exp!$A$8:$B$507,2,FALSE),"")</f>
        <v/>
      </c>
      <c r="C440" s="60"/>
      <c r="D440" s="69" t="str">
        <f>IF(AND(E440&lt;&gt;"",E440&lt;&gt;" -  -  -  -  - "),VLOOKUP(E440,acc!$A$8:$B$507,2,FALSE),"")</f>
        <v/>
      </c>
      <c r="E440" s="60"/>
      <c r="F440" s="44"/>
      <c r="G440" s="69" t="str">
        <f>IF(AND(H440&lt;&gt;"",H440&lt;&gt;" -  -  -  -  - "),VLOOKUP(H440,pay!$A$8:$B$507,2,FALSE),"")</f>
        <v/>
      </c>
      <c r="H440" s="60"/>
      <c r="I440" s="44"/>
      <c r="J440" s="93" t="str">
        <f t="shared" si="30"/>
        <v>OK</v>
      </c>
      <c r="K440" s="93" t="str">
        <f t="shared" si="31"/>
        <v>OK</v>
      </c>
      <c r="L440" s="93" t="str">
        <f t="shared" si="32"/>
        <v>OK</v>
      </c>
      <c r="M440" s="93" t="str">
        <f t="shared" si="33"/>
        <v>OK</v>
      </c>
      <c r="N440" s="63" t="str">
        <f t="shared" si="34"/>
        <v/>
      </c>
      <c r="O440" s="110">
        <f>SUMIF(exp!$B$8:$B$507,total!B440,exp!$Q$8:$Q$507)</f>
        <v>0</v>
      </c>
      <c r="P440" s="111">
        <f>IF(B440&lt;&gt;"",SUMIF(total!$B$8:$B$1007,total!B440,$F$8:$F$1007),0)</f>
        <v>0</v>
      </c>
      <c r="Q440" s="110">
        <f>SUMIF(total!$B$8:$B$1007,total!B440,$I$8:$I$1007)</f>
        <v>0</v>
      </c>
      <c r="R440" s="110">
        <f>SUMIF(acc!$B$8:$B$507,total!D440,acc!$J$8:$J$507)</f>
        <v>0</v>
      </c>
      <c r="S440" s="110">
        <f>IF(D440&lt;&gt;"",SUMIF(total!$D$8:$D$1007,total!D440,$F$8:$F$1007),0)</f>
        <v>0</v>
      </c>
      <c r="T440" s="110">
        <f>SUMIF(pay!$B$8:$B$507,total!G440,pay!$H$8:$H$507)</f>
        <v>0</v>
      </c>
      <c r="U440" s="110">
        <f>IF(G440&lt;&gt;"",SUMIF(total!$G$8:$G$1007,total!G440,$I$8:$I$1007),0)</f>
        <v>0</v>
      </c>
    </row>
    <row r="441" spans="1:21" x14ac:dyDescent="0.25">
      <c r="A441" s="69">
        <v>434</v>
      </c>
      <c r="B441" s="69" t="str">
        <f>IF(AND(C441&lt;&gt;"",C441&lt;&gt;" -  -  -  -  - "),VLOOKUP(C441,exp!$A$8:$B$507,2,FALSE),"")</f>
        <v/>
      </c>
      <c r="C441" s="60"/>
      <c r="D441" s="69" t="str">
        <f>IF(AND(E441&lt;&gt;"",E441&lt;&gt;" -  -  -  -  - "),VLOOKUP(E441,acc!$A$8:$B$507,2,FALSE),"")</f>
        <v/>
      </c>
      <c r="E441" s="60"/>
      <c r="F441" s="44"/>
      <c r="G441" s="69" t="str">
        <f>IF(AND(H441&lt;&gt;"",H441&lt;&gt;" -  -  -  -  - "),VLOOKUP(H441,pay!$A$8:$B$507,2,FALSE),"")</f>
        <v/>
      </c>
      <c r="H441" s="60"/>
      <c r="I441" s="44"/>
      <c r="J441" s="93" t="str">
        <f t="shared" si="30"/>
        <v>OK</v>
      </c>
      <c r="K441" s="93" t="str">
        <f t="shared" si="31"/>
        <v>OK</v>
      </c>
      <c r="L441" s="93" t="str">
        <f t="shared" si="32"/>
        <v>OK</v>
      </c>
      <c r="M441" s="93" t="str">
        <f t="shared" si="33"/>
        <v>OK</v>
      </c>
      <c r="N441" s="63" t="str">
        <f t="shared" si="34"/>
        <v/>
      </c>
      <c r="O441" s="110">
        <f>SUMIF(exp!$B$8:$B$507,total!B441,exp!$Q$8:$Q$507)</f>
        <v>0</v>
      </c>
      <c r="P441" s="111">
        <f>IF(B441&lt;&gt;"",SUMIF(total!$B$8:$B$1007,total!B441,$F$8:$F$1007),0)</f>
        <v>0</v>
      </c>
      <c r="Q441" s="110">
        <f>SUMIF(total!$B$8:$B$1007,total!B441,$I$8:$I$1007)</f>
        <v>0</v>
      </c>
      <c r="R441" s="110">
        <f>SUMIF(acc!$B$8:$B$507,total!D441,acc!$J$8:$J$507)</f>
        <v>0</v>
      </c>
      <c r="S441" s="110">
        <f>IF(D441&lt;&gt;"",SUMIF(total!$D$8:$D$1007,total!D441,$F$8:$F$1007),0)</f>
        <v>0</v>
      </c>
      <c r="T441" s="110">
        <f>SUMIF(pay!$B$8:$B$507,total!G441,pay!$H$8:$H$507)</f>
        <v>0</v>
      </c>
      <c r="U441" s="110">
        <f>IF(G441&lt;&gt;"",SUMIF(total!$G$8:$G$1007,total!G441,$I$8:$I$1007),0)</f>
        <v>0</v>
      </c>
    </row>
    <row r="442" spans="1:21" x14ac:dyDescent="0.25">
      <c r="A442" s="69">
        <v>435</v>
      </c>
      <c r="B442" s="69" t="str">
        <f>IF(AND(C442&lt;&gt;"",C442&lt;&gt;" -  -  -  -  - "),VLOOKUP(C442,exp!$A$8:$B$507,2,FALSE),"")</f>
        <v/>
      </c>
      <c r="C442" s="60"/>
      <c r="D442" s="69" t="str">
        <f>IF(AND(E442&lt;&gt;"",E442&lt;&gt;" -  -  -  -  - "),VLOOKUP(E442,acc!$A$8:$B$507,2,FALSE),"")</f>
        <v/>
      </c>
      <c r="E442" s="60"/>
      <c r="F442" s="44"/>
      <c r="G442" s="69" t="str">
        <f>IF(AND(H442&lt;&gt;"",H442&lt;&gt;" -  -  -  -  - "),VLOOKUP(H442,pay!$A$8:$B$507,2,FALSE),"")</f>
        <v/>
      </c>
      <c r="H442" s="60"/>
      <c r="I442" s="44"/>
      <c r="J442" s="93" t="str">
        <f t="shared" si="30"/>
        <v>OK</v>
      </c>
      <c r="K442" s="93" t="str">
        <f t="shared" si="31"/>
        <v>OK</v>
      </c>
      <c r="L442" s="93" t="str">
        <f t="shared" si="32"/>
        <v>OK</v>
      </c>
      <c r="M442" s="93" t="str">
        <f t="shared" si="33"/>
        <v>OK</v>
      </c>
      <c r="N442" s="63" t="str">
        <f t="shared" si="34"/>
        <v/>
      </c>
      <c r="O442" s="110">
        <f>SUMIF(exp!$B$8:$B$507,total!B442,exp!$Q$8:$Q$507)</f>
        <v>0</v>
      </c>
      <c r="P442" s="111">
        <f>IF(B442&lt;&gt;"",SUMIF(total!$B$8:$B$1007,total!B442,$F$8:$F$1007),0)</f>
        <v>0</v>
      </c>
      <c r="Q442" s="110">
        <f>SUMIF(total!$B$8:$B$1007,total!B442,$I$8:$I$1007)</f>
        <v>0</v>
      </c>
      <c r="R442" s="110">
        <f>SUMIF(acc!$B$8:$B$507,total!D442,acc!$J$8:$J$507)</f>
        <v>0</v>
      </c>
      <c r="S442" s="110">
        <f>IF(D442&lt;&gt;"",SUMIF(total!$D$8:$D$1007,total!D442,$F$8:$F$1007),0)</f>
        <v>0</v>
      </c>
      <c r="T442" s="110">
        <f>SUMIF(pay!$B$8:$B$507,total!G442,pay!$H$8:$H$507)</f>
        <v>0</v>
      </c>
      <c r="U442" s="110">
        <f>IF(G442&lt;&gt;"",SUMIF(total!$G$8:$G$1007,total!G442,$I$8:$I$1007),0)</f>
        <v>0</v>
      </c>
    </row>
    <row r="443" spans="1:21" x14ac:dyDescent="0.25">
      <c r="A443" s="69">
        <v>436</v>
      </c>
      <c r="B443" s="69" t="str">
        <f>IF(AND(C443&lt;&gt;"",C443&lt;&gt;" -  -  -  -  - "),VLOOKUP(C443,exp!$A$8:$B$507,2,FALSE),"")</f>
        <v/>
      </c>
      <c r="C443" s="60"/>
      <c r="D443" s="69" t="str">
        <f>IF(AND(E443&lt;&gt;"",E443&lt;&gt;" -  -  -  -  - "),VLOOKUP(E443,acc!$A$8:$B$507,2,FALSE),"")</f>
        <v/>
      </c>
      <c r="E443" s="60"/>
      <c r="F443" s="44"/>
      <c r="G443" s="69" t="str">
        <f>IF(AND(H443&lt;&gt;"",H443&lt;&gt;" -  -  -  -  - "),VLOOKUP(H443,pay!$A$8:$B$507,2,FALSE),"")</f>
        <v/>
      </c>
      <c r="H443" s="60"/>
      <c r="I443" s="44"/>
      <c r="J443" s="93" t="str">
        <f t="shared" si="30"/>
        <v>OK</v>
      </c>
      <c r="K443" s="93" t="str">
        <f t="shared" si="31"/>
        <v>OK</v>
      </c>
      <c r="L443" s="93" t="str">
        <f t="shared" si="32"/>
        <v>OK</v>
      </c>
      <c r="M443" s="93" t="str">
        <f t="shared" si="33"/>
        <v>OK</v>
      </c>
      <c r="N443" s="63" t="str">
        <f t="shared" si="34"/>
        <v/>
      </c>
      <c r="O443" s="110">
        <f>SUMIF(exp!$B$8:$B$507,total!B443,exp!$Q$8:$Q$507)</f>
        <v>0</v>
      </c>
      <c r="P443" s="111">
        <f>IF(B443&lt;&gt;"",SUMIF(total!$B$8:$B$1007,total!B443,$F$8:$F$1007),0)</f>
        <v>0</v>
      </c>
      <c r="Q443" s="110">
        <f>SUMIF(total!$B$8:$B$1007,total!B443,$I$8:$I$1007)</f>
        <v>0</v>
      </c>
      <c r="R443" s="110">
        <f>SUMIF(acc!$B$8:$B$507,total!D443,acc!$J$8:$J$507)</f>
        <v>0</v>
      </c>
      <c r="S443" s="110">
        <f>IF(D443&lt;&gt;"",SUMIF(total!$D$8:$D$1007,total!D443,$F$8:$F$1007),0)</f>
        <v>0</v>
      </c>
      <c r="T443" s="110">
        <f>SUMIF(pay!$B$8:$B$507,total!G443,pay!$H$8:$H$507)</f>
        <v>0</v>
      </c>
      <c r="U443" s="110">
        <f>IF(G443&lt;&gt;"",SUMIF(total!$G$8:$G$1007,total!G443,$I$8:$I$1007),0)</f>
        <v>0</v>
      </c>
    </row>
    <row r="444" spans="1:21" x14ac:dyDescent="0.25">
      <c r="A444" s="69">
        <v>437</v>
      </c>
      <c r="B444" s="69" t="str">
        <f>IF(AND(C444&lt;&gt;"",C444&lt;&gt;" -  -  -  -  - "),VLOOKUP(C444,exp!$A$8:$B$507,2,FALSE),"")</f>
        <v/>
      </c>
      <c r="C444" s="60"/>
      <c r="D444" s="69" t="str">
        <f>IF(AND(E444&lt;&gt;"",E444&lt;&gt;" -  -  -  -  - "),VLOOKUP(E444,acc!$A$8:$B$507,2,FALSE),"")</f>
        <v/>
      </c>
      <c r="E444" s="60"/>
      <c r="F444" s="44"/>
      <c r="G444" s="69" t="str">
        <f>IF(AND(H444&lt;&gt;"",H444&lt;&gt;" -  -  -  -  - "),VLOOKUP(H444,pay!$A$8:$B$507,2,FALSE),"")</f>
        <v/>
      </c>
      <c r="H444" s="60"/>
      <c r="I444" s="44"/>
      <c r="J444" s="93" t="str">
        <f t="shared" si="30"/>
        <v>OK</v>
      </c>
      <c r="K444" s="93" t="str">
        <f t="shared" si="31"/>
        <v>OK</v>
      </c>
      <c r="L444" s="93" t="str">
        <f t="shared" si="32"/>
        <v>OK</v>
      </c>
      <c r="M444" s="93" t="str">
        <f t="shared" si="33"/>
        <v>OK</v>
      </c>
      <c r="N444" s="63" t="str">
        <f t="shared" si="34"/>
        <v/>
      </c>
      <c r="O444" s="110">
        <f>SUMIF(exp!$B$8:$B$507,total!B444,exp!$Q$8:$Q$507)</f>
        <v>0</v>
      </c>
      <c r="P444" s="111">
        <f>IF(B444&lt;&gt;"",SUMIF(total!$B$8:$B$1007,total!B444,$F$8:$F$1007),0)</f>
        <v>0</v>
      </c>
      <c r="Q444" s="110">
        <f>SUMIF(total!$B$8:$B$1007,total!B444,$I$8:$I$1007)</f>
        <v>0</v>
      </c>
      <c r="R444" s="110">
        <f>SUMIF(acc!$B$8:$B$507,total!D444,acc!$J$8:$J$507)</f>
        <v>0</v>
      </c>
      <c r="S444" s="110">
        <f>IF(D444&lt;&gt;"",SUMIF(total!$D$8:$D$1007,total!D444,$F$8:$F$1007),0)</f>
        <v>0</v>
      </c>
      <c r="T444" s="110">
        <f>SUMIF(pay!$B$8:$B$507,total!G444,pay!$H$8:$H$507)</f>
        <v>0</v>
      </c>
      <c r="U444" s="110">
        <f>IF(G444&lt;&gt;"",SUMIF(total!$G$8:$G$1007,total!G444,$I$8:$I$1007),0)</f>
        <v>0</v>
      </c>
    </row>
    <row r="445" spans="1:21" x14ac:dyDescent="0.25">
      <c r="A445" s="69">
        <v>438</v>
      </c>
      <c r="B445" s="69" t="str">
        <f>IF(AND(C445&lt;&gt;"",C445&lt;&gt;" -  -  -  -  - "),VLOOKUP(C445,exp!$A$8:$B$507,2,FALSE),"")</f>
        <v/>
      </c>
      <c r="C445" s="60"/>
      <c r="D445" s="69" t="str">
        <f>IF(AND(E445&lt;&gt;"",E445&lt;&gt;" -  -  -  -  - "),VLOOKUP(E445,acc!$A$8:$B$507,2,FALSE),"")</f>
        <v/>
      </c>
      <c r="E445" s="60"/>
      <c r="F445" s="44"/>
      <c r="G445" s="69" t="str">
        <f>IF(AND(H445&lt;&gt;"",H445&lt;&gt;" -  -  -  -  - "),VLOOKUP(H445,pay!$A$8:$B$507,2,FALSE),"")</f>
        <v/>
      </c>
      <c r="H445" s="60"/>
      <c r="I445" s="44"/>
      <c r="J445" s="93" t="str">
        <f t="shared" si="30"/>
        <v>OK</v>
      </c>
      <c r="K445" s="93" t="str">
        <f t="shared" si="31"/>
        <v>OK</v>
      </c>
      <c r="L445" s="93" t="str">
        <f t="shared" si="32"/>
        <v>OK</v>
      </c>
      <c r="M445" s="93" t="str">
        <f t="shared" si="33"/>
        <v>OK</v>
      </c>
      <c r="N445" s="63" t="str">
        <f t="shared" si="34"/>
        <v/>
      </c>
      <c r="O445" s="110">
        <f>SUMIF(exp!$B$8:$B$507,total!B445,exp!$Q$8:$Q$507)</f>
        <v>0</v>
      </c>
      <c r="P445" s="111">
        <f>IF(B445&lt;&gt;"",SUMIF(total!$B$8:$B$1007,total!B445,$F$8:$F$1007),0)</f>
        <v>0</v>
      </c>
      <c r="Q445" s="110">
        <f>SUMIF(total!$B$8:$B$1007,total!B445,$I$8:$I$1007)</f>
        <v>0</v>
      </c>
      <c r="R445" s="110">
        <f>SUMIF(acc!$B$8:$B$507,total!D445,acc!$J$8:$J$507)</f>
        <v>0</v>
      </c>
      <c r="S445" s="110">
        <f>IF(D445&lt;&gt;"",SUMIF(total!$D$8:$D$1007,total!D445,$F$8:$F$1007),0)</f>
        <v>0</v>
      </c>
      <c r="T445" s="110">
        <f>SUMIF(pay!$B$8:$B$507,total!G445,pay!$H$8:$H$507)</f>
        <v>0</v>
      </c>
      <c r="U445" s="110">
        <f>IF(G445&lt;&gt;"",SUMIF(total!$G$8:$G$1007,total!G445,$I$8:$I$1007),0)</f>
        <v>0</v>
      </c>
    </row>
    <row r="446" spans="1:21" x14ac:dyDescent="0.25">
      <c r="A446" s="69">
        <v>439</v>
      </c>
      <c r="B446" s="69" t="str">
        <f>IF(AND(C446&lt;&gt;"",C446&lt;&gt;" -  -  -  -  - "),VLOOKUP(C446,exp!$A$8:$B$507,2,FALSE),"")</f>
        <v/>
      </c>
      <c r="C446" s="60"/>
      <c r="D446" s="69" t="str">
        <f>IF(AND(E446&lt;&gt;"",E446&lt;&gt;" -  -  -  -  - "),VLOOKUP(E446,acc!$A$8:$B$507,2,FALSE),"")</f>
        <v/>
      </c>
      <c r="E446" s="60"/>
      <c r="F446" s="44"/>
      <c r="G446" s="69" t="str">
        <f>IF(AND(H446&lt;&gt;"",H446&lt;&gt;" -  -  -  -  - "),VLOOKUP(H446,pay!$A$8:$B$507,2,FALSE),"")</f>
        <v/>
      </c>
      <c r="H446" s="60"/>
      <c r="I446" s="44"/>
      <c r="J446" s="93" t="str">
        <f t="shared" si="30"/>
        <v>OK</v>
      </c>
      <c r="K446" s="93" t="str">
        <f t="shared" si="31"/>
        <v>OK</v>
      </c>
      <c r="L446" s="93" t="str">
        <f t="shared" si="32"/>
        <v>OK</v>
      </c>
      <c r="M446" s="93" t="str">
        <f t="shared" si="33"/>
        <v>OK</v>
      </c>
      <c r="N446" s="63" t="str">
        <f t="shared" si="34"/>
        <v/>
      </c>
      <c r="O446" s="110">
        <f>SUMIF(exp!$B$8:$B$507,total!B446,exp!$Q$8:$Q$507)</f>
        <v>0</v>
      </c>
      <c r="P446" s="111">
        <f>IF(B446&lt;&gt;"",SUMIF(total!$B$8:$B$1007,total!B446,$F$8:$F$1007),0)</f>
        <v>0</v>
      </c>
      <c r="Q446" s="110">
        <f>SUMIF(total!$B$8:$B$1007,total!B446,$I$8:$I$1007)</f>
        <v>0</v>
      </c>
      <c r="R446" s="110">
        <f>SUMIF(acc!$B$8:$B$507,total!D446,acc!$J$8:$J$507)</f>
        <v>0</v>
      </c>
      <c r="S446" s="110">
        <f>IF(D446&lt;&gt;"",SUMIF(total!$D$8:$D$1007,total!D446,$F$8:$F$1007),0)</f>
        <v>0</v>
      </c>
      <c r="T446" s="110">
        <f>SUMIF(pay!$B$8:$B$507,total!G446,pay!$H$8:$H$507)</f>
        <v>0</v>
      </c>
      <c r="U446" s="110">
        <f>IF(G446&lt;&gt;"",SUMIF(total!$G$8:$G$1007,total!G446,$I$8:$I$1007),0)</f>
        <v>0</v>
      </c>
    </row>
    <row r="447" spans="1:21" x14ac:dyDescent="0.25">
      <c r="A447" s="69">
        <v>440</v>
      </c>
      <c r="B447" s="69" t="str">
        <f>IF(AND(C447&lt;&gt;"",C447&lt;&gt;" -  -  -  -  - "),VLOOKUP(C447,exp!$A$8:$B$507,2,FALSE),"")</f>
        <v/>
      </c>
      <c r="C447" s="60"/>
      <c r="D447" s="69" t="str">
        <f>IF(AND(E447&lt;&gt;"",E447&lt;&gt;" -  -  -  -  - "),VLOOKUP(E447,acc!$A$8:$B$507,2,FALSE),"")</f>
        <v/>
      </c>
      <c r="E447" s="60"/>
      <c r="F447" s="44"/>
      <c r="G447" s="69" t="str">
        <f>IF(AND(H447&lt;&gt;"",H447&lt;&gt;" -  -  -  -  - "),VLOOKUP(H447,pay!$A$8:$B$507,2,FALSE),"")</f>
        <v/>
      </c>
      <c r="H447" s="60"/>
      <c r="I447" s="44"/>
      <c r="J447" s="93" t="str">
        <f t="shared" si="30"/>
        <v>OK</v>
      </c>
      <c r="K447" s="93" t="str">
        <f t="shared" si="31"/>
        <v>OK</v>
      </c>
      <c r="L447" s="93" t="str">
        <f t="shared" si="32"/>
        <v>OK</v>
      </c>
      <c r="M447" s="93" t="str">
        <f t="shared" si="33"/>
        <v>OK</v>
      </c>
      <c r="N447" s="63" t="str">
        <f t="shared" si="34"/>
        <v/>
      </c>
      <c r="O447" s="110">
        <f>SUMIF(exp!$B$8:$B$507,total!B447,exp!$Q$8:$Q$507)</f>
        <v>0</v>
      </c>
      <c r="P447" s="111">
        <f>IF(B447&lt;&gt;"",SUMIF(total!$B$8:$B$1007,total!B447,$F$8:$F$1007),0)</f>
        <v>0</v>
      </c>
      <c r="Q447" s="110">
        <f>SUMIF(total!$B$8:$B$1007,total!B447,$I$8:$I$1007)</f>
        <v>0</v>
      </c>
      <c r="R447" s="110">
        <f>SUMIF(acc!$B$8:$B$507,total!D447,acc!$J$8:$J$507)</f>
        <v>0</v>
      </c>
      <c r="S447" s="110">
        <f>IF(D447&lt;&gt;"",SUMIF(total!$D$8:$D$1007,total!D447,$F$8:$F$1007),0)</f>
        <v>0</v>
      </c>
      <c r="T447" s="110">
        <f>SUMIF(pay!$B$8:$B$507,total!G447,pay!$H$8:$H$507)</f>
        <v>0</v>
      </c>
      <c r="U447" s="110">
        <f>IF(G447&lt;&gt;"",SUMIF(total!$G$8:$G$1007,total!G447,$I$8:$I$1007),0)</f>
        <v>0</v>
      </c>
    </row>
    <row r="448" spans="1:21" x14ac:dyDescent="0.25">
      <c r="A448" s="69">
        <v>441</v>
      </c>
      <c r="B448" s="69" t="str">
        <f>IF(AND(C448&lt;&gt;"",C448&lt;&gt;" -  -  -  -  - "),VLOOKUP(C448,exp!$A$8:$B$507,2,FALSE),"")</f>
        <v/>
      </c>
      <c r="C448" s="60"/>
      <c r="D448" s="69" t="str">
        <f>IF(AND(E448&lt;&gt;"",E448&lt;&gt;" -  -  -  -  - "),VLOOKUP(E448,acc!$A$8:$B$507,2,FALSE),"")</f>
        <v/>
      </c>
      <c r="E448" s="60"/>
      <c r="F448" s="44"/>
      <c r="G448" s="69" t="str">
        <f>IF(AND(H448&lt;&gt;"",H448&lt;&gt;" -  -  -  -  - "),VLOOKUP(H448,pay!$A$8:$B$507,2,FALSE),"")</f>
        <v/>
      </c>
      <c r="H448" s="60"/>
      <c r="I448" s="44"/>
      <c r="J448" s="93" t="str">
        <f t="shared" si="30"/>
        <v>OK</v>
      </c>
      <c r="K448" s="93" t="str">
        <f t="shared" si="31"/>
        <v>OK</v>
      </c>
      <c r="L448" s="93" t="str">
        <f t="shared" si="32"/>
        <v>OK</v>
      </c>
      <c r="M448" s="93" t="str">
        <f t="shared" si="33"/>
        <v>OK</v>
      </c>
      <c r="N448" s="63" t="str">
        <f t="shared" si="34"/>
        <v/>
      </c>
      <c r="O448" s="110">
        <f>SUMIF(exp!$B$8:$B$507,total!B448,exp!$Q$8:$Q$507)</f>
        <v>0</v>
      </c>
      <c r="P448" s="111">
        <f>IF(B448&lt;&gt;"",SUMIF(total!$B$8:$B$1007,total!B448,$F$8:$F$1007),0)</f>
        <v>0</v>
      </c>
      <c r="Q448" s="110">
        <f>SUMIF(total!$B$8:$B$1007,total!B448,$I$8:$I$1007)</f>
        <v>0</v>
      </c>
      <c r="R448" s="110">
        <f>SUMIF(acc!$B$8:$B$507,total!D448,acc!$J$8:$J$507)</f>
        <v>0</v>
      </c>
      <c r="S448" s="110">
        <f>IF(D448&lt;&gt;"",SUMIF(total!$D$8:$D$1007,total!D448,$F$8:$F$1007),0)</f>
        <v>0</v>
      </c>
      <c r="T448" s="110">
        <f>SUMIF(pay!$B$8:$B$507,total!G448,pay!$H$8:$H$507)</f>
        <v>0</v>
      </c>
      <c r="U448" s="110">
        <f>IF(G448&lt;&gt;"",SUMIF(total!$G$8:$G$1007,total!G448,$I$8:$I$1007),0)</f>
        <v>0</v>
      </c>
    </row>
    <row r="449" spans="1:21" x14ac:dyDescent="0.25">
      <c r="A449" s="69">
        <v>442</v>
      </c>
      <c r="B449" s="69" t="str">
        <f>IF(AND(C449&lt;&gt;"",C449&lt;&gt;" -  -  -  -  - "),VLOOKUP(C449,exp!$A$8:$B$507,2,FALSE),"")</f>
        <v/>
      </c>
      <c r="C449" s="60"/>
      <c r="D449" s="69" t="str">
        <f>IF(AND(E449&lt;&gt;"",E449&lt;&gt;" -  -  -  -  - "),VLOOKUP(E449,acc!$A$8:$B$507,2,FALSE),"")</f>
        <v/>
      </c>
      <c r="E449" s="60"/>
      <c r="F449" s="44"/>
      <c r="G449" s="69" t="str">
        <f>IF(AND(H449&lt;&gt;"",H449&lt;&gt;" -  -  -  -  - "),VLOOKUP(H449,pay!$A$8:$B$507,2,FALSE),"")</f>
        <v/>
      </c>
      <c r="H449" s="60"/>
      <c r="I449" s="44"/>
      <c r="J449" s="93" t="str">
        <f t="shared" si="30"/>
        <v>OK</v>
      </c>
      <c r="K449" s="93" t="str">
        <f t="shared" si="31"/>
        <v>OK</v>
      </c>
      <c r="L449" s="93" t="str">
        <f t="shared" si="32"/>
        <v>OK</v>
      </c>
      <c r="M449" s="93" t="str">
        <f t="shared" si="33"/>
        <v>OK</v>
      </c>
      <c r="N449" s="63" t="str">
        <f t="shared" si="34"/>
        <v/>
      </c>
      <c r="O449" s="110">
        <f>SUMIF(exp!$B$8:$B$507,total!B449,exp!$Q$8:$Q$507)</f>
        <v>0</v>
      </c>
      <c r="P449" s="111">
        <f>IF(B449&lt;&gt;"",SUMIF(total!$B$8:$B$1007,total!B449,$F$8:$F$1007),0)</f>
        <v>0</v>
      </c>
      <c r="Q449" s="110">
        <f>SUMIF(total!$B$8:$B$1007,total!B449,$I$8:$I$1007)</f>
        <v>0</v>
      </c>
      <c r="R449" s="110">
        <f>SUMIF(acc!$B$8:$B$507,total!D449,acc!$J$8:$J$507)</f>
        <v>0</v>
      </c>
      <c r="S449" s="110">
        <f>IF(D449&lt;&gt;"",SUMIF(total!$D$8:$D$1007,total!D449,$F$8:$F$1007),0)</f>
        <v>0</v>
      </c>
      <c r="T449" s="110">
        <f>SUMIF(pay!$B$8:$B$507,total!G449,pay!$H$8:$H$507)</f>
        <v>0</v>
      </c>
      <c r="U449" s="110">
        <f>IF(G449&lt;&gt;"",SUMIF(total!$G$8:$G$1007,total!G449,$I$8:$I$1007),0)</f>
        <v>0</v>
      </c>
    </row>
    <row r="450" spans="1:21" x14ac:dyDescent="0.25">
      <c r="A450" s="69">
        <v>443</v>
      </c>
      <c r="B450" s="69" t="str">
        <f>IF(AND(C450&lt;&gt;"",C450&lt;&gt;" -  -  -  -  - "),VLOOKUP(C450,exp!$A$8:$B$507,2,FALSE),"")</f>
        <v/>
      </c>
      <c r="C450" s="60"/>
      <c r="D450" s="69" t="str">
        <f>IF(AND(E450&lt;&gt;"",E450&lt;&gt;" -  -  -  -  - "),VLOOKUP(E450,acc!$A$8:$B$507,2,FALSE),"")</f>
        <v/>
      </c>
      <c r="E450" s="60"/>
      <c r="F450" s="44"/>
      <c r="G450" s="69" t="str">
        <f>IF(AND(H450&lt;&gt;"",H450&lt;&gt;" -  -  -  -  - "),VLOOKUP(H450,pay!$A$8:$B$507,2,FALSE),"")</f>
        <v/>
      </c>
      <c r="H450" s="60"/>
      <c r="I450" s="44"/>
      <c r="J450" s="93" t="str">
        <f t="shared" si="30"/>
        <v>OK</v>
      </c>
      <c r="K450" s="93" t="str">
        <f t="shared" si="31"/>
        <v>OK</v>
      </c>
      <c r="L450" s="93" t="str">
        <f t="shared" si="32"/>
        <v>OK</v>
      </c>
      <c r="M450" s="93" t="str">
        <f t="shared" si="33"/>
        <v>OK</v>
      </c>
      <c r="N450" s="63" t="str">
        <f t="shared" si="34"/>
        <v/>
      </c>
      <c r="O450" s="110">
        <f>SUMIF(exp!$B$8:$B$507,total!B450,exp!$Q$8:$Q$507)</f>
        <v>0</v>
      </c>
      <c r="P450" s="111">
        <f>IF(B450&lt;&gt;"",SUMIF(total!$B$8:$B$1007,total!B450,$F$8:$F$1007),0)</f>
        <v>0</v>
      </c>
      <c r="Q450" s="110">
        <f>SUMIF(total!$B$8:$B$1007,total!B450,$I$8:$I$1007)</f>
        <v>0</v>
      </c>
      <c r="R450" s="110">
        <f>SUMIF(acc!$B$8:$B$507,total!D450,acc!$J$8:$J$507)</f>
        <v>0</v>
      </c>
      <c r="S450" s="110">
        <f>IF(D450&lt;&gt;"",SUMIF(total!$D$8:$D$1007,total!D450,$F$8:$F$1007),0)</f>
        <v>0</v>
      </c>
      <c r="T450" s="110">
        <f>SUMIF(pay!$B$8:$B$507,total!G450,pay!$H$8:$H$507)</f>
        <v>0</v>
      </c>
      <c r="U450" s="110">
        <f>IF(G450&lt;&gt;"",SUMIF(total!$G$8:$G$1007,total!G450,$I$8:$I$1007),0)</f>
        <v>0</v>
      </c>
    </row>
    <row r="451" spans="1:21" x14ac:dyDescent="0.25">
      <c r="A451" s="69">
        <v>444</v>
      </c>
      <c r="B451" s="69" t="str">
        <f>IF(AND(C451&lt;&gt;"",C451&lt;&gt;" -  -  -  -  - "),VLOOKUP(C451,exp!$A$8:$B$507,2,FALSE),"")</f>
        <v/>
      </c>
      <c r="C451" s="60"/>
      <c r="D451" s="69" t="str">
        <f>IF(AND(E451&lt;&gt;"",E451&lt;&gt;" -  -  -  -  - "),VLOOKUP(E451,acc!$A$8:$B$507,2,FALSE),"")</f>
        <v/>
      </c>
      <c r="E451" s="60"/>
      <c r="F451" s="44"/>
      <c r="G451" s="69" t="str">
        <f>IF(AND(H451&lt;&gt;"",H451&lt;&gt;" -  -  -  -  - "),VLOOKUP(H451,pay!$A$8:$B$507,2,FALSE),"")</f>
        <v/>
      </c>
      <c r="H451" s="60"/>
      <c r="I451" s="44"/>
      <c r="J451" s="93" t="str">
        <f t="shared" si="30"/>
        <v>OK</v>
      </c>
      <c r="K451" s="93" t="str">
        <f t="shared" si="31"/>
        <v>OK</v>
      </c>
      <c r="L451" s="93" t="str">
        <f t="shared" si="32"/>
        <v>OK</v>
      </c>
      <c r="M451" s="93" t="str">
        <f t="shared" si="33"/>
        <v>OK</v>
      </c>
      <c r="N451" s="63" t="str">
        <f t="shared" si="34"/>
        <v/>
      </c>
      <c r="O451" s="110">
        <f>SUMIF(exp!$B$8:$B$507,total!B451,exp!$Q$8:$Q$507)</f>
        <v>0</v>
      </c>
      <c r="P451" s="111">
        <f>IF(B451&lt;&gt;"",SUMIF(total!$B$8:$B$1007,total!B451,$F$8:$F$1007),0)</f>
        <v>0</v>
      </c>
      <c r="Q451" s="110">
        <f>SUMIF(total!$B$8:$B$1007,total!B451,$I$8:$I$1007)</f>
        <v>0</v>
      </c>
      <c r="R451" s="110">
        <f>SUMIF(acc!$B$8:$B$507,total!D451,acc!$J$8:$J$507)</f>
        <v>0</v>
      </c>
      <c r="S451" s="110">
        <f>IF(D451&lt;&gt;"",SUMIF(total!$D$8:$D$1007,total!D451,$F$8:$F$1007),0)</f>
        <v>0</v>
      </c>
      <c r="T451" s="110">
        <f>SUMIF(pay!$B$8:$B$507,total!G451,pay!$H$8:$H$507)</f>
        <v>0</v>
      </c>
      <c r="U451" s="110">
        <f>IF(G451&lt;&gt;"",SUMIF(total!$G$8:$G$1007,total!G451,$I$8:$I$1007),0)</f>
        <v>0</v>
      </c>
    </row>
    <row r="452" spans="1:21" x14ac:dyDescent="0.25">
      <c r="A452" s="69">
        <v>445</v>
      </c>
      <c r="B452" s="69" t="str">
        <f>IF(AND(C452&lt;&gt;"",C452&lt;&gt;" -  -  -  -  - "),VLOOKUP(C452,exp!$A$8:$B$507,2,FALSE),"")</f>
        <v/>
      </c>
      <c r="C452" s="60"/>
      <c r="D452" s="69" t="str">
        <f>IF(AND(E452&lt;&gt;"",E452&lt;&gt;" -  -  -  -  - "),VLOOKUP(E452,acc!$A$8:$B$507,2,FALSE),"")</f>
        <v/>
      </c>
      <c r="E452" s="60"/>
      <c r="F452" s="44"/>
      <c r="G452" s="69" t="str">
        <f>IF(AND(H452&lt;&gt;"",H452&lt;&gt;" -  -  -  -  - "),VLOOKUP(H452,pay!$A$8:$B$507,2,FALSE),"")</f>
        <v/>
      </c>
      <c r="H452" s="60"/>
      <c r="I452" s="44"/>
      <c r="J452" s="93" t="str">
        <f t="shared" si="30"/>
        <v>OK</v>
      </c>
      <c r="K452" s="93" t="str">
        <f t="shared" si="31"/>
        <v>OK</v>
      </c>
      <c r="L452" s="93" t="str">
        <f t="shared" si="32"/>
        <v>OK</v>
      </c>
      <c r="M452" s="93" t="str">
        <f t="shared" si="33"/>
        <v>OK</v>
      </c>
      <c r="N452" s="63" t="str">
        <f t="shared" si="34"/>
        <v/>
      </c>
      <c r="O452" s="110">
        <f>SUMIF(exp!$B$8:$B$507,total!B452,exp!$Q$8:$Q$507)</f>
        <v>0</v>
      </c>
      <c r="P452" s="111">
        <f>IF(B452&lt;&gt;"",SUMIF(total!$B$8:$B$1007,total!B452,$F$8:$F$1007),0)</f>
        <v>0</v>
      </c>
      <c r="Q452" s="110">
        <f>SUMIF(total!$B$8:$B$1007,total!B452,$I$8:$I$1007)</f>
        <v>0</v>
      </c>
      <c r="R452" s="110">
        <f>SUMIF(acc!$B$8:$B$507,total!D452,acc!$J$8:$J$507)</f>
        <v>0</v>
      </c>
      <c r="S452" s="110">
        <f>IF(D452&lt;&gt;"",SUMIF(total!$D$8:$D$1007,total!D452,$F$8:$F$1007),0)</f>
        <v>0</v>
      </c>
      <c r="T452" s="110">
        <f>SUMIF(pay!$B$8:$B$507,total!G452,pay!$H$8:$H$507)</f>
        <v>0</v>
      </c>
      <c r="U452" s="110">
        <f>IF(G452&lt;&gt;"",SUMIF(total!$G$8:$G$1007,total!G452,$I$8:$I$1007),0)</f>
        <v>0</v>
      </c>
    </row>
    <row r="453" spans="1:21" x14ac:dyDescent="0.25">
      <c r="A453" s="69">
        <v>446</v>
      </c>
      <c r="B453" s="69" t="str">
        <f>IF(AND(C453&lt;&gt;"",C453&lt;&gt;" -  -  -  -  - "),VLOOKUP(C453,exp!$A$8:$B$507,2,FALSE),"")</f>
        <v/>
      </c>
      <c r="C453" s="60"/>
      <c r="D453" s="69" t="str">
        <f>IF(AND(E453&lt;&gt;"",E453&lt;&gt;" -  -  -  -  - "),VLOOKUP(E453,acc!$A$8:$B$507,2,FALSE),"")</f>
        <v/>
      </c>
      <c r="E453" s="60"/>
      <c r="F453" s="44"/>
      <c r="G453" s="69" t="str">
        <f>IF(AND(H453&lt;&gt;"",H453&lt;&gt;" -  -  -  -  - "),VLOOKUP(H453,pay!$A$8:$B$507,2,FALSE),"")</f>
        <v/>
      </c>
      <c r="H453" s="60"/>
      <c r="I453" s="44"/>
      <c r="J453" s="93" t="str">
        <f t="shared" si="30"/>
        <v>OK</v>
      </c>
      <c r="K453" s="93" t="str">
        <f t="shared" si="31"/>
        <v>OK</v>
      </c>
      <c r="L453" s="93" t="str">
        <f t="shared" si="32"/>
        <v>OK</v>
      </c>
      <c r="M453" s="93" t="str">
        <f t="shared" si="33"/>
        <v>OK</v>
      </c>
      <c r="N453" s="63" t="str">
        <f t="shared" si="34"/>
        <v/>
      </c>
      <c r="O453" s="110">
        <f>SUMIF(exp!$B$8:$B$507,total!B453,exp!$Q$8:$Q$507)</f>
        <v>0</v>
      </c>
      <c r="P453" s="111">
        <f>IF(B453&lt;&gt;"",SUMIF(total!$B$8:$B$1007,total!B453,$F$8:$F$1007),0)</f>
        <v>0</v>
      </c>
      <c r="Q453" s="110">
        <f>SUMIF(total!$B$8:$B$1007,total!B453,$I$8:$I$1007)</f>
        <v>0</v>
      </c>
      <c r="R453" s="110">
        <f>SUMIF(acc!$B$8:$B$507,total!D453,acc!$J$8:$J$507)</f>
        <v>0</v>
      </c>
      <c r="S453" s="110">
        <f>IF(D453&lt;&gt;"",SUMIF(total!$D$8:$D$1007,total!D453,$F$8:$F$1007),0)</f>
        <v>0</v>
      </c>
      <c r="T453" s="110">
        <f>SUMIF(pay!$B$8:$B$507,total!G453,pay!$H$8:$H$507)</f>
        <v>0</v>
      </c>
      <c r="U453" s="110">
        <f>IF(G453&lt;&gt;"",SUMIF(total!$G$8:$G$1007,total!G453,$I$8:$I$1007),0)</f>
        <v>0</v>
      </c>
    </row>
    <row r="454" spans="1:21" x14ac:dyDescent="0.25">
      <c r="A454" s="69">
        <v>447</v>
      </c>
      <c r="B454" s="69" t="str">
        <f>IF(AND(C454&lt;&gt;"",C454&lt;&gt;" -  -  -  -  - "),VLOOKUP(C454,exp!$A$8:$B$507,2,FALSE),"")</f>
        <v/>
      </c>
      <c r="C454" s="60"/>
      <c r="D454" s="69" t="str">
        <f>IF(AND(E454&lt;&gt;"",E454&lt;&gt;" -  -  -  -  - "),VLOOKUP(E454,acc!$A$8:$B$507,2,FALSE),"")</f>
        <v/>
      </c>
      <c r="E454" s="60"/>
      <c r="F454" s="44"/>
      <c r="G454" s="69" t="str">
        <f>IF(AND(H454&lt;&gt;"",H454&lt;&gt;" -  -  -  -  - "),VLOOKUP(H454,pay!$A$8:$B$507,2,FALSE),"")</f>
        <v/>
      </c>
      <c r="H454" s="60"/>
      <c r="I454" s="44"/>
      <c r="J454" s="93" t="str">
        <f t="shared" si="30"/>
        <v>OK</v>
      </c>
      <c r="K454" s="93" t="str">
        <f t="shared" si="31"/>
        <v>OK</v>
      </c>
      <c r="L454" s="93" t="str">
        <f t="shared" si="32"/>
        <v>OK</v>
      </c>
      <c r="M454" s="93" t="str">
        <f t="shared" si="33"/>
        <v>OK</v>
      </c>
      <c r="N454" s="63" t="str">
        <f t="shared" si="34"/>
        <v/>
      </c>
      <c r="O454" s="110">
        <f>SUMIF(exp!$B$8:$B$507,total!B454,exp!$Q$8:$Q$507)</f>
        <v>0</v>
      </c>
      <c r="P454" s="111">
        <f>IF(B454&lt;&gt;"",SUMIF(total!$B$8:$B$1007,total!B454,$F$8:$F$1007),0)</f>
        <v>0</v>
      </c>
      <c r="Q454" s="110">
        <f>SUMIF(total!$B$8:$B$1007,total!B454,$I$8:$I$1007)</f>
        <v>0</v>
      </c>
      <c r="R454" s="110">
        <f>SUMIF(acc!$B$8:$B$507,total!D454,acc!$J$8:$J$507)</f>
        <v>0</v>
      </c>
      <c r="S454" s="110">
        <f>IF(D454&lt;&gt;"",SUMIF(total!$D$8:$D$1007,total!D454,$F$8:$F$1007),0)</f>
        <v>0</v>
      </c>
      <c r="T454" s="110">
        <f>SUMIF(pay!$B$8:$B$507,total!G454,pay!$H$8:$H$507)</f>
        <v>0</v>
      </c>
      <c r="U454" s="110">
        <f>IF(G454&lt;&gt;"",SUMIF(total!$G$8:$G$1007,total!G454,$I$8:$I$1007),0)</f>
        <v>0</v>
      </c>
    </row>
    <row r="455" spans="1:21" x14ac:dyDescent="0.25">
      <c r="A455" s="69">
        <v>448</v>
      </c>
      <c r="B455" s="69" t="str">
        <f>IF(AND(C455&lt;&gt;"",C455&lt;&gt;" -  -  -  -  - "),VLOOKUP(C455,exp!$A$8:$B$507,2,FALSE),"")</f>
        <v/>
      </c>
      <c r="C455" s="60"/>
      <c r="D455" s="69" t="str">
        <f>IF(AND(E455&lt;&gt;"",E455&lt;&gt;" -  -  -  -  - "),VLOOKUP(E455,acc!$A$8:$B$507,2,FALSE),"")</f>
        <v/>
      </c>
      <c r="E455" s="60"/>
      <c r="F455" s="44"/>
      <c r="G455" s="69" t="str">
        <f>IF(AND(H455&lt;&gt;"",H455&lt;&gt;" -  -  -  -  - "),VLOOKUP(H455,pay!$A$8:$B$507,2,FALSE),"")</f>
        <v/>
      </c>
      <c r="H455" s="60"/>
      <c r="I455" s="44"/>
      <c r="J455" s="93" t="str">
        <f t="shared" si="30"/>
        <v>OK</v>
      </c>
      <c r="K455" s="93" t="str">
        <f t="shared" si="31"/>
        <v>OK</v>
      </c>
      <c r="L455" s="93" t="str">
        <f t="shared" si="32"/>
        <v>OK</v>
      </c>
      <c r="M455" s="93" t="str">
        <f t="shared" si="33"/>
        <v>OK</v>
      </c>
      <c r="N455" s="63" t="str">
        <f t="shared" si="34"/>
        <v/>
      </c>
      <c r="O455" s="110">
        <f>SUMIF(exp!$B$8:$B$507,total!B455,exp!$Q$8:$Q$507)</f>
        <v>0</v>
      </c>
      <c r="P455" s="111">
        <f>IF(B455&lt;&gt;"",SUMIF(total!$B$8:$B$1007,total!B455,$F$8:$F$1007),0)</f>
        <v>0</v>
      </c>
      <c r="Q455" s="110">
        <f>SUMIF(total!$B$8:$B$1007,total!B455,$I$8:$I$1007)</f>
        <v>0</v>
      </c>
      <c r="R455" s="110">
        <f>SUMIF(acc!$B$8:$B$507,total!D455,acc!$J$8:$J$507)</f>
        <v>0</v>
      </c>
      <c r="S455" s="110">
        <f>IF(D455&lt;&gt;"",SUMIF(total!$D$8:$D$1007,total!D455,$F$8:$F$1007),0)</f>
        <v>0</v>
      </c>
      <c r="T455" s="110">
        <f>SUMIF(pay!$B$8:$B$507,total!G455,pay!$H$8:$H$507)</f>
        <v>0</v>
      </c>
      <c r="U455" s="110">
        <f>IF(G455&lt;&gt;"",SUMIF(total!$G$8:$G$1007,total!G455,$I$8:$I$1007),0)</f>
        <v>0</v>
      </c>
    </row>
    <row r="456" spans="1:21" x14ac:dyDescent="0.25">
      <c r="A456" s="69">
        <v>449</v>
      </c>
      <c r="B456" s="69" t="str">
        <f>IF(AND(C456&lt;&gt;"",C456&lt;&gt;" -  -  -  -  - "),VLOOKUP(C456,exp!$A$8:$B$507,2,FALSE),"")</f>
        <v/>
      </c>
      <c r="C456" s="60"/>
      <c r="D456" s="69" t="str">
        <f>IF(AND(E456&lt;&gt;"",E456&lt;&gt;" -  -  -  -  - "),VLOOKUP(E456,acc!$A$8:$B$507,2,FALSE),"")</f>
        <v/>
      </c>
      <c r="E456" s="60"/>
      <c r="F456" s="44"/>
      <c r="G456" s="69" t="str">
        <f>IF(AND(H456&lt;&gt;"",H456&lt;&gt;" -  -  -  -  - "),VLOOKUP(H456,pay!$A$8:$B$507,2,FALSE),"")</f>
        <v/>
      </c>
      <c r="H456" s="60"/>
      <c r="I456" s="44"/>
      <c r="J456" s="93" t="str">
        <f t="shared" si="30"/>
        <v>OK</v>
      </c>
      <c r="K456" s="93" t="str">
        <f t="shared" si="31"/>
        <v>OK</v>
      </c>
      <c r="L456" s="93" t="str">
        <f t="shared" si="32"/>
        <v>OK</v>
      </c>
      <c r="M456" s="93" t="str">
        <f t="shared" si="33"/>
        <v>OK</v>
      </c>
      <c r="N456" s="63" t="str">
        <f t="shared" si="34"/>
        <v/>
      </c>
      <c r="O456" s="110">
        <f>SUMIF(exp!$B$8:$B$507,total!B456,exp!$Q$8:$Q$507)</f>
        <v>0</v>
      </c>
      <c r="P456" s="111">
        <f>IF(B456&lt;&gt;"",SUMIF(total!$B$8:$B$1007,total!B456,$F$8:$F$1007),0)</f>
        <v>0</v>
      </c>
      <c r="Q456" s="110">
        <f>SUMIF(total!$B$8:$B$1007,total!B456,$I$8:$I$1007)</f>
        <v>0</v>
      </c>
      <c r="R456" s="110">
        <f>SUMIF(acc!$B$8:$B$507,total!D456,acc!$J$8:$J$507)</f>
        <v>0</v>
      </c>
      <c r="S456" s="110">
        <f>IF(D456&lt;&gt;"",SUMIF(total!$D$8:$D$1007,total!D456,$F$8:$F$1007),0)</f>
        <v>0</v>
      </c>
      <c r="T456" s="110">
        <f>SUMIF(pay!$B$8:$B$507,total!G456,pay!$H$8:$H$507)</f>
        <v>0</v>
      </c>
      <c r="U456" s="110">
        <f>IF(G456&lt;&gt;"",SUMIF(total!$G$8:$G$1007,total!G456,$I$8:$I$1007),0)</f>
        <v>0</v>
      </c>
    </row>
    <row r="457" spans="1:21" x14ac:dyDescent="0.25">
      <c r="A457" s="69">
        <v>450</v>
      </c>
      <c r="B457" s="69" t="str">
        <f>IF(AND(C457&lt;&gt;"",C457&lt;&gt;" -  -  -  -  - "),VLOOKUP(C457,exp!$A$8:$B$507,2,FALSE),"")</f>
        <v/>
      </c>
      <c r="C457" s="60"/>
      <c r="D457" s="69" t="str">
        <f>IF(AND(E457&lt;&gt;"",E457&lt;&gt;" -  -  -  -  - "),VLOOKUP(E457,acc!$A$8:$B$507,2,FALSE),"")</f>
        <v/>
      </c>
      <c r="E457" s="60"/>
      <c r="F457" s="44"/>
      <c r="G457" s="69" t="str">
        <f>IF(AND(H457&lt;&gt;"",H457&lt;&gt;" -  -  -  -  - "),VLOOKUP(H457,pay!$A$8:$B$507,2,FALSE),"")</f>
        <v/>
      </c>
      <c r="H457" s="60"/>
      <c r="I457" s="44"/>
      <c r="J457" s="93" t="str">
        <f t="shared" ref="J457:J520" si="35">IF(F457&lt;&gt;I457,"колони F и I са с различна сума",IF(AND(OR(F457&lt;=0,I457&lt;=0),F457&lt;&gt;"",I457&lt;&gt;""),"Попълнена е сума равна или по-малка от 0-ла",IF(AND(OR(B457&lt;&gt;"",D457&lt;&gt;"",F457&lt;&gt;"",G457&lt;&gt;"",I457&lt;&gt;""),OR(B457="",D457="",F457="",G457="",I457="")),"Не са попълнени всички полета","OK")))</f>
        <v>OK</v>
      </c>
      <c r="K457" s="93" t="str">
        <f t="shared" ref="K457:K520" si="36">IF(O457&gt;P457,"Разходът е на по-висока стойност от посочените в Таблица 5 части от счетовнодни документи",IF(O457&gt;Q457,"Разходът е на по-висока стойност от посочените в Таблица 5 части от платежни документи","OK"))</f>
        <v>OK</v>
      </c>
      <c r="L457" s="93" t="str">
        <f t="shared" ref="L457:L520" si="37">IF(R457&lt;S457,"Сумата на частите на счетоводния документ в Т5, е по-голяма от стойността му в Т3","OK")</f>
        <v>OK</v>
      </c>
      <c r="M457" s="93" t="str">
        <f t="shared" ref="M457:M520" si="38">IF(T457&lt;U457,"Сумата на частите на платежния документ в Т5, е по-голяма от стойността му в Т4","OK")</f>
        <v>OK</v>
      </c>
      <c r="N457" s="63" t="str">
        <f t="shared" ref="N457:N520" si="39">IF(OR(ABS(F457)*100&gt;TRUNC(ABS(F457)*100),ABS(I457)*100&gt;TRUNC(ABS(I457)*100)),"Въведена е сума с повече от два знака след десетичната запетая","")</f>
        <v/>
      </c>
      <c r="O457" s="110">
        <f>SUMIF(exp!$B$8:$B$507,total!B457,exp!$Q$8:$Q$507)</f>
        <v>0</v>
      </c>
      <c r="P457" s="111">
        <f>IF(B457&lt;&gt;"",SUMIF(total!$B$8:$B$1007,total!B457,$F$8:$F$1007),0)</f>
        <v>0</v>
      </c>
      <c r="Q457" s="110">
        <f>SUMIF(total!$B$8:$B$1007,total!B457,$I$8:$I$1007)</f>
        <v>0</v>
      </c>
      <c r="R457" s="110">
        <f>SUMIF(acc!$B$8:$B$507,total!D457,acc!$J$8:$J$507)</f>
        <v>0</v>
      </c>
      <c r="S457" s="110">
        <f>IF(D457&lt;&gt;"",SUMIF(total!$D$8:$D$1007,total!D457,$F$8:$F$1007),0)</f>
        <v>0</v>
      </c>
      <c r="T457" s="110">
        <f>SUMIF(pay!$B$8:$B$507,total!G457,pay!$H$8:$H$507)</f>
        <v>0</v>
      </c>
      <c r="U457" s="110">
        <f>IF(G457&lt;&gt;"",SUMIF(total!$G$8:$G$1007,total!G457,$I$8:$I$1007),0)</f>
        <v>0</v>
      </c>
    </row>
    <row r="458" spans="1:21" x14ac:dyDescent="0.25">
      <c r="A458" s="69">
        <v>451</v>
      </c>
      <c r="B458" s="69" t="str">
        <f>IF(AND(C458&lt;&gt;"",C458&lt;&gt;" -  -  -  -  - "),VLOOKUP(C458,exp!$A$8:$B$507,2,FALSE),"")</f>
        <v/>
      </c>
      <c r="C458" s="60"/>
      <c r="D458" s="69" t="str">
        <f>IF(AND(E458&lt;&gt;"",E458&lt;&gt;" -  -  -  -  - "),VLOOKUP(E458,acc!$A$8:$B$507,2,FALSE),"")</f>
        <v/>
      </c>
      <c r="E458" s="60"/>
      <c r="F458" s="44"/>
      <c r="G458" s="69" t="str">
        <f>IF(AND(H458&lt;&gt;"",H458&lt;&gt;" -  -  -  -  - "),VLOOKUP(H458,pay!$A$8:$B$507,2,FALSE),"")</f>
        <v/>
      </c>
      <c r="H458" s="60"/>
      <c r="I458" s="44"/>
      <c r="J458" s="93" t="str">
        <f t="shared" si="35"/>
        <v>OK</v>
      </c>
      <c r="K458" s="93" t="str">
        <f t="shared" si="36"/>
        <v>OK</v>
      </c>
      <c r="L458" s="93" t="str">
        <f t="shared" si="37"/>
        <v>OK</v>
      </c>
      <c r="M458" s="93" t="str">
        <f t="shared" si="38"/>
        <v>OK</v>
      </c>
      <c r="N458" s="63" t="str">
        <f t="shared" si="39"/>
        <v/>
      </c>
      <c r="O458" s="110">
        <f>SUMIF(exp!$B$8:$B$507,total!B458,exp!$Q$8:$Q$507)</f>
        <v>0</v>
      </c>
      <c r="P458" s="111">
        <f>IF(B458&lt;&gt;"",SUMIF(total!$B$8:$B$1007,total!B458,$F$8:$F$1007),0)</f>
        <v>0</v>
      </c>
      <c r="Q458" s="110">
        <f>SUMIF(total!$B$8:$B$1007,total!B458,$I$8:$I$1007)</f>
        <v>0</v>
      </c>
      <c r="R458" s="110">
        <f>SUMIF(acc!$B$8:$B$507,total!D458,acc!$J$8:$J$507)</f>
        <v>0</v>
      </c>
      <c r="S458" s="110">
        <f>IF(D458&lt;&gt;"",SUMIF(total!$D$8:$D$1007,total!D458,$F$8:$F$1007),0)</f>
        <v>0</v>
      </c>
      <c r="T458" s="110">
        <f>SUMIF(pay!$B$8:$B$507,total!G458,pay!$H$8:$H$507)</f>
        <v>0</v>
      </c>
      <c r="U458" s="110">
        <f>IF(G458&lt;&gt;"",SUMIF(total!$G$8:$G$1007,total!G458,$I$8:$I$1007),0)</f>
        <v>0</v>
      </c>
    </row>
    <row r="459" spans="1:21" x14ac:dyDescent="0.25">
      <c r="A459" s="69">
        <v>452</v>
      </c>
      <c r="B459" s="69" t="str">
        <f>IF(AND(C459&lt;&gt;"",C459&lt;&gt;" -  -  -  -  - "),VLOOKUP(C459,exp!$A$8:$B$507,2,FALSE),"")</f>
        <v/>
      </c>
      <c r="C459" s="60"/>
      <c r="D459" s="69" t="str">
        <f>IF(AND(E459&lt;&gt;"",E459&lt;&gt;" -  -  -  -  - "),VLOOKUP(E459,acc!$A$8:$B$507,2,FALSE),"")</f>
        <v/>
      </c>
      <c r="E459" s="60"/>
      <c r="F459" s="44"/>
      <c r="G459" s="69" t="str">
        <f>IF(AND(H459&lt;&gt;"",H459&lt;&gt;" -  -  -  -  - "),VLOOKUP(H459,pay!$A$8:$B$507,2,FALSE),"")</f>
        <v/>
      </c>
      <c r="H459" s="60"/>
      <c r="I459" s="44"/>
      <c r="J459" s="93" t="str">
        <f t="shared" si="35"/>
        <v>OK</v>
      </c>
      <c r="K459" s="93" t="str">
        <f t="shared" si="36"/>
        <v>OK</v>
      </c>
      <c r="L459" s="93" t="str">
        <f t="shared" si="37"/>
        <v>OK</v>
      </c>
      <c r="M459" s="93" t="str">
        <f t="shared" si="38"/>
        <v>OK</v>
      </c>
      <c r="N459" s="63" t="str">
        <f t="shared" si="39"/>
        <v/>
      </c>
      <c r="O459" s="110">
        <f>SUMIF(exp!$B$8:$B$507,total!B459,exp!$Q$8:$Q$507)</f>
        <v>0</v>
      </c>
      <c r="P459" s="111">
        <f>IF(B459&lt;&gt;"",SUMIF(total!$B$8:$B$1007,total!B459,$F$8:$F$1007),0)</f>
        <v>0</v>
      </c>
      <c r="Q459" s="110">
        <f>SUMIF(total!$B$8:$B$1007,total!B459,$I$8:$I$1007)</f>
        <v>0</v>
      </c>
      <c r="R459" s="110">
        <f>SUMIF(acc!$B$8:$B$507,total!D459,acc!$J$8:$J$507)</f>
        <v>0</v>
      </c>
      <c r="S459" s="110">
        <f>IF(D459&lt;&gt;"",SUMIF(total!$D$8:$D$1007,total!D459,$F$8:$F$1007),0)</f>
        <v>0</v>
      </c>
      <c r="T459" s="110">
        <f>SUMIF(pay!$B$8:$B$507,total!G459,pay!$H$8:$H$507)</f>
        <v>0</v>
      </c>
      <c r="U459" s="110">
        <f>IF(G459&lt;&gt;"",SUMIF(total!$G$8:$G$1007,total!G459,$I$8:$I$1007),0)</f>
        <v>0</v>
      </c>
    </row>
    <row r="460" spans="1:21" x14ac:dyDescent="0.25">
      <c r="A460" s="69">
        <v>453</v>
      </c>
      <c r="B460" s="69" t="str">
        <f>IF(AND(C460&lt;&gt;"",C460&lt;&gt;" -  -  -  -  - "),VLOOKUP(C460,exp!$A$8:$B$507,2,FALSE),"")</f>
        <v/>
      </c>
      <c r="C460" s="60"/>
      <c r="D460" s="69" t="str">
        <f>IF(AND(E460&lt;&gt;"",E460&lt;&gt;" -  -  -  -  - "),VLOOKUP(E460,acc!$A$8:$B$507,2,FALSE),"")</f>
        <v/>
      </c>
      <c r="E460" s="60"/>
      <c r="F460" s="44"/>
      <c r="G460" s="69" t="str">
        <f>IF(AND(H460&lt;&gt;"",H460&lt;&gt;" -  -  -  -  - "),VLOOKUP(H460,pay!$A$8:$B$507,2,FALSE),"")</f>
        <v/>
      </c>
      <c r="H460" s="60"/>
      <c r="I460" s="44"/>
      <c r="J460" s="93" t="str">
        <f t="shared" si="35"/>
        <v>OK</v>
      </c>
      <c r="K460" s="93" t="str">
        <f t="shared" si="36"/>
        <v>OK</v>
      </c>
      <c r="L460" s="93" t="str">
        <f t="shared" si="37"/>
        <v>OK</v>
      </c>
      <c r="M460" s="93" t="str">
        <f t="shared" si="38"/>
        <v>OK</v>
      </c>
      <c r="N460" s="63" t="str">
        <f t="shared" si="39"/>
        <v/>
      </c>
      <c r="O460" s="110">
        <f>SUMIF(exp!$B$8:$B$507,total!B460,exp!$Q$8:$Q$507)</f>
        <v>0</v>
      </c>
      <c r="P460" s="111">
        <f>IF(B460&lt;&gt;"",SUMIF(total!$B$8:$B$1007,total!B460,$F$8:$F$1007),0)</f>
        <v>0</v>
      </c>
      <c r="Q460" s="110">
        <f>SUMIF(total!$B$8:$B$1007,total!B460,$I$8:$I$1007)</f>
        <v>0</v>
      </c>
      <c r="R460" s="110">
        <f>SUMIF(acc!$B$8:$B$507,total!D460,acc!$J$8:$J$507)</f>
        <v>0</v>
      </c>
      <c r="S460" s="110">
        <f>IF(D460&lt;&gt;"",SUMIF(total!$D$8:$D$1007,total!D460,$F$8:$F$1007),0)</f>
        <v>0</v>
      </c>
      <c r="T460" s="110">
        <f>SUMIF(pay!$B$8:$B$507,total!G460,pay!$H$8:$H$507)</f>
        <v>0</v>
      </c>
      <c r="U460" s="110">
        <f>IF(G460&lt;&gt;"",SUMIF(total!$G$8:$G$1007,total!G460,$I$8:$I$1007),0)</f>
        <v>0</v>
      </c>
    </row>
    <row r="461" spans="1:21" x14ac:dyDescent="0.25">
      <c r="A461" s="69">
        <v>454</v>
      </c>
      <c r="B461" s="69" t="str">
        <f>IF(AND(C461&lt;&gt;"",C461&lt;&gt;" -  -  -  -  - "),VLOOKUP(C461,exp!$A$8:$B$507,2,FALSE),"")</f>
        <v/>
      </c>
      <c r="C461" s="60"/>
      <c r="D461" s="69" t="str">
        <f>IF(AND(E461&lt;&gt;"",E461&lt;&gt;" -  -  -  -  - "),VLOOKUP(E461,acc!$A$8:$B$507,2,FALSE),"")</f>
        <v/>
      </c>
      <c r="E461" s="60"/>
      <c r="F461" s="44"/>
      <c r="G461" s="69" t="str">
        <f>IF(AND(H461&lt;&gt;"",H461&lt;&gt;" -  -  -  -  - "),VLOOKUP(H461,pay!$A$8:$B$507,2,FALSE),"")</f>
        <v/>
      </c>
      <c r="H461" s="60"/>
      <c r="I461" s="44"/>
      <c r="J461" s="93" t="str">
        <f t="shared" si="35"/>
        <v>OK</v>
      </c>
      <c r="K461" s="93" t="str">
        <f t="shared" si="36"/>
        <v>OK</v>
      </c>
      <c r="L461" s="93" t="str">
        <f t="shared" si="37"/>
        <v>OK</v>
      </c>
      <c r="M461" s="93" t="str">
        <f t="shared" si="38"/>
        <v>OK</v>
      </c>
      <c r="N461" s="63" t="str">
        <f t="shared" si="39"/>
        <v/>
      </c>
      <c r="O461" s="110">
        <f>SUMIF(exp!$B$8:$B$507,total!B461,exp!$Q$8:$Q$507)</f>
        <v>0</v>
      </c>
      <c r="P461" s="111">
        <f>IF(B461&lt;&gt;"",SUMIF(total!$B$8:$B$1007,total!B461,$F$8:$F$1007),0)</f>
        <v>0</v>
      </c>
      <c r="Q461" s="110">
        <f>SUMIF(total!$B$8:$B$1007,total!B461,$I$8:$I$1007)</f>
        <v>0</v>
      </c>
      <c r="R461" s="110">
        <f>SUMIF(acc!$B$8:$B$507,total!D461,acc!$J$8:$J$507)</f>
        <v>0</v>
      </c>
      <c r="S461" s="110">
        <f>IF(D461&lt;&gt;"",SUMIF(total!$D$8:$D$1007,total!D461,$F$8:$F$1007),0)</f>
        <v>0</v>
      </c>
      <c r="T461" s="110">
        <f>SUMIF(pay!$B$8:$B$507,total!G461,pay!$H$8:$H$507)</f>
        <v>0</v>
      </c>
      <c r="U461" s="110">
        <f>IF(G461&lt;&gt;"",SUMIF(total!$G$8:$G$1007,total!G461,$I$8:$I$1007),0)</f>
        <v>0</v>
      </c>
    </row>
    <row r="462" spans="1:21" x14ac:dyDescent="0.25">
      <c r="A462" s="69">
        <v>455</v>
      </c>
      <c r="B462" s="69" t="str">
        <f>IF(AND(C462&lt;&gt;"",C462&lt;&gt;" -  -  -  -  - "),VLOOKUP(C462,exp!$A$8:$B$507,2,FALSE),"")</f>
        <v/>
      </c>
      <c r="C462" s="60"/>
      <c r="D462" s="69" t="str">
        <f>IF(AND(E462&lt;&gt;"",E462&lt;&gt;" -  -  -  -  - "),VLOOKUP(E462,acc!$A$8:$B$507,2,FALSE),"")</f>
        <v/>
      </c>
      <c r="E462" s="60"/>
      <c r="F462" s="44"/>
      <c r="G462" s="69" t="str">
        <f>IF(AND(H462&lt;&gt;"",H462&lt;&gt;" -  -  -  -  - "),VLOOKUP(H462,pay!$A$8:$B$507,2,FALSE),"")</f>
        <v/>
      </c>
      <c r="H462" s="60"/>
      <c r="I462" s="44"/>
      <c r="J462" s="93" t="str">
        <f t="shared" si="35"/>
        <v>OK</v>
      </c>
      <c r="K462" s="93" t="str">
        <f t="shared" si="36"/>
        <v>OK</v>
      </c>
      <c r="L462" s="93" t="str">
        <f t="shared" si="37"/>
        <v>OK</v>
      </c>
      <c r="M462" s="93" t="str">
        <f t="shared" si="38"/>
        <v>OK</v>
      </c>
      <c r="N462" s="63" t="str">
        <f t="shared" si="39"/>
        <v/>
      </c>
      <c r="O462" s="110">
        <f>SUMIF(exp!$B$8:$B$507,total!B462,exp!$Q$8:$Q$507)</f>
        <v>0</v>
      </c>
      <c r="P462" s="111">
        <f>IF(B462&lt;&gt;"",SUMIF(total!$B$8:$B$1007,total!B462,$F$8:$F$1007),0)</f>
        <v>0</v>
      </c>
      <c r="Q462" s="110">
        <f>SUMIF(total!$B$8:$B$1007,total!B462,$I$8:$I$1007)</f>
        <v>0</v>
      </c>
      <c r="R462" s="110">
        <f>SUMIF(acc!$B$8:$B$507,total!D462,acc!$J$8:$J$507)</f>
        <v>0</v>
      </c>
      <c r="S462" s="110">
        <f>IF(D462&lt;&gt;"",SUMIF(total!$D$8:$D$1007,total!D462,$F$8:$F$1007),0)</f>
        <v>0</v>
      </c>
      <c r="T462" s="110">
        <f>SUMIF(pay!$B$8:$B$507,total!G462,pay!$H$8:$H$507)</f>
        <v>0</v>
      </c>
      <c r="U462" s="110">
        <f>IF(G462&lt;&gt;"",SUMIF(total!$G$8:$G$1007,total!G462,$I$8:$I$1007),0)</f>
        <v>0</v>
      </c>
    </row>
    <row r="463" spans="1:21" x14ac:dyDescent="0.25">
      <c r="A463" s="69">
        <v>456</v>
      </c>
      <c r="B463" s="69" t="str">
        <f>IF(AND(C463&lt;&gt;"",C463&lt;&gt;" -  -  -  -  - "),VLOOKUP(C463,exp!$A$8:$B$507,2,FALSE),"")</f>
        <v/>
      </c>
      <c r="C463" s="60"/>
      <c r="D463" s="69" t="str">
        <f>IF(AND(E463&lt;&gt;"",E463&lt;&gt;" -  -  -  -  - "),VLOOKUP(E463,acc!$A$8:$B$507,2,FALSE),"")</f>
        <v/>
      </c>
      <c r="E463" s="60"/>
      <c r="F463" s="44"/>
      <c r="G463" s="69" t="str">
        <f>IF(AND(H463&lt;&gt;"",H463&lt;&gt;" -  -  -  -  - "),VLOOKUP(H463,pay!$A$8:$B$507,2,FALSE),"")</f>
        <v/>
      </c>
      <c r="H463" s="60"/>
      <c r="I463" s="44"/>
      <c r="J463" s="93" t="str">
        <f t="shared" si="35"/>
        <v>OK</v>
      </c>
      <c r="K463" s="93" t="str">
        <f t="shared" si="36"/>
        <v>OK</v>
      </c>
      <c r="L463" s="93" t="str">
        <f t="shared" si="37"/>
        <v>OK</v>
      </c>
      <c r="M463" s="93" t="str">
        <f t="shared" si="38"/>
        <v>OK</v>
      </c>
      <c r="N463" s="63" t="str">
        <f t="shared" si="39"/>
        <v/>
      </c>
      <c r="O463" s="110">
        <f>SUMIF(exp!$B$8:$B$507,total!B463,exp!$Q$8:$Q$507)</f>
        <v>0</v>
      </c>
      <c r="P463" s="111">
        <f>IF(B463&lt;&gt;"",SUMIF(total!$B$8:$B$1007,total!B463,$F$8:$F$1007),0)</f>
        <v>0</v>
      </c>
      <c r="Q463" s="110">
        <f>SUMIF(total!$B$8:$B$1007,total!B463,$I$8:$I$1007)</f>
        <v>0</v>
      </c>
      <c r="R463" s="110">
        <f>SUMIF(acc!$B$8:$B$507,total!D463,acc!$J$8:$J$507)</f>
        <v>0</v>
      </c>
      <c r="S463" s="110">
        <f>IF(D463&lt;&gt;"",SUMIF(total!$D$8:$D$1007,total!D463,$F$8:$F$1007),0)</f>
        <v>0</v>
      </c>
      <c r="T463" s="110">
        <f>SUMIF(pay!$B$8:$B$507,total!G463,pay!$H$8:$H$507)</f>
        <v>0</v>
      </c>
      <c r="U463" s="110">
        <f>IF(G463&lt;&gt;"",SUMIF(total!$G$8:$G$1007,total!G463,$I$8:$I$1007),0)</f>
        <v>0</v>
      </c>
    </row>
    <row r="464" spans="1:21" x14ac:dyDescent="0.25">
      <c r="A464" s="69">
        <v>457</v>
      </c>
      <c r="B464" s="69" t="str">
        <f>IF(AND(C464&lt;&gt;"",C464&lt;&gt;" -  -  -  -  - "),VLOOKUP(C464,exp!$A$8:$B$507,2,FALSE),"")</f>
        <v/>
      </c>
      <c r="C464" s="60"/>
      <c r="D464" s="69" t="str">
        <f>IF(AND(E464&lt;&gt;"",E464&lt;&gt;" -  -  -  -  - "),VLOOKUP(E464,acc!$A$8:$B$507,2,FALSE),"")</f>
        <v/>
      </c>
      <c r="E464" s="60"/>
      <c r="F464" s="44"/>
      <c r="G464" s="69" t="str">
        <f>IF(AND(H464&lt;&gt;"",H464&lt;&gt;" -  -  -  -  - "),VLOOKUP(H464,pay!$A$8:$B$507,2,FALSE),"")</f>
        <v/>
      </c>
      <c r="H464" s="60"/>
      <c r="I464" s="44"/>
      <c r="J464" s="93" t="str">
        <f t="shared" si="35"/>
        <v>OK</v>
      </c>
      <c r="K464" s="93" t="str">
        <f t="shared" si="36"/>
        <v>OK</v>
      </c>
      <c r="L464" s="93" t="str">
        <f t="shared" si="37"/>
        <v>OK</v>
      </c>
      <c r="M464" s="93" t="str">
        <f t="shared" si="38"/>
        <v>OK</v>
      </c>
      <c r="N464" s="63" t="str">
        <f t="shared" si="39"/>
        <v/>
      </c>
      <c r="O464" s="110">
        <f>SUMIF(exp!$B$8:$B$507,total!B464,exp!$Q$8:$Q$507)</f>
        <v>0</v>
      </c>
      <c r="P464" s="111">
        <f>IF(B464&lt;&gt;"",SUMIF(total!$B$8:$B$1007,total!B464,$F$8:$F$1007),0)</f>
        <v>0</v>
      </c>
      <c r="Q464" s="110">
        <f>SUMIF(total!$B$8:$B$1007,total!B464,$I$8:$I$1007)</f>
        <v>0</v>
      </c>
      <c r="R464" s="110">
        <f>SUMIF(acc!$B$8:$B$507,total!D464,acc!$J$8:$J$507)</f>
        <v>0</v>
      </c>
      <c r="S464" s="110">
        <f>IF(D464&lt;&gt;"",SUMIF(total!$D$8:$D$1007,total!D464,$F$8:$F$1007),0)</f>
        <v>0</v>
      </c>
      <c r="T464" s="110">
        <f>SUMIF(pay!$B$8:$B$507,total!G464,pay!$H$8:$H$507)</f>
        <v>0</v>
      </c>
      <c r="U464" s="110">
        <f>IF(G464&lt;&gt;"",SUMIF(total!$G$8:$G$1007,total!G464,$I$8:$I$1007),0)</f>
        <v>0</v>
      </c>
    </row>
    <row r="465" spans="1:21" x14ac:dyDescent="0.25">
      <c r="A465" s="69">
        <v>458</v>
      </c>
      <c r="B465" s="69" t="str">
        <f>IF(AND(C465&lt;&gt;"",C465&lt;&gt;" -  -  -  -  - "),VLOOKUP(C465,exp!$A$8:$B$507,2,FALSE),"")</f>
        <v/>
      </c>
      <c r="C465" s="60"/>
      <c r="D465" s="69" t="str">
        <f>IF(AND(E465&lt;&gt;"",E465&lt;&gt;" -  -  -  -  - "),VLOOKUP(E465,acc!$A$8:$B$507,2,FALSE),"")</f>
        <v/>
      </c>
      <c r="E465" s="60"/>
      <c r="F465" s="44"/>
      <c r="G465" s="69" t="str">
        <f>IF(AND(H465&lt;&gt;"",H465&lt;&gt;" -  -  -  -  - "),VLOOKUP(H465,pay!$A$8:$B$507,2,FALSE),"")</f>
        <v/>
      </c>
      <c r="H465" s="60"/>
      <c r="I465" s="44"/>
      <c r="J465" s="93" t="str">
        <f t="shared" si="35"/>
        <v>OK</v>
      </c>
      <c r="K465" s="93" t="str">
        <f t="shared" si="36"/>
        <v>OK</v>
      </c>
      <c r="L465" s="93" t="str">
        <f t="shared" si="37"/>
        <v>OK</v>
      </c>
      <c r="M465" s="93" t="str">
        <f t="shared" si="38"/>
        <v>OK</v>
      </c>
      <c r="N465" s="63" t="str">
        <f t="shared" si="39"/>
        <v/>
      </c>
      <c r="O465" s="110">
        <f>SUMIF(exp!$B$8:$B$507,total!B465,exp!$Q$8:$Q$507)</f>
        <v>0</v>
      </c>
      <c r="P465" s="111">
        <f>IF(B465&lt;&gt;"",SUMIF(total!$B$8:$B$1007,total!B465,$F$8:$F$1007),0)</f>
        <v>0</v>
      </c>
      <c r="Q465" s="110">
        <f>SUMIF(total!$B$8:$B$1007,total!B465,$I$8:$I$1007)</f>
        <v>0</v>
      </c>
      <c r="R465" s="110">
        <f>SUMIF(acc!$B$8:$B$507,total!D465,acc!$J$8:$J$507)</f>
        <v>0</v>
      </c>
      <c r="S465" s="110">
        <f>IF(D465&lt;&gt;"",SUMIF(total!$D$8:$D$1007,total!D465,$F$8:$F$1007),0)</f>
        <v>0</v>
      </c>
      <c r="T465" s="110">
        <f>SUMIF(pay!$B$8:$B$507,total!G465,pay!$H$8:$H$507)</f>
        <v>0</v>
      </c>
      <c r="U465" s="110">
        <f>IF(G465&lt;&gt;"",SUMIF(total!$G$8:$G$1007,total!G465,$I$8:$I$1007),0)</f>
        <v>0</v>
      </c>
    </row>
    <row r="466" spans="1:21" x14ac:dyDescent="0.25">
      <c r="A466" s="69">
        <v>459</v>
      </c>
      <c r="B466" s="69" t="str">
        <f>IF(AND(C466&lt;&gt;"",C466&lt;&gt;" -  -  -  -  - "),VLOOKUP(C466,exp!$A$8:$B$507,2,FALSE),"")</f>
        <v/>
      </c>
      <c r="C466" s="60"/>
      <c r="D466" s="69" t="str">
        <f>IF(AND(E466&lt;&gt;"",E466&lt;&gt;" -  -  -  -  - "),VLOOKUP(E466,acc!$A$8:$B$507,2,FALSE),"")</f>
        <v/>
      </c>
      <c r="E466" s="60"/>
      <c r="F466" s="44"/>
      <c r="G466" s="69" t="str">
        <f>IF(AND(H466&lt;&gt;"",H466&lt;&gt;" -  -  -  -  - "),VLOOKUP(H466,pay!$A$8:$B$507,2,FALSE),"")</f>
        <v/>
      </c>
      <c r="H466" s="60"/>
      <c r="I466" s="44"/>
      <c r="J466" s="93" t="str">
        <f t="shared" si="35"/>
        <v>OK</v>
      </c>
      <c r="K466" s="93" t="str">
        <f t="shared" si="36"/>
        <v>OK</v>
      </c>
      <c r="L466" s="93" t="str">
        <f t="shared" si="37"/>
        <v>OK</v>
      </c>
      <c r="M466" s="93" t="str">
        <f t="shared" si="38"/>
        <v>OK</v>
      </c>
      <c r="N466" s="63" t="str">
        <f t="shared" si="39"/>
        <v/>
      </c>
      <c r="O466" s="110">
        <f>SUMIF(exp!$B$8:$B$507,total!B466,exp!$Q$8:$Q$507)</f>
        <v>0</v>
      </c>
      <c r="P466" s="111">
        <f>IF(B466&lt;&gt;"",SUMIF(total!$B$8:$B$1007,total!B466,$F$8:$F$1007),0)</f>
        <v>0</v>
      </c>
      <c r="Q466" s="110">
        <f>SUMIF(total!$B$8:$B$1007,total!B466,$I$8:$I$1007)</f>
        <v>0</v>
      </c>
      <c r="R466" s="110">
        <f>SUMIF(acc!$B$8:$B$507,total!D466,acc!$J$8:$J$507)</f>
        <v>0</v>
      </c>
      <c r="S466" s="110">
        <f>IF(D466&lt;&gt;"",SUMIF(total!$D$8:$D$1007,total!D466,$F$8:$F$1007),0)</f>
        <v>0</v>
      </c>
      <c r="T466" s="110">
        <f>SUMIF(pay!$B$8:$B$507,total!G466,pay!$H$8:$H$507)</f>
        <v>0</v>
      </c>
      <c r="U466" s="110">
        <f>IF(G466&lt;&gt;"",SUMIF(total!$G$8:$G$1007,total!G466,$I$8:$I$1007),0)</f>
        <v>0</v>
      </c>
    </row>
    <row r="467" spans="1:21" x14ac:dyDescent="0.25">
      <c r="A467" s="69">
        <v>460</v>
      </c>
      <c r="B467" s="69" t="str">
        <f>IF(AND(C467&lt;&gt;"",C467&lt;&gt;" -  -  -  -  - "),VLOOKUP(C467,exp!$A$8:$B$507,2,FALSE),"")</f>
        <v/>
      </c>
      <c r="C467" s="60"/>
      <c r="D467" s="69" t="str">
        <f>IF(AND(E467&lt;&gt;"",E467&lt;&gt;" -  -  -  -  - "),VLOOKUP(E467,acc!$A$8:$B$507,2,FALSE),"")</f>
        <v/>
      </c>
      <c r="E467" s="60"/>
      <c r="F467" s="44"/>
      <c r="G467" s="69" t="str">
        <f>IF(AND(H467&lt;&gt;"",H467&lt;&gt;" -  -  -  -  - "),VLOOKUP(H467,pay!$A$8:$B$507,2,FALSE),"")</f>
        <v/>
      </c>
      <c r="H467" s="60"/>
      <c r="I467" s="44"/>
      <c r="J467" s="93" t="str">
        <f t="shared" si="35"/>
        <v>OK</v>
      </c>
      <c r="K467" s="93" t="str">
        <f t="shared" si="36"/>
        <v>OK</v>
      </c>
      <c r="L467" s="93" t="str">
        <f t="shared" si="37"/>
        <v>OK</v>
      </c>
      <c r="M467" s="93" t="str">
        <f t="shared" si="38"/>
        <v>OK</v>
      </c>
      <c r="N467" s="63" t="str">
        <f t="shared" si="39"/>
        <v/>
      </c>
      <c r="O467" s="110">
        <f>SUMIF(exp!$B$8:$B$507,total!B467,exp!$Q$8:$Q$507)</f>
        <v>0</v>
      </c>
      <c r="P467" s="111">
        <f>IF(B467&lt;&gt;"",SUMIF(total!$B$8:$B$1007,total!B467,$F$8:$F$1007),0)</f>
        <v>0</v>
      </c>
      <c r="Q467" s="110">
        <f>SUMIF(total!$B$8:$B$1007,total!B467,$I$8:$I$1007)</f>
        <v>0</v>
      </c>
      <c r="R467" s="110">
        <f>SUMIF(acc!$B$8:$B$507,total!D467,acc!$J$8:$J$507)</f>
        <v>0</v>
      </c>
      <c r="S467" s="110">
        <f>IF(D467&lt;&gt;"",SUMIF(total!$D$8:$D$1007,total!D467,$F$8:$F$1007),0)</f>
        <v>0</v>
      </c>
      <c r="T467" s="110">
        <f>SUMIF(pay!$B$8:$B$507,total!G467,pay!$H$8:$H$507)</f>
        <v>0</v>
      </c>
      <c r="U467" s="110">
        <f>IF(G467&lt;&gt;"",SUMIF(total!$G$8:$G$1007,total!G467,$I$8:$I$1007),0)</f>
        <v>0</v>
      </c>
    </row>
    <row r="468" spans="1:21" x14ac:dyDescent="0.25">
      <c r="A468" s="69">
        <v>461</v>
      </c>
      <c r="B468" s="69" t="str">
        <f>IF(AND(C468&lt;&gt;"",C468&lt;&gt;" -  -  -  -  - "),VLOOKUP(C468,exp!$A$8:$B$507,2,FALSE),"")</f>
        <v/>
      </c>
      <c r="C468" s="60"/>
      <c r="D468" s="69" t="str">
        <f>IF(AND(E468&lt;&gt;"",E468&lt;&gt;" -  -  -  -  - "),VLOOKUP(E468,acc!$A$8:$B$507,2,FALSE),"")</f>
        <v/>
      </c>
      <c r="E468" s="60"/>
      <c r="F468" s="44"/>
      <c r="G468" s="69" t="str">
        <f>IF(AND(H468&lt;&gt;"",H468&lt;&gt;" -  -  -  -  - "),VLOOKUP(H468,pay!$A$8:$B$507,2,FALSE),"")</f>
        <v/>
      </c>
      <c r="H468" s="60"/>
      <c r="I468" s="44"/>
      <c r="J468" s="93" t="str">
        <f t="shared" si="35"/>
        <v>OK</v>
      </c>
      <c r="K468" s="93" t="str">
        <f t="shared" si="36"/>
        <v>OK</v>
      </c>
      <c r="L468" s="93" t="str">
        <f t="shared" si="37"/>
        <v>OK</v>
      </c>
      <c r="M468" s="93" t="str">
        <f t="shared" si="38"/>
        <v>OK</v>
      </c>
      <c r="N468" s="63" t="str">
        <f t="shared" si="39"/>
        <v/>
      </c>
      <c r="O468" s="110">
        <f>SUMIF(exp!$B$8:$B$507,total!B468,exp!$Q$8:$Q$507)</f>
        <v>0</v>
      </c>
      <c r="P468" s="111">
        <f>IF(B468&lt;&gt;"",SUMIF(total!$B$8:$B$1007,total!B468,$F$8:$F$1007),0)</f>
        <v>0</v>
      </c>
      <c r="Q468" s="110">
        <f>SUMIF(total!$B$8:$B$1007,total!B468,$I$8:$I$1007)</f>
        <v>0</v>
      </c>
      <c r="R468" s="110">
        <f>SUMIF(acc!$B$8:$B$507,total!D468,acc!$J$8:$J$507)</f>
        <v>0</v>
      </c>
      <c r="S468" s="110">
        <f>IF(D468&lt;&gt;"",SUMIF(total!$D$8:$D$1007,total!D468,$F$8:$F$1007),0)</f>
        <v>0</v>
      </c>
      <c r="T468" s="110">
        <f>SUMIF(pay!$B$8:$B$507,total!G468,pay!$H$8:$H$507)</f>
        <v>0</v>
      </c>
      <c r="U468" s="110">
        <f>IF(G468&lt;&gt;"",SUMIF(total!$G$8:$G$1007,total!G468,$I$8:$I$1007),0)</f>
        <v>0</v>
      </c>
    </row>
    <row r="469" spans="1:21" x14ac:dyDescent="0.25">
      <c r="A469" s="69">
        <v>462</v>
      </c>
      <c r="B469" s="69" t="str">
        <f>IF(AND(C469&lt;&gt;"",C469&lt;&gt;" -  -  -  -  - "),VLOOKUP(C469,exp!$A$8:$B$507,2,FALSE),"")</f>
        <v/>
      </c>
      <c r="C469" s="60"/>
      <c r="D469" s="69" t="str">
        <f>IF(AND(E469&lt;&gt;"",E469&lt;&gt;" -  -  -  -  - "),VLOOKUP(E469,acc!$A$8:$B$507,2,FALSE),"")</f>
        <v/>
      </c>
      <c r="E469" s="60"/>
      <c r="F469" s="44"/>
      <c r="G469" s="69" t="str">
        <f>IF(AND(H469&lt;&gt;"",H469&lt;&gt;" -  -  -  -  - "),VLOOKUP(H469,pay!$A$8:$B$507,2,FALSE),"")</f>
        <v/>
      </c>
      <c r="H469" s="60"/>
      <c r="I469" s="44"/>
      <c r="J469" s="93" t="str">
        <f t="shared" si="35"/>
        <v>OK</v>
      </c>
      <c r="K469" s="93" t="str">
        <f t="shared" si="36"/>
        <v>OK</v>
      </c>
      <c r="L469" s="93" t="str">
        <f t="shared" si="37"/>
        <v>OK</v>
      </c>
      <c r="M469" s="93" t="str">
        <f t="shared" si="38"/>
        <v>OK</v>
      </c>
      <c r="N469" s="63" t="str">
        <f t="shared" si="39"/>
        <v/>
      </c>
      <c r="O469" s="110">
        <f>SUMIF(exp!$B$8:$B$507,total!B469,exp!$Q$8:$Q$507)</f>
        <v>0</v>
      </c>
      <c r="P469" s="111">
        <f>IF(B469&lt;&gt;"",SUMIF(total!$B$8:$B$1007,total!B469,$F$8:$F$1007),0)</f>
        <v>0</v>
      </c>
      <c r="Q469" s="110">
        <f>SUMIF(total!$B$8:$B$1007,total!B469,$I$8:$I$1007)</f>
        <v>0</v>
      </c>
      <c r="R469" s="110">
        <f>SUMIF(acc!$B$8:$B$507,total!D469,acc!$J$8:$J$507)</f>
        <v>0</v>
      </c>
      <c r="S469" s="110">
        <f>IF(D469&lt;&gt;"",SUMIF(total!$D$8:$D$1007,total!D469,$F$8:$F$1007),0)</f>
        <v>0</v>
      </c>
      <c r="T469" s="110">
        <f>SUMIF(pay!$B$8:$B$507,total!G469,pay!$H$8:$H$507)</f>
        <v>0</v>
      </c>
      <c r="U469" s="110">
        <f>IF(G469&lt;&gt;"",SUMIF(total!$G$8:$G$1007,total!G469,$I$8:$I$1007),0)</f>
        <v>0</v>
      </c>
    </row>
    <row r="470" spans="1:21" x14ac:dyDescent="0.25">
      <c r="A470" s="69">
        <v>463</v>
      </c>
      <c r="B470" s="69" t="str">
        <f>IF(AND(C470&lt;&gt;"",C470&lt;&gt;" -  -  -  -  - "),VLOOKUP(C470,exp!$A$8:$B$507,2,FALSE),"")</f>
        <v/>
      </c>
      <c r="C470" s="60"/>
      <c r="D470" s="69" t="str">
        <f>IF(AND(E470&lt;&gt;"",E470&lt;&gt;" -  -  -  -  - "),VLOOKUP(E470,acc!$A$8:$B$507,2,FALSE),"")</f>
        <v/>
      </c>
      <c r="E470" s="60"/>
      <c r="F470" s="44"/>
      <c r="G470" s="69" t="str">
        <f>IF(AND(H470&lt;&gt;"",H470&lt;&gt;" -  -  -  -  - "),VLOOKUP(H470,pay!$A$8:$B$507,2,FALSE),"")</f>
        <v/>
      </c>
      <c r="H470" s="60"/>
      <c r="I470" s="44"/>
      <c r="J470" s="93" t="str">
        <f t="shared" si="35"/>
        <v>OK</v>
      </c>
      <c r="K470" s="93" t="str">
        <f t="shared" si="36"/>
        <v>OK</v>
      </c>
      <c r="L470" s="93" t="str">
        <f t="shared" si="37"/>
        <v>OK</v>
      </c>
      <c r="M470" s="93" t="str">
        <f t="shared" si="38"/>
        <v>OK</v>
      </c>
      <c r="N470" s="63" t="str">
        <f t="shared" si="39"/>
        <v/>
      </c>
      <c r="O470" s="110">
        <f>SUMIF(exp!$B$8:$B$507,total!B470,exp!$Q$8:$Q$507)</f>
        <v>0</v>
      </c>
      <c r="P470" s="111">
        <f>IF(B470&lt;&gt;"",SUMIF(total!$B$8:$B$1007,total!B470,$F$8:$F$1007),0)</f>
        <v>0</v>
      </c>
      <c r="Q470" s="110">
        <f>SUMIF(total!$B$8:$B$1007,total!B470,$I$8:$I$1007)</f>
        <v>0</v>
      </c>
      <c r="R470" s="110">
        <f>SUMIF(acc!$B$8:$B$507,total!D470,acc!$J$8:$J$507)</f>
        <v>0</v>
      </c>
      <c r="S470" s="110">
        <f>IF(D470&lt;&gt;"",SUMIF(total!$D$8:$D$1007,total!D470,$F$8:$F$1007),0)</f>
        <v>0</v>
      </c>
      <c r="T470" s="110">
        <f>SUMIF(pay!$B$8:$B$507,total!G470,pay!$H$8:$H$507)</f>
        <v>0</v>
      </c>
      <c r="U470" s="110">
        <f>IF(G470&lt;&gt;"",SUMIF(total!$G$8:$G$1007,total!G470,$I$8:$I$1007),0)</f>
        <v>0</v>
      </c>
    </row>
    <row r="471" spans="1:21" x14ac:dyDescent="0.25">
      <c r="A471" s="69">
        <v>464</v>
      </c>
      <c r="B471" s="69" t="str">
        <f>IF(AND(C471&lt;&gt;"",C471&lt;&gt;" -  -  -  -  - "),VLOOKUP(C471,exp!$A$8:$B$507,2,FALSE),"")</f>
        <v/>
      </c>
      <c r="C471" s="60"/>
      <c r="D471" s="69" t="str">
        <f>IF(AND(E471&lt;&gt;"",E471&lt;&gt;" -  -  -  -  - "),VLOOKUP(E471,acc!$A$8:$B$507,2,FALSE),"")</f>
        <v/>
      </c>
      <c r="E471" s="60"/>
      <c r="F471" s="44"/>
      <c r="G471" s="69" t="str">
        <f>IF(AND(H471&lt;&gt;"",H471&lt;&gt;" -  -  -  -  - "),VLOOKUP(H471,pay!$A$8:$B$507,2,FALSE),"")</f>
        <v/>
      </c>
      <c r="H471" s="60"/>
      <c r="I471" s="44"/>
      <c r="J471" s="93" t="str">
        <f t="shared" si="35"/>
        <v>OK</v>
      </c>
      <c r="K471" s="93" t="str">
        <f t="shared" si="36"/>
        <v>OK</v>
      </c>
      <c r="L471" s="93" t="str">
        <f t="shared" si="37"/>
        <v>OK</v>
      </c>
      <c r="M471" s="93" t="str">
        <f t="shared" si="38"/>
        <v>OK</v>
      </c>
      <c r="N471" s="63" t="str">
        <f t="shared" si="39"/>
        <v/>
      </c>
      <c r="O471" s="110">
        <f>SUMIF(exp!$B$8:$B$507,total!B471,exp!$Q$8:$Q$507)</f>
        <v>0</v>
      </c>
      <c r="P471" s="111">
        <f>IF(B471&lt;&gt;"",SUMIF(total!$B$8:$B$1007,total!B471,$F$8:$F$1007),0)</f>
        <v>0</v>
      </c>
      <c r="Q471" s="110">
        <f>SUMIF(total!$B$8:$B$1007,total!B471,$I$8:$I$1007)</f>
        <v>0</v>
      </c>
      <c r="R471" s="110">
        <f>SUMIF(acc!$B$8:$B$507,total!D471,acc!$J$8:$J$507)</f>
        <v>0</v>
      </c>
      <c r="S471" s="110">
        <f>IF(D471&lt;&gt;"",SUMIF(total!$D$8:$D$1007,total!D471,$F$8:$F$1007),0)</f>
        <v>0</v>
      </c>
      <c r="T471" s="110">
        <f>SUMIF(pay!$B$8:$B$507,total!G471,pay!$H$8:$H$507)</f>
        <v>0</v>
      </c>
      <c r="U471" s="110">
        <f>IF(G471&lt;&gt;"",SUMIF(total!$G$8:$G$1007,total!G471,$I$8:$I$1007),0)</f>
        <v>0</v>
      </c>
    </row>
    <row r="472" spans="1:21" x14ac:dyDescent="0.25">
      <c r="A472" s="69">
        <v>465</v>
      </c>
      <c r="B472" s="69" t="str">
        <f>IF(AND(C472&lt;&gt;"",C472&lt;&gt;" -  -  -  -  - "),VLOOKUP(C472,exp!$A$8:$B$507,2,FALSE),"")</f>
        <v/>
      </c>
      <c r="C472" s="60"/>
      <c r="D472" s="69" t="str">
        <f>IF(AND(E472&lt;&gt;"",E472&lt;&gt;" -  -  -  -  - "),VLOOKUP(E472,acc!$A$8:$B$507,2,FALSE),"")</f>
        <v/>
      </c>
      <c r="E472" s="60"/>
      <c r="F472" s="44"/>
      <c r="G472" s="69" t="str">
        <f>IF(AND(H472&lt;&gt;"",H472&lt;&gt;" -  -  -  -  - "),VLOOKUP(H472,pay!$A$8:$B$507,2,FALSE),"")</f>
        <v/>
      </c>
      <c r="H472" s="60"/>
      <c r="I472" s="44"/>
      <c r="J472" s="93" t="str">
        <f t="shared" si="35"/>
        <v>OK</v>
      </c>
      <c r="K472" s="93" t="str">
        <f t="shared" si="36"/>
        <v>OK</v>
      </c>
      <c r="L472" s="93" t="str">
        <f t="shared" si="37"/>
        <v>OK</v>
      </c>
      <c r="M472" s="93" t="str">
        <f t="shared" si="38"/>
        <v>OK</v>
      </c>
      <c r="N472" s="63" t="str">
        <f t="shared" si="39"/>
        <v/>
      </c>
      <c r="O472" s="110">
        <f>SUMIF(exp!$B$8:$B$507,total!B472,exp!$Q$8:$Q$507)</f>
        <v>0</v>
      </c>
      <c r="P472" s="111">
        <f>IF(B472&lt;&gt;"",SUMIF(total!$B$8:$B$1007,total!B472,$F$8:$F$1007),0)</f>
        <v>0</v>
      </c>
      <c r="Q472" s="110">
        <f>SUMIF(total!$B$8:$B$1007,total!B472,$I$8:$I$1007)</f>
        <v>0</v>
      </c>
      <c r="R472" s="110">
        <f>SUMIF(acc!$B$8:$B$507,total!D472,acc!$J$8:$J$507)</f>
        <v>0</v>
      </c>
      <c r="S472" s="110">
        <f>IF(D472&lt;&gt;"",SUMIF(total!$D$8:$D$1007,total!D472,$F$8:$F$1007),0)</f>
        <v>0</v>
      </c>
      <c r="T472" s="110">
        <f>SUMIF(pay!$B$8:$B$507,total!G472,pay!$H$8:$H$507)</f>
        <v>0</v>
      </c>
      <c r="U472" s="110">
        <f>IF(G472&lt;&gt;"",SUMIF(total!$G$8:$G$1007,total!G472,$I$8:$I$1007),0)</f>
        <v>0</v>
      </c>
    </row>
    <row r="473" spans="1:21" x14ac:dyDescent="0.25">
      <c r="A473" s="69">
        <v>466</v>
      </c>
      <c r="B473" s="69" t="str">
        <f>IF(AND(C473&lt;&gt;"",C473&lt;&gt;" -  -  -  -  - "),VLOOKUP(C473,exp!$A$8:$B$507,2,FALSE),"")</f>
        <v/>
      </c>
      <c r="C473" s="60"/>
      <c r="D473" s="69" t="str">
        <f>IF(AND(E473&lt;&gt;"",E473&lt;&gt;" -  -  -  -  - "),VLOOKUP(E473,acc!$A$8:$B$507,2,FALSE),"")</f>
        <v/>
      </c>
      <c r="E473" s="60"/>
      <c r="F473" s="44"/>
      <c r="G473" s="69" t="str">
        <f>IF(AND(H473&lt;&gt;"",H473&lt;&gt;" -  -  -  -  - "),VLOOKUP(H473,pay!$A$8:$B$507,2,FALSE),"")</f>
        <v/>
      </c>
      <c r="H473" s="60"/>
      <c r="I473" s="44"/>
      <c r="J473" s="93" t="str">
        <f t="shared" si="35"/>
        <v>OK</v>
      </c>
      <c r="K473" s="93" t="str">
        <f t="shared" si="36"/>
        <v>OK</v>
      </c>
      <c r="L473" s="93" t="str">
        <f t="shared" si="37"/>
        <v>OK</v>
      </c>
      <c r="M473" s="93" t="str">
        <f t="shared" si="38"/>
        <v>OK</v>
      </c>
      <c r="N473" s="63" t="str">
        <f t="shared" si="39"/>
        <v/>
      </c>
      <c r="O473" s="110">
        <f>SUMIF(exp!$B$8:$B$507,total!B473,exp!$Q$8:$Q$507)</f>
        <v>0</v>
      </c>
      <c r="P473" s="111">
        <f>IF(B473&lt;&gt;"",SUMIF(total!$B$8:$B$1007,total!B473,$F$8:$F$1007),0)</f>
        <v>0</v>
      </c>
      <c r="Q473" s="110">
        <f>SUMIF(total!$B$8:$B$1007,total!B473,$I$8:$I$1007)</f>
        <v>0</v>
      </c>
      <c r="R473" s="110">
        <f>SUMIF(acc!$B$8:$B$507,total!D473,acc!$J$8:$J$507)</f>
        <v>0</v>
      </c>
      <c r="S473" s="110">
        <f>IF(D473&lt;&gt;"",SUMIF(total!$D$8:$D$1007,total!D473,$F$8:$F$1007),0)</f>
        <v>0</v>
      </c>
      <c r="T473" s="110">
        <f>SUMIF(pay!$B$8:$B$507,total!G473,pay!$H$8:$H$507)</f>
        <v>0</v>
      </c>
      <c r="U473" s="110">
        <f>IF(G473&lt;&gt;"",SUMIF(total!$G$8:$G$1007,total!G473,$I$8:$I$1007),0)</f>
        <v>0</v>
      </c>
    </row>
    <row r="474" spans="1:21" x14ac:dyDescent="0.25">
      <c r="A474" s="69">
        <v>467</v>
      </c>
      <c r="B474" s="69" t="str">
        <f>IF(AND(C474&lt;&gt;"",C474&lt;&gt;" -  -  -  -  - "),VLOOKUP(C474,exp!$A$8:$B$507,2,FALSE),"")</f>
        <v/>
      </c>
      <c r="C474" s="60"/>
      <c r="D474" s="69" t="str">
        <f>IF(AND(E474&lt;&gt;"",E474&lt;&gt;" -  -  -  -  - "),VLOOKUP(E474,acc!$A$8:$B$507,2,FALSE),"")</f>
        <v/>
      </c>
      <c r="E474" s="60"/>
      <c r="F474" s="44"/>
      <c r="G474" s="69" t="str">
        <f>IF(AND(H474&lt;&gt;"",H474&lt;&gt;" -  -  -  -  - "),VLOOKUP(H474,pay!$A$8:$B$507,2,FALSE),"")</f>
        <v/>
      </c>
      <c r="H474" s="60"/>
      <c r="I474" s="44"/>
      <c r="J474" s="93" t="str">
        <f t="shared" si="35"/>
        <v>OK</v>
      </c>
      <c r="K474" s="93" t="str">
        <f t="shared" si="36"/>
        <v>OK</v>
      </c>
      <c r="L474" s="93" t="str">
        <f t="shared" si="37"/>
        <v>OK</v>
      </c>
      <c r="M474" s="93" t="str">
        <f t="shared" si="38"/>
        <v>OK</v>
      </c>
      <c r="N474" s="63" t="str">
        <f t="shared" si="39"/>
        <v/>
      </c>
      <c r="O474" s="110">
        <f>SUMIF(exp!$B$8:$B$507,total!B474,exp!$Q$8:$Q$507)</f>
        <v>0</v>
      </c>
      <c r="P474" s="111">
        <f>IF(B474&lt;&gt;"",SUMIF(total!$B$8:$B$1007,total!B474,$F$8:$F$1007),0)</f>
        <v>0</v>
      </c>
      <c r="Q474" s="110">
        <f>SUMIF(total!$B$8:$B$1007,total!B474,$I$8:$I$1007)</f>
        <v>0</v>
      </c>
      <c r="R474" s="110">
        <f>SUMIF(acc!$B$8:$B$507,total!D474,acc!$J$8:$J$507)</f>
        <v>0</v>
      </c>
      <c r="S474" s="110">
        <f>IF(D474&lt;&gt;"",SUMIF(total!$D$8:$D$1007,total!D474,$F$8:$F$1007),0)</f>
        <v>0</v>
      </c>
      <c r="T474" s="110">
        <f>SUMIF(pay!$B$8:$B$507,total!G474,pay!$H$8:$H$507)</f>
        <v>0</v>
      </c>
      <c r="U474" s="110">
        <f>IF(G474&lt;&gt;"",SUMIF(total!$G$8:$G$1007,total!G474,$I$8:$I$1007),0)</f>
        <v>0</v>
      </c>
    </row>
    <row r="475" spans="1:21" x14ac:dyDescent="0.25">
      <c r="A475" s="69">
        <v>468</v>
      </c>
      <c r="B475" s="69" t="str">
        <f>IF(AND(C475&lt;&gt;"",C475&lt;&gt;" -  -  -  -  - "),VLOOKUP(C475,exp!$A$8:$B$507,2,FALSE),"")</f>
        <v/>
      </c>
      <c r="C475" s="60"/>
      <c r="D475" s="69" t="str">
        <f>IF(AND(E475&lt;&gt;"",E475&lt;&gt;" -  -  -  -  - "),VLOOKUP(E475,acc!$A$8:$B$507,2,FALSE),"")</f>
        <v/>
      </c>
      <c r="E475" s="60"/>
      <c r="F475" s="44"/>
      <c r="G475" s="69" t="str">
        <f>IF(AND(H475&lt;&gt;"",H475&lt;&gt;" -  -  -  -  - "),VLOOKUP(H475,pay!$A$8:$B$507,2,FALSE),"")</f>
        <v/>
      </c>
      <c r="H475" s="60"/>
      <c r="I475" s="44"/>
      <c r="J475" s="93" t="str">
        <f t="shared" si="35"/>
        <v>OK</v>
      </c>
      <c r="K475" s="93" t="str">
        <f t="shared" si="36"/>
        <v>OK</v>
      </c>
      <c r="L475" s="93" t="str">
        <f t="shared" si="37"/>
        <v>OK</v>
      </c>
      <c r="M475" s="93" t="str">
        <f t="shared" si="38"/>
        <v>OK</v>
      </c>
      <c r="N475" s="63" t="str">
        <f t="shared" si="39"/>
        <v/>
      </c>
      <c r="O475" s="110">
        <f>SUMIF(exp!$B$8:$B$507,total!B475,exp!$Q$8:$Q$507)</f>
        <v>0</v>
      </c>
      <c r="P475" s="111">
        <f>IF(B475&lt;&gt;"",SUMIF(total!$B$8:$B$1007,total!B475,$F$8:$F$1007),0)</f>
        <v>0</v>
      </c>
      <c r="Q475" s="110">
        <f>SUMIF(total!$B$8:$B$1007,total!B475,$I$8:$I$1007)</f>
        <v>0</v>
      </c>
      <c r="R475" s="110">
        <f>SUMIF(acc!$B$8:$B$507,total!D475,acc!$J$8:$J$507)</f>
        <v>0</v>
      </c>
      <c r="S475" s="110">
        <f>IF(D475&lt;&gt;"",SUMIF(total!$D$8:$D$1007,total!D475,$F$8:$F$1007),0)</f>
        <v>0</v>
      </c>
      <c r="T475" s="110">
        <f>SUMIF(pay!$B$8:$B$507,total!G475,pay!$H$8:$H$507)</f>
        <v>0</v>
      </c>
      <c r="U475" s="110">
        <f>IF(G475&lt;&gt;"",SUMIF(total!$G$8:$G$1007,total!G475,$I$8:$I$1007),0)</f>
        <v>0</v>
      </c>
    </row>
    <row r="476" spans="1:21" x14ac:dyDescent="0.25">
      <c r="A476" s="69">
        <v>469</v>
      </c>
      <c r="B476" s="69" t="str">
        <f>IF(AND(C476&lt;&gt;"",C476&lt;&gt;" -  -  -  -  - "),VLOOKUP(C476,exp!$A$8:$B$507,2,FALSE),"")</f>
        <v/>
      </c>
      <c r="C476" s="60"/>
      <c r="D476" s="69" t="str">
        <f>IF(AND(E476&lt;&gt;"",E476&lt;&gt;" -  -  -  -  - "),VLOOKUP(E476,acc!$A$8:$B$507,2,FALSE),"")</f>
        <v/>
      </c>
      <c r="E476" s="60"/>
      <c r="F476" s="44"/>
      <c r="G476" s="69" t="str">
        <f>IF(AND(H476&lt;&gt;"",H476&lt;&gt;" -  -  -  -  - "),VLOOKUP(H476,pay!$A$8:$B$507,2,FALSE),"")</f>
        <v/>
      </c>
      <c r="H476" s="60"/>
      <c r="I476" s="44"/>
      <c r="J476" s="93" t="str">
        <f t="shared" si="35"/>
        <v>OK</v>
      </c>
      <c r="K476" s="93" t="str">
        <f t="shared" si="36"/>
        <v>OK</v>
      </c>
      <c r="L476" s="93" t="str">
        <f t="shared" si="37"/>
        <v>OK</v>
      </c>
      <c r="M476" s="93" t="str">
        <f t="shared" si="38"/>
        <v>OK</v>
      </c>
      <c r="N476" s="63" t="str">
        <f t="shared" si="39"/>
        <v/>
      </c>
      <c r="O476" s="110">
        <f>SUMIF(exp!$B$8:$B$507,total!B476,exp!$Q$8:$Q$507)</f>
        <v>0</v>
      </c>
      <c r="P476" s="111">
        <f>IF(B476&lt;&gt;"",SUMIF(total!$B$8:$B$1007,total!B476,$F$8:$F$1007),0)</f>
        <v>0</v>
      </c>
      <c r="Q476" s="110">
        <f>SUMIF(total!$B$8:$B$1007,total!B476,$I$8:$I$1007)</f>
        <v>0</v>
      </c>
      <c r="R476" s="110">
        <f>SUMIF(acc!$B$8:$B$507,total!D476,acc!$J$8:$J$507)</f>
        <v>0</v>
      </c>
      <c r="S476" s="110">
        <f>IF(D476&lt;&gt;"",SUMIF(total!$D$8:$D$1007,total!D476,$F$8:$F$1007),0)</f>
        <v>0</v>
      </c>
      <c r="T476" s="110">
        <f>SUMIF(pay!$B$8:$B$507,total!G476,pay!$H$8:$H$507)</f>
        <v>0</v>
      </c>
      <c r="U476" s="110">
        <f>IF(G476&lt;&gt;"",SUMIF(total!$G$8:$G$1007,total!G476,$I$8:$I$1007),0)</f>
        <v>0</v>
      </c>
    </row>
    <row r="477" spans="1:21" x14ac:dyDescent="0.25">
      <c r="A477" s="69">
        <v>470</v>
      </c>
      <c r="B477" s="69" t="str">
        <f>IF(AND(C477&lt;&gt;"",C477&lt;&gt;" -  -  -  -  - "),VLOOKUP(C477,exp!$A$8:$B$507,2,FALSE),"")</f>
        <v/>
      </c>
      <c r="C477" s="60"/>
      <c r="D477" s="69" t="str">
        <f>IF(AND(E477&lt;&gt;"",E477&lt;&gt;" -  -  -  -  - "),VLOOKUP(E477,acc!$A$8:$B$507,2,FALSE),"")</f>
        <v/>
      </c>
      <c r="E477" s="60"/>
      <c r="F477" s="44"/>
      <c r="G477" s="69" t="str">
        <f>IF(AND(H477&lt;&gt;"",H477&lt;&gt;" -  -  -  -  - "),VLOOKUP(H477,pay!$A$8:$B$507,2,FALSE),"")</f>
        <v/>
      </c>
      <c r="H477" s="60"/>
      <c r="I477" s="44"/>
      <c r="J477" s="93" t="str">
        <f t="shared" si="35"/>
        <v>OK</v>
      </c>
      <c r="K477" s="93" t="str">
        <f t="shared" si="36"/>
        <v>OK</v>
      </c>
      <c r="L477" s="93" t="str">
        <f t="shared" si="37"/>
        <v>OK</v>
      </c>
      <c r="M477" s="93" t="str">
        <f t="shared" si="38"/>
        <v>OK</v>
      </c>
      <c r="N477" s="63" t="str">
        <f t="shared" si="39"/>
        <v/>
      </c>
      <c r="O477" s="110">
        <f>SUMIF(exp!$B$8:$B$507,total!B477,exp!$Q$8:$Q$507)</f>
        <v>0</v>
      </c>
      <c r="P477" s="111">
        <f>IF(B477&lt;&gt;"",SUMIF(total!$B$8:$B$1007,total!B477,$F$8:$F$1007),0)</f>
        <v>0</v>
      </c>
      <c r="Q477" s="110">
        <f>SUMIF(total!$B$8:$B$1007,total!B477,$I$8:$I$1007)</f>
        <v>0</v>
      </c>
      <c r="R477" s="110">
        <f>SUMIF(acc!$B$8:$B$507,total!D477,acc!$J$8:$J$507)</f>
        <v>0</v>
      </c>
      <c r="S477" s="110">
        <f>IF(D477&lt;&gt;"",SUMIF(total!$D$8:$D$1007,total!D477,$F$8:$F$1007),0)</f>
        <v>0</v>
      </c>
      <c r="T477" s="110">
        <f>SUMIF(pay!$B$8:$B$507,total!G477,pay!$H$8:$H$507)</f>
        <v>0</v>
      </c>
      <c r="U477" s="110">
        <f>IF(G477&lt;&gt;"",SUMIF(total!$G$8:$G$1007,total!G477,$I$8:$I$1007),0)</f>
        <v>0</v>
      </c>
    </row>
    <row r="478" spans="1:21" x14ac:dyDescent="0.25">
      <c r="A478" s="69">
        <v>471</v>
      </c>
      <c r="B478" s="69" t="str">
        <f>IF(AND(C478&lt;&gt;"",C478&lt;&gt;" -  -  -  -  - "),VLOOKUP(C478,exp!$A$8:$B$507,2,FALSE),"")</f>
        <v/>
      </c>
      <c r="C478" s="60"/>
      <c r="D478" s="69" t="str">
        <f>IF(AND(E478&lt;&gt;"",E478&lt;&gt;" -  -  -  -  - "),VLOOKUP(E478,acc!$A$8:$B$507,2,FALSE),"")</f>
        <v/>
      </c>
      <c r="E478" s="60"/>
      <c r="F478" s="44"/>
      <c r="G478" s="69" t="str">
        <f>IF(AND(H478&lt;&gt;"",H478&lt;&gt;" -  -  -  -  - "),VLOOKUP(H478,pay!$A$8:$B$507,2,FALSE),"")</f>
        <v/>
      </c>
      <c r="H478" s="60"/>
      <c r="I478" s="44"/>
      <c r="J478" s="93" t="str">
        <f t="shared" si="35"/>
        <v>OK</v>
      </c>
      <c r="K478" s="93" t="str">
        <f t="shared" si="36"/>
        <v>OK</v>
      </c>
      <c r="L478" s="93" t="str">
        <f t="shared" si="37"/>
        <v>OK</v>
      </c>
      <c r="M478" s="93" t="str">
        <f t="shared" si="38"/>
        <v>OK</v>
      </c>
      <c r="N478" s="63" t="str">
        <f t="shared" si="39"/>
        <v/>
      </c>
      <c r="O478" s="110">
        <f>SUMIF(exp!$B$8:$B$507,total!B478,exp!$Q$8:$Q$507)</f>
        <v>0</v>
      </c>
      <c r="P478" s="111">
        <f>IF(B478&lt;&gt;"",SUMIF(total!$B$8:$B$1007,total!B478,$F$8:$F$1007),0)</f>
        <v>0</v>
      </c>
      <c r="Q478" s="110">
        <f>SUMIF(total!$B$8:$B$1007,total!B478,$I$8:$I$1007)</f>
        <v>0</v>
      </c>
      <c r="R478" s="110">
        <f>SUMIF(acc!$B$8:$B$507,total!D478,acc!$J$8:$J$507)</f>
        <v>0</v>
      </c>
      <c r="S478" s="110">
        <f>IF(D478&lt;&gt;"",SUMIF(total!$D$8:$D$1007,total!D478,$F$8:$F$1007),0)</f>
        <v>0</v>
      </c>
      <c r="T478" s="110">
        <f>SUMIF(pay!$B$8:$B$507,total!G478,pay!$H$8:$H$507)</f>
        <v>0</v>
      </c>
      <c r="U478" s="110">
        <f>IF(G478&lt;&gt;"",SUMIF(total!$G$8:$G$1007,total!G478,$I$8:$I$1007),0)</f>
        <v>0</v>
      </c>
    </row>
    <row r="479" spans="1:21" x14ac:dyDescent="0.25">
      <c r="A479" s="69">
        <v>472</v>
      </c>
      <c r="B479" s="69" t="str">
        <f>IF(AND(C479&lt;&gt;"",C479&lt;&gt;" -  -  -  -  - "),VLOOKUP(C479,exp!$A$8:$B$507,2,FALSE),"")</f>
        <v/>
      </c>
      <c r="C479" s="60"/>
      <c r="D479" s="69" t="str">
        <f>IF(AND(E479&lt;&gt;"",E479&lt;&gt;" -  -  -  -  - "),VLOOKUP(E479,acc!$A$8:$B$507,2,FALSE),"")</f>
        <v/>
      </c>
      <c r="E479" s="60"/>
      <c r="F479" s="44"/>
      <c r="G479" s="69" t="str">
        <f>IF(AND(H479&lt;&gt;"",H479&lt;&gt;" -  -  -  -  - "),VLOOKUP(H479,pay!$A$8:$B$507,2,FALSE),"")</f>
        <v/>
      </c>
      <c r="H479" s="60"/>
      <c r="I479" s="44"/>
      <c r="J479" s="93" t="str">
        <f t="shared" si="35"/>
        <v>OK</v>
      </c>
      <c r="K479" s="93" t="str">
        <f t="shared" si="36"/>
        <v>OK</v>
      </c>
      <c r="L479" s="93" t="str">
        <f t="shared" si="37"/>
        <v>OK</v>
      </c>
      <c r="M479" s="93" t="str">
        <f t="shared" si="38"/>
        <v>OK</v>
      </c>
      <c r="N479" s="63" t="str">
        <f t="shared" si="39"/>
        <v/>
      </c>
      <c r="O479" s="110">
        <f>SUMIF(exp!$B$8:$B$507,total!B479,exp!$Q$8:$Q$507)</f>
        <v>0</v>
      </c>
      <c r="P479" s="111">
        <f>IF(B479&lt;&gt;"",SUMIF(total!$B$8:$B$1007,total!B479,$F$8:$F$1007),0)</f>
        <v>0</v>
      </c>
      <c r="Q479" s="110">
        <f>SUMIF(total!$B$8:$B$1007,total!B479,$I$8:$I$1007)</f>
        <v>0</v>
      </c>
      <c r="R479" s="110">
        <f>SUMIF(acc!$B$8:$B$507,total!D479,acc!$J$8:$J$507)</f>
        <v>0</v>
      </c>
      <c r="S479" s="110">
        <f>IF(D479&lt;&gt;"",SUMIF(total!$D$8:$D$1007,total!D479,$F$8:$F$1007),0)</f>
        <v>0</v>
      </c>
      <c r="T479" s="110">
        <f>SUMIF(pay!$B$8:$B$507,total!G479,pay!$H$8:$H$507)</f>
        <v>0</v>
      </c>
      <c r="U479" s="110">
        <f>IF(G479&lt;&gt;"",SUMIF(total!$G$8:$G$1007,total!G479,$I$8:$I$1007),0)</f>
        <v>0</v>
      </c>
    </row>
    <row r="480" spans="1:21" x14ac:dyDescent="0.25">
      <c r="A480" s="69">
        <v>473</v>
      </c>
      <c r="B480" s="69" t="str">
        <f>IF(AND(C480&lt;&gt;"",C480&lt;&gt;" -  -  -  -  - "),VLOOKUP(C480,exp!$A$8:$B$507,2,FALSE),"")</f>
        <v/>
      </c>
      <c r="C480" s="60"/>
      <c r="D480" s="69" t="str">
        <f>IF(AND(E480&lt;&gt;"",E480&lt;&gt;" -  -  -  -  - "),VLOOKUP(E480,acc!$A$8:$B$507,2,FALSE),"")</f>
        <v/>
      </c>
      <c r="E480" s="60"/>
      <c r="F480" s="44"/>
      <c r="G480" s="69" t="str">
        <f>IF(AND(H480&lt;&gt;"",H480&lt;&gt;" -  -  -  -  - "),VLOOKUP(H480,pay!$A$8:$B$507,2,FALSE),"")</f>
        <v/>
      </c>
      <c r="H480" s="60"/>
      <c r="I480" s="44"/>
      <c r="J480" s="93" t="str">
        <f t="shared" si="35"/>
        <v>OK</v>
      </c>
      <c r="K480" s="93" t="str">
        <f t="shared" si="36"/>
        <v>OK</v>
      </c>
      <c r="L480" s="93" t="str">
        <f t="shared" si="37"/>
        <v>OK</v>
      </c>
      <c r="M480" s="93" t="str">
        <f t="shared" si="38"/>
        <v>OK</v>
      </c>
      <c r="N480" s="63" t="str">
        <f t="shared" si="39"/>
        <v/>
      </c>
      <c r="O480" s="110">
        <f>SUMIF(exp!$B$8:$B$507,total!B480,exp!$Q$8:$Q$507)</f>
        <v>0</v>
      </c>
      <c r="P480" s="111">
        <f>IF(B480&lt;&gt;"",SUMIF(total!$B$8:$B$1007,total!B480,$F$8:$F$1007),0)</f>
        <v>0</v>
      </c>
      <c r="Q480" s="110">
        <f>SUMIF(total!$B$8:$B$1007,total!B480,$I$8:$I$1007)</f>
        <v>0</v>
      </c>
      <c r="R480" s="110">
        <f>SUMIF(acc!$B$8:$B$507,total!D480,acc!$J$8:$J$507)</f>
        <v>0</v>
      </c>
      <c r="S480" s="110">
        <f>IF(D480&lt;&gt;"",SUMIF(total!$D$8:$D$1007,total!D480,$F$8:$F$1007),0)</f>
        <v>0</v>
      </c>
      <c r="T480" s="110">
        <f>SUMIF(pay!$B$8:$B$507,total!G480,pay!$H$8:$H$507)</f>
        <v>0</v>
      </c>
      <c r="U480" s="110">
        <f>IF(G480&lt;&gt;"",SUMIF(total!$G$8:$G$1007,total!G480,$I$8:$I$1007),0)</f>
        <v>0</v>
      </c>
    </row>
    <row r="481" spans="1:21" x14ac:dyDescent="0.25">
      <c r="A481" s="69">
        <v>474</v>
      </c>
      <c r="B481" s="69" t="str">
        <f>IF(AND(C481&lt;&gt;"",C481&lt;&gt;" -  -  -  -  - "),VLOOKUP(C481,exp!$A$8:$B$507,2,FALSE),"")</f>
        <v/>
      </c>
      <c r="C481" s="60"/>
      <c r="D481" s="69" t="str">
        <f>IF(AND(E481&lt;&gt;"",E481&lt;&gt;" -  -  -  -  - "),VLOOKUP(E481,acc!$A$8:$B$507,2,FALSE),"")</f>
        <v/>
      </c>
      <c r="E481" s="60"/>
      <c r="F481" s="44"/>
      <c r="G481" s="69" t="str">
        <f>IF(AND(H481&lt;&gt;"",H481&lt;&gt;" -  -  -  -  - "),VLOOKUP(H481,pay!$A$8:$B$507,2,FALSE),"")</f>
        <v/>
      </c>
      <c r="H481" s="60"/>
      <c r="I481" s="44"/>
      <c r="J481" s="93" t="str">
        <f t="shared" si="35"/>
        <v>OK</v>
      </c>
      <c r="K481" s="93" t="str">
        <f t="shared" si="36"/>
        <v>OK</v>
      </c>
      <c r="L481" s="93" t="str">
        <f t="shared" si="37"/>
        <v>OK</v>
      </c>
      <c r="M481" s="93" t="str">
        <f t="shared" si="38"/>
        <v>OK</v>
      </c>
      <c r="N481" s="63" t="str">
        <f t="shared" si="39"/>
        <v/>
      </c>
      <c r="O481" s="110">
        <f>SUMIF(exp!$B$8:$B$507,total!B481,exp!$Q$8:$Q$507)</f>
        <v>0</v>
      </c>
      <c r="P481" s="111">
        <f>IF(B481&lt;&gt;"",SUMIF(total!$B$8:$B$1007,total!B481,$F$8:$F$1007),0)</f>
        <v>0</v>
      </c>
      <c r="Q481" s="110">
        <f>SUMIF(total!$B$8:$B$1007,total!B481,$I$8:$I$1007)</f>
        <v>0</v>
      </c>
      <c r="R481" s="110">
        <f>SUMIF(acc!$B$8:$B$507,total!D481,acc!$J$8:$J$507)</f>
        <v>0</v>
      </c>
      <c r="S481" s="110">
        <f>IF(D481&lt;&gt;"",SUMIF(total!$D$8:$D$1007,total!D481,$F$8:$F$1007),0)</f>
        <v>0</v>
      </c>
      <c r="T481" s="110">
        <f>SUMIF(pay!$B$8:$B$507,total!G481,pay!$H$8:$H$507)</f>
        <v>0</v>
      </c>
      <c r="U481" s="110">
        <f>IF(G481&lt;&gt;"",SUMIF(total!$G$8:$G$1007,total!G481,$I$8:$I$1007),0)</f>
        <v>0</v>
      </c>
    </row>
    <row r="482" spans="1:21" x14ac:dyDescent="0.25">
      <c r="A482" s="69">
        <v>475</v>
      </c>
      <c r="B482" s="69" t="str">
        <f>IF(AND(C482&lt;&gt;"",C482&lt;&gt;" -  -  -  -  - "),VLOOKUP(C482,exp!$A$8:$B$507,2,FALSE),"")</f>
        <v/>
      </c>
      <c r="C482" s="60"/>
      <c r="D482" s="69" t="str">
        <f>IF(AND(E482&lt;&gt;"",E482&lt;&gt;" -  -  -  -  - "),VLOOKUP(E482,acc!$A$8:$B$507,2,FALSE),"")</f>
        <v/>
      </c>
      <c r="E482" s="60"/>
      <c r="F482" s="44"/>
      <c r="G482" s="69" t="str">
        <f>IF(AND(H482&lt;&gt;"",H482&lt;&gt;" -  -  -  -  - "),VLOOKUP(H482,pay!$A$8:$B$507,2,FALSE),"")</f>
        <v/>
      </c>
      <c r="H482" s="60"/>
      <c r="I482" s="44"/>
      <c r="J482" s="93" t="str">
        <f t="shared" si="35"/>
        <v>OK</v>
      </c>
      <c r="K482" s="93" t="str">
        <f t="shared" si="36"/>
        <v>OK</v>
      </c>
      <c r="L482" s="93" t="str">
        <f t="shared" si="37"/>
        <v>OK</v>
      </c>
      <c r="M482" s="93" t="str">
        <f t="shared" si="38"/>
        <v>OK</v>
      </c>
      <c r="N482" s="63" t="str">
        <f t="shared" si="39"/>
        <v/>
      </c>
      <c r="O482" s="110">
        <f>SUMIF(exp!$B$8:$B$507,total!B482,exp!$Q$8:$Q$507)</f>
        <v>0</v>
      </c>
      <c r="P482" s="111">
        <f>IF(B482&lt;&gt;"",SUMIF(total!$B$8:$B$1007,total!B482,$F$8:$F$1007),0)</f>
        <v>0</v>
      </c>
      <c r="Q482" s="110">
        <f>SUMIF(total!$B$8:$B$1007,total!B482,$I$8:$I$1007)</f>
        <v>0</v>
      </c>
      <c r="R482" s="110">
        <f>SUMIF(acc!$B$8:$B$507,total!D482,acc!$J$8:$J$507)</f>
        <v>0</v>
      </c>
      <c r="S482" s="110">
        <f>IF(D482&lt;&gt;"",SUMIF(total!$D$8:$D$1007,total!D482,$F$8:$F$1007),0)</f>
        <v>0</v>
      </c>
      <c r="T482" s="110">
        <f>SUMIF(pay!$B$8:$B$507,total!G482,pay!$H$8:$H$507)</f>
        <v>0</v>
      </c>
      <c r="U482" s="110">
        <f>IF(G482&lt;&gt;"",SUMIF(total!$G$8:$G$1007,total!G482,$I$8:$I$1007),0)</f>
        <v>0</v>
      </c>
    </row>
    <row r="483" spans="1:21" x14ac:dyDescent="0.25">
      <c r="A483" s="69">
        <v>476</v>
      </c>
      <c r="B483" s="69" t="str">
        <f>IF(AND(C483&lt;&gt;"",C483&lt;&gt;" -  -  -  -  - "),VLOOKUP(C483,exp!$A$8:$B$507,2,FALSE),"")</f>
        <v/>
      </c>
      <c r="C483" s="60"/>
      <c r="D483" s="69" t="str">
        <f>IF(AND(E483&lt;&gt;"",E483&lt;&gt;" -  -  -  -  - "),VLOOKUP(E483,acc!$A$8:$B$507,2,FALSE),"")</f>
        <v/>
      </c>
      <c r="E483" s="60"/>
      <c r="F483" s="44"/>
      <c r="G483" s="69" t="str">
        <f>IF(AND(H483&lt;&gt;"",H483&lt;&gt;" -  -  -  -  - "),VLOOKUP(H483,pay!$A$8:$B$507,2,FALSE),"")</f>
        <v/>
      </c>
      <c r="H483" s="60"/>
      <c r="I483" s="44"/>
      <c r="J483" s="93" t="str">
        <f t="shared" si="35"/>
        <v>OK</v>
      </c>
      <c r="K483" s="93" t="str">
        <f t="shared" si="36"/>
        <v>OK</v>
      </c>
      <c r="L483" s="93" t="str">
        <f t="shared" si="37"/>
        <v>OK</v>
      </c>
      <c r="M483" s="93" t="str">
        <f t="shared" si="38"/>
        <v>OK</v>
      </c>
      <c r="N483" s="63" t="str">
        <f t="shared" si="39"/>
        <v/>
      </c>
      <c r="O483" s="110">
        <f>SUMIF(exp!$B$8:$B$507,total!B483,exp!$Q$8:$Q$507)</f>
        <v>0</v>
      </c>
      <c r="P483" s="111">
        <f>IF(B483&lt;&gt;"",SUMIF(total!$B$8:$B$1007,total!B483,$F$8:$F$1007),0)</f>
        <v>0</v>
      </c>
      <c r="Q483" s="110">
        <f>SUMIF(total!$B$8:$B$1007,total!B483,$I$8:$I$1007)</f>
        <v>0</v>
      </c>
      <c r="R483" s="110">
        <f>SUMIF(acc!$B$8:$B$507,total!D483,acc!$J$8:$J$507)</f>
        <v>0</v>
      </c>
      <c r="S483" s="110">
        <f>IF(D483&lt;&gt;"",SUMIF(total!$D$8:$D$1007,total!D483,$F$8:$F$1007),0)</f>
        <v>0</v>
      </c>
      <c r="T483" s="110">
        <f>SUMIF(pay!$B$8:$B$507,total!G483,pay!$H$8:$H$507)</f>
        <v>0</v>
      </c>
      <c r="U483" s="110">
        <f>IF(G483&lt;&gt;"",SUMIF(total!$G$8:$G$1007,total!G483,$I$8:$I$1007),0)</f>
        <v>0</v>
      </c>
    </row>
    <row r="484" spans="1:21" x14ac:dyDescent="0.25">
      <c r="A484" s="69">
        <v>477</v>
      </c>
      <c r="B484" s="69" t="str">
        <f>IF(AND(C484&lt;&gt;"",C484&lt;&gt;" -  -  -  -  - "),VLOOKUP(C484,exp!$A$8:$B$507,2,FALSE),"")</f>
        <v/>
      </c>
      <c r="C484" s="60"/>
      <c r="D484" s="69" t="str">
        <f>IF(AND(E484&lt;&gt;"",E484&lt;&gt;" -  -  -  -  - "),VLOOKUP(E484,acc!$A$8:$B$507,2,FALSE),"")</f>
        <v/>
      </c>
      <c r="E484" s="60"/>
      <c r="F484" s="44"/>
      <c r="G484" s="69" t="str">
        <f>IF(AND(H484&lt;&gt;"",H484&lt;&gt;" -  -  -  -  - "),VLOOKUP(H484,pay!$A$8:$B$507,2,FALSE),"")</f>
        <v/>
      </c>
      <c r="H484" s="60"/>
      <c r="I484" s="44"/>
      <c r="J484" s="93" t="str">
        <f t="shared" si="35"/>
        <v>OK</v>
      </c>
      <c r="K484" s="93" t="str">
        <f t="shared" si="36"/>
        <v>OK</v>
      </c>
      <c r="L484" s="93" t="str">
        <f t="shared" si="37"/>
        <v>OK</v>
      </c>
      <c r="M484" s="93" t="str">
        <f t="shared" si="38"/>
        <v>OK</v>
      </c>
      <c r="N484" s="63" t="str">
        <f t="shared" si="39"/>
        <v/>
      </c>
      <c r="O484" s="110">
        <f>SUMIF(exp!$B$8:$B$507,total!B484,exp!$Q$8:$Q$507)</f>
        <v>0</v>
      </c>
      <c r="P484" s="111">
        <f>IF(B484&lt;&gt;"",SUMIF(total!$B$8:$B$1007,total!B484,$F$8:$F$1007),0)</f>
        <v>0</v>
      </c>
      <c r="Q484" s="110">
        <f>SUMIF(total!$B$8:$B$1007,total!B484,$I$8:$I$1007)</f>
        <v>0</v>
      </c>
      <c r="R484" s="110">
        <f>SUMIF(acc!$B$8:$B$507,total!D484,acc!$J$8:$J$507)</f>
        <v>0</v>
      </c>
      <c r="S484" s="110">
        <f>IF(D484&lt;&gt;"",SUMIF(total!$D$8:$D$1007,total!D484,$F$8:$F$1007),0)</f>
        <v>0</v>
      </c>
      <c r="T484" s="110">
        <f>SUMIF(pay!$B$8:$B$507,total!G484,pay!$H$8:$H$507)</f>
        <v>0</v>
      </c>
      <c r="U484" s="110">
        <f>IF(G484&lt;&gt;"",SUMIF(total!$G$8:$G$1007,total!G484,$I$8:$I$1007),0)</f>
        <v>0</v>
      </c>
    </row>
    <row r="485" spans="1:21" x14ac:dyDescent="0.25">
      <c r="A485" s="69">
        <v>478</v>
      </c>
      <c r="B485" s="69" t="str">
        <f>IF(AND(C485&lt;&gt;"",C485&lt;&gt;" -  -  -  -  - "),VLOOKUP(C485,exp!$A$8:$B$507,2,FALSE),"")</f>
        <v/>
      </c>
      <c r="C485" s="60"/>
      <c r="D485" s="69" t="str">
        <f>IF(AND(E485&lt;&gt;"",E485&lt;&gt;" -  -  -  -  - "),VLOOKUP(E485,acc!$A$8:$B$507,2,FALSE),"")</f>
        <v/>
      </c>
      <c r="E485" s="60"/>
      <c r="F485" s="44"/>
      <c r="G485" s="69" t="str">
        <f>IF(AND(H485&lt;&gt;"",H485&lt;&gt;" -  -  -  -  - "),VLOOKUP(H485,pay!$A$8:$B$507,2,FALSE),"")</f>
        <v/>
      </c>
      <c r="H485" s="60"/>
      <c r="I485" s="44"/>
      <c r="J485" s="93" t="str">
        <f t="shared" si="35"/>
        <v>OK</v>
      </c>
      <c r="K485" s="93" t="str">
        <f t="shared" si="36"/>
        <v>OK</v>
      </c>
      <c r="L485" s="93" t="str">
        <f t="shared" si="37"/>
        <v>OK</v>
      </c>
      <c r="M485" s="93" t="str">
        <f t="shared" si="38"/>
        <v>OK</v>
      </c>
      <c r="N485" s="63" t="str">
        <f t="shared" si="39"/>
        <v/>
      </c>
      <c r="O485" s="110">
        <f>SUMIF(exp!$B$8:$B$507,total!B485,exp!$Q$8:$Q$507)</f>
        <v>0</v>
      </c>
      <c r="P485" s="111">
        <f>IF(B485&lt;&gt;"",SUMIF(total!$B$8:$B$1007,total!B485,$F$8:$F$1007),0)</f>
        <v>0</v>
      </c>
      <c r="Q485" s="110">
        <f>SUMIF(total!$B$8:$B$1007,total!B485,$I$8:$I$1007)</f>
        <v>0</v>
      </c>
      <c r="R485" s="110">
        <f>SUMIF(acc!$B$8:$B$507,total!D485,acc!$J$8:$J$507)</f>
        <v>0</v>
      </c>
      <c r="S485" s="110">
        <f>IF(D485&lt;&gt;"",SUMIF(total!$D$8:$D$1007,total!D485,$F$8:$F$1007),0)</f>
        <v>0</v>
      </c>
      <c r="T485" s="110">
        <f>SUMIF(pay!$B$8:$B$507,total!G485,pay!$H$8:$H$507)</f>
        <v>0</v>
      </c>
      <c r="U485" s="110">
        <f>IF(G485&lt;&gt;"",SUMIF(total!$G$8:$G$1007,total!G485,$I$8:$I$1007),0)</f>
        <v>0</v>
      </c>
    </row>
    <row r="486" spans="1:21" x14ac:dyDescent="0.25">
      <c r="A486" s="69">
        <v>479</v>
      </c>
      <c r="B486" s="69" t="str">
        <f>IF(AND(C486&lt;&gt;"",C486&lt;&gt;" -  -  -  -  - "),VLOOKUP(C486,exp!$A$8:$B$507,2,FALSE),"")</f>
        <v/>
      </c>
      <c r="C486" s="60"/>
      <c r="D486" s="69" t="str">
        <f>IF(AND(E486&lt;&gt;"",E486&lt;&gt;" -  -  -  -  - "),VLOOKUP(E486,acc!$A$8:$B$507,2,FALSE),"")</f>
        <v/>
      </c>
      <c r="E486" s="60"/>
      <c r="F486" s="44"/>
      <c r="G486" s="69" t="str">
        <f>IF(AND(H486&lt;&gt;"",H486&lt;&gt;" -  -  -  -  - "),VLOOKUP(H486,pay!$A$8:$B$507,2,FALSE),"")</f>
        <v/>
      </c>
      <c r="H486" s="60"/>
      <c r="I486" s="44"/>
      <c r="J486" s="93" t="str">
        <f t="shared" si="35"/>
        <v>OK</v>
      </c>
      <c r="K486" s="93" t="str">
        <f t="shared" si="36"/>
        <v>OK</v>
      </c>
      <c r="L486" s="93" t="str">
        <f t="shared" si="37"/>
        <v>OK</v>
      </c>
      <c r="M486" s="93" t="str">
        <f t="shared" si="38"/>
        <v>OK</v>
      </c>
      <c r="N486" s="63" t="str">
        <f t="shared" si="39"/>
        <v/>
      </c>
      <c r="O486" s="110">
        <f>SUMIF(exp!$B$8:$B$507,total!B486,exp!$Q$8:$Q$507)</f>
        <v>0</v>
      </c>
      <c r="P486" s="111">
        <f>IF(B486&lt;&gt;"",SUMIF(total!$B$8:$B$1007,total!B486,$F$8:$F$1007),0)</f>
        <v>0</v>
      </c>
      <c r="Q486" s="110">
        <f>SUMIF(total!$B$8:$B$1007,total!B486,$I$8:$I$1007)</f>
        <v>0</v>
      </c>
      <c r="R486" s="110">
        <f>SUMIF(acc!$B$8:$B$507,total!D486,acc!$J$8:$J$507)</f>
        <v>0</v>
      </c>
      <c r="S486" s="110">
        <f>IF(D486&lt;&gt;"",SUMIF(total!$D$8:$D$1007,total!D486,$F$8:$F$1007),0)</f>
        <v>0</v>
      </c>
      <c r="T486" s="110">
        <f>SUMIF(pay!$B$8:$B$507,total!G486,pay!$H$8:$H$507)</f>
        <v>0</v>
      </c>
      <c r="U486" s="110">
        <f>IF(G486&lt;&gt;"",SUMIF(total!$G$8:$G$1007,total!G486,$I$8:$I$1007),0)</f>
        <v>0</v>
      </c>
    </row>
    <row r="487" spans="1:21" x14ac:dyDescent="0.25">
      <c r="A487" s="69">
        <v>480</v>
      </c>
      <c r="B487" s="69" t="str">
        <f>IF(AND(C487&lt;&gt;"",C487&lt;&gt;" -  -  -  -  - "),VLOOKUP(C487,exp!$A$8:$B$507,2,FALSE),"")</f>
        <v/>
      </c>
      <c r="C487" s="60"/>
      <c r="D487" s="69" t="str">
        <f>IF(AND(E487&lt;&gt;"",E487&lt;&gt;" -  -  -  -  - "),VLOOKUP(E487,acc!$A$8:$B$507,2,FALSE),"")</f>
        <v/>
      </c>
      <c r="E487" s="60"/>
      <c r="F487" s="44"/>
      <c r="G487" s="69" t="str">
        <f>IF(AND(H487&lt;&gt;"",H487&lt;&gt;" -  -  -  -  - "),VLOOKUP(H487,pay!$A$8:$B$507,2,FALSE),"")</f>
        <v/>
      </c>
      <c r="H487" s="60"/>
      <c r="I487" s="44"/>
      <c r="J487" s="93" t="str">
        <f t="shared" si="35"/>
        <v>OK</v>
      </c>
      <c r="K487" s="93" t="str">
        <f t="shared" si="36"/>
        <v>OK</v>
      </c>
      <c r="L487" s="93" t="str">
        <f t="shared" si="37"/>
        <v>OK</v>
      </c>
      <c r="M487" s="93" t="str">
        <f t="shared" si="38"/>
        <v>OK</v>
      </c>
      <c r="N487" s="63" t="str">
        <f t="shared" si="39"/>
        <v/>
      </c>
      <c r="O487" s="110">
        <f>SUMIF(exp!$B$8:$B$507,total!B487,exp!$Q$8:$Q$507)</f>
        <v>0</v>
      </c>
      <c r="P487" s="111">
        <f>IF(B487&lt;&gt;"",SUMIF(total!$B$8:$B$1007,total!B487,$F$8:$F$1007),0)</f>
        <v>0</v>
      </c>
      <c r="Q487" s="110">
        <f>SUMIF(total!$B$8:$B$1007,total!B487,$I$8:$I$1007)</f>
        <v>0</v>
      </c>
      <c r="R487" s="110">
        <f>SUMIF(acc!$B$8:$B$507,total!D487,acc!$J$8:$J$507)</f>
        <v>0</v>
      </c>
      <c r="S487" s="110">
        <f>IF(D487&lt;&gt;"",SUMIF(total!$D$8:$D$1007,total!D487,$F$8:$F$1007),0)</f>
        <v>0</v>
      </c>
      <c r="T487" s="110">
        <f>SUMIF(pay!$B$8:$B$507,total!G487,pay!$H$8:$H$507)</f>
        <v>0</v>
      </c>
      <c r="U487" s="110">
        <f>IF(G487&lt;&gt;"",SUMIF(total!$G$8:$G$1007,total!G487,$I$8:$I$1007),0)</f>
        <v>0</v>
      </c>
    </row>
    <row r="488" spans="1:21" x14ac:dyDescent="0.25">
      <c r="A488" s="69">
        <v>481</v>
      </c>
      <c r="B488" s="69" t="str">
        <f>IF(AND(C488&lt;&gt;"",C488&lt;&gt;" -  -  -  -  - "),VLOOKUP(C488,exp!$A$8:$B$507,2,FALSE),"")</f>
        <v/>
      </c>
      <c r="C488" s="60"/>
      <c r="D488" s="69" t="str">
        <f>IF(AND(E488&lt;&gt;"",E488&lt;&gt;" -  -  -  -  - "),VLOOKUP(E488,acc!$A$8:$B$507,2,FALSE),"")</f>
        <v/>
      </c>
      <c r="E488" s="60"/>
      <c r="F488" s="44"/>
      <c r="G488" s="69" t="str">
        <f>IF(AND(H488&lt;&gt;"",H488&lt;&gt;" -  -  -  -  - "),VLOOKUP(H488,pay!$A$8:$B$507,2,FALSE),"")</f>
        <v/>
      </c>
      <c r="H488" s="60"/>
      <c r="I488" s="44"/>
      <c r="J488" s="93" t="str">
        <f t="shared" si="35"/>
        <v>OK</v>
      </c>
      <c r="K488" s="93" t="str">
        <f t="shared" si="36"/>
        <v>OK</v>
      </c>
      <c r="L488" s="93" t="str">
        <f t="shared" si="37"/>
        <v>OK</v>
      </c>
      <c r="M488" s="93" t="str">
        <f t="shared" si="38"/>
        <v>OK</v>
      </c>
      <c r="N488" s="63" t="str">
        <f t="shared" si="39"/>
        <v/>
      </c>
      <c r="O488" s="110">
        <f>SUMIF(exp!$B$8:$B$507,total!B488,exp!$Q$8:$Q$507)</f>
        <v>0</v>
      </c>
      <c r="P488" s="111">
        <f>IF(B488&lt;&gt;"",SUMIF(total!$B$8:$B$1007,total!B488,$F$8:$F$1007),0)</f>
        <v>0</v>
      </c>
      <c r="Q488" s="110">
        <f>SUMIF(total!$B$8:$B$1007,total!B488,$I$8:$I$1007)</f>
        <v>0</v>
      </c>
      <c r="R488" s="110">
        <f>SUMIF(acc!$B$8:$B$507,total!D488,acc!$J$8:$J$507)</f>
        <v>0</v>
      </c>
      <c r="S488" s="110">
        <f>IF(D488&lt;&gt;"",SUMIF(total!$D$8:$D$1007,total!D488,$F$8:$F$1007),0)</f>
        <v>0</v>
      </c>
      <c r="T488" s="110">
        <f>SUMIF(pay!$B$8:$B$507,total!G488,pay!$H$8:$H$507)</f>
        <v>0</v>
      </c>
      <c r="U488" s="110">
        <f>IF(G488&lt;&gt;"",SUMIF(total!$G$8:$G$1007,total!G488,$I$8:$I$1007),0)</f>
        <v>0</v>
      </c>
    </row>
    <row r="489" spans="1:21" x14ac:dyDescent="0.25">
      <c r="A489" s="69">
        <v>482</v>
      </c>
      <c r="B489" s="69" t="str">
        <f>IF(AND(C489&lt;&gt;"",C489&lt;&gt;" -  -  -  -  - "),VLOOKUP(C489,exp!$A$8:$B$507,2,FALSE),"")</f>
        <v/>
      </c>
      <c r="C489" s="60"/>
      <c r="D489" s="69" t="str">
        <f>IF(AND(E489&lt;&gt;"",E489&lt;&gt;" -  -  -  -  - "),VLOOKUP(E489,acc!$A$8:$B$507,2,FALSE),"")</f>
        <v/>
      </c>
      <c r="E489" s="60"/>
      <c r="F489" s="44"/>
      <c r="G489" s="69" t="str">
        <f>IF(AND(H489&lt;&gt;"",H489&lt;&gt;" -  -  -  -  - "),VLOOKUP(H489,pay!$A$8:$B$507,2,FALSE),"")</f>
        <v/>
      </c>
      <c r="H489" s="60"/>
      <c r="I489" s="44"/>
      <c r="J489" s="93" t="str">
        <f t="shared" si="35"/>
        <v>OK</v>
      </c>
      <c r="K489" s="93" t="str">
        <f t="shared" si="36"/>
        <v>OK</v>
      </c>
      <c r="L489" s="93" t="str">
        <f t="shared" si="37"/>
        <v>OK</v>
      </c>
      <c r="M489" s="93" t="str">
        <f t="shared" si="38"/>
        <v>OK</v>
      </c>
      <c r="N489" s="63" t="str">
        <f t="shared" si="39"/>
        <v/>
      </c>
      <c r="O489" s="110">
        <f>SUMIF(exp!$B$8:$B$507,total!B489,exp!$Q$8:$Q$507)</f>
        <v>0</v>
      </c>
      <c r="P489" s="111">
        <f>IF(B489&lt;&gt;"",SUMIF(total!$B$8:$B$1007,total!B489,$F$8:$F$1007),0)</f>
        <v>0</v>
      </c>
      <c r="Q489" s="110">
        <f>SUMIF(total!$B$8:$B$1007,total!B489,$I$8:$I$1007)</f>
        <v>0</v>
      </c>
      <c r="R489" s="110">
        <f>SUMIF(acc!$B$8:$B$507,total!D489,acc!$J$8:$J$507)</f>
        <v>0</v>
      </c>
      <c r="S489" s="110">
        <f>IF(D489&lt;&gt;"",SUMIF(total!$D$8:$D$1007,total!D489,$F$8:$F$1007),0)</f>
        <v>0</v>
      </c>
      <c r="T489" s="110">
        <f>SUMIF(pay!$B$8:$B$507,total!G489,pay!$H$8:$H$507)</f>
        <v>0</v>
      </c>
      <c r="U489" s="110">
        <f>IF(G489&lt;&gt;"",SUMIF(total!$G$8:$G$1007,total!G489,$I$8:$I$1007),0)</f>
        <v>0</v>
      </c>
    </row>
    <row r="490" spans="1:21" x14ac:dyDescent="0.25">
      <c r="A490" s="69">
        <v>483</v>
      </c>
      <c r="B490" s="69" t="str">
        <f>IF(AND(C490&lt;&gt;"",C490&lt;&gt;" -  -  -  -  - "),VLOOKUP(C490,exp!$A$8:$B$507,2,FALSE),"")</f>
        <v/>
      </c>
      <c r="C490" s="60"/>
      <c r="D490" s="69" t="str">
        <f>IF(AND(E490&lt;&gt;"",E490&lt;&gt;" -  -  -  -  - "),VLOOKUP(E490,acc!$A$8:$B$507,2,FALSE),"")</f>
        <v/>
      </c>
      <c r="E490" s="60"/>
      <c r="F490" s="44"/>
      <c r="G490" s="69" t="str">
        <f>IF(AND(H490&lt;&gt;"",H490&lt;&gt;" -  -  -  -  - "),VLOOKUP(H490,pay!$A$8:$B$507,2,FALSE),"")</f>
        <v/>
      </c>
      <c r="H490" s="60"/>
      <c r="I490" s="44"/>
      <c r="J490" s="93" t="str">
        <f t="shared" si="35"/>
        <v>OK</v>
      </c>
      <c r="K490" s="93" t="str">
        <f t="shared" si="36"/>
        <v>OK</v>
      </c>
      <c r="L490" s="93" t="str">
        <f t="shared" si="37"/>
        <v>OK</v>
      </c>
      <c r="M490" s="93" t="str">
        <f t="shared" si="38"/>
        <v>OK</v>
      </c>
      <c r="N490" s="63" t="str">
        <f t="shared" si="39"/>
        <v/>
      </c>
      <c r="O490" s="110">
        <f>SUMIF(exp!$B$8:$B$507,total!B490,exp!$Q$8:$Q$507)</f>
        <v>0</v>
      </c>
      <c r="P490" s="111">
        <f>IF(B490&lt;&gt;"",SUMIF(total!$B$8:$B$1007,total!B490,$F$8:$F$1007),0)</f>
        <v>0</v>
      </c>
      <c r="Q490" s="110">
        <f>SUMIF(total!$B$8:$B$1007,total!B490,$I$8:$I$1007)</f>
        <v>0</v>
      </c>
      <c r="R490" s="110">
        <f>SUMIF(acc!$B$8:$B$507,total!D490,acc!$J$8:$J$507)</f>
        <v>0</v>
      </c>
      <c r="S490" s="110">
        <f>IF(D490&lt;&gt;"",SUMIF(total!$D$8:$D$1007,total!D490,$F$8:$F$1007),0)</f>
        <v>0</v>
      </c>
      <c r="T490" s="110">
        <f>SUMIF(pay!$B$8:$B$507,total!G490,pay!$H$8:$H$507)</f>
        <v>0</v>
      </c>
      <c r="U490" s="110">
        <f>IF(G490&lt;&gt;"",SUMIF(total!$G$8:$G$1007,total!G490,$I$8:$I$1007),0)</f>
        <v>0</v>
      </c>
    </row>
    <row r="491" spans="1:21" x14ac:dyDescent="0.25">
      <c r="A491" s="69">
        <v>484</v>
      </c>
      <c r="B491" s="69" t="str">
        <f>IF(AND(C491&lt;&gt;"",C491&lt;&gt;" -  -  -  -  - "),VLOOKUP(C491,exp!$A$8:$B$507,2,FALSE),"")</f>
        <v/>
      </c>
      <c r="C491" s="60"/>
      <c r="D491" s="69" t="str">
        <f>IF(AND(E491&lt;&gt;"",E491&lt;&gt;" -  -  -  -  - "),VLOOKUP(E491,acc!$A$8:$B$507,2,FALSE),"")</f>
        <v/>
      </c>
      <c r="E491" s="60"/>
      <c r="F491" s="44"/>
      <c r="G491" s="69" t="str">
        <f>IF(AND(H491&lt;&gt;"",H491&lt;&gt;" -  -  -  -  - "),VLOOKUP(H491,pay!$A$8:$B$507,2,FALSE),"")</f>
        <v/>
      </c>
      <c r="H491" s="60"/>
      <c r="I491" s="44"/>
      <c r="J491" s="93" t="str">
        <f t="shared" si="35"/>
        <v>OK</v>
      </c>
      <c r="K491" s="93" t="str">
        <f t="shared" si="36"/>
        <v>OK</v>
      </c>
      <c r="L491" s="93" t="str">
        <f t="shared" si="37"/>
        <v>OK</v>
      </c>
      <c r="M491" s="93" t="str">
        <f t="shared" si="38"/>
        <v>OK</v>
      </c>
      <c r="N491" s="63" t="str">
        <f t="shared" si="39"/>
        <v/>
      </c>
      <c r="O491" s="110">
        <f>SUMIF(exp!$B$8:$B$507,total!B491,exp!$Q$8:$Q$507)</f>
        <v>0</v>
      </c>
      <c r="P491" s="111">
        <f>IF(B491&lt;&gt;"",SUMIF(total!$B$8:$B$1007,total!B491,$F$8:$F$1007),0)</f>
        <v>0</v>
      </c>
      <c r="Q491" s="110">
        <f>SUMIF(total!$B$8:$B$1007,total!B491,$I$8:$I$1007)</f>
        <v>0</v>
      </c>
      <c r="R491" s="110">
        <f>SUMIF(acc!$B$8:$B$507,total!D491,acc!$J$8:$J$507)</f>
        <v>0</v>
      </c>
      <c r="S491" s="110">
        <f>IF(D491&lt;&gt;"",SUMIF(total!$D$8:$D$1007,total!D491,$F$8:$F$1007),0)</f>
        <v>0</v>
      </c>
      <c r="T491" s="110">
        <f>SUMIF(pay!$B$8:$B$507,total!G491,pay!$H$8:$H$507)</f>
        <v>0</v>
      </c>
      <c r="U491" s="110">
        <f>IF(G491&lt;&gt;"",SUMIF(total!$G$8:$G$1007,total!G491,$I$8:$I$1007),0)</f>
        <v>0</v>
      </c>
    </row>
    <row r="492" spans="1:21" x14ac:dyDescent="0.25">
      <c r="A492" s="69">
        <v>485</v>
      </c>
      <c r="B492" s="69" t="str">
        <f>IF(AND(C492&lt;&gt;"",C492&lt;&gt;" -  -  -  -  - "),VLOOKUP(C492,exp!$A$8:$B$507,2,FALSE),"")</f>
        <v/>
      </c>
      <c r="C492" s="60"/>
      <c r="D492" s="69" t="str">
        <f>IF(AND(E492&lt;&gt;"",E492&lt;&gt;" -  -  -  -  - "),VLOOKUP(E492,acc!$A$8:$B$507,2,FALSE),"")</f>
        <v/>
      </c>
      <c r="E492" s="60"/>
      <c r="F492" s="44"/>
      <c r="G492" s="69" t="str">
        <f>IF(AND(H492&lt;&gt;"",H492&lt;&gt;" -  -  -  -  - "),VLOOKUP(H492,pay!$A$8:$B$507,2,FALSE),"")</f>
        <v/>
      </c>
      <c r="H492" s="60"/>
      <c r="I492" s="44"/>
      <c r="J492" s="93" t="str">
        <f t="shared" si="35"/>
        <v>OK</v>
      </c>
      <c r="K492" s="93" t="str">
        <f t="shared" si="36"/>
        <v>OK</v>
      </c>
      <c r="L492" s="93" t="str">
        <f t="shared" si="37"/>
        <v>OK</v>
      </c>
      <c r="M492" s="93" t="str">
        <f t="shared" si="38"/>
        <v>OK</v>
      </c>
      <c r="N492" s="63" t="str">
        <f t="shared" si="39"/>
        <v/>
      </c>
      <c r="O492" s="110">
        <f>SUMIF(exp!$B$8:$B$507,total!B492,exp!$Q$8:$Q$507)</f>
        <v>0</v>
      </c>
      <c r="P492" s="111">
        <f>IF(B492&lt;&gt;"",SUMIF(total!$B$8:$B$1007,total!B492,$F$8:$F$1007),0)</f>
        <v>0</v>
      </c>
      <c r="Q492" s="110">
        <f>SUMIF(total!$B$8:$B$1007,total!B492,$I$8:$I$1007)</f>
        <v>0</v>
      </c>
      <c r="R492" s="110">
        <f>SUMIF(acc!$B$8:$B$507,total!D492,acc!$J$8:$J$507)</f>
        <v>0</v>
      </c>
      <c r="S492" s="110">
        <f>IF(D492&lt;&gt;"",SUMIF(total!$D$8:$D$1007,total!D492,$F$8:$F$1007),0)</f>
        <v>0</v>
      </c>
      <c r="T492" s="110">
        <f>SUMIF(pay!$B$8:$B$507,total!G492,pay!$H$8:$H$507)</f>
        <v>0</v>
      </c>
      <c r="U492" s="110">
        <f>IF(G492&lt;&gt;"",SUMIF(total!$G$8:$G$1007,total!G492,$I$8:$I$1007),0)</f>
        <v>0</v>
      </c>
    </row>
    <row r="493" spans="1:21" x14ac:dyDescent="0.25">
      <c r="A493" s="69">
        <v>486</v>
      </c>
      <c r="B493" s="69" t="str">
        <f>IF(AND(C493&lt;&gt;"",C493&lt;&gt;" -  -  -  -  - "),VLOOKUP(C493,exp!$A$8:$B$507,2,FALSE),"")</f>
        <v/>
      </c>
      <c r="C493" s="60"/>
      <c r="D493" s="69" t="str">
        <f>IF(AND(E493&lt;&gt;"",E493&lt;&gt;" -  -  -  -  - "),VLOOKUP(E493,acc!$A$8:$B$507,2,FALSE),"")</f>
        <v/>
      </c>
      <c r="E493" s="60"/>
      <c r="F493" s="44"/>
      <c r="G493" s="69" t="str">
        <f>IF(AND(H493&lt;&gt;"",H493&lt;&gt;" -  -  -  -  - "),VLOOKUP(H493,pay!$A$8:$B$507,2,FALSE),"")</f>
        <v/>
      </c>
      <c r="H493" s="60"/>
      <c r="I493" s="44"/>
      <c r="J493" s="93" t="str">
        <f t="shared" si="35"/>
        <v>OK</v>
      </c>
      <c r="K493" s="93" t="str">
        <f t="shared" si="36"/>
        <v>OK</v>
      </c>
      <c r="L493" s="93" t="str">
        <f t="shared" si="37"/>
        <v>OK</v>
      </c>
      <c r="M493" s="93" t="str">
        <f t="shared" si="38"/>
        <v>OK</v>
      </c>
      <c r="N493" s="63" t="str">
        <f t="shared" si="39"/>
        <v/>
      </c>
      <c r="O493" s="110">
        <f>SUMIF(exp!$B$8:$B$507,total!B493,exp!$Q$8:$Q$507)</f>
        <v>0</v>
      </c>
      <c r="P493" s="111">
        <f>IF(B493&lt;&gt;"",SUMIF(total!$B$8:$B$1007,total!B493,$F$8:$F$1007),0)</f>
        <v>0</v>
      </c>
      <c r="Q493" s="110">
        <f>SUMIF(total!$B$8:$B$1007,total!B493,$I$8:$I$1007)</f>
        <v>0</v>
      </c>
      <c r="R493" s="110">
        <f>SUMIF(acc!$B$8:$B$507,total!D493,acc!$J$8:$J$507)</f>
        <v>0</v>
      </c>
      <c r="S493" s="110">
        <f>IF(D493&lt;&gt;"",SUMIF(total!$D$8:$D$1007,total!D493,$F$8:$F$1007),0)</f>
        <v>0</v>
      </c>
      <c r="T493" s="110">
        <f>SUMIF(pay!$B$8:$B$507,total!G493,pay!$H$8:$H$507)</f>
        <v>0</v>
      </c>
      <c r="U493" s="110">
        <f>IF(G493&lt;&gt;"",SUMIF(total!$G$8:$G$1007,total!G493,$I$8:$I$1007),0)</f>
        <v>0</v>
      </c>
    </row>
    <row r="494" spans="1:21" x14ac:dyDescent="0.25">
      <c r="A494" s="69">
        <v>487</v>
      </c>
      <c r="B494" s="69" t="str">
        <f>IF(AND(C494&lt;&gt;"",C494&lt;&gt;" -  -  -  -  - "),VLOOKUP(C494,exp!$A$8:$B$507,2,FALSE),"")</f>
        <v/>
      </c>
      <c r="C494" s="60"/>
      <c r="D494" s="69" t="str">
        <f>IF(AND(E494&lt;&gt;"",E494&lt;&gt;" -  -  -  -  - "),VLOOKUP(E494,acc!$A$8:$B$507,2,FALSE),"")</f>
        <v/>
      </c>
      <c r="E494" s="60"/>
      <c r="F494" s="44"/>
      <c r="G494" s="69" t="str">
        <f>IF(AND(H494&lt;&gt;"",H494&lt;&gt;" -  -  -  -  - "),VLOOKUP(H494,pay!$A$8:$B$507,2,FALSE),"")</f>
        <v/>
      </c>
      <c r="H494" s="60"/>
      <c r="I494" s="44"/>
      <c r="J494" s="93" t="str">
        <f t="shared" si="35"/>
        <v>OK</v>
      </c>
      <c r="K494" s="93" t="str">
        <f t="shared" si="36"/>
        <v>OK</v>
      </c>
      <c r="L494" s="93" t="str">
        <f t="shared" si="37"/>
        <v>OK</v>
      </c>
      <c r="M494" s="93" t="str">
        <f t="shared" si="38"/>
        <v>OK</v>
      </c>
      <c r="N494" s="63" t="str">
        <f t="shared" si="39"/>
        <v/>
      </c>
      <c r="O494" s="110">
        <f>SUMIF(exp!$B$8:$B$507,total!B494,exp!$Q$8:$Q$507)</f>
        <v>0</v>
      </c>
      <c r="P494" s="111">
        <f>IF(B494&lt;&gt;"",SUMIF(total!$B$8:$B$1007,total!B494,$F$8:$F$1007),0)</f>
        <v>0</v>
      </c>
      <c r="Q494" s="110">
        <f>SUMIF(total!$B$8:$B$1007,total!B494,$I$8:$I$1007)</f>
        <v>0</v>
      </c>
      <c r="R494" s="110">
        <f>SUMIF(acc!$B$8:$B$507,total!D494,acc!$J$8:$J$507)</f>
        <v>0</v>
      </c>
      <c r="S494" s="110">
        <f>IF(D494&lt;&gt;"",SUMIF(total!$D$8:$D$1007,total!D494,$F$8:$F$1007),0)</f>
        <v>0</v>
      </c>
      <c r="T494" s="110">
        <f>SUMIF(pay!$B$8:$B$507,total!G494,pay!$H$8:$H$507)</f>
        <v>0</v>
      </c>
      <c r="U494" s="110">
        <f>IF(G494&lt;&gt;"",SUMIF(total!$G$8:$G$1007,total!G494,$I$8:$I$1007),0)</f>
        <v>0</v>
      </c>
    </row>
    <row r="495" spans="1:21" x14ac:dyDescent="0.25">
      <c r="A495" s="69">
        <v>488</v>
      </c>
      <c r="B495" s="69" t="str">
        <f>IF(AND(C495&lt;&gt;"",C495&lt;&gt;" -  -  -  -  - "),VLOOKUP(C495,exp!$A$8:$B$507,2,FALSE),"")</f>
        <v/>
      </c>
      <c r="C495" s="60"/>
      <c r="D495" s="69" t="str">
        <f>IF(AND(E495&lt;&gt;"",E495&lt;&gt;" -  -  -  -  - "),VLOOKUP(E495,acc!$A$8:$B$507,2,FALSE),"")</f>
        <v/>
      </c>
      <c r="E495" s="60"/>
      <c r="F495" s="44"/>
      <c r="G495" s="69" t="str">
        <f>IF(AND(H495&lt;&gt;"",H495&lt;&gt;" -  -  -  -  - "),VLOOKUP(H495,pay!$A$8:$B$507,2,FALSE),"")</f>
        <v/>
      </c>
      <c r="H495" s="60"/>
      <c r="I495" s="44"/>
      <c r="J495" s="93" t="str">
        <f t="shared" si="35"/>
        <v>OK</v>
      </c>
      <c r="K495" s="93" t="str">
        <f t="shared" si="36"/>
        <v>OK</v>
      </c>
      <c r="L495" s="93" t="str">
        <f t="shared" si="37"/>
        <v>OK</v>
      </c>
      <c r="M495" s="93" t="str">
        <f t="shared" si="38"/>
        <v>OK</v>
      </c>
      <c r="N495" s="63" t="str">
        <f t="shared" si="39"/>
        <v/>
      </c>
      <c r="O495" s="110">
        <f>SUMIF(exp!$B$8:$B$507,total!B495,exp!$Q$8:$Q$507)</f>
        <v>0</v>
      </c>
      <c r="P495" s="111">
        <f>IF(B495&lt;&gt;"",SUMIF(total!$B$8:$B$1007,total!B495,$F$8:$F$1007),0)</f>
        <v>0</v>
      </c>
      <c r="Q495" s="110">
        <f>SUMIF(total!$B$8:$B$1007,total!B495,$I$8:$I$1007)</f>
        <v>0</v>
      </c>
      <c r="R495" s="110">
        <f>SUMIF(acc!$B$8:$B$507,total!D495,acc!$J$8:$J$507)</f>
        <v>0</v>
      </c>
      <c r="S495" s="110">
        <f>IF(D495&lt;&gt;"",SUMIF(total!$D$8:$D$1007,total!D495,$F$8:$F$1007),0)</f>
        <v>0</v>
      </c>
      <c r="T495" s="110">
        <f>SUMIF(pay!$B$8:$B$507,total!G495,pay!$H$8:$H$507)</f>
        <v>0</v>
      </c>
      <c r="U495" s="110">
        <f>IF(G495&lt;&gt;"",SUMIF(total!$G$8:$G$1007,total!G495,$I$8:$I$1007),0)</f>
        <v>0</v>
      </c>
    </row>
    <row r="496" spans="1:21" x14ac:dyDescent="0.25">
      <c r="A496" s="69">
        <v>489</v>
      </c>
      <c r="B496" s="69" t="str">
        <f>IF(AND(C496&lt;&gt;"",C496&lt;&gt;" -  -  -  -  - "),VLOOKUP(C496,exp!$A$8:$B$507,2,FALSE),"")</f>
        <v/>
      </c>
      <c r="C496" s="60"/>
      <c r="D496" s="69" t="str">
        <f>IF(AND(E496&lt;&gt;"",E496&lt;&gt;" -  -  -  -  - "),VLOOKUP(E496,acc!$A$8:$B$507,2,FALSE),"")</f>
        <v/>
      </c>
      <c r="E496" s="60"/>
      <c r="F496" s="44"/>
      <c r="G496" s="69" t="str">
        <f>IF(AND(H496&lt;&gt;"",H496&lt;&gt;" -  -  -  -  - "),VLOOKUP(H496,pay!$A$8:$B$507,2,FALSE),"")</f>
        <v/>
      </c>
      <c r="H496" s="60"/>
      <c r="I496" s="44"/>
      <c r="J496" s="93" t="str">
        <f t="shared" si="35"/>
        <v>OK</v>
      </c>
      <c r="K496" s="93" t="str">
        <f t="shared" si="36"/>
        <v>OK</v>
      </c>
      <c r="L496" s="93" t="str">
        <f t="shared" si="37"/>
        <v>OK</v>
      </c>
      <c r="M496" s="93" t="str">
        <f t="shared" si="38"/>
        <v>OK</v>
      </c>
      <c r="N496" s="63" t="str">
        <f t="shared" si="39"/>
        <v/>
      </c>
      <c r="O496" s="110">
        <f>SUMIF(exp!$B$8:$B$507,total!B496,exp!$Q$8:$Q$507)</f>
        <v>0</v>
      </c>
      <c r="P496" s="111">
        <f>IF(B496&lt;&gt;"",SUMIF(total!$B$8:$B$1007,total!B496,$F$8:$F$1007),0)</f>
        <v>0</v>
      </c>
      <c r="Q496" s="110">
        <f>SUMIF(total!$B$8:$B$1007,total!B496,$I$8:$I$1007)</f>
        <v>0</v>
      </c>
      <c r="R496" s="110">
        <f>SUMIF(acc!$B$8:$B$507,total!D496,acc!$J$8:$J$507)</f>
        <v>0</v>
      </c>
      <c r="S496" s="110">
        <f>IF(D496&lt;&gt;"",SUMIF(total!$D$8:$D$1007,total!D496,$F$8:$F$1007),0)</f>
        <v>0</v>
      </c>
      <c r="T496" s="110">
        <f>SUMIF(pay!$B$8:$B$507,total!G496,pay!$H$8:$H$507)</f>
        <v>0</v>
      </c>
      <c r="U496" s="110">
        <f>IF(G496&lt;&gt;"",SUMIF(total!$G$8:$G$1007,total!G496,$I$8:$I$1007),0)</f>
        <v>0</v>
      </c>
    </row>
    <row r="497" spans="1:21" x14ac:dyDescent="0.25">
      <c r="A497" s="69">
        <v>490</v>
      </c>
      <c r="B497" s="69" t="str">
        <f>IF(AND(C497&lt;&gt;"",C497&lt;&gt;" -  -  -  -  - "),VLOOKUP(C497,exp!$A$8:$B$507,2,FALSE),"")</f>
        <v/>
      </c>
      <c r="C497" s="60"/>
      <c r="D497" s="69" t="str">
        <f>IF(AND(E497&lt;&gt;"",E497&lt;&gt;" -  -  -  -  - "),VLOOKUP(E497,acc!$A$8:$B$507,2,FALSE),"")</f>
        <v/>
      </c>
      <c r="E497" s="60"/>
      <c r="F497" s="44"/>
      <c r="G497" s="69" t="str">
        <f>IF(AND(H497&lt;&gt;"",H497&lt;&gt;" -  -  -  -  - "),VLOOKUP(H497,pay!$A$8:$B$507,2,FALSE),"")</f>
        <v/>
      </c>
      <c r="H497" s="60"/>
      <c r="I497" s="44"/>
      <c r="J497" s="93" t="str">
        <f t="shared" si="35"/>
        <v>OK</v>
      </c>
      <c r="K497" s="93" t="str">
        <f t="shared" si="36"/>
        <v>OK</v>
      </c>
      <c r="L497" s="93" t="str">
        <f t="shared" si="37"/>
        <v>OK</v>
      </c>
      <c r="M497" s="93" t="str">
        <f t="shared" si="38"/>
        <v>OK</v>
      </c>
      <c r="N497" s="63" t="str">
        <f t="shared" si="39"/>
        <v/>
      </c>
      <c r="O497" s="110">
        <f>SUMIF(exp!$B$8:$B$507,total!B497,exp!$Q$8:$Q$507)</f>
        <v>0</v>
      </c>
      <c r="P497" s="111">
        <f>IF(B497&lt;&gt;"",SUMIF(total!$B$8:$B$1007,total!B497,$F$8:$F$1007),0)</f>
        <v>0</v>
      </c>
      <c r="Q497" s="110">
        <f>SUMIF(total!$B$8:$B$1007,total!B497,$I$8:$I$1007)</f>
        <v>0</v>
      </c>
      <c r="R497" s="110">
        <f>SUMIF(acc!$B$8:$B$507,total!D497,acc!$J$8:$J$507)</f>
        <v>0</v>
      </c>
      <c r="S497" s="110">
        <f>IF(D497&lt;&gt;"",SUMIF(total!$D$8:$D$1007,total!D497,$F$8:$F$1007),0)</f>
        <v>0</v>
      </c>
      <c r="T497" s="110">
        <f>SUMIF(pay!$B$8:$B$507,total!G497,pay!$H$8:$H$507)</f>
        <v>0</v>
      </c>
      <c r="U497" s="110">
        <f>IF(G497&lt;&gt;"",SUMIF(total!$G$8:$G$1007,total!G497,$I$8:$I$1007),0)</f>
        <v>0</v>
      </c>
    </row>
    <row r="498" spans="1:21" x14ac:dyDescent="0.25">
      <c r="A498" s="69">
        <v>491</v>
      </c>
      <c r="B498" s="69" t="str">
        <f>IF(AND(C498&lt;&gt;"",C498&lt;&gt;" -  -  -  -  - "),VLOOKUP(C498,exp!$A$8:$B$507,2,FALSE),"")</f>
        <v/>
      </c>
      <c r="C498" s="60"/>
      <c r="D498" s="69" t="str">
        <f>IF(AND(E498&lt;&gt;"",E498&lt;&gt;" -  -  -  -  - "),VLOOKUP(E498,acc!$A$8:$B$507,2,FALSE),"")</f>
        <v/>
      </c>
      <c r="E498" s="60"/>
      <c r="F498" s="44"/>
      <c r="G498" s="69" t="str">
        <f>IF(AND(H498&lt;&gt;"",H498&lt;&gt;" -  -  -  -  - "),VLOOKUP(H498,pay!$A$8:$B$507,2,FALSE),"")</f>
        <v/>
      </c>
      <c r="H498" s="60"/>
      <c r="I498" s="44"/>
      <c r="J498" s="93" t="str">
        <f t="shared" si="35"/>
        <v>OK</v>
      </c>
      <c r="K498" s="93" t="str">
        <f t="shared" si="36"/>
        <v>OK</v>
      </c>
      <c r="L498" s="93" t="str">
        <f t="shared" si="37"/>
        <v>OK</v>
      </c>
      <c r="M498" s="93" t="str">
        <f t="shared" si="38"/>
        <v>OK</v>
      </c>
      <c r="N498" s="63" t="str">
        <f t="shared" si="39"/>
        <v/>
      </c>
      <c r="O498" s="110">
        <f>SUMIF(exp!$B$8:$B$507,total!B498,exp!$Q$8:$Q$507)</f>
        <v>0</v>
      </c>
      <c r="P498" s="111">
        <f>IF(B498&lt;&gt;"",SUMIF(total!$B$8:$B$1007,total!B498,$F$8:$F$1007),0)</f>
        <v>0</v>
      </c>
      <c r="Q498" s="110">
        <f>SUMIF(total!$B$8:$B$1007,total!B498,$I$8:$I$1007)</f>
        <v>0</v>
      </c>
      <c r="R498" s="110">
        <f>SUMIF(acc!$B$8:$B$507,total!D498,acc!$J$8:$J$507)</f>
        <v>0</v>
      </c>
      <c r="S498" s="110">
        <f>IF(D498&lt;&gt;"",SUMIF(total!$D$8:$D$1007,total!D498,$F$8:$F$1007),0)</f>
        <v>0</v>
      </c>
      <c r="T498" s="110">
        <f>SUMIF(pay!$B$8:$B$507,total!G498,pay!$H$8:$H$507)</f>
        <v>0</v>
      </c>
      <c r="U498" s="110">
        <f>IF(G498&lt;&gt;"",SUMIF(total!$G$8:$G$1007,total!G498,$I$8:$I$1007),0)</f>
        <v>0</v>
      </c>
    </row>
    <row r="499" spans="1:21" x14ac:dyDescent="0.25">
      <c r="A499" s="69">
        <v>492</v>
      </c>
      <c r="B499" s="69" t="str">
        <f>IF(AND(C499&lt;&gt;"",C499&lt;&gt;" -  -  -  -  - "),VLOOKUP(C499,exp!$A$8:$B$507,2,FALSE),"")</f>
        <v/>
      </c>
      <c r="C499" s="60"/>
      <c r="D499" s="69" t="str">
        <f>IF(AND(E499&lt;&gt;"",E499&lt;&gt;" -  -  -  -  - "),VLOOKUP(E499,acc!$A$8:$B$507,2,FALSE),"")</f>
        <v/>
      </c>
      <c r="E499" s="60"/>
      <c r="F499" s="44"/>
      <c r="G499" s="69" t="str">
        <f>IF(AND(H499&lt;&gt;"",H499&lt;&gt;" -  -  -  -  - "),VLOOKUP(H499,pay!$A$8:$B$507,2,FALSE),"")</f>
        <v/>
      </c>
      <c r="H499" s="60"/>
      <c r="I499" s="44"/>
      <c r="J499" s="93" t="str">
        <f t="shared" si="35"/>
        <v>OK</v>
      </c>
      <c r="K499" s="93" t="str">
        <f t="shared" si="36"/>
        <v>OK</v>
      </c>
      <c r="L499" s="93" t="str">
        <f t="shared" si="37"/>
        <v>OK</v>
      </c>
      <c r="M499" s="93" t="str">
        <f t="shared" si="38"/>
        <v>OK</v>
      </c>
      <c r="N499" s="63" t="str">
        <f t="shared" si="39"/>
        <v/>
      </c>
      <c r="O499" s="110">
        <f>SUMIF(exp!$B$8:$B$507,total!B499,exp!$Q$8:$Q$507)</f>
        <v>0</v>
      </c>
      <c r="P499" s="111">
        <f>IF(B499&lt;&gt;"",SUMIF(total!$B$8:$B$1007,total!B499,$F$8:$F$1007),0)</f>
        <v>0</v>
      </c>
      <c r="Q499" s="110">
        <f>SUMIF(total!$B$8:$B$1007,total!B499,$I$8:$I$1007)</f>
        <v>0</v>
      </c>
      <c r="R499" s="110">
        <f>SUMIF(acc!$B$8:$B$507,total!D499,acc!$J$8:$J$507)</f>
        <v>0</v>
      </c>
      <c r="S499" s="110">
        <f>IF(D499&lt;&gt;"",SUMIF(total!$D$8:$D$1007,total!D499,$F$8:$F$1007),0)</f>
        <v>0</v>
      </c>
      <c r="T499" s="110">
        <f>SUMIF(pay!$B$8:$B$507,total!G499,pay!$H$8:$H$507)</f>
        <v>0</v>
      </c>
      <c r="U499" s="110">
        <f>IF(G499&lt;&gt;"",SUMIF(total!$G$8:$G$1007,total!G499,$I$8:$I$1007),0)</f>
        <v>0</v>
      </c>
    </row>
    <row r="500" spans="1:21" x14ac:dyDescent="0.25">
      <c r="A500" s="69">
        <v>493</v>
      </c>
      <c r="B500" s="69" t="str">
        <f>IF(AND(C500&lt;&gt;"",C500&lt;&gt;" -  -  -  -  - "),VLOOKUP(C500,exp!$A$8:$B$507,2,FALSE),"")</f>
        <v/>
      </c>
      <c r="C500" s="60"/>
      <c r="D500" s="69" t="str">
        <f>IF(AND(E500&lt;&gt;"",E500&lt;&gt;" -  -  -  -  - "),VLOOKUP(E500,acc!$A$8:$B$507,2,FALSE),"")</f>
        <v/>
      </c>
      <c r="E500" s="60"/>
      <c r="F500" s="44"/>
      <c r="G500" s="69" t="str">
        <f>IF(AND(H500&lt;&gt;"",H500&lt;&gt;" -  -  -  -  - "),VLOOKUP(H500,pay!$A$8:$B$507,2,FALSE),"")</f>
        <v/>
      </c>
      <c r="H500" s="60"/>
      <c r="I500" s="44"/>
      <c r="J500" s="93" t="str">
        <f t="shared" si="35"/>
        <v>OK</v>
      </c>
      <c r="K500" s="93" t="str">
        <f t="shared" si="36"/>
        <v>OK</v>
      </c>
      <c r="L500" s="93" t="str">
        <f t="shared" si="37"/>
        <v>OK</v>
      </c>
      <c r="M500" s="93" t="str">
        <f t="shared" si="38"/>
        <v>OK</v>
      </c>
      <c r="N500" s="63" t="str">
        <f t="shared" si="39"/>
        <v/>
      </c>
      <c r="O500" s="110">
        <f>SUMIF(exp!$B$8:$B$507,total!B500,exp!$Q$8:$Q$507)</f>
        <v>0</v>
      </c>
      <c r="P500" s="111">
        <f>IF(B500&lt;&gt;"",SUMIF(total!$B$8:$B$1007,total!B500,$F$8:$F$1007),0)</f>
        <v>0</v>
      </c>
      <c r="Q500" s="110">
        <f>SUMIF(total!$B$8:$B$1007,total!B500,$I$8:$I$1007)</f>
        <v>0</v>
      </c>
      <c r="R500" s="110">
        <f>SUMIF(acc!$B$8:$B$507,total!D500,acc!$J$8:$J$507)</f>
        <v>0</v>
      </c>
      <c r="S500" s="110">
        <f>IF(D500&lt;&gt;"",SUMIF(total!$D$8:$D$1007,total!D500,$F$8:$F$1007),0)</f>
        <v>0</v>
      </c>
      <c r="T500" s="110">
        <f>SUMIF(pay!$B$8:$B$507,total!G500,pay!$H$8:$H$507)</f>
        <v>0</v>
      </c>
      <c r="U500" s="110">
        <f>IF(G500&lt;&gt;"",SUMIF(total!$G$8:$G$1007,total!G500,$I$8:$I$1007),0)</f>
        <v>0</v>
      </c>
    </row>
    <row r="501" spans="1:21" x14ac:dyDescent="0.25">
      <c r="A501" s="69">
        <v>494</v>
      </c>
      <c r="B501" s="69" t="str">
        <f>IF(AND(C501&lt;&gt;"",C501&lt;&gt;" -  -  -  -  - "),VLOOKUP(C501,exp!$A$8:$B$507,2,FALSE),"")</f>
        <v/>
      </c>
      <c r="C501" s="60"/>
      <c r="D501" s="69" t="str">
        <f>IF(AND(E501&lt;&gt;"",E501&lt;&gt;" -  -  -  -  - "),VLOOKUP(E501,acc!$A$8:$B$507,2,FALSE),"")</f>
        <v/>
      </c>
      <c r="E501" s="60"/>
      <c r="F501" s="44"/>
      <c r="G501" s="69" t="str">
        <f>IF(AND(H501&lt;&gt;"",H501&lt;&gt;" -  -  -  -  - "),VLOOKUP(H501,pay!$A$8:$B$507,2,FALSE),"")</f>
        <v/>
      </c>
      <c r="H501" s="60"/>
      <c r="I501" s="44"/>
      <c r="J501" s="93" t="str">
        <f t="shared" si="35"/>
        <v>OK</v>
      </c>
      <c r="K501" s="93" t="str">
        <f t="shared" si="36"/>
        <v>OK</v>
      </c>
      <c r="L501" s="93" t="str">
        <f t="shared" si="37"/>
        <v>OK</v>
      </c>
      <c r="M501" s="93" t="str">
        <f t="shared" si="38"/>
        <v>OK</v>
      </c>
      <c r="N501" s="63" t="str">
        <f t="shared" si="39"/>
        <v/>
      </c>
      <c r="O501" s="110">
        <f>SUMIF(exp!$B$8:$B$507,total!B501,exp!$Q$8:$Q$507)</f>
        <v>0</v>
      </c>
      <c r="P501" s="111">
        <f>IF(B501&lt;&gt;"",SUMIF(total!$B$8:$B$1007,total!B501,$F$8:$F$1007),0)</f>
        <v>0</v>
      </c>
      <c r="Q501" s="110">
        <f>SUMIF(total!$B$8:$B$1007,total!B501,$I$8:$I$1007)</f>
        <v>0</v>
      </c>
      <c r="R501" s="110">
        <f>SUMIF(acc!$B$8:$B$507,total!D501,acc!$J$8:$J$507)</f>
        <v>0</v>
      </c>
      <c r="S501" s="110">
        <f>IF(D501&lt;&gt;"",SUMIF(total!$D$8:$D$1007,total!D501,$F$8:$F$1007),0)</f>
        <v>0</v>
      </c>
      <c r="T501" s="110">
        <f>SUMIF(pay!$B$8:$B$507,total!G501,pay!$H$8:$H$507)</f>
        <v>0</v>
      </c>
      <c r="U501" s="110">
        <f>IF(G501&lt;&gt;"",SUMIF(total!$G$8:$G$1007,total!G501,$I$8:$I$1007),0)</f>
        <v>0</v>
      </c>
    </row>
    <row r="502" spans="1:21" x14ac:dyDescent="0.25">
      <c r="A502" s="69">
        <v>495</v>
      </c>
      <c r="B502" s="69" t="str">
        <f>IF(AND(C502&lt;&gt;"",C502&lt;&gt;" -  -  -  -  - "),VLOOKUP(C502,exp!$A$8:$B$507,2,FALSE),"")</f>
        <v/>
      </c>
      <c r="C502" s="60"/>
      <c r="D502" s="69" t="str">
        <f>IF(AND(E502&lt;&gt;"",E502&lt;&gt;" -  -  -  -  - "),VLOOKUP(E502,acc!$A$8:$B$507,2,FALSE),"")</f>
        <v/>
      </c>
      <c r="E502" s="60"/>
      <c r="F502" s="44"/>
      <c r="G502" s="69" t="str">
        <f>IF(AND(H502&lt;&gt;"",H502&lt;&gt;" -  -  -  -  - "),VLOOKUP(H502,pay!$A$8:$B$507,2,FALSE),"")</f>
        <v/>
      </c>
      <c r="H502" s="60"/>
      <c r="I502" s="44"/>
      <c r="J502" s="93" t="str">
        <f t="shared" si="35"/>
        <v>OK</v>
      </c>
      <c r="K502" s="93" t="str">
        <f t="shared" si="36"/>
        <v>OK</v>
      </c>
      <c r="L502" s="93" t="str">
        <f t="shared" si="37"/>
        <v>OK</v>
      </c>
      <c r="M502" s="93" t="str">
        <f t="shared" si="38"/>
        <v>OK</v>
      </c>
      <c r="N502" s="63" t="str">
        <f t="shared" si="39"/>
        <v/>
      </c>
      <c r="O502" s="110">
        <f>SUMIF(exp!$B$8:$B$507,total!B502,exp!$Q$8:$Q$507)</f>
        <v>0</v>
      </c>
      <c r="P502" s="111">
        <f>IF(B502&lt;&gt;"",SUMIF(total!$B$8:$B$1007,total!B502,$F$8:$F$1007),0)</f>
        <v>0</v>
      </c>
      <c r="Q502" s="110">
        <f>SUMIF(total!$B$8:$B$1007,total!B502,$I$8:$I$1007)</f>
        <v>0</v>
      </c>
      <c r="R502" s="110">
        <f>SUMIF(acc!$B$8:$B$507,total!D502,acc!$J$8:$J$507)</f>
        <v>0</v>
      </c>
      <c r="S502" s="110">
        <f>IF(D502&lt;&gt;"",SUMIF(total!$D$8:$D$1007,total!D502,$F$8:$F$1007),0)</f>
        <v>0</v>
      </c>
      <c r="T502" s="110">
        <f>SUMIF(pay!$B$8:$B$507,total!G502,pay!$H$8:$H$507)</f>
        <v>0</v>
      </c>
      <c r="U502" s="110">
        <f>IF(G502&lt;&gt;"",SUMIF(total!$G$8:$G$1007,total!G502,$I$8:$I$1007),0)</f>
        <v>0</v>
      </c>
    </row>
    <row r="503" spans="1:21" x14ac:dyDescent="0.25">
      <c r="A503" s="69">
        <v>496</v>
      </c>
      <c r="B503" s="69" t="str">
        <f>IF(AND(C503&lt;&gt;"",C503&lt;&gt;" -  -  -  -  - "),VLOOKUP(C503,exp!$A$8:$B$507,2,FALSE),"")</f>
        <v/>
      </c>
      <c r="C503" s="60"/>
      <c r="D503" s="69" t="str">
        <f>IF(AND(E503&lt;&gt;"",E503&lt;&gt;" -  -  -  -  - "),VLOOKUP(E503,acc!$A$8:$B$507,2,FALSE),"")</f>
        <v/>
      </c>
      <c r="E503" s="60"/>
      <c r="F503" s="44"/>
      <c r="G503" s="69" t="str">
        <f>IF(AND(H503&lt;&gt;"",H503&lt;&gt;" -  -  -  -  - "),VLOOKUP(H503,pay!$A$8:$B$507,2,FALSE),"")</f>
        <v/>
      </c>
      <c r="H503" s="60"/>
      <c r="I503" s="44"/>
      <c r="J503" s="93" t="str">
        <f t="shared" si="35"/>
        <v>OK</v>
      </c>
      <c r="K503" s="93" t="str">
        <f t="shared" si="36"/>
        <v>OK</v>
      </c>
      <c r="L503" s="93" t="str">
        <f t="shared" si="37"/>
        <v>OK</v>
      </c>
      <c r="M503" s="93" t="str">
        <f t="shared" si="38"/>
        <v>OK</v>
      </c>
      <c r="N503" s="63" t="str">
        <f t="shared" si="39"/>
        <v/>
      </c>
      <c r="O503" s="110">
        <f>SUMIF(exp!$B$8:$B$507,total!B503,exp!$Q$8:$Q$507)</f>
        <v>0</v>
      </c>
      <c r="P503" s="111">
        <f>IF(B503&lt;&gt;"",SUMIF(total!$B$8:$B$1007,total!B503,$F$8:$F$1007),0)</f>
        <v>0</v>
      </c>
      <c r="Q503" s="110">
        <f>SUMIF(total!$B$8:$B$1007,total!B503,$I$8:$I$1007)</f>
        <v>0</v>
      </c>
      <c r="R503" s="110">
        <f>SUMIF(acc!$B$8:$B$507,total!D503,acc!$J$8:$J$507)</f>
        <v>0</v>
      </c>
      <c r="S503" s="110">
        <f>IF(D503&lt;&gt;"",SUMIF(total!$D$8:$D$1007,total!D503,$F$8:$F$1007),0)</f>
        <v>0</v>
      </c>
      <c r="T503" s="110">
        <f>SUMIF(pay!$B$8:$B$507,total!G503,pay!$H$8:$H$507)</f>
        <v>0</v>
      </c>
      <c r="U503" s="110">
        <f>IF(G503&lt;&gt;"",SUMIF(total!$G$8:$G$1007,total!G503,$I$8:$I$1007),0)</f>
        <v>0</v>
      </c>
    </row>
    <row r="504" spans="1:21" x14ac:dyDescent="0.25">
      <c r="A504" s="69">
        <v>497</v>
      </c>
      <c r="B504" s="69" t="str">
        <f>IF(AND(C504&lt;&gt;"",C504&lt;&gt;" -  -  -  -  - "),VLOOKUP(C504,exp!$A$8:$B$507,2,FALSE),"")</f>
        <v/>
      </c>
      <c r="C504" s="60"/>
      <c r="D504" s="69" t="str">
        <f>IF(AND(E504&lt;&gt;"",E504&lt;&gt;" -  -  -  -  - "),VLOOKUP(E504,acc!$A$8:$B$507,2,FALSE),"")</f>
        <v/>
      </c>
      <c r="E504" s="60"/>
      <c r="F504" s="44"/>
      <c r="G504" s="69" t="str">
        <f>IF(AND(H504&lt;&gt;"",H504&lt;&gt;" -  -  -  -  - "),VLOOKUP(H504,pay!$A$8:$B$507,2,FALSE),"")</f>
        <v/>
      </c>
      <c r="H504" s="60"/>
      <c r="I504" s="44"/>
      <c r="J504" s="93" t="str">
        <f t="shared" si="35"/>
        <v>OK</v>
      </c>
      <c r="K504" s="93" t="str">
        <f t="shared" si="36"/>
        <v>OK</v>
      </c>
      <c r="L504" s="93" t="str">
        <f t="shared" si="37"/>
        <v>OK</v>
      </c>
      <c r="M504" s="93" t="str">
        <f t="shared" si="38"/>
        <v>OK</v>
      </c>
      <c r="N504" s="63" t="str">
        <f t="shared" si="39"/>
        <v/>
      </c>
      <c r="O504" s="110">
        <f>SUMIF(exp!$B$8:$B$507,total!B504,exp!$Q$8:$Q$507)</f>
        <v>0</v>
      </c>
      <c r="P504" s="111">
        <f>IF(B504&lt;&gt;"",SUMIF(total!$B$8:$B$1007,total!B504,$F$8:$F$1007),0)</f>
        <v>0</v>
      </c>
      <c r="Q504" s="110">
        <f>SUMIF(total!$B$8:$B$1007,total!B504,$I$8:$I$1007)</f>
        <v>0</v>
      </c>
      <c r="R504" s="110">
        <f>SUMIF(acc!$B$8:$B$507,total!D504,acc!$J$8:$J$507)</f>
        <v>0</v>
      </c>
      <c r="S504" s="110">
        <f>IF(D504&lt;&gt;"",SUMIF(total!$D$8:$D$1007,total!D504,$F$8:$F$1007),0)</f>
        <v>0</v>
      </c>
      <c r="T504" s="110">
        <f>SUMIF(pay!$B$8:$B$507,total!G504,pay!$H$8:$H$507)</f>
        <v>0</v>
      </c>
      <c r="U504" s="110">
        <f>IF(G504&lt;&gt;"",SUMIF(total!$G$8:$G$1007,total!G504,$I$8:$I$1007),0)</f>
        <v>0</v>
      </c>
    </row>
    <row r="505" spans="1:21" x14ac:dyDescent="0.25">
      <c r="A505" s="69">
        <v>498</v>
      </c>
      <c r="B505" s="69" t="str">
        <f>IF(AND(C505&lt;&gt;"",C505&lt;&gt;" -  -  -  -  - "),VLOOKUP(C505,exp!$A$8:$B$507,2,FALSE),"")</f>
        <v/>
      </c>
      <c r="C505" s="60"/>
      <c r="D505" s="69" t="str">
        <f>IF(AND(E505&lt;&gt;"",E505&lt;&gt;" -  -  -  -  - "),VLOOKUP(E505,acc!$A$8:$B$507,2,FALSE),"")</f>
        <v/>
      </c>
      <c r="E505" s="60"/>
      <c r="F505" s="44"/>
      <c r="G505" s="69" t="str">
        <f>IF(AND(H505&lt;&gt;"",H505&lt;&gt;" -  -  -  -  - "),VLOOKUP(H505,pay!$A$8:$B$507,2,FALSE),"")</f>
        <v/>
      </c>
      <c r="H505" s="60"/>
      <c r="I505" s="44"/>
      <c r="J505" s="93" t="str">
        <f t="shared" si="35"/>
        <v>OK</v>
      </c>
      <c r="K505" s="93" t="str">
        <f t="shared" si="36"/>
        <v>OK</v>
      </c>
      <c r="L505" s="93" t="str">
        <f t="shared" si="37"/>
        <v>OK</v>
      </c>
      <c r="M505" s="93" t="str">
        <f t="shared" si="38"/>
        <v>OK</v>
      </c>
      <c r="N505" s="63" t="str">
        <f t="shared" si="39"/>
        <v/>
      </c>
      <c r="O505" s="110">
        <f>SUMIF(exp!$B$8:$B$507,total!B505,exp!$Q$8:$Q$507)</f>
        <v>0</v>
      </c>
      <c r="P505" s="111">
        <f>IF(B505&lt;&gt;"",SUMIF(total!$B$8:$B$1007,total!B505,$F$8:$F$1007),0)</f>
        <v>0</v>
      </c>
      <c r="Q505" s="110">
        <f>SUMIF(total!$B$8:$B$1007,total!B505,$I$8:$I$1007)</f>
        <v>0</v>
      </c>
      <c r="R505" s="110">
        <f>SUMIF(acc!$B$8:$B$507,total!D505,acc!$J$8:$J$507)</f>
        <v>0</v>
      </c>
      <c r="S505" s="110">
        <f>IF(D505&lt;&gt;"",SUMIF(total!$D$8:$D$1007,total!D505,$F$8:$F$1007),0)</f>
        <v>0</v>
      </c>
      <c r="T505" s="110">
        <f>SUMIF(pay!$B$8:$B$507,total!G505,pay!$H$8:$H$507)</f>
        <v>0</v>
      </c>
      <c r="U505" s="110">
        <f>IF(G505&lt;&gt;"",SUMIF(total!$G$8:$G$1007,total!G505,$I$8:$I$1007),0)</f>
        <v>0</v>
      </c>
    </row>
    <row r="506" spans="1:21" x14ac:dyDescent="0.25">
      <c r="A506" s="69">
        <v>499</v>
      </c>
      <c r="B506" s="69" t="str">
        <f>IF(AND(C506&lt;&gt;"",C506&lt;&gt;" -  -  -  -  - "),VLOOKUP(C506,exp!$A$8:$B$507,2,FALSE),"")</f>
        <v/>
      </c>
      <c r="C506" s="60"/>
      <c r="D506" s="69" t="str">
        <f>IF(AND(E506&lt;&gt;"",E506&lt;&gt;" -  -  -  -  - "),VLOOKUP(E506,acc!$A$8:$B$507,2,FALSE),"")</f>
        <v/>
      </c>
      <c r="E506" s="60"/>
      <c r="F506" s="44"/>
      <c r="G506" s="69" t="str">
        <f>IF(AND(H506&lt;&gt;"",H506&lt;&gt;" -  -  -  -  - "),VLOOKUP(H506,pay!$A$8:$B$507,2,FALSE),"")</f>
        <v/>
      </c>
      <c r="H506" s="60"/>
      <c r="I506" s="44"/>
      <c r="J506" s="93" t="str">
        <f t="shared" si="35"/>
        <v>OK</v>
      </c>
      <c r="K506" s="93" t="str">
        <f t="shared" si="36"/>
        <v>OK</v>
      </c>
      <c r="L506" s="93" t="str">
        <f t="shared" si="37"/>
        <v>OK</v>
      </c>
      <c r="M506" s="93" t="str">
        <f t="shared" si="38"/>
        <v>OK</v>
      </c>
      <c r="N506" s="63" t="str">
        <f t="shared" si="39"/>
        <v/>
      </c>
      <c r="O506" s="110">
        <f>SUMIF(exp!$B$8:$B$507,total!B506,exp!$Q$8:$Q$507)</f>
        <v>0</v>
      </c>
      <c r="P506" s="111">
        <f>IF(B506&lt;&gt;"",SUMIF(total!$B$8:$B$1007,total!B506,$F$8:$F$1007),0)</f>
        <v>0</v>
      </c>
      <c r="Q506" s="110">
        <f>SUMIF(total!$B$8:$B$1007,total!B506,$I$8:$I$1007)</f>
        <v>0</v>
      </c>
      <c r="R506" s="110">
        <f>SUMIF(acc!$B$8:$B$507,total!D506,acc!$J$8:$J$507)</f>
        <v>0</v>
      </c>
      <c r="S506" s="110">
        <f>IF(D506&lt;&gt;"",SUMIF(total!$D$8:$D$1007,total!D506,$F$8:$F$1007),0)</f>
        <v>0</v>
      </c>
      <c r="T506" s="110">
        <f>SUMIF(pay!$B$8:$B$507,total!G506,pay!$H$8:$H$507)</f>
        <v>0</v>
      </c>
      <c r="U506" s="110">
        <f>IF(G506&lt;&gt;"",SUMIF(total!$G$8:$G$1007,total!G506,$I$8:$I$1007),0)</f>
        <v>0</v>
      </c>
    </row>
    <row r="507" spans="1:21" x14ac:dyDescent="0.25">
      <c r="A507" s="69">
        <v>500</v>
      </c>
      <c r="B507" s="69" t="str">
        <f>IF(AND(C507&lt;&gt;"",C507&lt;&gt;" -  -  -  -  - "),VLOOKUP(C507,exp!$A$8:$B$507,2,FALSE),"")</f>
        <v/>
      </c>
      <c r="C507" s="60"/>
      <c r="D507" s="69" t="str">
        <f>IF(AND(E507&lt;&gt;"",E507&lt;&gt;" -  -  -  -  - "),VLOOKUP(E507,acc!$A$8:$B$507,2,FALSE),"")</f>
        <v/>
      </c>
      <c r="E507" s="60"/>
      <c r="F507" s="44"/>
      <c r="G507" s="69" t="str">
        <f>IF(AND(H507&lt;&gt;"",H507&lt;&gt;" -  -  -  -  - "),VLOOKUP(H507,pay!$A$8:$B$507,2,FALSE),"")</f>
        <v/>
      </c>
      <c r="H507" s="60"/>
      <c r="I507" s="44"/>
      <c r="J507" s="93" t="str">
        <f t="shared" si="35"/>
        <v>OK</v>
      </c>
      <c r="K507" s="93" t="str">
        <f t="shared" si="36"/>
        <v>OK</v>
      </c>
      <c r="L507" s="93" t="str">
        <f t="shared" si="37"/>
        <v>OK</v>
      </c>
      <c r="M507" s="93" t="str">
        <f t="shared" si="38"/>
        <v>OK</v>
      </c>
      <c r="N507" s="63" t="str">
        <f t="shared" si="39"/>
        <v/>
      </c>
      <c r="O507" s="110">
        <f>SUMIF(exp!$B$8:$B$507,total!B507,exp!$Q$8:$Q$507)</f>
        <v>0</v>
      </c>
      <c r="P507" s="111">
        <f>IF(B507&lt;&gt;"",SUMIF(total!$B$8:$B$1007,total!B507,$F$8:$F$1007),0)</f>
        <v>0</v>
      </c>
      <c r="Q507" s="110">
        <f>SUMIF(total!$B$8:$B$1007,total!B507,$I$8:$I$1007)</f>
        <v>0</v>
      </c>
      <c r="R507" s="110">
        <f>SUMIF(acc!$B$8:$B$507,total!D507,acc!$J$8:$J$507)</f>
        <v>0</v>
      </c>
      <c r="S507" s="110">
        <f>IF(D507&lt;&gt;"",SUMIF(total!$D$8:$D$1007,total!D507,$F$8:$F$1007),0)</f>
        <v>0</v>
      </c>
      <c r="T507" s="110">
        <f>SUMIF(pay!$B$8:$B$507,total!G507,pay!$H$8:$H$507)</f>
        <v>0</v>
      </c>
      <c r="U507" s="110">
        <f>IF(G507&lt;&gt;"",SUMIF(total!$G$8:$G$1007,total!G507,$I$8:$I$1007),0)</f>
        <v>0</v>
      </c>
    </row>
    <row r="508" spans="1:21" x14ac:dyDescent="0.25">
      <c r="A508" s="69">
        <v>501</v>
      </c>
      <c r="B508" s="69" t="str">
        <f>IF(AND(C508&lt;&gt;"",C508&lt;&gt;" -  -  -  -  - "),VLOOKUP(C508,exp!$A$8:$B$507,2,FALSE),"")</f>
        <v/>
      </c>
      <c r="C508" s="60"/>
      <c r="D508" s="69" t="str">
        <f>IF(AND(E508&lt;&gt;"",E508&lt;&gt;" -  -  -  -  - "),VLOOKUP(E508,acc!$A$8:$B$507,2,FALSE),"")</f>
        <v/>
      </c>
      <c r="E508" s="60"/>
      <c r="F508" s="44"/>
      <c r="G508" s="69" t="str">
        <f>IF(AND(H508&lt;&gt;"",H508&lt;&gt;" -  -  -  -  - "),VLOOKUP(H508,pay!$A$8:$B$507,2,FALSE),"")</f>
        <v/>
      </c>
      <c r="H508" s="60"/>
      <c r="I508" s="44"/>
      <c r="J508" s="93" t="str">
        <f t="shared" si="35"/>
        <v>OK</v>
      </c>
      <c r="K508" s="93" t="str">
        <f t="shared" si="36"/>
        <v>OK</v>
      </c>
      <c r="L508" s="93" t="str">
        <f t="shared" si="37"/>
        <v>OK</v>
      </c>
      <c r="M508" s="93" t="str">
        <f t="shared" si="38"/>
        <v>OK</v>
      </c>
      <c r="N508" s="63" t="str">
        <f t="shared" si="39"/>
        <v/>
      </c>
      <c r="O508" s="110">
        <f>SUMIF(exp!$B$8:$B$507,total!B508,exp!$Q$8:$Q$507)</f>
        <v>0</v>
      </c>
      <c r="P508" s="111">
        <f>IF(B508&lt;&gt;"",SUMIF(total!$B$8:$B$1007,total!B508,$F$8:$F$1007),0)</f>
        <v>0</v>
      </c>
      <c r="Q508" s="110">
        <f>SUMIF(total!$B$8:$B$1007,total!B508,$I$8:$I$1007)</f>
        <v>0</v>
      </c>
      <c r="R508" s="110">
        <f>SUMIF(acc!$B$8:$B$507,total!D508,acc!$J$8:$J$507)</f>
        <v>0</v>
      </c>
      <c r="S508" s="110">
        <f>IF(D508&lt;&gt;"",SUMIF(total!$D$8:$D$1007,total!D508,$F$8:$F$1007),0)</f>
        <v>0</v>
      </c>
      <c r="T508" s="110">
        <f>SUMIF(pay!$B$8:$B$507,total!G508,pay!$H$8:$H$507)</f>
        <v>0</v>
      </c>
      <c r="U508" s="110">
        <f>IF(G508&lt;&gt;"",SUMIF(total!$G$8:$G$1007,total!G508,$I$8:$I$1007),0)</f>
        <v>0</v>
      </c>
    </row>
    <row r="509" spans="1:21" x14ac:dyDescent="0.25">
      <c r="A509" s="69">
        <v>502</v>
      </c>
      <c r="B509" s="69" t="str">
        <f>IF(AND(C509&lt;&gt;"",C509&lt;&gt;" -  -  -  -  - "),VLOOKUP(C509,exp!$A$8:$B$507,2,FALSE),"")</f>
        <v/>
      </c>
      <c r="C509" s="60"/>
      <c r="D509" s="69" t="str">
        <f>IF(AND(E509&lt;&gt;"",E509&lt;&gt;" -  -  -  -  - "),VLOOKUP(E509,acc!$A$8:$B$507,2,FALSE),"")</f>
        <v/>
      </c>
      <c r="E509" s="60"/>
      <c r="F509" s="44"/>
      <c r="G509" s="69" t="str">
        <f>IF(AND(H509&lt;&gt;"",H509&lt;&gt;" -  -  -  -  - "),VLOOKUP(H509,pay!$A$8:$B$507,2,FALSE),"")</f>
        <v/>
      </c>
      <c r="H509" s="60"/>
      <c r="I509" s="44"/>
      <c r="J509" s="93" t="str">
        <f t="shared" si="35"/>
        <v>OK</v>
      </c>
      <c r="K509" s="93" t="str">
        <f t="shared" si="36"/>
        <v>OK</v>
      </c>
      <c r="L509" s="93" t="str">
        <f t="shared" si="37"/>
        <v>OK</v>
      </c>
      <c r="M509" s="93" t="str">
        <f t="shared" si="38"/>
        <v>OK</v>
      </c>
      <c r="N509" s="63" t="str">
        <f t="shared" si="39"/>
        <v/>
      </c>
      <c r="O509" s="110">
        <f>SUMIF(exp!$B$8:$B$507,total!B509,exp!$Q$8:$Q$507)</f>
        <v>0</v>
      </c>
      <c r="P509" s="111">
        <f>IF(B509&lt;&gt;"",SUMIF(total!$B$8:$B$1007,total!B509,$F$8:$F$1007),0)</f>
        <v>0</v>
      </c>
      <c r="Q509" s="110">
        <f>SUMIF(total!$B$8:$B$1007,total!B509,$I$8:$I$1007)</f>
        <v>0</v>
      </c>
      <c r="R509" s="110">
        <f>SUMIF(acc!$B$8:$B$507,total!D509,acc!$J$8:$J$507)</f>
        <v>0</v>
      </c>
      <c r="S509" s="110">
        <f>IF(D509&lt;&gt;"",SUMIF(total!$D$8:$D$1007,total!D509,$F$8:$F$1007),0)</f>
        <v>0</v>
      </c>
      <c r="T509" s="110">
        <f>SUMIF(pay!$B$8:$B$507,total!G509,pay!$H$8:$H$507)</f>
        <v>0</v>
      </c>
      <c r="U509" s="110">
        <f>IF(G509&lt;&gt;"",SUMIF(total!$G$8:$G$1007,total!G509,$I$8:$I$1007),0)</f>
        <v>0</v>
      </c>
    </row>
    <row r="510" spans="1:21" x14ac:dyDescent="0.25">
      <c r="A510" s="69">
        <v>503</v>
      </c>
      <c r="B510" s="69" t="str">
        <f>IF(AND(C510&lt;&gt;"",C510&lt;&gt;" -  -  -  -  - "),VLOOKUP(C510,exp!$A$8:$B$507,2,FALSE),"")</f>
        <v/>
      </c>
      <c r="C510" s="60"/>
      <c r="D510" s="69" t="str">
        <f>IF(AND(E510&lt;&gt;"",E510&lt;&gt;" -  -  -  -  - "),VLOOKUP(E510,acc!$A$8:$B$507,2,FALSE),"")</f>
        <v/>
      </c>
      <c r="E510" s="60"/>
      <c r="F510" s="44"/>
      <c r="G510" s="69" t="str">
        <f>IF(AND(H510&lt;&gt;"",H510&lt;&gt;" -  -  -  -  - "),VLOOKUP(H510,pay!$A$8:$B$507,2,FALSE),"")</f>
        <v/>
      </c>
      <c r="H510" s="60"/>
      <c r="I510" s="44"/>
      <c r="J510" s="93" t="str">
        <f t="shared" si="35"/>
        <v>OK</v>
      </c>
      <c r="K510" s="93" t="str">
        <f t="shared" si="36"/>
        <v>OK</v>
      </c>
      <c r="L510" s="93" t="str">
        <f t="shared" si="37"/>
        <v>OK</v>
      </c>
      <c r="M510" s="93" t="str">
        <f t="shared" si="38"/>
        <v>OK</v>
      </c>
      <c r="N510" s="63" t="str">
        <f t="shared" si="39"/>
        <v/>
      </c>
      <c r="O510" s="110">
        <f>SUMIF(exp!$B$8:$B$507,total!B510,exp!$Q$8:$Q$507)</f>
        <v>0</v>
      </c>
      <c r="P510" s="111">
        <f>IF(B510&lt;&gt;"",SUMIF(total!$B$8:$B$1007,total!B510,$F$8:$F$1007),0)</f>
        <v>0</v>
      </c>
      <c r="Q510" s="110">
        <f>SUMIF(total!$B$8:$B$1007,total!B510,$I$8:$I$1007)</f>
        <v>0</v>
      </c>
      <c r="R510" s="110">
        <f>SUMIF(acc!$B$8:$B$507,total!D510,acc!$J$8:$J$507)</f>
        <v>0</v>
      </c>
      <c r="S510" s="110">
        <f>IF(D510&lt;&gt;"",SUMIF(total!$D$8:$D$1007,total!D510,$F$8:$F$1007),0)</f>
        <v>0</v>
      </c>
      <c r="T510" s="110">
        <f>SUMIF(pay!$B$8:$B$507,total!G510,pay!$H$8:$H$507)</f>
        <v>0</v>
      </c>
      <c r="U510" s="110">
        <f>IF(G510&lt;&gt;"",SUMIF(total!$G$8:$G$1007,total!G510,$I$8:$I$1007),0)</f>
        <v>0</v>
      </c>
    </row>
    <row r="511" spans="1:21" x14ac:dyDescent="0.25">
      <c r="A511" s="69">
        <v>504</v>
      </c>
      <c r="B511" s="69" t="str">
        <f>IF(AND(C511&lt;&gt;"",C511&lt;&gt;" -  -  -  -  - "),VLOOKUP(C511,exp!$A$8:$B$507,2,FALSE),"")</f>
        <v/>
      </c>
      <c r="C511" s="60"/>
      <c r="D511" s="69" t="str">
        <f>IF(AND(E511&lt;&gt;"",E511&lt;&gt;" -  -  -  -  - "),VLOOKUP(E511,acc!$A$8:$B$507,2,FALSE),"")</f>
        <v/>
      </c>
      <c r="E511" s="60"/>
      <c r="F511" s="44"/>
      <c r="G511" s="69" t="str">
        <f>IF(AND(H511&lt;&gt;"",H511&lt;&gt;" -  -  -  -  - "),VLOOKUP(H511,pay!$A$8:$B$507,2,FALSE),"")</f>
        <v/>
      </c>
      <c r="H511" s="60"/>
      <c r="I511" s="44"/>
      <c r="J511" s="93" t="str">
        <f t="shared" si="35"/>
        <v>OK</v>
      </c>
      <c r="K511" s="93" t="str">
        <f t="shared" si="36"/>
        <v>OK</v>
      </c>
      <c r="L511" s="93" t="str">
        <f t="shared" si="37"/>
        <v>OK</v>
      </c>
      <c r="M511" s="93" t="str">
        <f t="shared" si="38"/>
        <v>OK</v>
      </c>
      <c r="N511" s="63" t="str">
        <f t="shared" si="39"/>
        <v/>
      </c>
      <c r="O511" s="110">
        <f>SUMIF(exp!$B$8:$B$507,total!B511,exp!$Q$8:$Q$507)</f>
        <v>0</v>
      </c>
      <c r="P511" s="111">
        <f>IF(B511&lt;&gt;"",SUMIF(total!$B$8:$B$1007,total!B511,$F$8:$F$1007),0)</f>
        <v>0</v>
      </c>
      <c r="Q511" s="110">
        <f>SUMIF(total!$B$8:$B$1007,total!B511,$I$8:$I$1007)</f>
        <v>0</v>
      </c>
      <c r="R511" s="110">
        <f>SUMIF(acc!$B$8:$B$507,total!D511,acc!$J$8:$J$507)</f>
        <v>0</v>
      </c>
      <c r="S511" s="110">
        <f>IF(D511&lt;&gt;"",SUMIF(total!$D$8:$D$1007,total!D511,$F$8:$F$1007),0)</f>
        <v>0</v>
      </c>
      <c r="T511" s="110">
        <f>SUMIF(pay!$B$8:$B$507,total!G511,pay!$H$8:$H$507)</f>
        <v>0</v>
      </c>
      <c r="U511" s="110">
        <f>IF(G511&lt;&gt;"",SUMIF(total!$G$8:$G$1007,total!G511,$I$8:$I$1007),0)</f>
        <v>0</v>
      </c>
    </row>
    <row r="512" spans="1:21" x14ac:dyDescent="0.25">
      <c r="A512" s="69">
        <v>505</v>
      </c>
      <c r="B512" s="69" t="str">
        <f>IF(AND(C512&lt;&gt;"",C512&lt;&gt;" -  -  -  -  - "),VLOOKUP(C512,exp!$A$8:$B$507,2,FALSE),"")</f>
        <v/>
      </c>
      <c r="C512" s="60"/>
      <c r="D512" s="69" t="str">
        <f>IF(AND(E512&lt;&gt;"",E512&lt;&gt;" -  -  -  -  - "),VLOOKUP(E512,acc!$A$8:$B$507,2,FALSE),"")</f>
        <v/>
      </c>
      <c r="E512" s="60"/>
      <c r="F512" s="44"/>
      <c r="G512" s="69" t="str">
        <f>IF(AND(H512&lt;&gt;"",H512&lt;&gt;" -  -  -  -  - "),VLOOKUP(H512,pay!$A$8:$B$507,2,FALSE),"")</f>
        <v/>
      </c>
      <c r="H512" s="60"/>
      <c r="I512" s="44"/>
      <c r="J512" s="93" t="str">
        <f t="shared" si="35"/>
        <v>OK</v>
      </c>
      <c r="K512" s="93" t="str">
        <f t="shared" si="36"/>
        <v>OK</v>
      </c>
      <c r="L512" s="93" t="str">
        <f t="shared" si="37"/>
        <v>OK</v>
      </c>
      <c r="M512" s="93" t="str">
        <f t="shared" si="38"/>
        <v>OK</v>
      </c>
      <c r="N512" s="63" t="str">
        <f t="shared" si="39"/>
        <v/>
      </c>
      <c r="O512" s="110">
        <f>SUMIF(exp!$B$8:$B$507,total!B512,exp!$Q$8:$Q$507)</f>
        <v>0</v>
      </c>
      <c r="P512" s="111">
        <f>IF(B512&lt;&gt;"",SUMIF(total!$B$8:$B$1007,total!B512,$F$8:$F$1007),0)</f>
        <v>0</v>
      </c>
      <c r="Q512" s="110">
        <f>SUMIF(total!$B$8:$B$1007,total!B512,$I$8:$I$1007)</f>
        <v>0</v>
      </c>
      <c r="R512" s="110">
        <f>SUMIF(acc!$B$8:$B$507,total!D512,acc!$J$8:$J$507)</f>
        <v>0</v>
      </c>
      <c r="S512" s="110">
        <f>IF(D512&lt;&gt;"",SUMIF(total!$D$8:$D$1007,total!D512,$F$8:$F$1007),0)</f>
        <v>0</v>
      </c>
      <c r="T512" s="110">
        <f>SUMIF(pay!$B$8:$B$507,total!G512,pay!$H$8:$H$507)</f>
        <v>0</v>
      </c>
      <c r="U512" s="110">
        <f>IF(G512&lt;&gt;"",SUMIF(total!$G$8:$G$1007,total!G512,$I$8:$I$1007),0)</f>
        <v>0</v>
      </c>
    </row>
    <row r="513" spans="1:21" x14ac:dyDescent="0.25">
      <c r="A513" s="69">
        <v>506</v>
      </c>
      <c r="B513" s="69" t="str">
        <f>IF(AND(C513&lt;&gt;"",C513&lt;&gt;" -  -  -  -  - "),VLOOKUP(C513,exp!$A$8:$B$507,2,FALSE),"")</f>
        <v/>
      </c>
      <c r="C513" s="60"/>
      <c r="D513" s="69" t="str">
        <f>IF(AND(E513&lt;&gt;"",E513&lt;&gt;" -  -  -  -  - "),VLOOKUP(E513,acc!$A$8:$B$507,2,FALSE),"")</f>
        <v/>
      </c>
      <c r="E513" s="60"/>
      <c r="F513" s="44"/>
      <c r="G513" s="69" t="str">
        <f>IF(AND(H513&lt;&gt;"",H513&lt;&gt;" -  -  -  -  - "),VLOOKUP(H513,pay!$A$8:$B$507,2,FALSE),"")</f>
        <v/>
      </c>
      <c r="H513" s="60"/>
      <c r="I513" s="44"/>
      <c r="J513" s="93" t="str">
        <f t="shared" si="35"/>
        <v>OK</v>
      </c>
      <c r="K513" s="93" t="str">
        <f t="shared" si="36"/>
        <v>OK</v>
      </c>
      <c r="L513" s="93" t="str">
        <f t="shared" si="37"/>
        <v>OK</v>
      </c>
      <c r="M513" s="93" t="str">
        <f t="shared" si="38"/>
        <v>OK</v>
      </c>
      <c r="N513" s="63" t="str">
        <f t="shared" si="39"/>
        <v/>
      </c>
      <c r="O513" s="110">
        <f>SUMIF(exp!$B$8:$B$507,total!B513,exp!$Q$8:$Q$507)</f>
        <v>0</v>
      </c>
      <c r="P513" s="111">
        <f>IF(B513&lt;&gt;"",SUMIF(total!$B$8:$B$1007,total!B513,$F$8:$F$1007),0)</f>
        <v>0</v>
      </c>
      <c r="Q513" s="110">
        <f>SUMIF(total!$B$8:$B$1007,total!B513,$I$8:$I$1007)</f>
        <v>0</v>
      </c>
      <c r="R513" s="110">
        <f>SUMIF(acc!$B$8:$B$507,total!D513,acc!$J$8:$J$507)</f>
        <v>0</v>
      </c>
      <c r="S513" s="110">
        <f>IF(D513&lt;&gt;"",SUMIF(total!$D$8:$D$1007,total!D513,$F$8:$F$1007),0)</f>
        <v>0</v>
      </c>
      <c r="T513" s="110">
        <f>SUMIF(pay!$B$8:$B$507,total!G513,pay!$H$8:$H$507)</f>
        <v>0</v>
      </c>
      <c r="U513" s="110">
        <f>IF(G513&lt;&gt;"",SUMIF(total!$G$8:$G$1007,total!G513,$I$8:$I$1007),0)</f>
        <v>0</v>
      </c>
    </row>
    <row r="514" spans="1:21" x14ac:dyDescent="0.25">
      <c r="A514" s="69">
        <v>507</v>
      </c>
      <c r="B514" s="69" t="str">
        <f>IF(AND(C514&lt;&gt;"",C514&lt;&gt;" -  -  -  -  - "),VLOOKUP(C514,exp!$A$8:$B$507,2,FALSE),"")</f>
        <v/>
      </c>
      <c r="C514" s="60"/>
      <c r="D514" s="69" t="str">
        <f>IF(AND(E514&lt;&gt;"",E514&lt;&gt;" -  -  -  -  - "),VLOOKUP(E514,acc!$A$8:$B$507,2,FALSE),"")</f>
        <v/>
      </c>
      <c r="E514" s="60"/>
      <c r="F514" s="44"/>
      <c r="G514" s="69" t="str">
        <f>IF(AND(H514&lt;&gt;"",H514&lt;&gt;" -  -  -  -  - "),VLOOKUP(H514,pay!$A$8:$B$507,2,FALSE),"")</f>
        <v/>
      </c>
      <c r="H514" s="60"/>
      <c r="I514" s="44"/>
      <c r="J514" s="93" t="str">
        <f t="shared" si="35"/>
        <v>OK</v>
      </c>
      <c r="K514" s="93" t="str">
        <f t="shared" si="36"/>
        <v>OK</v>
      </c>
      <c r="L514" s="93" t="str">
        <f t="shared" si="37"/>
        <v>OK</v>
      </c>
      <c r="M514" s="93" t="str">
        <f t="shared" si="38"/>
        <v>OK</v>
      </c>
      <c r="N514" s="63" t="str">
        <f t="shared" si="39"/>
        <v/>
      </c>
      <c r="O514" s="110">
        <f>SUMIF(exp!$B$8:$B$507,total!B514,exp!$Q$8:$Q$507)</f>
        <v>0</v>
      </c>
      <c r="P514" s="111">
        <f>IF(B514&lt;&gt;"",SUMIF(total!$B$8:$B$1007,total!B514,$F$8:$F$1007),0)</f>
        <v>0</v>
      </c>
      <c r="Q514" s="110">
        <f>SUMIF(total!$B$8:$B$1007,total!B514,$I$8:$I$1007)</f>
        <v>0</v>
      </c>
      <c r="R514" s="110">
        <f>SUMIF(acc!$B$8:$B$507,total!D514,acc!$J$8:$J$507)</f>
        <v>0</v>
      </c>
      <c r="S514" s="110">
        <f>IF(D514&lt;&gt;"",SUMIF(total!$D$8:$D$1007,total!D514,$F$8:$F$1007),0)</f>
        <v>0</v>
      </c>
      <c r="T514" s="110">
        <f>SUMIF(pay!$B$8:$B$507,total!G514,pay!$H$8:$H$507)</f>
        <v>0</v>
      </c>
      <c r="U514" s="110">
        <f>IF(G514&lt;&gt;"",SUMIF(total!$G$8:$G$1007,total!G514,$I$8:$I$1007),0)</f>
        <v>0</v>
      </c>
    </row>
    <row r="515" spans="1:21" x14ac:dyDescent="0.25">
      <c r="A515" s="69">
        <v>508</v>
      </c>
      <c r="B515" s="69" t="str">
        <f>IF(AND(C515&lt;&gt;"",C515&lt;&gt;" -  -  -  -  - "),VLOOKUP(C515,exp!$A$8:$B$507,2,FALSE),"")</f>
        <v/>
      </c>
      <c r="C515" s="60"/>
      <c r="D515" s="69" t="str">
        <f>IF(AND(E515&lt;&gt;"",E515&lt;&gt;" -  -  -  -  - "),VLOOKUP(E515,acc!$A$8:$B$507,2,FALSE),"")</f>
        <v/>
      </c>
      <c r="E515" s="60"/>
      <c r="F515" s="44"/>
      <c r="G515" s="69" t="str">
        <f>IF(AND(H515&lt;&gt;"",H515&lt;&gt;" -  -  -  -  - "),VLOOKUP(H515,pay!$A$8:$B$507,2,FALSE),"")</f>
        <v/>
      </c>
      <c r="H515" s="60"/>
      <c r="I515" s="44"/>
      <c r="J515" s="93" t="str">
        <f t="shared" si="35"/>
        <v>OK</v>
      </c>
      <c r="K515" s="93" t="str">
        <f t="shared" si="36"/>
        <v>OK</v>
      </c>
      <c r="L515" s="93" t="str">
        <f t="shared" si="37"/>
        <v>OK</v>
      </c>
      <c r="M515" s="93" t="str">
        <f t="shared" si="38"/>
        <v>OK</v>
      </c>
      <c r="N515" s="63" t="str">
        <f t="shared" si="39"/>
        <v/>
      </c>
      <c r="O515" s="110">
        <f>SUMIF(exp!$B$8:$B$507,total!B515,exp!$Q$8:$Q$507)</f>
        <v>0</v>
      </c>
      <c r="P515" s="111">
        <f>IF(B515&lt;&gt;"",SUMIF(total!$B$8:$B$1007,total!B515,$F$8:$F$1007),0)</f>
        <v>0</v>
      </c>
      <c r="Q515" s="110">
        <f>SUMIF(total!$B$8:$B$1007,total!B515,$I$8:$I$1007)</f>
        <v>0</v>
      </c>
      <c r="R515" s="110">
        <f>SUMIF(acc!$B$8:$B$507,total!D515,acc!$J$8:$J$507)</f>
        <v>0</v>
      </c>
      <c r="S515" s="110">
        <f>IF(D515&lt;&gt;"",SUMIF(total!$D$8:$D$1007,total!D515,$F$8:$F$1007),0)</f>
        <v>0</v>
      </c>
      <c r="T515" s="110">
        <f>SUMIF(pay!$B$8:$B$507,total!G515,pay!$H$8:$H$507)</f>
        <v>0</v>
      </c>
      <c r="U515" s="110">
        <f>IF(G515&lt;&gt;"",SUMIF(total!$G$8:$G$1007,total!G515,$I$8:$I$1007),0)</f>
        <v>0</v>
      </c>
    </row>
    <row r="516" spans="1:21" x14ac:dyDescent="0.25">
      <c r="A516" s="69">
        <v>509</v>
      </c>
      <c r="B516" s="69" t="str">
        <f>IF(AND(C516&lt;&gt;"",C516&lt;&gt;" -  -  -  -  - "),VLOOKUP(C516,exp!$A$8:$B$507,2,FALSE),"")</f>
        <v/>
      </c>
      <c r="C516" s="60"/>
      <c r="D516" s="69" t="str">
        <f>IF(AND(E516&lt;&gt;"",E516&lt;&gt;" -  -  -  -  - "),VLOOKUP(E516,acc!$A$8:$B$507,2,FALSE),"")</f>
        <v/>
      </c>
      <c r="E516" s="60"/>
      <c r="F516" s="44"/>
      <c r="G516" s="69" t="str">
        <f>IF(AND(H516&lt;&gt;"",H516&lt;&gt;" -  -  -  -  - "),VLOOKUP(H516,pay!$A$8:$B$507,2,FALSE),"")</f>
        <v/>
      </c>
      <c r="H516" s="60"/>
      <c r="I516" s="44"/>
      <c r="J516" s="93" t="str">
        <f t="shared" si="35"/>
        <v>OK</v>
      </c>
      <c r="K516" s="93" t="str">
        <f t="shared" si="36"/>
        <v>OK</v>
      </c>
      <c r="L516" s="93" t="str">
        <f t="shared" si="37"/>
        <v>OK</v>
      </c>
      <c r="M516" s="93" t="str">
        <f t="shared" si="38"/>
        <v>OK</v>
      </c>
      <c r="N516" s="63" t="str">
        <f t="shared" si="39"/>
        <v/>
      </c>
      <c r="O516" s="110">
        <f>SUMIF(exp!$B$8:$B$507,total!B516,exp!$Q$8:$Q$507)</f>
        <v>0</v>
      </c>
      <c r="P516" s="111">
        <f>IF(B516&lt;&gt;"",SUMIF(total!$B$8:$B$1007,total!B516,$F$8:$F$1007),0)</f>
        <v>0</v>
      </c>
      <c r="Q516" s="110">
        <f>SUMIF(total!$B$8:$B$1007,total!B516,$I$8:$I$1007)</f>
        <v>0</v>
      </c>
      <c r="R516" s="110">
        <f>SUMIF(acc!$B$8:$B$507,total!D516,acc!$J$8:$J$507)</f>
        <v>0</v>
      </c>
      <c r="S516" s="110">
        <f>IF(D516&lt;&gt;"",SUMIF(total!$D$8:$D$1007,total!D516,$F$8:$F$1007),0)</f>
        <v>0</v>
      </c>
      <c r="T516" s="110">
        <f>SUMIF(pay!$B$8:$B$507,total!G516,pay!$H$8:$H$507)</f>
        <v>0</v>
      </c>
      <c r="U516" s="110">
        <f>IF(G516&lt;&gt;"",SUMIF(total!$G$8:$G$1007,total!G516,$I$8:$I$1007),0)</f>
        <v>0</v>
      </c>
    </row>
    <row r="517" spans="1:21" x14ac:dyDescent="0.25">
      <c r="A517" s="69">
        <v>510</v>
      </c>
      <c r="B517" s="69" t="str">
        <f>IF(AND(C517&lt;&gt;"",C517&lt;&gt;" -  -  -  -  - "),VLOOKUP(C517,exp!$A$8:$B$507,2,FALSE),"")</f>
        <v/>
      </c>
      <c r="C517" s="60"/>
      <c r="D517" s="69" t="str">
        <f>IF(AND(E517&lt;&gt;"",E517&lt;&gt;" -  -  -  -  - "),VLOOKUP(E517,acc!$A$8:$B$507,2,FALSE),"")</f>
        <v/>
      </c>
      <c r="E517" s="60"/>
      <c r="F517" s="44"/>
      <c r="G517" s="69" t="str">
        <f>IF(AND(H517&lt;&gt;"",H517&lt;&gt;" -  -  -  -  - "),VLOOKUP(H517,pay!$A$8:$B$507,2,FALSE),"")</f>
        <v/>
      </c>
      <c r="H517" s="60"/>
      <c r="I517" s="44"/>
      <c r="J517" s="93" t="str">
        <f t="shared" si="35"/>
        <v>OK</v>
      </c>
      <c r="K517" s="93" t="str">
        <f t="shared" si="36"/>
        <v>OK</v>
      </c>
      <c r="L517" s="93" t="str">
        <f t="shared" si="37"/>
        <v>OK</v>
      </c>
      <c r="M517" s="93" t="str">
        <f t="shared" si="38"/>
        <v>OK</v>
      </c>
      <c r="N517" s="63" t="str">
        <f t="shared" si="39"/>
        <v/>
      </c>
      <c r="O517" s="110">
        <f>SUMIF(exp!$B$8:$B$507,total!B517,exp!$Q$8:$Q$507)</f>
        <v>0</v>
      </c>
      <c r="P517" s="111">
        <f>IF(B517&lt;&gt;"",SUMIF(total!$B$8:$B$1007,total!B517,$F$8:$F$1007),0)</f>
        <v>0</v>
      </c>
      <c r="Q517" s="110">
        <f>SUMIF(total!$B$8:$B$1007,total!B517,$I$8:$I$1007)</f>
        <v>0</v>
      </c>
      <c r="R517" s="110">
        <f>SUMIF(acc!$B$8:$B$507,total!D517,acc!$J$8:$J$507)</f>
        <v>0</v>
      </c>
      <c r="S517" s="110">
        <f>IF(D517&lt;&gt;"",SUMIF(total!$D$8:$D$1007,total!D517,$F$8:$F$1007),0)</f>
        <v>0</v>
      </c>
      <c r="T517" s="110">
        <f>SUMIF(pay!$B$8:$B$507,total!G517,pay!$H$8:$H$507)</f>
        <v>0</v>
      </c>
      <c r="U517" s="110">
        <f>IF(G517&lt;&gt;"",SUMIF(total!$G$8:$G$1007,total!G517,$I$8:$I$1007),0)</f>
        <v>0</v>
      </c>
    </row>
    <row r="518" spans="1:21" x14ac:dyDescent="0.25">
      <c r="A518" s="69">
        <v>511</v>
      </c>
      <c r="B518" s="69" t="str">
        <f>IF(AND(C518&lt;&gt;"",C518&lt;&gt;" -  -  -  -  - "),VLOOKUP(C518,exp!$A$8:$B$507,2,FALSE),"")</f>
        <v/>
      </c>
      <c r="C518" s="60"/>
      <c r="D518" s="69" t="str">
        <f>IF(AND(E518&lt;&gt;"",E518&lt;&gt;" -  -  -  -  - "),VLOOKUP(E518,acc!$A$8:$B$507,2,FALSE),"")</f>
        <v/>
      </c>
      <c r="E518" s="60"/>
      <c r="F518" s="44"/>
      <c r="G518" s="69" t="str">
        <f>IF(AND(H518&lt;&gt;"",H518&lt;&gt;" -  -  -  -  - "),VLOOKUP(H518,pay!$A$8:$B$507,2,FALSE),"")</f>
        <v/>
      </c>
      <c r="H518" s="60"/>
      <c r="I518" s="44"/>
      <c r="J518" s="93" t="str">
        <f t="shared" si="35"/>
        <v>OK</v>
      </c>
      <c r="K518" s="93" t="str">
        <f t="shared" si="36"/>
        <v>OK</v>
      </c>
      <c r="L518" s="93" t="str">
        <f t="shared" si="37"/>
        <v>OK</v>
      </c>
      <c r="M518" s="93" t="str">
        <f t="shared" si="38"/>
        <v>OK</v>
      </c>
      <c r="N518" s="63" t="str">
        <f t="shared" si="39"/>
        <v/>
      </c>
      <c r="O518" s="110">
        <f>SUMIF(exp!$B$8:$B$507,total!B518,exp!$Q$8:$Q$507)</f>
        <v>0</v>
      </c>
      <c r="P518" s="111">
        <f>IF(B518&lt;&gt;"",SUMIF(total!$B$8:$B$1007,total!B518,$F$8:$F$1007),0)</f>
        <v>0</v>
      </c>
      <c r="Q518" s="110">
        <f>SUMIF(total!$B$8:$B$1007,total!B518,$I$8:$I$1007)</f>
        <v>0</v>
      </c>
      <c r="R518" s="110">
        <f>SUMIF(acc!$B$8:$B$507,total!D518,acc!$J$8:$J$507)</f>
        <v>0</v>
      </c>
      <c r="S518" s="110">
        <f>IF(D518&lt;&gt;"",SUMIF(total!$D$8:$D$1007,total!D518,$F$8:$F$1007),0)</f>
        <v>0</v>
      </c>
      <c r="T518" s="110">
        <f>SUMIF(pay!$B$8:$B$507,total!G518,pay!$H$8:$H$507)</f>
        <v>0</v>
      </c>
      <c r="U518" s="110">
        <f>IF(G518&lt;&gt;"",SUMIF(total!$G$8:$G$1007,total!G518,$I$8:$I$1007),0)</f>
        <v>0</v>
      </c>
    </row>
    <row r="519" spans="1:21" x14ac:dyDescent="0.25">
      <c r="A519" s="69">
        <v>512</v>
      </c>
      <c r="B519" s="69" t="str">
        <f>IF(AND(C519&lt;&gt;"",C519&lt;&gt;" -  -  -  -  - "),VLOOKUP(C519,exp!$A$8:$B$507,2,FALSE),"")</f>
        <v/>
      </c>
      <c r="C519" s="60"/>
      <c r="D519" s="69" t="str">
        <f>IF(AND(E519&lt;&gt;"",E519&lt;&gt;" -  -  -  -  - "),VLOOKUP(E519,acc!$A$8:$B$507,2,FALSE),"")</f>
        <v/>
      </c>
      <c r="E519" s="60"/>
      <c r="F519" s="44"/>
      <c r="G519" s="69" t="str">
        <f>IF(AND(H519&lt;&gt;"",H519&lt;&gt;" -  -  -  -  - "),VLOOKUP(H519,pay!$A$8:$B$507,2,FALSE),"")</f>
        <v/>
      </c>
      <c r="H519" s="60"/>
      <c r="I519" s="44"/>
      <c r="J519" s="93" t="str">
        <f t="shared" si="35"/>
        <v>OK</v>
      </c>
      <c r="K519" s="93" t="str">
        <f t="shared" si="36"/>
        <v>OK</v>
      </c>
      <c r="L519" s="93" t="str">
        <f t="shared" si="37"/>
        <v>OK</v>
      </c>
      <c r="M519" s="93" t="str">
        <f t="shared" si="38"/>
        <v>OK</v>
      </c>
      <c r="N519" s="63" t="str">
        <f t="shared" si="39"/>
        <v/>
      </c>
      <c r="O519" s="110">
        <f>SUMIF(exp!$B$8:$B$507,total!B519,exp!$Q$8:$Q$507)</f>
        <v>0</v>
      </c>
      <c r="P519" s="111">
        <f>IF(B519&lt;&gt;"",SUMIF(total!$B$8:$B$1007,total!B519,$F$8:$F$1007),0)</f>
        <v>0</v>
      </c>
      <c r="Q519" s="110">
        <f>SUMIF(total!$B$8:$B$1007,total!B519,$I$8:$I$1007)</f>
        <v>0</v>
      </c>
      <c r="R519" s="110">
        <f>SUMIF(acc!$B$8:$B$507,total!D519,acc!$J$8:$J$507)</f>
        <v>0</v>
      </c>
      <c r="S519" s="110">
        <f>IF(D519&lt;&gt;"",SUMIF(total!$D$8:$D$1007,total!D519,$F$8:$F$1007),0)</f>
        <v>0</v>
      </c>
      <c r="T519" s="110">
        <f>SUMIF(pay!$B$8:$B$507,total!G519,pay!$H$8:$H$507)</f>
        <v>0</v>
      </c>
      <c r="U519" s="110">
        <f>IF(G519&lt;&gt;"",SUMIF(total!$G$8:$G$1007,total!G519,$I$8:$I$1007),0)</f>
        <v>0</v>
      </c>
    </row>
    <row r="520" spans="1:21" x14ac:dyDescent="0.25">
      <c r="A520" s="69">
        <v>513</v>
      </c>
      <c r="B520" s="69" t="str">
        <f>IF(AND(C520&lt;&gt;"",C520&lt;&gt;" -  -  -  -  - "),VLOOKUP(C520,exp!$A$8:$B$507,2,FALSE),"")</f>
        <v/>
      </c>
      <c r="C520" s="60"/>
      <c r="D520" s="69" t="str">
        <f>IF(AND(E520&lt;&gt;"",E520&lt;&gt;" -  -  -  -  - "),VLOOKUP(E520,acc!$A$8:$B$507,2,FALSE),"")</f>
        <v/>
      </c>
      <c r="E520" s="60"/>
      <c r="F520" s="44"/>
      <c r="G520" s="69" t="str">
        <f>IF(AND(H520&lt;&gt;"",H520&lt;&gt;" -  -  -  -  - "),VLOOKUP(H520,pay!$A$8:$B$507,2,FALSE),"")</f>
        <v/>
      </c>
      <c r="H520" s="60"/>
      <c r="I520" s="44"/>
      <c r="J520" s="93" t="str">
        <f t="shared" si="35"/>
        <v>OK</v>
      </c>
      <c r="K520" s="93" t="str">
        <f t="shared" si="36"/>
        <v>OK</v>
      </c>
      <c r="L520" s="93" t="str">
        <f t="shared" si="37"/>
        <v>OK</v>
      </c>
      <c r="M520" s="93" t="str">
        <f t="shared" si="38"/>
        <v>OK</v>
      </c>
      <c r="N520" s="63" t="str">
        <f t="shared" si="39"/>
        <v/>
      </c>
      <c r="O520" s="110">
        <f>SUMIF(exp!$B$8:$B$507,total!B520,exp!$Q$8:$Q$507)</f>
        <v>0</v>
      </c>
      <c r="P520" s="111">
        <f>IF(B520&lt;&gt;"",SUMIF(total!$B$8:$B$1007,total!B520,$F$8:$F$1007),0)</f>
        <v>0</v>
      </c>
      <c r="Q520" s="110">
        <f>SUMIF(total!$B$8:$B$1007,total!B520,$I$8:$I$1007)</f>
        <v>0</v>
      </c>
      <c r="R520" s="110">
        <f>SUMIF(acc!$B$8:$B$507,total!D520,acc!$J$8:$J$507)</f>
        <v>0</v>
      </c>
      <c r="S520" s="110">
        <f>IF(D520&lt;&gt;"",SUMIF(total!$D$8:$D$1007,total!D520,$F$8:$F$1007),0)</f>
        <v>0</v>
      </c>
      <c r="T520" s="110">
        <f>SUMIF(pay!$B$8:$B$507,total!G520,pay!$H$8:$H$507)</f>
        <v>0</v>
      </c>
      <c r="U520" s="110">
        <f>IF(G520&lt;&gt;"",SUMIF(total!$G$8:$G$1007,total!G520,$I$8:$I$1007),0)</f>
        <v>0</v>
      </c>
    </row>
    <row r="521" spans="1:21" x14ac:dyDescent="0.25">
      <c r="A521" s="69">
        <v>514</v>
      </c>
      <c r="B521" s="69" t="str">
        <f>IF(AND(C521&lt;&gt;"",C521&lt;&gt;" -  -  -  -  - "),VLOOKUP(C521,exp!$A$8:$B$507,2,FALSE),"")</f>
        <v/>
      </c>
      <c r="C521" s="60"/>
      <c r="D521" s="69" t="str">
        <f>IF(AND(E521&lt;&gt;"",E521&lt;&gt;" -  -  -  -  - "),VLOOKUP(E521,acc!$A$8:$B$507,2,FALSE),"")</f>
        <v/>
      </c>
      <c r="E521" s="60"/>
      <c r="F521" s="44"/>
      <c r="G521" s="69" t="str">
        <f>IF(AND(H521&lt;&gt;"",H521&lt;&gt;" -  -  -  -  - "),VLOOKUP(H521,pay!$A$8:$B$507,2,FALSE),"")</f>
        <v/>
      </c>
      <c r="H521" s="60"/>
      <c r="I521" s="44"/>
      <c r="J521" s="93" t="str">
        <f t="shared" ref="J521:J584" si="40">IF(F521&lt;&gt;I521,"колони F и I са с различна сума",IF(AND(OR(F521&lt;=0,I521&lt;=0),F521&lt;&gt;"",I521&lt;&gt;""),"Попълнена е сума равна или по-малка от 0-ла",IF(AND(OR(B521&lt;&gt;"",D521&lt;&gt;"",F521&lt;&gt;"",G521&lt;&gt;"",I521&lt;&gt;""),OR(B521="",D521="",F521="",G521="",I521="")),"Не са попълнени всички полета","OK")))</f>
        <v>OK</v>
      </c>
      <c r="K521" s="93" t="str">
        <f t="shared" ref="K521:K584" si="41">IF(O521&gt;P521,"Разходът е на по-висока стойност от посочените в Таблица 5 части от счетовнодни документи",IF(O521&gt;Q521,"Разходът е на по-висока стойност от посочените в Таблица 5 части от платежни документи","OK"))</f>
        <v>OK</v>
      </c>
      <c r="L521" s="93" t="str">
        <f t="shared" ref="L521:L584" si="42">IF(R521&lt;S521,"Сумата на частите на счетоводния документ в Т5, е по-голяма от стойността му в Т3","OK")</f>
        <v>OK</v>
      </c>
      <c r="M521" s="93" t="str">
        <f t="shared" ref="M521:M584" si="43">IF(T521&lt;U521,"Сумата на частите на платежния документ в Т5, е по-голяма от стойността му в Т4","OK")</f>
        <v>OK</v>
      </c>
      <c r="N521" s="63" t="str">
        <f t="shared" ref="N521:N584" si="44">IF(OR(ABS(F521)*100&gt;TRUNC(ABS(F521)*100),ABS(I521)*100&gt;TRUNC(ABS(I521)*100)),"Въведена е сума с повече от два знака след десетичната запетая","")</f>
        <v/>
      </c>
      <c r="O521" s="110">
        <f>SUMIF(exp!$B$8:$B$507,total!B521,exp!$Q$8:$Q$507)</f>
        <v>0</v>
      </c>
      <c r="P521" s="111">
        <f>IF(B521&lt;&gt;"",SUMIF(total!$B$8:$B$1007,total!B521,$F$8:$F$1007),0)</f>
        <v>0</v>
      </c>
      <c r="Q521" s="110">
        <f>SUMIF(total!$B$8:$B$1007,total!B521,$I$8:$I$1007)</f>
        <v>0</v>
      </c>
      <c r="R521" s="110">
        <f>SUMIF(acc!$B$8:$B$507,total!D521,acc!$J$8:$J$507)</f>
        <v>0</v>
      </c>
      <c r="S521" s="110">
        <f>IF(D521&lt;&gt;"",SUMIF(total!$D$8:$D$1007,total!D521,$F$8:$F$1007),0)</f>
        <v>0</v>
      </c>
      <c r="T521" s="110">
        <f>SUMIF(pay!$B$8:$B$507,total!G521,pay!$H$8:$H$507)</f>
        <v>0</v>
      </c>
      <c r="U521" s="110">
        <f>IF(G521&lt;&gt;"",SUMIF(total!$G$8:$G$1007,total!G521,$I$8:$I$1007),0)</f>
        <v>0</v>
      </c>
    </row>
    <row r="522" spans="1:21" x14ac:dyDescent="0.25">
      <c r="A522" s="69">
        <v>515</v>
      </c>
      <c r="B522" s="69" t="str">
        <f>IF(AND(C522&lt;&gt;"",C522&lt;&gt;" -  -  -  -  - "),VLOOKUP(C522,exp!$A$8:$B$507,2,FALSE),"")</f>
        <v/>
      </c>
      <c r="C522" s="60"/>
      <c r="D522" s="69" t="str">
        <f>IF(AND(E522&lt;&gt;"",E522&lt;&gt;" -  -  -  -  - "),VLOOKUP(E522,acc!$A$8:$B$507,2,FALSE),"")</f>
        <v/>
      </c>
      <c r="E522" s="60"/>
      <c r="F522" s="44"/>
      <c r="G522" s="69" t="str">
        <f>IF(AND(H522&lt;&gt;"",H522&lt;&gt;" -  -  -  -  - "),VLOOKUP(H522,pay!$A$8:$B$507,2,FALSE),"")</f>
        <v/>
      </c>
      <c r="H522" s="60"/>
      <c r="I522" s="44"/>
      <c r="J522" s="93" t="str">
        <f t="shared" si="40"/>
        <v>OK</v>
      </c>
      <c r="K522" s="93" t="str">
        <f t="shared" si="41"/>
        <v>OK</v>
      </c>
      <c r="L522" s="93" t="str">
        <f t="shared" si="42"/>
        <v>OK</v>
      </c>
      <c r="M522" s="93" t="str">
        <f t="shared" si="43"/>
        <v>OK</v>
      </c>
      <c r="N522" s="63" t="str">
        <f t="shared" si="44"/>
        <v/>
      </c>
      <c r="O522" s="110">
        <f>SUMIF(exp!$B$8:$B$507,total!B522,exp!$Q$8:$Q$507)</f>
        <v>0</v>
      </c>
      <c r="P522" s="111">
        <f>IF(B522&lt;&gt;"",SUMIF(total!$B$8:$B$1007,total!B522,$F$8:$F$1007),0)</f>
        <v>0</v>
      </c>
      <c r="Q522" s="110">
        <f>SUMIF(total!$B$8:$B$1007,total!B522,$I$8:$I$1007)</f>
        <v>0</v>
      </c>
      <c r="R522" s="110">
        <f>SUMIF(acc!$B$8:$B$507,total!D522,acc!$J$8:$J$507)</f>
        <v>0</v>
      </c>
      <c r="S522" s="110">
        <f>IF(D522&lt;&gt;"",SUMIF(total!$D$8:$D$1007,total!D522,$F$8:$F$1007),0)</f>
        <v>0</v>
      </c>
      <c r="T522" s="110">
        <f>SUMIF(pay!$B$8:$B$507,total!G522,pay!$H$8:$H$507)</f>
        <v>0</v>
      </c>
      <c r="U522" s="110">
        <f>IF(G522&lt;&gt;"",SUMIF(total!$G$8:$G$1007,total!G522,$I$8:$I$1007),0)</f>
        <v>0</v>
      </c>
    </row>
    <row r="523" spans="1:21" x14ac:dyDescent="0.25">
      <c r="A523" s="69">
        <v>516</v>
      </c>
      <c r="B523" s="69" t="str">
        <f>IF(AND(C523&lt;&gt;"",C523&lt;&gt;" -  -  -  -  - "),VLOOKUP(C523,exp!$A$8:$B$507,2,FALSE),"")</f>
        <v/>
      </c>
      <c r="C523" s="60"/>
      <c r="D523" s="69" t="str">
        <f>IF(AND(E523&lt;&gt;"",E523&lt;&gt;" -  -  -  -  - "),VLOOKUP(E523,acc!$A$8:$B$507,2,FALSE),"")</f>
        <v/>
      </c>
      <c r="E523" s="60"/>
      <c r="F523" s="44"/>
      <c r="G523" s="69" t="str">
        <f>IF(AND(H523&lt;&gt;"",H523&lt;&gt;" -  -  -  -  - "),VLOOKUP(H523,pay!$A$8:$B$507,2,FALSE),"")</f>
        <v/>
      </c>
      <c r="H523" s="60"/>
      <c r="I523" s="44"/>
      <c r="J523" s="93" t="str">
        <f t="shared" si="40"/>
        <v>OK</v>
      </c>
      <c r="K523" s="93" t="str">
        <f t="shared" si="41"/>
        <v>OK</v>
      </c>
      <c r="L523" s="93" t="str">
        <f t="shared" si="42"/>
        <v>OK</v>
      </c>
      <c r="M523" s="93" t="str">
        <f t="shared" si="43"/>
        <v>OK</v>
      </c>
      <c r="N523" s="63" t="str">
        <f t="shared" si="44"/>
        <v/>
      </c>
      <c r="O523" s="110">
        <f>SUMIF(exp!$B$8:$B$507,total!B523,exp!$Q$8:$Q$507)</f>
        <v>0</v>
      </c>
      <c r="P523" s="111">
        <f>IF(B523&lt;&gt;"",SUMIF(total!$B$8:$B$1007,total!B523,$F$8:$F$1007),0)</f>
        <v>0</v>
      </c>
      <c r="Q523" s="110">
        <f>SUMIF(total!$B$8:$B$1007,total!B523,$I$8:$I$1007)</f>
        <v>0</v>
      </c>
      <c r="R523" s="110">
        <f>SUMIF(acc!$B$8:$B$507,total!D523,acc!$J$8:$J$507)</f>
        <v>0</v>
      </c>
      <c r="S523" s="110">
        <f>IF(D523&lt;&gt;"",SUMIF(total!$D$8:$D$1007,total!D523,$F$8:$F$1007),0)</f>
        <v>0</v>
      </c>
      <c r="T523" s="110">
        <f>SUMIF(pay!$B$8:$B$507,total!G523,pay!$H$8:$H$507)</f>
        <v>0</v>
      </c>
      <c r="U523" s="110">
        <f>IF(G523&lt;&gt;"",SUMIF(total!$G$8:$G$1007,total!G523,$I$8:$I$1007),0)</f>
        <v>0</v>
      </c>
    </row>
    <row r="524" spans="1:21" x14ac:dyDescent="0.25">
      <c r="A524" s="69">
        <v>517</v>
      </c>
      <c r="B524" s="69" t="str">
        <f>IF(AND(C524&lt;&gt;"",C524&lt;&gt;" -  -  -  -  - "),VLOOKUP(C524,exp!$A$8:$B$507,2,FALSE),"")</f>
        <v/>
      </c>
      <c r="C524" s="60"/>
      <c r="D524" s="69" t="str">
        <f>IF(AND(E524&lt;&gt;"",E524&lt;&gt;" -  -  -  -  - "),VLOOKUP(E524,acc!$A$8:$B$507,2,FALSE),"")</f>
        <v/>
      </c>
      <c r="E524" s="60"/>
      <c r="F524" s="44"/>
      <c r="G524" s="69" t="str">
        <f>IF(AND(H524&lt;&gt;"",H524&lt;&gt;" -  -  -  -  - "),VLOOKUP(H524,pay!$A$8:$B$507,2,FALSE),"")</f>
        <v/>
      </c>
      <c r="H524" s="60"/>
      <c r="I524" s="44"/>
      <c r="J524" s="93" t="str">
        <f t="shared" si="40"/>
        <v>OK</v>
      </c>
      <c r="K524" s="93" t="str">
        <f t="shared" si="41"/>
        <v>OK</v>
      </c>
      <c r="L524" s="93" t="str">
        <f t="shared" si="42"/>
        <v>OK</v>
      </c>
      <c r="M524" s="93" t="str">
        <f t="shared" si="43"/>
        <v>OK</v>
      </c>
      <c r="N524" s="63" t="str">
        <f t="shared" si="44"/>
        <v/>
      </c>
      <c r="O524" s="110">
        <f>SUMIF(exp!$B$8:$B$507,total!B524,exp!$Q$8:$Q$507)</f>
        <v>0</v>
      </c>
      <c r="P524" s="111">
        <f>IF(B524&lt;&gt;"",SUMIF(total!$B$8:$B$1007,total!B524,$F$8:$F$1007),0)</f>
        <v>0</v>
      </c>
      <c r="Q524" s="110">
        <f>SUMIF(total!$B$8:$B$1007,total!B524,$I$8:$I$1007)</f>
        <v>0</v>
      </c>
      <c r="R524" s="110">
        <f>SUMIF(acc!$B$8:$B$507,total!D524,acc!$J$8:$J$507)</f>
        <v>0</v>
      </c>
      <c r="S524" s="110">
        <f>IF(D524&lt;&gt;"",SUMIF(total!$D$8:$D$1007,total!D524,$F$8:$F$1007),0)</f>
        <v>0</v>
      </c>
      <c r="T524" s="110">
        <f>SUMIF(pay!$B$8:$B$507,total!G524,pay!$H$8:$H$507)</f>
        <v>0</v>
      </c>
      <c r="U524" s="110">
        <f>IF(G524&lt;&gt;"",SUMIF(total!$G$8:$G$1007,total!G524,$I$8:$I$1007),0)</f>
        <v>0</v>
      </c>
    </row>
    <row r="525" spans="1:21" x14ac:dyDescent="0.25">
      <c r="A525" s="69">
        <v>518</v>
      </c>
      <c r="B525" s="69" t="str">
        <f>IF(AND(C525&lt;&gt;"",C525&lt;&gt;" -  -  -  -  - "),VLOOKUP(C525,exp!$A$8:$B$507,2,FALSE),"")</f>
        <v/>
      </c>
      <c r="C525" s="60"/>
      <c r="D525" s="69" t="str">
        <f>IF(AND(E525&lt;&gt;"",E525&lt;&gt;" -  -  -  -  - "),VLOOKUP(E525,acc!$A$8:$B$507,2,FALSE),"")</f>
        <v/>
      </c>
      <c r="E525" s="60"/>
      <c r="F525" s="44"/>
      <c r="G525" s="69" t="str">
        <f>IF(AND(H525&lt;&gt;"",H525&lt;&gt;" -  -  -  -  - "),VLOOKUP(H525,pay!$A$8:$B$507,2,FALSE),"")</f>
        <v/>
      </c>
      <c r="H525" s="60"/>
      <c r="I525" s="44"/>
      <c r="J525" s="93" t="str">
        <f t="shared" si="40"/>
        <v>OK</v>
      </c>
      <c r="K525" s="93" t="str">
        <f t="shared" si="41"/>
        <v>OK</v>
      </c>
      <c r="L525" s="93" t="str">
        <f t="shared" si="42"/>
        <v>OK</v>
      </c>
      <c r="M525" s="93" t="str">
        <f t="shared" si="43"/>
        <v>OK</v>
      </c>
      <c r="N525" s="63" t="str">
        <f t="shared" si="44"/>
        <v/>
      </c>
      <c r="O525" s="110">
        <f>SUMIF(exp!$B$8:$B$507,total!B525,exp!$Q$8:$Q$507)</f>
        <v>0</v>
      </c>
      <c r="P525" s="111">
        <f>IF(B525&lt;&gt;"",SUMIF(total!$B$8:$B$1007,total!B525,$F$8:$F$1007),0)</f>
        <v>0</v>
      </c>
      <c r="Q525" s="110">
        <f>SUMIF(total!$B$8:$B$1007,total!B525,$I$8:$I$1007)</f>
        <v>0</v>
      </c>
      <c r="R525" s="110">
        <f>SUMIF(acc!$B$8:$B$507,total!D525,acc!$J$8:$J$507)</f>
        <v>0</v>
      </c>
      <c r="S525" s="110">
        <f>IF(D525&lt;&gt;"",SUMIF(total!$D$8:$D$1007,total!D525,$F$8:$F$1007),0)</f>
        <v>0</v>
      </c>
      <c r="T525" s="110">
        <f>SUMIF(pay!$B$8:$B$507,total!G525,pay!$H$8:$H$507)</f>
        <v>0</v>
      </c>
      <c r="U525" s="110">
        <f>IF(G525&lt;&gt;"",SUMIF(total!$G$8:$G$1007,total!G525,$I$8:$I$1007),0)</f>
        <v>0</v>
      </c>
    </row>
    <row r="526" spans="1:21" x14ac:dyDescent="0.25">
      <c r="A526" s="69">
        <v>519</v>
      </c>
      <c r="B526" s="69" t="str">
        <f>IF(AND(C526&lt;&gt;"",C526&lt;&gt;" -  -  -  -  - "),VLOOKUP(C526,exp!$A$8:$B$507,2,FALSE),"")</f>
        <v/>
      </c>
      <c r="C526" s="60"/>
      <c r="D526" s="69" t="str">
        <f>IF(AND(E526&lt;&gt;"",E526&lt;&gt;" -  -  -  -  - "),VLOOKUP(E526,acc!$A$8:$B$507,2,FALSE),"")</f>
        <v/>
      </c>
      <c r="E526" s="60"/>
      <c r="F526" s="44"/>
      <c r="G526" s="69" t="str">
        <f>IF(AND(H526&lt;&gt;"",H526&lt;&gt;" -  -  -  -  - "),VLOOKUP(H526,pay!$A$8:$B$507,2,FALSE),"")</f>
        <v/>
      </c>
      <c r="H526" s="60"/>
      <c r="I526" s="44"/>
      <c r="J526" s="93" t="str">
        <f t="shared" si="40"/>
        <v>OK</v>
      </c>
      <c r="K526" s="93" t="str">
        <f t="shared" si="41"/>
        <v>OK</v>
      </c>
      <c r="L526" s="93" t="str">
        <f t="shared" si="42"/>
        <v>OK</v>
      </c>
      <c r="M526" s="93" t="str">
        <f t="shared" si="43"/>
        <v>OK</v>
      </c>
      <c r="N526" s="63" t="str">
        <f t="shared" si="44"/>
        <v/>
      </c>
      <c r="O526" s="110">
        <f>SUMIF(exp!$B$8:$B$507,total!B526,exp!$Q$8:$Q$507)</f>
        <v>0</v>
      </c>
      <c r="P526" s="111">
        <f>IF(B526&lt;&gt;"",SUMIF(total!$B$8:$B$1007,total!B526,$F$8:$F$1007),0)</f>
        <v>0</v>
      </c>
      <c r="Q526" s="110">
        <f>SUMIF(total!$B$8:$B$1007,total!B526,$I$8:$I$1007)</f>
        <v>0</v>
      </c>
      <c r="R526" s="110">
        <f>SUMIF(acc!$B$8:$B$507,total!D526,acc!$J$8:$J$507)</f>
        <v>0</v>
      </c>
      <c r="S526" s="110">
        <f>IF(D526&lt;&gt;"",SUMIF(total!$D$8:$D$1007,total!D526,$F$8:$F$1007),0)</f>
        <v>0</v>
      </c>
      <c r="T526" s="110">
        <f>SUMIF(pay!$B$8:$B$507,total!G526,pay!$H$8:$H$507)</f>
        <v>0</v>
      </c>
      <c r="U526" s="110">
        <f>IF(G526&lt;&gt;"",SUMIF(total!$G$8:$G$1007,total!G526,$I$8:$I$1007),0)</f>
        <v>0</v>
      </c>
    </row>
    <row r="527" spans="1:21" x14ac:dyDescent="0.25">
      <c r="A527" s="69">
        <v>520</v>
      </c>
      <c r="B527" s="69" t="str">
        <f>IF(AND(C527&lt;&gt;"",C527&lt;&gt;" -  -  -  -  - "),VLOOKUP(C527,exp!$A$8:$B$507,2,FALSE),"")</f>
        <v/>
      </c>
      <c r="C527" s="60"/>
      <c r="D527" s="69" t="str">
        <f>IF(AND(E527&lt;&gt;"",E527&lt;&gt;" -  -  -  -  - "),VLOOKUP(E527,acc!$A$8:$B$507,2,FALSE),"")</f>
        <v/>
      </c>
      <c r="E527" s="60"/>
      <c r="F527" s="44"/>
      <c r="G527" s="69" t="str">
        <f>IF(AND(H527&lt;&gt;"",H527&lt;&gt;" -  -  -  -  - "),VLOOKUP(H527,pay!$A$8:$B$507,2,FALSE),"")</f>
        <v/>
      </c>
      <c r="H527" s="60"/>
      <c r="I527" s="44"/>
      <c r="J527" s="93" t="str">
        <f t="shared" si="40"/>
        <v>OK</v>
      </c>
      <c r="K527" s="93" t="str">
        <f t="shared" si="41"/>
        <v>OK</v>
      </c>
      <c r="L527" s="93" t="str">
        <f t="shared" si="42"/>
        <v>OK</v>
      </c>
      <c r="M527" s="93" t="str">
        <f t="shared" si="43"/>
        <v>OK</v>
      </c>
      <c r="N527" s="63" t="str">
        <f t="shared" si="44"/>
        <v/>
      </c>
      <c r="O527" s="110">
        <f>SUMIF(exp!$B$8:$B$507,total!B527,exp!$Q$8:$Q$507)</f>
        <v>0</v>
      </c>
      <c r="P527" s="111">
        <f>IF(B527&lt;&gt;"",SUMIF(total!$B$8:$B$1007,total!B527,$F$8:$F$1007),0)</f>
        <v>0</v>
      </c>
      <c r="Q527" s="110">
        <f>SUMIF(total!$B$8:$B$1007,total!B527,$I$8:$I$1007)</f>
        <v>0</v>
      </c>
      <c r="R527" s="110">
        <f>SUMIF(acc!$B$8:$B$507,total!D527,acc!$J$8:$J$507)</f>
        <v>0</v>
      </c>
      <c r="S527" s="110">
        <f>IF(D527&lt;&gt;"",SUMIF(total!$D$8:$D$1007,total!D527,$F$8:$F$1007),0)</f>
        <v>0</v>
      </c>
      <c r="T527" s="110">
        <f>SUMIF(pay!$B$8:$B$507,total!G527,pay!$H$8:$H$507)</f>
        <v>0</v>
      </c>
      <c r="U527" s="110">
        <f>IF(G527&lt;&gt;"",SUMIF(total!$G$8:$G$1007,total!G527,$I$8:$I$1007),0)</f>
        <v>0</v>
      </c>
    </row>
    <row r="528" spans="1:21" x14ac:dyDescent="0.25">
      <c r="A528" s="69">
        <v>521</v>
      </c>
      <c r="B528" s="69" t="str">
        <f>IF(AND(C528&lt;&gt;"",C528&lt;&gt;" -  -  -  -  - "),VLOOKUP(C528,exp!$A$8:$B$507,2,FALSE),"")</f>
        <v/>
      </c>
      <c r="C528" s="60"/>
      <c r="D528" s="69" t="str">
        <f>IF(AND(E528&lt;&gt;"",E528&lt;&gt;" -  -  -  -  - "),VLOOKUP(E528,acc!$A$8:$B$507,2,FALSE),"")</f>
        <v/>
      </c>
      <c r="E528" s="60"/>
      <c r="F528" s="44"/>
      <c r="G528" s="69" t="str">
        <f>IF(AND(H528&lt;&gt;"",H528&lt;&gt;" -  -  -  -  - "),VLOOKUP(H528,pay!$A$8:$B$507,2,FALSE),"")</f>
        <v/>
      </c>
      <c r="H528" s="60"/>
      <c r="I528" s="44"/>
      <c r="J528" s="93" t="str">
        <f t="shared" si="40"/>
        <v>OK</v>
      </c>
      <c r="K528" s="93" t="str">
        <f t="shared" si="41"/>
        <v>OK</v>
      </c>
      <c r="L528" s="93" t="str">
        <f t="shared" si="42"/>
        <v>OK</v>
      </c>
      <c r="M528" s="93" t="str">
        <f t="shared" si="43"/>
        <v>OK</v>
      </c>
      <c r="N528" s="63" t="str">
        <f t="shared" si="44"/>
        <v/>
      </c>
      <c r="O528" s="110">
        <f>SUMIF(exp!$B$8:$B$507,total!B528,exp!$Q$8:$Q$507)</f>
        <v>0</v>
      </c>
      <c r="P528" s="111">
        <f>IF(B528&lt;&gt;"",SUMIF(total!$B$8:$B$1007,total!B528,$F$8:$F$1007),0)</f>
        <v>0</v>
      </c>
      <c r="Q528" s="110">
        <f>SUMIF(total!$B$8:$B$1007,total!B528,$I$8:$I$1007)</f>
        <v>0</v>
      </c>
      <c r="R528" s="110">
        <f>SUMIF(acc!$B$8:$B$507,total!D528,acc!$J$8:$J$507)</f>
        <v>0</v>
      </c>
      <c r="S528" s="110">
        <f>IF(D528&lt;&gt;"",SUMIF(total!$D$8:$D$1007,total!D528,$F$8:$F$1007),0)</f>
        <v>0</v>
      </c>
      <c r="T528" s="110">
        <f>SUMIF(pay!$B$8:$B$507,total!G528,pay!$H$8:$H$507)</f>
        <v>0</v>
      </c>
      <c r="U528" s="110">
        <f>IF(G528&lt;&gt;"",SUMIF(total!$G$8:$G$1007,total!G528,$I$8:$I$1007),0)</f>
        <v>0</v>
      </c>
    </row>
    <row r="529" spans="1:21" x14ac:dyDescent="0.25">
      <c r="A529" s="69">
        <v>522</v>
      </c>
      <c r="B529" s="69" t="str">
        <f>IF(AND(C529&lt;&gt;"",C529&lt;&gt;" -  -  -  -  - "),VLOOKUP(C529,exp!$A$8:$B$507,2,FALSE),"")</f>
        <v/>
      </c>
      <c r="C529" s="60"/>
      <c r="D529" s="69" t="str">
        <f>IF(AND(E529&lt;&gt;"",E529&lt;&gt;" -  -  -  -  - "),VLOOKUP(E529,acc!$A$8:$B$507,2,FALSE),"")</f>
        <v/>
      </c>
      <c r="E529" s="60"/>
      <c r="F529" s="44"/>
      <c r="G529" s="69" t="str">
        <f>IF(AND(H529&lt;&gt;"",H529&lt;&gt;" -  -  -  -  - "),VLOOKUP(H529,pay!$A$8:$B$507,2,FALSE),"")</f>
        <v/>
      </c>
      <c r="H529" s="60"/>
      <c r="I529" s="44"/>
      <c r="J529" s="93" t="str">
        <f t="shared" si="40"/>
        <v>OK</v>
      </c>
      <c r="K529" s="93" t="str">
        <f t="shared" si="41"/>
        <v>OK</v>
      </c>
      <c r="L529" s="93" t="str">
        <f t="shared" si="42"/>
        <v>OK</v>
      </c>
      <c r="M529" s="93" t="str">
        <f t="shared" si="43"/>
        <v>OK</v>
      </c>
      <c r="N529" s="63" t="str">
        <f t="shared" si="44"/>
        <v/>
      </c>
      <c r="O529" s="110">
        <f>SUMIF(exp!$B$8:$B$507,total!B529,exp!$Q$8:$Q$507)</f>
        <v>0</v>
      </c>
      <c r="P529" s="111">
        <f>IF(B529&lt;&gt;"",SUMIF(total!$B$8:$B$1007,total!B529,$F$8:$F$1007),0)</f>
        <v>0</v>
      </c>
      <c r="Q529" s="110">
        <f>SUMIF(total!$B$8:$B$1007,total!B529,$I$8:$I$1007)</f>
        <v>0</v>
      </c>
      <c r="R529" s="110">
        <f>SUMIF(acc!$B$8:$B$507,total!D529,acc!$J$8:$J$507)</f>
        <v>0</v>
      </c>
      <c r="S529" s="110">
        <f>IF(D529&lt;&gt;"",SUMIF(total!$D$8:$D$1007,total!D529,$F$8:$F$1007),0)</f>
        <v>0</v>
      </c>
      <c r="T529" s="110">
        <f>SUMIF(pay!$B$8:$B$507,total!G529,pay!$H$8:$H$507)</f>
        <v>0</v>
      </c>
      <c r="U529" s="110">
        <f>IF(G529&lt;&gt;"",SUMIF(total!$G$8:$G$1007,total!G529,$I$8:$I$1007),0)</f>
        <v>0</v>
      </c>
    </row>
    <row r="530" spans="1:21" x14ac:dyDescent="0.25">
      <c r="A530" s="69">
        <v>523</v>
      </c>
      <c r="B530" s="69" t="str">
        <f>IF(AND(C530&lt;&gt;"",C530&lt;&gt;" -  -  -  -  - "),VLOOKUP(C530,exp!$A$8:$B$507,2,FALSE),"")</f>
        <v/>
      </c>
      <c r="C530" s="60"/>
      <c r="D530" s="69" t="str">
        <f>IF(AND(E530&lt;&gt;"",E530&lt;&gt;" -  -  -  -  - "),VLOOKUP(E530,acc!$A$8:$B$507,2,FALSE),"")</f>
        <v/>
      </c>
      <c r="E530" s="60"/>
      <c r="F530" s="44"/>
      <c r="G530" s="69" t="str">
        <f>IF(AND(H530&lt;&gt;"",H530&lt;&gt;" -  -  -  -  - "),VLOOKUP(H530,pay!$A$8:$B$507,2,FALSE),"")</f>
        <v/>
      </c>
      <c r="H530" s="60"/>
      <c r="I530" s="44"/>
      <c r="J530" s="93" t="str">
        <f t="shared" si="40"/>
        <v>OK</v>
      </c>
      <c r="K530" s="93" t="str">
        <f t="shared" si="41"/>
        <v>OK</v>
      </c>
      <c r="L530" s="93" t="str">
        <f t="shared" si="42"/>
        <v>OK</v>
      </c>
      <c r="M530" s="93" t="str">
        <f t="shared" si="43"/>
        <v>OK</v>
      </c>
      <c r="N530" s="63" t="str">
        <f t="shared" si="44"/>
        <v/>
      </c>
      <c r="O530" s="110">
        <f>SUMIF(exp!$B$8:$B$507,total!B530,exp!$Q$8:$Q$507)</f>
        <v>0</v>
      </c>
      <c r="P530" s="111">
        <f>IF(B530&lt;&gt;"",SUMIF(total!$B$8:$B$1007,total!B530,$F$8:$F$1007),0)</f>
        <v>0</v>
      </c>
      <c r="Q530" s="110">
        <f>SUMIF(total!$B$8:$B$1007,total!B530,$I$8:$I$1007)</f>
        <v>0</v>
      </c>
      <c r="R530" s="110">
        <f>SUMIF(acc!$B$8:$B$507,total!D530,acc!$J$8:$J$507)</f>
        <v>0</v>
      </c>
      <c r="S530" s="110">
        <f>IF(D530&lt;&gt;"",SUMIF(total!$D$8:$D$1007,total!D530,$F$8:$F$1007),0)</f>
        <v>0</v>
      </c>
      <c r="T530" s="110">
        <f>SUMIF(pay!$B$8:$B$507,total!G530,pay!$H$8:$H$507)</f>
        <v>0</v>
      </c>
      <c r="U530" s="110">
        <f>IF(G530&lt;&gt;"",SUMIF(total!$G$8:$G$1007,total!G530,$I$8:$I$1007),0)</f>
        <v>0</v>
      </c>
    </row>
    <row r="531" spans="1:21" x14ac:dyDescent="0.25">
      <c r="A531" s="69">
        <v>524</v>
      </c>
      <c r="B531" s="69" t="str">
        <f>IF(AND(C531&lt;&gt;"",C531&lt;&gt;" -  -  -  -  - "),VLOOKUP(C531,exp!$A$8:$B$507,2,FALSE),"")</f>
        <v/>
      </c>
      <c r="C531" s="60"/>
      <c r="D531" s="69" t="str">
        <f>IF(AND(E531&lt;&gt;"",E531&lt;&gt;" -  -  -  -  - "),VLOOKUP(E531,acc!$A$8:$B$507,2,FALSE),"")</f>
        <v/>
      </c>
      <c r="E531" s="60"/>
      <c r="F531" s="44"/>
      <c r="G531" s="69" t="str">
        <f>IF(AND(H531&lt;&gt;"",H531&lt;&gt;" -  -  -  -  - "),VLOOKUP(H531,pay!$A$8:$B$507,2,FALSE),"")</f>
        <v/>
      </c>
      <c r="H531" s="60"/>
      <c r="I531" s="44"/>
      <c r="J531" s="93" t="str">
        <f t="shared" si="40"/>
        <v>OK</v>
      </c>
      <c r="K531" s="93" t="str">
        <f t="shared" si="41"/>
        <v>OK</v>
      </c>
      <c r="L531" s="93" t="str">
        <f t="shared" si="42"/>
        <v>OK</v>
      </c>
      <c r="M531" s="93" t="str">
        <f t="shared" si="43"/>
        <v>OK</v>
      </c>
      <c r="N531" s="63" t="str">
        <f t="shared" si="44"/>
        <v/>
      </c>
      <c r="O531" s="110">
        <f>SUMIF(exp!$B$8:$B$507,total!B531,exp!$Q$8:$Q$507)</f>
        <v>0</v>
      </c>
      <c r="P531" s="111">
        <f>IF(B531&lt;&gt;"",SUMIF(total!$B$8:$B$1007,total!B531,$F$8:$F$1007),0)</f>
        <v>0</v>
      </c>
      <c r="Q531" s="110">
        <f>SUMIF(total!$B$8:$B$1007,total!B531,$I$8:$I$1007)</f>
        <v>0</v>
      </c>
      <c r="R531" s="110">
        <f>SUMIF(acc!$B$8:$B$507,total!D531,acc!$J$8:$J$507)</f>
        <v>0</v>
      </c>
      <c r="S531" s="110">
        <f>IF(D531&lt;&gt;"",SUMIF(total!$D$8:$D$1007,total!D531,$F$8:$F$1007),0)</f>
        <v>0</v>
      </c>
      <c r="T531" s="110">
        <f>SUMIF(pay!$B$8:$B$507,total!G531,pay!$H$8:$H$507)</f>
        <v>0</v>
      </c>
      <c r="U531" s="110">
        <f>IF(G531&lt;&gt;"",SUMIF(total!$G$8:$G$1007,total!G531,$I$8:$I$1007),0)</f>
        <v>0</v>
      </c>
    </row>
    <row r="532" spans="1:21" x14ac:dyDescent="0.25">
      <c r="A532" s="69">
        <v>525</v>
      </c>
      <c r="B532" s="69" t="str">
        <f>IF(AND(C532&lt;&gt;"",C532&lt;&gt;" -  -  -  -  - "),VLOOKUP(C532,exp!$A$8:$B$507,2,FALSE),"")</f>
        <v/>
      </c>
      <c r="C532" s="60"/>
      <c r="D532" s="69" t="str">
        <f>IF(AND(E532&lt;&gt;"",E532&lt;&gt;" -  -  -  -  - "),VLOOKUP(E532,acc!$A$8:$B$507,2,FALSE),"")</f>
        <v/>
      </c>
      <c r="E532" s="60"/>
      <c r="F532" s="44"/>
      <c r="G532" s="69" t="str">
        <f>IF(AND(H532&lt;&gt;"",H532&lt;&gt;" -  -  -  -  - "),VLOOKUP(H532,pay!$A$8:$B$507,2,FALSE),"")</f>
        <v/>
      </c>
      <c r="H532" s="60"/>
      <c r="I532" s="44"/>
      <c r="J532" s="93" t="str">
        <f t="shared" si="40"/>
        <v>OK</v>
      </c>
      <c r="K532" s="93" t="str">
        <f t="shared" si="41"/>
        <v>OK</v>
      </c>
      <c r="L532" s="93" t="str">
        <f t="shared" si="42"/>
        <v>OK</v>
      </c>
      <c r="M532" s="93" t="str">
        <f t="shared" si="43"/>
        <v>OK</v>
      </c>
      <c r="N532" s="63" t="str">
        <f t="shared" si="44"/>
        <v/>
      </c>
      <c r="O532" s="110">
        <f>SUMIF(exp!$B$8:$B$507,total!B532,exp!$Q$8:$Q$507)</f>
        <v>0</v>
      </c>
      <c r="P532" s="111">
        <f>IF(B532&lt;&gt;"",SUMIF(total!$B$8:$B$1007,total!B532,$F$8:$F$1007),0)</f>
        <v>0</v>
      </c>
      <c r="Q532" s="110">
        <f>SUMIF(total!$B$8:$B$1007,total!B532,$I$8:$I$1007)</f>
        <v>0</v>
      </c>
      <c r="R532" s="110">
        <f>SUMIF(acc!$B$8:$B$507,total!D532,acc!$J$8:$J$507)</f>
        <v>0</v>
      </c>
      <c r="S532" s="110">
        <f>IF(D532&lt;&gt;"",SUMIF(total!$D$8:$D$1007,total!D532,$F$8:$F$1007),0)</f>
        <v>0</v>
      </c>
      <c r="T532" s="110">
        <f>SUMIF(pay!$B$8:$B$507,total!G532,pay!$H$8:$H$507)</f>
        <v>0</v>
      </c>
      <c r="U532" s="110">
        <f>IF(G532&lt;&gt;"",SUMIF(total!$G$8:$G$1007,total!G532,$I$8:$I$1007),0)</f>
        <v>0</v>
      </c>
    </row>
    <row r="533" spans="1:21" x14ac:dyDescent="0.25">
      <c r="A533" s="69">
        <v>526</v>
      </c>
      <c r="B533" s="69" t="str">
        <f>IF(AND(C533&lt;&gt;"",C533&lt;&gt;" -  -  -  -  - "),VLOOKUP(C533,exp!$A$8:$B$507,2,FALSE),"")</f>
        <v/>
      </c>
      <c r="C533" s="60"/>
      <c r="D533" s="69" t="str">
        <f>IF(AND(E533&lt;&gt;"",E533&lt;&gt;" -  -  -  -  - "),VLOOKUP(E533,acc!$A$8:$B$507,2,FALSE),"")</f>
        <v/>
      </c>
      <c r="E533" s="60"/>
      <c r="F533" s="44"/>
      <c r="G533" s="69" t="str">
        <f>IF(AND(H533&lt;&gt;"",H533&lt;&gt;" -  -  -  -  - "),VLOOKUP(H533,pay!$A$8:$B$507,2,FALSE),"")</f>
        <v/>
      </c>
      <c r="H533" s="60"/>
      <c r="I533" s="44"/>
      <c r="J533" s="93" t="str">
        <f t="shared" si="40"/>
        <v>OK</v>
      </c>
      <c r="K533" s="93" t="str">
        <f t="shared" si="41"/>
        <v>OK</v>
      </c>
      <c r="L533" s="93" t="str">
        <f t="shared" si="42"/>
        <v>OK</v>
      </c>
      <c r="M533" s="93" t="str">
        <f t="shared" si="43"/>
        <v>OK</v>
      </c>
      <c r="N533" s="63" t="str">
        <f t="shared" si="44"/>
        <v/>
      </c>
      <c r="O533" s="110">
        <f>SUMIF(exp!$B$8:$B$507,total!B533,exp!$Q$8:$Q$507)</f>
        <v>0</v>
      </c>
      <c r="P533" s="111">
        <f>IF(B533&lt;&gt;"",SUMIF(total!$B$8:$B$1007,total!B533,$F$8:$F$1007),0)</f>
        <v>0</v>
      </c>
      <c r="Q533" s="110">
        <f>SUMIF(total!$B$8:$B$1007,total!B533,$I$8:$I$1007)</f>
        <v>0</v>
      </c>
      <c r="R533" s="110">
        <f>SUMIF(acc!$B$8:$B$507,total!D533,acc!$J$8:$J$507)</f>
        <v>0</v>
      </c>
      <c r="S533" s="110">
        <f>IF(D533&lt;&gt;"",SUMIF(total!$D$8:$D$1007,total!D533,$F$8:$F$1007),0)</f>
        <v>0</v>
      </c>
      <c r="T533" s="110">
        <f>SUMIF(pay!$B$8:$B$507,total!G533,pay!$H$8:$H$507)</f>
        <v>0</v>
      </c>
      <c r="U533" s="110">
        <f>IF(G533&lt;&gt;"",SUMIF(total!$G$8:$G$1007,total!G533,$I$8:$I$1007),0)</f>
        <v>0</v>
      </c>
    </row>
    <row r="534" spans="1:21" x14ac:dyDescent="0.25">
      <c r="A534" s="69">
        <v>527</v>
      </c>
      <c r="B534" s="69" t="str">
        <f>IF(AND(C534&lt;&gt;"",C534&lt;&gt;" -  -  -  -  - "),VLOOKUP(C534,exp!$A$8:$B$507,2,FALSE),"")</f>
        <v/>
      </c>
      <c r="C534" s="60"/>
      <c r="D534" s="69" t="str">
        <f>IF(AND(E534&lt;&gt;"",E534&lt;&gt;" -  -  -  -  - "),VLOOKUP(E534,acc!$A$8:$B$507,2,FALSE),"")</f>
        <v/>
      </c>
      <c r="E534" s="60"/>
      <c r="F534" s="44"/>
      <c r="G534" s="69" t="str">
        <f>IF(AND(H534&lt;&gt;"",H534&lt;&gt;" -  -  -  -  - "),VLOOKUP(H534,pay!$A$8:$B$507,2,FALSE),"")</f>
        <v/>
      </c>
      <c r="H534" s="60"/>
      <c r="I534" s="44"/>
      <c r="J534" s="93" t="str">
        <f t="shared" si="40"/>
        <v>OK</v>
      </c>
      <c r="K534" s="93" t="str">
        <f t="shared" si="41"/>
        <v>OK</v>
      </c>
      <c r="L534" s="93" t="str">
        <f t="shared" si="42"/>
        <v>OK</v>
      </c>
      <c r="M534" s="93" t="str">
        <f t="shared" si="43"/>
        <v>OK</v>
      </c>
      <c r="N534" s="63" t="str">
        <f t="shared" si="44"/>
        <v/>
      </c>
      <c r="O534" s="110">
        <f>SUMIF(exp!$B$8:$B$507,total!B534,exp!$Q$8:$Q$507)</f>
        <v>0</v>
      </c>
      <c r="P534" s="111">
        <f>IF(B534&lt;&gt;"",SUMIF(total!$B$8:$B$1007,total!B534,$F$8:$F$1007),0)</f>
        <v>0</v>
      </c>
      <c r="Q534" s="110">
        <f>SUMIF(total!$B$8:$B$1007,total!B534,$I$8:$I$1007)</f>
        <v>0</v>
      </c>
      <c r="R534" s="110">
        <f>SUMIF(acc!$B$8:$B$507,total!D534,acc!$J$8:$J$507)</f>
        <v>0</v>
      </c>
      <c r="S534" s="110">
        <f>IF(D534&lt;&gt;"",SUMIF(total!$D$8:$D$1007,total!D534,$F$8:$F$1007),0)</f>
        <v>0</v>
      </c>
      <c r="T534" s="110">
        <f>SUMIF(pay!$B$8:$B$507,total!G534,pay!$H$8:$H$507)</f>
        <v>0</v>
      </c>
      <c r="U534" s="110">
        <f>IF(G534&lt;&gt;"",SUMIF(total!$G$8:$G$1007,total!G534,$I$8:$I$1007),0)</f>
        <v>0</v>
      </c>
    </row>
    <row r="535" spans="1:21" x14ac:dyDescent="0.25">
      <c r="A535" s="69">
        <v>528</v>
      </c>
      <c r="B535" s="69" t="str">
        <f>IF(AND(C535&lt;&gt;"",C535&lt;&gt;" -  -  -  -  - "),VLOOKUP(C535,exp!$A$8:$B$507,2,FALSE),"")</f>
        <v/>
      </c>
      <c r="C535" s="60"/>
      <c r="D535" s="69" t="str">
        <f>IF(AND(E535&lt;&gt;"",E535&lt;&gt;" -  -  -  -  - "),VLOOKUP(E535,acc!$A$8:$B$507,2,FALSE),"")</f>
        <v/>
      </c>
      <c r="E535" s="60"/>
      <c r="F535" s="44"/>
      <c r="G535" s="69" t="str">
        <f>IF(AND(H535&lt;&gt;"",H535&lt;&gt;" -  -  -  -  - "),VLOOKUP(H535,pay!$A$8:$B$507,2,FALSE),"")</f>
        <v/>
      </c>
      <c r="H535" s="60"/>
      <c r="I535" s="44"/>
      <c r="J535" s="93" t="str">
        <f t="shared" si="40"/>
        <v>OK</v>
      </c>
      <c r="K535" s="93" t="str">
        <f t="shared" si="41"/>
        <v>OK</v>
      </c>
      <c r="L535" s="93" t="str">
        <f t="shared" si="42"/>
        <v>OK</v>
      </c>
      <c r="M535" s="93" t="str">
        <f t="shared" si="43"/>
        <v>OK</v>
      </c>
      <c r="N535" s="63" t="str">
        <f t="shared" si="44"/>
        <v/>
      </c>
      <c r="O535" s="110">
        <f>SUMIF(exp!$B$8:$B$507,total!B535,exp!$Q$8:$Q$507)</f>
        <v>0</v>
      </c>
      <c r="P535" s="111">
        <f>IF(B535&lt;&gt;"",SUMIF(total!$B$8:$B$1007,total!B535,$F$8:$F$1007),0)</f>
        <v>0</v>
      </c>
      <c r="Q535" s="110">
        <f>SUMIF(total!$B$8:$B$1007,total!B535,$I$8:$I$1007)</f>
        <v>0</v>
      </c>
      <c r="R535" s="110">
        <f>SUMIF(acc!$B$8:$B$507,total!D535,acc!$J$8:$J$507)</f>
        <v>0</v>
      </c>
      <c r="S535" s="110">
        <f>IF(D535&lt;&gt;"",SUMIF(total!$D$8:$D$1007,total!D535,$F$8:$F$1007),0)</f>
        <v>0</v>
      </c>
      <c r="T535" s="110">
        <f>SUMIF(pay!$B$8:$B$507,total!G535,pay!$H$8:$H$507)</f>
        <v>0</v>
      </c>
      <c r="U535" s="110">
        <f>IF(G535&lt;&gt;"",SUMIF(total!$G$8:$G$1007,total!G535,$I$8:$I$1007),0)</f>
        <v>0</v>
      </c>
    </row>
    <row r="536" spans="1:21" x14ac:dyDescent="0.25">
      <c r="A536" s="69">
        <v>529</v>
      </c>
      <c r="B536" s="69" t="str">
        <f>IF(AND(C536&lt;&gt;"",C536&lt;&gt;" -  -  -  -  - "),VLOOKUP(C536,exp!$A$8:$B$507,2,FALSE),"")</f>
        <v/>
      </c>
      <c r="C536" s="60"/>
      <c r="D536" s="69" t="str">
        <f>IF(AND(E536&lt;&gt;"",E536&lt;&gt;" -  -  -  -  - "),VLOOKUP(E536,acc!$A$8:$B$507,2,FALSE),"")</f>
        <v/>
      </c>
      <c r="E536" s="60"/>
      <c r="F536" s="44"/>
      <c r="G536" s="69" t="str">
        <f>IF(AND(H536&lt;&gt;"",H536&lt;&gt;" -  -  -  -  - "),VLOOKUP(H536,pay!$A$8:$B$507,2,FALSE),"")</f>
        <v/>
      </c>
      <c r="H536" s="60"/>
      <c r="I536" s="44"/>
      <c r="J536" s="93" t="str">
        <f t="shared" si="40"/>
        <v>OK</v>
      </c>
      <c r="K536" s="93" t="str">
        <f t="shared" si="41"/>
        <v>OK</v>
      </c>
      <c r="L536" s="93" t="str">
        <f t="shared" si="42"/>
        <v>OK</v>
      </c>
      <c r="M536" s="93" t="str">
        <f t="shared" si="43"/>
        <v>OK</v>
      </c>
      <c r="N536" s="63" t="str">
        <f t="shared" si="44"/>
        <v/>
      </c>
      <c r="O536" s="110">
        <f>SUMIF(exp!$B$8:$B$507,total!B536,exp!$Q$8:$Q$507)</f>
        <v>0</v>
      </c>
      <c r="P536" s="111">
        <f>IF(B536&lt;&gt;"",SUMIF(total!$B$8:$B$1007,total!B536,$F$8:$F$1007),0)</f>
        <v>0</v>
      </c>
      <c r="Q536" s="110">
        <f>SUMIF(total!$B$8:$B$1007,total!B536,$I$8:$I$1007)</f>
        <v>0</v>
      </c>
      <c r="R536" s="110">
        <f>SUMIF(acc!$B$8:$B$507,total!D536,acc!$J$8:$J$507)</f>
        <v>0</v>
      </c>
      <c r="S536" s="110">
        <f>IF(D536&lt;&gt;"",SUMIF(total!$D$8:$D$1007,total!D536,$F$8:$F$1007),0)</f>
        <v>0</v>
      </c>
      <c r="T536" s="110">
        <f>SUMIF(pay!$B$8:$B$507,total!G536,pay!$H$8:$H$507)</f>
        <v>0</v>
      </c>
      <c r="U536" s="110">
        <f>IF(G536&lt;&gt;"",SUMIF(total!$G$8:$G$1007,total!G536,$I$8:$I$1007),0)</f>
        <v>0</v>
      </c>
    </row>
    <row r="537" spans="1:21" x14ac:dyDescent="0.25">
      <c r="A537" s="69">
        <v>530</v>
      </c>
      <c r="B537" s="69" t="str">
        <f>IF(AND(C537&lt;&gt;"",C537&lt;&gt;" -  -  -  -  - "),VLOOKUP(C537,exp!$A$8:$B$507,2,FALSE),"")</f>
        <v/>
      </c>
      <c r="C537" s="60"/>
      <c r="D537" s="69" t="str">
        <f>IF(AND(E537&lt;&gt;"",E537&lt;&gt;" -  -  -  -  - "),VLOOKUP(E537,acc!$A$8:$B$507,2,FALSE),"")</f>
        <v/>
      </c>
      <c r="E537" s="60"/>
      <c r="F537" s="44"/>
      <c r="G537" s="69" t="str">
        <f>IF(AND(H537&lt;&gt;"",H537&lt;&gt;" -  -  -  -  - "),VLOOKUP(H537,pay!$A$8:$B$507,2,FALSE),"")</f>
        <v/>
      </c>
      <c r="H537" s="60"/>
      <c r="I537" s="44"/>
      <c r="J537" s="93" t="str">
        <f t="shared" si="40"/>
        <v>OK</v>
      </c>
      <c r="K537" s="93" t="str">
        <f t="shared" si="41"/>
        <v>OK</v>
      </c>
      <c r="L537" s="93" t="str">
        <f t="shared" si="42"/>
        <v>OK</v>
      </c>
      <c r="M537" s="93" t="str">
        <f t="shared" si="43"/>
        <v>OK</v>
      </c>
      <c r="N537" s="63" t="str">
        <f t="shared" si="44"/>
        <v/>
      </c>
      <c r="O537" s="110">
        <f>SUMIF(exp!$B$8:$B$507,total!B537,exp!$Q$8:$Q$507)</f>
        <v>0</v>
      </c>
      <c r="P537" s="111">
        <f>IF(B537&lt;&gt;"",SUMIF(total!$B$8:$B$1007,total!B537,$F$8:$F$1007),0)</f>
        <v>0</v>
      </c>
      <c r="Q537" s="110">
        <f>SUMIF(total!$B$8:$B$1007,total!B537,$I$8:$I$1007)</f>
        <v>0</v>
      </c>
      <c r="R537" s="110">
        <f>SUMIF(acc!$B$8:$B$507,total!D537,acc!$J$8:$J$507)</f>
        <v>0</v>
      </c>
      <c r="S537" s="110">
        <f>IF(D537&lt;&gt;"",SUMIF(total!$D$8:$D$1007,total!D537,$F$8:$F$1007),0)</f>
        <v>0</v>
      </c>
      <c r="T537" s="110">
        <f>SUMIF(pay!$B$8:$B$507,total!G537,pay!$H$8:$H$507)</f>
        <v>0</v>
      </c>
      <c r="U537" s="110">
        <f>IF(G537&lt;&gt;"",SUMIF(total!$G$8:$G$1007,total!G537,$I$8:$I$1007),0)</f>
        <v>0</v>
      </c>
    </row>
    <row r="538" spans="1:21" x14ac:dyDescent="0.25">
      <c r="A538" s="69">
        <v>531</v>
      </c>
      <c r="B538" s="69" t="str">
        <f>IF(AND(C538&lt;&gt;"",C538&lt;&gt;" -  -  -  -  - "),VLOOKUP(C538,exp!$A$8:$B$507,2,FALSE),"")</f>
        <v/>
      </c>
      <c r="C538" s="60"/>
      <c r="D538" s="69" t="str">
        <f>IF(AND(E538&lt;&gt;"",E538&lt;&gt;" -  -  -  -  - "),VLOOKUP(E538,acc!$A$8:$B$507,2,FALSE),"")</f>
        <v/>
      </c>
      <c r="E538" s="60"/>
      <c r="F538" s="44"/>
      <c r="G538" s="69" t="str">
        <f>IF(AND(H538&lt;&gt;"",H538&lt;&gt;" -  -  -  -  - "),VLOOKUP(H538,pay!$A$8:$B$507,2,FALSE),"")</f>
        <v/>
      </c>
      <c r="H538" s="60"/>
      <c r="I538" s="44"/>
      <c r="J538" s="93" t="str">
        <f t="shared" si="40"/>
        <v>OK</v>
      </c>
      <c r="K538" s="93" t="str">
        <f t="shared" si="41"/>
        <v>OK</v>
      </c>
      <c r="L538" s="93" t="str">
        <f t="shared" si="42"/>
        <v>OK</v>
      </c>
      <c r="M538" s="93" t="str">
        <f t="shared" si="43"/>
        <v>OK</v>
      </c>
      <c r="N538" s="63" t="str">
        <f t="shared" si="44"/>
        <v/>
      </c>
      <c r="O538" s="110">
        <f>SUMIF(exp!$B$8:$B$507,total!B538,exp!$Q$8:$Q$507)</f>
        <v>0</v>
      </c>
      <c r="P538" s="111">
        <f>IF(B538&lt;&gt;"",SUMIF(total!$B$8:$B$1007,total!B538,$F$8:$F$1007),0)</f>
        <v>0</v>
      </c>
      <c r="Q538" s="110">
        <f>SUMIF(total!$B$8:$B$1007,total!B538,$I$8:$I$1007)</f>
        <v>0</v>
      </c>
      <c r="R538" s="110">
        <f>SUMIF(acc!$B$8:$B$507,total!D538,acc!$J$8:$J$507)</f>
        <v>0</v>
      </c>
      <c r="S538" s="110">
        <f>IF(D538&lt;&gt;"",SUMIF(total!$D$8:$D$1007,total!D538,$F$8:$F$1007),0)</f>
        <v>0</v>
      </c>
      <c r="T538" s="110">
        <f>SUMIF(pay!$B$8:$B$507,total!G538,pay!$H$8:$H$507)</f>
        <v>0</v>
      </c>
      <c r="U538" s="110">
        <f>IF(G538&lt;&gt;"",SUMIF(total!$G$8:$G$1007,total!G538,$I$8:$I$1007),0)</f>
        <v>0</v>
      </c>
    </row>
    <row r="539" spans="1:21" x14ac:dyDescent="0.25">
      <c r="A539" s="69">
        <v>532</v>
      </c>
      <c r="B539" s="69" t="str">
        <f>IF(AND(C539&lt;&gt;"",C539&lt;&gt;" -  -  -  -  - "),VLOOKUP(C539,exp!$A$8:$B$507,2,FALSE),"")</f>
        <v/>
      </c>
      <c r="C539" s="60"/>
      <c r="D539" s="69" t="str">
        <f>IF(AND(E539&lt;&gt;"",E539&lt;&gt;" -  -  -  -  - "),VLOOKUP(E539,acc!$A$8:$B$507,2,FALSE),"")</f>
        <v/>
      </c>
      <c r="E539" s="60"/>
      <c r="F539" s="44"/>
      <c r="G539" s="69" t="str">
        <f>IF(AND(H539&lt;&gt;"",H539&lt;&gt;" -  -  -  -  - "),VLOOKUP(H539,pay!$A$8:$B$507,2,FALSE),"")</f>
        <v/>
      </c>
      <c r="H539" s="60"/>
      <c r="I539" s="44"/>
      <c r="J539" s="93" t="str">
        <f t="shared" si="40"/>
        <v>OK</v>
      </c>
      <c r="K539" s="93" t="str">
        <f t="shared" si="41"/>
        <v>OK</v>
      </c>
      <c r="L539" s="93" t="str">
        <f t="shared" si="42"/>
        <v>OK</v>
      </c>
      <c r="M539" s="93" t="str">
        <f t="shared" si="43"/>
        <v>OK</v>
      </c>
      <c r="N539" s="63" t="str">
        <f t="shared" si="44"/>
        <v/>
      </c>
      <c r="O539" s="110">
        <f>SUMIF(exp!$B$8:$B$507,total!B539,exp!$Q$8:$Q$507)</f>
        <v>0</v>
      </c>
      <c r="P539" s="111">
        <f>IF(B539&lt;&gt;"",SUMIF(total!$B$8:$B$1007,total!B539,$F$8:$F$1007),0)</f>
        <v>0</v>
      </c>
      <c r="Q539" s="110">
        <f>SUMIF(total!$B$8:$B$1007,total!B539,$I$8:$I$1007)</f>
        <v>0</v>
      </c>
      <c r="R539" s="110">
        <f>SUMIF(acc!$B$8:$B$507,total!D539,acc!$J$8:$J$507)</f>
        <v>0</v>
      </c>
      <c r="S539" s="110">
        <f>IF(D539&lt;&gt;"",SUMIF(total!$D$8:$D$1007,total!D539,$F$8:$F$1007),0)</f>
        <v>0</v>
      </c>
      <c r="T539" s="110">
        <f>SUMIF(pay!$B$8:$B$507,total!G539,pay!$H$8:$H$507)</f>
        <v>0</v>
      </c>
      <c r="U539" s="110">
        <f>IF(G539&lt;&gt;"",SUMIF(total!$G$8:$G$1007,total!G539,$I$8:$I$1007),0)</f>
        <v>0</v>
      </c>
    </row>
    <row r="540" spans="1:21" x14ac:dyDescent="0.25">
      <c r="A540" s="69">
        <v>533</v>
      </c>
      <c r="B540" s="69" t="str">
        <f>IF(AND(C540&lt;&gt;"",C540&lt;&gt;" -  -  -  -  - "),VLOOKUP(C540,exp!$A$8:$B$507,2,FALSE),"")</f>
        <v/>
      </c>
      <c r="C540" s="60"/>
      <c r="D540" s="69" t="str">
        <f>IF(AND(E540&lt;&gt;"",E540&lt;&gt;" -  -  -  -  - "),VLOOKUP(E540,acc!$A$8:$B$507,2,FALSE),"")</f>
        <v/>
      </c>
      <c r="E540" s="60"/>
      <c r="F540" s="44"/>
      <c r="G540" s="69" t="str">
        <f>IF(AND(H540&lt;&gt;"",H540&lt;&gt;" -  -  -  -  - "),VLOOKUP(H540,pay!$A$8:$B$507,2,FALSE),"")</f>
        <v/>
      </c>
      <c r="H540" s="60"/>
      <c r="I540" s="44"/>
      <c r="J540" s="93" t="str">
        <f t="shared" si="40"/>
        <v>OK</v>
      </c>
      <c r="K540" s="93" t="str">
        <f t="shared" si="41"/>
        <v>OK</v>
      </c>
      <c r="L540" s="93" t="str">
        <f t="shared" si="42"/>
        <v>OK</v>
      </c>
      <c r="M540" s="93" t="str">
        <f t="shared" si="43"/>
        <v>OK</v>
      </c>
      <c r="N540" s="63" t="str">
        <f t="shared" si="44"/>
        <v/>
      </c>
      <c r="O540" s="110">
        <f>SUMIF(exp!$B$8:$B$507,total!B540,exp!$Q$8:$Q$507)</f>
        <v>0</v>
      </c>
      <c r="P540" s="111">
        <f>IF(B540&lt;&gt;"",SUMIF(total!$B$8:$B$1007,total!B540,$F$8:$F$1007),0)</f>
        <v>0</v>
      </c>
      <c r="Q540" s="110">
        <f>SUMIF(total!$B$8:$B$1007,total!B540,$I$8:$I$1007)</f>
        <v>0</v>
      </c>
      <c r="R540" s="110">
        <f>SUMIF(acc!$B$8:$B$507,total!D540,acc!$J$8:$J$507)</f>
        <v>0</v>
      </c>
      <c r="S540" s="110">
        <f>IF(D540&lt;&gt;"",SUMIF(total!$D$8:$D$1007,total!D540,$F$8:$F$1007),0)</f>
        <v>0</v>
      </c>
      <c r="T540" s="110">
        <f>SUMIF(pay!$B$8:$B$507,total!G540,pay!$H$8:$H$507)</f>
        <v>0</v>
      </c>
      <c r="U540" s="110">
        <f>IF(G540&lt;&gt;"",SUMIF(total!$G$8:$G$1007,total!G540,$I$8:$I$1007),0)</f>
        <v>0</v>
      </c>
    </row>
    <row r="541" spans="1:21" x14ac:dyDescent="0.25">
      <c r="A541" s="69">
        <v>534</v>
      </c>
      <c r="B541" s="69" t="str">
        <f>IF(AND(C541&lt;&gt;"",C541&lt;&gt;" -  -  -  -  - "),VLOOKUP(C541,exp!$A$8:$B$507,2,FALSE),"")</f>
        <v/>
      </c>
      <c r="C541" s="60"/>
      <c r="D541" s="69" t="str">
        <f>IF(AND(E541&lt;&gt;"",E541&lt;&gt;" -  -  -  -  - "),VLOOKUP(E541,acc!$A$8:$B$507,2,FALSE),"")</f>
        <v/>
      </c>
      <c r="E541" s="60"/>
      <c r="F541" s="44"/>
      <c r="G541" s="69" t="str">
        <f>IF(AND(H541&lt;&gt;"",H541&lt;&gt;" -  -  -  -  - "),VLOOKUP(H541,pay!$A$8:$B$507,2,FALSE),"")</f>
        <v/>
      </c>
      <c r="H541" s="60"/>
      <c r="I541" s="44"/>
      <c r="J541" s="93" t="str">
        <f t="shared" si="40"/>
        <v>OK</v>
      </c>
      <c r="K541" s="93" t="str">
        <f t="shared" si="41"/>
        <v>OK</v>
      </c>
      <c r="L541" s="93" t="str">
        <f t="shared" si="42"/>
        <v>OK</v>
      </c>
      <c r="M541" s="93" t="str">
        <f t="shared" si="43"/>
        <v>OK</v>
      </c>
      <c r="N541" s="63" t="str">
        <f t="shared" si="44"/>
        <v/>
      </c>
      <c r="O541" s="110">
        <f>SUMIF(exp!$B$8:$B$507,total!B541,exp!$Q$8:$Q$507)</f>
        <v>0</v>
      </c>
      <c r="P541" s="111">
        <f>IF(B541&lt;&gt;"",SUMIF(total!$B$8:$B$1007,total!B541,$F$8:$F$1007),0)</f>
        <v>0</v>
      </c>
      <c r="Q541" s="110">
        <f>SUMIF(total!$B$8:$B$1007,total!B541,$I$8:$I$1007)</f>
        <v>0</v>
      </c>
      <c r="R541" s="110">
        <f>SUMIF(acc!$B$8:$B$507,total!D541,acc!$J$8:$J$507)</f>
        <v>0</v>
      </c>
      <c r="S541" s="110">
        <f>IF(D541&lt;&gt;"",SUMIF(total!$D$8:$D$1007,total!D541,$F$8:$F$1007),0)</f>
        <v>0</v>
      </c>
      <c r="T541" s="110">
        <f>SUMIF(pay!$B$8:$B$507,total!G541,pay!$H$8:$H$507)</f>
        <v>0</v>
      </c>
      <c r="U541" s="110">
        <f>IF(G541&lt;&gt;"",SUMIF(total!$G$8:$G$1007,total!G541,$I$8:$I$1007),0)</f>
        <v>0</v>
      </c>
    </row>
    <row r="542" spans="1:21" x14ac:dyDescent="0.25">
      <c r="A542" s="69">
        <v>535</v>
      </c>
      <c r="B542" s="69" t="str">
        <f>IF(AND(C542&lt;&gt;"",C542&lt;&gt;" -  -  -  -  - "),VLOOKUP(C542,exp!$A$8:$B$507,2,FALSE),"")</f>
        <v/>
      </c>
      <c r="C542" s="60"/>
      <c r="D542" s="69" t="str">
        <f>IF(AND(E542&lt;&gt;"",E542&lt;&gt;" -  -  -  -  - "),VLOOKUP(E542,acc!$A$8:$B$507,2,FALSE),"")</f>
        <v/>
      </c>
      <c r="E542" s="60"/>
      <c r="F542" s="44"/>
      <c r="G542" s="69" t="str">
        <f>IF(AND(H542&lt;&gt;"",H542&lt;&gt;" -  -  -  -  - "),VLOOKUP(H542,pay!$A$8:$B$507,2,FALSE),"")</f>
        <v/>
      </c>
      <c r="H542" s="60"/>
      <c r="I542" s="44"/>
      <c r="J542" s="93" t="str">
        <f t="shared" si="40"/>
        <v>OK</v>
      </c>
      <c r="K542" s="93" t="str">
        <f t="shared" si="41"/>
        <v>OK</v>
      </c>
      <c r="L542" s="93" t="str">
        <f t="shared" si="42"/>
        <v>OK</v>
      </c>
      <c r="M542" s="93" t="str">
        <f t="shared" si="43"/>
        <v>OK</v>
      </c>
      <c r="N542" s="63" t="str">
        <f t="shared" si="44"/>
        <v/>
      </c>
      <c r="O542" s="110">
        <f>SUMIF(exp!$B$8:$B$507,total!B542,exp!$Q$8:$Q$507)</f>
        <v>0</v>
      </c>
      <c r="P542" s="111">
        <f>IF(B542&lt;&gt;"",SUMIF(total!$B$8:$B$1007,total!B542,$F$8:$F$1007),0)</f>
        <v>0</v>
      </c>
      <c r="Q542" s="110">
        <f>SUMIF(total!$B$8:$B$1007,total!B542,$I$8:$I$1007)</f>
        <v>0</v>
      </c>
      <c r="R542" s="110">
        <f>SUMIF(acc!$B$8:$B$507,total!D542,acc!$J$8:$J$507)</f>
        <v>0</v>
      </c>
      <c r="S542" s="110">
        <f>IF(D542&lt;&gt;"",SUMIF(total!$D$8:$D$1007,total!D542,$F$8:$F$1007),0)</f>
        <v>0</v>
      </c>
      <c r="T542" s="110">
        <f>SUMIF(pay!$B$8:$B$507,total!G542,pay!$H$8:$H$507)</f>
        <v>0</v>
      </c>
      <c r="U542" s="110">
        <f>IF(G542&lt;&gt;"",SUMIF(total!$G$8:$G$1007,total!G542,$I$8:$I$1007),0)</f>
        <v>0</v>
      </c>
    </row>
    <row r="543" spans="1:21" x14ac:dyDescent="0.25">
      <c r="A543" s="69">
        <v>536</v>
      </c>
      <c r="B543" s="69" t="str">
        <f>IF(AND(C543&lt;&gt;"",C543&lt;&gt;" -  -  -  -  - "),VLOOKUP(C543,exp!$A$8:$B$507,2,FALSE),"")</f>
        <v/>
      </c>
      <c r="C543" s="60"/>
      <c r="D543" s="69" t="str">
        <f>IF(AND(E543&lt;&gt;"",E543&lt;&gt;" -  -  -  -  - "),VLOOKUP(E543,acc!$A$8:$B$507,2,FALSE),"")</f>
        <v/>
      </c>
      <c r="E543" s="60"/>
      <c r="F543" s="44"/>
      <c r="G543" s="69" t="str">
        <f>IF(AND(H543&lt;&gt;"",H543&lt;&gt;" -  -  -  -  - "),VLOOKUP(H543,pay!$A$8:$B$507,2,FALSE),"")</f>
        <v/>
      </c>
      <c r="H543" s="60"/>
      <c r="I543" s="44"/>
      <c r="J543" s="93" t="str">
        <f t="shared" si="40"/>
        <v>OK</v>
      </c>
      <c r="K543" s="93" t="str">
        <f t="shared" si="41"/>
        <v>OK</v>
      </c>
      <c r="L543" s="93" t="str">
        <f t="shared" si="42"/>
        <v>OK</v>
      </c>
      <c r="M543" s="93" t="str">
        <f t="shared" si="43"/>
        <v>OK</v>
      </c>
      <c r="N543" s="63" t="str">
        <f t="shared" si="44"/>
        <v/>
      </c>
      <c r="O543" s="110">
        <f>SUMIF(exp!$B$8:$B$507,total!B543,exp!$Q$8:$Q$507)</f>
        <v>0</v>
      </c>
      <c r="P543" s="111">
        <f>IF(B543&lt;&gt;"",SUMIF(total!$B$8:$B$1007,total!B543,$F$8:$F$1007),0)</f>
        <v>0</v>
      </c>
      <c r="Q543" s="110">
        <f>SUMIF(total!$B$8:$B$1007,total!B543,$I$8:$I$1007)</f>
        <v>0</v>
      </c>
      <c r="R543" s="110">
        <f>SUMIF(acc!$B$8:$B$507,total!D543,acc!$J$8:$J$507)</f>
        <v>0</v>
      </c>
      <c r="S543" s="110">
        <f>IF(D543&lt;&gt;"",SUMIF(total!$D$8:$D$1007,total!D543,$F$8:$F$1007),0)</f>
        <v>0</v>
      </c>
      <c r="T543" s="110">
        <f>SUMIF(pay!$B$8:$B$507,total!G543,pay!$H$8:$H$507)</f>
        <v>0</v>
      </c>
      <c r="U543" s="110">
        <f>IF(G543&lt;&gt;"",SUMIF(total!$G$8:$G$1007,total!G543,$I$8:$I$1007),0)</f>
        <v>0</v>
      </c>
    </row>
    <row r="544" spans="1:21" x14ac:dyDescent="0.25">
      <c r="A544" s="69">
        <v>537</v>
      </c>
      <c r="B544" s="69" t="str">
        <f>IF(AND(C544&lt;&gt;"",C544&lt;&gt;" -  -  -  -  - "),VLOOKUP(C544,exp!$A$8:$B$507,2,FALSE),"")</f>
        <v/>
      </c>
      <c r="C544" s="60"/>
      <c r="D544" s="69" t="str">
        <f>IF(AND(E544&lt;&gt;"",E544&lt;&gt;" -  -  -  -  - "),VLOOKUP(E544,acc!$A$8:$B$507,2,FALSE),"")</f>
        <v/>
      </c>
      <c r="E544" s="60"/>
      <c r="F544" s="44"/>
      <c r="G544" s="69" t="str">
        <f>IF(AND(H544&lt;&gt;"",H544&lt;&gt;" -  -  -  -  - "),VLOOKUP(H544,pay!$A$8:$B$507,2,FALSE),"")</f>
        <v/>
      </c>
      <c r="H544" s="60"/>
      <c r="I544" s="44"/>
      <c r="J544" s="93" t="str">
        <f t="shared" si="40"/>
        <v>OK</v>
      </c>
      <c r="K544" s="93" t="str">
        <f t="shared" si="41"/>
        <v>OK</v>
      </c>
      <c r="L544" s="93" t="str">
        <f t="shared" si="42"/>
        <v>OK</v>
      </c>
      <c r="M544" s="93" t="str">
        <f t="shared" si="43"/>
        <v>OK</v>
      </c>
      <c r="N544" s="63" t="str">
        <f t="shared" si="44"/>
        <v/>
      </c>
      <c r="O544" s="110">
        <f>SUMIF(exp!$B$8:$B$507,total!B544,exp!$Q$8:$Q$507)</f>
        <v>0</v>
      </c>
      <c r="P544" s="111">
        <f>IF(B544&lt;&gt;"",SUMIF(total!$B$8:$B$1007,total!B544,$F$8:$F$1007),0)</f>
        <v>0</v>
      </c>
      <c r="Q544" s="110">
        <f>SUMIF(total!$B$8:$B$1007,total!B544,$I$8:$I$1007)</f>
        <v>0</v>
      </c>
      <c r="R544" s="110">
        <f>SUMIF(acc!$B$8:$B$507,total!D544,acc!$J$8:$J$507)</f>
        <v>0</v>
      </c>
      <c r="S544" s="110">
        <f>IF(D544&lt;&gt;"",SUMIF(total!$D$8:$D$1007,total!D544,$F$8:$F$1007),0)</f>
        <v>0</v>
      </c>
      <c r="T544" s="110">
        <f>SUMIF(pay!$B$8:$B$507,total!G544,pay!$H$8:$H$507)</f>
        <v>0</v>
      </c>
      <c r="U544" s="110">
        <f>IF(G544&lt;&gt;"",SUMIF(total!$G$8:$G$1007,total!G544,$I$8:$I$1007),0)</f>
        <v>0</v>
      </c>
    </row>
    <row r="545" spans="1:21" x14ac:dyDescent="0.25">
      <c r="A545" s="69">
        <v>538</v>
      </c>
      <c r="B545" s="69" t="str">
        <f>IF(AND(C545&lt;&gt;"",C545&lt;&gt;" -  -  -  -  - "),VLOOKUP(C545,exp!$A$8:$B$507,2,FALSE),"")</f>
        <v/>
      </c>
      <c r="C545" s="60"/>
      <c r="D545" s="69" t="str">
        <f>IF(AND(E545&lt;&gt;"",E545&lt;&gt;" -  -  -  -  - "),VLOOKUP(E545,acc!$A$8:$B$507,2,FALSE),"")</f>
        <v/>
      </c>
      <c r="E545" s="60"/>
      <c r="F545" s="44"/>
      <c r="G545" s="69" t="str">
        <f>IF(AND(H545&lt;&gt;"",H545&lt;&gt;" -  -  -  -  - "),VLOOKUP(H545,pay!$A$8:$B$507,2,FALSE),"")</f>
        <v/>
      </c>
      <c r="H545" s="60"/>
      <c r="I545" s="44"/>
      <c r="J545" s="93" t="str">
        <f t="shared" si="40"/>
        <v>OK</v>
      </c>
      <c r="K545" s="93" t="str">
        <f t="shared" si="41"/>
        <v>OK</v>
      </c>
      <c r="L545" s="93" t="str">
        <f t="shared" si="42"/>
        <v>OK</v>
      </c>
      <c r="M545" s="93" t="str">
        <f t="shared" si="43"/>
        <v>OK</v>
      </c>
      <c r="N545" s="63" t="str">
        <f t="shared" si="44"/>
        <v/>
      </c>
      <c r="O545" s="110">
        <f>SUMIF(exp!$B$8:$B$507,total!B545,exp!$Q$8:$Q$507)</f>
        <v>0</v>
      </c>
      <c r="P545" s="111">
        <f>IF(B545&lt;&gt;"",SUMIF(total!$B$8:$B$1007,total!B545,$F$8:$F$1007),0)</f>
        <v>0</v>
      </c>
      <c r="Q545" s="110">
        <f>SUMIF(total!$B$8:$B$1007,total!B545,$I$8:$I$1007)</f>
        <v>0</v>
      </c>
      <c r="R545" s="110">
        <f>SUMIF(acc!$B$8:$B$507,total!D545,acc!$J$8:$J$507)</f>
        <v>0</v>
      </c>
      <c r="S545" s="110">
        <f>IF(D545&lt;&gt;"",SUMIF(total!$D$8:$D$1007,total!D545,$F$8:$F$1007),0)</f>
        <v>0</v>
      </c>
      <c r="T545" s="110">
        <f>SUMIF(pay!$B$8:$B$507,total!G545,pay!$H$8:$H$507)</f>
        <v>0</v>
      </c>
      <c r="U545" s="110">
        <f>IF(G545&lt;&gt;"",SUMIF(total!$G$8:$G$1007,total!G545,$I$8:$I$1007),0)</f>
        <v>0</v>
      </c>
    </row>
    <row r="546" spans="1:21" x14ac:dyDescent="0.25">
      <c r="A546" s="69">
        <v>539</v>
      </c>
      <c r="B546" s="69" t="str">
        <f>IF(AND(C546&lt;&gt;"",C546&lt;&gt;" -  -  -  -  - "),VLOOKUP(C546,exp!$A$8:$B$507,2,FALSE),"")</f>
        <v/>
      </c>
      <c r="C546" s="60"/>
      <c r="D546" s="69" t="str">
        <f>IF(AND(E546&lt;&gt;"",E546&lt;&gt;" -  -  -  -  - "),VLOOKUP(E546,acc!$A$8:$B$507,2,FALSE),"")</f>
        <v/>
      </c>
      <c r="E546" s="60"/>
      <c r="F546" s="44"/>
      <c r="G546" s="69" t="str">
        <f>IF(AND(H546&lt;&gt;"",H546&lt;&gt;" -  -  -  -  - "),VLOOKUP(H546,pay!$A$8:$B$507,2,FALSE),"")</f>
        <v/>
      </c>
      <c r="H546" s="60"/>
      <c r="I546" s="44"/>
      <c r="J546" s="93" t="str">
        <f t="shared" si="40"/>
        <v>OK</v>
      </c>
      <c r="K546" s="93" t="str">
        <f t="shared" si="41"/>
        <v>OK</v>
      </c>
      <c r="L546" s="93" t="str">
        <f t="shared" si="42"/>
        <v>OK</v>
      </c>
      <c r="M546" s="93" t="str">
        <f t="shared" si="43"/>
        <v>OK</v>
      </c>
      <c r="N546" s="63" t="str">
        <f t="shared" si="44"/>
        <v/>
      </c>
      <c r="O546" s="110">
        <f>SUMIF(exp!$B$8:$B$507,total!B546,exp!$Q$8:$Q$507)</f>
        <v>0</v>
      </c>
      <c r="P546" s="111">
        <f>IF(B546&lt;&gt;"",SUMIF(total!$B$8:$B$1007,total!B546,$F$8:$F$1007),0)</f>
        <v>0</v>
      </c>
      <c r="Q546" s="110">
        <f>SUMIF(total!$B$8:$B$1007,total!B546,$I$8:$I$1007)</f>
        <v>0</v>
      </c>
      <c r="R546" s="110">
        <f>SUMIF(acc!$B$8:$B$507,total!D546,acc!$J$8:$J$507)</f>
        <v>0</v>
      </c>
      <c r="S546" s="110">
        <f>IF(D546&lt;&gt;"",SUMIF(total!$D$8:$D$1007,total!D546,$F$8:$F$1007),0)</f>
        <v>0</v>
      </c>
      <c r="T546" s="110">
        <f>SUMIF(pay!$B$8:$B$507,total!G546,pay!$H$8:$H$507)</f>
        <v>0</v>
      </c>
      <c r="U546" s="110">
        <f>IF(G546&lt;&gt;"",SUMIF(total!$G$8:$G$1007,total!G546,$I$8:$I$1007),0)</f>
        <v>0</v>
      </c>
    </row>
    <row r="547" spans="1:21" x14ac:dyDescent="0.25">
      <c r="A547" s="69">
        <v>540</v>
      </c>
      <c r="B547" s="69" t="str">
        <f>IF(AND(C547&lt;&gt;"",C547&lt;&gt;" -  -  -  -  - "),VLOOKUP(C547,exp!$A$8:$B$507,2,FALSE),"")</f>
        <v/>
      </c>
      <c r="C547" s="60"/>
      <c r="D547" s="69" t="str">
        <f>IF(AND(E547&lt;&gt;"",E547&lt;&gt;" -  -  -  -  - "),VLOOKUP(E547,acc!$A$8:$B$507,2,FALSE),"")</f>
        <v/>
      </c>
      <c r="E547" s="60"/>
      <c r="F547" s="44"/>
      <c r="G547" s="69" t="str">
        <f>IF(AND(H547&lt;&gt;"",H547&lt;&gt;" -  -  -  -  - "),VLOOKUP(H547,pay!$A$8:$B$507,2,FALSE),"")</f>
        <v/>
      </c>
      <c r="H547" s="60"/>
      <c r="I547" s="44"/>
      <c r="J547" s="93" t="str">
        <f t="shared" si="40"/>
        <v>OK</v>
      </c>
      <c r="K547" s="93" t="str">
        <f t="shared" si="41"/>
        <v>OK</v>
      </c>
      <c r="L547" s="93" t="str">
        <f t="shared" si="42"/>
        <v>OK</v>
      </c>
      <c r="M547" s="93" t="str">
        <f t="shared" si="43"/>
        <v>OK</v>
      </c>
      <c r="N547" s="63" t="str">
        <f t="shared" si="44"/>
        <v/>
      </c>
      <c r="O547" s="110">
        <f>SUMIF(exp!$B$8:$B$507,total!B547,exp!$Q$8:$Q$507)</f>
        <v>0</v>
      </c>
      <c r="P547" s="111">
        <f>IF(B547&lt;&gt;"",SUMIF(total!$B$8:$B$1007,total!B547,$F$8:$F$1007),0)</f>
        <v>0</v>
      </c>
      <c r="Q547" s="110">
        <f>SUMIF(total!$B$8:$B$1007,total!B547,$I$8:$I$1007)</f>
        <v>0</v>
      </c>
      <c r="R547" s="110">
        <f>SUMIF(acc!$B$8:$B$507,total!D547,acc!$J$8:$J$507)</f>
        <v>0</v>
      </c>
      <c r="S547" s="110">
        <f>IF(D547&lt;&gt;"",SUMIF(total!$D$8:$D$1007,total!D547,$F$8:$F$1007),0)</f>
        <v>0</v>
      </c>
      <c r="T547" s="110">
        <f>SUMIF(pay!$B$8:$B$507,total!G547,pay!$H$8:$H$507)</f>
        <v>0</v>
      </c>
      <c r="U547" s="110">
        <f>IF(G547&lt;&gt;"",SUMIF(total!$G$8:$G$1007,total!G547,$I$8:$I$1007),0)</f>
        <v>0</v>
      </c>
    </row>
    <row r="548" spans="1:21" x14ac:dyDescent="0.25">
      <c r="A548" s="69">
        <v>541</v>
      </c>
      <c r="B548" s="69" t="str">
        <f>IF(AND(C548&lt;&gt;"",C548&lt;&gt;" -  -  -  -  - "),VLOOKUP(C548,exp!$A$8:$B$507,2,FALSE),"")</f>
        <v/>
      </c>
      <c r="C548" s="60"/>
      <c r="D548" s="69" t="str">
        <f>IF(AND(E548&lt;&gt;"",E548&lt;&gt;" -  -  -  -  - "),VLOOKUP(E548,acc!$A$8:$B$507,2,FALSE),"")</f>
        <v/>
      </c>
      <c r="E548" s="60"/>
      <c r="F548" s="44"/>
      <c r="G548" s="69" t="str">
        <f>IF(AND(H548&lt;&gt;"",H548&lt;&gt;" -  -  -  -  - "),VLOOKUP(H548,pay!$A$8:$B$507,2,FALSE),"")</f>
        <v/>
      </c>
      <c r="H548" s="60"/>
      <c r="I548" s="44"/>
      <c r="J548" s="93" t="str">
        <f t="shared" si="40"/>
        <v>OK</v>
      </c>
      <c r="K548" s="93" t="str">
        <f t="shared" si="41"/>
        <v>OK</v>
      </c>
      <c r="L548" s="93" t="str">
        <f t="shared" si="42"/>
        <v>OK</v>
      </c>
      <c r="M548" s="93" t="str">
        <f t="shared" si="43"/>
        <v>OK</v>
      </c>
      <c r="N548" s="63" t="str">
        <f t="shared" si="44"/>
        <v/>
      </c>
      <c r="O548" s="110">
        <f>SUMIF(exp!$B$8:$B$507,total!B548,exp!$Q$8:$Q$507)</f>
        <v>0</v>
      </c>
      <c r="P548" s="111">
        <f>IF(B548&lt;&gt;"",SUMIF(total!$B$8:$B$1007,total!B548,$F$8:$F$1007),0)</f>
        <v>0</v>
      </c>
      <c r="Q548" s="110">
        <f>SUMIF(total!$B$8:$B$1007,total!B548,$I$8:$I$1007)</f>
        <v>0</v>
      </c>
      <c r="R548" s="110">
        <f>SUMIF(acc!$B$8:$B$507,total!D548,acc!$J$8:$J$507)</f>
        <v>0</v>
      </c>
      <c r="S548" s="110">
        <f>IF(D548&lt;&gt;"",SUMIF(total!$D$8:$D$1007,total!D548,$F$8:$F$1007),0)</f>
        <v>0</v>
      </c>
      <c r="T548" s="110">
        <f>SUMIF(pay!$B$8:$B$507,total!G548,pay!$H$8:$H$507)</f>
        <v>0</v>
      </c>
      <c r="U548" s="110">
        <f>IF(G548&lt;&gt;"",SUMIF(total!$G$8:$G$1007,total!G548,$I$8:$I$1007),0)</f>
        <v>0</v>
      </c>
    </row>
    <row r="549" spans="1:21" x14ac:dyDescent="0.25">
      <c r="A549" s="69">
        <v>542</v>
      </c>
      <c r="B549" s="69" t="str">
        <f>IF(AND(C549&lt;&gt;"",C549&lt;&gt;" -  -  -  -  - "),VLOOKUP(C549,exp!$A$8:$B$507,2,FALSE),"")</f>
        <v/>
      </c>
      <c r="C549" s="60"/>
      <c r="D549" s="69" t="str">
        <f>IF(AND(E549&lt;&gt;"",E549&lt;&gt;" -  -  -  -  - "),VLOOKUP(E549,acc!$A$8:$B$507,2,FALSE),"")</f>
        <v/>
      </c>
      <c r="E549" s="60"/>
      <c r="F549" s="44"/>
      <c r="G549" s="69" t="str">
        <f>IF(AND(H549&lt;&gt;"",H549&lt;&gt;" -  -  -  -  - "),VLOOKUP(H549,pay!$A$8:$B$507,2,FALSE),"")</f>
        <v/>
      </c>
      <c r="H549" s="60"/>
      <c r="I549" s="44"/>
      <c r="J549" s="93" t="str">
        <f t="shared" si="40"/>
        <v>OK</v>
      </c>
      <c r="K549" s="93" t="str">
        <f t="shared" si="41"/>
        <v>OK</v>
      </c>
      <c r="L549" s="93" t="str">
        <f t="shared" si="42"/>
        <v>OK</v>
      </c>
      <c r="M549" s="93" t="str">
        <f t="shared" si="43"/>
        <v>OK</v>
      </c>
      <c r="N549" s="63" t="str">
        <f t="shared" si="44"/>
        <v/>
      </c>
      <c r="O549" s="110">
        <f>SUMIF(exp!$B$8:$B$507,total!B549,exp!$Q$8:$Q$507)</f>
        <v>0</v>
      </c>
      <c r="P549" s="111">
        <f>IF(B549&lt;&gt;"",SUMIF(total!$B$8:$B$1007,total!B549,$F$8:$F$1007),0)</f>
        <v>0</v>
      </c>
      <c r="Q549" s="110">
        <f>SUMIF(total!$B$8:$B$1007,total!B549,$I$8:$I$1007)</f>
        <v>0</v>
      </c>
      <c r="R549" s="110">
        <f>SUMIF(acc!$B$8:$B$507,total!D549,acc!$J$8:$J$507)</f>
        <v>0</v>
      </c>
      <c r="S549" s="110">
        <f>IF(D549&lt;&gt;"",SUMIF(total!$D$8:$D$1007,total!D549,$F$8:$F$1007),0)</f>
        <v>0</v>
      </c>
      <c r="T549" s="110">
        <f>SUMIF(pay!$B$8:$B$507,total!G549,pay!$H$8:$H$507)</f>
        <v>0</v>
      </c>
      <c r="U549" s="110">
        <f>IF(G549&lt;&gt;"",SUMIF(total!$G$8:$G$1007,total!G549,$I$8:$I$1007),0)</f>
        <v>0</v>
      </c>
    </row>
    <row r="550" spans="1:21" x14ac:dyDescent="0.25">
      <c r="A550" s="69">
        <v>543</v>
      </c>
      <c r="B550" s="69" t="str">
        <f>IF(AND(C550&lt;&gt;"",C550&lt;&gt;" -  -  -  -  - "),VLOOKUP(C550,exp!$A$8:$B$507,2,FALSE),"")</f>
        <v/>
      </c>
      <c r="C550" s="60"/>
      <c r="D550" s="69" t="str">
        <f>IF(AND(E550&lt;&gt;"",E550&lt;&gt;" -  -  -  -  - "),VLOOKUP(E550,acc!$A$8:$B$507,2,FALSE),"")</f>
        <v/>
      </c>
      <c r="E550" s="60"/>
      <c r="F550" s="44"/>
      <c r="G550" s="69" t="str">
        <f>IF(AND(H550&lt;&gt;"",H550&lt;&gt;" -  -  -  -  - "),VLOOKUP(H550,pay!$A$8:$B$507,2,FALSE),"")</f>
        <v/>
      </c>
      <c r="H550" s="60"/>
      <c r="I550" s="44"/>
      <c r="J550" s="93" t="str">
        <f t="shared" si="40"/>
        <v>OK</v>
      </c>
      <c r="K550" s="93" t="str">
        <f t="shared" si="41"/>
        <v>OK</v>
      </c>
      <c r="L550" s="93" t="str">
        <f t="shared" si="42"/>
        <v>OK</v>
      </c>
      <c r="M550" s="93" t="str">
        <f t="shared" si="43"/>
        <v>OK</v>
      </c>
      <c r="N550" s="63" t="str">
        <f t="shared" si="44"/>
        <v/>
      </c>
      <c r="O550" s="110">
        <f>SUMIF(exp!$B$8:$B$507,total!B550,exp!$Q$8:$Q$507)</f>
        <v>0</v>
      </c>
      <c r="P550" s="111">
        <f>IF(B550&lt;&gt;"",SUMIF(total!$B$8:$B$1007,total!B550,$F$8:$F$1007),0)</f>
        <v>0</v>
      </c>
      <c r="Q550" s="110">
        <f>SUMIF(total!$B$8:$B$1007,total!B550,$I$8:$I$1007)</f>
        <v>0</v>
      </c>
      <c r="R550" s="110">
        <f>SUMIF(acc!$B$8:$B$507,total!D550,acc!$J$8:$J$507)</f>
        <v>0</v>
      </c>
      <c r="S550" s="110">
        <f>IF(D550&lt;&gt;"",SUMIF(total!$D$8:$D$1007,total!D550,$F$8:$F$1007),0)</f>
        <v>0</v>
      </c>
      <c r="T550" s="110">
        <f>SUMIF(pay!$B$8:$B$507,total!G550,pay!$H$8:$H$507)</f>
        <v>0</v>
      </c>
      <c r="U550" s="110">
        <f>IF(G550&lt;&gt;"",SUMIF(total!$G$8:$G$1007,total!G550,$I$8:$I$1007),0)</f>
        <v>0</v>
      </c>
    </row>
    <row r="551" spans="1:21" x14ac:dyDescent="0.25">
      <c r="A551" s="69">
        <v>544</v>
      </c>
      <c r="B551" s="69" t="str">
        <f>IF(AND(C551&lt;&gt;"",C551&lt;&gt;" -  -  -  -  - "),VLOOKUP(C551,exp!$A$8:$B$507,2,FALSE),"")</f>
        <v/>
      </c>
      <c r="C551" s="60"/>
      <c r="D551" s="69" t="str">
        <f>IF(AND(E551&lt;&gt;"",E551&lt;&gt;" -  -  -  -  - "),VLOOKUP(E551,acc!$A$8:$B$507,2,FALSE),"")</f>
        <v/>
      </c>
      <c r="E551" s="60"/>
      <c r="F551" s="44"/>
      <c r="G551" s="69" t="str">
        <f>IF(AND(H551&lt;&gt;"",H551&lt;&gt;" -  -  -  -  - "),VLOOKUP(H551,pay!$A$8:$B$507,2,FALSE),"")</f>
        <v/>
      </c>
      <c r="H551" s="60"/>
      <c r="I551" s="44"/>
      <c r="J551" s="93" t="str">
        <f t="shared" si="40"/>
        <v>OK</v>
      </c>
      <c r="K551" s="93" t="str">
        <f t="shared" si="41"/>
        <v>OK</v>
      </c>
      <c r="L551" s="93" t="str">
        <f t="shared" si="42"/>
        <v>OK</v>
      </c>
      <c r="M551" s="93" t="str">
        <f t="shared" si="43"/>
        <v>OK</v>
      </c>
      <c r="N551" s="63" t="str">
        <f t="shared" si="44"/>
        <v/>
      </c>
      <c r="O551" s="110">
        <f>SUMIF(exp!$B$8:$B$507,total!B551,exp!$Q$8:$Q$507)</f>
        <v>0</v>
      </c>
      <c r="P551" s="111">
        <f>IF(B551&lt;&gt;"",SUMIF(total!$B$8:$B$1007,total!B551,$F$8:$F$1007),0)</f>
        <v>0</v>
      </c>
      <c r="Q551" s="110">
        <f>SUMIF(total!$B$8:$B$1007,total!B551,$I$8:$I$1007)</f>
        <v>0</v>
      </c>
      <c r="R551" s="110">
        <f>SUMIF(acc!$B$8:$B$507,total!D551,acc!$J$8:$J$507)</f>
        <v>0</v>
      </c>
      <c r="S551" s="110">
        <f>IF(D551&lt;&gt;"",SUMIF(total!$D$8:$D$1007,total!D551,$F$8:$F$1007),0)</f>
        <v>0</v>
      </c>
      <c r="T551" s="110">
        <f>SUMIF(pay!$B$8:$B$507,total!G551,pay!$H$8:$H$507)</f>
        <v>0</v>
      </c>
      <c r="U551" s="110">
        <f>IF(G551&lt;&gt;"",SUMIF(total!$G$8:$G$1007,total!G551,$I$8:$I$1007),0)</f>
        <v>0</v>
      </c>
    </row>
    <row r="552" spans="1:21" x14ac:dyDescent="0.25">
      <c r="A552" s="69">
        <v>545</v>
      </c>
      <c r="B552" s="69" t="str">
        <f>IF(AND(C552&lt;&gt;"",C552&lt;&gt;" -  -  -  -  - "),VLOOKUP(C552,exp!$A$8:$B$507,2,FALSE),"")</f>
        <v/>
      </c>
      <c r="C552" s="60"/>
      <c r="D552" s="69" t="str">
        <f>IF(AND(E552&lt;&gt;"",E552&lt;&gt;" -  -  -  -  - "),VLOOKUP(E552,acc!$A$8:$B$507,2,FALSE),"")</f>
        <v/>
      </c>
      <c r="E552" s="60"/>
      <c r="F552" s="44"/>
      <c r="G552" s="69" t="str">
        <f>IF(AND(H552&lt;&gt;"",H552&lt;&gt;" -  -  -  -  - "),VLOOKUP(H552,pay!$A$8:$B$507,2,FALSE),"")</f>
        <v/>
      </c>
      <c r="H552" s="60"/>
      <c r="I552" s="44"/>
      <c r="J552" s="93" t="str">
        <f t="shared" si="40"/>
        <v>OK</v>
      </c>
      <c r="K552" s="93" t="str">
        <f t="shared" si="41"/>
        <v>OK</v>
      </c>
      <c r="L552" s="93" t="str">
        <f t="shared" si="42"/>
        <v>OK</v>
      </c>
      <c r="M552" s="93" t="str">
        <f t="shared" si="43"/>
        <v>OK</v>
      </c>
      <c r="N552" s="63" t="str">
        <f t="shared" si="44"/>
        <v/>
      </c>
      <c r="O552" s="110">
        <f>SUMIF(exp!$B$8:$B$507,total!B552,exp!$Q$8:$Q$507)</f>
        <v>0</v>
      </c>
      <c r="P552" s="111">
        <f>IF(B552&lt;&gt;"",SUMIF(total!$B$8:$B$1007,total!B552,$F$8:$F$1007),0)</f>
        <v>0</v>
      </c>
      <c r="Q552" s="110">
        <f>SUMIF(total!$B$8:$B$1007,total!B552,$I$8:$I$1007)</f>
        <v>0</v>
      </c>
      <c r="R552" s="110">
        <f>SUMIF(acc!$B$8:$B$507,total!D552,acc!$J$8:$J$507)</f>
        <v>0</v>
      </c>
      <c r="S552" s="110">
        <f>IF(D552&lt;&gt;"",SUMIF(total!$D$8:$D$1007,total!D552,$F$8:$F$1007),0)</f>
        <v>0</v>
      </c>
      <c r="T552" s="110">
        <f>SUMIF(pay!$B$8:$B$507,total!G552,pay!$H$8:$H$507)</f>
        <v>0</v>
      </c>
      <c r="U552" s="110">
        <f>IF(G552&lt;&gt;"",SUMIF(total!$G$8:$G$1007,total!G552,$I$8:$I$1007),0)</f>
        <v>0</v>
      </c>
    </row>
    <row r="553" spans="1:21" x14ac:dyDescent="0.25">
      <c r="A553" s="69">
        <v>546</v>
      </c>
      <c r="B553" s="69" t="str">
        <f>IF(AND(C553&lt;&gt;"",C553&lt;&gt;" -  -  -  -  - "),VLOOKUP(C553,exp!$A$8:$B$507,2,FALSE),"")</f>
        <v/>
      </c>
      <c r="C553" s="60"/>
      <c r="D553" s="69" t="str">
        <f>IF(AND(E553&lt;&gt;"",E553&lt;&gt;" -  -  -  -  - "),VLOOKUP(E553,acc!$A$8:$B$507,2,FALSE),"")</f>
        <v/>
      </c>
      <c r="E553" s="60"/>
      <c r="F553" s="44"/>
      <c r="G553" s="69" t="str">
        <f>IF(AND(H553&lt;&gt;"",H553&lt;&gt;" -  -  -  -  - "),VLOOKUP(H553,pay!$A$8:$B$507,2,FALSE),"")</f>
        <v/>
      </c>
      <c r="H553" s="60"/>
      <c r="I553" s="44"/>
      <c r="J553" s="93" t="str">
        <f t="shared" si="40"/>
        <v>OK</v>
      </c>
      <c r="K553" s="93" t="str">
        <f t="shared" si="41"/>
        <v>OK</v>
      </c>
      <c r="L553" s="93" t="str">
        <f t="shared" si="42"/>
        <v>OK</v>
      </c>
      <c r="M553" s="93" t="str">
        <f t="shared" si="43"/>
        <v>OK</v>
      </c>
      <c r="N553" s="63" t="str">
        <f t="shared" si="44"/>
        <v/>
      </c>
      <c r="O553" s="110">
        <f>SUMIF(exp!$B$8:$B$507,total!B553,exp!$Q$8:$Q$507)</f>
        <v>0</v>
      </c>
      <c r="P553" s="111">
        <f>IF(B553&lt;&gt;"",SUMIF(total!$B$8:$B$1007,total!B553,$F$8:$F$1007),0)</f>
        <v>0</v>
      </c>
      <c r="Q553" s="110">
        <f>SUMIF(total!$B$8:$B$1007,total!B553,$I$8:$I$1007)</f>
        <v>0</v>
      </c>
      <c r="R553" s="110">
        <f>SUMIF(acc!$B$8:$B$507,total!D553,acc!$J$8:$J$507)</f>
        <v>0</v>
      </c>
      <c r="S553" s="110">
        <f>IF(D553&lt;&gt;"",SUMIF(total!$D$8:$D$1007,total!D553,$F$8:$F$1007),0)</f>
        <v>0</v>
      </c>
      <c r="T553" s="110">
        <f>SUMIF(pay!$B$8:$B$507,total!G553,pay!$H$8:$H$507)</f>
        <v>0</v>
      </c>
      <c r="U553" s="110">
        <f>IF(G553&lt;&gt;"",SUMIF(total!$G$8:$G$1007,total!G553,$I$8:$I$1007),0)</f>
        <v>0</v>
      </c>
    </row>
    <row r="554" spans="1:21" x14ac:dyDescent="0.25">
      <c r="A554" s="69">
        <v>547</v>
      </c>
      <c r="B554" s="69" t="str">
        <f>IF(AND(C554&lt;&gt;"",C554&lt;&gt;" -  -  -  -  - "),VLOOKUP(C554,exp!$A$8:$B$507,2,FALSE),"")</f>
        <v/>
      </c>
      <c r="C554" s="60"/>
      <c r="D554" s="69" t="str">
        <f>IF(AND(E554&lt;&gt;"",E554&lt;&gt;" -  -  -  -  - "),VLOOKUP(E554,acc!$A$8:$B$507,2,FALSE),"")</f>
        <v/>
      </c>
      <c r="E554" s="60"/>
      <c r="F554" s="44"/>
      <c r="G554" s="69" t="str">
        <f>IF(AND(H554&lt;&gt;"",H554&lt;&gt;" -  -  -  -  - "),VLOOKUP(H554,pay!$A$8:$B$507,2,FALSE),"")</f>
        <v/>
      </c>
      <c r="H554" s="60"/>
      <c r="I554" s="44"/>
      <c r="J554" s="93" t="str">
        <f t="shared" si="40"/>
        <v>OK</v>
      </c>
      <c r="K554" s="93" t="str">
        <f t="shared" si="41"/>
        <v>OK</v>
      </c>
      <c r="L554" s="93" t="str">
        <f t="shared" si="42"/>
        <v>OK</v>
      </c>
      <c r="M554" s="93" t="str">
        <f t="shared" si="43"/>
        <v>OK</v>
      </c>
      <c r="N554" s="63" t="str">
        <f t="shared" si="44"/>
        <v/>
      </c>
      <c r="O554" s="110">
        <f>SUMIF(exp!$B$8:$B$507,total!B554,exp!$Q$8:$Q$507)</f>
        <v>0</v>
      </c>
      <c r="P554" s="111">
        <f>IF(B554&lt;&gt;"",SUMIF(total!$B$8:$B$1007,total!B554,$F$8:$F$1007),0)</f>
        <v>0</v>
      </c>
      <c r="Q554" s="110">
        <f>SUMIF(total!$B$8:$B$1007,total!B554,$I$8:$I$1007)</f>
        <v>0</v>
      </c>
      <c r="R554" s="110">
        <f>SUMIF(acc!$B$8:$B$507,total!D554,acc!$J$8:$J$507)</f>
        <v>0</v>
      </c>
      <c r="S554" s="110">
        <f>IF(D554&lt;&gt;"",SUMIF(total!$D$8:$D$1007,total!D554,$F$8:$F$1007),0)</f>
        <v>0</v>
      </c>
      <c r="T554" s="110">
        <f>SUMIF(pay!$B$8:$B$507,total!G554,pay!$H$8:$H$507)</f>
        <v>0</v>
      </c>
      <c r="U554" s="110">
        <f>IF(G554&lt;&gt;"",SUMIF(total!$G$8:$G$1007,total!G554,$I$8:$I$1007),0)</f>
        <v>0</v>
      </c>
    </row>
    <row r="555" spans="1:21" x14ac:dyDescent="0.25">
      <c r="A555" s="69">
        <v>548</v>
      </c>
      <c r="B555" s="69" t="str">
        <f>IF(AND(C555&lt;&gt;"",C555&lt;&gt;" -  -  -  -  - "),VLOOKUP(C555,exp!$A$8:$B$507,2,FALSE),"")</f>
        <v/>
      </c>
      <c r="C555" s="60"/>
      <c r="D555" s="69" t="str">
        <f>IF(AND(E555&lt;&gt;"",E555&lt;&gt;" -  -  -  -  - "),VLOOKUP(E555,acc!$A$8:$B$507,2,FALSE),"")</f>
        <v/>
      </c>
      <c r="E555" s="60"/>
      <c r="F555" s="44"/>
      <c r="G555" s="69" t="str">
        <f>IF(AND(H555&lt;&gt;"",H555&lt;&gt;" -  -  -  -  - "),VLOOKUP(H555,pay!$A$8:$B$507,2,FALSE),"")</f>
        <v/>
      </c>
      <c r="H555" s="60"/>
      <c r="I555" s="44"/>
      <c r="J555" s="93" t="str">
        <f t="shared" si="40"/>
        <v>OK</v>
      </c>
      <c r="K555" s="93" t="str">
        <f t="shared" si="41"/>
        <v>OK</v>
      </c>
      <c r="L555" s="93" t="str">
        <f t="shared" si="42"/>
        <v>OK</v>
      </c>
      <c r="M555" s="93" t="str">
        <f t="shared" si="43"/>
        <v>OK</v>
      </c>
      <c r="N555" s="63" t="str">
        <f t="shared" si="44"/>
        <v/>
      </c>
      <c r="O555" s="110">
        <f>SUMIF(exp!$B$8:$B$507,total!B555,exp!$Q$8:$Q$507)</f>
        <v>0</v>
      </c>
      <c r="P555" s="111">
        <f>IF(B555&lt;&gt;"",SUMIF(total!$B$8:$B$1007,total!B555,$F$8:$F$1007),0)</f>
        <v>0</v>
      </c>
      <c r="Q555" s="110">
        <f>SUMIF(total!$B$8:$B$1007,total!B555,$I$8:$I$1007)</f>
        <v>0</v>
      </c>
      <c r="R555" s="110">
        <f>SUMIF(acc!$B$8:$B$507,total!D555,acc!$J$8:$J$507)</f>
        <v>0</v>
      </c>
      <c r="S555" s="110">
        <f>IF(D555&lt;&gt;"",SUMIF(total!$D$8:$D$1007,total!D555,$F$8:$F$1007),0)</f>
        <v>0</v>
      </c>
      <c r="T555" s="110">
        <f>SUMIF(pay!$B$8:$B$507,total!G555,pay!$H$8:$H$507)</f>
        <v>0</v>
      </c>
      <c r="U555" s="110">
        <f>IF(G555&lt;&gt;"",SUMIF(total!$G$8:$G$1007,total!G555,$I$8:$I$1007),0)</f>
        <v>0</v>
      </c>
    </row>
    <row r="556" spans="1:21" x14ac:dyDescent="0.25">
      <c r="A556" s="69">
        <v>549</v>
      </c>
      <c r="B556" s="69" t="str">
        <f>IF(AND(C556&lt;&gt;"",C556&lt;&gt;" -  -  -  -  - "),VLOOKUP(C556,exp!$A$8:$B$507,2,FALSE),"")</f>
        <v/>
      </c>
      <c r="C556" s="60"/>
      <c r="D556" s="69" t="str">
        <f>IF(AND(E556&lt;&gt;"",E556&lt;&gt;" -  -  -  -  - "),VLOOKUP(E556,acc!$A$8:$B$507,2,FALSE),"")</f>
        <v/>
      </c>
      <c r="E556" s="60"/>
      <c r="F556" s="44"/>
      <c r="G556" s="69" t="str">
        <f>IF(AND(H556&lt;&gt;"",H556&lt;&gt;" -  -  -  -  - "),VLOOKUP(H556,pay!$A$8:$B$507,2,FALSE),"")</f>
        <v/>
      </c>
      <c r="H556" s="60"/>
      <c r="I556" s="44"/>
      <c r="J556" s="93" t="str">
        <f t="shared" si="40"/>
        <v>OK</v>
      </c>
      <c r="K556" s="93" t="str">
        <f t="shared" si="41"/>
        <v>OK</v>
      </c>
      <c r="L556" s="93" t="str">
        <f t="shared" si="42"/>
        <v>OK</v>
      </c>
      <c r="M556" s="93" t="str">
        <f t="shared" si="43"/>
        <v>OK</v>
      </c>
      <c r="N556" s="63" t="str">
        <f t="shared" si="44"/>
        <v/>
      </c>
      <c r="O556" s="110">
        <f>SUMIF(exp!$B$8:$B$507,total!B556,exp!$Q$8:$Q$507)</f>
        <v>0</v>
      </c>
      <c r="P556" s="111">
        <f>IF(B556&lt;&gt;"",SUMIF(total!$B$8:$B$1007,total!B556,$F$8:$F$1007),0)</f>
        <v>0</v>
      </c>
      <c r="Q556" s="110">
        <f>SUMIF(total!$B$8:$B$1007,total!B556,$I$8:$I$1007)</f>
        <v>0</v>
      </c>
      <c r="R556" s="110">
        <f>SUMIF(acc!$B$8:$B$507,total!D556,acc!$J$8:$J$507)</f>
        <v>0</v>
      </c>
      <c r="S556" s="110">
        <f>IF(D556&lt;&gt;"",SUMIF(total!$D$8:$D$1007,total!D556,$F$8:$F$1007),0)</f>
        <v>0</v>
      </c>
      <c r="T556" s="110">
        <f>SUMIF(pay!$B$8:$B$507,total!G556,pay!$H$8:$H$507)</f>
        <v>0</v>
      </c>
      <c r="U556" s="110">
        <f>IF(G556&lt;&gt;"",SUMIF(total!$G$8:$G$1007,total!G556,$I$8:$I$1007),0)</f>
        <v>0</v>
      </c>
    </row>
    <row r="557" spans="1:21" x14ac:dyDescent="0.25">
      <c r="A557" s="69">
        <v>550</v>
      </c>
      <c r="B557" s="69" t="str">
        <f>IF(AND(C557&lt;&gt;"",C557&lt;&gt;" -  -  -  -  - "),VLOOKUP(C557,exp!$A$8:$B$507,2,FALSE),"")</f>
        <v/>
      </c>
      <c r="C557" s="60"/>
      <c r="D557" s="69" t="str">
        <f>IF(AND(E557&lt;&gt;"",E557&lt;&gt;" -  -  -  -  - "),VLOOKUP(E557,acc!$A$8:$B$507,2,FALSE),"")</f>
        <v/>
      </c>
      <c r="E557" s="60"/>
      <c r="F557" s="44"/>
      <c r="G557" s="69" t="str">
        <f>IF(AND(H557&lt;&gt;"",H557&lt;&gt;" -  -  -  -  - "),VLOOKUP(H557,pay!$A$8:$B$507,2,FALSE),"")</f>
        <v/>
      </c>
      <c r="H557" s="60"/>
      <c r="I557" s="44"/>
      <c r="J557" s="93" t="str">
        <f t="shared" si="40"/>
        <v>OK</v>
      </c>
      <c r="K557" s="93" t="str">
        <f t="shared" si="41"/>
        <v>OK</v>
      </c>
      <c r="L557" s="93" t="str">
        <f t="shared" si="42"/>
        <v>OK</v>
      </c>
      <c r="M557" s="93" t="str">
        <f t="shared" si="43"/>
        <v>OK</v>
      </c>
      <c r="N557" s="63" t="str">
        <f t="shared" si="44"/>
        <v/>
      </c>
      <c r="O557" s="110">
        <f>SUMIF(exp!$B$8:$B$507,total!B557,exp!$Q$8:$Q$507)</f>
        <v>0</v>
      </c>
      <c r="P557" s="111">
        <f>IF(B557&lt;&gt;"",SUMIF(total!$B$8:$B$1007,total!B557,$F$8:$F$1007),0)</f>
        <v>0</v>
      </c>
      <c r="Q557" s="110">
        <f>SUMIF(total!$B$8:$B$1007,total!B557,$I$8:$I$1007)</f>
        <v>0</v>
      </c>
      <c r="R557" s="110">
        <f>SUMIF(acc!$B$8:$B$507,total!D557,acc!$J$8:$J$507)</f>
        <v>0</v>
      </c>
      <c r="S557" s="110">
        <f>IF(D557&lt;&gt;"",SUMIF(total!$D$8:$D$1007,total!D557,$F$8:$F$1007),0)</f>
        <v>0</v>
      </c>
      <c r="T557" s="110">
        <f>SUMIF(pay!$B$8:$B$507,total!G557,pay!$H$8:$H$507)</f>
        <v>0</v>
      </c>
      <c r="U557" s="110">
        <f>IF(G557&lt;&gt;"",SUMIF(total!$G$8:$G$1007,total!G557,$I$8:$I$1007),0)</f>
        <v>0</v>
      </c>
    </row>
    <row r="558" spans="1:21" x14ac:dyDescent="0.25">
      <c r="A558" s="69">
        <v>551</v>
      </c>
      <c r="B558" s="69" t="str">
        <f>IF(AND(C558&lt;&gt;"",C558&lt;&gt;" -  -  -  -  - "),VLOOKUP(C558,exp!$A$8:$B$507,2,FALSE),"")</f>
        <v/>
      </c>
      <c r="C558" s="60"/>
      <c r="D558" s="69" t="str">
        <f>IF(AND(E558&lt;&gt;"",E558&lt;&gt;" -  -  -  -  - "),VLOOKUP(E558,acc!$A$8:$B$507,2,FALSE),"")</f>
        <v/>
      </c>
      <c r="E558" s="60"/>
      <c r="F558" s="44"/>
      <c r="G558" s="69" t="str">
        <f>IF(AND(H558&lt;&gt;"",H558&lt;&gt;" -  -  -  -  - "),VLOOKUP(H558,pay!$A$8:$B$507,2,FALSE),"")</f>
        <v/>
      </c>
      <c r="H558" s="60"/>
      <c r="I558" s="44"/>
      <c r="J558" s="93" t="str">
        <f t="shared" si="40"/>
        <v>OK</v>
      </c>
      <c r="K558" s="93" t="str">
        <f t="shared" si="41"/>
        <v>OK</v>
      </c>
      <c r="L558" s="93" t="str">
        <f t="shared" si="42"/>
        <v>OK</v>
      </c>
      <c r="M558" s="93" t="str">
        <f t="shared" si="43"/>
        <v>OK</v>
      </c>
      <c r="N558" s="63" t="str">
        <f t="shared" si="44"/>
        <v/>
      </c>
      <c r="O558" s="110">
        <f>SUMIF(exp!$B$8:$B$507,total!B558,exp!$Q$8:$Q$507)</f>
        <v>0</v>
      </c>
      <c r="P558" s="111">
        <f>IF(B558&lt;&gt;"",SUMIF(total!$B$8:$B$1007,total!B558,$F$8:$F$1007),0)</f>
        <v>0</v>
      </c>
      <c r="Q558" s="110">
        <f>SUMIF(total!$B$8:$B$1007,total!B558,$I$8:$I$1007)</f>
        <v>0</v>
      </c>
      <c r="R558" s="110">
        <f>SUMIF(acc!$B$8:$B$507,total!D558,acc!$J$8:$J$507)</f>
        <v>0</v>
      </c>
      <c r="S558" s="110">
        <f>IF(D558&lt;&gt;"",SUMIF(total!$D$8:$D$1007,total!D558,$F$8:$F$1007),0)</f>
        <v>0</v>
      </c>
      <c r="T558" s="110">
        <f>SUMIF(pay!$B$8:$B$507,total!G558,pay!$H$8:$H$507)</f>
        <v>0</v>
      </c>
      <c r="U558" s="110">
        <f>IF(G558&lt;&gt;"",SUMIF(total!$G$8:$G$1007,total!G558,$I$8:$I$1007),0)</f>
        <v>0</v>
      </c>
    </row>
    <row r="559" spans="1:21" x14ac:dyDescent="0.25">
      <c r="A559" s="69">
        <v>552</v>
      </c>
      <c r="B559" s="69" t="str">
        <f>IF(AND(C559&lt;&gt;"",C559&lt;&gt;" -  -  -  -  - "),VLOOKUP(C559,exp!$A$8:$B$507,2,FALSE),"")</f>
        <v/>
      </c>
      <c r="C559" s="60"/>
      <c r="D559" s="69" t="str">
        <f>IF(AND(E559&lt;&gt;"",E559&lt;&gt;" -  -  -  -  - "),VLOOKUP(E559,acc!$A$8:$B$507,2,FALSE),"")</f>
        <v/>
      </c>
      <c r="E559" s="60"/>
      <c r="F559" s="44"/>
      <c r="G559" s="69" t="str">
        <f>IF(AND(H559&lt;&gt;"",H559&lt;&gt;" -  -  -  -  - "),VLOOKUP(H559,pay!$A$8:$B$507,2,FALSE),"")</f>
        <v/>
      </c>
      <c r="H559" s="60"/>
      <c r="I559" s="44"/>
      <c r="J559" s="93" t="str">
        <f t="shared" si="40"/>
        <v>OK</v>
      </c>
      <c r="K559" s="93" t="str">
        <f t="shared" si="41"/>
        <v>OK</v>
      </c>
      <c r="L559" s="93" t="str">
        <f t="shared" si="42"/>
        <v>OK</v>
      </c>
      <c r="M559" s="93" t="str">
        <f t="shared" si="43"/>
        <v>OK</v>
      </c>
      <c r="N559" s="63" t="str">
        <f t="shared" si="44"/>
        <v/>
      </c>
      <c r="O559" s="110">
        <f>SUMIF(exp!$B$8:$B$507,total!B559,exp!$Q$8:$Q$507)</f>
        <v>0</v>
      </c>
      <c r="P559" s="111">
        <f>IF(B559&lt;&gt;"",SUMIF(total!$B$8:$B$1007,total!B559,$F$8:$F$1007),0)</f>
        <v>0</v>
      </c>
      <c r="Q559" s="110">
        <f>SUMIF(total!$B$8:$B$1007,total!B559,$I$8:$I$1007)</f>
        <v>0</v>
      </c>
      <c r="R559" s="110">
        <f>SUMIF(acc!$B$8:$B$507,total!D559,acc!$J$8:$J$507)</f>
        <v>0</v>
      </c>
      <c r="S559" s="110">
        <f>IF(D559&lt;&gt;"",SUMIF(total!$D$8:$D$1007,total!D559,$F$8:$F$1007),0)</f>
        <v>0</v>
      </c>
      <c r="T559" s="110">
        <f>SUMIF(pay!$B$8:$B$507,total!G559,pay!$H$8:$H$507)</f>
        <v>0</v>
      </c>
      <c r="U559" s="110">
        <f>IF(G559&lt;&gt;"",SUMIF(total!$G$8:$G$1007,total!G559,$I$8:$I$1007),0)</f>
        <v>0</v>
      </c>
    </row>
    <row r="560" spans="1:21" x14ac:dyDescent="0.25">
      <c r="A560" s="69">
        <v>553</v>
      </c>
      <c r="B560" s="69" t="str">
        <f>IF(AND(C560&lt;&gt;"",C560&lt;&gt;" -  -  -  -  - "),VLOOKUP(C560,exp!$A$8:$B$507,2,FALSE),"")</f>
        <v/>
      </c>
      <c r="C560" s="60"/>
      <c r="D560" s="69" t="str">
        <f>IF(AND(E560&lt;&gt;"",E560&lt;&gt;" -  -  -  -  - "),VLOOKUP(E560,acc!$A$8:$B$507,2,FALSE),"")</f>
        <v/>
      </c>
      <c r="E560" s="60"/>
      <c r="F560" s="44"/>
      <c r="G560" s="69" t="str">
        <f>IF(AND(H560&lt;&gt;"",H560&lt;&gt;" -  -  -  -  - "),VLOOKUP(H560,pay!$A$8:$B$507,2,FALSE),"")</f>
        <v/>
      </c>
      <c r="H560" s="60"/>
      <c r="I560" s="44"/>
      <c r="J560" s="93" t="str">
        <f t="shared" si="40"/>
        <v>OK</v>
      </c>
      <c r="K560" s="93" t="str">
        <f t="shared" si="41"/>
        <v>OK</v>
      </c>
      <c r="L560" s="93" t="str">
        <f t="shared" si="42"/>
        <v>OK</v>
      </c>
      <c r="M560" s="93" t="str">
        <f t="shared" si="43"/>
        <v>OK</v>
      </c>
      <c r="N560" s="63" t="str">
        <f t="shared" si="44"/>
        <v/>
      </c>
      <c r="O560" s="110">
        <f>SUMIF(exp!$B$8:$B$507,total!B560,exp!$Q$8:$Q$507)</f>
        <v>0</v>
      </c>
      <c r="P560" s="111">
        <f>IF(B560&lt;&gt;"",SUMIF(total!$B$8:$B$1007,total!B560,$F$8:$F$1007),0)</f>
        <v>0</v>
      </c>
      <c r="Q560" s="110">
        <f>SUMIF(total!$B$8:$B$1007,total!B560,$I$8:$I$1007)</f>
        <v>0</v>
      </c>
      <c r="R560" s="110">
        <f>SUMIF(acc!$B$8:$B$507,total!D560,acc!$J$8:$J$507)</f>
        <v>0</v>
      </c>
      <c r="S560" s="110">
        <f>IF(D560&lt;&gt;"",SUMIF(total!$D$8:$D$1007,total!D560,$F$8:$F$1007),0)</f>
        <v>0</v>
      </c>
      <c r="T560" s="110">
        <f>SUMIF(pay!$B$8:$B$507,total!G560,pay!$H$8:$H$507)</f>
        <v>0</v>
      </c>
      <c r="U560" s="110">
        <f>IF(G560&lt;&gt;"",SUMIF(total!$G$8:$G$1007,total!G560,$I$8:$I$1007),0)</f>
        <v>0</v>
      </c>
    </row>
    <row r="561" spans="1:21" x14ac:dyDescent="0.25">
      <c r="A561" s="69">
        <v>554</v>
      </c>
      <c r="B561" s="69" t="str">
        <f>IF(AND(C561&lt;&gt;"",C561&lt;&gt;" -  -  -  -  - "),VLOOKUP(C561,exp!$A$8:$B$507,2,FALSE),"")</f>
        <v/>
      </c>
      <c r="C561" s="60"/>
      <c r="D561" s="69" t="str">
        <f>IF(AND(E561&lt;&gt;"",E561&lt;&gt;" -  -  -  -  - "),VLOOKUP(E561,acc!$A$8:$B$507,2,FALSE),"")</f>
        <v/>
      </c>
      <c r="E561" s="60"/>
      <c r="F561" s="44"/>
      <c r="G561" s="69" t="str">
        <f>IF(AND(H561&lt;&gt;"",H561&lt;&gt;" -  -  -  -  - "),VLOOKUP(H561,pay!$A$8:$B$507,2,FALSE),"")</f>
        <v/>
      </c>
      <c r="H561" s="60"/>
      <c r="I561" s="44"/>
      <c r="J561" s="93" t="str">
        <f t="shared" si="40"/>
        <v>OK</v>
      </c>
      <c r="K561" s="93" t="str">
        <f t="shared" si="41"/>
        <v>OK</v>
      </c>
      <c r="L561" s="93" t="str">
        <f t="shared" si="42"/>
        <v>OK</v>
      </c>
      <c r="M561" s="93" t="str">
        <f t="shared" si="43"/>
        <v>OK</v>
      </c>
      <c r="N561" s="63" t="str">
        <f t="shared" si="44"/>
        <v/>
      </c>
      <c r="O561" s="110">
        <f>SUMIF(exp!$B$8:$B$507,total!B561,exp!$Q$8:$Q$507)</f>
        <v>0</v>
      </c>
      <c r="P561" s="111">
        <f>IF(B561&lt;&gt;"",SUMIF(total!$B$8:$B$1007,total!B561,$F$8:$F$1007),0)</f>
        <v>0</v>
      </c>
      <c r="Q561" s="110">
        <f>SUMIF(total!$B$8:$B$1007,total!B561,$I$8:$I$1007)</f>
        <v>0</v>
      </c>
      <c r="R561" s="110">
        <f>SUMIF(acc!$B$8:$B$507,total!D561,acc!$J$8:$J$507)</f>
        <v>0</v>
      </c>
      <c r="S561" s="110">
        <f>IF(D561&lt;&gt;"",SUMIF(total!$D$8:$D$1007,total!D561,$F$8:$F$1007),0)</f>
        <v>0</v>
      </c>
      <c r="T561" s="110">
        <f>SUMIF(pay!$B$8:$B$507,total!G561,pay!$H$8:$H$507)</f>
        <v>0</v>
      </c>
      <c r="U561" s="110">
        <f>IF(G561&lt;&gt;"",SUMIF(total!$G$8:$G$1007,total!G561,$I$8:$I$1007),0)</f>
        <v>0</v>
      </c>
    </row>
    <row r="562" spans="1:21" x14ac:dyDescent="0.25">
      <c r="A562" s="69">
        <v>555</v>
      </c>
      <c r="B562" s="69" t="str">
        <f>IF(AND(C562&lt;&gt;"",C562&lt;&gt;" -  -  -  -  - "),VLOOKUP(C562,exp!$A$8:$B$507,2,FALSE),"")</f>
        <v/>
      </c>
      <c r="C562" s="60"/>
      <c r="D562" s="69" t="str">
        <f>IF(AND(E562&lt;&gt;"",E562&lt;&gt;" -  -  -  -  - "),VLOOKUP(E562,acc!$A$8:$B$507,2,FALSE),"")</f>
        <v/>
      </c>
      <c r="E562" s="60"/>
      <c r="F562" s="44"/>
      <c r="G562" s="69" t="str">
        <f>IF(AND(H562&lt;&gt;"",H562&lt;&gt;" -  -  -  -  - "),VLOOKUP(H562,pay!$A$8:$B$507,2,FALSE),"")</f>
        <v/>
      </c>
      <c r="H562" s="60"/>
      <c r="I562" s="44"/>
      <c r="J562" s="93" t="str">
        <f t="shared" si="40"/>
        <v>OK</v>
      </c>
      <c r="K562" s="93" t="str">
        <f t="shared" si="41"/>
        <v>OK</v>
      </c>
      <c r="L562" s="93" t="str">
        <f t="shared" si="42"/>
        <v>OK</v>
      </c>
      <c r="M562" s="93" t="str">
        <f t="shared" si="43"/>
        <v>OK</v>
      </c>
      <c r="N562" s="63" t="str">
        <f t="shared" si="44"/>
        <v/>
      </c>
      <c r="O562" s="110">
        <f>SUMIF(exp!$B$8:$B$507,total!B562,exp!$Q$8:$Q$507)</f>
        <v>0</v>
      </c>
      <c r="P562" s="111">
        <f>IF(B562&lt;&gt;"",SUMIF(total!$B$8:$B$1007,total!B562,$F$8:$F$1007),0)</f>
        <v>0</v>
      </c>
      <c r="Q562" s="110">
        <f>SUMIF(total!$B$8:$B$1007,total!B562,$I$8:$I$1007)</f>
        <v>0</v>
      </c>
      <c r="R562" s="110">
        <f>SUMIF(acc!$B$8:$B$507,total!D562,acc!$J$8:$J$507)</f>
        <v>0</v>
      </c>
      <c r="S562" s="110">
        <f>IF(D562&lt;&gt;"",SUMIF(total!$D$8:$D$1007,total!D562,$F$8:$F$1007),0)</f>
        <v>0</v>
      </c>
      <c r="T562" s="110">
        <f>SUMIF(pay!$B$8:$B$507,total!G562,pay!$H$8:$H$507)</f>
        <v>0</v>
      </c>
      <c r="U562" s="110">
        <f>IF(G562&lt;&gt;"",SUMIF(total!$G$8:$G$1007,total!G562,$I$8:$I$1007),0)</f>
        <v>0</v>
      </c>
    </row>
    <row r="563" spans="1:21" x14ac:dyDescent="0.25">
      <c r="A563" s="69">
        <v>556</v>
      </c>
      <c r="B563" s="69" t="str">
        <f>IF(AND(C563&lt;&gt;"",C563&lt;&gt;" -  -  -  -  - "),VLOOKUP(C563,exp!$A$8:$B$507,2,FALSE),"")</f>
        <v/>
      </c>
      <c r="C563" s="60"/>
      <c r="D563" s="69" t="str">
        <f>IF(AND(E563&lt;&gt;"",E563&lt;&gt;" -  -  -  -  - "),VLOOKUP(E563,acc!$A$8:$B$507,2,FALSE),"")</f>
        <v/>
      </c>
      <c r="E563" s="60"/>
      <c r="F563" s="44"/>
      <c r="G563" s="69" t="str">
        <f>IF(AND(H563&lt;&gt;"",H563&lt;&gt;" -  -  -  -  - "),VLOOKUP(H563,pay!$A$8:$B$507,2,FALSE),"")</f>
        <v/>
      </c>
      <c r="H563" s="60"/>
      <c r="I563" s="44"/>
      <c r="J563" s="93" t="str">
        <f t="shared" si="40"/>
        <v>OK</v>
      </c>
      <c r="K563" s="93" t="str">
        <f t="shared" si="41"/>
        <v>OK</v>
      </c>
      <c r="L563" s="93" t="str">
        <f t="shared" si="42"/>
        <v>OK</v>
      </c>
      <c r="M563" s="93" t="str">
        <f t="shared" si="43"/>
        <v>OK</v>
      </c>
      <c r="N563" s="63" t="str">
        <f t="shared" si="44"/>
        <v/>
      </c>
      <c r="O563" s="110">
        <f>SUMIF(exp!$B$8:$B$507,total!B563,exp!$Q$8:$Q$507)</f>
        <v>0</v>
      </c>
      <c r="P563" s="111">
        <f>IF(B563&lt;&gt;"",SUMIF(total!$B$8:$B$1007,total!B563,$F$8:$F$1007),0)</f>
        <v>0</v>
      </c>
      <c r="Q563" s="110">
        <f>SUMIF(total!$B$8:$B$1007,total!B563,$I$8:$I$1007)</f>
        <v>0</v>
      </c>
      <c r="R563" s="110">
        <f>SUMIF(acc!$B$8:$B$507,total!D563,acc!$J$8:$J$507)</f>
        <v>0</v>
      </c>
      <c r="S563" s="110">
        <f>IF(D563&lt;&gt;"",SUMIF(total!$D$8:$D$1007,total!D563,$F$8:$F$1007),0)</f>
        <v>0</v>
      </c>
      <c r="T563" s="110">
        <f>SUMIF(pay!$B$8:$B$507,total!G563,pay!$H$8:$H$507)</f>
        <v>0</v>
      </c>
      <c r="U563" s="110">
        <f>IF(G563&lt;&gt;"",SUMIF(total!$G$8:$G$1007,total!G563,$I$8:$I$1007),0)</f>
        <v>0</v>
      </c>
    </row>
    <row r="564" spans="1:21" x14ac:dyDescent="0.25">
      <c r="A564" s="69">
        <v>557</v>
      </c>
      <c r="B564" s="69" t="str">
        <f>IF(AND(C564&lt;&gt;"",C564&lt;&gt;" -  -  -  -  - "),VLOOKUP(C564,exp!$A$8:$B$507,2,FALSE),"")</f>
        <v/>
      </c>
      <c r="C564" s="60"/>
      <c r="D564" s="69" t="str">
        <f>IF(AND(E564&lt;&gt;"",E564&lt;&gt;" -  -  -  -  - "),VLOOKUP(E564,acc!$A$8:$B$507,2,FALSE),"")</f>
        <v/>
      </c>
      <c r="E564" s="60"/>
      <c r="F564" s="44"/>
      <c r="G564" s="69" t="str">
        <f>IF(AND(H564&lt;&gt;"",H564&lt;&gt;" -  -  -  -  - "),VLOOKUP(H564,pay!$A$8:$B$507,2,FALSE),"")</f>
        <v/>
      </c>
      <c r="H564" s="60"/>
      <c r="I564" s="44"/>
      <c r="J564" s="93" t="str">
        <f t="shared" si="40"/>
        <v>OK</v>
      </c>
      <c r="K564" s="93" t="str">
        <f t="shared" si="41"/>
        <v>OK</v>
      </c>
      <c r="L564" s="93" t="str">
        <f t="shared" si="42"/>
        <v>OK</v>
      </c>
      <c r="M564" s="93" t="str">
        <f t="shared" si="43"/>
        <v>OK</v>
      </c>
      <c r="N564" s="63" t="str">
        <f t="shared" si="44"/>
        <v/>
      </c>
      <c r="O564" s="110">
        <f>SUMIF(exp!$B$8:$B$507,total!B564,exp!$Q$8:$Q$507)</f>
        <v>0</v>
      </c>
      <c r="P564" s="111">
        <f>IF(B564&lt;&gt;"",SUMIF(total!$B$8:$B$1007,total!B564,$F$8:$F$1007),0)</f>
        <v>0</v>
      </c>
      <c r="Q564" s="110">
        <f>SUMIF(total!$B$8:$B$1007,total!B564,$I$8:$I$1007)</f>
        <v>0</v>
      </c>
      <c r="R564" s="110">
        <f>SUMIF(acc!$B$8:$B$507,total!D564,acc!$J$8:$J$507)</f>
        <v>0</v>
      </c>
      <c r="S564" s="110">
        <f>IF(D564&lt;&gt;"",SUMIF(total!$D$8:$D$1007,total!D564,$F$8:$F$1007),0)</f>
        <v>0</v>
      </c>
      <c r="T564" s="110">
        <f>SUMIF(pay!$B$8:$B$507,total!G564,pay!$H$8:$H$507)</f>
        <v>0</v>
      </c>
      <c r="U564" s="110">
        <f>IF(G564&lt;&gt;"",SUMIF(total!$G$8:$G$1007,total!G564,$I$8:$I$1007),0)</f>
        <v>0</v>
      </c>
    </row>
    <row r="565" spans="1:21" x14ac:dyDescent="0.25">
      <c r="A565" s="69">
        <v>558</v>
      </c>
      <c r="B565" s="69" t="str">
        <f>IF(AND(C565&lt;&gt;"",C565&lt;&gt;" -  -  -  -  - "),VLOOKUP(C565,exp!$A$8:$B$507,2,FALSE),"")</f>
        <v/>
      </c>
      <c r="C565" s="60"/>
      <c r="D565" s="69" t="str">
        <f>IF(AND(E565&lt;&gt;"",E565&lt;&gt;" -  -  -  -  - "),VLOOKUP(E565,acc!$A$8:$B$507,2,FALSE),"")</f>
        <v/>
      </c>
      <c r="E565" s="60"/>
      <c r="F565" s="44"/>
      <c r="G565" s="69" t="str">
        <f>IF(AND(H565&lt;&gt;"",H565&lt;&gt;" -  -  -  -  - "),VLOOKUP(H565,pay!$A$8:$B$507,2,FALSE),"")</f>
        <v/>
      </c>
      <c r="H565" s="60"/>
      <c r="I565" s="44"/>
      <c r="J565" s="93" t="str">
        <f t="shared" si="40"/>
        <v>OK</v>
      </c>
      <c r="K565" s="93" t="str">
        <f t="shared" si="41"/>
        <v>OK</v>
      </c>
      <c r="L565" s="93" t="str">
        <f t="shared" si="42"/>
        <v>OK</v>
      </c>
      <c r="M565" s="93" t="str">
        <f t="shared" si="43"/>
        <v>OK</v>
      </c>
      <c r="N565" s="63" t="str">
        <f t="shared" si="44"/>
        <v/>
      </c>
      <c r="O565" s="110">
        <f>SUMIF(exp!$B$8:$B$507,total!B565,exp!$Q$8:$Q$507)</f>
        <v>0</v>
      </c>
      <c r="P565" s="111">
        <f>IF(B565&lt;&gt;"",SUMIF(total!$B$8:$B$1007,total!B565,$F$8:$F$1007),0)</f>
        <v>0</v>
      </c>
      <c r="Q565" s="110">
        <f>SUMIF(total!$B$8:$B$1007,total!B565,$I$8:$I$1007)</f>
        <v>0</v>
      </c>
      <c r="R565" s="110">
        <f>SUMIF(acc!$B$8:$B$507,total!D565,acc!$J$8:$J$507)</f>
        <v>0</v>
      </c>
      <c r="S565" s="110">
        <f>IF(D565&lt;&gt;"",SUMIF(total!$D$8:$D$1007,total!D565,$F$8:$F$1007),0)</f>
        <v>0</v>
      </c>
      <c r="T565" s="110">
        <f>SUMIF(pay!$B$8:$B$507,total!G565,pay!$H$8:$H$507)</f>
        <v>0</v>
      </c>
      <c r="U565" s="110">
        <f>IF(G565&lt;&gt;"",SUMIF(total!$G$8:$G$1007,total!G565,$I$8:$I$1007),0)</f>
        <v>0</v>
      </c>
    </row>
    <row r="566" spans="1:21" x14ac:dyDescent="0.25">
      <c r="A566" s="69">
        <v>559</v>
      </c>
      <c r="B566" s="69" t="str">
        <f>IF(AND(C566&lt;&gt;"",C566&lt;&gt;" -  -  -  -  - "),VLOOKUP(C566,exp!$A$8:$B$507,2,FALSE),"")</f>
        <v/>
      </c>
      <c r="C566" s="60"/>
      <c r="D566" s="69" t="str">
        <f>IF(AND(E566&lt;&gt;"",E566&lt;&gt;" -  -  -  -  - "),VLOOKUP(E566,acc!$A$8:$B$507,2,FALSE),"")</f>
        <v/>
      </c>
      <c r="E566" s="60"/>
      <c r="F566" s="44"/>
      <c r="G566" s="69" t="str">
        <f>IF(AND(H566&lt;&gt;"",H566&lt;&gt;" -  -  -  -  - "),VLOOKUP(H566,pay!$A$8:$B$507,2,FALSE),"")</f>
        <v/>
      </c>
      <c r="H566" s="60"/>
      <c r="I566" s="44"/>
      <c r="J566" s="93" t="str">
        <f t="shared" si="40"/>
        <v>OK</v>
      </c>
      <c r="K566" s="93" t="str">
        <f t="shared" si="41"/>
        <v>OK</v>
      </c>
      <c r="L566" s="93" t="str">
        <f t="shared" si="42"/>
        <v>OK</v>
      </c>
      <c r="M566" s="93" t="str">
        <f t="shared" si="43"/>
        <v>OK</v>
      </c>
      <c r="N566" s="63" t="str">
        <f t="shared" si="44"/>
        <v/>
      </c>
      <c r="O566" s="110">
        <f>SUMIF(exp!$B$8:$B$507,total!B566,exp!$Q$8:$Q$507)</f>
        <v>0</v>
      </c>
      <c r="P566" s="111">
        <f>IF(B566&lt;&gt;"",SUMIF(total!$B$8:$B$1007,total!B566,$F$8:$F$1007),0)</f>
        <v>0</v>
      </c>
      <c r="Q566" s="110">
        <f>SUMIF(total!$B$8:$B$1007,total!B566,$I$8:$I$1007)</f>
        <v>0</v>
      </c>
      <c r="R566" s="110">
        <f>SUMIF(acc!$B$8:$B$507,total!D566,acc!$J$8:$J$507)</f>
        <v>0</v>
      </c>
      <c r="S566" s="110">
        <f>IF(D566&lt;&gt;"",SUMIF(total!$D$8:$D$1007,total!D566,$F$8:$F$1007),0)</f>
        <v>0</v>
      </c>
      <c r="T566" s="110">
        <f>SUMIF(pay!$B$8:$B$507,total!G566,pay!$H$8:$H$507)</f>
        <v>0</v>
      </c>
      <c r="U566" s="110">
        <f>IF(G566&lt;&gt;"",SUMIF(total!$G$8:$G$1007,total!G566,$I$8:$I$1007),0)</f>
        <v>0</v>
      </c>
    </row>
    <row r="567" spans="1:21" x14ac:dyDescent="0.25">
      <c r="A567" s="69">
        <v>560</v>
      </c>
      <c r="B567" s="69" t="str">
        <f>IF(AND(C567&lt;&gt;"",C567&lt;&gt;" -  -  -  -  - "),VLOOKUP(C567,exp!$A$8:$B$507,2,FALSE),"")</f>
        <v/>
      </c>
      <c r="C567" s="60"/>
      <c r="D567" s="69" t="str">
        <f>IF(AND(E567&lt;&gt;"",E567&lt;&gt;" -  -  -  -  - "),VLOOKUP(E567,acc!$A$8:$B$507,2,FALSE),"")</f>
        <v/>
      </c>
      <c r="E567" s="60"/>
      <c r="F567" s="44"/>
      <c r="G567" s="69" t="str">
        <f>IF(AND(H567&lt;&gt;"",H567&lt;&gt;" -  -  -  -  - "),VLOOKUP(H567,pay!$A$8:$B$507,2,FALSE),"")</f>
        <v/>
      </c>
      <c r="H567" s="60"/>
      <c r="I567" s="44"/>
      <c r="J567" s="93" t="str">
        <f t="shared" si="40"/>
        <v>OK</v>
      </c>
      <c r="K567" s="93" t="str">
        <f t="shared" si="41"/>
        <v>OK</v>
      </c>
      <c r="L567" s="93" t="str">
        <f t="shared" si="42"/>
        <v>OK</v>
      </c>
      <c r="M567" s="93" t="str">
        <f t="shared" si="43"/>
        <v>OK</v>
      </c>
      <c r="N567" s="63" t="str">
        <f t="shared" si="44"/>
        <v/>
      </c>
      <c r="O567" s="110">
        <f>SUMIF(exp!$B$8:$B$507,total!B567,exp!$Q$8:$Q$507)</f>
        <v>0</v>
      </c>
      <c r="P567" s="111">
        <f>IF(B567&lt;&gt;"",SUMIF(total!$B$8:$B$1007,total!B567,$F$8:$F$1007),0)</f>
        <v>0</v>
      </c>
      <c r="Q567" s="110">
        <f>SUMIF(total!$B$8:$B$1007,total!B567,$I$8:$I$1007)</f>
        <v>0</v>
      </c>
      <c r="R567" s="110">
        <f>SUMIF(acc!$B$8:$B$507,total!D567,acc!$J$8:$J$507)</f>
        <v>0</v>
      </c>
      <c r="S567" s="110">
        <f>IF(D567&lt;&gt;"",SUMIF(total!$D$8:$D$1007,total!D567,$F$8:$F$1007),0)</f>
        <v>0</v>
      </c>
      <c r="T567" s="110">
        <f>SUMIF(pay!$B$8:$B$507,total!G567,pay!$H$8:$H$507)</f>
        <v>0</v>
      </c>
      <c r="U567" s="110">
        <f>IF(G567&lt;&gt;"",SUMIF(total!$G$8:$G$1007,total!G567,$I$8:$I$1007),0)</f>
        <v>0</v>
      </c>
    </row>
    <row r="568" spans="1:21" x14ac:dyDescent="0.25">
      <c r="A568" s="69">
        <v>561</v>
      </c>
      <c r="B568" s="69" t="str">
        <f>IF(AND(C568&lt;&gt;"",C568&lt;&gt;" -  -  -  -  - "),VLOOKUP(C568,exp!$A$8:$B$507,2,FALSE),"")</f>
        <v/>
      </c>
      <c r="C568" s="60"/>
      <c r="D568" s="69" t="str">
        <f>IF(AND(E568&lt;&gt;"",E568&lt;&gt;" -  -  -  -  - "),VLOOKUP(E568,acc!$A$8:$B$507,2,FALSE),"")</f>
        <v/>
      </c>
      <c r="E568" s="60"/>
      <c r="F568" s="44"/>
      <c r="G568" s="69" t="str">
        <f>IF(AND(H568&lt;&gt;"",H568&lt;&gt;" -  -  -  -  - "),VLOOKUP(H568,pay!$A$8:$B$507,2,FALSE),"")</f>
        <v/>
      </c>
      <c r="H568" s="60"/>
      <c r="I568" s="44"/>
      <c r="J568" s="93" t="str">
        <f t="shared" si="40"/>
        <v>OK</v>
      </c>
      <c r="K568" s="93" t="str">
        <f t="shared" si="41"/>
        <v>OK</v>
      </c>
      <c r="L568" s="93" t="str">
        <f t="shared" si="42"/>
        <v>OK</v>
      </c>
      <c r="M568" s="93" t="str">
        <f t="shared" si="43"/>
        <v>OK</v>
      </c>
      <c r="N568" s="63" t="str">
        <f t="shared" si="44"/>
        <v/>
      </c>
      <c r="O568" s="110">
        <f>SUMIF(exp!$B$8:$B$507,total!B568,exp!$Q$8:$Q$507)</f>
        <v>0</v>
      </c>
      <c r="P568" s="111">
        <f>IF(B568&lt;&gt;"",SUMIF(total!$B$8:$B$1007,total!B568,$F$8:$F$1007),0)</f>
        <v>0</v>
      </c>
      <c r="Q568" s="110">
        <f>SUMIF(total!$B$8:$B$1007,total!B568,$I$8:$I$1007)</f>
        <v>0</v>
      </c>
      <c r="R568" s="110">
        <f>SUMIF(acc!$B$8:$B$507,total!D568,acc!$J$8:$J$507)</f>
        <v>0</v>
      </c>
      <c r="S568" s="110">
        <f>IF(D568&lt;&gt;"",SUMIF(total!$D$8:$D$1007,total!D568,$F$8:$F$1007),0)</f>
        <v>0</v>
      </c>
      <c r="T568" s="110">
        <f>SUMIF(pay!$B$8:$B$507,total!G568,pay!$H$8:$H$507)</f>
        <v>0</v>
      </c>
      <c r="U568" s="110">
        <f>IF(G568&lt;&gt;"",SUMIF(total!$G$8:$G$1007,total!G568,$I$8:$I$1007),0)</f>
        <v>0</v>
      </c>
    </row>
    <row r="569" spans="1:21" x14ac:dyDescent="0.25">
      <c r="A569" s="69">
        <v>562</v>
      </c>
      <c r="B569" s="69" t="str">
        <f>IF(AND(C569&lt;&gt;"",C569&lt;&gt;" -  -  -  -  - "),VLOOKUP(C569,exp!$A$8:$B$507,2,FALSE),"")</f>
        <v/>
      </c>
      <c r="C569" s="60"/>
      <c r="D569" s="69" t="str">
        <f>IF(AND(E569&lt;&gt;"",E569&lt;&gt;" -  -  -  -  - "),VLOOKUP(E569,acc!$A$8:$B$507,2,FALSE),"")</f>
        <v/>
      </c>
      <c r="E569" s="60"/>
      <c r="F569" s="44"/>
      <c r="G569" s="69" t="str">
        <f>IF(AND(H569&lt;&gt;"",H569&lt;&gt;" -  -  -  -  - "),VLOOKUP(H569,pay!$A$8:$B$507,2,FALSE),"")</f>
        <v/>
      </c>
      <c r="H569" s="60"/>
      <c r="I569" s="44"/>
      <c r="J569" s="93" t="str">
        <f t="shared" si="40"/>
        <v>OK</v>
      </c>
      <c r="K569" s="93" t="str">
        <f t="shared" si="41"/>
        <v>OK</v>
      </c>
      <c r="L569" s="93" t="str">
        <f t="shared" si="42"/>
        <v>OK</v>
      </c>
      <c r="M569" s="93" t="str">
        <f t="shared" si="43"/>
        <v>OK</v>
      </c>
      <c r="N569" s="63" t="str">
        <f t="shared" si="44"/>
        <v/>
      </c>
      <c r="O569" s="110">
        <f>SUMIF(exp!$B$8:$B$507,total!B569,exp!$Q$8:$Q$507)</f>
        <v>0</v>
      </c>
      <c r="P569" s="111">
        <f>IF(B569&lt;&gt;"",SUMIF(total!$B$8:$B$1007,total!B569,$F$8:$F$1007),0)</f>
        <v>0</v>
      </c>
      <c r="Q569" s="110">
        <f>SUMIF(total!$B$8:$B$1007,total!B569,$I$8:$I$1007)</f>
        <v>0</v>
      </c>
      <c r="R569" s="110">
        <f>SUMIF(acc!$B$8:$B$507,total!D569,acc!$J$8:$J$507)</f>
        <v>0</v>
      </c>
      <c r="S569" s="110">
        <f>IF(D569&lt;&gt;"",SUMIF(total!$D$8:$D$1007,total!D569,$F$8:$F$1007),0)</f>
        <v>0</v>
      </c>
      <c r="T569" s="110">
        <f>SUMIF(pay!$B$8:$B$507,total!G569,pay!$H$8:$H$507)</f>
        <v>0</v>
      </c>
      <c r="U569" s="110">
        <f>IF(G569&lt;&gt;"",SUMIF(total!$G$8:$G$1007,total!G569,$I$8:$I$1007),0)</f>
        <v>0</v>
      </c>
    </row>
    <row r="570" spans="1:21" x14ac:dyDescent="0.25">
      <c r="A570" s="69">
        <v>563</v>
      </c>
      <c r="B570" s="69" t="str">
        <f>IF(AND(C570&lt;&gt;"",C570&lt;&gt;" -  -  -  -  - "),VLOOKUP(C570,exp!$A$8:$B$507,2,FALSE),"")</f>
        <v/>
      </c>
      <c r="C570" s="60"/>
      <c r="D570" s="69" t="str">
        <f>IF(AND(E570&lt;&gt;"",E570&lt;&gt;" -  -  -  -  - "),VLOOKUP(E570,acc!$A$8:$B$507,2,FALSE),"")</f>
        <v/>
      </c>
      <c r="E570" s="60"/>
      <c r="F570" s="44"/>
      <c r="G570" s="69" t="str">
        <f>IF(AND(H570&lt;&gt;"",H570&lt;&gt;" -  -  -  -  - "),VLOOKUP(H570,pay!$A$8:$B$507,2,FALSE),"")</f>
        <v/>
      </c>
      <c r="H570" s="60"/>
      <c r="I570" s="44"/>
      <c r="J570" s="93" t="str">
        <f t="shared" si="40"/>
        <v>OK</v>
      </c>
      <c r="K570" s="93" t="str">
        <f t="shared" si="41"/>
        <v>OK</v>
      </c>
      <c r="L570" s="93" t="str">
        <f t="shared" si="42"/>
        <v>OK</v>
      </c>
      <c r="M570" s="93" t="str">
        <f t="shared" si="43"/>
        <v>OK</v>
      </c>
      <c r="N570" s="63" t="str">
        <f t="shared" si="44"/>
        <v/>
      </c>
      <c r="O570" s="110">
        <f>SUMIF(exp!$B$8:$B$507,total!B570,exp!$Q$8:$Q$507)</f>
        <v>0</v>
      </c>
      <c r="P570" s="111">
        <f>IF(B570&lt;&gt;"",SUMIF(total!$B$8:$B$1007,total!B570,$F$8:$F$1007),0)</f>
        <v>0</v>
      </c>
      <c r="Q570" s="110">
        <f>SUMIF(total!$B$8:$B$1007,total!B570,$I$8:$I$1007)</f>
        <v>0</v>
      </c>
      <c r="R570" s="110">
        <f>SUMIF(acc!$B$8:$B$507,total!D570,acc!$J$8:$J$507)</f>
        <v>0</v>
      </c>
      <c r="S570" s="110">
        <f>IF(D570&lt;&gt;"",SUMIF(total!$D$8:$D$1007,total!D570,$F$8:$F$1007),0)</f>
        <v>0</v>
      </c>
      <c r="T570" s="110">
        <f>SUMIF(pay!$B$8:$B$507,total!G570,pay!$H$8:$H$507)</f>
        <v>0</v>
      </c>
      <c r="U570" s="110">
        <f>IF(G570&lt;&gt;"",SUMIF(total!$G$8:$G$1007,total!G570,$I$8:$I$1007),0)</f>
        <v>0</v>
      </c>
    </row>
    <row r="571" spans="1:21" x14ac:dyDescent="0.25">
      <c r="A571" s="69">
        <v>564</v>
      </c>
      <c r="B571" s="69" t="str">
        <f>IF(AND(C571&lt;&gt;"",C571&lt;&gt;" -  -  -  -  - "),VLOOKUP(C571,exp!$A$8:$B$507,2,FALSE),"")</f>
        <v/>
      </c>
      <c r="C571" s="60"/>
      <c r="D571" s="69" t="str">
        <f>IF(AND(E571&lt;&gt;"",E571&lt;&gt;" -  -  -  -  - "),VLOOKUP(E571,acc!$A$8:$B$507,2,FALSE),"")</f>
        <v/>
      </c>
      <c r="E571" s="60"/>
      <c r="F571" s="44"/>
      <c r="G571" s="69" t="str">
        <f>IF(AND(H571&lt;&gt;"",H571&lt;&gt;" -  -  -  -  - "),VLOOKUP(H571,pay!$A$8:$B$507,2,FALSE),"")</f>
        <v/>
      </c>
      <c r="H571" s="60"/>
      <c r="I571" s="44"/>
      <c r="J571" s="93" t="str">
        <f t="shared" si="40"/>
        <v>OK</v>
      </c>
      <c r="K571" s="93" t="str">
        <f t="shared" si="41"/>
        <v>OK</v>
      </c>
      <c r="L571" s="93" t="str">
        <f t="shared" si="42"/>
        <v>OK</v>
      </c>
      <c r="M571" s="93" t="str">
        <f t="shared" si="43"/>
        <v>OK</v>
      </c>
      <c r="N571" s="63" t="str">
        <f t="shared" si="44"/>
        <v/>
      </c>
      <c r="O571" s="110">
        <f>SUMIF(exp!$B$8:$B$507,total!B571,exp!$Q$8:$Q$507)</f>
        <v>0</v>
      </c>
      <c r="P571" s="111">
        <f>IF(B571&lt;&gt;"",SUMIF(total!$B$8:$B$1007,total!B571,$F$8:$F$1007),0)</f>
        <v>0</v>
      </c>
      <c r="Q571" s="110">
        <f>SUMIF(total!$B$8:$B$1007,total!B571,$I$8:$I$1007)</f>
        <v>0</v>
      </c>
      <c r="R571" s="110">
        <f>SUMIF(acc!$B$8:$B$507,total!D571,acc!$J$8:$J$507)</f>
        <v>0</v>
      </c>
      <c r="S571" s="110">
        <f>IF(D571&lt;&gt;"",SUMIF(total!$D$8:$D$1007,total!D571,$F$8:$F$1007),0)</f>
        <v>0</v>
      </c>
      <c r="T571" s="110">
        <f>SUMIF(pay!$B$8:$B$507,total!G571,pay!$H$8:$H$507)</f>
        <v>0</v>
      </c>
      <c r="U571" s="110">
        <f>IF(G571&lt;&gt;"",SUMIF(total!$G$8:$G$1007,total!G571,$I$8:$I$1007),0)</f>
        <v>0</v>
      </c>
    </row>
    <row r="572" spans="1:21" x14ac:dyDescent="0.25">
      <c r="A572" s="69">
        <v>565</v>
      </c>
      <c r="B572" s="69" t="str">
        <f>IF(AND(C572&lt;&gt;"",C572&lt;&gt;" -  -  -  -  - "),VLOOKUP(C572,exp!$A$8:$B$507,2,FALSE),"")</f>
        <v/>
      </c>
      <c r="C572" s="60"/>
      <c r="D572" s="69" t="str">
        <f>IF(AND(E572&lt;&gt;"",E572&lt;&gt;" -  -  -  -  - "),VLOOKUP(E572,acc!$A$8:$B$507,2,FALSE),"")</f>
        <v/>
      </c>
      <c r="E572" s="60"/>
      <c r="F572" s="44"/>
      <c r="G572" s="69" t="str">
        <f>IF(AND(H572&lt;&gt;"",H572&lt;&gt;" -  -  -  -  - "),VLOOKUP(H572,pay!$A$8:$B$507,2,FALSE),"")</f>
        <v/>
      </c>
      <c r="H572" s="60"/>
      <c r="I572" s="44"/>
      <c r="J572" s="93" t="str">
        <f t="shared" si="40"/>
        <v>OK</v>
      </c>
      <c r="K572" s="93" t="str">
        <f t="shared" si="41"/>
        <v>OK</v>
      </c>
      <c r="L572" s="93" t="str">
        <f t="shared" si="42"/>
        <v>OK</v>
      </c>
      <c r="M572" s="93" t="str">
        <f t="shared" si="43"/>
        <v>OK</v>
      </c>
      <c r="N572" s="63" t="str">
        <f t="shared" si="44"/>
        <v/>
      </c>
      <c r="O572" s="110">
        <f>SUMIF(exp!$B$8:$B$507,total!B572,exp!$Q$8:$Q$507)</f>
        <v>0</v>
      </c>
      <c r="P572" s="111">
        <f>IF(B572&lt;&gt;"",SUMIF(total!$B$8:$B$1007,total!B572,$F$8:$F$1007),0)</f>
        <v>0</v>
      </c>
      <c r="Q572" s="110">
        <f>SUMIF(total!$B$8:$B$1007,total!B572,$I$8:$I$1007)</f>
        <v>0</v>
      </c>
      <c r="R572" s="110">
        <f>SUMIF(acc!$B$8:$B$507,total!D572,acc!$J$8:$J$507)</f>
        <v>0</v>
      </c>
      <c r="S572" s="110">
        <f>IF(D572&lt;&gt;"",SUMIF(total!$D$8:$D$1007,total!D572,$F$8:$F$1007),0)</f>
        <v>0</v>
      </c>
      <c r="T572" s="110">
        <f>SUMIF(pay!$B$8:$B$507,total!G572,pay!$H$8:$H$507)</f>
        <v>0</v>
      </c>
      <c r="U572" s="110">
        <f>IF(G572&lt;&gt;"",SUMIF(total!$G$8:$G$1007,total!G572,$I$8:$I$1007),0)</f>
        <v>0</v>
      </c>
    </row>
    <row r="573" spans="1:21" x14ac:dyDescent="0.25">
      <c r="A573" s="69">
        <v>566</v>
      </c>
      <c r="B573" s="69" t="str">
        <f>IF(AND(C573&lt;&gt;"",C573&lt;&gt;" -  -  -  -  - "),VLOOKUP(C573,exp!$A$8:$B$507,2,FALSE),"")</f>
        <v/>
      </c>
      <c r="C573" s="60"/>
      <c r="D573" s="69" t="str">
        <f>IF(AND(E573&lt;&gt;"",E573&lt;&gt;" -  -  -  -  - "),VLOOKUP(E573,acc!$A$8:$B$507,2,FALSE),"")</f>
        <v/>
      </c>
      <c r="E573" s="60"/>
      <c r="F573" s="44"/>
      <c r="G573" s="69" t="str">
        <f>IF(AND(H573&lt;&gt;"",H573&lt;&gt;" -  -  -  -  - "),VLOOKUP(H573,pay!$A$8:$B$507,2,FALSE),"")</f>
        <v/>
      </c>
      <c r="H573" s="60"/>
      <c r="I573" s="44"/>
      <c r="J573" s="93" t="str">
        <f t="shared" si="40"/>
        <v>OK</v>
      </c>
      <c r="K573" s="93" t="str">
        <f t="shared" si="41"/>
        <v>OK</v>
      </c>
      <c r="L573" s="93" t="str">
        <f t="shared" si="42"/>
        <v>OK</v>
      </c>
      <c r="M573" s="93" t="str">
        <f t="shared" si="43"/>
        <v>OK</v>
      </c>
      <c r="N573" s="63" t="str">
        <f t="shared" si="44"/>
        <v/>
      </c>
      <c r="O573" s="110">
        <f>SUMIF(exp!$B$8:$B$507,total!B573,exp!$Q$8:$Q$507)</f>
        <v>0</v>
      </c>
      <c r="P573" s="111">
        <f>IF(B573&lt;&gt;"",SUMIF(total!$B$8:$B$1007,total!B573,$F$8:$F$1007),0)</f>
        <v>0</v>
      </c>
      <c r="Q573" s="110">
        <f>SUMIF(total!$B$8:$B$1007,total!B573,$I$8:$I$1007)</f>
        <v>0</v>
      </c>
      <c r="R573" s="110">
        <f>SUMIF(acc!$B$8:$B$507,total!D573,acc!$J$8:$J$507)</f>
        <v>0</v>
      </c>
      <c r="S573" s="110">
        <f>IF(D573&lt;&gt;"",SUMIF(total!$D$8:$D$1007,total!D573,$F$8:$F$1007),0)</f>
        <v>0</v>
      </c>
      <c r="T573" s="110">
        <f>SUMIF(pay!$B$8:$B$507,total!G573,pay!$H$8:$H$507)</f>
        <v>0</v>
      </c>
      <c r="U573" s="110">
        <f>IF(G573&lt;&gt;"",SUMIF(total!$G$8:$G$1007,total!G573,$I$8:$I$1007),0)</f>
        <v>0</v>
      </c>
    </row>
    <row r="574" spans="1:21" x14ac:dyDescent="0.25">
      <c r="A574" s="69">
        <v>567</v>
      </c>
      <c r="B574" s="69" t="str">
        <f>IF(AND(C574&lt;&gt;"",C574&lt;&gt;" -  -  -  -  - "),VLOOKUP(C574,exp!$A$8:$B$507,2,FALSE),"")</f>
        <v/>
      </c>
      <c r="C574" s="60"/>
      <c r="D574" s="69" t="str">
        <f>IF(AND(E574&lt;&gt;"",E574&lt;&gt;" -  -  -  -  - "),VLOOKUP(E574,acc!$A$8:$B$507,2,FALSE),"")</f>
        <v/>
      </c>
      <c r="E574" s="60"/>
      <c r="F574" s="44"/>
      <c r="G574" s="69" t="str">
        <f>IF(AND(H574&lt;&gt;"",H574&lt;&gt;" -  -  -  -  - "),VLOOKUP(H574,pay!$A$8:$B$507,2,FALSE),"")</f>
        <v/>
      </c>
      <c r="H574" s="60"/>
      <c r="I574" s="44"/>
      <c r="J574" s="93" t="str">
        <f t="shared" si="40"/>
        <v>OK</v>
      </c>
      <c r="K574" s="93" t="str">
        <f t="shared" si="41"/>
        <v>OK</v>
      </c>
      <c r="L574" s="93" t="str">
        <f t="shared" si="42"/>
        <v>OK</v>
      </c>
      <c r="M574" s="93" t="str">
        <f t="shared" si="43"/>
        <v>OK</v>
      </c>
      <c r="N574" s="63" t="str">
        <f t="shared" si="44"/>
        <v/>
      </c>
      <c r="O574" s="110">
        <f>SUMIF(exp!$B$8:$B$507,total!B574,exp!$Q$8:$Q$507)</f>
        <v>0</v>
      </c>
      <c r="P574" s="111">
        <f>IF(B574&lt;&gt;"",SUMIF(total!$B$8:$B$1007,total!B574,$F$8:$F$1007),0)</f>
        <v>0</v>
      </c>
      <c r="Q574" s="110">
        <f>SUMIF(total!$B$8:$B$1007,total!B574,$I$8:$I$1007)</f>
        <v>0</v>
      </c>
      <c r="R574" s="110">
        <f>SUMIF(acc!$B$8:$B$507,total!D574,acc!$J$8:$J$507)</f>
        <v>0</v>
      </c>
      <c r="S574" s="110">
        <f>IF(D574&lt;&gt;"",SUMIF(total!$D$8:$D$1007,total!D574,$F$8:$F$1007),0)</f>
        <v>0</v>
      </c>
      <c r="T574" s="110">
        <f>SUMIF(pay!$B$8:$B$507,total!G574,pay!$H$8:$H$507)</f>
        <v>0</v>
      </c>
      <c r="U574" s="110">
        <f>IF(G574&lt;&gt;"",SUMIF(total!$G$8:$G$1007,total!G574,$I$8:$I$1007),0)</f>
        <v>0</v>
      </c>
    </row>
    <row r="575" spans="1:21" x14ac:dyDescent="0.25">
      <c r="A575" s="69">
        <v>568</v>
      </c>
      <c r="B575" s="69" t="str">
        <f>IF(AND(C575&lt;&gt;"",C575&lt;&gt;" -  -  -  -  - "),VLOOKUP(C575,exp!$A$8:$B$507,2,FALSE),"")</f>
        <v/>
      </c>
      <c r="C575" s="60"/>
      <c r="D575" s="69" t="str">
        <f>IF(AND(E575&lt;&gt;"",E575&lt;&gt;" -  -  -  -  - "),VLOOKUP(E575,acc!$A$8:$B$507,2,FALSE),"")</f>
        <v/>
      </c>
      <c r="E575" s="60"/>
      <c r="F575" s="44"/>
      <c r="G575" s="69" t="str">
        <f>IF(AND(H575&lt;&gt;"",H575&lt;&gt;" -  -  -  -  - "),VLOOKUP(H575,pay!$A$8:$B$507,2,FALSE),"")</f>
        <v/>
      </c>
      <c r="H575" s="60"/>
      <c r="I575" s="44"/>
      <c r="J575" s="93" t="str">
        <f t="shared" si="40"/>
        <v>OK</v>
      </c>
      <c r="K575" s="93" t="str">
        <f t="shared" si="41"/>
        <v>OK</v>
      </c>
      <c r="L575" s="93" t="str">
        <f t="shared" si="42"/>
        <v>OK</v>
      </c>
      <c r="M575" s="93" t="str">
        <f t="shared" si="43"/>
        <v>OK</v>
      </c>
      <c r="N575" s="63" t="str">
        <f t="shared" si="44"/>
        <v/>
      </c>
      <c r="O575" s="110">
        <f>SUMIF(exp!$B$8:$B$507,total!B575,exp!$Q$8:$Q$507)</f>
        <v>0</v>
      </c>
      <c r="P575" s="111">
        <f>IF(B575&lt;&gt;"",SUMIF(total!$B$8:$B$1007,total!B575,$F$8:$F$1007),0)</f>
        <v>0</v>
      </c>
      <c r="Q575" s="110">
        <f>SUMIF(total!$B$8:$B$1007,total!B575,$I$8:$I$1007)</f>
        <v>0</v>
      </c>
      <c r="R575" s="110">
        <f>SUMIF(acc!$B$8:$B$507,total!D575,acc!$J$8:$J$507)</f>
        <v>0</v>
      </c>
      <c r="S575" s="110">
        <f>IF(D575&lt;&gt;"",SUMIF(total!$D$8:$D$1007,total!D575,$F$8:$F$1007),0)</f>
        <v>0</v>
      </c>
      <c r="T575" s="110">
        <f>SUMIF(pay!$B$8:$B$507,total!G575,pay!$H$8:$H$507)</f>
        <v>0</v>
      </c>
      <c r="U575" s="110">
        <f>IF(G575&lt;&gt;"",SUMIF(total!$G$8:$G$1007,total!G575,$I$8:$I$1007),0)</f>
        <v>0</v>
      </c>
    </row>
    <row r="576" spans="1:21" x14ac:dyDescent="0.25">
      <c r="A576" s="69">
        <v>569</v>
      </c>
      <c r="B576" s="69" t="str">
        <f>IF(AND(C576&lt;&gt;"",C576&lt;&gt;" -  -  -  -  - "),VLOOKUP(C576,exp!$A$8:$B$507,2,FALSE),"")</f>
        <v/>
      </c>
      <c r="C576" s="60"/>
      <c r="D576" s="69" t="str">
        <f>IF(AND(E576&lt;&gt;"",E576&lt;&gt;" -  -  -  -  - "),VLOOKUP(E576,acc!$A$8:$B$507,2,FALSE),"")</f>
        <v/>
      </c>
      <c r="E576" s="60"/>
      <c r="F576" s="44"/>
      <c r="G576" s="69" t="str">
        <f>IF(AND(H576&lt;&gt;"",H576&lt;&gt;" -  -  -  -  - "),VLOOKUP(H576,pay!$A$8:$B$507,2,FALSE),"")</f>
        <v/>
      </c>
      <c r="H576" s="60"/>
      <c r="I576" s="44"/>
      <c r="J576" s="93" t="str">
        <f t="shared" si="40"/>
        <v>OK</v>
      </c>
      <c r="K576" s="93" t="str">
        <f t="shared" si="41"/>
        <v>OK</v>
      </c>
      <c r="L576" s="93" t="str">
        <f t="shared" si="42"/>
        <v>OK</v>
      </c>
      <c r="M576" s="93" t="str">
        <f t="shared" si="43"/>
        <v>OK</v>
      </c>
      <c r="N576" s="63" t="str">
        <f t="shared" si="44"/>
        <v/>
      </c>
      <c r="O576" s="110">
        <f>SUMIF(exp!$B$8:$B$507,total!B576,exp!$Q$8:$Q$507)</f>
        <v>0</v>
      </c>
      <c r="P576" s="111">
        <f>IF(B576&lt;&gt;"",SUMIF(total!$B$8:$B$1007,total!B576,$F$8:$F$1007),0)</f>
        <v>0</v>
      </c>
      <c r="Q576" s="110">
        <f>SUMIF(total!$B$8:$B$1007,total!B576,$I$8:$I$1007)</f>
        <v>0</v>
      </c>
      <c r="R576" s="110">
        <f>SUMIF(acc!$B$8:$B$507,total!D576,acc!$J$8:$J$507)</f>
        <v>0</v>
      </c>
      <c r="S576" s="110">
        <f>IF(D576&lt;&gt;"",SUMIF(total!$D$8:$D$1007,total!D576,$F$8:$F$1007),0)</f>
        <v>0</v>
      </c>
      <c r="T576" s="110">
        <f>SUMIF(pay!$B$8:$B$507,total!G576,pay!$H$8:$H$507)</f>
        <v>0</v>
      </c>
      <c r="U576" s="110">
        <f>IF(G576&lt;&gt;"",SUMIF(total!$G$8:$G$1007,total!G576,$I$8:$I$1007),0)</f>
        <v>0</v>
      </c>
    </row>
    <row r="577" spans="1:21" x14ac:dyDescent="0.25">
      <c r="A577" s="69">
        <v>570</v>
      </c>
      <c r="B577" s="69" t="str">
        <f>IF(AND(C577&lt;&gt;"",C577&lt;&gt;" -  -  -  -  - "),VLOOKUP(C577,exp!$A$8:$B$507,2,FALSE),"")</f>
        <v/>
      </c>
      <c r="C577" s="60"/>
      <c r="D577" s="69" t="str">
        <f>IF(AND(E577&lt;&gt;"",E577&lt;&gt;" -  -  -  -  - "),VLOOKUP(E577,acc!$A$8:$B$507,2,FALSE),"")</f>
        <v/>
      </c>
      <c r="E577" s="60"/>
      <c r="F577" s="44"/>
      <c r="G577" s="69" t="str">
        <f>IF(AND(H577&lt;&gt;"",H577&lt;&gt;" -  -  -  -  - "),VLOOKUP(H577,pay!$A$8:$B$507,2,FALSE),"")</f>
        <v/>
      </c>
      <c r="H577" s="60"/>
      <c r="I577" s="44"/>
      <c r="J577" s="93" t="str">
        <f t="shared" si="40"/>
        <v>OK</v>
      </c>
      <c r="K577" s="93" t="str">
        <f t="shared" si="41"/>
        <v>OK</v>
      </c>
      <c r="L577" s="93" t="str">
        <f t="shared" si="42"/>
        <v>OK</v>
      </c>
      <c r="M577" s="93" t="str">
        <f t="shared" si="43"/>
        <v>OK</v>
      </c>
      <c r="N577" s="63" t="str">
        <f t="shared" si="44"/>
        <v/>
      </c>
      <c r="O577" s="110">
        <f>SUMIF(exp!$B$8:$B$507,total!B577,exp!$Q$8:$Q$507)</f>
        <v>0</v>
      </c>
      <c r="P577" s="111">
        <f>IF(B577&lt;&gt;"",SUMIF(total!$B$8:$B$1007,total!B577,$F$8:$F$1007),0)</f>
        <v>0</v>
      </c>
      <c r="Q577" s="110">
        <f>SUMIF(total!$B$8:$B$1007,total!B577,$I$8:$I$1007)</f>
        <v>0</v>
      </c>
      <c r="R577" s="110">
        <f>SUMIF(acc!$B$8:$B$507,total!D577,acc!$J$8:$J$507)</f>
        <v>0</v>
      </c>
      <c r="S577" s="110">
        <f>IF(D577&lt;&gt;"",SUMIF(total!$D$8:$D$1007,total!D577,$F$8:$F$1007),0)</f>
        <v>0</v>
      </c>
      <c r="T577" s="110">
        <f>SUMIF(pay!$B$8:$B$507,total!G577,pay!$H$8:$H$507)</f>
        <v>0</v>
      </c>
      <c r="U577" s="110">
        <f>IF(G577&lt;&gt;"",SUMIF(total!$G$8:$G$1007,total!G577,$I$8:$I$1007),0)</f>
        <v>0</v>
      </c>
    </row>
    <row r="578" spans="1:21" x14ac:dyDescent="0.25">
      <c r="A578" s="69">
        <v>571</v>
      </c>
      <c r="B578" s="69" t="str">
        <f>IF(AND(C578&lt;&gt;"",C578&lt;&gt;" -  -  -  -  - "),VLOOKUP(C578,exp!$A$8:$B$507,2,FALSE),"")</f>
        <v/>
      </c>
      <c r="C578" s="60"/>
      <c r="D578" s="69" t="str">
        <f>IF(AND(E578&lt;&gt;"",E578&lt;&gt;" -  -  -  -  - "),VLOOKUP(E578,acc!$A$8:$B$507,2,FALSE),"")</f>
        <v/>
      </c>
      <c r="E578" s="60"/>
      <c r="F578" s="44"/>
      <c r="G578" s="69" t="str">
        <f>IF(AND(H578&lt;&gt;"",H578&lt;&gt;" -  -  -  -  - "),VLOOKUP(H578,pay!$A$8:$B$507,2,FALSE),"")</f>
        <v/>
      </c>
      <c r="H578" s="60"/>
      <c r="I578" s="44"/>
      <c r="J578" s="93" t="str">
        <f t="shared" si="40"/>
        <v>OK</v>
      </c>
      <c r="K578" s="93" t="str">
        <f t="shared" si="41"/>
        <v>OK</v>
      </c>
      <c r="L578" s="93" t="str">
        <f t="shared" si="42"/>
        <v>OK</v>
      </c>
      <c r="M578" s="93" t="str">
        <f t="shared" si="43"/>
        <v>OK</v>
      </c>
      <c r="N578" s="63" t="str">
        <f t="shared" si="44"/>
        <v/>
      </c>
      <c r="O578" s="110">
        <f>SUMIF(exp!$B$8:$B$507,total!B578,exp!$Q$8:$Q$507)</f>
        <v>0</v>
      </c>
      <c r="P578" s="111">
        <f>IF(B578&lt;&gt;"",SUMIF(total!$B$8:$B$1007,total!B578,$F$8:$F$1007),0)</f>
        <v>0</v>
      </c>
      <c r="Q578" s="110">
        <f>SUMIF(total!$B$8:$B$1007,total!B578,$I$8:$I$1007)</f>
        <v>0</v>
      </c>
      <c r="R578" s="110">
        <f>SUMIF(acc!$B$8:$B$507,total!D578,acc!$J$8:$J$507)</f>
        <v>0</v>
      </c>
      <c r="S578" s="110">
        <f>IF(D578&lt;&gt;"",SUMIF(total!$D$8:$D$1007,total!D578,$F$8:$F$1007),0)</f>
        <v>0</v>
      </c>
      <c r="T578" s="110">
        <f>SUMIF(pay!$B$8:$B$507,total!G578,pay!$H$8:$H$507)</f>
        <v>0</v>
      </c>
      <c r="U578" s="110">
        <f>IF(G578&lt;&gt;"",SUMIF(total!$G$8:$G$1007,total!G578,$I$8:$I$1007),0)</f>
        <v>0</v>
      </c>
    </row>
    <row r="579" spans="1:21" x14ac:dyDescent="0.25">
      <c r="A579" s="69">
        <v>572</v>
      </c>
      <c r="B579" s="69" t="str">
        <f>IF(AND(C579&lt;&gt;"",C579&lt;&gt;" -  -  -  -  - "),VLOOKUP(C579,exp!$A$8:$B$507,2,FALSE),"")</f>
        <v/>
      </c>
      <c r="C579" s="60"/>
      <c r="D579" s="69" t="str">
        <f>IF(AND(E579&lt;&gt;"",E579&lt;&gt;" -  -  -  -  - "),VLOOKUP(E579,acc!$A$8:$B$507,2,FALSE),"")</f>
        <v/>
      </c>
      <c r="E579" s="60"/>
      <c r="F579" s="44"/>
      <c r="G579" s="69" t="str">
        <f>IF(AND(H579&lt;&gt;"",H579&lt;&gt;" -  -  -  -  - "),VLOOKUP(H579,pay!$A$8:$B$507,2,FALSE),"")</f>
        <v/>
      </c>
      <c r="H579" s="60"/>
      <c r="I579" s="44"/>
      <c r="J579" s="93" t="str">
        <f t="shared" si="40"/>
        <v>OK</v>
      </c>
      <c r="K579" s="93" t="str">
        <f t="shared" si="41"/>
        <v>OK</v>
      </c>
      <c r="L579" s="93" t="str">
        <f t="shared" si="42"/>
        <v>OK</v>
      </c>
      <c r="M579" s="93" t="str">
        <f t="shared" si="43"/>
        <v>OK</v>
      </c>
      <c r="N579" s="63" t="str">
        <f t="shared" si="44"/>
        <v/>
      </c>
      <c r="O579" s="110">
        <f>SUMIF(exp!$B$8:$B$507,total!B579,exp!$Q$8:$Q$507)</f>
        <v>0</v>
      </c>
      <c r="P579" s="111">
        <f>IF(B579&lt;&gt;"",SUMIF(total!$B$8:$B$1007,total!B579,$F$8:$F$1007),0)</f>
        <v>0</v>
      </c>
      <c r="Q579" s="110">
        <f>SUMIF(total!$B$8:$B$1007,total!B579,$I$8:$I$1007)</f>
        <v>0</v>
      </c>
      <c r="R579" s="110">
        <f>SUMIF(acc!$B$8:$B$507,total!D579,acc!$J$8:$J$507)</f>
        <v>0</v>
      </c>
      <c r="S579" s="110">
        <f>IF(D579&lt;&gt;"",SUMIF(total!$D$8:$D$1007,total!D579,$F$8:$F$1007),0)</f>
        <v>0</v>
      </c>
      <c r="T579" s="110">
        <f>SUMIF(pay!$B$8:$B$507,total!G579,pay!$H$8:$H$507)</f>
        <v>0</v>
      </c>
      <c r="U579" s="110">
        <f>IF(G579&lt;&gt;"",SUMIF(total!$G$8:$G$1007,total!G579,$I$8:$I$1007),0)</f>
        <v>0</v>
      </c>
    </row>
    <row r="580" spans="1:21" x14ac:dyDescent="0.25">
      <c r="A580" s="69">
        <v>573</v>
      </c>
      <c r="B580" s="69" t="str">
        <f>IF(AND(C580&lt;&gt;"",C580&lt;&gt;" -  -  -  -  - "),VLOOKUP(C580,exp!$A$8:$B$507,2,FALSE),"")</f>
        <v/>
      </c>
      <c r="C580" s="60"/>
      <c r="D580" s="69" t="str">
        <f>IF(AND(E580&lt;&gt;"",E580&lt;&gt;" -  -  -  -  - "),VLOOKUP(E580,acc!$A$8:$B$507,2,FALSE),"")</f>
        <v/>
      </c>
      <c r="E580" s="60"/>
      <c r="F580" s="44"/>
      <c r="G580" s="69" t="str">
        <f>IF(AND(H580&lt;&gt;"",H580&lt;&gt;" -  -  -  -  - "),VLOOKUP(H580,pay!$A$8:$B$507,2,FALSE),"")</f>
        <v/>
      </c>
      <c r="H580" s="60"/>
      <c r="I580" s="44"/>
      <c r="J580" s="93" t="str">
        <f t="shared" si="40"/>
        <v>OK</v>
      </c>
      <c r="K580" s="93" t="str">
        <f t="shared" si="41"/>
        <v>OK</v>
      </c>
      <c r="L580" s="93" t="str">
        <f t="shared" si="42"/>
        <v>OK</v>
      </c>
      <c r="M580" s="93" t="str">
        <f t="shared" si="43"/>
        <v>OK</v>
      </c>
      <c r="N580" s="63" t="str">
        <f t="shared" si="44"/>
        <v/>
      </c>
      <c r="O580" s="110">
        <f>SUMIF(exp!$B$8:$B$507,total!B580,exp!$Q$8:$Q$507)</f>
        <v>0</v>
      </c>
      <c r="P580" s="111">
        <f>IF(B580&lt;&gt;"",SUMIF(total!$B$8:$B$1007,total!B580,$F$8:$F$1007),0)</f>
        <v>0</v>
      </c>
      <c r="Q580" s="110">
        <f>SUMIF(total!$B$8:$B$1007,total!B580,$I$8:$I$1007)</f>
        <v>0</v>
      </c>
      <c r="R580" s="110">
        <f>SUMIF(acc!$B$8:$B$507,total!D580,acc!$J$8:$J$507)</f>
        <v>0</v>
      </c>
      <c r="S580" s="110">
        <f>IF(D580&lt;&gt;"",SUMIF(total!$D$8:$D$1007,total!D580,$F$8:$F$1007),0)</f>
        <v>0</v>
      </c>
      <c r="T580" s="110">
        <f>SUMIF(pay!$B$8:$B$507,total!G580,pay!$H$8:$H$507)</f>
        <v>0</v>
      </c>
      <c r="U580" s="110">
        <f>IF(G580&lt;&gt;"",SUMIF(total!$G$8:$G$1007,total!G580,$I$8:$I$1007),0)</f>
        <v>0</v>
      </c>
    </row>
    <row r="581" spans="1:21" x14ac:dyDescent="0.25">
      <c r="A581" s="69">
        <v>574</v>
      </c>
      <c r="B581" s="69" t="str">
        <f>IF(AND(C581&lt;&gt;"",C581&lt;&gt;" -  -  -  -  - "),VLOOKUP(C581,exp!$A$8:$B$507,2,FALSE),"")</f>
        <v/>
      </c>
      <c r="C581" s="60"/>
      <c r="D581" s="69" t="str">
        <f>IF(AND(E581&lt;&gt;"",E581&lt;&gt;" -  -  -  -  - "),VLOOKUP(E581,acc!$A$8:$B$507,2,FALSE),"")</f>
        <v/>
      </c>
      <c r="E581" s="60"/>
      <c r="F581" s="44"/>
      <c r="G581" s="69" t="str">
        <f>IF(AND(H581&lt;&gt;"",H581&lt;&gt;" -  -  -  -  - "),VLOOKUP(H581,pay!$A$8:$B$507,2,FALSE),"")</f>
        <v/>
      </c>
      <c r="H581" s="60"/>
      <c r="I581" s="44"/>
      <c r="J581" s="93" t="str">
        <f t="shared" si="40"/>
        <v>OK</v>
      </c>
      <c r="K581" s="93" t="str">
        <f t="shared" si="41"/>
        <v>OK</v>
      </c>
      <c r="L581" s="93" t="str">
        <f t="shared" si="42"/>
        <v>OK</v>
      </c>
      <c r="M581" s="93" t="str">
        <f t="shared" si="43"/>
        <v>OK</v>
      </c>
      <c r="N581" s="63" t="str">
        <f t="shared" si="44"/>
        <v/>
      </c>
      <c r="O581" s="110">
        <f>SUMIF(exp!$B$8:$B$507,total!B581,exp!$Q$8:$Q$507)</f>
        <v>0</v>
      </c>
      <c r="P581" s="111">
        <f>IF(B581&lt;&gt;"",SUMIF(total!$B$8:$B$1007,total!B581,$F$8:$F$1007),0)</f>
        <v>0</v>
      </c>
      <c r="Q581" s="110">
        <f>SUMIF(total!$B$8:$B$1007,total!B581,$I$8:$I$1007)</f>
        <v>0</v>
      </c>
      <c r="R581" s="110">
        <f>SUMIF(acc!$B$8:$B$507,total!D581,acc!$J$8:$J$507)</f>
        <v>0</v>
      </c>
      <c r="S581" s="110">
        <f>IF(D581&lt;&gt;"",SUMIF(total!$D$8:$D$1007,total!D581,$F$8:$F$1007),0)</f>
        <v>0</v>
      </c>
      <c r="T581" s="110">
        <f>SUMIF(pay!$B$8:$B$507,total!G581,pay!$H$8:$H$507)</f>
        <v>0</v>
      </c>
      <c r="U581" s="110">
        <f>IF(G581&lt;&gt;"",SUMIF(total!$G$8:$G$1007,total!G581,$I$8:$I$1007),0)</f>
        <v>0</v>
      </c>
    </row>
    <row r="582" spans="1:21" x14ac:dyDescent="0.25">
      <c r="A582" s="69">
        <v>575</v>
      </c>
      <c r="B582" s="69" t="str">
        <f>IF(AND(C582&lt;&gt;"",C582&lt;&gt;" -  -  -  -  - "),VLOOKUP(C582,exp!$A$8:$B$507,2,FALSE),"")</f>
        <v/>
      </c>
      <c r="C582" s="60"/>
      <c r="D582" s="69" t="str">
        <f>IF(AND(E582&lt;&gt;"",E582&lt;&gt;" -  -  -  -  - "),VLOOKUP(E582,acc!$A$8:$B$507,2,FALSE),"")</f>
        <v/>
      </c>
      <c r="E582" s="60"/>
      <c r="F582" s="44"/>
      <c r="G582" s="69" t="str">
        <f>IF(AND(H582&lt;&gt;"",H582&lt;&gt;" -  -  -  -  - "),VLOOKUP(H582,pay!$A$8:$B$507,2,FALSE),"")</f>
        <v/>
      </c>
      <c r="H582" s="60"/>
      <c r="I582" s="44"/>
      <c r="J582" s="93" t="str">
        <f t="shared" si="40"/>
        <v>OK</v>
      </c>
      <c r="K582" s="93" t="str">
        <f t="shared" si="41"/>
        <v>OK</v>
      </c>
      <c r="L582" s="93" t="str">
        <f t="shared" si="42"/>
        <v>OK</v>
      </c>
      <c r="M582" s="93" t="str">
        <f t="shared" si="43"/>
        <v>OK</v>
      </c>
      <c r="N582" s="63" t="str">
        <f t="shared" si="44"/>
        <v/>
      </c>
      <c r="O582" s="110">
        <f>SUMIF(exp!$B$8:$B$507,total!B582,exp!$Q$8:$Q$507)</f>
        <v>0</v>
      </c>
      <c r="P582" s="111">
        <f>IF(B582&lt;&gt;"",SUMIF(total!$B$8:$B$1007,total!B582,$F$8:$F$1007),0)</f>
        <v>0</v>
      </c>
      <c r="Q582" s="110">
        <f>SUMIF(total!$B$8:$B$1007,total!B582,$I$8:$I$1007)</f>
        <v>0</v>
      </c>
      <c r="R582" s="110">
        <f>SUMIF(acc!$B$8:$B$507,total!D582,acc!$J$8:$J$507)</f>
        <v>0</v>
      </c>
      <c r="S582" s="110">
        <f>IF(D582&lt;&gt;"",SUMIF(total!$D$8:$D$1007,total!D582,$F$8:$F$1007),0)</f>
        <v>0</v>
      </c>
      <c r="T582" s="110">
        <f>SUMIF(pay!$B$8:$B$507,total!G582,pay!$H$8:$H$507)</f>
        <v>0</v>
      </c>
      <c r="U582" s="110">
        <f>IF(G582&lt;&gt;"",SUMIF(total!$G$8:$G$1007,total!G582,$I$8:$I$1007),0)</f>
        <v>0</v>
      </c>
    </row>
    <row r="583" spans="1:21" x14ac:dyDescent="0.25">
      <c r="A583" s="69">
        <v>576</v>
      </c>
      <c r="B583" s="69" t="str">
        <f>IF(AND(C583&lt;&gt;"",C583&lt;&gt;" -  -  -  -  - "),VLOOKUP(C583,exp!$A$8:$B$507,2,FALSE),"")</f>
        <v/>
      </c>
      <c r="C583" s="60"/>
      <c r="D583" s="69" t="str">
        <f>IF(AND(E583&lt;&gt;"",E583&lt;&gt;" -  -  -  -  - "),VLOOKUP(E583,acc!$A$8:$B$507,2,FALSE),"")</f>
        <v/>
      </c>
      <c r="E583" s="60"/>
      <c r="F583" s="44"/>
      <c r="G583" s="69" t="str">
        <f>IF(AND(H583&lt;&gt;"",H583&lt;&gt;" -  -  -  -  - "),VLOOKUP(H583,pay!$A$8:$B$507,2,FALSE),"")</f>
        <v/>
      </c>
      <c r="H583" s="60"/>
      <c r="I583" s="44"/>
      <c r="J583" s="93" t="str">
        <f t="shared" si="40"/>
        <v>OK</v>
      </c>
      <c r="K583" s="93" t="str">
        <f t="shared" si="41"/>
        <v>OK</v>
      </c>
      <c r="L583" s="93" t="str">
        <f t="shared" si="42"/>
        <v>OK</v>
      </c>
      <c r="M583" s="93" t="str">
        <f t="shared" si="43"/>
        <v>OK</v>
      </c>
      <c r="N583" s="63" t="str">
        <f t="shared" si="44"/>
        <v/>
      </c>
      <c r="O583" s="110">
        <f>SUMIF(exp!$B$8:$B$507,total!B583,exp!$Q$8:$Q$507)</f>
        <v>0</v>
      </c>
      <c r="P583" s="111">
        <f>IF(B583&lt;&gt;"",SUMIF(total!$B$8:$B$1007,total!B583,$F$8:$F$1007),0)</f>
        <v>0</v>
      </c>
      <c r="Q583" s="110">
        <f>SUMIF(total!$B$8:$B$1007,total!B583,$I$8:$I$1007)</f>
        <v>0</v>
      </c>
      <c r="R583" s="110">
        <f>SUMIF(acc!$B$8:$B$507,total!D583,acc!$J$8:$J$507)</f>
        <v>0</v>
      </c>
      <c r="S583" s="110">
        <f>IF(D583&lt;&gt;"",SUMIF(total!$D$8:$D$1007,total!D583,$F$8:$F$1007),0)</f>
        <v>0</v>
      </c>
      <c r="T583" s="110">
        <f>SUMIF(pay!$B$8:$B$507,total!G583,pay!$H$8:$H$507)</f>
        <v>0</v>
      </c>
      <c r="U583" s="110">
        <f>IF(G583&lt;&gt;"",SUMIF(total!$G$8:$G$1007,total!G583,$I$8:$I$1007),0)</f>
        <v>0</v>
      </c>
    </row>
    <row r="584" spans="1:21" x14ac:dyDescent="0.25">
      <c r="A584" s="69">
        <v>577</v>
      </c>
      <c r="B584" s="69" t="str">
        <f>IF(AND(C584&lt;&gt;"",C584&lt;&gt;" -  -  -  -  - "),VLOOKUP(C584,exp!$A$8:$B$507,2,FALSE),"")</f>
        <v/>
      </c>
      <c r="C584" s="60"/>
      <c r="D584" s="69" t="str">
        <f>IF(AND(E584&lt;&gt;"",E584&lt;&gt;" -  -  -  -  - "),VLOOKUP(E584,acc!$A$8:$B$507,2,FALSE),"")</f>
        <v/>
      </c>
      <c r="E584" s="60"/>
      <c r="F584" s="44"/>
      <c r="G584" s="69" t="str">
        <f>IF(AND(H584&lt;&gt;"",H584&lt;&gt;" -  -  -  -  - "),VLOOKUP(H584,pay!$A$8:$B$507,2,FALSE),"")</f>
        <v/>
      </c>
      <c r="H584" s="60"/>
      <c r="I584" s="44"/>
      <c r="J584" s="93" t="str">
        <f t="shared" si="40"/>
        <v>OK</v>
      </c>
      <c r="K584" s="93" t="str">
        <f t="shared" si="41"/>
        <v>OK</v>
      </c>
      <c r="L584" s="93" t="str">
        <f t="shared" si="42"/>
        <v>OK</v>
      </c>
      <c r="M584" s="93" t="str">
        <f t="shared" si="43"/>
        <v>OK</v>
      </c>
      <c r="N584" s="63" t="str">
        <f t="shared" si="44"/>
        <v/>
      </c>
      <c r="O584" s="110">
        <f>SUMIF(exp!$B$8:$B$507,total!B584,exp!$Q$8:$Q$507)</f>
        <v>0</v>
      </c>
      <c r="P584" s="111">
        <f>IF(B584&lt;&gt;"",SUMIF(total!$B$8:$B$1007,total!B584,$F$8:$F$1007),0)</f>
        <v>0</v>
      </c>
      <c r="Q584" s="110">
        <f>SUMIF(total!$B$8:$B$1007,total!B584,$I$8:$I$1007)</f>
        <v>0</v>
      </c>
      <c r="R584" s="110">
        <f>SUMIF(acc!$B$8:$B$507,total!D584,acc!$J$8:$J$507)</f>
        <v>0</v>
      </c>
      <c r="S584" s="110">
        <f>IF(D584&lt;&gt;"",SUMIF(total!$D$8:$D$1007,total!D584,$F$8:$F$1007),0)</f>
        <v>0</v>
      </c>
      <c r="T584" s="110">
        <f>SUMIF(pay!$B$8:$B$507,total!G584,pay!$H$8:$H$507)</f>
        <v>0</v>
      </c>
      <c r="U584" s="110">
        <f>IF(G584&lt;&gt;"",SUMIF(total!$G$8:$G$1007,total!G584,$I$8:$I$1007),0)</f>
        <v>0</v>
      </c>
    </row>
    <row r="585" spans="1:21" x14ac:dyDescent="0.25">
      <c r="A585" s="69">
        <v>578</v>
      </c>
      <c r="B585" s="69" t="str">
        <f>IF(AND(C585&lt;&gt;"",C585&lt;&gt;" -  -  -  -  - "),VLOOKUP(C585,exp!$A$8:$B$507,2,FALSE),"")</f>
        <v/>
      </c>
      <c r="C585" s="60"/>
      <c r="D585" s="69" t="str">
        <f>IF(AND(E585&lt;&gt;"",E585&lt;&gt;" -  -  -  -  - "),VLOOKUP(E585,acc!$A$8:$B$507,2,FALSE),"")</f>
        <v/>
      </c>
      <c r="E585" s="60"/>
      <c r="F585" s="44"/>
      <c r="G585" s="69" t="str">
        <f>IF(AND(H585&lt;&gt;"",H585&lt;&gt;" -  -  -  -  - "),VLOOKUP(H585,pay!$A$8:$B$507,2,FALSE),"")</f>
        <v/>
      </c>
      <c r="H585" s="60"/>
      <c r="I585" s="44"/>
      <c r="J585" s="93" t="str">
        <f t="shared" ref="J585:J648" si="45">IF(F585&lt;&gt;I585,"колони F и I са с различна сума",IF(AND(OR(F585&lt;=0,I585&lt;=0),F585&lt;&gt;"",I585&lt;&gt;""),"Попълнена е сума равна или по-малка от 0-ла",IF(AND(OR(B585&lt;&gt;"",D585&lt;&gt;"",F585&lt;&gt;"",G585&lt;&gt;"",I585&lt;&gt;""),OR(B585="",D585="",F585="",G585="",I585="")),"Не са попълнени всички полета","OK")))</f>
        <v>OK</v>
      </c>
      <c r="K585" s="93" t="str">
        <f t="shared" ref="K585:K648" si="46">IF(O585&gt;P585,"Разходът е на по-висока стойност от посочените в Таблица 5 части от счетовнодни документи",IF(O585&gt;Q585,"Разходът е на по-висока стойност от посочените в Таблица 5 части от платежни документи","OK"))</f>
        <v>OK</v>
      </c>
      <c r="L585" s="93" t="str">
        <f t="shared" ref="L585:L648" si="47">IF(R585&lt;S585,"Сумата на частите на счетоводния документ в Т5, е по-голяма от стойността му в Т3","OK")</f>
        <v>OK</v>
      </c>
      <c r="M585" s="93" t="str">
        <f t="shared" ref="M585:M648" si="48">IF(T585&lt;U585,"Сумата на частите на платежния документ в Т5, е по-голяма от стойността му в Т4","OK")</f>
        <v>OK</v>
      </c>
      <c r="N585" s="63" t="str">
        <f t="shared" ref="N585:N648" si="49">IF(OR(ABS(F585)*100&gt;TRUNC(ABS(F585)*100),ABS(I585)*100&gt;TRUNC(ABS(I585)*100)),"Въведена е сума с повече от два знака след десетичната запетая","")</f>
        <v/>
      </c>
      <c r="O585" s="110">
        <f>SUMIF(exp!$B$8:$B$507,total!B585,exp!$Q$8:$Q$507)</f>
        <v>0</v>
      </c>
      <c r="P585" s="111">
        <f>IF(B585&lt;&gt;"",SUMIF(total!$B$8:$B$1007,total!B585,$F$8:$F$1007),0)</f>
        <v>0</v>
      </c>
      <c r="Q585" s="110">
        <f>SUMIF(total!$B$8:$B$1007,total!B585,$I$8:$I$1007)</f>
        <v>0</v>
      </c>
      <c r="R585" s="110">
        <f>SUMIF(acc!$B$8:$B$507,total!D585,acc!$J$8:$J$507)</f>
        <v>0</v>
      </c>
      <c r="S585" s="110">
        <f>IF(D585&lt;&gt;"",SUMIF(total!$D$8:$D$1007,total!D585,$F$8:$F$1007),0)</f>
        <v>0</v>
      </c>
      <c r="T585" s="110">
        <f>SUMIF(pay!$B$8:$B$507,total!G585,pay!$H$8:$H$507)</f>
        <v>0</v>
      </c>
      <c r="U585" s="110">
        <f>IF(G585&lt;&gt;"",SUMIF(total!$G$8:$G$1007,total!G585,$I$8:$I$1007),0)</f>
        <v>0</v>
      </c>
    </row>
    <row r="586" spans="1:21" x14ac:dyDescent="0.25">
      <c r="A586" s="69">
        <v>579</v>
      </c>
      <c r="B586" s="69" t="str">
        <f>IF(AND(C586&lt;&gt;"",C586&lt;&gt;" -  -  -  -  - "),VLOOKUP(C586,exp!$A$8:$B$507,2,FALSE),"")</f>
        <v/>
      </c>
      <c r="C586" s="60"/>
      <c r="D586" s="69" t="str">
        <f>IF(AND(E586&lt;&gt;"",E586&lt;&gt;" -  -  -  -  - "),VLOOKUP(E586,acc!$A$8:$B$507,2,FALSE),"")</f>
        <v/>
      </c>
      <c r="E586" s="60"/>
      <c r="F586" s="44"/>
      <c r="G586" s="69" t="str">
        <f>IF(AND(H586&lt;&gt;"",H586&lt;&gt;" -  -  -  -  - "),VLOOKUP(H586,pay!$A$8:$B$507,2,FALSE),"")</f>
        <v/>
      </c>
      <c r="H586" s="60"/>
      <c r="I586" s="44"/>
      <c r="J586" s="93" t="str">
        <f t="shared" si="45"/>
        <v>OK</v>
      </c>
      <c r="K586" s="93" t="str">
        <f t="shared" si="46"/>
        <v>OK</v>
      </c>
      <c r="L586" s="93" t="str">
        <f t="shared" si="47"/>
        <v>OK</v>
      </c>
      <c r="M586" s="93" t="str">
        <f t="shared" si="48"/>
        <v>OK</v>
      </c>
      <c r="N586" s="63" t="str">
        <f t="shared" si="49"/>
        <v/>
      </c>
      <c r="O586" s="110">
        <f>SUMIF(exp!$B$8:$B$507,total!B586,exp!$Q$8:$Q$507)</f>
        <v>0</v>
      </c>
      <c r="P586" s="111">
        <f>IF(B586&lt;&gt;"",SUMIF(total!$B$8:$B$1007,total!B586,$F$8:$F$1007),0)</f>
        <v>0</v>
      </c>
      <c r="Q586" s="110">
        <f>SUMIF(total!$B$8:$B$1007,total!B586,$I$8:$I$1007)</f>
        <v>0</v>
      </c>
      <c r="R586" s="110">
        <f>SUMIF(acc!$B$8:$B$507,total!D586,acc!$J$8:$J$507)</f>
        <v>0</v>
      </c>
      <c r="S586" s="110">
        <f>IF(D586&lt;&gt;"",SUMIF(total!$D$8:$D$1007,total!D586,$F$8:$F$1007),0)</f>
        <v>0</v>
      </c>
      <c r="T586" s="110">
        <f>SUMIF(pay!$B$8:$B$507,total!G586,pay!$H$8:$H$507)</f>
        <v>0</v>
      </c>
      <c r="U586" s="110">
        <f>IF(G586&lt;&gt;"",SUMIF(total!$G$8:$G$1007,total!G586,$I$8:$I$1007),0)</f>
        <v>0</v>
      </c>
    </row>
    <row r="587" spans="1:21" x14ac:dyDescent="0.25">
      <c r="A587" s="69">
        <v>580</v>
      </c>
      <c r="B587" s="69" t="str">
        <f>IF(AND(C587&lt;&gt;"",C587&lt;&gt;" -  -  -  -  - "),VLOOKUP(C587,exp!$A$8:$B$507,2,FALSE),"")</f>
        <v/>
      </c>
      <c r="C587" s="60"/>
      <c r="D587" s="69" t="str">
        <f>IF(AND(E587&lt;&gt;"",E587&lt;&gt;" -  -  -  -  - "),VLOOKUP(E587,acc!$A$8:$B$507,2,FALSE),"")</f>
        <v/>
      </c>
      <c r="E587" s="60"/>
      <c r="F587" s="44"/>
      <c r="G587" s="69" t="str">
        <f>IF(AND(H587&lt;&gt;"",H587&lt;&gt;" -  -  -  -  - "),VLOOKUP(H587,pay!$A$8:$B$507,2,FALSE),"")</f>
        <v/>
      </c>
      <c r="H587" s="60"/>
      <c r="I587" s="44"/>
      <c r="J587" s="93" t="str">
        <f t="shared" si="45"/>
        <v>OK</v>
      </c>
      <c r="K587" s="93" t="str">
        <f t="shared" si="46"/>
        <v>OK</v>
      </c>
      <c r="L587" s="93" t="str">
        <f t="shared" si="47"/>
        <v>OK</v>
      </c>
      <c r="M587" s="93" t="str">
        <f t="shared" si="48"/>
        <v>OK</v>
      </c>
      <c r="N587" s="63" t="str">
        <f t="shared" si="49"/>
        <v/>
      </c>
      <c r="O587" s="110">
        <f>SUMIF(exp!$B$8:$B$507,total!B587,exp!$Q$8:$Q$507)</f>
        <v>0</v>
      </c>
      <c r="P587" s="111">
        <f>IF(B587&lt;&gt;"",SUMIF(total!$B$8:$B$1007,total!B587,$F$8:$F$1007),0)</f>
        <v>0</v>
      </c>
      <c r="Q587" s="110">
        <f>SUMIF(total!$B$8:$B$1007,total!B587,$I$8:$I$1007)</f>
        <v>0</v>
      </c>
      <c r="R587" s="110">
        <f>SUMIF(acc!$B$8:$B$507,total!D587,acc!$J$8:$J$507)</f>
        <v>0</v>
      </c>
      <c r="S587" s="110">
        <f>IF(D587&lt;&gt;"",SUMIF(total!$D$8:$D$1007,total!D587,$F$8:$F$1007),0)</f>
        <v>0</v>
      </c>
      <c r="T587" s="110">
        <f>SUMIF(pay!$B$8:$B$507,total!G587,pay!$H$8:$H$507)</f>
        <v>0</v>
      </c>
      <c r="U587" s="110">
        <f>IF(G587&lt;&gt;"",SUMIF(total!$G$8:$G$1007,total!G587,$I$8:$I$1007),0)</f>
        <v>0</v>
      </c>
    </row>
    <row r="588" spans="1:21" x14ac:dyDescent="0.25">
      <c r="A588" s="69">
        <v>581</v>
      </c>
      <c r="B588" s="69" t="str">
        <f>IF(AND(C588&lt;&gt;"",C588&lt;&gt;" -  -  -  -  - "),VLOOKUP(C588,exp!$A$8:$B$507,2,FALSE),"")</f>
        <v/>
      </c>
      <c r="C588" s="60"/>
      <c r="D588" s="69" t="str">
        <f>IF(AND(E588&lt;&gt;"",E588&lt;&gt;" -  -  -  -  - "),VLOOKUP(E588,acc!$A$8:$B$507,2,FALSE),"")</f>
        <v/>
      </c>
      <c r="E588" s="60"/>
      <c r="F588" s="44"/>
      <c r="G588" s="69" t="str">
        <f>IF(AND(H588&lt;&gt;"",H588&lt;&gt;" -  -  -  -  - "),VLOOKUP(H588,pay!$A$8:$B$507,2,FALSE),"")</f>
        <v/>
      </c>
      <c r="H588" s="60"/>
      <c r="I588" s="44"/>
      <c r="J588" s="93" t="str">
        <f t="shared" si="45"/>
        <v>OK</v>
      </c>
      <c r="K588" s="93" t="str">
        <f t="shared" si="46"/>
        <v>OK</v>
      </c>
      <c r="L588" s="93" t="str">
        <f t="shared" si="47"/>
        <v>OK</v>
      </c>
      <c r="M588" s="93" t="str">
        <f t="shared" si="48"/>
        <v>OK</v>
      </c>
      <c r="N588" s="63" t="str">
        <f t="shared" si="49"/>
        <v/>
      </c>
      <c r="O588" s="110">
        <f>SUMIF(exp!$B$8:$B$507,total!B588,exp!$Q$8:$Q$507)</f>
        <v>0</v>
      </c>
      <c r="P588" s="111">
        <f>IF(B588&lt;&gt;"",SUMIF(total!$B$8:$B$1007,total!B588,$F$8:$F$1007),0)</f>
        <v>0</v>
      </c>
      <c r="Q588" s="110">
        <f>SUMIF(total!$B$8:$B$1007,total!B588,$I$8:$I$1007)</f>
        <v>0</v>
      </c>
      <c r="R588" s="110">
        <f>SUMIF(acc!$B$8:$B$507,total!D588,acc!$J$8:$J$507)</f>
        <v>0</v>
      </c>
      <c r="S588" s="110">
        <f>IF(D588&lt;&gt;"",SUMIF(total!$D$8:$D$1007,total!D588,$F$8:$F$1007),0)</f>
        <v>0</v>
      </c>
      <c r="T588" s="110">
        <f>SUMIF(pay!$B$8:$B$507,total!G588,pay!$H$8:$H$507)</f>
        <v>0</v>
      </c>
      <c r="U588" s="110">
        <f>IF(G588&lt;&gt;"",SUMIF(total!$G$8:$G$1007,total!G588,$I$8:$I$1007),0)</f>
        <v>0</v>
      </c>
    </row>
    <row r="589" spans="1:21" x14ac:dyDescent="0.25">
      <c r="A589" s="69">
        <v>582</v>
      </c>
      <c r="B589" s="69" t="str">
        <f>IF(AND(C589&lt;&gt;"",C589&lt;&gt;" -  -  -  -  - "),VLOOKUP(C589,exp!$A$8:$B$507,2,FALSE),"")</f>
        <v/>
      </c>
      <c r="C589" s="60"/>
      <c r="D589" s="69" t="str">
        <f>IF(AND(E589&lt;&gt;"",E589&lt;&gt;" -  -  -  -  - "),VLOOKUP(E589,acc!$A$8:$B$507,2,FALSE),"")</f>
        <v/>
      </c>
      <c r="E589" s="60"/>
      <c r="F589" s="44"/>
      <c r="G589" s="69" t="str">
        <f>IF(AND(H589&lt;&gt;"",H589&lt;&gt;" -  -  -  -  - "),VLOOKUP(H589,pay!$A$8:$B$507,2,FALSE),"")</f>
        <v/>
      </c>
      <c r="H589" s="60"/>
      <c r="I589" s="44"/>
      <c r="J589" s="93" t="str">
        <f t="shared" si="45"/>
        <v>OK</v>
      </c>
      <c r="K589" s="93" t="str">
        <f t="shared" si="46"/>
        <v>OK</v>
      </c>
      <c r="L589" s="93" t="str">
        <f t="shared" si="47"/>
        <v>OK</v>
      </c>
      <c r="M589" s="93" t="str">
        <f t="shared" si="48"/>
        <v>OK</v>
      </c>
      <c r="N589" s="63" t="str">
        <f t="shared" si="49"/>
        <v/>
      </c>
      <c r="O589" s="110">
        <f>SUMIF(exp!$B$8:$B$507,total!B589,exp!$Q$8:$Q$507)</f>
        <v>0</v>
      </c>
      <c r="P589" s="111">
        <f>IF(B589&lt;&gt;"",SUMIF(total!$B$8:$B$1007,total!B589,$F$8:$F$1007),0)</f>
        <v>0</v>
      </c>
      <c r="Q589" s="110">
        <f>SUMIF(total!$B$8:$B$1007,total!B589,$I$8:$I$1007)</f>
        <v>0</v>
      </c>
      <c r="R589" s="110">
        <f>SUMIF(acc!$B$8:$B$507,total!D589,acc!$J$8:$J$507)</f>
        <v>0</v>
      </c>
      <c r="S589" s="110">
        <f>IF(D589&lt;&gt;"",SUMIF(total!$D$8:$D$1007,total!D589,$F$8:$F$1007),0)</f>
        <v>0</v>
      </c>
      <c r="T589" s="110">
        <f>SUMIF(pay!$B$8:$B$507,total!G589,pay!$H$8:$H$507)</f>
        <v>0</v>
      </c>
      <c r="U589" s="110">
        <f>IF(G589&lt;&gt;"",SUMIF(total!$G$8:$G$1007,total!G589,$I$8:$I$1007),0)</f>
        <v>0</v>
      </c>
    </row>
    <row r="590" spans="1:21" x14ac:dyDescent="0.25">
      <c r="A590" s="69">
        <v>583</v>
      </c>
      <c r="B590" s="69" t="str">
        <f>IF(AND(C590&lt;&gt;"",C590&lt;&gt;" -  -  -  -  - "),VLOOKUP(C590,exp!$A$8:$B$507,2,FALSE),"")</f>
        <v/>
      </c>
      <c r="C590" s="60"/>
      <c r="D590" s="69" t="str">
        <f>IF(AND(E590&lt;&gt;"",E590&lt;&gt;" -  -  -  -  - "),VLOOKUP(E590,acc!$A$8:$B$507,2,FALSE),"")</f>
        <v/>
      </c>
      <c r="E590" s="60"/>
      <c r="F590" s="44"/>
      <c r="G590" s="69" t="str">
        <f>IF(AND(H590&lt;&gt;"",H590&lt;&gt;" -  -  -  -  - "),VLOOKUP(H590,pay!$A$8:$B$507,2,FALSE),"")</f>
        <v/>
      </c>
      <c r="H590" s="60"/>
      <c r="I590" s="44"/>
      <c r="J590" s="93" t="str">
        <f t="shared" si="45"/>
        <v>OK</v>
      </c>
      <c r="K590" s="93" t="str">
        <f t="shared" si="46"/>
        <v>OK</v>
      </c>
      <c r="L590" s="93" t="str">
        <f t="shared" si="47"/>
        <v>OK</v>
      </c>
      <c r="M590" s="93" t="str">
        <f t="shared" si="48"/>
        <v>OK</v>
      </c>
      <c r="N590" s="63" t="str">
        <f t="shared" si="49"/>
        <v/>
      </c>
      <c r="O590" s="110">
        <f>SUMIF(exp!$B$8:$B$507,total!B590,exp!$Q$8:$Q$507)</f>
        <v>0</v>
      </c>
      <c r="P590" s="111">
        <f>IF(B590&lt;&gt;"",SUMIF(total!$B$8:$B$1007,total!B590,$F$8:$F$1007),0)</f>
        <v>0</v>
      </c>
      <c r="Q590" s="110">
        <f>SUMIF(total!$B$8:$B$1007,total!B590,$I$8:$I$1007)</f>
        <v>0</v>
      </c>
      <c r="R590" s="110">
        <f>SUMIF(acc!$B$8:$B$507,total!D590,acc!$J$8:$J$507)</f>
        <v>0</v>
      </c>
      <c r="S590" s="110">
        <f>IF(D590&lt;&gt;"",SUMIF(total!$D$8:$D$1007,total!D590,$F$8:$F$1007),0)</f>
        <v>0</v>
      </c>
      <c r="T590" s="110">
        <f>SUMIF(pay!$B$8:$B$507,total!G590,pay!$H$8:$H$507)</f>
        <v>0</v>
      </c>
      <c r="U590" s="110">
        <f>IF(G590&lt;&gt;"",SUMIF(total!$G$8:$G$1007,total!G590,$I$8:$I$1007),0)</f>
        <v>0</v>
      </c>
    </row>
    <row r="591" spans="1:21" x14ac:dyDescent="0.25">
      <c r="A591" s="69">
        <v>584</v>
      </c>
      <c r="B591" s="69" t="str">
        <f>IF(AND(C591&lt;&gt;"",C591&lt;&gt;" -  -  -  -  - "),VLOOKUP(C591,exp!$A$8:$B$507,2,FALSE),"")</f>
        <v/>
      </c>
      <c r="C591" s="60"/>
      <c r="D591" s="69" t="str">
        <f>IF(AND(E591&lt;&gt;"",E591&lt;&gt;" -  -  -  -  - "),VLOOKUP(E591,acc!$A$8:$B$507,2,FALSE),"")</f>
        <v/>
      </c>
      <c r="E591" s="60"/>
      <c r="F591" s="44"/>
      <c r="G591" s="69" t="str">
        <f>IF(AND(H591&lt;&gt;"",H591&lt;&gt;" -  -  -  -  - "),VLOOKUP(H591,pay!$A$8:$B$507,2,FALSE),"")</f>
        <v/>
      </c>
      <c r="H591" s="60"/>
      <c r="I591" s="44"/>
      <c r="J591" s="93" t="str">
        <f t="shared" si="45"/>
        <v>OK</v>
      </c>
      <c r="K591" s="93" t="str">
        <f t="shared" si="46"/>
        <v>OK</v>
      </c>
      <c r="L591" s="93" t="str">
        <f t="shared" si="47"/>
        <v>OK</v>
      </c>
      <c r="M591" s="93" t="str">
        <f t="shared" si="48"/>
        <v>OK</v>
      </c>
      <c r="N591" s="63" t="str">
        <f t="shared" si="49"/>
        <v/>
      </c>
      <c r="O591" s="110">
        <f>SUMIF(exp!$B$8:$B$507,total!B591,exp!$Q$8:$Q$507)</f>
        <v>0</v>
      </c>
      <c r="P591" s="111">
        <f>IF(B591&lt;&gt;"",SUMIF(total!$B$8:$B$1007,total!B591,$F$8:$F$1007),0)</f>
        <v>0</v>
      </c>
      <c r="Q591" s="110">
        <f>SUMIF(total!$B$8:$B$1007,total!B591,$I$8:$I$1007)</f>
        <v>0</v>
      </c>
      <c r="R591" s="110">
        <f>SUMIF(acc!$B$8:$B$507,total!D591,acc!$J$8:$J$507)</f>
        <v>0</v>
      </c>
      <c r="S591" s="110">
        <f>IF(D591&lt;&gt;"",SUMIF(total!$D$8:$D$1007,total!D591,$F$8:$F$1007),0)</f>
        <v>0</v>
      </c>
      <c r="T591" s="110">
        <f>SUMIF(pay!$B$8:$B$507,total!G591,pay!$H$8:$H$507)</f>
        <v>0</v>
      </c>
      <c r="U591" s="110">
        <f>IF(G591&lt;&gt;"",SUMIF(total!$G$8:$G$1007,total!G591,$I$8:$I$1007),0)</f>
        <v>0</v>
      </c>
    </row>
    <row r="592" spans="1:21" x14ac:dyDescent="0.25">
      <c r="A592" s="69">
        <v>585</v>
      </c>
      <c r="B592" s="69" t="str">
        <f>IF(AND(C592&lt;&gt;"",C592&lt;&gt;" -  -  -  -  - "),VLOOKUP(C592,exp!$A$8:$B$507,2,FALSE),"")</f>
        <v/>
      </c>
      <c r="C592" s="60"/>
      <c r="D592" s="69" t="str">
        <f>IF(AND(E592&lt;&gt;"",E592&lt;&gt;" -  -  -  -  - "),VLOOKUP(E592,acc!$A$8:$B$507,2,FALSE),"")</f>
        <v/>
      </c>
      <c r="E592" s="60"/>
      <c r="F592" s="44"/>
      <c r="G592" s="69" t="str">
        <f>IF(AND(H592&lt;&gt;"",H592&lt;&gt;" -  -  -  -  - "),VLOOKUP(H592,pay!$A$8:$B$507,2,FALSE),"")</f>
        <v/>
      </c>
      <c r="H592" s="60"/>
      <c r="I592" s="44"/>
      <c r="J592" s="93" t="str">
        <f t="shared" si="45"/>
        <v>OK</v>
      </c>
      <c r="K592" s="93" t="str">
        <f t="shared" si="46"/>
        <v>OK</v>
      </c>
      <c r="L592" s="93" t="str">
        <f t="shared" si="47"/>
        <v>OK</v>
      </c>
      <c r="M592" s="93" t="str">
        <f t="shared" si="48"/>
        <v>OK</v>
      </c>
      <c r="N592" s="63" t="str">
        <f t="shared" si="49"/>
        <v/>
      </c>
      <c r="O592" s="110">
        <f>SUMIF(exp!$B$8:$B$507,total!B592,exp!$Q$8:$Q$507)</f>
        <v>0</v>
      </c>
      <c r="P592" s="111">
        <f>IF(B592&lt;&gt;"",SUMIF(total!$B$8:$B$1007,total!B592,$F$8:$F$1007),0)</f>
        <v>0</v>
      </c>
      <c r="Q592" s="110">
        <f>SUMIF(total!$B$8:$B$1007,total!B592,$I$8:$I$1007)</f>
        <v>0</v>
      </c>
      <c r="R592" s="110">
        <f>SUMIF(acc!$B$8:$B$507,total!D592,acc!$J$8:$J$507)</f>
        <v>0</v>
      </c>
      <c r="S592" s="110">
        <f>IF(D592&lt;&gt;"",SUMIF(total!$D$8:$D$1007,total!D592,$F$8:$F$1007),0)</f>
        <v>0</v>
      </c>
      <c r="T592" s="110">
        <f>SUMIF(pay!$B$8:$B$507,total!G592,pay!$H$8:$H$507)</f>
        <v>0</v>
      </c>
      <c r="U592" s="110">
        <f>IF(G592&lt;&gt;"",SUMIF(total!$G$8:$G$1007,total!G592,$I$8:$I$1007),0)</f>
        <v>0</v>
      </c>
    </row>
    <row r="593" spans="1:21" x14ac:dyDescent="0.25">
      <c r="A593" s="69">
        <v>586</v>
      </c>
      <c r="B593" s="69" t="str">
        <f>IF(AND(C593&lt;&gt;"",C593&lt;&gt;" -  -  -  -  - "),VLOOKUP(C593,exp!$A$8:$B$507,2,FALSE),"")</f>
        <v/>
      </c>
      <c r="C593" s="60"/>
      <c r="D593" s="69" t="str">
        <f>IF(AND(E593&lt;&gt;"",E593&lt;&gt;" -  -  -  -  - "),VLOOKUP(E593,acc!$A$8:$B$507,2,FALSE),"")</f>
        <v/>
      </c>
      <c r="E593" s="60"/>
      <c r="F593" s="44"/>
      <c r="G593" s="69" t="str">
        <f>IF(AND(H593&lt;&gt;"",H593&lt;&gt;" -  -  -  -  - "),VLOOKUP(H593,pay!$A$8:$B$507,2,FALSE),"")</f>
        <v/>
      </c>
      <c r="H593" s="60"/>
      <c r="I593" s="44"/>
      <c r="J593" s="93" t="str">
        <f t="shared" si="45"/>
        <v>OK</v>
      </c>
      <c r="K593" s="93" t="str">
        <f t="shared" si="46"/>
        <v>OK</v>
      </c>
      <c r="L593" s="93" t="str">
        <f t="shared" si="47"/>
        <v>OK</v>
      </c>
      <c r="M593" s="93" t="str">
        <f t="shared" si="48"/>
        <v>OK</v>
      </c>
      <c r="N593" s="63" t="str">
        <f t="shared" si="49"/>
        <v/>
      </c>
      <c r="O593" s="110">
        <f>SUMIF(exp!$B$8:$B$507,total!B593,exp!$Q$8:$Q$507)</f>
        <v>0</v>
      </c>
      <c r="P593" s="111">
        <f>IF(B593&lt;&gt;"",SUMIF(total!$B$8:$B$1007,total!B593,$F$8:$F$1007),0)</f>
        <v>0</v>
      </c>
      <c r="Q593" s="110">
        <f>SUMIF(total!$B$8:$B$1007,total!B593,$I$8:$I$1007)</f>
        <v>0</v>
      </c>
      <c r="R593" s="110">
        <f>SUMIF(acc!$B$8:$B$507,total!D593,acc!$J$8:$J$507)</f>
        <v>0</v>
      </c>
      <c r="S593" s="110">
        <f>IF(D593&lt;&gt;"",SUMIF(total!$D$8:$D$1007,total!D593,$F$8:$F$1007),0)</f>
        <v>0</v>
      </c>
      <c r="T593" s="110">
        <f>SUMIF(pay!$B$8:$B$507,total!G593,pay!$H$8:$H$507)</f>
        <v>0</v>
      </c>
      <c r="U593" s="110">
        <f>IF(G593&lt;&gt;"",SUMIF(total!$G$8:$G$1007,total!G593,$I$8:$I$1007),0)</f>
        <v>0</v>
      </c>
    </row>
    <row r="594" spans="1:21" x14ac:dyDescent="0.25">
      <c r="A594" s="69">
        <v>587</v>
      </c>
      <c r="B594" s="69" t="str">
        <f>IF(AND(C594&lt;&gt;"",C594&lt;&gt;" -  -  -  -  - "),VLOOKUP(C594,exp!$A$8:$B$507,2,FALSE),"")</f>
        <v/>
      </c>
      <c r="C594" s="60"/>
      <c r="D594" s="69" t="str">
        <f>IF(AND(E594&lt;&gt;"",E594&lt;&gt;" -  -  -  -  - "),VLOOKUP(E594,acc!$A$8:$B$507,2,FALSE),"")</f>
        <v/>
      </c>
      <c r="E594" s="60"/>
      <c r="F594" s="44"/>
      <c r="G594" s="69" t="str">
        <f>IF(AND(H594&lt;&gt;"",H594&lt;&gt;" -  -  -  -  - "),VLOOKUP(H594,pay!$A$8:$B$507,2,FALSE),"")</f>
        <v/>
      </c>
      <c r="H594" s="60"/>
      <c r="I594" s="44"/>
      <c r="J594" s="93" t="str">
        <f t="shared" si="45"/>
        <v>OK</v>
      </c>
      <c r="K594" s="93" t="str">
        <f t="shared" si="46"/>
        <v>OK</v>
      </c>
      <c r="L594" s="93" t="str">
        <f t="shared" si="47"/>
        <v>OK</v>
      </c>
      <c r="M594" s="93" t="str">
        <f t="shared" si="48"/>
        <v>OK</v>
      </c>
      <c r="N594" s="63" t="str">
        <f t="shared" si="49"/>
        <v/>
      </c>
      <c r="O594" s="110">
        <f>SUMIF(exp!$B$8:$B$507,total!B594,exp!$Q$8:$Q$507)</f>
        <v>0</v>
      </c>
      <c r="P594" s="111">
        <f>IF(B594&lt;&gt;"",SUMIF(total!$B$8:$B$1007,total!B594,$F$8:$F$1007),0)</f>
        <v>0</v>
      </c>
      <c r="Q594" s="110">
        <f>SUMIF(total!$B$8:$B$1007,total!B594,$I$8:$I$1007)</f>
        <v>0</v>
      </c>
      <c r="R594" s="110">
        <f>SUMIF(acc!$B$8:$B$507,total!D594,acc!$J$8:$J$507)</f>
        <v>0</v>
      </c>
      <c r="S594" s="110">
        <f>IF(D594&lt;&gt;"",SUMIF(total!$D$8:$D$1007,total!D594,$F$8:$F$1007),0)</f>
        <v>0</v>
      </c>
      <c r="T594" s="110">
        <f>SUMIF(pay!$B$8:$B$507,total!G594,pay!$H$8:$H$507)</f>
        <v>0</v>
      </c>
      <c r="U594" s="110">
        <f>IF(G594&lt;&gt;"",SUMIF(total!$G$8:$G$1007,total!G594,$I$8:$I$1007),0)</f>
        <v>0</v>
      </c>
    </row>
    <row r="595" spans="1:21" x14ac:dyDescent="0.25">
      <c r="A595" s="69">
        <v>588</v>
      </c>
      <c r="B595" s="69" t="str">
        <f>IF(AND(C595&lt;&gt;"",C595&lt;&gt;" -  -  -  -  - "),VLOOKUP(C595,exp!$A$8:$B$507,2,FALSE),"")</f>
        <v/>
      </c>
      <c r="C595" s="60"/>
      <c r="D595" s="69" t="str">
        <f>IF(AND(E595&lt;&gt;"",E595&lt;&gt;" -  -  -  -  - "),VLOOKUP(E595,acc!$A$8:$B$507,2,FALSE),"")</f>
        <v/>
      </c>
      <c r="E595" s="60"/>
      <c r="F595" s="44"/>
      <c r="G595" s="69" t="str">
        <f>IF(AND(H595&lt;&gt;"",H595&lt;&gt;" -  -  -  -  - "),VLOOKUP(H595,pay!$A$8:$B$507,2,FALSE),"")</f>
        <v/>
      </c>
      <c r="H595" s="60"/>
      <c r="I595" s="44"/>
      <c r="J595" s="93" t="str">
        <f t="shared" si="45"/>
        <v>OK</v>
      </c>
      <c r="K595" s="93" t="str">
        <f t="shared" si="46"/>
        <v>OK</v>
      </c>
      <c r="L595" s="93" t="str">
        <f t="shared" si="47"/>
        <v>OK</v>
      </c>
      <c r="M595" s="93" t="str">
        <f t="shared" si="48"/>
        <v>OK</v>
      </c>
      <c r="N595" s="63" t="str">
        <f t="shared" si="49"/>
        <v/>
      </c>
      <c r="O595" s="110">
        <f>SUMIF(exp!$B$8:$B$507,total!B595,exp!$Q$8:$Q$507)</f>
        <v>0</v>
      </c>
      <c r="P595" s="111">
        <f>IF(B595&lt;&gt;"",SUMIF(total!$B$8:$B$1007,total!B595,$F$8:$F$1007),0)</f>
        <v>0</v>
      </c>
      <c r="Q595" s="110">
        <f>SUMIF(total!$B$8:$B$1007,total!B595,$I$8:$I$1007)</f>
        <v>0</v>
      </c>
      <c r="R595" s="110">
        <f>SUMIF(acc!$B$8:$B$507,total!D595,acc!$J$8:$J$507)</f>
        <v>0</v>
      </c>
      <c r="S595" s="110">
        <f>IF(D595&lt;&gt;"",SUMIF(total!$D$8:$D$1007,total!D595,$F$8:$F$1007),0)</f>
        <v>0</v>
      </c>
      <c r="T595" s="110">
        <f>SUMIF(pay!$B$8:$B$507,total!G595,pay!$H$8:$H$507)</f>
        <v>0</v>
      </c>
      <c r="U595" s="110">
        <f>IF(G595&lt;&gt;"",SUMIF(total!$G$8:$G$1007,total!G595,$I$8:$I$1007),0)</f>
        <v>0</v>
      </c>
    </row>
    <row r="596" spans="1:21" x14ac:dyDescent="0.25">
      <c r="A596" s="69">
        <v>589</v>
      </c>
      <c r="B596" s="69" t="str">
        <f>IF(AND(C596&lt;&gt;"",C596&lt;&gt;" -  -  -  -  - "),VLOOKUP(C596,exp!$A$8:$B$507,2,FALSE),"")</f>
        <v/>
      </c>
      <c r="C596" s="60"/>
      <c r="D596" s="69" t="str">
        <f>IF(AND(E596&lt;&gt;"",E596&lt;&gt;" -  -  -  -  - "),VLOOKUP(E596,acc!$A$8:$B$507,2,FALSE),"")</f>
        <v/>
      </c>
      <c r="E596" s="60"/>
      <c r="F596" s="44"/>
      <c r="G596" s="69" t="str">
        <f>IF(AND(H596&lt;&gt;"",H596&lt;&gt;" -  -  -  -  - "),VLOOKUP(H596,pay!$A$8:$B$507,2,FALSE),"")</f>
        <v/>
      </c>
      <c r="H596" s="60"/>
      <c r="I596" s="44"/>
      <c r="J596" s="93" t="str">
        <f t="shared" si="45"/>
        <v>OK</v>
      </c>
      <c r="K596" s="93" t="str">
        <f t="shared" si="46"/>
        <v>OK</v>
      </c>
      <c r="L596" s="93" t="str">
        <f t="shared" si="47"/>
        <v>OK</v>
      </c>
      <c r="M596" s="93" t="str">
        <f t="shared" si="48"/>
        <v>OK</v>
      </c>
      <c r="N596" s="63" t="str">
        <f t="shared" si="49"/>
        <v/>
      </c>
      <c r="O596" s="110">
        <f>SUMIF(exp!$B$8:$B$507,total!B596,exp!$Q$8:$Q$507)</f>
        <v>0</v>
      </c>
      <c r="P596" s="111">
        <f>IF(B596&lt;&gt;"",SUMIF(total!$B$8:$B$1007,total!B596,$F$8:$F$1007),0)</f>
        <v>0</v>
      </c>
      <c r="Q596" s="110">
        <f>SUMIF(total!$B$8:$B$1007,total!B596,$I$8:$I$1007)</f>
        <v>0</v>
      </c>
      <c r="R596" s="110">
        <f>SUMIF(acc!$B$8:$B$507,total!D596,acc!$J$8:$J$507)</f>
        <v>0</v>
      </c>
      <c r="S596" s="110">
        <f>IF(D596&lt;&gt;"",SUMIF(total!$D$8:$D$1007,total!D596,$F$8:$F$1007),0)</f>
        <v>0</v>
      </c>
      <c r="T596" s="110">
        <f>SUMIF(pay!$B$8:$B$507,total!G596,pay!$H$8:$H$507)</f>
        <v>0</v>
      </c>
      <c r="U596" s="110">
        <f>IF(G596&lt;&gt;"",SUMIF(total!$G$8:$G$1007,total!G596,$I$8:$I$1007),0)</f>
        <v>0</v>
      </c>
    </row>
    <row r="597" spans="1:21" x14ac:dyDescent="0.25">
      <c r="A597" s="69">
        <v>590</v>
      </c>
      <c r="B597" s="69" t="str">
        <f>IF(AND(C597&lt;&gt;"",C597&lt;&gt;" -  -  -  -  - "),VLOOKUP(C597,exp!$A$8:$B$507,2,FALSE),"")</f>
        <v/>
      </c>
      <c r="C597" s="60"/>
      <c r="D597" s="69" t="str">
        <f>IF(AND(E597&lt;&gt;"",E597&lt;&gt;" -  -  -  -  - "),VLOOKUP(E597,acc!$A$8:$B$507,2,FALSE),"")</f>
        <v/>
      </c>
      <c r="E597" s="60"/>
      <c r="F597" s="44"/>
      <c r="G597" s="69" t="str">
        <f>IF(AND(H597&lt;&gt;"",H597&lt;&gt;" -  -  -  -  - "),VLOOKUP(H597,pay!$A$8:$B$507,2,FALSE),"")</f>
        <v/>
      </c>
      <c r="H597" s="60"/>
      <c r="I597" s="44"/>
      <c r="J597" s="93" t="str">
        <f t="shared" si="45"/>
        <v>OK</v>
      </c>
      <c r="K597" s="93" t="str">
        <f t="shared" si="46"/>
        <v>OK</v>
      </c>
      <c r="L597" s="93" t="str">
        <f t="shared" si="47"/>
        <v>OK</v>
      </c>
      <c r="M597" s="93" t="str">
        <f t="shared" si="48"/>
        <v>OK</v>
      </c>
      <c r="N597" s="63" t="str">
        <f t="shared" si="49"/>
        <v/>
      </c>
      <c r="O597" s="110">
        <f>SUMIF(exp!$B$8:$B$507,total!B597,exp!$Q$8:$Q$507)</f>
        <v>0</v>
      </c>
      <c r="P597" s="111">
        <f>IF(B597&lt;&gt;"",SUMIF(total!$B$8:$B$1007,total!B597,$F$8:$F$1007),0)</f>
        <v>0</v>
      </c>
      <c r="Q597" s="110">
        <f>SUMIF(total!$B$8:$B$1007,total!B597,$I$8:$I$1007)</f>
        <v>0</v>
      </c>
      <c r="R597" s="110">
        <f>SUMIF(acc!$B$8:$B$507,total!D597,acc!$J$8:$J$507)</f>
        <v>0</v>
      </c>
      <c r="S597" s="110">
        <f>IF(D597&lt;&gt;"",SUMIF(total!$D$8:$D$1007,total!D597,$F$8:$F$1007),0)</f>
        <v>0</v>
      </c>
      <c r="T597" s="110">
        <f>SUMIF(pay!$B$8:$B$507,total!G597,pay!$H$8:$H$507)</f>
        <v>0</v>
      </c>
      <c r="U597" s="110">
        <f>IF(G597&lt;&gt;"",SUMIF(total!$G$8:$G$1007,total!G597,$I$8:$I$1007),0)</f>
        <v>0</v>
      </c>
    </row>
    <row r="598" spans="1:21" x14ac:dyDescent="0.25">
      <c r="A598" s="69">
        <v>591</v>
      </c>
      <c r="B598" s="69" t="str">
        <f>IF(AND(C598&lt;&gt;"",C598&lt;&gt;" -  -  -  -  - "),VLOOKUP(C598,exp!$A$8:$B$507,2,FALSE),"")</f>
        <v/>
      </c>
      <c r="C598" s="60"/>
      <c r="D598" s="69" t="str">
        <f>IF(AND(E598&lt;&gt;"",E598&lt;&gt;" -  -  -  -  - "),VLOOKUP(E598,acc!$A$8:$B$507,2,FALSE),"")</f>
        <v/>
      </c>
      <c r="E598" s="60"/>
      <c r="F598" s="44"/>
      <c r="G598" s="69" t="str">
        <f>IF(AND(H598&lt;&gt;"",H598&lt;&gt;" -  -  -  -  - "),VLOOKUP(H598,pay!$A$8:$B$507,2,FALSE),"")</f>
        <v/>
      </c>
      <c r="H598" s="60"/>
      <c r="I598" s="44"/>
      <c r="J598" s="93" t="str">
        <f t="shared" si="45"/>
        <v>OK</v>
      </c>
      <c r="K598" s="93" t="str">
        <f t="shared" si="46"/>
        <v>OK</v>
      </c>
      <c r="L598" s="93" t="str">
        <f t="shared" si="47"/>
        <v>OK</v>
      </c>
      <c r="M598" s="93" t="str">
        <f t="shared" si="48"/>
        <v>OK</v>
      </c>
      <c r="N598" s="63" t="str">
        <f t="shared" si="49"/>
        <v/>
      </c>
      <c r="O598" s="110">
        <f>SUMIF(exp!$B$8:$B$507,total!B598,exp!$Q$8:$Q$507)</f>
        <v>0</v>
      </c>
      <c r="P598" s="111">
        <f>IF(B598&lt;&gt;"",SUMIF(total!$B$8:$B$1007,total!B598,$F$8:$F$1007),0)</f>
        <v>0</v>
      </c>
      <c r="Q598" s="110">
        <f>SUMIF(total!$B$8:$B$1007,total!B598,$I$8:$I$1007)</f>
        <v>0</v>
      </c>
      <c r="R598" s="110">
        <f>SUMIF(acc!$B$8:$B$507,total!D598,acc!$J$8:$J$507)</f>
        <v>0</v>
      </c>
      <c r="S598" s="110">
        <f>IF(D598&lt;&gt;"",SUMIF(total!$D$8:$D$1007,total!D598,$F$8:$F$1007),0)</f>
        <v>0</v>
      </c>
      <c r="T598" s="110">
        <f>SUMIF(pay!$B$8:$B$507,total!G598,pay!$H$8:$H$507)</f>
        <v>0</v>
      </c>
      <c r="U598" s="110">
        <f>IF(G598&lt;&gt;"",SUMIF(total!$G$8:$G$1007,total!G598,$I$8:$I$1007),0)</f>
        <v>0</v>
      </c>
    </row>
    <row r="599" spans="1:21" x14ac:dyDescent="0.25">
      <c r="A599" s="69">
        <v>592</v>
      </c>
      <c r="B599" s="69" t="str">
        <f>IF(AND(C599&lt;&gt;"",C599&lt;&gt;" -  -  -  -  - "),VLOOKUP(C599,exp!$A$8:$B$507,2,FALSE),"")</f>
        <v/>
      </c>
      <c r="C599" s="60"/>
      <c r="D599" s="69" t="str">
        <f>IF(AND(E599&lt;&gt;"",E599&lt;&gt;" -  -  -  -  - "),VLOOKUP(E599,acc!$A$8:$B$507,2,FALSE),"")</f>
        <v/>
      </c>
      <c r="E599" s="60"/>
      <c r="F599" s="44"/>
      <c r="G599" s="69" t="str">
        <f>IF(AND(H599&lt;&gt;"",H599&lt;&gt;" -  -  -  -  - "),VLOOKUP(H599,pay!$A$8:$B$507,2,FALSE),"")</f>
        <v/>
      </c>
      <c r="H599" s="60"/>
      <c r="I599" s="44"/>
      <c r="J599" s="93" t="str">
        <f t="shared" si="45"/>
        <v>OK</v>
      </c>
      <c r="K599" s="93" t="str">
        <f t="shared" si="46"/>
        <v>OK</v>
      </c>
      <c r="L599" s="93" t="str">
        <f t="shared" si="47"/>
        <v>OK</v>
      </c>
      <c r="M599" s="93" t="str">
        <f t="shared" si="48"/>
        <v>OK</v>
      </c>
      <c r="N599" s="63" t="str">
        <f t="shared" si="49"/>
        <v/>
      </c>
      <c r="O599" s="110">
        <f>SUMIF(exp!$B$8:$B$507,total!B599,exp!$Q$8:$Q$507)</f>
        <v>0</v>
      </c>
      <c r="P599" s="111">
        <f>IF(B599&lt;&gt;"",SUMIF(total!$B$8:$B$1007,total!B599,$F$8:$F$1007),0)</f>
        <v>0</v>
      </c>
      <c r="Q599" s="110">
        <f>SUMIF(total!$B$8:$B$1007,total!B599,$I$8:$I$1007)</f>
        <v>0</v>
      </c>
      <c r="R599" s="110">
        <f>SUMIF(acc!$B$8:$B$507,total!D599,acc!$J$8:$J$507)</f>
        <v>0</v>
      </c>
      <c r="S599" s="110">
        <f>IF(D599&lt;&gt;"",SUMIF(total!$D$8:$D$1007,total!D599,$F$8:$F$1007),0)</f>
        <v>0</v>
      </c>
      <c r="T599" s="110">
        <f>SUMIF(pay!$B$8:$B$507,total!G599,pay!$H$8:$H$507)</f>
        <v>0</v>
      </c>
      <c r="U599" s="110">
        <f>IF(G599&lt;&gt;"",SUMIF(total!$G$8:$G$1007,total!G599,$I$8:$I$1007),0)</f>
        <v>0</v>
      </c>
    </row>
    <row r="600" spans="1:21" x14ac:dyDescent="0.25">
      <c r="A600" s="69">
        <v>593</v>
      </c>
      <c r="B600" s="69" t="str">
        <f>IF(AND(C600&lt;&gt;"",C600&lt;&gt;" -  -  -  -  - "),VLOOKUP(C600,exp!$A$8:$B$507,2,FALSE),"")</f>
        <v/>
      </c>
      <c r="C600" s="60"/>
      <c r="D600" s="69" t="str">
        <f>IF(AND(E600&lt;&gt;"",E600&lt;&gt;" -  -  -  -  - "),VLOOKUP(E600,acc!$A$8:$B$507,2,FALSE),"")</f>
        <v/>
      </c>
      <c r="E600" s="60"/>
      <c r="F600" s="44"/>
      <c r="G600" s="69" t="str">
        <f>IF(AND(H600&lt;&gt;"",H600&lt;&gt;" -  -  -  -  - "),VLOOKUP(H600,pay!$A$8:$B$507,2,FALSE),"")</f>
        <v/>
      </c>
      <c r="H600" s="60"/>
      <c r="I600" s="44"/>
      <c r="J600" s="93" t="str">
        <f t="shared" si="45"/>
        <v>OK</v>
      </c>
      <c r="K600" s="93" t="str">
        <f t="shared" si="46"/>
        <v>OK</v>
      </c>
      <c r="L600" s="93" t="str">
        <f t="shared" si="47"/>
        <v>OK</v>
      </c>
      <c r="M600" s="93" t="str">
        <f t="shared" si="48"/>
        <v>OK</v>
      </c>
      <c r="N600" s="63" t="str">
        <f t="shared" si="49"/>
        <v/>
      </c>
      <c r="O600" s="110">
        <f>SUMIF(exp!$B$8:$B$507,total!B600,exp!$Q$8:$Q$507)</f>
        <v>0</v>
      </c>
      <c r="P600" s="111">
        <f>IF(B600&lt;&gt;"",SUMIF(total!$B$8:$B$1007,total!B600,$F$8:$F$1007),0)</f>
        <v>0</v>
      </c>
      <c r="Q600" s="110">
        <f>SUMIF(total!$B$8:$B$1007,total!B600,$I$8:$I$1007)</f>
        <v>0</v>
      </c>
      <c r="R600" s="110">
        <f>SUMIF(acc!$B$8:$B$507,total!D600,acc!$J$8:$J$507)</f>
        <v>0</v>
      </c>
      <c r="S600" s="110">
        <f>IF(D600&lt;&gt;"",SUMIF(total!$D$8:$D$1007,total!D600,$F$8:$F$1007),0)</f>
        <v>0</v>
      </c>
      <c r="T600" s="110">
        <f>SUMIF(pay!$B$8:$B$507,total!G600,pay!$H$8:$H$507)</f>
        <v>0</v>
      </c>
      <c r="U600" s="110">
        <f>IF(G600&lt;&gt;"",SUMIF(total!$G$8:$G$1007,total!G600,$I$8:$I$1007),0)</f>
        <v>0</v>
      </c>
    </row>
    <row r="601" spans="1:21" x14ac:dyDescent="0.25">
      <c r="A601" s="69">
        <v>594</v>
      </c>
      <c r="B601" s="69" t="str">
        <f>IF(AND(C601&lt;&gt;"",C601&lt;&gt;" -  -  -  -  - "),VLOOKUP(C601,exp!$A$8:$B$507,2,FALSE),"")</f>
        <v/>
      </c>
      <c r="C601" s="60"/>
      <c r="D601" s="69" t="str">
        <f>IF(AND(E601&lt;&gt;"",E601&lt;&gt;" -  -  -  -  - "),VLOOKUP(E601,acc!$A$8:$B$507,2,FALSE),"")</f>
        <v/>
      </c>
      <c r="E601" s="60"/>
      <c r="F601" s="44"/>
      <c r="G601" s="69" t="str">
        <f>IF(AND(H601&lt;&gt;"",H601&lt;&gt;" -  -  -  -  - "),VLOOKUP(H601,pay!$A$8:$B$507,2,FALSE),"")</f>
        <v/>
      </c>
      <c r="H601" s="60"/>
      <c r="I601" s="44"/>
      <c r="J601" s="93" t="str">
        <f t="shared" si="45"/>
        <v>OK</v>
      </c>
      <c r="K601" s="93" t="str">
        <f t="shared" si="46"/>
        <v>OK</v>
      </c>
      <c r="L601" s="93" t="str">
        <f t="shared" si="47"/>
        <v>OK</v>
      </c>
      <c r="M601" s="93" t="str">
        <f t="shared" si="48"/>
        <v>OK</v>
      </c>
      <c r="N601" s="63" t="str">
        <f t="shared" si="49"/>
        <v/>
      </c>
      <c r="O601" s="110">
        <f>SUMIF(exp!$B$8:$B$507,total!B601,exp!$Q$8:$Q$507)</f>
        <v>0</v>
      </c>
      <c r="P601" s="111">
        <f>IF(B601&lt;&gt;"",SUMIF(total!$B$8:$B$1007,total!B601,$F$8:$F$1007),0)</f>
        <v>0</v>
      </c>
      <c r="Q601" s="110">
        <f>SUMIF(total!$B$8:$B$1007,total!B601,$I$8:$I$1007)</f>
        <v>0</v>
      </c>
      <c r="R601" s="110">
        <f>SUMIF(acc!$B$8:$B$507,total!D601,acc!$J$8:$J$507)</f>
        <v>0</v>
      </c>
      <c r="S601" s="110">
        <f>IF(D601&lt;&gt;"",SUMIF(total!$D$8:$D$1007,total!D601,$F$8:$F$1007),0)</f>
        <v>0</v>
      </c>
      <c r="T601" s="110">
        <f>SUMIF(pay!$B$8:$B$507,total!G601,pay!$H$8:$H$507)</f>
        <v>0</v>
      </c>
      <c r="U601" s="110">
        <f>IF(G601&lt;&gt;"",SUMIF(total!$G$8:$G$1007,total!G601,$I$8:$I$1007),0)</f>
        <v>0</v>
      </c>
    </row>
    <row r="602" spans="1:21" x14ac:dyDescent="0.25">
      <c r="A602" s="69">
        <v>595</v>
      </c>
      <c r="B602" s="69" t="str">
        <f>IF(AND(C602&lt;&gt;"",C602&lt;&gt;" -  -  -  -  - "),VLOOKUP(C602,exp!$A$8:$B$507,2,FALSE),"")</f>
        <v/>
      </c>
      <c r="C602" s="60"/>
      <c r="D602" s="69" t="str">
        <f>IF(AND(E602&lt;&gt;"",E602&lt;&gt;" -  -  -  -  - "),VLOOKUP(E602,acc!$A$8:$B$507,2,FALSE),"")</f>
        <v/>
      </c>
      <c r="E602" s="60"/>
      <c r="F602" s="44"/>
      <c r="G602" s="69" t="str">
        <f>IF(AND(H602&lt;&gt;"",H602&lt;&gt;" -  -  -  -  - "),VLOOKUP(H602,pay!$A$8:$B$507,2,FALSE),"")</f>
        <v/>
      </c>
      <c r="H602" s="60"/>
      <c r="I602" s="44"/>
      <c r="J602" s="93" t="str">
        <f t="shared" si="45"/>
        <v>OK</v>
      </c>
      <c r="K602" s="93" t="str">
        <f t="shared" si="46"/>
        <v>OK</v>
      </c>
      <c r="L602" s="93" t="str">
        <f t="shared" si="47"/>
        <v>OK</v>
      </c>
      <c r="M602" s="93" t="str">
        <f t="shared" si="48"/>
        <v>OK</v>
      </c>
      <c r="N602" s="63" t="str">
        <f t="shared" si="49"/>
        <v/>
      </c>
      <c r="O602" s="110">
        <f>SUMIF(exp!$B$8:$B$507,total!B602,exp!$Q$8:$Q$507)</f>
        <v>0</v>
      </c>
      <c r="P602" s="111">
        <f>IF(B602&lt;&gt;"",SUMIF(total!$B$8:$B$1007,total!B602,$F$8:$F$1007),0)</f>
        <v>0</v>
      </c>
      <c r="Q602" s="110">
        <f>SUMIF(total!$B$8:$B$1007,total!B602,$I$8:$I$1007)</f>
        <v>0</v>
      </c>
      <c r="R602" s="110">
        <f>SUMIF(acc!$B$8:$B$507,total!D602,acc!$J$8:$J$507)</f>
        <v>0</v>
      </c>
      <c r="S602" s="110">
        <f>IF(D602&lt;&gt;"",SUMIF(total!$D$8:$D$1007,total!D602,$F$8:$F$1007),0)</f>
        <v>0</v>
      </c>
      <c r="T602" s="110">
        <f>SUMIF(pay!$B$8:$B$507,total!G602,pay!$H$8:$H$507)</f>
        <v>0</v>
      </c>
      <c r="U602" s="110">
        <f>IF(G602&lt;&gt;"",SUMIF(total!$G$8:$G$1007,total!G602,$I$8:$I$1007),0)</f>
        <v>0</v>
      </c>
    </row>
    <row r="603" spans="1:21" x14ac:dyDescent="0.25">
      <c r="A603" s="69">
        <v>596</v>
      </c>
      <c r="B603" s="69" t="str">
        <f>IF(AND(C603&lt;&gt;"",C603&lt;&gt;" -  -  -  -  - "),VLOOKUP(C603,exp!$A$8:$B$507,2,FALSE),"")</f>
        <v/>
      </c>
      <c r="C603" s="60"/>
      <c r="D603" s="69" t="str">
        <f>IF(AND(E603&lt;&gt;"",E603&lt;&gt;" -  -  -  -  - "),VLOOKUP(E603,acc!$A$8:$B$507,2,FALSE),"")</f>
        <v/>
      </c>
      <c r="E603" s="60"/>
      <c r="F603" s="44"/>
      <c r="G603" s="69" t="str">
        <f>IF(AND(H603&lt;&gt;"",H603&lt;&gt;" -  -  -  -  - "),VLOOKUP(H603,pay!$A$8:$B$507,2,FALSE),"")</f>
        <v/>
      </c>
      <c r="H603" s="60"/>
      <c r="I603" s="44"/>
      <c r="J603" s="93" t="str">
        <f t="shared" si="45"/>
        <v>OK</v>
      </c>
      <c r="K603" s="93" t="str">
        <f t="shared" si="46"/>
        <v>OK</v>
      </c>
      <c r="L603" s="93" t="str">
        <f t="shared" si="47"/>
        <v>OK</v>
      </c>
      <c r="M603" s="93" t="str">
        <f t="shared" si="48"/>
        <v>OK</v>
      </c>
      <c r="N603" s="63" t="str">
        <f t="shared" si="49"/>
        <v/>
      </c>
      <c r="O603" s="110">
        <f>SUMIF(exp!$B$8:$B$507,total!B603,exp!$Q$8:$Q$507)</f>
        <v>0</v>
      </c>
      <c r="P603" s="111">
        <f>IF(B603&lt;&gt;"",SUMIF(total!$B$8:$B$1007,total!B603,$F$8:$F$1007),0)</f>
        <v>0</v>
      </c>
      <c r="Q603" s="110">
        <f>SUMIF(total!$B$8:$B$1007,total!B603,$I$8:$I$1007)</f>
        <v>0</v>
      </c>
      <c r="R603" s="110">
        <f>SUMIF(acc!$B$8:$B$507,total!D603,acc!$J$8:$J$507)</f>
        <v>0</v>
      </c>
      <c r="S603" s="110">
        <f>IF(D603&lt;&gt;"",SUMIF(total!$D$8:$D$1007,total!D603,$F$8:$F$1007),0)</f>
        <v>0</v>
      </c>
      <c r="T603" s="110">
        <f>SUMIF(pay!$B$8:$B$507,total!G603,pay!$H$8:$H$507)</f>
        <v>0</v>
      </c>
      <c r="U603" s="110">
        <f>IF(G603&lt;&gt;"",SUMIF(total!$G$8:$G$1007,total!G603,$I$8:$I$1007),0)</f>
        <v>0</v>
      </c>
    </row>
    <row r="604" spans="1:21" x14ac:dyDescent="0.25">
      <c r="A604" s="69">
        <v>597</v>
      </c>
      <c r="B604" s="69" t="str">
        <f>IF(AND(C604&lt;&gt;"",C604&lt;&gt;" -  -  -  -  - "),VLOOKUP(C604,exp!$A$8:$B$507,2,FALSE),"")</f>
        <v/>
      </c>
      <c r="C604" s="60"/>
      <c r="D604" s="69" t="str">
        <f>IF(AND(E604&lt;&gt;"",E604&lt;&gt;" -  -  -  -  - "),VLOOKUP(E604,acc!$A$8:$B$507,2,FALSE),"")</f>
        <v/>
      </c>
      <c r="E604" s="60"/>
      <c r="F604" s="44"/>
      <c r="G604" s="69" t="str">
        <f>IF(AND(H604&lt;&gt;"",H604&lt;&gt;" -  -  -  -  - "),VLOOKUP(H604,pay!$A$8:$B$507,2,FALSE),"")</f>
        <v/>
      </c>
      <c r="H604" s="60"/>
      <c r="I604" s="44"/>
      <c r="J604" s="93" t="str">
        <f t="shared" si="45"/>
        <v>OK</v>
      </c>
      <c r="K604" s="93" t="str">
        <f t="shared" si="46"/>
        <v>OK</v>
      </c>
      <c r="L604" s="93" t="str">
        <f t="shared" si="47"/>
        <v>OK</v>
      </c>
      <c r="M604" s="93" t="str">
        <f t="shared" si="48"/>
        <v>OK</v>
      </c>
      <c r="N604" s="63" t="str">
        <f t="shared" si="49"/>
        <v/>
      </c>
      <c r="O604" s="110">
        <f>SUMIF(exp!$B$8:$B$507,total!B604,exp!$Q$8:$Q$507)</f>
        <v>0</v>
      </c>
      <c r="P604" s="111">
        <f>IF(B604&lt;&gt;"",SUMIF(total!$B$8:$B$1007,total!B604,$F$8:$F$1007),0)</f>
        <v>0</v>
      </c>
      <c r="Q604" s="110">
        <f>SUMIF(total!$B$8:$B$1007,total!B604,$I$8:$I$1007)</f>
        <v>0</v>
      </c>
      <c r="R604" s="110">
        <f>SUMIF(acc!$B$8:$B$507,total!D604,acc!$J$8:$J$507)</f>
        <v>0</v>
      </c>
      <c r="S604" s="110">
        <f>IF(D604&lt;&gt;"",SUMIF(total!$D$8:$D$1007,total!D604,$F$8:$F$1007),0)</f>
        <v>0</v>
      </c>
      <c r="T604" s="110">
        <f>SUMIF(pay!$B$8:$B$507,total!G604,pay!$H$8:$H$507)</f>
        <v>0</v>
      </c>
      <c r="U604" s="110">
        <f>IF(G604&lt;&gt;"",SUMIF(total!$G$8:$G$1007,total!G604,$I$8:$I$1007),0)</f>
        <v>0</v>
      </c>
    </row>
    <row r="605" spans="1:21" x14ac:dyDescent="0.25">
      <c r="A605" s="69">
        <v>598</v>
      </c>
      <c r="B605" s="69" t="str">
        <f>IF(AND(C605&lt;&gt;"",C605&lt;&gt;" -  -  -  -  - "),VLOOKUP(C605,exp!$A$8:$B$507,2,FALSE),"")</f>
        <v/>
      </c>
      <c r="C605" s="60"/>
      <c r="D605" s="69" t="str">
        <f>IF(AND(E605&lt;&gt;"",E605&lt;&gt;" -  -  -  -  - "),VLOOKUP(E605,acc!$A$8:$B$507,2,FALSE),"")</f>
        <v/>
      </c>
      <c r="E605" s="60"/>
      <c r="F605" s="44"/>
      <c r="G605" s="69" t="str">
        <f>IF(AND(H605&lt;&gt;"",H605&lt;&gt;" -  -  -  -  - "),VLOOKUP(H605,pay!$A$8:$B$507,2,FALSE),"")</f>
        <v/>
      </c>
      <c r="H605" s="60"/>
      <c r="I605" s="44"/>
      <c r="J605" s="93" t="str">
        <f t="shared" si="45"/>
        <v>OK</v>
      </c>
      <c r="K605" s="93" t="str">
        <f t="shared" si="46"/>
        <v>OK</v>
      </c>
      <c r="L605" s="93" t="str">
        <f t="shared" si="47"/>
        <v>OK</v>
      </c>
      <c r="M605" s="93" t="str">
        <f t="shared" si="48"/>
        <v>OK</v>
      </c>
      <c r="N605" s="63" t="str">
        <f t="shared" si="49"/>
        <v/>
      </c>
      <c r="O605" s="110">
        <f>SUMIF(exp!$B$8:$B$507,total!B605,exp!$Q$8:$Q$507)</f>
        <v>0</v>
      </c>
      <c r="P605" s="111">
        <f>IF(B605&lt;&gt;"",SUMIF(total!$B$8:$B$1007,total!B605,$F$8:$F$1007),0)</f>
        <v>0</v>
      </c>
      <c r="Q605" s="110">
        <f>SUMIF(total!$B$8:$B$1007,total!B605,$I$8:$I$1007)</f>
        <v>0</v>
      </c>
      <c r="R605" s="110">
        <f>SUMIF(acc!$B$8:$B$507,total!D605,acc!$J$8:$J$507)</f>
        <v>0</v>
      </c>
      <c r="S605" s="110">
        <f>IF(D605&lt;&gt;"",SUMIF(total!$D$8:$D$1007,total!D605,$F$8:$F$1007),0)</f>
        <v>0</v>
      </c>
      <c r="T605" s="110">
        <f>SUMIF(pay!$B$8:$B$507,total!G605,pay!$H$8:$H$507)</f>
        <v>0</v>
      </c>
      <c r="U605" s="110">
        <f>IF(G605&lt;&gt;"",SUMIF(total!$G$8:$G$1007,total!G605,$I$8:$I$1007),0)</f>
        <v>0</v>
      </c>
    </row>
    <row r="606" spans="1:21" x14ac:dyDescent="0.25">
      <c r="A606" s="69">
        <v>599</v>
      </c>
      <c r="B606" s="69" t="str">
        <f>IF(AND(C606&lt;&gt;"",C606&lt;&gt;" -  -  -  -  - "),VLOOKUP(C606,exp!$A$8:$B$507,2,FALSE),"")</f>
        <v/>
      </c>
      <c r="C606" s="60"/>
      <c r="D606" s="69" t="str">
        <f>IF(AND(E606&lt;&gt;"",E606&lt;&gt;" -  -  -  -  - "),VLOOKUP(E606,acc!$A$8:$B$507,2,FALSE),"")</f>
        <v/>
      </c>
      <c r="E606" s="60"/>
      <c r="F606" s="44"/>
      <c r="G606" s="69" t="str">
        <f>IF(AND(H606&lt;&gt;"",H606&lt;&gt;" -  -  -  -  - "),VLOOKUP(H606,pay!$A$8:$B$507,2,FALSE),"")</f>
        <v/>
      </c>
      <c r="H606" s="60"/>
      <c r="I606" s="44"/>
      <c r="J606" s="93" t="str">
        <f t="shared" si="45"/>
        <v>OK</v>
      </c>
      <c r="K606" s="93" t="str">
        <f t="shared" si="46"/>
        <v>OK</v>
      </c>
      <c r="L606" s="93" t="str">
        <f t="shared" si="47"/>
        <v>OK</v>
      </c>
      <c r="M606" s="93" t="str">
        <f t="shared" si="48"/>
        <v>OK</v>
      </c>
      <c r="N606" s="63" t="str">
        <f t="shared" si="49"/>
        <v/>
      </c>
      <c r="O606" s="110">
        <f>SUMIF(exp!$B$8:$B$507,total!B606,exp!$Q$8:$Q$507)</f>
        <v>0</v>
      </c>
      <c r="P606" s="111">
        <f>IF(B606&lt;&gt;"",SUMIF(total!$B$8:$B$1007,total!B606,$F$8:$F$1007),0)</f>
        <v>0</v>
      </c>
      <c r="Q606" s="110">
        <f>SUMIF(total!$B$8:$B$1007,total!B606,$I$8:$I$1007)</f>
        <v>0</v>
      </c>
      <c r="R606" s="110">
        <f>SUMIF(acc!$B$8:$B$507,total!D606,acc!$J$8:$J$507)</f>
        <v>0</v>
      </c>
      <c r="S606" s="110">
        <f>IF(D606&lt;&gt;"",SUMIF(total!$D$8:$D$1007,total!D606,$F$8:$F$1007),0)</f>
        <v>0</v>
      </c>
      <c r="T606" s="110">
        <f>SUMIF(pay!$B$8:$B$507,total!G606,pay!$H$8:$H$507)</f>
        <v>0</v>
      </c>
      <c r="U606" s="110">
        <f>IF(G606&lt;&gt;"",SUMIF(total!$G$8:$G$1007,total!G606,$I$8:$I$1007),0)</f>
        <v>0</v>
      </c>
    </row>
    <row r="607" spans="1:21" x14ac:dyDescent="0.25">
      <c r="A607" s="69">
        <v>600</v>
      </c>
      <c r="B607" s="69" t="str">
        <f>IF(AND(C607&lt;&gt;"",C607&lt;&gt;" -  -  -  -  - "),VLOOKUP(C607,exp!$A$8:$B$507,2,FALSE),"")</f>
        <v/>
      </c>
      <c r="C607" s="60"/>
      <c r="D607" s="69" t="str">
        <f>IF(AND(E607&lt;&gt;"",E607&lt;&gt;" -  -  -  -  - "),VLOOKUP(E607,acc!$A$8:$B$507,2,FALSE),"")</f>
        <v/>
      </c>
      <c r="E607" s="60"/>
      <c r="F607" s="44"/>
      <c r="G607" s="69" t="str">
        <f>IF(AND(H607&lt;&gt;"",H607&lt;&gt;" -  -  -  -  - "),VLOOKUP(H607,pay!$A$8:$B$507,2,FALSE),"")</f>
        <v/>
      </c>
      <c r="H607" s="60"/>
      <c r="I607" s="44"/>
      <c r="J607" s="93" t="str">
        <f t="shared" si="45"/>
        <v>OK</v>
      </c>
      <c r="K607" s="93" t="str">
        <f t="shared" si="46"/>
        <v>OK</v>
      </c>
      <c r="L607" s="93" t="str">
        <f t="shared" si="47"/>
        <v>OK</v>
      </c>
      <c r="M607" s="93" t="str">
        <f t="shared" si="48"/>
        <v>OK</v>
      </c>
      <c r="N607" s="63" t="str">
        <f t="shared" si="49"/>
        <v/>
      </c>
      <c r="O607" s="110">
        <f>SUMIF(exp!$B$8:$B$507,total!B607,exp!$Q$8:$Q$507)</f>
        <v>0</v>
      </c>
      <c r="P607" s="111">
        <f>IF(B607&lt;&gt;"",SUMIF(total!$B$8:$B$1007,total!B607,$F$8:$F$1007),0)</f>
        <v>0</v>
      </c>
      <c r="Q607" s="110">
        <f>SUMIF(total!$B$8:$B$1007,total!B607,$I$8:$I$1007)</f>
        <v>0</v>
      </c>
      <c r="R607" s="110">
        <f>SUMIF(acc!$B$8:$B$507,total!D607,acc!$J$8:$J$507)</f>
        <v>0</v>
      </c>
      <c r="S607" s="110">
        <f>IF(D607&lt;&gt;"",SUMIF(total!$D$8:$D$1007,total!D607,$F$8:$F$1007),0)</f>
        <v>0</v>
      </c>
      <c r="T607" s="110">
        <f>SUMIF(pay!$B$8:$B$507,total!G607,pay!$H$8:$H$507)</f>
        <v>0</v>
      </c>
      <c r="U607" s="110">
        <f>IF(G607&lt;&gt;"",SUMIF(total!$G$8:$G$1007,total!G607,$I$8:$I$1007),0)</f>
        <v>0</v>
      </c>
    </row>
    <row r="608" spans="1:21" x14ac:dyDescent="0.25">
      <c r="A608" s="69">
        <v>601</v>
      </c>
      <c r="B608" s="69" t="str">
        <f>IF(AND(C608&lt;&gt;"",C608&lt;&gt;" -  -  -  -  - "),VLOOKUP(C608,exp!$A$8:$B$507,2,FALSE),"")</f>
        <v/>
      </c>
      <c r="C608" s="60"/>
      <c r="D608" s="69" t="str">
        <f>IF(AND(E608&lt;&gt;"",E608&lt;&gt;" -  -  -  -  - "),VLOOKUP(E608,acc!$A$8:$B$507,2,FALSE),"")</f>
        <v/>
      </c>
      <c r="E608" s="60"/>
      <c r="F608" s="44"/>
      <c r="G608" s="69" t="str">
        <f>IF(AND(H608&lt;&gt;"",H608&lt;&gt;" -  -  -  -  - "),VLOOKUP(H608,pay!$A$8:$B$507,2,FALSE),"")</f>
        <v/>
      </c>
      <c r="H608" s="60"/>
      <c r="I608" s="44"/>
      <c r="J608" s="93" t="str">
        <f t="shared" si="45"/>
        <v>OK</v>
      </c>
      <c r="K608" s="93" t="str">
        <f t="shared" si="46"/>
        <v>OK</v>
      </c>
      <c r="L608" s="93" t="str">
        <f t="shared" si="47"/>
        <v>OK</v>
      </c>
      <c r="M608" s="93" t="str">
        <f t="shared" si="48"/>
        <v>OK</v>
      </c>
      <c r="N608" s="63" t="str">
        <f t="shared" si="49"/>
        <v/>
      </c>
      <c r="O608" s="110">
        <f>SUMIF(exp!$B$8:$B$507,total!B608,exp!$Q$8:$Q$507)</f>
        <v>0</v>
      </c>
      <c r="P608" s="111">
        <f>IF(B608&lt;&gt;"",SUMIF(total!$B$8:$B$1007,total!B608,$F$8:$F$1007),0)</f>
        <v>0</v>
      </c>
      <c r="Q608" s="110">
        <f>SUMIF(total!$B$8:$B$1007,total!B608,$I$8:$I$1007)</f>
        <v>0</v>
      </c>
      <c r="R608" s="110">
        <f>SUMIF(acc!$B$8:$B$507,total!D608,acc!$J$8:$J$507)</f>
        <v>0</v>
      </c>
      <c r="S608" s="110">
        <f>IF(D608&lt;&gt;"",SUMIF(total!$D$8:$D$1007,total!D608,$F$8:$F$1007),0)</f>
        <v>0</v>
      </c>
      <c r="T608" s="110">
        <f>SUMIF(pay!$B$8:$B$507,total!G608,pay!$H$8:$H$507)</f>
        <v>0</v>
      </c>
      <c r="U608" s="110">
        <f>IF(G608&lt;&gt;"",SUMIF(total!$G$8:$G$1007,total!G608,$I$8:$I$1007),0)</f>
        <v>0</v>
      </c>
    </row>
    <row r="609" spans="1:21" x14ac:dyDescent="0.25">
      <c r="A609" s="69">
        <v>602</v>
      </c>
      <c r="B609" s="69" t="str">
        <f>IF(AND(C609&lt;&gt;"",C609&lt;&gt;" -  -  -  -  - "),VLOOKUP(C609,exp!$A$8:$B$507,2,FALSE),"")</f>
        <v/>
      </c>
      <c r="C609" s="60"/>
      <c r="D609" s="69" t="str">
        <f>IF(AND(E609&lt;&gt;"",E609&lt;&gt;" -  -  -  -  - "),VLOOKUP(E609,acc!$A$8:$B$507,2,FALSE),"")</f>
        <v/>
      </c>
      <c r="E609" s="60"/>
      <c r="F609" s="44"/>
      <c r="G609" s="69" t="str">
        <f>IF(AND(H609&lt;&gt;"",H609&lt;&gt;" -  -  -  -  - "),VLOOKUP(H609,pay!$A$8:$B$507,2,FALSE),"")</f>
        <v/>
      </c>
      <c r="H609" s="60"/>
      <c r="I609" s="44"/>
      <c r="J609" s="93" t="str">
        <f t="shared" si="45"/>
        <v>OK</v>
      </c>
      <c r="K609" s="93" t="str">
        <f t="shared" si="46"/>
        <v>OK</v>
      </c>
      <c r="L609" s="93" t="str">
        <f t="shared" si="47"/>
        <v>OK</v>
      </c>
      <c r="M609" s="93" t="str">
        <f t="shared" si="48"/>
        <v>OK</v>
      </c>
      <c r="N609" s="63" t="str">
        <f t="shared" si="49"/>
        <v/>
      </c>
      <c r="O609" s="110">
        <f>SUMIF(exp!$B$8:$B$507,total!B609,exp!$Q$8:$Q$507)</f>
        <v>0</v>
      </c>
      <c r="P609" s="111">
        <f>IF(B609&lt;&gt;"",SUMIF(total!$B$8:$B$1007,total!B609,$F$8:$F$1007),0)</f>
        <v>0</v>
      </c>
      <c r="Q609" s="110">
        <f>SUMIF(total!$B$8:$B$1007,total!B609,$I$8:$I$1007)</f>
        <v>0</v>
      </c>
      <c r="R609" s="110">
        <f>SUMIF(acc!$B$8:$B$507,total!D609,acc!$J$8:$J$507)</f>
        <v>0</v>
      </c>
      <c r="S609" s="110">
        <f>IF(D609&lt;&gt;"",SUMIF(total!$D$8:$D$1007,total!D609,$F$8:$F$1007),0)</f>
        <v>0</v>
      </c>
      <c r="T609" s="110">
        <f>SUMIF(pay!$B$8:$B$507,total!G609,pay!$H$8:$H$507)</f>
        <v>0</v>
      </c>
      <c r="U609" s="110">
        <f>IF(G609&lt;&gt;"",SUMIF(total!$G$8:$G$1007,total!G609,$I$8:$I$1007),0)</f>
        <v>0</v>
      </c>
    </row>
    <row r="610" spans="1:21" x14ac:dyDescent="0.25">
      <c r="A610" s="69">
        <v>603</v>
      </c>
      <c r="B610" s="69" t="str">
        <f>IF(AND(C610&lt;&gt;"",C610&lt;&gt;" -  -  -  -  - "),VLOOKUP(C610,exp!$A$8:$B$507,2,FALSE),"")</f>
        <v/>
      </c>
      <c r="C610" s="60"/>
      <c r="D610" s="69" t="str">
        <f>IF(AND(E610&lt;&gt;"",E610&lt;&gt;" -  -  -  -  - "),VLOOKUP(E610,acc!$A$8:$B$507,2,FALSE),"")</f>
        <v/>
      </c>
      <c r="E610" s="60"/>
      <c r="F610" s="44"/>
      <c r="G610" s="69" t="str">
        <f>IF(AND(H610&lt;&gt;"",H610&lt;&gt;" -  -  -  -  - "),VLOOKUP(H610,pay!$A$8:$B$507,2,FALSE),"")</f>
        <v/>
      </c>
      <c r="H610" s="60"/>
      <c r="I610" s="44"/>
      <c r="J610" s="93" t="str">
        <f t="shared" si="45"/>
        <v>OK</v>
      </c>
      <c r="K610" s="93" t="str">
        <f t="shared" si="46"/>
        <v>OK</v>
      </c>
      <c r="L610" s="93" t="str">
        <f t="shared" si="47"/>
        <v>OK</v>
      </c>
      <c r="M610" s="93" t="str">
        <f t="shared" si="48"/>
        <v>OK</v>
      </c>
      <c r="N610" s="63" t="str">
        <f t="shared" si="49"/>
        <v/>
      </c>
      <c r="O610" s="110">
        <f>SUMIF(exp!$B$8:$B$507,total!B610,exp!$Q$8:$Q$507)</f>
        <v>0</v>
      </c>
      <c r="P610" s="111">
        <f>IF(B610&lt;&gt;"",SUMIF(total!$B$8:$B$1007,total!B610,$F$8:$F$1007),0)</f>
        <v>0</v>
      </c>
      <c r="Q610" s="110">
        <f>SUMIF(total!$B$8:$B$1007,total!B610,$I$8:$I$1007)</f>
        <v>0</v>
      </c>
      <c r="R610" s="110">
        <f>SUMIF(acc!$B$8:$B$507,total!D610,acc!$J$8:$J$507)</f>
        <v>0</v>
      </c>
      <c r="S610" s="110">
        <f>IF(D610&lt;&gt;"",SUMIF(total!$D$8:$D$1007,total!D610,$F$8:$F$1007),0)</f>
        <v>0</v>
      </c>
      <c r="T610" s="110">
        <f>SUMIF(pay!$B$8:$B$507,total!G610,pay!$H$8:$H$507)</f>
        <v>0</v>
      </c>
      <c r="U610" s="110">
        <f>IF(G610&lt;&gt;"",SUMIF(total!$G$8:$G$1007,total!G610,$I$8:$I$1007),0)</f>
        <v>0</v>
      </c>
    </row>
    <row r="611" spans="1:21" x14ac:dyDescent="0.25">
      <c r="A611" s="69">
        <v>604</v>
      </c>
      <c r="B611" s="69" t="str">
        <f>IF(AND(C611&lt;&gt;"",C611&lt;&gt;" -  -  -  -  - "),VLOOKUP(C611,exp!$A$8:$B$507,2,FALSE),"")</f>
        <v/>
      </c>
      <c r="C611" s="60"/>
      <c r="D611" s="69" t="str">
        <f>IF(AND(E611&lt;&gt;"",E611&lt;&gt;" -  -  -  -  - "),VLOOKUP(E611,acc!$A$8:$B$507,2,FALSE),"")</f>
        <v/>
      </c>
      <c r="E611" s="60"/>
      <c r="F611" s="44"/>
      <c r="G611" s="69" t="str">
        <f>IF(AND(H611&lt;&gt;"",H611&lt;&gt;" -  -  -  -  - "),VLOOKUP(H611,pay!$A$8:$B$507,2,FALSE),"")</f>
        <v/>
      </c>
      <c r="H611" s="60"/>
      <c r="I611" s="44"/>
      <c r="J611" s="93" t="str">
        <f t="shared" si="45"/>
        <v>OK</v>
      </c>
      <c r="K611" s="93" t="str">
        <f t="shared" si="46"/>
        <v>OK</v>
      </c>
      <c r="L611" s="93" t="str">
        <f t="shared" si="47"/>
        <v>OK</v>
      </c>
      <c r="M611" s="93" t="str">
        <f t="shared" si="48"/>
        <v>OK</v>
      </c>
      <c r="N611" s="63" t="str">
        <f t="shared" si="49"/>
        <v/>
      </c>
      <c r="O611" s="110">
        <f>SUMIF(exp!$B$8:$B$507,total!B611,exp!$Q$8:$Q$507)</f>
        <v>0</v>
      </c>
      <c r="P611" s="111">
        <f>IF(B611&lt;&gt;"",SUMIF(total!$B$8:$B$1007,total!B611,$F$8:$F$1007),0)</f>
        <v>0</v>
      </c>
      <c r="Q611" s="110">
        <f>SUMIF(total!$B$8:$B$1007,total!B611,$I$8:$I$1007)</f>
        <v>0</v>
      </c>
      <c r="R611" s="110">
        <f>SUMIF(acc!$B$8:$B$507,total!D611,acc!$J$8:$J$507)</f>
        <v>0</v>
      </c>
      <c r="S611" s="110">
        <f>IF(D611&lt;&gt;"",SUMIF(total!$D$8:$D$1007,total!D611,$F$8:$F$1007),0)</f>
        <v>0</v>
      </c>
      <c r="T611" s="110">
        <f>SUMIF(pay!$B$8:$B$507,total!G611,pay!$H$8:$H$507)</f>
        <v>0</v>
      </c>
      <c r="U611" s="110">
        <f>IF(G611&lt;&gt;"",SUMIF(total!$G$8:$G$1007,total!G611,$I$8:$I$1007),0)</f>
        <v>0</v>
      </c>
    </row>
    <row r="612" spans="1:21" x14ac:dyDescent="0.25">
      <c r="A612" s="69">
        <v>605</v>
      </c>
      <c r="B612" s="69" t="str">
        <f>IF(AND(C612&lt;&gt;"",C612&lt;&gt;" -  -  -  -  - "),VLOOKUP(C612,exp!$A$8:$B$507,2,FALSE),"")</f>
        <v/>
      </c>
      <c r="C612" s="60"/>
      <c r="D612" s="69" t="str">
        <f>IF(AND(E612&lt;&gt;"",E612&lt;&gt;" -  -  -  -  - "),VLOOKUP(E612,acc!$A$8:$B$507,2,FALSE),"")</f>
        <v/>
      </c>
      <c r="E612" s="60"/>
      <c r="F612" s="44"/>
      <c r="G612" s="69" t="str">
        <f>IF(AND(H612&lt;&gt;"",H612&lt;&gt;" -  -  -  -  - "),VLOOKUP(H612,pay!$A$8:$B$507,2,FALSE),"")</f>
        <v/>
      </c>
      <c r="H612" s="60"/>
      <c r="I612" s="44"/>
      <c r="J612" s="93" t="str">
        <f t="shared" si="45"/>
        <v>OK</v>
      </c>
      <c r="K612" s="93" t="str">
        <f t="shared" si="46"/>
        <v>OK</v>
      </c>
      <c r="L612" s="93" t="str">
        <f t="shared" si="47"/>
        <v>OK</v>
      </c>
      <c r="M612" s="93" t="str">
        <f t="shared" si="48"/>
        <v>OK</v>
      </c>
      <c r="N612" s="63" t="str">
        <f t="shared" si="49"/>
        <v/>
      </c>
      <c r="O612" s="110">
        <f>SUMIF(exp!$B$8:$B$507,total!B612,exp!$Q$8:$Q$507)</f>
        <v>0</v>
      </c>
      <c r="P612" s="111">
        <f>IF(B612&lt;&gt;"",SUMIF(total!$B$8:$B$1007,total!B612,$F$8:$F$1007),0)</f>
        <v>0</v>
      </c>
      <c r="Q612" s="110">
        <f>SUMIF(total!$B$8:$B$1007,total!B612,$I$8:$I$1007)</f>
        <v>0</v>
      </c>
      <c r="R612" s="110">
        <f>SUMIF(acc!$B$8:$B$507,total!D612,acc!$J$8:$J$507)</f>
        <v>0</v>
      </c>
      <c r="S612" s="110">
        <f>IF(D612&lt;&gt;"",SUMIF(total!$D$8:$D$1007,total!D612,$F$8:$F$1007),0)</f>
        <v>0</v>
      </c>
      <c r="T612" s="110">
        <f>SUMIF(pay!$B$8:$B$507,total!G612,pay!$H$8:$H$507)</f>
        <v>0</v>
      </c>
      <c r="U612" s="110">
        <f>IF(G612&lt;&gt;"",SUMIF(total!$G$8:$G$1007,total!G612,$I$8:$I$1007),0)</f>
        <v>0</v>
      </c>
    </row>
    <row r="613" spans="1:21" x14ac:dyDescent="0.25">
      <c r="A613" s="69">
        <v>606</v>
      </c>
      <c r="B613" s="69" t="str">
        <f>IF(AND(C613&lt;&gt;"",C613&lt;&gt;" -  -  -  -  - "),VLOOKUP(C613,exp!$A$8:$B$507,2,FALSE),"")</f>
        <v/>
      </c>
      <c r="C613" s="60"/>
      <c r="D613" s="69" t="str">
        <f>IF(AND(E613&lt;&gt;"",E613&lt;&gt;" -  -  -  -  - "),VLOOKUP(E613,acc!$A$8:$B$507,2,FALSE),"")</f>
        <v/>
      </c>
      <c r="E613" s="60"/>
      <c r="F613" s="44"/>
      <c r="G613" s="69" t="str">
        <f>IF(AND(H613&lt;&gt;"",H613&lt;&gt;" -  -  -  -  - "),VLOOKUP(H613,pay!$A$8:$B$507,2,FALSE),"")</f>
        <v/>
      </c>
      <c r="H613" s="60"/>
      <c r="I613" s="44"/>
      <c r="J613" s="93" t="str">
        <f t="shared" si="45"/>
        <v>OK</v>
      </c>
      <c r="K613" s="93" t="str">
        <f t="shared" si="46"/>
        <v>OK</v>
      </c>
      <c r="L613" s="93" t="str">
        <f t="shared" si="47"/>
        <v>OK</v>
      </c>
      <c r="M613" s="93" t="str">
        <f t="shared" si="48"/>
        <v>OK</v>
      </c>
      <c r="N613" s="63" t="str">
        <f t="shared" si="49"/>
        <v/>
      </c>
      <c r="O613" s="110">
        <f>SUMIF(exp!$B$8:$B$507,total!B613,exp!$Q$8:$Q$507)</f>
        <v>0</v>
      </c>
      <c r="P613" s="111">
        <f>IF(B613&lt;&gt;"",SUMIF(total!$B$8:$B$1007,total!B613,$F$8:$F$1007),0)</f>
        <v>0</v>
      </c>
      <c r="Q613" s="110">
        <f>SUMIF(total!$B$8:$B$1007,total!B613,$I$8:$I$1007)</f>
        <v>0</v>
      </c>
      <c r="R613" s="110">
        <f>SUMIF(acc!$B$8:$B$507,total!D613,acc!$J$8:$J$507)</f>
        <v>0</v>
      </c>
      <c r="S613" s="110">
        <f>IF(D613&lt;&gt;"",SUMIF(total!$D$8:$D$1007,total!D613,$F$8:$F$1007),0)</f>
        <v>0</v>
      </c>
      <c r="T613" s="110">
        <f>SUMIF(pay!$B$8:$B$507,total!G613,pay!$H$8:$H$507)</f>
        <v>0</v>
      </c>
      <c r="U613" s="110">
        <f>IF(G613&lt;&gt;"",SUMIF(total!$G$8:$G$1007,total!G613,$I$8:$I$1007),0)</f>
        <v>0</v>
      </c>
    </row>
    <row r="614" spans="1:21" x14ac:dyDescent="0.25">
      <c r="A614" s="69">
        <v>607</v>
      </c>
      <c r="B614" s="69" t="str">
        <f>IF(AND(C614&lt;&gt;"",C614&lt;&gt;" -  -  -  -  - "),VLOOKUP(C614,exp!$A$8:$B$507,2,FALSE),"")</f>
        <v/>
      </c>
      <c r="C614" s="60"/>
      <c r="D614" s="69" t="str">
        <f>IF(AND(E614&lt;&gt;"",E614&lt;&gt;" -  -  -  -  - "),VLOOKUP(E614,acc!$A$8:$B$507,2,FALSE),"")</f>
        <v/>
      </c>
      <c r="E614" s="60"/>
      <c r="F614" s="44"/>
      <c r="G614" s="69" t="str">
        <f>IF(AND(H614&lt;&gt;"",H614&lt;&gt;" -  -  -  -  - "),VLOOKUP(H614,pay!$A$8:$B$507,2,FALSE),"")</f>
        <v/>
      </c>
      <c r="H614" s="60"/>
      <c r="I614" s="44"/>
      <c r="J614" s="93" t="str">
        <f t="shared" si="45"/>
        <v>OK</v>
      </c>
      <c r="K614" s="93" t="str">
        <f t="shared" si="46"/>
        <v>OK</v>
      </c>
      <c r="L614" s="93" t="str">
        <f t="shared" si="47"/>
        <v>OK</v>
      </c>
      <c r="M614" s="93" t="str">
        <f t="shared" si="48"/>
        <v>OK</v>
      </c>
      <c r="N614" s="63" t="str">
        <f t="shared" si="49"/>
        <v/>
      </c>
      <c r="O614" s="110">
        <f>SUMIF(exp!$B$8:$B$507,total!B614,exp!$Q$8:$Q$507)</f>
        <v>0</v>
      </c>
      <c r="P614" s="111">
        <f>IF(B614&lt;&gt;"",SUMIF(total!$B$8:$B$1007,total!B614,$F$8:$F$1007),0)</f>
        <v>0</v>
      </c>
      <c r="Q614" s="110">
        <f>SUMIF(total!$B$8:$B$1007,total!B614,$I$8:$I$1007)</f>
        <v>0</v>
      </c>
      <c r="R614" s="110">
        <f>SUMIF(acc!$B$8:$B$507,total!D614,acc!$J$8:$J$507)</f>
        <v>0</v>
      </c>
      <c r="S614" s="110">
        <f>IF(D614&lt;&gt;"",SUMIF(total!$D$8:$D$1007,total!D614,$F$8:$F$1007),0)</f>
        <v>0</v>
      </c>
      <c r="T614" s="110">
        <f>SUMIF(pay!$B$8:$B$507,total!G614,pay!$H$8:$H$507)</f>
        <v>0</v>
      </c>
      <c r="U614" s="110">
        <f>IF(G614&lt;&gt;"",SUMIF(total!$G$8:$G$1007,total!G614,$I$8:$I$1007),0)</f>
        <v>0</v>
      </c>
    </row>
    <row r="615" spans="1:21" x14ac:dyDescent="0.25">
      <c r="A615" s="69">
        <v>608</v>
      </c>
      <c r="B615" s="69" t="str">
        <f>IF(AND(C615&lt;&gt;"",C615&lt;&gt;" -  -  -  -  - "),VLOOKUP(C615,exp!$A$8:$B$507,2,FALSE),"")</f>
        <v/>
      </c>
      <c r="C615" s="60"/>
      <c r="D615" s="69" t="str">
        <f>IF(AND(E615&lt;&gt;"",E615&lt;&gt;" -  -  -  -  - "),VLOOKUP(E615,acc!$A$8:$B$507,2,FALSE),"")</f>
        <v/>
      </c>
      <c r="E615" s="60"/>
      <c r="F615" s="44"/>
      <c r="G615" s="69" t="str">
        <f>IF(AND(H615&lt;&gt;"",H615&lt;&gt;" -  -  -  -  - "),VLOOKUP(H615,pay!$A$8:$B$507,2,FALSE),"")</f>
        <v/>
      </c>
      <c r="H615" s="60"/>
      <c r="I615" s="44"/>
      <c r="J615" s="93" t="str">
        <f t="shared" si="45"/>
        <v>OK</v>
      </c>
      <c r="K615" s="93" t="str">
        <f t="shared" si="46"/>
        <v>OK</v>
      </c>
      <c r="L615" s="93" t="str">
        <f t="shared" si="47"/>
        <v>OK</v>
      </c>
      <c r="M615" s="93" t="str">
        <f t="shared" si="48"/>
        <v>OK</v>
      </c>
      <c r="N615" s="63" t="str">
        <f t="shared" si="49"/>
        <v/>
      </c>
      <c r="O615" s="110">
        <f>SUMIF(exp!$B$8:$B$507,total!B615,exp!$Q$8:$Q$507)</f>
        <v>0</v>
      </c>
      <c r="P615" s="111">
        <f>IF(B615&lt;&gt;"",SUMIF(total!$B$8:$B$1007,total!B615,$F$8:$F$1007),0)</f>
        <v>0</v>
      </c>
      <c r="Q615" s="110">
        <f>SUMIF(total!$B$8:$B$1007,total!B615,$I$8:$I$1007)</f>
        <v>0</v>
      </c>
      <c r="R615" s="110">
        <f>SUMIF(acc!$B$8:$B$507,total!D615,acc!$J$8:$J$507)</f>
        <v>0</v>
      </c>
      <c r="S615" s="110">
        <f>IF(D615&lt;&gt;"",SUMIF(total!$D$8:$D$1007,total!D615,$F$8:$F$1007),0)</f>
        <v>0</v>
      </c>
      <c r="T615" s="110">
        <f>SUMIF(pay!$B$8:$B$507,total!G615,pay!$H$8:$H$507)</f>
        <v>0</v>
      </c>
      <c r="U615" s="110">
        <f>IF(G615&lt;&gt;"",SUMIF(total!$G$8:$G$1007,total!G615,$I$8:$I$1007),0)</f>
        <v>0</v>
      </c>
    </row>
    <row r="616" spans="1:21" x14ac:dyDescent="0.25">
      <c r="A616" s="69">
        <v>609</v>
      </c>
      <c r="B616" s="69" t="str">
        <f>IF(AND(C616&lt;&gt;"",C616&lt;&gt;" -  -  -  -  - "),VLOOKUP(C616,exp!$A$8:$B$507,2,FALSE),"")</f>
        <v/>
      </c>
      <c r="C616" s="60"/>
      <c r="D616" s="69" t="str">
        <f>IF(AND(E616&lt;&gt;"",E616&lt;&gt;" -  -  -  -  - "),VLOOKUP(E616,acc!$A$8:$B$507,2,FALSE),"")</f>
        <v/>
      </c>
      <c r="E616" s="60"/>
      <c r="F616" s="44"/>
      <c r="G616" s="69" t="str">
        <f>IF(AND(H616&lt;&gt;"",H616&lt;&gt;" -  -  -  -  - "),VLOOKUP(H616,pay!$A$8:$B$507,2,FALSE),"")</f>
        <v/>
      </c>
      <c r="H616" s="60"/>
      <c r="I616" s="44"/>
      <c r="J616" s="93" t="str">
        <f t="shared" si="45"/>
        <v>OK</v>
      </c>
      <c r="K616" s="93" t="str">
        <f t="shared" si="46"/>
        <v>OK</v>
      </c>
      <c r="L616" s="93" t="str">
        <f t="shared" si="47"/>
        <v>OK</v>
      </c>
      <c r="M616" s="93" t="str">
        <f t="shared" si="48"/>
        <v>OK</v>
      </c>
      <c r="N616" s="63" t="str">
        <f t="shared" si="49"/>
        <v/>
      </c>
      <c r="O616" s="110">
        <f>SUMIF(exp!$B$8:$B$507,total!B616,exp!$Q$8:$Q$507)</f>
        <v>0</v>
      </c>
      <c r="P616" s="111">
        <f>IF(B616&lt;&gt;"",SUMIF(total!$B$8:$B$1007,total!B616,$F$8:$F$1007),0)</f>
        <v>0</v>
      </c>
      <c r="Q616" s="110">
        <f>SUMIF(total!$B$8:$B$1007,total!B616,$I$8:$I$1007)</f>
        <v>0</v>
      </c>
      <c r="R616" s="110">
        <f>SUMIF(acc!$B$8:$B$507,total!D616,acc!$J$8:$J$507)</f>
        <v>0</v>
      </c>
      <c r="S616" s="110">
        <f>IF(D616&lt;&gt;"",SUMIF(total!$D$8:$D$1007,total!D616,$F$8:$F$1007),0)</f>
        <v>0</v>
      </c>
      <c r="T616" s="110">
        <f>SUMIF(pay!$B$8:$B$507,total!G616,pay!$H$8:$H$507)</f>
        <v>0</v>
      </c>
      <c r="U616" s="110">
        <f>IF(G616&lt;&gt;"",SUMIF(total!$G$8:$G$1007,total!G616,$I$8:$I$1007),0)</f>
        <v>0</v>
      </c>
    </row>
    <row r="617" spans="1:21" x14ac:dyDescent="0.25">
      <c r="A617" s="69">
        <v>610</v>
      </c>
      <c r="B617" s="69" t="str">
        <f>IF(AND(C617&lt;&gt;"",C617&lt;&gt;" -  -  -  -  - "),VLOOKUP(C617,exp!$A$8:$B$507,2,FALSE),"")</f>
        <v/>
      </c>
      <c r="C617" s="60"/>
      <c r="D617" s="69" t="str">
        <f>IF(AND(E617&lt;&gt;"",E617&lt;&gt;" -  -  -  -  - "),VLOOKUP(E617,acc!$A$8:$B$507,2,FALSE),"")</f>
        <v/>
      </c>
      <c r="E617" s="60"/>
      <c r="F617" s="44"/>
      <c r="G617" s="69" t="str">
        <f>IF(AND(H617&lt;&gt;"",H617&lt;&gt;" -  -  -  -  - "),VLOOKUP(H617,pay!$A$8:$B$507,2,FALSE),"")</f>
        <v/>
      </c>
      <c r="H617" s="60"/>
      <c r="I617" s="44"/>
      <c r="J617" s="93" t="str">
        <f t="shared" si="45"/>
        <v>OK</v>
      </c>
      <c r="K617" s="93" t="str">
        <f t="shared" si="46"/>
        <v>OK</v>
      </c>
      <c r="L617" s="93" t="str">
        <f t="shared" si="47"/>
        <v>OK</v>
      </c>
      <c r="M617" s="93" t="str">
        <f t="shared" si="48"/>
        <v>OK</v>
      </c>
      <c r="N617" s="63" t="str">
        <f t="shared" si="49"/>
        <v/>
      </c>
      <c r="O617" s="110">
        <f>SUMIF(exp!$B$8:$B$507,total!B617,exp!$Q$8:$Q$507)</f>
        <v>0</v>
      </c>
      <c r="P617" s="111">
        <f>IF(B617&lt;&gt;"",SUMIF(total!$B$8:$B$1007,total!B617,$F$8:$F$1007),0)</f>
        <v>0</v>
      </c>
      <c r="Q617" s="110">
        <f>SUMIF(total!$B$8:$B$1007,total!B617,$I$8:$I$1007)</f>
        <v>0</v>
      </c>
      <c r="R617" s="110">
        <f>SUMIF(acc!$B$8:$B$507,total!D617,acc!$J$8:$J$507)</f>
        <v>0</v>
      </c>
      <c r="S617" s="110">
        <f>IF(D617&lt;&gt;"",SUMIF(total!$D$8:$D$1007,total!D617,$F$8:$F$1007),0)</f>
        <v>0</v>
      </c>
      <c r="T617" s="110">
        <f>SUMIF(pay!$B$8:$B$507,total!G617,pay!$H$8:$H$507)</f>
        <v>0</v>
      </c>
      <c r="U617" s="110">
        <f>IF(G617&lt;&gt;"",SUMIF(total!$G$8:$G$1007,total!G617,$I$8:$I$1007),0)</f>
        <v>0</v>
      </c>
    </row>
    <row r="618" spans="1:21" x14ac:dyDescent="0.25">
      <c r="A618" s="69">
        <v>611</v>
      </c>
      <c r="B618" s="69" t="str">
        <f>IF(AND(C618&lt;&gt;"",C618&lt;&gt;" -  -  -  -  - "),VLOOKUP(C618,exp!$A$8:$B$507,2,FALSE),"")</f>
        <v/>
      </c>
      <c r="C618" s="60"/>
      <c r="D618" s="69" t="str">
        <f>IF(AND(E618&lt;&gt;"",E618&lt;&gt;" -  -  -  -  - "),VLOOKUP(E618,acc!$A$8:$B$507,2,FALSE),"")</f>
        <v/>
      </c>
      <c r="E618" s="60"/>
      <c r="F618" s="44"/>
      <c r="G618" s="69" t="str">
        <f>IF(AND(H618&lt;&gt;"",H618&lt;&gt;" -  -  -  -  - "),VLOOKUP(H618,pay!$A$8:$B$507,2,FALSE),"")</f>
        <v/>
      </c>
      <c r="H618" s="60"/>
      <c r="I618" s="44"/>
      <c r="J618" s="93" t="str">
        <f t="shared" si="45"/>
        <v>OK</v>
      </c>
      <c r="K618" s="93" t="str">
        <f t="shared" si="46"/>
        <v>OK</v>
      </c>
      <c r="L618" s="93" t="str">
        <f t="shared" si="47"/>
        <v>OK</v>
      </c>
      <c r="M618" s="93" t="str">
        <f t="shared" si="48"/>
        <v>OK</v>
      </c>
      <c r="N618" s="63" t="str">
        <f t="shared" si="49"/>
        <v/>
      </c>
      <c r="O618" s="110">
        <f>SUMIF(exp!$B$8:$B$507,total!B618,exp!$Q$8:$Q$507)</f>
        <v>0</v>
      </c>
      <c r="P618" s="111">
        <f>IF(B618&lt;&gt;"",SUMIF(total!$B$8:$B$1007,total!B618,$F$8:$F$1007),0)</f>
        <v>0</v>
      </c>
      <c r="Q618" s="110">
        <f>SUMIF(total!$B$8:$B$1007,total!B618,$I$8:$I$1007)</f>
        <v>0</v>
      </c>
      <c r="R618" s="110">
        <f>SUMIF(acc!$B$8:$B$507,total!D618,acc!$J$8:$J$507)</f>
        <v>0</v>
      </c>
      <c r="S618" s="110">
        <f>IF(D618&lt;&gt;"",SUMIF(total!$D$8:$D$1007,total!D618,$F$8:$F$1007),0)</f>
        <v>0</v>
      </c>
      <c r="T618" s="110">
        <f>SUMIF(pay!$B$8:$B$507,total!G618,pay!$H$8:$H$507)</f>
        <v>0</v>
      </c>
      <c r="U618" s="110">
        <f>IF(G618&lt;&gt;"",SUMIF(total!$G$8:$G$1007,total!G618,$I$8:$I$1007),0)</f>
        <v>0</v>
      </c>
    </row>
    <row r="619" spans="1:21" x14ac:dyDescent="0.25">
      <c r="A619" s="69">
        <v>612</v>
      </c>
      <c r="B619" s="69" t="str">
        <f>IF(AND(C619&lt;&gt;"",C619&lt;&gt;" -  -  -  -  - "),VLOOKUP(C619,exp!$A$8:$B$507,2,FALSE),"")</f>
        <v/>
      </c>
      <c r="C619" s="60"/>
      <c r="D619" s="69" t="str">
        <f>IF(AND(E619&lt;&gt;"",E619&lt;&gt;" -  -  -  -  - "),VLOOKUP(E619,acc!$A$8:$B$507,2,FALSE),"")</f>
        <v/>
      </c>
      <c r="E619" s="60"/>
      <c r="F619" s="44"/>
      <c r="G619" s="69" t="str">
        <f>IF(AND(H619&lt;&gt;"",H619&lt;&gt;" -  -  -  -  - "),VLOOKUP(H619,pay!$A$8:$B$507,2,FALSE),"")</f>
        <v/>
      </c>
      <c r="H619" s="60"/>
      <c r="I619" s="44"/>
      <c r="J619" s="93" t="str">
        <f t="shared" si="45"/>
        <v>OK</v>
      </c>
      <c r="K619" s="93" t="str">
        <f t="shared" si="46"/>
        <v>OK</v>
      </c>
      <c r="L619" s="93" t="str">
        <f t="shared" si="47"/>
        <v>OK</v>
      </c>
      <c r="M619" s="93" t="str">
        <f t="shared" si="48"/>
        <v>OK</v>
      </c>
      <c r="N619" s="63" t="str">
        <f t="shared" si="49"/>
        <v/>
      </c>
      <c r="O619" s="110">
        <f>SUMIF(exp!$B$8:$B$507,total!B619,exp!$Q$8:$Q$507)</f>
        <v>0</v>
      </c>
      <c r="P619" s="111">
        <f>IF(B619&lt;&gt;"",SUMIF(total!$B$8:$B$1007,total!B619,$F$8:$F$1007),0)</f>
        <v>0</v>
      </c>
      <c r="Q619" s="110">
        <f>SUMIF(total!$B$8:$B$1007,total!B619,$I$8:$I$1007)</f>
        <v>0</v>
      </c>
      <c r="R619" s="110">
        <f>SUMIF(acc!$B$8:$B$507,total!D619,acc!$J$8:$J$507)</f>
        <v>0</v>
      </c>
      <c r="S619" s="110">
        <f>IF(D619&lt;&gt;"",SUMIF(total!$D$8:$D$1007,total!D619,$F$8:$F$1007),0)</f>
        <v>0</v>
      </c>
      <c r="T619" s="110">
        <f>SUMIF(pay!$B$8:$B$507,total!G619,pay!$H$8:$H$507)</f>
        <v>0</v>
      </c>
      <c r="U619" s="110">
        <f>IF(G619&lt;&gt;"",SUMIF(total!$G$8:$G$1007,total!G619,$I$8:$I$1007),0)</f>
        <v>0</v>
      </c>
    </row>
    <row r="620" spans="1:21" x14ac:dyDescent="0.25">
      <c r="A620" s="69">
        <v>613</v>
      </c>
      <c r="B620" s="69" t="str">
        <f>IF(AND(C620&lt;&gt;"",C620&lt;&gt;" -  -  -  -  - "),VLOOKUP(C620,exp!$A$8:$B$507,2,FALSE),"")</f>
        <v/>
      </c>
      <c r="C620" s="60"/>
      <c r="D620" s="69" t="str">
        <f>IF(AND(E620&lt;&gt;"",E620&lt;&gt;" -  -  -  -  - "),VLOOKUP(E620,acc!$A$8:$B$507,2,FALSE),"")</f>
        <v/>
      </c>
      <c r="E620" s="60"/>
      <c r="F620" s="44"/>
      <c r="G620" s="69" t="str">
        <f>IF(AND(H620&lt;&gt;"",H620&lt;&gt;" -  -  -  -  - "),VLOOKUP(H620,pay!$A$8:$B$507,2,FALSE),"")</f>
        <v/>
      </c>
      <c r="H620" s="60"/>
      <c r="I620" s="44"/>
      <c r="J620" s="93" t="str">
        <f t="shared" si="45"/>
        <v>OK</v>
      </c>
      <c r="K620" s="93" t="str">
        <f t="shared" si="46"/>
        <v>OK</v>
      </c>
      <c r="L620" s="93" t="str">
        <f t="shared" si="47"/>
        <v>OK</v>
      </c>
      <c r="M620" s="93" t="str">
        <f t="shared" si="48"/>
        <v>OK</v>
      </c>
      <c r="N620" s="63" t="str">
        <f t="shared" si="49"/>
        <v/>
      </c>
      <c r="O620" s="110">
        <f>SUMIF(exp!$B$8:$B$507,total!B620,exp!$Q$8:$Q$507)</f>
        <v>0</v>
      </c>
      <c r="P620" s="111">
        <f>IF(B620&lt;&gt;"",SUMIF(total!$B$8:$B$1007,total!B620,$F$8:$F$1007),0)</f>
        <v>0</v>
      </c>
      <c r="Q620" s="110">
        <f>SUMIF(total!$B$8:$B$1007,total!B620,$I$8:$I$1007)</f>
        <v>0</v>
      </c>
      <c r="R620" s="110">
        <f>SUMIF(acc!$B$8:$B$507,total!D620,acc!$J$8:$J$507)</f>
        <v>0</v>
      </c>
      <c r="S620" s="110">
        <f>IF(D620&lt;&gt;"",SUMIF(total!$D$8:$D$1007,total!D620,$F$8:$F$1007),0)</f>
        <v>0</v>
      </c>
      <c r="T620" s="110">
        <f>SUMIF(pay!$B$8:$B$507,total!G620,pay!$H$8:$H$507)</f>
        <v>0</v>
      </c>
      <c r="U620" s="110">
        <f>IF(G620&lt;&gt;"",SUMIF(total!$G$8:$G$1007,total!G620,$I$8:$I$1007),0)</f>
        <v>0</v>
      </c>
    </row>
    <row r="621" spans="1:21" x14ac:dyDescent="0.25">
      <c r="A621" s="69">
        <v>614</v>
      </c>
      <c r="B621" s="69" t="str">
        <f>IF(AND(C621&lt;&gt;"",C621&lt;&gt;" -  -  -  -  - "),VLOOKUP(C621,exp!$A$8:$B$507,2,FALSE),"")</f>
        <v/>
      </c>
      <c r="C621" s="60"/>
      <c r="D621" s="69" t="str">
        <f>IF(AND(E621&lt;&gt;"",E621&lt;&gt;" -  -  -  -  - "),VLOOKUP(E621,acc!$A$8:$B$507,2,FALSE),"")</f>
        <v/>
      </c>
      <c r="E621" s="60"/>
      <c r="F621" s="44"/>
      <c r="G621" s="69" t="str">
        <f>IF(AND(H621&lt;&gt;"",H621&lt;&gt;" -  -  -  -  - "),VLOOKUP(H621,pay!$A$8:$B$507,2,FALSE),"")</f>
        <v/>
      </c>
      <c r="H621" s="60"/>
      <c r="I621" s="44"/>
      <c r="J621" s="93" t="str">
        <f t="shared" si="45"/>
        <v>OK</v>
      </c>
      <c r="K621" s="93" t="str">
        <f t="shared" si="46"/>
        <v>OK</v>
      </c>
      <c r="L621" s="93" t="str">
        <f t="shared" si="47"/>
        <v>OK</v>
      </c>
      <c r="M621" s="93" t="str">
        <f t="shared" si="48"/>
        <v>OK</v>
      </c>
      <c r="N621" s="63" t="str">
        <f t="shared" si="49"/>
        <v/>
      </c>
      <c r="O621" s="110">
        <f>SUMIF(exp!$B$8:$B$507,total!B621,exp!$Q$8:$Q$507)</f>
        <v>0</v>
      </c>
      <c r="P621" s="111">
        <f>IF(B621&lt;&gt;"",SUMIF(total!$B$8:$B$1007,total!B621,$F$8:$F$1007),0)</f>
        <v>0</v>
      </c>
      <c r="Q621" s="110">
        <f>SUMIF(total!$B$8:$B$1007,total!B621,$I$8:$I$1007)</f>
        <v>0</v>
      </c>
      <c r="R621" s="110">
        <f>SUMIF(acc!$B$8:$B$507,total!D621,acc!$J$8:$J$507)</f>
        <v>0</v>
      </c>
      <c r="S621" s="110">
        <f>IF(D621&lt;&gt;"",SUMIF(total!$D$8:$D$1007,total!D621,$F$8:$F$1007),0)</f>
        <v>0</v>
      </c>
      <c r="T621" s="110">
        <f>SUMIF(pay!$B$8:$B$507,total!G621,pay!$H$8:$H$507)</f>
        <v>0</v>
      </c>
      <c r="U621" s="110">
        <f>IF(G621&lt;&gt;"",SUMIF(total!$G$8:$G$1007,total!G621,$I$8:$I$1007),0)</f>
        <v>0</v>
      </c>
    </row>
    <row r="622" spans="1:21" x14ac:dyDescent="0.25">
      <c r="A622" s="69">
        <v>615</v>
      </c>
      <c r="B622" s="69" t="str">
        <f>IF(AND(C622&lt;&gt;"",C622&lt;&gt;" -  -  -  -  - "),VLOOKUP(C622,exp!$A$8:$B$507,2,FALSE),"")</f>
        <v/>
      </c>
      <c r="C622" s="60"/>
      <c r="D622" s="69" t="str">
        <f>IF(AND(E622&lt;&gt;"",E622&lt;&gt;" -  -  -  -  - "),VLOOKUP(E622,acc!$A$8:$B$507,2,FALSE),"")</f>
        <v/>
      </c>
      <c r="E622" s="60"/>
      <c r="F622" s="44"/>
      <c r="G622" s="69" t="str">
        <f>IF(AND(H622&lt;&gt;"",H622&lt;&gt;" -  -  -  -  - "),VLOOKUP(H622,pay!$A$8:$B$507,2,FALSE),"")</f>
        <v/>
      </c>
      <c r="H622" s="60"/>
      <c r="I622" s="44"/>
      <c r="J622" s="93" t="str">
        <f t="shared" si="45"/>
        <v>OK</v>
      </c>
      <c r="K622" s="93" t="str">
        <f t="shared" si="46"/>
        <v>OK</v>
      </c>
      <c r="L622" s="93" t="str">
        <f t="shared" si="47"/>
        <v>OK</v>
      </c>
      <c r="M622" s="93" t="str">
        <f t="shared" si="48"/>
        <v>OK</v>
      </c>
      <c r="N622" s="63" t="str">
        <f t="shared" si="49"/>
        <v/>
      </c>
      <c r="O622" s="110">
        <f>SUMIF(exp!$B$8:$B$507,total!B622,exp!$Q$8:$Q$507)</f>
        <v>0</v>
      </c>
      <c r="P622" s="111">
        <f>IF(B622&lt;&gt;"",SUMIF(total!$B$8:$B$1007,total!B622,$F$8:$F$1007),0)</f>
        <v>0</v>
      </c>
      <c r="Q622" s="110">
        <f>SUMIF(total!$B$8:$B$1007,total!B622,$I$8:$I$1007)</f>
        <v>0</v>
      </c>
      <c r="R622" s="110">
        <f>SUMIF(acc!$B$8:$B$507,total!D622,acc!$J$8:$J$507)</f>
        <v>0</v>
      </c>
      <c r="S622" s="110">
        <f>IF(D622&lt;&gt;"",SUMIF(total!$D$8:$D$1007,total!D622,$F$8:$F$1007),0)</f>
        <v>0</v>
      </c>
      <c r="T622" s="110">
        <f>SUMIF(pay!$B$8:$B$507,total!G622,pay!$H$8:$H$507)</f>
        <v>0</v>
      </c>
      <c r="U622" s="110">
        <f>IF(G622&lt;&gt;"",SUMIF(total!$G$8:$G$1007,total!G622,$I$8:$I$1007),0)</f>
        <v>0</v>
      </c>
    </row>
    <row r="623" spans="1:21" x14ac:dyDescent="0.25">
      <c r="A623" s="69">
        <v>616</v>
      </c>
      <c r="B623" s="69" t="str">
        <f>IF(AND(C623&lt;&gt;"",C623&lt;&gt;" -  -  -  -  - "),VLOOKUP(C623,exp!$A$8:$B$507,2,FALSE),"")</f>
        <v/>
      </c>
      <c r="C623" s="60"/>
      <c r="D623" s="69" t="str">
        <f>IF(AND(E623&lt;&gt;"",E623&lt;&gt;" -  -  -  -  - "),VLOOKUP(E623,acc!$A$8:$B$507,2,FALSE),"")</f>
        <v/>
      </c>
      <c r="E623" s="60"/>
      <c r="F623" s="44"/>
      <c r="G623" s="69" t="str">
        <f>IF(AND(H623&lt;&gt;"",H623&lt;&gt;" -  -  -  -  - "),VLOOKUP(H623,pay!$A$8:$B$507,2,FALSE),"")</f>
        <v/>
      </c>
      <c r="H623" s="60"/>
      <c r="I623" s="44"/>
      <c r="J623" s="93" t="str">
        <f t="shared" si="45"/>
        <v>OK</v>
      </c>
      <c r="K623" s="93" t="str">
        <f t="shared" si="46"/>
        <v>OK</v>
      </c>
      <c r="L623" s="93" t="str">
        <f t="shared" si="47"/>
        <v>OK</v>
      </c>
      <c r="M623" s="93" t="str">
        <f t="shared" si="48"/>
        <v>OK</v>
      </c>
      <c r="N623" s="63" t="str">
        <f t="shared" si="49"/>
        <v/>
      </c>
      <c r="O623" s="110">
        <f>SUMIF(exp!$B$8:$B$507,total!B623,exp!$Q$8:$Q$507)</f>
        <v>0</v>
      </c>
      <c r="P623" s="111">
        <f>IF(B623&lt;&gt;"",SUMIF(total!$B$8:$B$1007,total!B623,$F$8:$F$1007),0)</f>
        <v>0</v>
      </c>
      <c r="Q623" s="110">
        <f>SUMIF(total!$B$8:$B$1007,total!B623,$I$8:$I$1007)</f>
        <v>0</v>
      </c>
      <c r="R623" s="110">
        <f>SUMIF(acc!$B$8:$B$507,total!D623,acc!$J$8:$J$507)</f>
        <v>0</v>
      </c>
      <c r="S623" s="110">
        <f>IF(D623&lt;&gt;"",SUMIF(total!$D$8:$D$1007,total!D623,$F$8:$F$1007),0)</f>
        <v>0</v>
      </c>
      <c r="T623" s="110">
        <f>SUMIF(pay!$B$8:$B$507,total!G623,pay!$H$8:$H$507)</f>
        <v>0</v>
      </c>
      <c r="U623" s="110">
        <f>IF(G623&lt;&gt;"",SUMIF(total!$G$8:$G$1007,total!G623,$I$8:$I$1007),0)</f>
        <v>0</v>
      </c>
    </row>
    <row r="624" spans="1:21" x14ac:dyDescent="0.25">
      <c r="A624" s="69">
        <v>617</v>
      </c>
      <c r="B624" s="69" t="str">
        <f>IF(AND(C624&lt;&gt;"",C624&lt;&gt;" -  -  -  -  - "),VLOOKUP(C624,exp!$A$8:$B$507,2,FALSE),"")</f>
        <v/>
      </c>
      <c r="C624" s="60"/>
      <c r="D624" s="69" t="str">
        <f>IF(AND(E624&lt;&gt;"",E624&lt;&gt;" -  -  -  -  - "),VLOOKUP(E624,acc!$A$8:$B$507,2,FALSE),"")</f>
        <v/>
      </c>
      <c r="E624" s="60"/>
      <c r="F624" s="44"/>
      <c r="G624" s="69" t="str">
        <f>IF(AND(H624&lt;&gt;"",H624&lt;&gt;" -  -  -  -  - "),VLOOKUP(H624,pay!$A$8:$B$507,2,FALSE),"")</f>
        <v/>
      </c>
      <c r="H624" s="60"/>
      <c r="I624" s="44"/>
      <c r="J624" s="93" t="str">
        <f t="shared" si="45"/>
        <v>OK</v>
      </c>
      <c r="K624" s="93" t="str">
        <f t="shared" si="46"/>
        <v>OK</v>
      </c>
      <c r="L624" s="93" t="str">
        <f t="shared" si="47"/>
        <v>OK</v>
      </c>
      <c r="M624" s="93" t="str">
        <f t="shared" si="48"/>
        <v>OK</v>
      </c>
      <c r="N624" s="63" t="str">
        <f t="shared" si="49"/>
        <v/>
      </c>
      <c r="O624" s="110">
        <f>SUMIF(exp!$B$8:$B$507,total!B624,exp!$Q$8:$Q$507)</f>
        <v>0</v>
      </c>
      <c r="P624" s="111">
        <f>IF(B624&lt;&gt;"",SUMIF(total!$B$8:$B$1007,total!B624,$F$8:$F$1007),0)</f>
        <v>0</v>
      </c>
      <c r="Q624" s="110">
        <f>SUMIF(total!$B$8:$B$1007,total!B624,$I$8:$I$1007)</f>
        <v>0</v>
      </c>
      <c r="R624" s="110">
        <f>SUMIF(acc!$B$8:$B$507,total!D624,acc!$J$8:$J$507)</f>
        <v>0</v>
      </c>
      <c r="S624" s="110">
        <f>IF(D624&lt;&gt;"",SUMIF(total!$D$8:$D$1007,total!D624,$F$8:$F$1007),0)</f>
        <v>0</v>
      </c>
      <c r="T624" s="110">
        <f>SUMIF(pay!$B$8:$B$507,total!G624,pay!$H$8:$H$507)</f>
        <v>0</v>
      </c>
      <c r="U624" s="110">
        <f>IF(G624&lt;&gt;"",SUMIF(total!$G$8:$G$1007,total!G624,$I$8:$I$1007),0)</f>
        <v>0</v>
      </c>
    </row>
    <row r="625" spans="1:21" x14ac:dyDescent="0.25">
      <c r="A625" s="69">
        <v>618</v>
      </c>
      <c r="B625" s="69" t="str">
        <f>IF(AND(C625&lt;&gt;"",C625&lt;&gt;" -  -  -  -  - "),VLOOKUP(C625,exp!$A$8:$B$507,2,FALSE),"")</f>
        <v/>
      </c>
      <c r="C625" s="60"/>
      <c r="D625" s="69" t="str">
        <f>IF(AND(E625&lt;&gt;"",E625&lt;&gt;" -  -  -  -  - "),VLOOKUP(E625,acc!$A$8:$B$507,2,FALSE),"")</f>
        <v/>
      </c>
      <c r="E625" s="60"/>
      <c r="F625" s="44"/>
      <c r="G625" s="69" t="str">
        <f>IF(AND(H625&lt;&gt;"",H625&lt;&gt;" -  -  -  -  - "),VLOOKUP(H625,pay!$A$8:$B$507,2,FALSE),"")</f>
        <v/>
      </c>
      <c r="H625" s="60"/>
      <c r="I625" s="44"/>
      <c r="J625" s="93" t="str">
        <f t="shared" si="45"/>
        <v>OK</v>
      </c>
      <c r="K625" s="93" t="str">
        <f t="shared" si="46"/>
        <v>OK</v>
      </c>
      <c r="L625" s="93" t="str">
        <f t="shared" si="47"/>
        <v>OK</v>
      </c>
      <c r="M625" s="93" t="str">
        <f t="shared" si="48"/>
        <v>OK</v>
      </c>
      <c r="N625" s="63" t="str">
        <f t="shared" si="49"/>
        <v/>
      </c>
      <c r="O625" s="110">
        <f>SUMIF(exp!$B$8:$B$507,total!B625,exp!$Q$8:$Q$507)</f>
        <v>0</v>
      </c>
      <c r="P625" s="111">
        <f>IF(B625&lt;&gt;"",SUMIF(total!$B$8:$B$1007,total!B625,$F$8:$F$1007),0)</f>
        <v>0</v>
      </c>
      <c r="Q625" s="110">
        <f>SUMIF(total!$B$8:$B$1007,total!B625,$I$8:$I$1007)</f>
        <v>0</v>
      </c>
      <c r="R625" s="110">
        <f>SUMIF(acc!$B$8:$B$507,total!D625,acc!$J$8:$J$507)</f>
        <v>0</v>
      </c>
      <c r="S625" s="110">
        <f>IF(D625&lt;&gt;"",SUMIF(total!$D$8:$D$1007,total!D625,$F$8:$F$1007),0)</f>
        <v>0</v>
      </c>
      <c r="T625" s="110">
        <f>SUMIF(pay!$B$8:$B$507,total!G625,pay!$H$8:$H$507)</f>
        <v>0</v>
      </c>
      <c r="U625" s="110">
        <f>IF(G625&lt;&gt;"",SUMIF(total!$G$8:$G$1007,total!G625,$I$8:$I$1007),0)</f>
        <v>0</v>
      </c>
    </row>
    <row r="626" spans="1:21" x14ac:dyDescent="0.25">
      <c r="A626" s="69">
        <v>619</v>
      </c>
      <c r="B626" s="69" t="str">
        <f>IF(AND(C626&lt;&gt;"",C626&lt;&gt;" -  -  -  -  - "),VLOOKUP(C626,exp!$A$8:$B$507,2,FALSE),"")</f>
        <v/>
      </c>
      <c r="C626" s="60"/>
      <c r="D626" s="69" t="str">
        <f>IF(AND(E626&lt;&gt;"",E626&lt;&gt;" -  -  -  -  - "),VLOOKUP(E626,acc!$A$8:$B$507,2,FALSE),"")</f>
        <v/>
      </c>
      <c r="E626" s="60"/>
      <c r="F626" s="44"/>
      <c r="G626" s="69" t="str">
        <f>IF(AND(H626&lt;&gt;"",H626&lt;&gt;" -  -  -  -  - "),VLOOKUP(H626,pay!$A$8:$B$507,2,FALSE),"")</f>
        <v/>
      </c>
      <c r="H626" s="60"/>
      <c r="I626" s="44"/>
      <c r="J626" s="93" t="str">
        <f t="shared" si="45"/>
        <v>OK</v>
      </c>
      <c r="K626" s="93" t="str">
        <f t="shared" si="46"/>
        <v>OK</v>
      </c>
      <c r="L626" s="93" t="str">
        <f t="shared" si="47"/>
        <v>OK</v>
      </c>
      <c r="M626" s="93" t="str">
        <f t="shared" si="48"/>
        <v>OK</v>
      </c>
      <c r="N626" s="63" t="str">
        <f t="shared" si="49"/>
        <v/>
      </c>
      <c r="O626" s="110">
        <f>SUMIF(exp!$B$8:$B$507,total!B626,exp!$Q$8:$Q$507)</f>
        <v>0</v>
      </c>
      <c r="P626" s="111">
        <f>IF(B626&lt;&gt;"",SUMIF(total!$B$8:$B$1007,total!B626,$F$8:$F$1007),0)</f>
        <v>0</v>
      </c>
      <c r="Q626" s="110">
        <f>SUMIF(total!$B$8:$B$1007,total!B626,$I$8:$I$1007)</f>
        <v>0</v>
      </c>
      <c r="R626" s="110">
        <f>SUMIF(acc!$B$8:$B$507,total!D626,acc!$J$8:$J$507)</f>
        <v>0</v>
      </c>
      <c r="S626" s="110">
        <f>IF(D626&lt;&gt;"",SUMIF(total!$D$8:$D$1007,total!D626,$F$8:$F$1007),0)</f>
        <v>0</v>
      </c>
      <c r="T626" s="110">
        <f>SUMIF(pay!$B$8:$B$507,total!G626,pay!$H$8:$H$507)</f>
        <v>0</v>
      </c>
      <c r="U626" s="110">
        <f>IF(G626&lt;&gt;"",SUMIF(total!$G$8:$G$1007,total!G626,$I$8:$I$1007),0)</f>
        <v>0</v>
      </c>
    </row>
    <row r="627" spans="1:21" x14ac:dyDescent="0.25">
      <c r="A627" s="69">
        <v>620</v>
      </c>
      <c r="B627" s="69" t="str">
        <f>IF(AND(C627&lt;&gt;"",C627&lt;&gt;" -  -  -  -  - "),VLOOKUP(C627,exp!$A$8:$B$507,2,FALSE),"")</f>
        <v/>
      </c>
      <c r="C627" s="60"/>
      <c r="D627" s="69" t="str">
        <f>IF(AND(E627&lt;&gt;"",E627&lt;&gt;" -  -  -  -  - "),VLOOKUP(E627,acc!$A$8:$B$507,2,FALSE),"")</f>
        <v/>
      </c>
      <c r="E627" s="60"/>
      <c r="F627" s="44"/>
      <c r="G627" s="69" t="str">
        <f>IF(AND(H627&lt;&gt;"",H627&lt;&gt;" -  -  -  -  - "),VLOOKUP(H627,pay!$A$8:$B$507,2,FALSE),"")</f>
        <v/>
      </c>
      <c r="H627" s="60"/>
      <c r="I627" s="44"/>
      <c r="J627" s="93" t="str">
        <f t="shared" si="45"/>
        <v>OK</v>
      </c>
      <c r="K627" s="93" t="str">
        <f t="shared" si="46"/>
        <v>OK</v>
      </c>
      <c r="L627" s="93" t="str">
        <f t="shared" si="47"/>
        <v>OK</v>
      </c>
      <c r="M627" s="93" t="str">
        <f t="shared" si="48"/>
        <v>OK</v>
      </c>
      <c r="N627" s="63" t="str">
        <f t="shared" si="49"/>
        <v/>
      </c>
      <c r="O627" s="110">
        <f>SUMIF(exp!$B$8:$B$507,total!B627,exp!$Q$8:$Q$507)</f>
        <v>0</v>
      </c>
      <c r="P627" s="111">
        <f>IF(B627&lt;&gt;"",SUMIF(total!$B$8:$B$1007,total!B627,$F$8:$F$1007),0)</f>
        <v>0</v>
      </c>
      <c r="Q627" s="110">
        <f>SUMIF(total!$B$8:$B$1007,total!B627,$I$8:$I$1007)</f>
        <v>0</v>
      </c>
      <c r="R627" s="110">
        <f>SUMIF(acc!$B$8:$B$507,total!D627,acc!$J$8:$J$507)</f>
        <v>0</v>
      </c>
      <c r="S627" s="110">
        <f>IF(D627&lt;&gt;"",SUMIF(total!$D$8:$D$1007,total!D627,$F$8:$F$1007),0)</f>
        <v>0</v>
      </c>
      <c r="T627" s="110">
        <f>SUMIF(pay!$B$8:$B$507,total!G627,pay!$H$8:$H$507)</f>
        <v>0</v>
      </c>
      <c r="U627" s="110">
        <f>IF(G627&lt;&gt;"",SUMIF(total!$G$8:$G$1007,total!G627,$I$8:$I$1007),0)</f>
        <v>0</v>
      </c>
    </row>
    <row r="628" spans="1:21" x14ac:dyDescent="0.25">
      <c r="A628" s="69">
        <v>621</v>
      </c>
      <c r="B628" s="69" t="str">
        <f>IF(AND(C628&lt;&gt;"",C628&lt;&gt;" -  -  -  -  - "),VLOOKUP(C628,exp!$A$8:$B$507,2,FALSE),"")</f>
        <v/>
      </c>
      <c r="C628" s="60"/>
      <c r="D628" s="69" t="str">
        <f>IF(AND(E628&lt;&gt;"",E628&lt;&gt;" -  -  -  -  - "),VLOOKUP(E628,acc!$A$8:$B$507,2,FALSE),"")</f>
        <v/>
      </c>
      <c r="E628" s="60"/>
      <c r="F628" s="44"/>
      <c r="G628" s="69" t="str">
        <f>IF(AND(H628&lt;&gt;"",H628&lt;&gt;" -  -  -  -  - "),VLOOKUP(H628,pay!$A$8:$B$507,2,FALSE),"")</f>
        <v/>
      </c>
      <c r="H628" s="60"/>
      <c r="I628" s="44"/>
      <c r="J628" s="93" t="str">
        <f t="shared" si="45"/>
        <v>OK</v>
      </c>
      <c r="K628" s="93" t="str">
        <f t="shared" si="46"/>
        <v>OK</v>
      </c>
      <c r="L628" s="93" t="str">
        <f t="shared" si="47"/>
        <v>OK</v>
      </c>
      <c r="M628" s="93" t="str">
        <f t="shared" si="48"/>
        <v>OK</v>
      </c>
      <c r="N628" s="63" t="str">
        <f t="shared" si="49"/>
        <v/>
      </c>
      <c r="O628" s="110">
        <f>SUMIF(exp!$B$8:$B$507,total!B628,exp!$Q$8:$Q$507)</f>
        <v>0</v>
      </c>
      <c r="P628" s="111">
        <f>IF(B628&lt;&gt;"",SUMIF(total!$B$8:$B$1007,total!B628,$F$8:$F$1007),0)</f>
        <v>0</v>
      </c>
      <c r="Q628" s="110">
        <f>SUMIF(total!$B$8:$B$1007,total!B628,$I$8:$I$1007)</f>
        <v>0</v>
      </c>
      <c r="R628" s="110">
        <f>SUMIF(acc!$B$8:$B$507,total!D628,acc!$J$8:$J$507)</f>
        <v>0</v>
      </c>
      <c r="S628" s="110">
        <f>IF(D628&lt;&gt;"",SUMIF(total!$D$8:$D$1007,total!D628,$F$8:$F$1007),0)</f>
        <v>0</v>
      </c>
      <c r="T628" s="110">
        <f>SUMIF(pay!$B$8:$B$507,total!G628,pay!$H$8:$H$507)</f>
        <v>0</v>
      </c>
      <c r="U628" s="110">
        <f>IF(G628&lt;&gt;"",SUMIF(total!$G$8:$G$1007,total!G628,$I$8:$I$1007),0)</f>
        <v>0</v>
      </c>
    </row>
    <row r="629" spans="1:21" x14ac:dyDescent="0.25">
      <c r="A629" s="69">
        <v>622</v>
      </c>
      <c r="B629" s="69" t="str">
        <f>IF(AND(C629&lt;&gt;"",C629&lt;&gt;" -  -  -  -  - "),VLOOKUP(C629,exp!$A$8:$B$507,2,FALSE),"")</f>
        <v/>
      </c>
      <c r="C629" s="60"/>
      <c r="D629" s="69" t="str">
        <f>IF(AND(E629&lt;&gt;"",E629&lt;&gt;" -  -  -  -  - "),VLOOKUP(E629,acc!$A$8:$B$507,2,FALSE),"")</f>
        <v/>
      </c>
      <c r="E629" s="60"/>
      <c r="F629" s="44"/>
      <c r="G629" s="69" t="str">
        <f>IF(AND(H629&lt;&gt;"",H629&lt;&gt;" -  -  -  -  - "),VLOOKUP(H629,pay!$A$8:$B$507,2,FALSE),"")</f>
        <v/>
      </c>
      <c r="H629" s="60"/>
      <c r="I629" s="44"/>
      <c r="J629" s="93" t="str">
        <f t="shared" si="45"/>
        <v>OK</v>
      </c>
      <c r="K629" s="93" t="str">
        <f t="shared" si="46"/>
        <v>OK</v>
      </c>
      <c r="L629" s="93" t="str">
        <f t="shared" si="47"/>
        <v>OK</v>
      </c>
      <c r="M629" s="93" t="str">
        <f t="shared" si="48"/>
        <v>OK</v>
      </c>
      <c r="N629" s="63" t="str">
        <f t="shared" si="49"/>
        <v/>
      </c>
      <c r="O629" s="110">
        <f>SUMIF(exp!$B$8:$B$507,total!B629,exp!$Q$8:$Q$507)</f>
        <v>0</v>
      </c>
      <c r="P629" s="111">
        <f>IF(B629&lt;&gt;"",SUMIF(total!$B$8:$B$1007,total!B629,$F$8:$F$1007),0)</f>
        <v>0</v>
      </c>
      <c r="Q629" s="110">
        <f>SUMIF(total!$B$8:$B$1007,total!B629,$I$8:$I$1007)</f>
        <v>0</v>
      </c>
      <c r="R629" s="110">
        <f>SUMIF(acc!$B$8:$B$507,total!D629,acc!$J$8:$J$507)</f>
        <v>0</v>
      </c>
      <c r="S629" s="110">
        <f>IF(D629&lt;&gt;"",SUMIF(total!$D$8:$D$1007,total!D629,$F$8:$F$1007),0)</f>
        <v>0</v>
      </c>
      <c r="T629" s="110">
        <f>SUMIF(pay!$B$8:$B$507,total!G629,pay!$H$8:$H$507)</f>
        <v>0</v>
      </c>
      <c r="U629" s="110">
        <f>IF(G629&lt;&gt;"",SUMIF(total!$G$8:$G$1007,total!G629,$I$8:$I$1007),0)</f>
        <v>0</v>
      </c>
    </row>
    <row r="630" spans="1:21" x14ac:dyDescent="0.25">
      <c r="A630" s="69">
        <v>623</v>
      </c>
      <c r="B630" s="69" t="str">
        <f>IF(AND(C630&lt;&gt;"",C630&lt;&gt;" -  -  -  -  - "),VLOOKUP(C630,exp!$A$8:$B$507,2,FALSE),"")</f>
        <v/>
      </c>
      <c r="C630" s="60"/>
      <c r="D630" s="69" t="str">
        <f>IF(AND(E630&lt;&gt;"",E630&lt;&gt;" -  -  -  -  - "),VLOOKUP(E630,acc!$A$8:$B$507,2,FALSE),"")</f>
        <v/>
      </c>
      <c r="E630" s="60"/>
      <c r="F630" s="44"/>
      <c r="G630" s="69" t="str">
        <f>IF(AND(H630&lt;&gt;"",H630&lt;&gt;" -  -  -  -  - "),VLOOKUP(H630,pay!$A$8:$B$507,2,FALSE),"")</f>
        <v/>
      </c>
      <c r="H630" s="60"/>
      <c r="I630" s="44"/>
      <c r="J630" s="93" t="str">
        <f t="shared" si="45"/>
        <v>OK</v>
      </c>
      <c r="K630" s="93" t="str">
        <f t="shared" si="46"/>
        <v>OK</v>
      </c>
      <c r="L630" s="93" t="str">
        <f t="shared" si="47"/>
        <v>OK</v>
      </c>
      <c r="M630" s="93" t="str">
        <f t="shared" si="48"/>
        <v>OK</v>
      </c>
      <c r="N630" s="63" t="str">
        <f t="shared" si="49"/>
        <v/>
      </c>
      <c r="O630" s="110">
        <f>SUMIF(exp!$B$8:$B$507,total!B630,exp!$Q$8:$Q$507)</f>
        <v>0</v>
      </c>
      <c r="P630" s="111">
        <f>IF(B630&lt;&gt;"",SUMIF(total!$B$8:$B$1007,total!B630,$F$8:$F$1007),0)</f>
        <v>0</v>
      </c>
      <c r="Q630" s="110">
        <f>SUMIF(total!$B$8:$B$1007,total!B630,$I$8:$I$1007)</f>
        <v>0</v>
      </c>
      <c r="R630" s="110">
        <f>SUMIF(acc!$B$8:$B$507,total!D630,acc!$J$8:$J$507)</f>
        <v>0</v>
      </c>
      <c r="S630" s="110">
        <f>IF(D630&lt;&gt;"",SUMIF(total!$D$8:$D$1007,total!D630,$F$8:$F$1007),0)</f>
        <v>0</v>
      </c>
      <c r="T630" s="110">
        <f>SUMIF(pay!$B$8:$B$507,total!G630,pay!$H$8:$H$507)</f>
        <v>0</v>
      </c>
      <c r="U630" s="110">
        <f>IF(G630&lt;&gt;"",SUMIF(total!$G$8:$G$1007,total!G630,$I$8:$I$1007),0)</f>
        <v>0</v>
      </c>
    </row>
    <row r="631" spans="1:21" x14ac:dyDescent="0.25">
      <c r="A631" s="69">
        <v>624</v>
      </c>
      <c r="B631" s="69" t="str">
        <f>IF(AND(C631&lt;&gt;"",C631&lt;&gt;" -  -  -  -  - "),VLOOKUP(C631,exp!$A$8:$B$507,2,FALSE),"")</f>
        <v/>
      </c>
      <c r="C631" s="60"/>
      <c r="D631" s="69" t="str">
        <f>IF(AND(E631&lt;&gt;"",E631&lt;&gt;" -  -  -  -  - "),VLOOKUP(E631,acc!$A$8:$B$507,2,FALSE),"")</f>
        <v/>
      </c>
      <c r="E631" s="60"/>
      <c r="F631" s="44"/>
      <c r="G631" s="69" t="str">
        <f>IF(AND(H631&lt;&gt;"",H631&lt;&gt;" -  -  -  -  - "),VLOOKUP(H631,pay!$A$8:$B$507,2,FALSE),"")</f>
        <v/>
      </c>
      <c r="H631" s="60"/>
      <c r="I631" s="44"/>
      <c r="J631" s="93" t="str">
        <f t="shared" si="45"/>
        <v>OK</v>
      </c>
      <c r="K631" s="93" t="str">
        <f t="shared" si="46"/>
        <v>OK</v>
      </c>
      <c r="L631" s="93" t="str">
        <f t="shared" si="47"/>
        <v>OK</v>
      </c>
      <c r="M631" s="93" t="str">
        <f t="shared" si="48"/>
        <v>OK</v>
      </c>
      <c r="N631" s="63" t="str">
        <f t="shared" si="49"/>
        <v/>
      </c>
      <c r="O631" s="110">
        <f>SUMIF(exp!$B$8:$B$507,total!B631,exp!$Q$8:$Q$507)</f>
        <v>0</v>
      </c>
      <c r="P631" s="111">
        <f>IF(B631&lt;&gt;"",SUMIF(total!$B$8:$B$1007,total!B631,$F$8:$F$1007),0)</f>
        <v>0</v>
      </c>
      <c r="Q631" s="110">
        <f>SUMIF(total!$B$8:$B$1007,total!B631,$I$8:$I$1007)</f>
        <v>0</v>
      </c>
      <c r="R631" s="110">
        <f>SUMIF(acc!$B$8:$B$507,total!D631,acc!$J$8:$J$507)</f>
        <v>0</v>
      </c>
      <c r="S631" s="110">
        <f>IF(D631&lt;&gt;"",SUMIF(total!$D$8:$D$1007,total!D631,$F$8:$F$1007),0)</f>
        <v>0</v>
      </c>
      <c r="T631" s="110">
        <f>SUMIF(pay!$B$8:$B$507,total!G631,pay!$H$8:$H$507)</f>
        <v>0</v>
      </c>
      <c r="U631" s="110">
        <f>IF(G631&lt;&gt;"",SUMIF(total!$G$8:$G$1007,total!G631,$I$8:$I$1007),0)</f>
        <v>0</v>
      </c>
    </row>
    <row r="632" spans="1:21" x14ac:dyDescent="0.25">
      <c r="A632" s="69">
        <v>625</v>
      </c>
      <c r="B632" s="69" t="str">
        <f>IF(AND(C632&lt;&gt;"",C632&lt;&gt;" -  -  -  -  - "),VLOOKUP(C632,exp!$A$8:$B$507,2,FALSE),"")</f>
        <v/>
      </c>
      <c r="C632" s="60"/>
      <c r="D632" s="69" t="str">
        <f>IF(AND(E632&lt;&gt;"",E632&lt;&gt;" -  -  -  -  - "),VLOOKUP(E632,acc!$A$8:$B$507,2,FALSE),"")</f>
        <v/>
      </c>
      <c r="E632" s="60"/>
      <c r="F632" s="44"/>
      <c r="G632" s="69" t="str">
        <f>IF(AND(H632&lt;&gt;"",H632&lt;&gt;" -  -  -  -  - "),VLOOKUP(H632,pay!$A$8:$B$507,2,FALSE),"")</f>
        <v/>
      </c>
      <c r="H632" s="60"/>
      <c r="I632" s="44"/>
      <c r="J632" s="93" t="str">
        <f t="shared" si="45"/>
        <v>OK</v>
      </c>
      <c r="K632" s="93" t="str">
        <f t="shared" si="46"/>
        <v>OK</v>
      </c>
      <c r="L632" s="93" t="str">
        <f t="shared" si="47"/>
        <v>OK</v>
      </c>
      <c r="M632" s="93" t="str">
        <f t="shared" si="48"/>
        <v>OK</v>
      </c>
      <c r="N632" s="63" t="str">
        <f t="shared" si="49"/>
        <v/>
      </c>
      <c r="O632" s="110">
        <f>SUMIF(exp!$B$8:$B$507,total!B632,exp!$Q$8:$Q$507)</f>
        <v>0</v>
      </c>
      <c r="P632" s="111">
        <f>IF(B632&lt;&gt;"",SUMIF(total!$B$8:$B$1007,total!B632,$F$8:$F$1007),0)</f>
        <v>0</v>
      </c>
      <c r="Q632" s="110">
        <f>SUMIF(total!$B$8:$B$1007,total!B632,$I$8:$I$1007)</f>
        <v>0</v>
      </c>
      <c r="R632" s="110">
        <f>SUMIF(acc!$B$8:$B$507,total!D632,acc!$J$8:$J$507)</f>
        <v>0</v>
      </c>
      <c r="S632" s="110">
        <f>IF(D632&lt;&gt;"",SUMIF(total!$D$8:$D$1007,total!D632,$F$8:$F$1007),0)</f>
        <v>0</v>
      </c>
      <c r="T632" s="110">
        <f>SUMIF(pay!$B$8:$B$507,total!G632,pay!$H$8:$H$507)</f>
        <v>0</v>
      </c>
      <c r="U632" s="110">
        <f>IF(G632&lt;&gt;"",SUMIF(total!$G$8:$G$1007,total!G632,$I$8:$I$1007),0)</f>
        <v>0</v>
      </c>
    </row>
    <row r="633" spans="1:21" x14ac:dyDescent="0.25">
      <c r="A633" s="69">
        <v>626</v>
      </c>
      <c r="B633" s="69" t="str">
        <f>IF(AND(C633&lt;&gt;"",C633&lt;&gt;" -  -  -  -  - "),VLOOKUP(C633,exp!$A$8:$B$507,2,FALSE),"")</f>
        <v/>
      </c>
      <c r="C633" s="60"/>
      <c r="D633" s="69" t="str">
        <f>IF(AND(E633&lt;&gt;"",E633&lt;&gt;" -  -  -  -  - "),VLOOKUP(E633,acc!$A$8:$B$507,2,FALSE),"")</f>
        <v/>
      </c>
      <c r="E633" s="60"/>
      <c r="F633" s="44"/>
      <c r="G633" s="69" t="str">
        <f>IF(AND(H633&lt;&gt;"",H633&lt;&gt;" -  -  -  -  - "),VLOOKUP(H633,pay!$A$8:$B$507,2,FALSE),"")</f>
        <v/>
      </c>
      <c r="H633" s="60"/>
      <c r="I633" s="44"/>
      <c r="J633" s="93" t="str">
        <f t="shared" si="45"/>
        <v>OK</v>
      </c>
      <c r="K633" s="93" t="str">
        <f t="shared" si="46"/>
        <v>OK</v>
      </c>
      <c r="L633" s="93" t="str">
        <f t="shared" si="47"/>
        <v>OK</v>
      </c>
      <c r="M633" s="93" t="str">
        <f t="shared" si="48"/>
        <v>OK</v>
      </c>
      <c r="N633" s="63" t="str">
        <f t="shared" si="49"/>
        <v/>
      </c>
      <c r="O633" s="110">
        <f>SUMIF(exp!$B$8:$B$507,total!B633,exp!$Q$8:$Q$507)</f>
        <v>0</v>
      </c>
      <c r="P633" s="111">
        <f>IF(B633&lt;&gt;"",SUMIF(total!$B$8:$B$1007,total!B633,$F$8:$F$1007),0)</f>
        <v>0</v>
      </c>
      <c r="Q633" s="110">
        <f>SUMIF(total!$B$8:$B$1007,total!B633,$I$8:$I$1007)</f>
        <v>0</v>
      </c>
      <c r="R633" s="110">
        <f>SUMIF(acc!$B$8:$B$507,total!D633,acc!$J$8:$J$507)</f>
        <v>0</v>
      </c>
      <c r="S633" s="110">
        <f>IF(D633&lt;&gt;"",SUMIF(total!$D$8:$D$1007,total!D633,$F$8:$F$1007),0)</f>
        <v>0</v>
      </c>
      <c r="T633" s="110">
        <f>SUMIF(pay!$B$8:$B$507,total!G633,pay!$H$8:$H$507)</f>
        <v>0</v>
      </c>
      <c r="U633" s="110">
        <f>IF(G633&lt;&gt;"",SUMIF(total!$G$8:$G$1007,total!G633,$I$8:$I$1007),0)</f>
        <v>0</v>
      </c>
    </row>
    <row r="634" spans="1:21" x14ac:dyDescent="0.25">
      <c r="A634" s="69">
        <v>627</v>
      </c>
      <c r="B634" s="69" t="str">
        <f>IF(AND(C634&lt;&gt;"",C634&lt;&gt;" -  -  -  -  - "),VLOOKUP(C634,exp!$A$8:$B$507,2,FALSE),"")</f>
        <v/>
      </c>
      <c r="C634" s="60"/>
      <c r="D634" s="69" t="str">
        <f>IF(AND(E634&lt;&gt;"",E634&lt;&gt;" -  -  -  -  - "),VLOOKUP(E634,acc!$A$8:$B$507,2,FALSE),"")</f>
        <v/>
      </c>
      <c r="E634" s="60"/>
      <c r="F634" s="44"/>
      <c r="G634" s="69" t="str">
        <f>IF(AND(H634&lt;&gt;"",H634&lt;&gt;" -  -  -  -  - "),VLOOKUP(H634,pay!$A$8:$B$507,2,FALSE),"")</f>
        <v/>
      </c>
      <c r="H634" s="60"/>
      <c r="I634" s="44"/>
      <c r="J634" s="93" t="str">
        <f t="shared" si="45"/>
        <v>OK</v>
      </c>
      <c r="K634" s="93" t="str">
        <f t="shared" si="46"/>
        <v>OK</v>
      </c>
      <c r="L634" s="93" t="str">
        <f t="shared" si="47"/>
        <v>OK</v>
      </c>
      <c r="M634" s="93" t="str">
        <f t="shared" si="48"/>
        <v>OK</v>
      </c>
      <c r="N634" s="63" t="str">
        <f t="shared" si="49"/>
        <v/>
      </c>
      <c r="O634" s="110">
        <f>SUMIF(exp!$B$8:$B$507,total!B634,exp!$Q$8:$Q$507)</f>
        <v>0</v>
      </c>
      <c r="P634" s="111">
        <f>IF(B634&lt;&gt;"",SUMIF(total!$B$8:$B$1007,total!B634,$F$8:$F$1007),0)</f>
        <v>0</v>
      </c>
      <c r="Q634" s="110">
        <f>SUMIF(total!$B$8:$B$1007,total!B634,$I$8:$I$1007)</f>
        <v>0</v>
      </c>
      <c r="R634" s="110">
        <f>SUMIF(acc!$B$8:$B$507,total!D634,acc!$J$8:$J$507)</f>
        <v>0</v>
      </c>
      <c r="S634" s="110">
        <f>IF(D634&lt;&gt;"",SUMIF(total!$D$8:$D$1007,total!D634,$F$8:$F$1007),0)</f>
        <v>0</v>
      </c>
      <c r="T634" s="110">
        <f>SUMIF(pay!$B$8:$B$507,total!G634,pay!$H$8:$H$507)</f>
        <v>0</v>
      </c>
      <c r="U634" s="110">
        <f>IF(G634&lt;&gt;"",SUMIF(total!$G$8:$G$1007,total!G634,$I$8:$I$1007),0)</f>
        <v>0</v>
      </c>
    </row>
    <row r="635" spans="1:21" x14ac:dyDescent="0.25">
      <c r="A635" s="69">
        <v>628</v>
      </c>
      <c r="B635" s="69" t="str">
        <f>IF(AND(C635&lt;&gt;"",C635&lt;&gt;" -  -  -  -  - "),VLOOKUP(C635,exp!$A$8:$B$507,2,FALSE),"")</f>
        <v/>
      </c>
      <c r="C635" s="60"/>
      <c r="D635" s="69" t="str">
        <f>IF(AND(E635&lt;&gt;"",E635&lt;&gt;" -  -  -  -  - "),VLOOKUP(E635,acc!$A$8:$B$507,2,FALSE),"")</f>
        <v/>
      </c>
      <c r="E635" s="60"/>
      <c r="F635" s="44"/>
      <c r="G635" s="69" t="str">
        <f>IF(AND(H635&lt;&gt;"",H635&lt;&gt;" -  -  -  -  - "),VLOOKUP(H635,pay!$A$8:$B$507,2,FALSE),"")</f>
        <v/>
      </c>
      <c r="H635" s="60"/>
      <c r="I635" s="44"/>
      <c r="J635" s="93" t="str">
        <f t="shared" si="45"/>
        <v>OK</v>
      </c>
      <c r="K635" s="93" t="str">
        <f t="shared" si="46"/>
        <v>OK</v>
      </c>
      <c r="L635" s="93" t="str">
        <f t="shared" si="47"/>
        <v>OK</v>
      </c>
      <c r="M635" s="93" t="str">
        <f t="shared" si="48"/>
        <v>OK</v>
      </c>
      <c r="N635" s="63" t="str">
        <f t="shared" si="49"/>
        <v/>
      </c>
      <c r="O635" s="110">
        <f>SUMIF(exp!$B$8:$B$507,total!B635,exp!$Q$8:$Q$507)</f>
        <v>0</v>
      </c>
      <c r="P635" s="111">
        <f>IF(B635&lt;&gt;"",SUMIF(total!$B$8:$B$1007,total!B635,$F$8:$F$1007),0)</f>
        <v>0</v>
      </c>
      <c r="Q635" s="110">
        <f>SUMIF(total!$B$8:$B$1007,total!B635,$I$8:$I$1007)</f>
        <v>0</v>
      </c>
      <c r="R635" s="110">
        <f>SUMIF(acc!$B$8:$B$507,total!D635,acc!$J$8:$J$507)</f>
        <v>0</v>
      </c>
      <c r="S635" s="110">
        <f>IF(D635&lt;&gt;"",SUMIF(total!$D$8:$D$1007,total!D635,$F$8:$F$1007),0)</f>
        <v>0</v>
      </c>
      <c r="T635" s="110">
        <f>SUMIF(pay!$B$8:$B$507,total!G635,pay!$H$8:$H$507)</f>
        <v>0</v>
      </c>
      <c r="U635" s="110">
        <f>IF(G635&lt;&gt;"",SUMIF(total!$G$8:$G$1007,total!G635,$I$8:$I$1007),0)</f>
        <v>0</v>
      </c>
    </row>
    <row r="636" spans="1:21" x14ac:dyDescent="0.25">
      <c r="A636" s="69">
        <v>629</v>
      </c>
      <c r="B636" s="69" t="str">
        <f>IF(AND(C636&lt;&gt;"",C636&lt;&gt;" -  -  -  -  - "),VLOOKUP(C636,exp!$A$8:$B$507,2,FALSE),"")</f>
        <v/>
      </c>
      <c r="C636" s="60"/>
      <c r="D636" s="69" t="str">
        <f>IF(AND(E636&lt;&gt;"",E636&lt;&gt;" -  -  -  -  - "),VLOOKUP(E636,acc!$A$8:$B$507,2,FALSE),"")</f>
        <v/>
      </c>
      <c r="E636" s="60"/>
      <c r="F636" s="44"/>
      <c r="G636" s="69" t="str">
        <f>IF(AND(H636&lt;&gt;"",H636&lt;&gt;" -  -  -  -  - "),VLOOKUP(H636,pay!$A$8:$B$507,2,FALSE),"")</f>
        <v/>
      </c>
      <c r="H636" s="60"/>
      <c r="I636" s="44"/>
      <c r="J636" s="93" t="str">
        <f t="shared" si="45"/>
        <v>OK</v>
      </c>
      <c r="K636" s="93" t="str">
        <f t="shared" si="46"/>
        <v>OK</v>
      </c>
      <c r="L636" s="93" t="str">
        <f t="shared" si="47"/>
        <v>OK</v>
      </c>
      <c r="M636" s="93" t="str">
        <f t="shared" si="48"/>
        <v>OK</v>
      </c>
      <c r="N636" s="63" t="str">
        <f t="shared" si="49"/>
        <v/>
      </c>
      <c r="O636" s="110">
        <f>SUMIF(exp!$B$8:$B$507,total!B636,exp!$Q$8:$Q$507)</f>
        <v>0</v>
      </c>
      <c r="P636" s="111">
        <f>IF(B636&lt;&gt;"",SUMIF(total!$B$8:$B$1007,total!B636,$F$8:$F$1007),0)</f>
        <v>0</v>
      </c>
      <c r="Q636" s="110">
        <f>SUMIF(total!$B$8:$B$1007,total!B636,$I$8:$I$1007)</f>
        <v>0</v>
      </c>
      <c r="R636" s="110">
        <f>SUMIF(acc!$B$8:$B$507,total!D636,acc!$J$8:$J$507)</f>
        <v>0</v>
      </c>
      <c r="S636" s="110">
        <f>IF(D636&lt;&gt;"",SUMIF(total!$D$8:$D$1007,total!D636,$F$8:$F$1007),0)</f>
        <v>0</v>
      </c>
      <c r="T636" s="110">
        <f>SUMIF(pay!$B$8:$B$507,total!G636,pay!$H$8:$H$507)</f>
        <v>0</v>
      </c>
      <c r="U636" s="110">
        <f>IF(G636&lt;&gt;"",SUMIF(total!$G$8:$G$1007,total!G636,$I$8:$I$1007),0)</f>
        <v>0</v>
      </c>
    </row>
    <row r="637" spans="1:21" x14ac:dyDescent="0.25">
      <c r="A637" s="69">
        <v>630</v>
      </c>
      <c r="B637" s="69" t="str">
        <f>IF(AND(C637&lt;&gt;"",C637&lt;&gt;" -  -  -  -  - "),VLOOKUP(C637,exp!$A$8:$B$507,2,FALSE),"")</f>
        <v/>
      </c>
      <c r="C637" s="60"/>
      <c r="D637" s="69" t="str">
        <f>IF(AND(E637&lt;&gt;"",E637&lt;&gt;" -  -  -  -  - "),VLOOKUP(E637,acc!$A$8:$B$507,2,FALSE),"")</f>
        <v/>
      </c>
      <c r="E637" s="60"/>
      <c r="F637" s="44"/>
      <c r="G637" s="69" t="str">
        <f>IF(AND(H637&lt;&gt;"",H637&lt;&gt;" -  -  -  -  - "),VLOOKUP(H637,pay!$A$8:$B$507,2,FALSE),"")</f>
        <v/>
      </c>
      <c r="H637" s="60"/>
      <c r="I637" s="44"/>
      <c r="J637" s="93" t="str">
        <f t="shared" si="45"/>
        <v>OK</v>
      </c>
      <c r="K637" s="93" t="str">
        <f t="shared" si="46"/>
        <v>OK</v>
      </c>
      <c r="L637" s="93" t="str">
        <f t="shared" si="47"/>
        <v>OK</v>
      </c>
      <c r="M637" s="93" t="str">
        <f t="shared" si="48"/>
        <v>OK</v>
      </c>
      <c r="N637" s="63" t="str">
        <f t="shared" si="49"/>
        <v/>
      </c>
      <c r="O637" s="110">
        <f>SUMIF(exp!$B$8:$B$507,total!B637,exp!$Q$8:$Q$507)</f>
        <v>0</v>
      </c>
      <c r="P637" s="111">
        <f>IF(B637&lt;&gt;"",SUMIF(total!$B$8:$B$1007,total!B637,$F$8:$F$1007),0)</f>
        <v>0</v>
      </c>
      <c r="Q637" s="110">
        <f>SUMIF(total!$B$8:$B$1007,total!B637,$I$8:$I$1007)</f>
        <v>0</v>
      </c>
      <c r="R637" s="110">
        <f>SUMIF(acc!$B$8:$B$507,total!D637,acc!$J$8:$J$507)</f>
        <v>0</v>
      </c>
      <c r="S637" s="110">
        <f>IF(D637&lt;&gt;"",SUMIF(total!$D$8:$D$1007,total!D637,$F$8:$F$1007),0)</f>
        <v>0</v>
      </c>
      <c r="T637" s="110">
        <f>SUMIF(pay!$B$8:$B$507,total!G637,pay!$H$8:$H$507)</f>
        <v>0</v>
      </c>
      <c r="U637" s="110">
        <f>IF(G637&lt;&gt;"",SUMIF(total!$G$8:$G$1007,total!G637,$I$8:$I$1007),0)</f>
        <v>0</v>
      </c>
    </row>
    <row r="638" spans="1:21" x14ac:dyDescent="0.25">
      <c r="A638" s="69">
        <v>631</v>
      </c>
      <c r="B638" s="69" t="str">
        <f>IF(AND(C638&lt;&gt;"",C638&lt;&gt;" -  -  -  -  - "),VLOOKUP(C638,exp!$A$8:$B$507,2,FALSE),"")</f>
        <v/>
      </c>
      <c r="C638" s="60"/>
      <c r="D638" s="69" t="str">
        <f>IF(AND(E638&lt;&gt;"",E638&lt;&gt;" -  -  -  -  - "),VLOOKUP(E638,acc!$A$8:$B$507,2,FALSE),"")</f>
        <v/>
      </c>
      <c r="E638" s="60"/>
      <c r="F638" s="44"/>
      <c r="G638" s="69" t="str">
        <f>IF(AND(H638&lt;&gt;"",H638&lt;&gt;" -  -  -  -  - "),VLOOKUP(H638,pay!$A$8:$B$507,2,FALSE),"")</f>
        <v/>
      </c>
      <c r="H638" s="60"/>
      <c r="I638" s="44"/>
      <c r="J638" s="93" t="str">
        <f t="shared" si="45"/>
        <v>OK</v>
      </c>
      <c r="K638" s="93" t="str">
        <f t="shared" si="46"/>
        <v>OK</v>
      </c>
      <c r="L638" s="93" t="str">
        <f t="shared" si="47"/>
        <v>OK</v>
      </c>
      <c r="M638" s="93" t="str">
        <f t="shared" si="48"/>
        <v>OK</v>
      </c>
      <c r="N638" s="63" t="str">
        <f t="shared" si="49"/>
        <v/>
      </c>
      <c r="O638" s="110">
        <f>SUMIF(exp!$B$8:$B$507,total!B638,exp!$Q$8:$Q$507)</f>
        <v>0</v>
      </c>
      <c r="P638" s="111">
        <f>IF(B638&lt;&gt;"",SUMIF(total!$B$8:$B$1007,total!B638,$F$8:$F$1007),0)</f>
        <v>0</v>
      </c>
      <c r="Q638" s="110">
        <f>SUMIF(total!$B$8:$B$1007,total!B638,$I$8:$I$1007)</f>
        <v>0</v>
      </c>
      <c r="R638" s="110">
        <f>SUMIF(acc!$B$8:$B$507,total!D638,acc!$J$8:$J$507)</f>
        <v>0</v>
      </c>
      <c r="S638" s="110">
        <f>IF(D638&lt;&gt;"",SUMIF(total!$D$8:$D$1007,total!D638,$F$8:$F$1007),0)</f>
        <v>0</v>
      </c>
      <c r="T638" s="110">
        <f>SUMIF(pay!$B$8:$B$507,total!G638,pay!$H$8:$H$507)</f>
        <v>0</v>
      </c>
      <c r="U638" s="110">
        <f>IF(G638&lt;&gt;"",SUMIF(total!$G$8:$G$1007,total!G638,$I$8:$I$1007),0)</f>
        <v>0</v>
      </c>
    </row>
    <row r="639" spans="1:21" x14ac:dyDescent="0.25">
      <c r="A639" s="69">
        <v>632</v>
      </c>
      <c r="B639" s="69" t="str">
        <f>IF(AND(C639&lt;&gt;"",C639&lt;&gt;" -  -  -  -  - "),VLOOKUP(C639,exp!$A$8:$B$507,2,FALSE),"")</f>
        <v/>
      </c>
      <c r="C639" s="60"/>
      <c r="D639" s="69" t="str">
        <f>IF(AND(E639&lt;&gt;"",E639&lt;&gt;" -  -  -  -  - "),VLOOKUP(E639,acc!$A$8:$B$507,2,FALSE),"")</f>
        <v/>
      </c>
      <c r="E639" s="60"/>
      <c r="F639" s="44"/>
      <c r="G639" s="69" t="str">
        <f>IF(AND(H639&lt;&gt;"",H639&lt;&gt;" -  -  -  -  - "),VLOOKUP(H639,pay!$A$8:$B$507,2,FALSE),"")</f>
        <v/>
      </c>
      <c r="H639" s="60"/>
      <c r="I639" s="44"/>
      <c r="J639" s="93" t="str">
        <f t="shared" si="45"/>
        <v>OK</v>
      </c>
      <c r="K639" s="93" t="str">
        <f t="shared" si="46"/>
        <v>OK</v>
      </c>
      <c r="L639" s="93" t="str">
        <f t="shared" si="47"/>
        <v>OK</v>
      </c>
      <c r="M639" s="93" t="str">
        <f t="shared" si="48"/>
        <v>OK</v>
      </c>
      <c r="N639" s="63" t="str">
        <f t="shared" si="49"/>
        <v/>
      </c>
      <c r="O639" s="110">
        <f>SUMIF(exp!$B$8:$B$507,total!B639,exp!$Q$8:$Q$507)</f>
        <v>0</v>
      </c>
      <c r="P639" s="111">
        <f>IF(B639&lt;&gt;"",SUMIF(total!$B$8:$B$1007,total!B639,$F$8:$F$1007),0)</f>
        <v>0</v>
      </c>
      <c r="Q639" s="110">
        <f>SUMIF(total!$B$8:$B$1007,total!B639,$I$8:$I$1007)</f>
        <v>0</v>
      </c>
      <c r="R639" s="110">
        <f>SUMIF(acc!$B$8:$B$507,total!D639,acc!$J$8:$J$507)</f>
        <v>0</v>
      </c>
      <c r="S639" s="110">
        <f>IF(D639&lt;&gt;"",SUMIF(total!$D$8:$D$1007,total!D639,$F$8:$F$1007),0)</f>
        <v>0</v>
      </c>
      <c r="T639" s="110">
        <f>SUMIF(pay!$B$8:$B$507,total!G639,pay!$H$8:$H$507)</f>
        <v>0</v>
      </c>
      <c r="U639" s="110">
        <f>IF(G639&lt;&gt;"",SUMIF(total!$G$8:$G$1007,total!G639,$I$8:$I$1007),0)</f>
        <v>0</v>
      </c>
    </row>
    <row r="640" spans="1:21" x14ac:dyDescent="0.25">
      <c r="A640" s="69">
        <v>633</v>
      </c>
      <c r="B640" s="69" t="str">
        <f>IF(AND(C640&lt;&gt;"",C640&lt;&gt;" -  -  -  -  - "),VLOOKUP(C640,exp!$A$8:$B$507,2,FALSE),"")</f>
        <v/>
      </c>
      <c r="C640" s="60"/>
      <c r="D640" s="69" t="str">
        <f>IF(AND(E640&lt;&gt;"",E640&lt;&gt;" -  -  -  -  - "),VLOOKUP(E640,acc!$A$8:$B$507,2,FALSE),"")</f>
        <v/>
      </c>
      <c r="E640" s="60"/>
      <c r="F640" s="44"/>
      <c r="G640" s="69" t="str">
        <f>IF(AND(H640&lt;&gt;"",H640&lt;&gt;" -  -  -  -  - "),VLOOKUP(H640,pay!$A$8:$B$507,2,FALSE),"")</f>
        <v/>
      </c>
      <c r="H640" s="60"/>
      <c r="I640" s="44"/>
      <c r="J640" s="93" t="str">
        <f t="shared" si="45"/>
        <v>OK</v>
      </c>
      <c r="K640" s="93" t="str">
        <f t="shared" si="46"/>
        <v>OK</v>
      </c>
      <c r="L640" s="93" t="str">
        <f t="shared" si="47"/>
        <v>OK</v>
      </c>
      <c r="M640" s="93" t="str">
        <f t="shared" si="48"/>
        <v>OK</v>
      </c>
      <c r="N640" s="63" t="str">
        <f t="shared" si="49"/>
        <v/>
      </c>
      <c r="O640" s="110">
        <f>SUMIF(exp!$B$8:$B$507,total!B640,exp!$Q$8:$Q$507)</f>
        <v>0</v>
      </c>
      <c r="P640" s="111">
        <f>IF(B640&lt;&gt;"",SUMIF(total!$B$8:$B$1007,total!B640,$F$8:$F$1007),0)</f>
        <v>0</v>
      </c>
      <c r="Q640" s="110">
        <f>SUMIF(total!$B$8:$B$1007,total!B640,$I$8:$I$1007)</f>
        <v>0</v>
      </c>
      <c r="R640" s="110">
        <f>SUMIF(acc!$B$8:$B$507,total!D640,acc!$J$8:$J$507)</f>
        <v>0</v>
      </c>
      <c r="S640" s="110">
        <f>IF(D640&lt;&gt;"",SUMIF(total!$D$8:$D$1007,total!D640,$F$8:$F$1007),0)</f>
        <v>0</v>
      </c>
      <c r="T640" s="110">
        <f>SUMIF(pay!$B$8:$B$507,total!G640,pay!$H$8:$H$507)</f>
        <v>0</v>
      </c>
      <c r="U640" s="110">
        <f>IF(G640&lt;&gt;"",SUMIF(total!$G$8:$G$1007,total!G640,$I$8:$I$1007),0)</f>
        <v>0</v>
      </c>
    </row>
    <row r="641" spans="1:21" x14ac:dyDescent="0.25">
      <c r="A641" s="69">
        <v>634</v>
      </c>
      <c r="B641" s="69" t="str">
        <f>IF(AND(C641&lt;&gt;"",C641&lt;&gt;" -  -  -  -  - "),VLOOKUP(C641,exp!$A$8:$B$507,2,FALSE),"")</f>
        <v/>
      </c>
      <c r="C641" s="60"/>
      <c r="D641" s="69" t="str">
        <f>IF(AND(E641&lt;&gt;"",E641&lt;&gt;" -  -  -  -  - "),VLOOKUP(E641,acc!$A$8:$B$507,2,FALSE),"")</f>
        <v/>
      </c>
      <c r="E641" s="60"/>
      <c r="F641" s="44"/>
      <c r="G641" s="69" t="str">
        <f>IF(AND(H641&lt;&gt;"",H641&lt;&gt;" -  -  -  -  - "),VLOOKUP(H641,pay!$A$8:$B$507,2,FALSE),"")</f>
        <v/>
      </c>
      <c r="H641" s="60"/>
      <c r="I641" s="44"/>
      <c r="J641" s="93" t="str">
        <f t="shared" si="45"/>
        <v>OK</v>
      </c>
      <c r="K641" s="93" t="str">
        <f t="shared" si="46"/>
        <v>OK</v>
      </c>
      <c r="L641" s="93" t="str">
        <f t="shared" si="47"/>
        <v>OK</v>
      </c>
      <c r="M641" s="93" t="str">
        <f t="shared" si="48"/>
        <v>OK</v>
      </c>
      <c r="N641" s="63" t="str">
        <f t="shared" si="49"/>
        <v/>
      </c>
      <c r="O641" s="110">
        <f>SUMIF(exp!$B$8:$B$507,total!B641,exp!$Q$8:$Q$507)</f>
        <v>0</v>
      </c>
      <c r="P641" s="111">
        <f>IF(B641&lt;&gt;"",SUMIF(total!$B$8:$B$1007,total!B641,$F$8:$F$1007),0)</f>
        <v>0</v>
      </c>
      <c r="Q641" s="110">
        <f>SUMIF(total!$B$8:$B$1007,total!B641,$I$8:$I$1007)</f>
        <v>0</v>
      </c>
      <c r="R641" s="110">
        <f>SUMIF(acc!$B$8:$B$507,total!D641,acc!$J$8:$J$507)</f>
        <v>0</v>
      </c>
      <c r="S641" s="110">
        <f>IF(D641&lt;&gt;"",SUMIF(total!$D$8:$D$1007,total!D641,$F$8:$F$1007),0)</f>
        <v>0</v>
      </c>
      <c r="T641" s="110">
        <f>SUMIF(pay!$B$8:$B$507,total!G641,pay!$H$8:$H$507)</f>
        <v>0</v>
      </c>
      <c r="U641" s="110">
        <f>IF(G641&lt;&gt;"",SUMIF(total!$G$8:$G$1007,total!G641,$I$8:$I$1007),0)</f>
        <v>0</v>
      </c>
    </row>
    <row r="642" spans="1:21" x14ac:dyDescent="0.25">
      <c r="A642" s="69">
        <v>635</v>
      </c>
      <c r="B642" s="69" t="str">
        <f>IF(AND(C642&lt;&gt;"",C642&lt;&gt;" -  -  -  -  - "),VLOOKUP(C642,exp!$A$8:$B$507,2,FALSE),"")</f>
        <v/>
      </c>
      <c r="C642" s="60"/>
      <c r="D642" s="69" t="str">
        <f>IF(AND(E642&lt;&gt;"",E642&lt;&gt;" -  -  -  -  - "),VLOOKUP(E642,acc!$A$8:$B$507,2,FALSE),"")</f>
        <v/>
      </c>
      <c r="E642" s="60"/>
      <c r="F642" s="44"/>
      <c r="G642" s="69" t="str">
        <f>IF(AND(H642&lt;&gt;"",H642&lt;&gt;" -  -  -  -  - "),VLOOKUP(H642,pay!$A$8:$B$507,2,FALSE),"")</f>
        <v/>
      </c>
      <c r="H642" s="60"/>
      <c r="I642" s="44"/>
      <c r="J642" s="93" t="str">
        <f t="shared" si="45"/>
        <v>OK</v>
      </c>
      <c r="K642" s="93" t="str">
        <f t="shared" si="46"/>
        <v>OK</v>
      </c>
      <c r="L642" s="93" t="str">
        <f t="shared" si="47"/>
        <v>OK</v>
      </c>
      <c r="M642" s="93" t="str">
        <f t="shared" si="48"/>
        <v>OK</v>
      </c>
      <c r="N642" s="63" t="str">
        <f t="shared" si="49"/>
        <v/>
      </c>
      <c r="O642" s="110">
        <f>SUMIF(exp!$B$8:$B$507,total!B642,exp!$Q$8:$Q$507)</f>
        <v>0</v>
      </c>
      <c r="P642" s="111">
        <f>IF(B642&lt;&gt;"",SUMIF(total!$B$8:$B$1007,total!B642,$F$8:$F$1007),0)</f>
        <v>0</v>
      </c>
      <c r="Q642" s="110">
        <f>SUMIF(total!$B$8:$B$1007,total!B642,$I$8:$I$1007)</f>
        <v>0</v>
      </c>
      <c r="R642" s="110">
        <f>SUMIF(acc!$B$8:$B$507,total!D642,acc!$J$8:$J$507)</f>
        <v>0</v>
      </c>
      <c r="S642" s="110">
        <f>IF(D642&lt;&gt;"",SUMIF(total!$D$8:$D$1007,total!D642,$F$8:$F$1007),0)</f>
        <v>0</v>
      </c>
      <c r="T642" s="110">
        <f>SUMIF(pay!$B$8:$B$507,total!G642,pay!$H$8:$H$507)</f>
        <v>0</v>
      </c>
      <c r="U642" s="110">
        <f>IF(G642&lt;&gt;"",SUMIF(total!$G$8:$G$1007,total!G642,$I$8:$I$1007),0)</f>
        <v>0</v>
      </c>
    </row>
    <row r="643" spans="1:21" x14ac:dyDescent="0.25">
      <c r="A643" s="69">
        <v>636</v>
      </c>
      <c r="B643" s="69" t="str">
        <f>IF(AND(C643&lt;&gt;"",C643&lt;&gt;" -  -  -  -  - "),VLOOKUP(C643,exp!$A$8:$B$507,2,FALSE),"")</f>
        <v/>
      </c>
      <c r="C643" s="60"/>
      <c r="D643" s="69" t="str">
        <f>IF(AND(E643&lt;&gt;"",E643&lt;&gt;" -  -  -  -  - "),VLOOKUP(E643,acc!$A$8:$B$507,2,FALSE),"")</f>
        <v/>
      </c>
      <c r="E643" s="60"/>
      <c r="F643" s="44"/>
      <c r="G643" s="69" t="str">
        <f>IF(AND(H643&lt;&gt;"",H643&lt;&gt;" -  -  -  -  - "),VLOOKUP(H643,pay!$A$8:$B$507,2,FALSE),"")</f>
        <v/>
      </c>
      <c r="H643" s="60"/>
      <c r="I643" s="44"/>
      <c r="J643" s="93" t="str">
        <f t="shared" si="45"/>
        <v>OK</v>
      </c>
      <c r="K643" s="93" t="str">
        <f t="shared" si="46"/>
        <v>OK</v>
      </c>
      <c r="L643" s="93" t="str">
        <f t="shared" si="47"/>
        <v>OK</v>
      </c>
      <c r="M643" s="93" t="str">
        <f t="shared" si="48"/>
        <v>OK</v>
      </c>
      <c r="N643" s="63" t="str">
        <f t="shared" si="49"/>
        <v/>
      </c>
      <c r="O643" s="110">
        <f>SUMIF(exp!$B$8:$B$507,total!B643,exp!$Q$8:$Q$507)</f>
        <v>0</v>
      </c>
      <c r="P643" s="111">
        <f>IF(B643&lt;&gt;"",SUMIF(total!$B$8:$B$1007,total!B643,$F$8:$F$1007),0)</f>
        <v>0</v>
      </c>
      <c r="Q643" s="110">
        <f>SUMIF(total!$B$8:$B$1007,total!B643,$I$8:$I$1007)</f>
        <v>0</v>
      </c>
      <c r="R643" s="110">
        <f>SUMIF(acc!$B$8:$B$507,total!D643,acc!$J$8:$J$507)</f>
        <v>0</v>
      </c>
      <c r="S643" s="110">
        <f>IF(D643&lt;&gt;"",SUMIF(total!$D$8:$D$1007,total!D643,$F$8:$F$1007),0)</f>
        <v>0</v>
      </c>
      <c r="T643" s="110">
        <f>SUMIF(pay!$B$8:$B$507,total!G643,pay!$H$8:$H$507)</f>
        <v>0</v>
      </c>
      <c r="U643" s="110">
        <f>IF(G643&lt;&gt;"",SUMIF(total!$G$8:$G$1007,total!G643,$I$8:$I$1007),0)</f>
        <v>0</v>
      </c>
    </row>
    <row r="644" spans="1:21" x14ac:dyDescent="0.25">
      <c r="A644" s="69">
        <v>637</v>
      </c>
      <c r="B644" s="69" t="str">
        <f>IF(AND(C644&lt;&gt;"",C644&lt;&gt;" -  -  -  -  - "),VLOOKUP(C644,exp!$A$8:$B$507,2,FALSE),"")</f>
        <v/>
      </c>
      <c r="C644" s="60"/>
      <c r="D644" s="69" t="str">
        <f>IF(AND(E644&lt;&gt;"",E644&lt;&gt;" -  -  -  -  - "),VLOOKUP(E644,acc!$A$8:$B$507,2,FALSE),"")</f>
        <v/>
      </c>
      <c r="E644" s="60"/>
      <c r="F644" s="44"/>
      <c r="G644" s="69" t="str">
        <f>IF(AND(H644&lt;&gt;"",H644&lt;&gt;" -  -  -  -  - "),VLOOKUP(H644,pay!$A$8:$B$507,2,FALSE),"")</f>
        <v/>
      </c>
      <c r="H644" s="60"/>
      <c r="I644" s="44"/>
      <c r="J644" s="93" t="str">
        <f t="shared" si="45"/>
        <v>OK</v>
      </c>
      <c r="K644" s="93" t="str">
        <f t="shared" si="46"/>
        <v>OK</v>
      </c>
      <c r="L644" s="93" t="str">
        <f t="shared" si="47"/>
        <v>OK</v>
      </c>
      <c r="M644" s="93" t="str">
        <f t="shared" si="48"/>
        <v>OK</v>
      </c>
      <c r="N644" s="63" t="str">
        <f t="shared" si="49"/>
        <v/>
      </c>
      <c r="O644" s="110">
        <f>SUMIF(exp!$B$8:$B$507,total!B644,exp!$Q$8:$Q$507)</f>
        <v>0</v>
      </c>
      <c r="P644" s="111">
        <f>IF(B644&lt;&gt;"",SUMIF(total!$B$8:$B$1007,total!B644,$F$8:$F$1007),0)</f>
        <v>0</v>
      </c>
      <c r="Q644" s="110">
        <f>SUMIF(total!$B$8:$B$1007,total!B644,$I$8:$I$1007)</f>
        <v>0</v>
      </c>
      <c r="R644" s="110">
        <f>SUMIF(acc!$B$8:$B$507,total!D644,acc!$J$8:$J$507)</f>
        <v>0</v>
      </c>
      <c r="S644" s="110">
        <f>IF(D644&lt;&gt;"",SUMIF(total!$D$8:$D$1007,total!D644,$F$8:$F$1007),0)</f>
        <v>0</v>
      </c>
      <c r="T644" s="110">
        <f>SUMIF(pay!$B$8:$B$507,total!G644,pay!$H$8:$H$507)</f>
        <v>0</v>
      </c>
      <c r="U644" s="110">
        <f>IF(G644&lt;&gt;"",SUMIF(total!$G$8:$G$1007,total!G644,$I$8:$I$1007),0)</f>
        <v>0</v>
      </c>
    </row>
    <row r="645" spans="1:21" x14ac:dyDescent="0.25">
      <c r="A645" s="69">
        <v>638</v>
      </c>
      <c r="B645" s="69" t="str">
        <f>IF(AND(C645&lt;&gt;"",C645&lt;&gt;" -  -  -  -  - "),VLOOKUP(C645,exp!$A$8:$B$507,2,FALSE),"")</f>
        <v/>
      </c>
      <c r="C645" s="60"/>
      <c r="D645" s="69" t="str">
        <f>IF(AND(E645&lt;&gt;"",E645&lt;&gt;" -  -  -  -  - "),VLOOKUP(E645,acc!$A$8:$B$507,2,FALSE),"")</f>
        <v/>
      </c>
      <c r="E645" s="60"/>
      <c r="F645" s="44"/>
      <c r="G645" s="69" t="str">
        <f>IF(AND(H645&lt;&gt;"",H645&lt;&gt;" -  -  -  -  - "),VLOOKUP(H645,pay!$A$8:$B$507,2,FALSE),"")</f>
        <v/>
      </c>
      <c r="H645" s="60"/>
      <c r="I645" s="44"/>
      <c r="J645" s="93" t="str">
        <f t="shared" si="45"/>
        <v>OK</v>
      </c>
      <c r="K645" s="93" t="str">
        <f t="shared" si="46"/>
        <v>OK</v>
      </c>
      <c r="L645" s="93" t="str">
        <f t="shared" si="47"/>
        <v>OK</v>
      </c>
      <c r="M645" s="93" t="str">
        <f t="shared" si="48"/>
        <v>OK</v>
      </c>
      <c r="N645" s="63" t="str">
        <f t="shared" si="49"/>
        <v/>
      </c>
      <c r="O645" s="110">
        <f>SUMIF(exp!$B$8:$B$507,total!B645,exp!$Q$8:$Q$507)</f>
        <v>0</v>
      </c>
      <c r="P645" s="111">
        <f>IF(B645&lt;&gt;"",SUMIF(total!$B$8:$B$1007,total!B645,$F$8:$F$1007),0)</f>
        <v>0</v>
      </c>
      <c r="Q645" s="110">
        <f>SUMIF(total!$B$8:$B$1007,total!B645,$I$8:$I$1007)</f>
        <v>0</v>
      </c>
      <c r="R645" s="110">
        <f>SUMIF(acc!$B$8:$B$507,total!D645,acc!$J$8:$J$507)</f>
        <v>0</v>
      </c>
      <c r="S645" s="110">
        <f>IF(D645&lt;&gt;"",SUMIF(total!$D$8:$D$1007,total!D645,$F$8:$F$1007),0)</f>
        <v>0</v>
      </c>
      <c r="T645" s="110">
        <f>SUMIF(pay!$B$8:$B$507,total!G645,pay!$H$8:$H$507)</f>
        <v>0</v>
      </c>
      <c r="U645" s="110">
        <f>IF(G645&lt;&gt;"",SUMIF(total!$G$8:$G$1007,total!G645,$I$8:$I$1007),0)</f>
        <v>0</v>
      </c>
    </row>
    <row r="646" spans="1:21" x14ac:dyDescent="0.25">
      <c r="A646" s="69">
        <v>639</v>
      </c>
      <c r="B646" s="69" t="str">
        <f>IF(AND(C646&lt;&gt;"",C646&lt;&gt;" -  -  -  -  - "),VLOOKUP(C646,exp!$A$8:$B$507,2,FALSE),"")</f>
        <v/>
      </c>
      <c r="C646" s="60"/>
      <c r="D646" s="69" t="str">
        <f>IF(AND(E646&lt;&gt;"",E646&lt;&gt;" -  -  -  -  - "),VLOOKUP(E646,acc!$A$8:$B$507,2,FALSE),"")</f>
        <v/>
      </c>
      <c r="E646" s="60"/>
      <c r="F646" s="44"/>
      <c r="G646" s="69" t="str">
        <f>IF(AND(H646&lt;&gt;"",H646&lt;&gt;" -  -  -  -  - "),VLOOKUP(H646,pay!$A$8:$B$507,2,FALSE),"")</f>
        <v/>
      </c>
      <c r="H646" s="60"/>
      <c r="I646" s="44"/>
      <c r="J646" s="93" t="str">
        <f t="shared" si="45"/>
        <v>OK</v>
      </c>
      <c r="K646" s="93" t="str">
        <f t="shared" si="46"/>
        <v>OK</v>
      </c>
      <c r="L646" s="93" t="str">
        <f t="shared" si="47"/>
        <v>OK</v>
      </c>
      <c r="M646" s="93" t="str">
        <f t="shared" si="48"/>
        <v>OK</v>
      </c>
      <c r="N646" s="63" t="str">
        <f t="shared" si="49"/>
        <v/>
      </c>
      <c r="O646" s="110">
        <f>SUMIF(exp!$B$8:$B$507,total!B646,exp!$Q$8:$Q$507)</f>
        <v>0</v>
      </c>
      <c r="P646" s="111">
        <f>IF(B646&lt;&gt;"",SUMIF(total!$B$8:$B$1007,total!B646,$F$8:$F$1007),0)</f>
        <v>0</v>
      </c>
      <c r="Q646" s="110">
        <f>SUMIF(total!$B$8:$B$1007,total!B646,$I$8:$I$1007)</f>
        <v>0</v>
      </c>
      <c r="R646" s="110">
        <f>SUMIF(acc!$B$8:$B$507,total!D646,acc!$J$8:$J$507)</f>
        <v>0</v>
      </c>
      <c r="S646" s="110">
        <f>IF(D646&lt;&gt;"",SUMIF(total!$D$8:$D$1007,total!D646,$F$8:$F$1007),0)</f>
        <v>0</v>
      </c>
      <c r="T646" s="110">
        <f>SUMIF(pay!$B$8:$B$507,total!G646,pay!$H$8:$H$507)</f>
        <v>0</v>
      </c>
      <c r="U646" s="110">
        <f>IF(G646&lt;&gt;"",SUMIF(total!$G$8:$G$1007,total!G646,$I$8:$I$1007),0)</f>
        <v>0</v>
      </c>
    </row>
    <row r="647" spans="1:21" x14ac:dyDescent="0.25">
      <c r="A647" s="69">
        <v>640</v>
      </c>
      <c r="B647" s="69" t="str">
        <f>IF(AND(C647&lt;&gt;"",C647&lt;&gt;" -  -  -  -  - "),VLOOKUP(C647,exp!$A$8:$B$507,2,FALSE),"")</f>
        <v/>
      </c>
      <c r="C647" s="60"/>
      <c r="D647" s="69" t="str">
        <f>IF(AND(E647&lt;&gt;"",E647&lt;&gt;" -  -  -  -  - "),VLOOKUP(E647,acc!$A$8:$B$507,2,FALSE),"")</f>
        <v/>
      </c>
      <c r="E647" s="60"/>
      <c r="F647" s="44"/>
      <c r="G647" s="69" t="str">
        <f>IF(AND(H647&lt;&gt;"",H647&lt;&gt;" -  -  -  -  - "),VLOOKUP(H647,pay!$A$8:$B$507,2,FALSE),"")</f>
        <v/>
      </c>
      <c r="H647" s="60"/>
      <c r="I647" s="44"/>
      <c r="J647" s="93" t="str">
        <f t="shared" si="45"/>
        <v>OK</v>
      </c>
      <c r="K647" s="93" t="str">
        <f t="shared" si="46"/>
        <v>OK</v>
      </c>
      <c r="L647" s="93" t="str">
        <f t="shared" si="47"/>
        <v>OK</v>
      </c>
      <c r="M647" s="93" t="str">
        <f t="shared" si="48"/>
        <v>OK</v>
      </c>
      <c r="N647" s="63" t="str">
        <f t="shared" si="49"/>
        <v/>
      </c>
      <c r="O647" s="110">
        <f>SUMIF(exp!$B$8:$B$507,total!B647,exp!$Q$8:$Q$507)</f>
        <v>0</v>
      </c>
      <c r="P647" s="111">
        <f>IF(B647&lt;&gt;"",SUMIF(total!$B$8:$B$1007,total!B647,$F$8:$F$1007),0)</f>
        <v>0</v>
      </c>
      <c r="Q647" s="110">
        <f>SUMIF(total!$B$8:$B$1007,total!B647,$I$8:$I$1007)</f>
        <v>0</v>
      </c>
      <c r="R647" s="110">
        <f>SUMIF(acc!$B$8:$B$507,total!D647,acc!$J$8:$J$507)</f>
        <v>0</v>
      </c>
      <c r="S647" s="110">
        <f>IF(D647&lt;&gt;"",SUMIF(total!$D$8:$D$1007,total!D647,$F$8:$F$1007),0)</f>
        <v>0</v>
      </c>
      <c r="T647" s="110">
        <f>SUMIF(pay!$B$8:$B$507,total!G647,pay!$H$8:$H$507)</f>
        <v>0</v>
      </c>
      <c r="U647" s="110">
        <f>IF(G647&lt;&gt;"",SUMIF(total!$G$8:$G$1007,total!G647,$I$8:$I$1007),0)</f>
        <v>0</v>
      </c>
    </row>
    <row r="648" spans="1:21" x14ac:dyDescent="0.25">
      <c r="A648" s="69">
        <v>641</v>
      </c>
      <c r="B648" s="69" t="str">
        <f>IF(AND(C648&lt;&gt;"",C648&lt;&gt;" -  -  -  -  - "),VLOOKUP(C648,exp!$A$8:$B$507,2,FALSE),"")</f>
        <v/>
      </c>
      <c r="C648" s="60"/>
      <c r="D648" s="69" t="str">
        <f>IF(AND(E648&lt;&gt;"",E648&lt;&gt;" -  -  -  -  - "),VLOOKUP(E648,acc!$A$8:$B$507,2,FALSE),"")</f>
        <v/>
      </c>
      <c r="E648" s="60"/>
      <c r="F648" s="44"/>
      <c r="G648" s="69" t="str">
        <f>IF(AND(H648&lt;&gt;"",H648&lt;&gt;" -  -  -  -  - "),VLOOKUP(H648,pay!$A$8:$B$507,2,FALSE),"")</f>
        <v/>
      </c>
      <c r="H648" s="60"/>
      <c r="I648" s="44"/>
      <c r="J648" s="93" t="str">
        <f t="shared" si="45"/>
        <v>OK</v>
      </c>
      <c r="K648" s="93" t="str">
        <f t="shared" si="46"/>
        <v>OK</v>
      </c>
      <c r="L648" s="93" t="str">
        <f t="shared" si="47"/>
        <v>OK</v>
      </c>
      <c r="M648" s="93" t="str">
        <f t="shared" si="48"/>
        <v>OK</v>
      </c>
      <c r="N648" s="63" t="str">
        <f t="shared" si="49"/>
        <v/>
      </c>
      <c r="O648" s="110">
        <f>SUMIF(exp!$B$8:$B$507,total!B648,exp!$Q$8:$Q$507)</f>
        <v>0</v>
      </c>
      <c r="P648" s="111">
        <f>IF(B648&lt;&gt;"",SUMIF(total!$B$8:$B$1007,total!B648,$F$8:$F$1007),0)</f>
        <v>0</v>
      </c>
      <c r="Q648" s="110">
        <f>SUMIF(total!$B$8:$B$1007,total!B648,$I$8:$I$1007)</f>
        <v>0</v>
      </c>
      <c r="R648" s="110">
        <f>SUMIF(acc!$B$8:$B$507,total!D648,acc!$J$8:$J$507)</f>
        <v>0</v>
      </c>
      <c r="S648" s="110">
        <f>IF(D648&lt;&gt;"",SUMIF(total!$D$8:$D$1007,total!D648,$F$8:$F$1007),0)</f>
        <v>0</v>
      </c>
      <c r="T648" s="110">
        <f>SUMIF(pay!$B$8:$B$507,total!G648,pay!$H$8:$H$507)</f>
        <v>0</v>
      </c>
      <c r="U648" s="110">
        <f>IF(G648&lt;&gt;"",SUMIF(total!$G$8:$G$1007,total!G648,$I$8:$I$1007),0)</f>
        <v>0</v>
      </c>
    </row>
    <row r="649" spans="1:21" x14ac:dyDescent="0.25">
      <c r="A649" s="69">
        <v>642</v>
      </c>
      <c r="B649" s="69" t="str">
        <f>IF(AND(C649&lt;&gt;"",C649&lt;&gt;" -  -  -  -  - "),VLOOKUP(C649,exp!$A$8:$B$507,2,FALSE),"")</f>
        <v/>
      </c>
      <c r="C649" s="60"/>
      <c r="D649" s="69" t="str">
        <f>IF(AND(E649&lt;&gt;"",E649&lt;&gt;" -  -  -  -  - "),VLOOKUP(E649,acc!$A$8:$B$507,2,FALSE),"")</f>
        <v/>
      </c>
      <c r="E649" s="60"/>
      <c r="F649" s="44"/>
      <c r="G649" s="69" t="str">
        <f>IF(AND(H649&lt;&gt;"",H649&lt;&gt;" -  -  -  -  - "),VLOOKUP(H649,pay!$A$8:$B$507,2,FALSE),"")</f>
        <v/>
      </c>
      <c r="H649" s="60"/>
      <c r="I649" s="44"/>
      <c r="J649" s="93" t="str">
        <f t="shared" ref="J649:J712" si="50">IF(F649&lt;&gt;I649,"колони F и I са с различна сума",IF(AND(OR(F649&lt;=0,I649&lt;=0),F649&lt;&gt;"",I649&lt;&gt;""),"Попълнена е сума равна или по-малка от 0-ла",IF(AND(OR(B649&lt;&gt;"",D649&lt;&gt;"",F649&lt;&gt;"",G649&lt;&gt;"",I649&lt;&gt;""),OR(B649="",D649="",F649="",G649="",I649="")),"Не са попълнени всички полета","OK")))</f>
        <v>OK</v>
      </c>
      <c r="K649" s="93" t="str">
        <f t="shared" ref="K649:K712" si="51">IF(O649&gt;P649,"Разходът е на по-висока стойност от посочените в Таблица 5 части от счетовнодни документи",IF(O649&gt;Q649,"Разходът е на по-висока стойност от посочените в Таблица 5 части от платежни документи","OK"))</f>
        <v>OK</v>
      </c>
      <c r="L649" s="93" t="str">
        <f t="shared" ref="L649:L712" si="52">IF(R649&lt;S649,"Сумата на частите на счетоводния документ в Т5, е по-голяма от стойността му в Т3","OK")</f>
        <v>OK</v>
      </c>
      <c r="M649" s="93" t="str">
        <f t="shared" ref="M649:M712" si="53">IF(T649&lt;U649,"Сумата на частите на платежния документ в Т5, е по-голяма от стойността му в Т4","OK")</f>
        <v>OK</v>
      </c>
      <c r="N649" s="63" t="str">
        <f t="shared" ref="N649:N712" si="54">IF(OR(ABS(F649)*100&gt;TRUNC(ABS(F649)*100),ABS(I649)*100&gt;TRUNC(ABS(I649)*100)),"Въведена е сума с повече от два знака след десетичната запетая","")</f>
        <v/>
      </c>
      <c r="O649" s="110">
        <f>SUMIF(exp!$B$8:$B$507,total!B649,exp!$Q$8:$Q$507)</f>
        <v>0</v>
      </c>
      <c r="P649" s="111">
        <f>IF(B649&lt;&gt;"",SUMIF(total!$B$8:$B$1007,total!B649,$F$8:$F$1007),0)</f>
        <v>0</v>
      </c>
      <c r="Q649" s="110">
        <f>SUMIF(total!$B$8:$B$1007,total!B649,$I$8:$I$1007)</f>
        <v>0</v>
      </c>
      <c r="R649" s="110">
        <f>SUMIF(acc!$B$8:$B$507,total!D649,acc!$J$8:$J$507)</f>
        <v>0</v>
      </c>
      <c r="S649" s="110">
        <f>IF(D649&lt;&gt;"",SUMIF(total!$D$8:$D$1007,total!D649,$F$8:$F$1007),0)</f>
        <v>0</v>
      </c>
      <c r="T649" s="110">
        <f>SUMIF(pay!$B$8:$B$507,total!G649,pay!$H$8:$H$507)</f>
        <v>0</v>
      </c>
      <c r="U649" s="110">
        <f>IF(G649&lt;&gt;"",SUMIF(total!$G$8:$G$1007,total!G649,$I$8:$I$1007),0)</f>
        <v>0</v>
      </c>
    </row>
    <row r="650" spans="1:21" x14ac:dyDescent="0.25">
      <c r="A650" s="69">
        <v>643</v>
      </c>
      <c r="B650" s="69" t="str">
        <f>IF(AND(C650&lt;&gt;"",C650&lt;&gt;" -  -  -  -  - "),VLOOKUP(C650,exp!$A$8:$B$507,2,FALSE),"")</f>
        <v/>
      </c>
      <c r="C650" s="60"/>
      <c r="D650" s="69" t="str">
        <f>IF(AND(E650&lt;&gt;"",E650&lt;&gt;" -  -  -  -  - "),VLOOKUP(E650,acc!$A$8:$B$507,2,FALSE),"")</f>
        <v/>
      </c>
      <c r="E650" s="60"/>
      <c r="F650" s="44"/>
      <c r="G650" s="69" t="str">
        <f>IF(AND(H650&lt;&gt;"",H650&lt;&gt;" -  -  -  -  - "),VLOOKUP(H650,pay!$A$8:$B$507,2,FALSE),"")</f>
        <v/>
      </c>
      <c r="H650" s="60"/>
      <c r="I650" s="44"/>
      <c r="J650" s="93" t="str">
        <f t="shared" si="50"/>
        <v>OK</v>
      </c>
      <c r="K650" s="93" t="str">
        <f t="shared" si="51"/>
        <v>OK</v>
      </c>
      <c r="L650" s="93" t="str">
        <f t="shared" si="52"/>
        <v>OK</v>
      </c>
      <c r="M650" s="93" t="str">
        <f t="shared" si="53"/>
        <v>OK</v>
      </c>
      <c r="N650" s="63" t="str">
        <f t="shared" si="54"/>
        <v/>
      </c>
      <c r="O650" s="110">
        <f>SUMIF(exp!$B$8:$B$507,total!B650,exp!$Q$8:$Q$507)</f>
        <v>0</v>
      </c>
      <c r="P650" s="111">
        <f>IF(B650&lt;&gt;"",SUMIF(total!$B$8:$B$1007,total!B650,$F$8:$F$1007),0)</f>
        <v>0</v>
      </c>
      <c r="Q650" s="110">
        <f>SUMIF(total!$B$8:$B$1007,total!B650,$I$8:$I$1007)</f>
        <v>0</v>
      </c>
      <c r="R650" s="110">
        <f>SUMIF(acc!$B$8:$B$507,total!D650,acc!$J$8:$J$507)</f>
        <v>0</v>
      </c>
      <c r="S650" s="110">
        <f>IF(D650&lt;&gt;"",SUMIF(total!$D$8:$D$1007,total!D650,$F$8:$F$1007),0)</f>
        <v>0</v>
      </c>
      <c r="T650" s="110">
        <f>SUMIF(pay!$B$8:$B$507,total!G650,pay!$H$8:$H$507)</f>
        <v>0</v>
      </c>
      <c r="U650" s="110">
        <f>IF(G650&lt;&gt;"",SUMIF(total!$G$8:$G$1007,total!G650,$I$8:$I$1007),0)</f>
        <v>0</v>
      </c>
    </row>
    <row r="651" spans="1:21" x14ac:dyDescent="0.25">
      <c r="A651" s="69">
        <v>644</v>
      </c>
      <c r="B651" s="69" t="str">
        <f>IF(AND(C651&lt;&gt;"",C651&lt;&gt;" -  -  -  -  - "),VLOOKUP(C651,exp!$A$8:$B$507,2,FALSE),"")</f>
        <v/>
      </c>
      <c r="C651" s="60"/>
      <c r="D651" s="69" t="str">
        <f>IF(AND(E651&lt;&gt;"",E651&lt;&gt;" -  -  -  -  - "),VLOOKUP(E651,acc!$A$8:$B$507,2,FALSE),"")</f>
        <v/>
      </c>
      <c r="E651" s="60"/>
      <c r="F651" s="44"/>
      <c r="G651" s="69" t="str">
        <f>IF(AND(H651&lt;&gt;"",H651&lt;&gt;" -  -  -  -  - "),VLOOKUP(H651,pay!$A$8:$B$507,2,FALSE),"")</f>
        <v/>
      </c>
      <c r="H651" s="60"/>
      <c r="I651" s="44"/>
      <c r="J651" s="93" t="str">
        <f t="shared" si="50"/>
        <v>OK</v>
      </c>
      <c r="K651" s="93" t="str">
        <f t="shared" si="51"/>
        <v>OK</v>
      </c>
      <c r="L651" s="93" t="str">
        <f t="shared" si="52"/>
        <v>OK</v>
      </c>
      <c r="M651" s="93" t="str">
        <f t="shared" si="53"/>
        <v>OK</v>
      </c>
      <c r="N651" s="63" t="str">
        <f t="shared" si="54"/>
        <v/>
      </c>
      <c r="O651" s="110">
        <f>SUMIF(exp!$B$8:$B$507,total!B651,exp!$Q$8:$Q$507)</f>
        <v>0</v>
      </c>
      <c r="P651" s="111">
        <f>IF(B651&lt;&gt;"",SUMIF(total!$B$8:$B$1007,total!B651,$F$8:$F$1007),0)</f>
        <v>0</v>
      </c>
      <c r="Q651" s="110">
        <f>SUMIF(total!$B$8:$B$1007,total!B651,$I$8:$I$1007)</f>
        <v>0</v>
      </c>
      <c r="R651" s="110">
        <f>SUMIF(acc!$B$8:$B$507,total!D651,acc!$J$8:$J$507)</f>
        <v>0</v>
      </c>
      <c r="S651" s="110">
        <f>IF(D651&lt;&gt;"",SUMIF(total!$D$8:$D$1007,total!D651,$F$8:$F$1007),0)</f>
        <v>0</v>
      </c>
      <c r="T651" s="110">
        <f>SUMIF(pay!$B$8:$B$507,total!G651,pay!$H$8:$H$507)</f>
        <v>0</v>
      </c>
      <c r="U651" s="110">
        <f>IF(G651&lt;&gt;"",SUMIF(total!$G$8:$G$1007,total!G651,$I$8:$I$1007),0)</f>
        <v>0</v>
      </c>
    </row>
    <row r="652" spans="1:21" x14ac:dyDescent="0.25">
      <c r="A652" s="69">
        <v>645</v>
      </c>
      <c r="B652" s="69" t="str">
        <f>IF(AND(C652&lt;&gt;"",C652&lt;&gt;" -  -  -  -  - "),VLOOKUP(C652,exp!$A$8:$B$507,2,FALSE),"")</f>
        <v/>
      </c>
      <c r="C652" s="60"/>
      <c r="D652" s="69" t="str">
        <f>IF(AND(E652&lt;&gt;"",E652&lt;&gt;" -  -  -  -  - "),VLOOKUP(E652,acc!$A$8:$B$507,2,FALSE),"")</f>
        <v/>
      </c>
      <c r="E652" s="60"/>
      <c r="F652" s="44"/>
      <c r="G652" s="69" t="str">
        <f>IF(AND(H652&lt;&gt;"",H652&lt;&gt;" -  -  -  -  - "),VLOOKUP(H652,pay!$A$8:$B$507,2,FALSE),"")</f>
        <v/>
      </c>
      <c r="H652" s="60"/>
      <c r="I652" s="44"/>
      <c r="J652" s="93" t="str">
        <f t="shared" si="50"/>
        <v>OK</v>
      </c>
      <c r="K652" s="93" t="str">
        <f t="shared" si="51"/>
        <v>OK</v>
      </c>
      <c r="L652" s="93" t="str">
        <f t="shared" si="52"/>
        <v>OK</v>
      </c>
      <c r="M652" s="93" t="str">
        <f t="shared" si="53"/>
        <v>OK</v>
      </c>
      <c r="N652" s="63" t="str">
        <f t="shared" si="54"/>
        <v/>
      </c>
      <c r="O652" s="110">
        <f>SUMIF(exp!$B$8:$B$507,total!B652,exp!$Q$8:$Q$507)</f>
        <v>0</v>
      </c>
      <c r="P652" s="111">
        <f>IF(B652&lt;&gt;"",SUMIF(total!$B$8:$B$1007,total!B652,$F$8:$F$1007),0)</f>
        <v>0</v>
      </c>
      <c r="Q652" s="110">
        <f>SUMIF(total!$B$8:$B$1007,total!B652,$I$8:$I$1007)</f>
        <v>0</v>
      </c>
      <c r="R652" s="110">
        <f>SUMIF(acc!$B$8:$B$507,total!D652,acc!$J$8:$J$507)</f>
        <v>0</v>
      </c>
      <c r="S652" s="110">
        <f>IF(D652&lt;&gt;"",SUMIF(total!$D$8:$D$1007,total!D652,$F$8:$F$1007),0)</f>
        <v>0</v>
      </c>
      <c r="T652" s="110">
        <f>SUMIF(pay!$B$8:$B$507,total!G652,pay!$H$8:$H$507)</f>
        <v>0</v>
      </c>
      <c r="U652" s="110">
        <f>IF(G652&lt;&gt;"",SUMIF(total!$G$8:$G$1007,total!G652,$I$8:$I$1007),0)</f>
        <v>0</v>
      </c>
    </row>
    <row r="653" spans="1:21" x14ac:dyDescent="0.25">
      <c r="A653" s="69">
        <v>646</v>
      </c>
      <c r="B653" s="69" t="str">
        <f>IF(AND(C653&lt;&gt;"",C653&lt;&gt;" -  -  -  -  - "),VLOOKUP(C653,exp!$A$8:$B$507,2,FALSE),"")</f>
        <v/>
      </c>
      <c r="C653" s="60"/>
      <c r="D653" s="69" t="str">
        <f>IF(AND(E653&lt;&gt;"",E653&lt;&gt;" -  -  -  -  - "),VLOOKUP(E653,acc!$A$8:$B$507,2,FALSE),"")</f>
        <v/>
      </c>
      <c r="E653" s="60"/>
      <c r="F653" s="44"/>
      <c r="G653" s="69" t="str">
        <f>IF(AND(H653&lt;&gt;"",H653&lt;&gt;" -  -  -  -  - "),VLOOKUP(H653,pay!$A$8:$B$507,2,FALSE),"")</f>
        <v/>
      </c>
      <c r="H653" s="60"/>
      <c r="I653" s="44"/>
      <c r="J653" s="93" t="str">
        <f t="shared" si="50"/>
        <v>OK</v>
      </c>
      <c r="K653" s="93" t="str">
        <f t="shared" si="51"/>
        <v>OK</v>
      </c>
      <c r="L653" s="93" t="str">
        <f t="shared" si="52"/>
        <v>OK</v>
      </c>
      <c r="M653" s="93" t="str">
        <f t="shared" si="53"/>
        <v>OK</v>
      </c>
      <c r="N653" s="63" t="str">
        <f t="shared" si="54"/>
        <v/>
      </c>
      <c r="O653" s="110">
        <f>SUMIF(exp!$B$8:$B$507,total!B653,exp!$Q$8:$Q$507)</f>
        <v>0</v>
      </c>
      <c r="P653" s="111">
        <f>IF(B653&lt;&gt;"",SUMIF(total!$B$8:$B$1007,total!B653,$F$8:$F$1007),0)</f>
        <v>0</v>
      </c>
      <c r="Q653" s="110">
        <f>SUMIF(total!$B$8:$B$1007,total!B653,$I$8:$I$1007)</f>
        <v>0</v>
      </c>
      <c r="R653" s="110">
        <f>SUMIF(acc!$B$8:$B$507,total!D653,acc!$J$8:$J$507)</f>
        <v>0</v>
      </c>
      <c r="S653" s="110">
        <f>IF(D653&lt;&gt;"",SUMIF(total!$D$8:$D$1007,total!D653,$F$8:$F$1007),0)</f>
        <v>0</v>
      </c>
      <c r="T653" s="110">
        <f>SUMIF(pay!$B$8:$B$507,total!G653,pay!$H$8:$H$507)</f>
        <v>0</v>
      </c>
      <c r="U653" s="110">
        <f>IF(G653&lt;&gt;"",SUMIF(total!$G$8:$G$1007,total!G653,$I$8:$I$1007),0)</f>
        <v>0</v>
      </c>
    </row>
    <row r="654" spans="1:21" x14ac:dyDescent="0.25">
      <c r="A654" s="69">
        <v>647</v>
      </c>
      <c r="B654" s="69" t="str">
        <f>IF(AND(C654&lt;&gt;"",C654&lt;&gt;" -  -  -  -  - "),VLOOKUP(C654,exp!$A$8:$B$507,2,FALSE),"")</f>
        <v/>
      </c>
      <c r="C654" s="60"/>
      <c r="D654" s="69" t="str">
        <f>IF(AND(E654&lt;&gt;"",E654&lt;&gt;" -  -  -  -  - "),VLOOKUP(E654,acc!$A$8:$B$507,2,FALSE),"")</f>
        <v/>
      </c>
      <c r="E654" s="60"/>
      <c r="F654" s="44"/>
      <c r="G654" s="69" t="str">
        <f>IF(AND(H654&lt;&gt;"",H654&lt;&gt;" -  -  -  -  - "),VLOOKUP(H654,pay!$A$8:$B$507,2,FALSE),"")</f>
        <v/>
      </c>
      <c r="H654" s="60"/>
      <c r="I654" s="44"/>
      <c r="J654" s="93" t="str">
        <f t="shared" si="50"/>
        <v>OK</v>
      </c>
      <c r="K654" s="93" t="str">
        <f t="shared" si="51"/>
        <v>OK</v>
      </c>
      <c r="L654" s="93" t="str">
        <f t="shared" si="52"/>
        <v>OK</v>
      </c>
      <c r="M654" s="93" t="str">
        <f t="shared" si="53"/>
        <v>OK</v>
      </c>
      <c r="N654" s="63" t="str">
        <f t="shared" si="54"/>
        <v/>
      </c>
      <c r="O654" s="110">
        <f>SUMIF(exp!$B$8:$B$507,total!B654,exp!$Q$8:$Q$507)</f>
        <v>0</v>
      </c>
      <c r="P654" s="111">
        <f>IF(B654&lt;&gt;"",SUMIF(total!$B$8:$B$1007,total!B654,$F$8:$F$1007),0)</f>
        <v>0</v>
      </c>
      <c r="Q654" s="110">
        <f>SUMIF(total!$B$8:$B$1007,total!B654,$I$8:$I$1007)</f>
        <v>0</v>
      </c>
      <c r="R654" s="110">
        <f>SUMIF(acc!$B$8:$B$507,total!D654,acc!$J$8:$J$507)</f>
        <v>0</v>
      </c>
      <c r="S654" s="110">
        <f>IF(D654&lt;&gt;"",SUMIF(total!$D$8:$D$1007,total!D654,$F$8:$F$1007),0)</f>
        <v>0</v>
      </c>
      <c r="T654" s="110">
        <f>SUMIF(pay!$B$8:$B$507,total!G654,pay!$H$8:$H$507)</f>
        <v>0</v>
      </c>
      <c r="U654" s="110">
        <f>IF(G654&lt;&gt;"",SUMIF(total!$G$8:$G$1007,total!G654,$I$8:$I$1007),0)</f>
        <v>0</v>
      </c>
    </row>
    <row r="655" spans="1:21" x14ac:dyDescent="0.25">
      <c r="A655" s="69">
        <v>648</v>
      </c>
      <c r="B655" s="69" t="str">
        <f>IF(AND(C655&lt;&gt;"",C655&lt;&gt;" -  -  -  -  - "),VLOOKUP(C655,exp!$A$8:$B$507,2,FALSE),"")</f>
        <v/>
      </c>
      <c r="C655" s="60"/>
      <c r="D655" s="69" t="str">
        <f>IF(AND(E655&lt;&gt;"",E655&lt;&gt;" -  -  -  -  - "),VLOOKUP(E655,acc!$A$8:$B$507,2,FALSE),"")</f>
        <v/>
      </c>
      <c r="E655" s="60"/>
      <c r="F655" s="44"/>
      <c r="G655" s="69" t="str">
        <f>IF(AND(H655&lt;&gt;"",H655&lt;&gt;" -  -  -  -  - "),VLOOKUP(H655,pay!$A$8:$B$507,2,FALSE),"")</f>
        <v/>
      </c>
      <c r="H655" s="60"/>
      <c r="I655" s="44"/>
      <c r="J655" s="93" t="str">
        <f t="shared" si="50"/>
        <v>OK</v>
      </c>
      <c r="K655" s="93" t="str">
        <f t="shared" si="51"/>
        <v>OK</v>
      </c>
      <c r="L655" s="93" t="str">
        <f t="shared" si="52"/>
        <v>OK</v>
      </c>
      <c r="M655" s="93" t="str">
        <f t="shared" si="53"/>
        <v>OK</v>
      </c>
      <c r="N655" s="63" t="str">
        <f t="shared" si="54"/>
        <v/>
      </c>
      <c r="O655" s="110">
        <f>SUMIF(exp!$B$8:$B$507,total!B655,exp!$Q$8:$Q$507)</f>
        <v>0</v>
      </c>
      <c r="P655" s="111">
        <f>IF(B655&lt;&gt;"",SUMIF(total!$B$8:$B$1007,total!B655,$F$8:$F$1007),0)</f>
        <v>0</v>
      </c>
      <c r="Q655" s="110">
        <f>SUMIF(total!$B$8:$B$1007,total!B655,$I$8:$I$1007)</f>
        <v>0</v>
      </c>
      <c r="R655" s="110">
        <f>SUMIF(acc!$B$8:$B$507,total!D655,acc!$J$8:$J$507)</f>
        <v>0</v>
      </c>
      <c r="S655" s="110">
        <f>IF(D655&lt;&gt;"",SUMIF(total!$D$8:$D$1007,total!D655,$F$8:$F$1007),0)</f>
        <v>0</v>
      </c>
      <c r="T655" s="110">
        <f>SUMIF(pay!$B$8:$B$507,total!G655,pay!$H$8:$H$507)</f>
        <v>0</v>
      </c>
      <c r="U655" s="110">
        <f>IF(G655&lt;&gt;"",SUMIF(total!$G$8:$G$1007,total!G655,$I$8:$I$1007),0)</f>
        <v>0</v>
      </c>
    </row>
    <row r="656" spans="1:21" x14ac:dyDescent="0.25">
      <c r="A656" s="69">
        <v>649</v>
      </c>
      <c r="B656" s="69" t="str">
        <f>IF(AND(C656&lt;&gt;"",C656&lt;&gt;" -  -  -  -  - "),VLOOKUP(C656,exp!$A$8:$B$507,2,FALSE),"")</f>
        <v/>
      </c>
      <c r="C656" s="60"/>
      <c r="D656" s="69" t="str">
        <f>IF(AND(E656&lt;&gt;"",E656&lt;&gt;" -  -  -  -  - "),VLOOKUP(E656,acc!$A$8:$B$507,2,FALSE),"")</f>
        <v/>
      </c>
      <c r="E656" s="60"/>
      <c r="F656" s="44"/>
      <c r="G656" s="69" t="str">
        <f>IF(AND(H656&lt;&gt;"",H656&lt;&gt;" -  -  -  -  - "),VLOOKUP(H656,pay!$A$8:$B$507,2,FALSE),"")</f>
        <v/>
      </c>
      <c r="H656" s="60"/>
      <c r="I656" s="44"/>
      <c r="J656" s="93" t="str">
        <f t="shared" si="50"/>
        <v>OK</v>
      </c>
      <c r="K656" s="93" t="str">
        <f t="shared" si="51"/>
        <v>OK</v>
      </c>
      <c r="L656" s="93" t="str">
        <f t="shared" si="52"/>
        <v>OK</v>
      </c>
      <c r="M656" s="93" t="str">
        <f t="shared" si="53"/>
        <v>OK</v>
      </c>
      <c r="N656" s="63" t="str">
        <f t="shared" si="54"/>
        <v/>
      </c>
      <c r="O656" s="110">
        <f>SUMIF(exp!$B$8:$B$507,total!B656,exp!$Q$8:$Q$507)</f>
        <v>0</v>
      </c>
      <c r="P656" s="111">
        <f>IF(B656&lt;&gt;"",SUMIF(total!$B$8:$B$1007,total!B656,$F$8:$F$1007),0)</f>
        <v>0</v>
      </c>
      <c r="Q656" s="110">
        <f>SUMIF(total!$B$8:$B$1007,total!B656,$I$8:$I$1007)</f>
        <v>0</v>
      </c>
      <c r="R656" s="110">
        <f>SUMIF(acc!$B$8:$B$507,total!D656,acc!$J$8:$J$507)</f>
        <v>0</v>
      </c>
      <c r="S656" s="110">
        <f>IF(D656&lt;&gt;"",SUMIF(total!$D$8:$D$1007,total!D656,$F$8:$F$1007),0)</f>
        <v>0</v>
      </c>
      <c r="T656" s="110">
        <f>SUMIF(pay!$B$8:$B$507,total!G656,pay!$H$8:$H$507)</f>
        <v>0</v>
      </c>
      <c r="U656" s="110">
        <f>IF(G656&lt;&gt;"",SUMIF(total!$G$8:$G$1007,total!G656,$I$8:$I$1007),0)</f>
        <v>0</v>
      </c>
    </row>
    <row r="657" spans="1:21" x14ac:dyDescent="0.25">
      <c r="A657" s="69">
        <v>650</v>
      </c>
      <c r="B657" s="69" t="str">
        <f>IF(AND(C657&lt;&gt;"",C657&lt;&gt;" -  -  -  -  - "),VLOOKUP(C657,exp!$A$8:$B$507,2,FALSE),"")</f>
        <v/>
      </c>
      <c r="C657" s="60"/>
      <c r="D657" s="69" t="str">
        <f>IF(AND(E657&lt;&gt;"",E657&lt;&gt;" -  -  -  -  - "),VLOOKUP(E657,acc!$A$8:$B$507,2,FALSE),"")</f>
        <v/>
      </c>
      <c r="E657" s="60"/>
      <c r="F657" s="44"/>
      <c r="G657" s="69" t="str">
        <f>IF(AND(H657&lt;&gt;"",H657&lt;&gt;" -  -  -  -  - "),VLOOKUP(H657,pay!$A$8:$B$507,2,FALSE),"")</f>
        <v/>
      </c>
      <c r="H657" s="60"/>
      <c r="I657" s="44"/>
      <c r="J657" s="93" t="str">
        <f t="shared" si="50"/>
        <v>OK</v>
      </c>
      <c r="K657" s="93" t="str">
        <f t="shared" si="51"/>
        <v>OK</v>
      </c>
      <c r="L657" s="93" t="str">
        <f t="shared" si="52"/>
        <v>OK</v>
      </c>
      <c r="M657" s="93" t="str">
        <f t="shared" si="53"/>
        <v>OK</v>
      </c>
      <c r="N657" s="63" t="str">
        <f t="shared" si="54"/>
        <v/>
      </c>
      <c r="O657" s="110">
        <f>SUMIF(exp!$B$8:$B$507,total!B657,exp!$Q$8:$Q$507)</f>
        <v>0</v>
      </c>
      <c r="P657" s="111">
        <f>IF(B657&lt;&gt;"",SUMIF(total!$B$8:$B$1007,total!B657,$F$8:$F$1007),0)</f>
        <v>0</v>
      </c>
      <c r="Q657" s="110">
        <f>SUMIF(total!$B$8:$B$1007,total!B657,$I$8:$I$1007)</f>
        <v>0</v>
      </c>
      <c r="R657" s="110">
        <f>SUMIF(acc!$B$8:$B$507,total!D657,acc!$J$8:$J$507)</f>
        <v>0</v>
      </c>
      <c r="S657" s="110">
        <f>IF(D657&lt;&gt;"",SUMIF(total!$D$8:$D$1007,total!D657,$F$8:$F$1007),0)</f>
        <v>0</v>
      </c>
      <c r="T657" s="110">
        <f>SUMIF(pay!$B$8:$B$507,total!G657,pay!$H$8:$H$507)</f>
        <v>0</v>
      </c>
      <c r="U657" s="110">
        <f>IF(G657&lt;&gt;"",SUMIF(total!$G$8:$G$1007,total!G657,$I$8:$I$1007),0)</f>
        <v>0</v>
      </c>
    </row>
    <row r="658" spans="1:21" x14ac:dyDescent="0.25">
      <c r="A658" s="69">
        <v>651</v>
      </c>
      <c r="B658" s="69" t="str">
        <f>IF(AND(C658&lt;&gt;"",C658&lt;&gt;" -  -  -  -  - "),VLOOKUP(C658,exp!$A$8:$B$507,2,FALSE),"")</f>
        <v/>
      </c>
      <c r="C658" s="60"/>
      <c r="D658" s="69" t="str">
        <f>IF(AND(E658&lt;&gt;"",E658&lt;&gt;" -  -  -  -  - "),VLOOKUP(E658,acc!$A$8:$B$507,2,FALSE),"")</f>
        <v/>
      </c>
      <c r="E658" s="60"/>
      <c r="F658" s="44"/>
      <c r="G658" s="69" t="str">
        <f>IF(AND(H658&lt;&gt;"",H658&lt;&gt;" -  -  -  -  - "),VLOOKUP(H658,pay!$A$8:$B$507,2,FALSE),"")</f>
        <v/>
      </c>
      <c r="H658" s="60"/>
      <c r="I658" s="44"/>
      <c r="J658" s="93" t="str">
        <f t="shared" si="50"/>
        <v>OK</v>
      </c>
      <c r="K658" s="93" t="str">
        <f t="shared" si="51"/>
        <v>OK</v>
      </c>
      <c r="L658" s="93" t="str">
        <f t="shared" si="52"/>
        <v>OK</v>
      </c>
      <c r="M658" s="93" t="str">
        <f t="shared" si="53"/>
        <v>OK</v>
      </c>
      <c r="N658" s="63" t="str">
        <f t="shared" si="54"/>
        <v/>
      </c>
      <c r="O658" s="110">
        <f>SUMIF(exp!$B$8:$B$507,total!B658,exp!$Q$8:$Q$507)</f>
        <v>0</v>
      </c>
      <c r="P658" s="111">
        <f>IF(B658&lt;&gt;"",SUMIF(total!$B$8:$B$1007,total!B658,$F$8:$F$1007),0)</f>
        <v>0</v>
      </c>
      <c r="Q658" s="110">
        <f>SUMIF(total!$B$8:$B$1007,total!B658,$I$8:$I$1007)</f>
        <v>0</v>
      </c>
      <c r="R658" s="110">
        <f>SUMIF(acc!$B$8:$B$507,total!D658,acc!$J$8:$J$507)</f>
        <v>0</v>
      </c>
      <c r="S658" s="110">
        <f>IF(D658&lt;&gt;"",SUMIF(total!$D$8:$D$1007,total!D658,$F$8:$F$1007),0)</f>
        <v>0</v>
      </c>
      <c r="T658" s="110">
        <f>SUMIF(pay!$B$8:$B$507,total!G658,pay!$H$8:$H$507)</f>
        <v>0</v>
      </c>
      <c r="U658" s="110">
        <f>IF(G658&lt;&gt;"",SUMIF(total!$G$8:$G$1007,total!G658,$I$8:$I$1007),0)</f>
        <v>0</v>
      </c>
    </row>
    <row r="659" spans="1:21" x14ac:dyDescent="0.25">
      <c r="A659" s="69">
        <v>652</v>
      </c>
      <c r="B659" s="69" t="str">
        <f>IF(AND(C659&lt;&gt;"",C659&lt;&gt;" -  -  -  -  - "),VLOOKUP(C659,exp!$A$8:$B$507,2,FALSE),"")</f>
        <v/>
      </c>
      <c r="C659" s="60"/>
      <c r="D659" s="69" t="str">
        <f>IF(AND(E659&lt;&gt;"",E659&lt;&gt;" -  -  -  -  - "),VLOOKUP(E659,acc!$A$8:$B$507,2,FALSE),"")</f>
        <v/>
      </c>
      <c r="E659" s="60"/>
      <c r="F659" s="44"/>
      <c r="G659" s="69" t="str">
        <f>IF(AND(H659&lt;&gt;"",H659&lt;&gt;" -  -  -  -  - "),VLOOKUP(H659,pay!$A$8:$B$507,2,FALSE),"")</f>
        <v/>
      </c>
      <c r="H659" s="60"/>
      <c r="I659" s="44"/>
      <c r="J659" s="93" t="str">
        <f t="shared" si="50"/>
        <v>OK</v>
      </c>
      <c r="K659" s="93" t="str">
        <f t="shared" si="51"/>
        <v>OK</v>
      </c>
      <c r="L659" s="93" t="str">
        <f t="shared" si="52"/>
        <v>OK</v>
      </c>
      <c r="M659" s="93" t="str">
        <f t="shared" si="53"/>
        <v>OK</v>
      </c>
      <c r="N659" s="63" t="str">
        <f t="shared" si="54"/>
        <v/>
      </c>
      <c r="O659" s="110">
        <f>SUMIF(exp!$B$8:$B$507,total!B659,exp!$Q$8:$Q$507)</f>
        <v>0</v>
      </c>
      <c r="P659" s="111">
        <f>IF(B659&lt;&gt;"",SUMIF(total!$B$8:$B$1007,total!B659,$F$8:$F$1007),0)</f>
        <v>0</v>
      </c>
      <c r="Q659" s="110">
        <f>SUMIF(total!$B$8:$B$1007,total!B659,$I$8:$I$1007)</f>
        <v>0</v>
      </c>
      <c r="R659" s="110">
        <f>SUMIF(acc!$B$8:$B$507,total!D659,acc!$J$8:$J$507)</f>
        <v>0</v>
      </c>
      <c r="S659" s="110">
        <f>IF(D659&lt;&gt;"",SUMIF(total!$D$8:$D$1007,total!D659,$F$8:$F$1007),0)</f>
        <v>0</v>
      </c>
      <c r="T659" s="110">
        <f>SUMIF(pay!$B$8:$B$507,total!G659,pay!$H$8:$H$507)</f>
        <v>0</v>
      </c>
      <c r="U659" s="110">
        <f>IF(G659&lt;&gt;"",SUMIF(total!$G$8:$G$1007,total!G659,$I$8:$I$1007),0)</f>
        <v>0</v>
      </c>
    </row>
    <row r="660" spans="1:21" x14ac:dyDescent="0.25">
      <c r="A660" s="69">
        <v>653</v>
      </c>
      <c r="B660" s="69" t="str">
        <f>IF(AND(C660&lt;&gt;"",C660&lt;&gt;" -  -  -  -  - "),VLOOKUP(C660,exp!$A$8:$B$507,2,FALSE),"")</f>
        <v/>
      </c>
      <c r="C660" s="60"/>
      <c r="D660" s="69" t="str">
        <f>IF(AND(E660&lt;&gt;"",E660&lt;&gt;" -  -  -  -  - "),VLOOKUP(E660,acc!$A$8:$B$507,2,FALSE),"")</f>
        <v/>
      </c>
      <c r="E660" s="60"/>
      <c r="F660" s="44"/>
      <c r="G660" s="69" t="str">
        <f>IF(AND(H660&lt;&gt;"",H660&lt;&gt;" -  -  -  -  - "),VLOOKUP(H660,pay!$A$8:$B$507,2,FALSE),"")</f>
        <v/>
      </c>
      <c r="H660" s="60"/>
      <c r="I660" s="44"/>
      <c r="J660" s="93" t="str">
        <f t="shared" si="50"/>
        <v>OK</v>
      </c>
      <c r="K660" s="93" t="str">
        <f t="shared" si="51"/>
        <v>OK</v>
      </c>
      <c r="L660" s="93" t="str">
        <f t="shared" si="52"/>
        <v>OK</v>
      </c>
      <c r="M660" s="93" t="str">
        <f t="shared" si="53"/>
        <v>OK</v>
      </c>
      <c r="N660" s="63" t="str">
        <f t="shared" si="54"/>
        <v/>
      </c>
      <c r="O660" s="110">
        <f>SUMIF(exp!$B$8:$B$507,total!B660,exp!$Q$8:$Q$507)</f>
        <v>0</v>
      </c>
      <c r="P660" s="111">
        <f>IF(B660&lt;&gt;"",SUMIF(total!$B$8:$B$1007,total!B660,$F$8:$F$1007),0)</f>
        <v>0</v>
      </c>
      <c r="Q660" s="110">
        <f>SUMIF(total!$B$8:$B$1007,total!B660,$I$8:$I$1007)</f>
        <v>0</v>
      </c>
      <c r="R660" s="110">
        <f>SUMIF(acc!$B$8:$B$507,total!D660,acc!$J$8:$J$507)</f>
        <v>0</v>
      </c>
      <c r="S660" s="110">
        <f>IF(D660&lt;&gt;"",SUMIF(total!$D$8:$D$1007,total!D660,$F$8:$F$1007),0)</f>
        <v>0</v>
      </c>
      <c r="T660" s="110">
        <f>SUMIF(pay!$B$8:$B$507,total!G660,pay!$H$8:$H$507)</f>
        <v>0</v>
      </c>
      <c r="U660" s="110">
        <f>IF(G660&lt;&gt;"",SUMIF(total!$G$8:$G$1007,total!G660,$I$8:$I$1007),0)</f>
        <v>0</v>
      </c>
    </row>
    <row r="661" spans="1:21" x14ac:dyDescent="0.25">
      <c r="A661" s="69">
        <v>654</v>
      </c>
      <c r="B661" s="69" t="str">
        <f>IF(AND(C661&lt;&gt;"",C661&lt;&gt;" -  -  -  -  - "),VLOOKUP(C661,exp!$A$8:$B$507,2,FALSE),"")</f>
        <v/>
      </c>
      <c r="C661" s="60"/>
      <c r="D661" s="69" t="str">
        <f>IF(AND(E661&lt;&gt;"",E661&lt;&gt;" -  -  -  -  - "),VLOOKUP(E661,acc!$A$8:$B$507,2,FALSE),"")</f>
        <v/>
      </c>
      <c r="E661" s="60"/>
      <c r="F661" s="44"/>
      <c r="G661" s="69" t="str">
        <f>IF(AND(H661&lt;&gt;"",H661&lt;&gt;" -  -  -  -  - "),VLOOKUP(H661,pay!$A$8:$B$507,2,FALSE),"")</f>
        <v/>
      </c>
      <c r="H661" s="60"/>
      <c r="I661" s="44"/>
      <c r="J661" s="93" t="str">
        <f t="shared" si="50"/>
        <v>OK</v>
      </c>
      <c r="K661" s="93" t="str">
        <f t="shared" si="51"/>
        <v>OK</v>
      </c>
      <c r="L661" s="93" t="str">
        <f t="shared" si="52"/>
        <v>OK</v>
      </c>
      <c r="M661" s="93" t="str">
        <f t="shared" si="53"/>
        <v>OK</v>
      </c>
      <c r="N661" s="63" t="str">
        <f t="shared" si="54"/>
        <v/>
      </c>
      <c r="O661" s="110">
        <f>SUMIF(exp!$B$8:$B$507,total!B661,exp!$Q$8:$Q$507)</f>
        <v>0</v>
      </c>
      <c r="P661" s="111">
        <f>IF(B661&lt;&gt;"",SUMIF(total!$B$8:$B$1007,total!B661,$F$8:$F$1007),0)</f>
        <v>0</v>
      </c>
      <c r="Q661" s="110">
        <f>SUMIF(total!$B$8:$B$1007,total!B661,$I$8:$I$1007)</f>
        <v>0</v>
      </c>
      <c r="R661" s="110">
        <f>SUMIF(acc!$B$8:$B$507,total!D661,acc!$J$8:$J$507)</f>
        <v>0</v>
      </c>
      <c r="S661" s="110">
        <f>IF(D661&lt;&gt;"",SUMIF(total!$D$8:$D$1007,total!D661,$F$8:$F$1007),0)</f>
        <v>0</v>
      </c>
      <c r="T661" s="110">
        <f>SUMIF(pay!$B$8:$B$507,total!G661,pay!$H$8:$H$507)</f>
        <v>0</v>
      </c>
      <c r="U661" s="110">
        <f>IF(G661&lt;&gt;"",SUMIF(total!$G$8:$G$1007,total!G661,$I$8:$I$1007),0)</f>
        <v>0</v>
      </c>
    </row>
    <row r="662" spans="1:21" x14ac:dyDescent="0.25">
      <c r="A662" s="69">
        <v>655</v>
      </c>
      <c r="B662" s="69" t="str">
        <f>IF(AND(C662&lt;&gt;"",C662&lt;&gt;" -  -  -  -  - "),VLOOKUP(C662,exp!$A$8:$B$507,2,FALSE),"")</f>
        <v/>
      </c>
      <c r="C662" s="60"/>
      <c r="D662" s="69" t="str">
        <f>IF(AND(E662&lt;&gt;"",E662&lt;&gt;" -  -  -  -  - "),VLOOKUP(E662,acc!$A$8:$B$507,2,FALSE),"")</f>
        <v/>
      </c>
      <c r="E662" s="60"/>
      <c r="F662" s="44"/>
      <c r="G662" s="69" t="str">
        <f>IF(AND(H662&lt;&gt;"",H662&lt;&gt;" -  -  -  -  - "),VLOOKUP(H662,pay!$A$8:$B$507,2,FALSE),"")</f>
        <v/>
      </c>
      <c r="H662" s="60"/>
      <c r="I662" s="44"/>
      <c r="J662" s="93" t="str">
        <f t="shared" si="50"/>
        <v>OK</v>
      </c>
      <c r="K662" s="93" t="str">
        <f t="shared" si="51"/>
        <v>OK</v>
      </c>
      <c r="L662" s="93" t="str">
        <f t="shared" si="52"/>
        <v>OK</v>
      </c>
      <c r="M662" s="93" t="str">
        <f t="shared" si="53"/>
        <v>OK</v>
      </c>
      <c r="N662" s="63" t="str">
        <f t="shared" si="54"/>
        <v/>
      </c>
      <c r="O662" s="110">
        <f>SUMIF(exp!$B$8:$B$507,total!B662,exp!$Q$8:$Q$507)</f>
        <v>0</v>
      </c>
      <c r="P662" s="111">
        <f>IF(B662&lt;&gt;"",SUMIF(total!$B$8:$B$1007,total!B662,$F$8:$F$1007),0)</f>
        <v>0</v>
      </c>
      <c r="Q662" s="110">
        <f>SUMIF(total!$B$8:$B$1007,total!B662,$I$8:$I$1007)</f>
        <v>0</v>
      </c>
      <c r="R662" s="110">
        <f>SUMIF(acc!$B$8:$B$507,total!D662,acc!$J$8:$J$507)</f>
        <v>0</v>
      </c>
      <c r="S662" s="110">
        <f>IF(D662&lt;&gt;"",SUMIF(total!$D$8:$D$1007,total!D662,$F$8:$F$1007),0)</f>
        <v>0</v>
      </c>
      <c r="T662" s="110">
        <f>SUMIF(pay!$B$8:$B$507,total!G662,pay!$H$8:$H$507)</f>
        <v>0</v>
      </c>
      <c r="U662" s="110">
        <f>IF(G662&lt;&gt;"",SUMIF(total!$G$8:$G$1007,total!G662,$I$8:$I$1007),0)</f>
        <v>0</v>
      </c>
    </row>
    <row r="663" spans="1:21" x14ac:dyDescent="0.25">
      <c r="A663" s="69">
        <v>656</v>
      </c>
      <c r="B663" s="69" t="str">
        <f>IF(AND(C663&lt;&gt;"",C663&lt;&gt;" -  -  -  -  - "),VLOOKUP(C663,exp!$A$8:$B$507,2,FALSE),"")</f>
        <v/>
      </c>
      <c r="C663" s="60"/>
      <c r="D663" s="69" t="str">
        <f>IF(AND(E663&lt;&gt;"",E663&lt;&gt;" -  -  -  -  - "),VLOOKUP(E663,acc!$A$8:$B$507,2,FALSE),"")</f>
        <v/>
      </c>
      <c r="E663" s="60"/>
      <c r="F663" s="44"/>
      <c r="G663" s="69" t="str">
        <f>IF(AND(H663&lt;&gt;"",H663&lt;&gt;" -  -  -  -  - "),VLOOKUP(H663,pay!$A$8:$B$507,2,FALSE),"")</f>
        <v/>
      </c>
      <c r="H663" s="60"/>
      <c r="I663" s="44"/>
      <c r="J663" s="93" t="str">
        <f t="shared" si="50"/>
        <v>OK</v>
      </c>
      <c r="K663" s="93" t="str">
        <f t="shared" si="51"/>
        <v>OK</v>
      </c>
      <c r="L663" s="93" t="str">
        <f t="shared" si="52"/>
        <v>OK</v>
      </c>
      <c r="M663" s="93" t="str">
        <f t="shared" si="53"/>
        <v>OK</v>
      </c>
      <c r="N663" s="63" t="str">
        <f t="shared" si="54"/>
        <v/>
      </c>
      <c r="O663" s="110">
        <f>SUMIF(exp!$B$8:$B$507,total!B663,exp!$Q$8:$Q$507)</f>
        <v>0</v>
      </c>
      <c r="P663" s="111">
        <f>IF(B663&lt;&gt;"",SUMIF(total!$B$8:$B$1007,total!B663,$F$8:$F$1007),0)</f>
        <v>0</v>
      </c>
      <c r="Q663" s="110">
        <f>SUMIF(total!$B$8:$B$1007,total!B663,$I$8:$I$1007)</f>
        <v>0</v>
      </c>
      <c r="R663" s="110">
        <f>SUMIF(acc!$B$8:$B$507,total!D663,acc!$J$8:$J$507)</f>
        <v>0</v>
      </c>
      <c r="S663" s="110">
        <f>IF(D663&lt;&gt;"",SUMIF(total!$D$8:$D$1007,total!D663,$F$8:$F$1007),0)</f>
        <v>0</v>
      </c>
      <c r="T663" s="110">
        <f>SUMIF(pay!$B$8:$B$507,total!G663,pay!$H$8:$H$507)</f>
        <v>0</v>
      </c>
      <c r="U663" s="110">
        <f>IF(G663&lt;&gt;"",SUMIF(total!$G$8:$G$1007,total!G663,$I$8:$I$1007),0)</f>
        <v>0</v>
      </c>
    </row>
    <row r="664" spans="1:21" x14ac:dyDescent="0.25">
      <c r="A664" s="69">
        <v>657</v>
      </c>
      <c r="B664" s="69" t="str">
        <f>IF(AND(C664&lt;&gt;"",C664&lt;&gt;" -  -  -  -  - "),VLOOKUP(C664,exp!$A$8:$B$507,2,FALSE),"")</f>
        <v/>
      </c>
      <c r="C664" s="60"/>
      <c r="D664" s="69" t="str">
        <f>IF(AND(E664&lt;&gt;"",E664&lt;&gt;" -  -  -  -  - "),VLOOKUP(E664,acc!$A$8:$B$507,2,FALSE),"")</f>
        <v/>
      </c>
      <c r="E664" s="60"/>
      <c r="F664" s="44"/>
      <c r="G664" s="69" t="str">
        <f>IF(AND(H664&lt;&gt;"",H664&lt;&gt;" -  -  -  -  - "),VLOOKUP(H664,pay!$A$8:$B$507,2,FALSE),"")</f>
        <v/>
      </c>
      <c r="H664" s="60"/>
      <c r="I664" s="44"/>
      <c r="J664" s="93" t="str">
        <f t="shared" si="50"/>
        <v>OK</v>
      </c>
      <c r="K664" s="93" t="str">
        <f t="shared" si="51"/>
        <v>OK</v>
      </c>
      <c r="L664" s="93" t="str">
        <f t="shared" si="52"/>
        <v>OK</v>
      </c>
      <c r="M664" s="93" t="str">
        <f t="shared" si="53"/>
        <v>OK</v>
      </c>
      <c r="N664" s="63" t="str">
        <f t="shared" si="54"/>
        <v/>
      </c>
      <c r="O664" s="110">
        <f>SUMIF(exp!$B$8:$B$507,total!B664,exp!$Q$8:$Q$507)</f>
        <v>0</v>
      </c>
      <c r="P664" s="111">
        <f>IF(B664&lt;&gt;"",SUMIF(total!$B$8:$B$1007,total!B664,$F$8:$F$1007),0)</f>
        <v>0</v>
      </c>
      <c r="Q664" s="110">
        <f>SUMIF(total!$B$8:$B$1007,total!B664,$I$8:$I$1007)</f>
        <v>0</v>
      </c>
      <c r="R664" s="110">
        <f>SUMIF(acc!$B$8:$B$507,total!D664,acc!$J$8:$J$507)</f>
        <v>0</v>
      </c>
      <c r="S664" s="110">
        <f>IF(D664&lt;&gt;"",SUMIF(total!$D$8:$D$1007,total!D664,$F$8:$F$1007),0)</f>
        <v>0</v>
      </c>
      <c r="T664" s="110">
        <f>SUMIF(pay!$B$8:$B$507,total!G664,pay!$H$8:$H$507)</f>
        <v>0</v>
      </c>
      <c r="U664" s="110">
        <f>IF(G664&lt;&gt;"",SUMIF(total!$G$8:$G$1007,total!G664,$I$8:$I$1007),0)</f>
        <v>0</v>
      </c>
    </row>
    <row r="665" spans="1:21" x14ac:dyDescent="0.25">
      <c r="A665" s="69">
        <v>658</v>
      </c>
      <c r="B665" s="69" t="str">
        <f>IF(AND(C665&lt;&gt;"",C665&lt;&gt;" -  -  -  -  - "),VLOOKUP(C665,exp!$A$8:$B$507,2,FALSE),"")</f>
        <v/>
      </c>
      <c r="C665" s="60"/>
      <c r="D665" s="69" t="str">
        <f>IF(AND(E665&lt;&gt;"",E665&lt;&gt;" -  -  -  -  - "),VLOOKUP(E665,acc!$A$8:$B$507,2,FALSE),"")</f>
        <v/>
      </c>
      <c r="E665" s="60"/>
      <c r="F665" s="44"/>
      <c r="G665" s="69" t="str">
        <f>IF(AND(H665&lt;&gt;"",H665&lt;&gt;" -  -  -  -  - "),VLOOKUP(H665,pay!$A$8:$B$507,2,FALSE),"")</f>
        <v/>
      </c>
      <c r="H665" s="60"/>
      <c r="I665" s="44"/>
      <c r="J665" s="93" t="str">
        <f t="shared" si="50"/>
        <v>OK</v>
      </c>
      <c r="K665" s="93" t="str">
        <f t="shared" si="51"/>
        <v>OK</v>
      </c>
      <c r="L665" s="93" t="str">
        <f t="shared" si="52"/>
        <v>OK</v>
      </c>
      <c r="M665" s="93" t="str">
        <f t="shared" si="53"/>
        <v>OK</v>
      </c>
      <c r="N665" s="63" t="str">
        <f t="shared" si="54"/>
        <v/>
      </c>
      <c r="O665" s="110">
        <f>SUMIF(exp!$B$8:$B$507,total!B665,exp!$Q$8:$Q$507)</f>
        <v>0</v>
      </c>
      <c r="P665" s="111">
        <f>IF(B665&lt;&gt;"",SUMIF(total!$B$8:$B$1007,total!B665,$F$8:$F$1007),0)</f>
        <v>0</v>
      </c>
      <c r="Q665" s="110">
        <f>SUMIF(total!$B$8:$B$1007,total!B665,$I$8:$I$1007)</f>
        <v>0</v>
      </c>
      <c r="R665" s="110">
        <f>SUMIF(acc!$B$8:$B$507,total!D665,acc!$J$8:$J$507)</f>
        <v>0</v>
      </c>
      <c r="S665" s="110">
        <f>IF(D665&lt;&gt;"",SUMIF(total!$D$8:$D$1007,total!D665,$F$8:$F$1007),0)</f>
        <v>0</v>
      </c>
      <c r="T665" s="110">
        <f>SUMIF(pay!$B$8:$B$507,total!G665,pay!$H$8:$H$507)</f>
        <v>0</v>
      </c>
      <c r="U665" s="110">
        <f>IF(G665&lt;&gt;"",SUMIF(total!$G$8:$G$1007,total!G665,$I$8:$I$1007),0)</f>
        <v>0</v>
      </c>
    </row>
    <row r="666" spans="1:21" x14ac:dyDescent="0.25">
      <c r="A666" s="69">
        <v>659</v>
      </c>
      <c r="B666" s="69" t="str">
        <f>IF(AND(C666&lt;&gt;"",C666&lt;&gt;" -  -  -  -  - "),VLOOKUP(C666,exp!$A$8:$B$507,2,FALSE),"")</f>
        <v/>
      </c>
      <c r="C666" s="60"/>
      <c r="D666" s="69" t="str">
        <f>IF(AND(E666&lt;&gt;"",E666&lt;&gt;" -  -  -  -  - "),VLOOKUP(E666,acc!$A$8:$B$507,2,FALSE),"")</f>
        <v/>
      </c>
      <c r="E666" s="60"/>
      <c r="F666" s="44"/>
      <c r="G666" s="69" t="str">
        <f>IF(AND(H666&lt;&gt;"",H666&lt;&gt;" -  -  -  -  - "),VLOOKUP(H666,pay!$A$8:$B$507,2,FALSE),"")</f>
        <v/>
      </c>
      <c r="H666" s="60"/>
      <c r="I666" s="44"/>
      <c r="J666" s="93" t="str">
        <f t="shared" si="50"/>
        <v>OK</v>
      </c>
      <c r="K666" s="93" t="str">
        <f t="shared" si="51"/>
        <v>OK</v>
      </c>
      <c r="L666" s="93" t="str">
        <f t="shared" si="52"/>
        <v>OK</v>
      </c>
      <c r="M666" s="93" t="str">
        <f t="shared" si="53"/>
        <v>OK</v>
      </c>
      <c r="N666" s="63" t="str">
        <f t="shared" si="54"/>
        <v/>
      </c>
      <c r="O666" s="110">
        <f>SUMIF(exp!$B$8:$B$507,total!B666,exp!$Q$8:$Q$507)</f>
        <v>0</v>
      </c>
      <c r="P666" s="111">
        <f>IF(B666&lt;&gt;"",SUMIF(total!$B$8:$B$1007,total!B666,$F$8:$F$1007),0)</f>
        <v>0</v>
      </c>
      <c r="Q666" s="110">
        <f>SUMIF(total!$B$8:$B$1007,total!B666,$I$8:$I$1007)</f>
        <v>0</v>
      </c>
      <c r="R666" s="110">
        <f>SUMIF(acc!$B$8:$B$507,total!D666,acc!$J$8:$J$507)</f>
        <v>0</v>
      </c>
      <c r="S666" s="110">
        <f>IF(D666&lt;&gt;"",SUMIF(total!$D$8:$D$1007,total!D666,$F$8:$F$1007),0)</f>
        <v>0</v>
      </c>
      <c r="T666" s="110">
        <f>SUMIF(pay!$B$8:$B$507,total!G666,pay!$H$8:$H$507)</f>
        <v>0</v>
      </c>
      <c r="U666" s="110">
        <f>IF(G666&lt;&gt;"",SUMIF(total!$G$8:$G$1007,total!G666,$I$8:$I$1007),0)</f>
        <v>0</v>
      </c>
    </row>
    <row r="667" spans="1:21" x14ac:dyDescent="0.25">
      <c r="A667" s="69">
        <v>660</v>
      </c>
      <c r="B667" s="69" t="str">
        <f>IF(AND(C667&lt;&gt;"",C667&lt;&gt;" -  -  -  -  - "),VLOOKUP(C667,exp!$A$8:$B$507,2,FALSE),"")</f>
        <v/>
      </c>
      <c r="C667" s="60"/>
      <c r="D667" s="69" t="str">
        <f>IF(AND(E667&lt;&gt;"",E667&lt;&gt;" -  -  -  -  - "),VLOOKUP(E667,acc!$A$8:$B$507,2,FALSE),"")</f>
        <v/>
      </c>
      <c r="E667" s="60"/>
      <c r="F667" s="44"/>
      <c r="G667" s="69" t="str">
        <f>IF(AND(H667&lt;&gt;"",H667&lt;&gt;" -  -  -  -  - "),VLOOKUP(H667,pay!$A$8:$B$507,2,FALSE),"")</f>
        <v/>
      </c>
      <c r="H667" s="60"/>
      <c r="I667" s="44"/>
      <c r="J667" s="93" t="str">
        <f t="shared" si="50"/>
        <v>OK</v>
      </c>
      <c r="K667" s="93" t="str">
        <f t="shared" si="51"/>
        <v>OK</v>
      </c>
      <c r="L667" s="93" t="str">
        <f t="shared" si="52"/>
        <v>OK</v>
      </c>
      <c r="M667" s="93" t="str">
        <f t="shared" si="53"/>
        <v>OK</v>
      </c>
      <c r="N667" s="63" t="str">
        <f t="shared" si="54"/>
        <v/>
      </c>
      <c r="O667" s="110">
        <f>SUMIF(exp!$B$8:$B$507,total!B667,exp!$Q$8:$Q$507)</f>
        <v>0</v>
      </c>
      <c r="P667" s="111">
        <f>IF(B667&lt;&gt;"",SUMIF(total!$B$8:$B$1007,total!B667,$F$8:$F$1007),0)</f>
        <v>0</v>
      </c>
      <c r="Q667" s="110">
        <f>SUMIF(total!$B$8:$B$1007,total!B667,$I$8:$I$1007)</f>
        <v>0</v>
      </c>
      <c r="R667" s="110">
        <f>SUMIF(acc!$B$8:$B$507,total!D667,acc!$J$8:$J$507)</f>
        <v>0</v>
      </c>
      <c r="S667" s="110">
        <f>IF(D667&lt;&gt;"",SUMIF(total!$D$8:$D$1007,total!D667,$F$8:$F$1007),0)</f>
        <v>0</v>
      </c>
      <c r="T667" s="110">
        <f>SUMIF(pay!$B$8:$B$507,total!G667,pay!$H$8:$H$507)</f>
        <v>0</v>
      </c>
      <c r="U667" s="110">
        <f>IF(G667&lt;&gt;"",SUMIF(total!$G$8:$G$1007,total!G667,$I$8:$I$1007),0)</f>
        <v>0</v>
      </c>
    </row>
    <row r="668" spans="1:21" x14ac:dyDescent="0.25">
      <c r="A668" s="69">
        <v>661</v>
      </c>
      <c r="B668" s="69" t="str">
        <f>IF(AND(C668&lt;&gt;"",C668&lt;&gt;" -  -  -  -  - "),VLOOKUP(C668,exp!$A$8:$B$507,2,FALSE),"")</f>
        <v/>
      </c>
      <c r="C668" s="60"/>
      <c r="D668" s="69" t="str">
        <f>IF(AND(E668&lt;&gt;"",E668&lt;&gt;" -  -  -  -  - "),VLOOKUP(E668,acc!$A$8:$B$507,2,FALSE),"")</f>
        <v/>
      </c>
      <c r="E668" s="60"/>
      <c r="F668" s="44"/>
      <c r="G668" s="69" t="str">
        <f>IF(AND(H668&lt;&gt;"",H668&lt;&gt;" -  -  -  -  - "),VLOOKUP(H668,pay!$A$8:$B$507,2,FALSE),"")</f>
        <v/>
      </c>
      <c r="H668" s="60"/>
      <c r="I668" s="44"/>
      <c r="J668" s="93" t="str">
        <f t="shared" si="50"/>
        <v>OK</v>
      </c>
      <c r="K668" s="93" t="str">
        <f t="shared" si="51"/>
        <v>OK</v>
      </c>
      <c r="L668" s="93" t="str">
        <f t="shared" si="52"/>
        <v>OK</v>
      </c>
      <c r="M668" s="93" t="str">
        <f t="shared" si="53"/>
        <v>OK</v>
      </c>
      <c r="N668" s="63" t="str">
        <f t="shared" si="54"/>
        <v/>
      </c>
      <c r="O668" s="110">
        <f>SUMIF(exp!$B$8:$B$507,total!B668,exp!$Q$8:$Q$507)</f>
        <v>0</v>
      </c>
      <c r="P668" s="111">
        <f>IF(B668&lt;&gt;"",SUMIF(total!$B$8:$B$1007,total!B668,$F$8:$F$1007),0)</f>
        <v>0</v>
      </c>
      <c r="Q668" s="110">
        <f>SUMIF(total!$B$8:$B$1007,total!B668,$I$8:$I$1007)</f>
        <v>0</v>
      </c>
      <c r="R668" s="110">
        <f>SUMIF(acc!$B$8:$B$507,total!D668,acc!$J$8:$J$507)</f>
        <v>0</v>
      </c>
      <c r="S668" s="110">
        <f>IF(D668&lt;&gt;"",SUMIF(total!$D$8:$D$1007,total!D668,$F$8:$F$1007),0)</f>
        <v>0</v>
      </c>
      <c r="T668" s="110">
        <f>SUMIF(pay!$B$8:$B$507,total!G668,pay!$H$8:$H$507)</f>
        <v>0</v>
      </c>
      <c r="U668" s="110">
        <f>IF(G668&lt;&gt;"",SUMIF(total!$G$8:$G$1007,total!G668,$I$8:$I$1007),0)</f>
        <v>0</v>
      </c>
    </row>
    <row r="669" spans="1:21" x14ac:dyDescent="0.25">
      <c r="A669" s="69">
        <v>662</v>
      </c>
      <c r="B669" s="69" t="str">
        <f>IF(AND(C669&lt;&gt;"",C669&lt;&gt;" -  -  -  -  - "),VLOOKUP(C669,exp!$A$8:$B$507,2,FALSE),"")</f>
        <v/>
      </c>
      <c r="C669" s="60"/>
      <c r="D669" s="69" t="str">
        <f>IF(AND(E669&lt;&gt;"",E669&lt;&gt;" -  -  -  -  - "),VLOOKUP(E669,acc!$A$8:$B$507,2,FALSE),"")</f>
        <v/>
      </c>
      <c r="E669" s="60"/>
      <c r="F669" s="44"/>
      <c r="G669" s="69" t="str">
        <f>IF(AND(H669&lt;&gt;"",H669&lt;&gt;" -  -  -  -  - "),VLOOKUP(H669,pay!$A$8:$B$507,2,FALSE),"")</f>
        <v/>
      </c>
      <c r="H669" s="60"/>
      <c r="I669" s="44"/>
      <c r="J669" s="93" t="str">
        <f t="shared" si="50"/>
        <v>OK</v>
      </c>
      <c r="K669" s="93" t="str">
        <f t="shared" si="51"/>
        <v>OK</v>
      </c>
      <c r="L669" s="93" t="str">
        <f t="shared" si="52"/>
        <v>OK</v>
      </c>
      <c r="M669" s="93" t="str">
        <f t="shared" si="53"/>
        <v>OK</v>
      </c>
      <c r="N669" s="63" t="str">
        <f t="shared" si="54"/>
        <v/>
      </c>
      <c r="O669" s="110">
        <f>SUMIF(exp!$B$8:$B$507,total!B669,exp!$Q$8:$Q$507)</f>
        <v>0</v>
      </c>
      <c r="P669" s="111">
        <f>IF(B669&lt;&gt;"",SUMIF(total!$B$8:$B$1007,total!B669,$F$8:$F$1007),0)</f>
        <v>0</v>
      </c>
      <c r="Q669" s="110">
        <f>SUMIF(total!$B$8:$B$1007,total!B669,$I$8:$I$1007)</f>
        <v>0</v>
      </c>
      <c r="R669" s="110">
        <f>SUMIF(acc!$B$8:$B$507,total!D669,acc!$J$8:$J$507)</f>
        <v>0</v>
      </c>
      <c r="S669" s="110">
        <f>IF(D669&lt;&gt;"",SUMIF(total!$D$8:$D$1007,total!D669,$F$8:$F$1007),0)</f>
        <v>0</v>
      </c>
      <c r="T669" s="110">
        <f>SUMIF(pay!$B$8:$B$507,total!G669,pay!$H$8:$H$507)</f>
        <v>0</v>
      </c>
      <c r="U669" s="110">
        <f>IF(G669&lt;&gt;"",SUMIF(total!$G$8:$G$1007,total!G669,$I$8:$I$1007),0)</f>
        <v>0</v>
      </c>
    </row>
    <row r="670" spans="1:21" x14ac:dyDescent="0.25">
      <c r="A670" s="69">
        <v>663</v>
      </c>
      <c r="B670" s="69" t="str">
        <f>IF(AND(C670&lt;&gt;"",C670&lt;&gt;" -  -  -  -  - "),VLOOKUP(C670,exp!$A$8:$B$507,2,FALSE),"")</f>
        <v/>
      </c>
      <c r="C670" s="60"/>
      <c r="D670" s="69" t="str">
        <f>IF(AND(E670&lt;&gt;"",E670&lt;&gt;" -  -  -  -  - "),VLOOKUP(E670,acc!$A$8:$B$507,2,FALSE),"")</f>
        <v/>
      </c>
      <c r="E670" s="60"/>
      <c r="F670" s="44"/>
      <c r="G670" s="69" t="str">
        <f>IF(AND(H670&lt;&gt;"",H670&lt;&gt;" -  -  -  -  - "),VLOOKUP(H670,pay!$A$8:$B$507,2,FALSE),"")</f>
        <v/>
      </c>
      <c r="H670" s="60"/>
      <c r="I670" s="44"/>
      <c r="J670" s="93" t="str">
        <f t="shared" si="50"/>
        <v>OK</v>
      </c>
      <c r="K670" s="93" t="str">
        <f t="shared" si="51"/>
        <v>OK</v>
      </c>
      <c r="L670" s="93" t="str">
        <f t="shared" si="52"/>
        <v>OK</v>
      </c>
      <c r="M670" s="93" t="str">
        <f t="shared" si="53"/>
        <v>OK</v>
      </c>
      <c r="N670" s="63" t="str">
        <f t="shared" si="54"/>
        <v/>
      </c>
      <c r="O670" s="110">
        <f>SUMIF(exp!$B$8:$B$507,total!B670,exp!$Q$8:$Q$507)</f>
        <v>0</v>
      </c>
      <c r="P670" s="111">
        <f>IF(B670&lt;&gt;"",SUMIF(total!$B$8:$B$1007,total!B670,$F$8:$F$1007),0)</f>
        <v>0</v>
      </c>
      <c r="Q670" s="110">
        <f>SUMIF(total!$B$8:$B$1007,total!B670,$I$8:$I$1007)</f>
        <v>0</v>
      </c>
      <c r="R670" s="110">
        <f>SUMIF(acc!$B$8:$B$507,total!D670,acc!$J$8:$J$507)</f>
        <v>0</v>
      </c>
      <c r="S670" s="110">
        <f>IF(D670&lt;&gt;"",SUMIF(total!$D$8:$D$1007,total!D670,$F$8:$F$1007),0)</f>
        <v>0</v>
      </c>
      <c r="T670" s="110">
        <f>SUMIF(pay!$B$8:$B$507,total!G670,pay!$H$8:$H$507)</f>
        <v>0</v>
      </c>
      <c r="U670" s="110">
        <f>IF(G670&lt;&gt;"",SUMIF(total!$G$8:$G$1007,total!G670,$I$8:$I$1007),0)</f>
        <v>0</v>
      </c>
    </row>
    <row r="671" spans="1:21" x14ac:dyDescent="0.25">
      <c r="A671" s="69">
        <v>664</v>
      </c>
      <c r="B671" s="69" t="str">
        <f>IF(AND(C671&lt;&gt;"",C671&lt;&gt;" -  -  -  -  - "),VLOOKUP(C671,exp!$A$8:$B$507,2,FALSE),"")</f>
        <v/>
      </c>
      <c r="C671" s="60"/>
      <c r="D671" s="69" t="str">
        <f>IF(AND(E671&lt;&gt;"",E671&lt;&gt;" -  -  -  -  - "),VLOOKUP(E671,acc!$A$8:$B$507,2,FALSE),"")</f>
        <v/>
      </c>
      <c r="E671" s="60"/>
      <c r="F671" s="44"/>
      <c r="G671" s="69" t="str">
        <f>IF(AND(H671&lt;&gt;"",H671&lt;&gt;" -  -  -  -  - "),VLOOKUP(H671,pay!$A$8:$B$507,2,FALSE),"")</f>
        <v/>
      </c>
      <c r="H671" s="60"/>
      <c r="I671" s="44"/>
      <c r="J671" s="93" t="str">
        <f t="shared" si="50"/>
        <v>OK</v>
      </c>
      <c r="K671" s="93" t="str">
        <f t="shared" si="51"/>
        <v>OK</v>
      </c>
      <c r="L671" s="93" t="str">
        <f t="shared" si="52"/>
        <v>OK</v>
      </c>
      <c r="M671" s="93" t="str">
        <f t="shared" si="53"/>
        <v>OK</v>
      </c>
      <c r="N671" s="63" t="str">
        <f t="shared" si="54"/>
        <v/>
      </c>
      <c r="O671" s="110">
        <f>SUMIF(exp!$B$8:$B$507,total!B671,exp!$Q$8:$Q$507)</f>
        <v>0</v>
      </c>
      <c r="P671" s="111">
        <f>IF(B671&lt;&gt;"",SUMIF(total!$B$8:$B$1007,total!B671,$F$8:$F$1007),0)</f>
        <v>0</v>
      </c>
      <c r="Q671" s="110">
        <f>SUMIF(total!$B$8:$B$1007,total!B671,$I$8:$I$1007)</f>
        <v>0</v>
      </c>
      <c r="R671" s="110">
        <f>SUMIF(acc!$B$8:$B$507,total!D671,acc!$J$8:$J$507)</f>
        <v>0</v>
      </c>
      <c r="S671" s="110">
        <f>IF(D671&lt;&gt;"",SUMIF(total!$D$8:$D$1007,total!D671,$F$8:$F$1007),0)</f>
        <v>0</v>
      </c>
      <c r="T671" s="110">
        <f>SUMIF(pay!$B$8:$B$507,total!G671,pay!$H$8:$H$507)</f>
        <v>0</v>
      </c>
      <c r="U671" s="110">
        <f>IF(G671&lt;&gt;"",SUMIF(total!$G$8:$G$1007,total!G671,$I$8:$I$1007),0)</f>
        <v>0</v>
      </c>
    </row>
    <row r="672" spans="1:21" x14ac:dyDescent="0.25">
      <c r="A672" s="69">
        <v>665</v>
      </c>
      <c r="B672" s="69" t="str">
        <f>IF(AND(C672&lt;&gt;"",C672&lt;&gt;" -  -  -  -  - "),VLOOKUP(C672,exp!$A$8:$B$507,2,FALSE),"")</f>
        <v/>
      </c>
      <c r="C672" s="60"/>
      <c r="D672" s="69" t="str">
        <f>IF(AND(E672&lt;&gt;"",E672&lt;&gt;" -  -  -  -  - "),VLOOKUP(E672,acc!$A$8:$B$507,2,FALSE),"")</f>
        <v/>
      </c>
      <c r="E672" s="60"/>
      <c r="F672" s="44"/>
      <c r="G672" s="69" t="str">
        <f>IF(AND(H672&lt;&gt;"",H672&lt;&gt;" -  -  -  -  - "),VLOOKUP(H672,pay!$A$8:$B$507,2,FALSE),"")</f>
        <v/>
      </c>
      <c r="H672" s="60"/>
      <c r="I672" s="44"/>
      <c r="J672" s="93" t="str">
        <f t="shared" si="50"/>
        <v>OK</v>
      </c>
      <c r="K672" s="93" t="str">
        <f t="shared" si="51"/>
        <v>OK</v>
      </c>
      <c r="L672" s="93" t="str">
        <f t="shared" si="52"/>
        <v>OK</v>
      </c>
      <c r="M672" s="93" t="str">
        <f t="shared" si="53"/>
        <v>OK</v>
      </c>
      <c r="N672" s="63" t="str">
        <f t="shared" si="54"/>
        <v/>
      </c>
      <c r="O672" s="110">
        <f>SUMIF(exp!$B$8:$B$507,total!B672,exp!$Q$8:$Q$507)</f>
        <v>0</v>
      </c>
      <c r="P672" s="111">
        <f>IF(B672&lt;&gt;"",SUMIF(total!$B$8:$B$1007,total!B672,$F$8:$F$1007),0)</f>
        <v>0</v>
      </c>
      <c r="Q672" s="110">
        <f>SUMIF(total!$B$8:$B$1007,total!B672,$I$8:$I$1007)</f>
        <v>0</v>
      </c>
      <c r="R672" s="110">
        <f>SUMIF(acc!$B$8:$B$507,total!D672,acc!$J$8:$J$507)</f>
        <v>0</v>
      </c>
      <c r="S672" s="110">
        <f>IF(D672&lt;&gt;"",SUMIF(total!$D$8:$D$1007,total!D672,$F$8:$F$1007),0)</f>
        <v>0</v>
      </c>
      <c r="T672" s="110">
        <f>SUMIF(pay!$B$8:$B$507,total!G672,pay!$H$8:$H$507)</f>
        <v>0</v>
      </c>
      <c r="U672" s="110">
        <f>IF(G672&lt;&gt;"",SUMIF(total!$G$8:$G$1007,total!G672,$I$8:$I$1007),0)</f>
        <v>0</v>
      </c>
    </row>
    <row r="673" spans="1:21" x14ac:dyDescent="0.25">
      <c r="A673" s="69">
        <v>666</v>
      </c>
      <c r="B673" s="69" t="str">
        <f>IF(AND(C673&lt;&gt;"",C673&lt;&gt;" -  -  -  -  - "),VLOOKUP(C673,exp!$A$8:$B$507,2,FALSE),"")</f>
        <v/>
      </c>
      <c r="C673" s="60"/>
      <c r="D673" s="69" t="str">
        <f>IF(AND(E673&lt;&gt;"",E673&lt;&gt;" -  -  -  -  - "),VLOOKUP(E673,acc!$A$8:$B$507,2,FALSE),"")</f>
        <v/>
      </c>
      <c r="E673" s="60"/>
      <c r="F673" s="44"/>
      <c r="G673" s="69" t="str">
        <f>IF(AND(H673&lt;&gt;"",H673&lt;&gt;" -  -  -  -  - "),VLOOKUP(H673,pay!$A$8:$B$507,2,FALSE),"")</f>
        <v/>
      </c>
      <c r="H673" s="60"/>
      <c r="I673" s="44"/>
      <c r="J673" s="93" t="str">
        <f t="shared" si="50"/>
        <v>OK</v>
      </c>
      <c r="K673" s="93" t="str">
        <f t="shared" si="51"/>
        <v>OK</v>
      </c>
      <c r="L673" s="93" t="str">
        <f t="shared" si="52"/>
        <v>OK</v>
      </c>
      <c r="M673" s="93" t="str">
        <f t="shared" si="53"/>
        <v>OK</v>
      </c>
      <c r="N673" s="63" t="str">
        <f t="shared" si="54"/>
        <v/>
      </c>
      <c r="O673" s="110">
        <f>SUMIF(exp!$B$8:$B$507,total!B673,exp!$Q$8:$Q$507)</f>
        <v>0</v>
      </c>
      <c r="P673" s="111">
        <f>IF(B673&lt;&gt;"",SUMIF(total!$B$8:$B$1007,total!B673,$F$8:$F$1007),0)</f>
        <v>0</v>
      </c>
      <c r="Q673" s="110">
        <f>SUMIF(total!$B$8:$B$1007,total!B673,$I$8:$I$1007)</f>
        <v>0</v>
      </c>
      <c r="R673" s="110">
        <f>SUMIF(acc!$B$8:$B$507,total!D673,acc!$J$8:$J$507)</f>
        <v>0</v>
      </c>
      <c r="S673" s="110">
        <f>IF(D673&lt;&gt;"",SUMIF(total!$D$8:$D$1007,total!D673,$F$8:$F$1007),0)</f>
        <v>0</v>
      </c>
      <c r="T673" s="110">
        <f>SUMIF(pay!$B$8:$B$507,total!G673,pay!$H$8:$H$507)</f>
        <v>0</v>
      </c>
      <c r="U673" s="110">
        <f>IF(G673&lt;&gt;"",SUMIF(total!$G$8:$G$1007,total!G673,$I$8:$I$1007),0)</f>
        <v>0</v>
      </c>
    </row>
    <row r="674" spans="1:21" x14ac:dyDescent="0.25">
      <c r="A674" s="69">
        <v>667</v>
      </c>
      <c r="B674" s="69" t="str">
        <f>IF(AND(C674&lt;&gt;"",C674&lt;&gt;" -  -  -  -  - "),VLOOKUP(C674,exp!$A$8:$B$507,2,FALSE),"")</f>
        <v/>
      </c>
      <c r="C674" s="60"/>
      <c r="D674" s="69" t="str">
        <f>IF(AND(E674&lt;&gt;"",E674&lt;&gt;" -  -  -  -  - "),VLOOKUP(E674,acc!$A$8:$B$507,2,FALSE),"")</f>
        <v/>
      </c>
      <c r="E674" s="60"/>
      <c r="F674" s="44"/>
      <c r="G674" s="69" t="str">
        <f>IF(AND(H674&lt;&gt;"",H674&lt;&gt;" -  -  -  -  - "),VLOOKUP(H674,pay!$A$8:$B$507,2,FALSE),"")</f>
        <v/>
      </c>
      <c r="H674" s="60"/>
      <c r="I674" s="44"/>
      <c r="J674" s="93" t="str">
        <f t="shared" si="50"/>
        <v>OK</v>
      </c>
      <c r="K674" s="93" t="str">
        <f t="shared" si="51"/>
        <v>OK</v>
      </c>
      <c r="L674" s="93" t="str">
        <f t="shared" si="52"/>
        <v>OK</v>
      </c>
      <c r="M674" s="93" t="str">
        <f t="shared" si="53"/>
        <v>OK</v>
      </c>
      <c r="N674" s="63" t="str">
        <f t="shared" si="54"/>
        <v/>
      </c>
      <c r="O674" s="110">
        <f>SUMIF(exp!$B$8:$B$507,total!B674,exp!$Q$8:$Q$507)</f>
        <v>0</v>
      </c>
      <c r="P674" s="111">
        <f>IF(B674&lt;&gt;"",SUMIF(total!$B$8:$B$1007,total!B674,$F$8:$F$1007),0)</f>
        <v>0</v>
      </c>
      <c r="Q674" s="110">
        <f>SUMIF(total!$B$8:$B$1007,total!B674,$I$8:$I$1007)</f>
        <v>0</v>
      </c>
      <c r="R674" s="110">
        <f>SUMIF(acc!$B$8:$B$507,total!D674,acc!$J$8:$J$507)</f>
        <v>0</v>
      </c>
      <c r="S674" s="110">
        <f>IF(D674&lt;&gt;"",SUMIF(total!$D$8:$D$1007,total!D674,$F$8:$F$1007),0)</f>
        <v>0</v>
      </c>
      <c r="T674" s="110">
        <f>SUMIF(pay!$B$8:$B$507,total!G674,pay!$H$8:$H$507)</f>
        <v>0</v>
      </c>
      <c r="U674" s="110">
        <f>IF(G674&lt;&gt;"",SUMIF(total!$G$8:$G$1007,total!G674,$I$8:$I$1007),0)</f>
        <v>0</v>
      </c>
    </row>
    <row r="675" spans="1:21" x14ac:dyDescent="0.25">
      <c r="A675" s="69">
        <v>668</v>
      </c>
      <c r="B675" s="69" t="str">
        <f>IF(AND(C675&lt;&gt;"",C675&lt;&gt;" -  -  -  -  - "),VLOOKUP(C675,exp!$A$8:$B$507,2,FALSE),"")</f>
        <v/>
      </c>
      <c r="C675" s="60"/>
      <c r="D675" s="69" t="str">
        <f>IF(AND(E675&lt;&gt;"",E675&lt;&gt;" -  -  -  -  - "),VLOOKUP(E675,acc!$A$8:$B$507,2,FALSE),"")</f>
        <v/>
      </c>
      <c r="E675" s="60"/>
      <c r="F675" s="44"/>
      <c r="G675" s="69" t="str">
        <f>IF(AND(H675&lt;&gt;"",H675&lt;&gt;" -  -  -  -  - "),VLOOKUP(H675,pay!$A$8:$B$507,2,FALSE),"")</f>
        <v/>
      </c>
      <c r="H675" s="60"/>
      <c r="I675" s="44"/>
      <c r="J675" s="93" t="str">
        <f t="shared" si="50"/>
        <v>OK</v>
      </c>
      <c r="K675" s="93" t="str">
        <f t="shared" si="51"/>
        <v>OK</v>
      </c>
      <c r="L675" s="93" t="str">
        <f t="shared" si="52"/>
        <v>OK</v>
      </c>
      <c r="M675" s="93" t="str">
        <f t="shared" si="53"/>
        <v>OK</v>
      </c>
      <c r="N675" s="63" t="str">
        <f t="shared" si="54"/>
        <v/>
      </c>
      <c r="O675" s="110">
        <f>SUMIF(exp!$B$8:$B$507,total!B675,exp!$Q$8:$Q$507)</f>
        <v>0</v>
      </c>
      <c r="P675" s="111">
        <f>IF(B675&lt;&gt;"",SUMIF(total!$B$8:$B$1007,total!B675,$F$8:$F$1007),0)</f>
        <v>0</v>
      </c>
      <c r="Q675" s="110">
        <f>SUMIF(total!$B$8:$B$1007,total!B675,$I$8:$I$1007)</f>
        <v>0</v>
      </c>
      <c r="R675" s="110">
        <f>SUMIF(acc!$B$8:$B$507,total!D675,acc!$J$8:$J$507)</f>
        <v>0</v>
      </c>
      <c r="S675" s="110">
        <f>IF(D675&lt;&gt;"",SUMIF(total!$D$8:$D$1007,total!D675,$F$8:$F$1007),0)</f>
        <v>0</v>
      </c>
      <c r="T675" s="110">
        <f>SUMIF(pay!$B$8:$B$507,total!G675,pay!$H$8:$H$507)</f>
        <v>0</v>
      </c>
      <c r="U675" s="110">
        <f>IF(G675&lt;&gt;"",SUMIF(total!$G$8:$G$1007,total!G675,$I$8:$I$1007),0)</f>
        <v>0</v>
      </c>
    </row>
    <row r="676" spans="1:21" x14ac:dyDescent="0.25">
      <c r="A676" s="69">
        <v>669</v>
      </c>
      <c r="B676" s="69" t="str">
        <f>IF(AND(C676&lt;&gt;"",C676&lt;&gt;" -  -  -  -  - "),VLOOKUP(C676,exp!$A$8:$B$507,2,FALSE),"")</f>
        <v/>
      </c>
      <c r="C676" s="60"/>
      <c r="D676" s="69" t="str">
        <f>IF(AND(E676&lt;&gt;"",E676&lt;&gt;" -  -  -  -  - "),VLOOKUP(E676,acc!$A$8:$B$507,2,FALSE),"")</f>
        <v/>
      </c>
      <c r="E676" s="60"/>
      <c r="F676" s="44"/>
      <c r="G676" s="69" t="str">
        <f>IF(AND(H676&lt;&gt;"",H676&lt;&gt;" -  -  -  -  - "),VLOOKUP(H676,pay!$A$8:$B$507,2,FALSE),"")</f>
        <v/>
      </c>
      <c r="H676" s="60"/>
      <c r="I676" s="44"/>
      <c r="J676" s="93" t="str">
        <f t="shared" si="50"/>
        <v>OK</v>
      </c>
      <c r="K676" s="93" t="str">
        <f t="shared" si="51"/>
        <v>OK</v>
      </c>
      <c r="L676" s="93" t="str">
        <f t="shared" si="52"/>
        <v>OK</v>
      </c>
      <c r="M676" s="93" t="str">
        <f t="shared" si="53"/>
        <v>OK</v>
      </c>
      <c r="N676" s="63" t="str">
        <f t="shared" si="54"/>
        <v/>
      </c>
      <c r="O676" s="110">
        <f>SUMIF(exp!$B$8:$B$507,total!B676,exp!$Q$8:$Q$507)</f>
        <v>0</v>
      </c>
      <c r="P676" s="111">
        <f>IF(B676&lt;&gt;"",SUMIF(total!$B$8:$B$1007,total!B676,$F$8:$F$1007),0)</f>
        <v>0</v>
      </c>
      <c r="Q676" s="110">
        <f>SUMIF(total!$B$8:$B$1007,total!B676,$I$8:$I$1007)</f>
        <v>0</v>
      </c>
      <c r="R676" s="110">
        <f>SUMIF(acc!$B$8:$B$507,total!D676,acc!$J$8:$J$507)</f>
        <v>0</v>
      </c>
      <c r="S676" s="110">
        <f>IF(D676&lt;&gt;"",SUMIF(total!$D$8:$D$1007,total!D676,$F$8:$F$1007),0)</f>
        <v>0</v>
      </c>
      <c r="T676" s="110">
        <f>SUMIF(pay!$B$8:$B$507,total!G676,pay!$H$8:$H$507)</f>
        <v>0</v>
      </c>
      <c r="U676" s="110">
        <f>IF(G676&lt;&gt;"",SUMIF(total!$G$8:$G$1007,total!G676,$I$8:$I$1007),0)</f>
        <v>0</v>
      </c>
    </row>
    <row r="677" spans="1:21" x14ac:dyDescent="0.25">
      <c r="A677" s="69">
        <v>670</v>
      </c>
      <c r="B677" s="69" t="str">
        <f>IF(AND(C677&lt;&gt;"",C677&lt;&gt;" -  -  -  -  - "),VLOOKUP(C677,exp!$A$8:$B$507,2,FALSE),"")</f>
        <v/>
      </c>
      <c r="C677" s="60"/>
      <c r="D677" s="69" t="str">
        <f>IF(AND(E677&lt;&gt;"",E677&lt;&gt;" -  -  -  -  - "),VLOOKUP(E677,acc!$A$8:$B$507,2,FALSE),"")</f>
        <v/>
      </c>
      <c r="E677" s="60"/>
      <c r="F677" s="44"/>
      <c r="G677" s="69" t="str">
        <f>IF(AND(H677&lt;&gt;"",H677&lt;&gt;" -  -  -  -  - "),VLOOKUP(H677,pay!$A$8:$B$507,2,FALSE),"")</f>
        <v/>
      </c>
      <c r="H677" s="60"/>
      <c r="I677" s="44"/>
      <c r="J677" s="93" t="str">
        <f t="shared" si="50"/>
        <v>OK</v>
      </c>
      <c r="K677" s="93" t="str">
        <f t="shared" si="51"/>
        <v>OK</v>
      </c>
      <c r="L677" s="93" t="str">
        <f t="shared" si="52"/>
        <v>OK</v>
      </c>
      <c r="M677" s="93" t="str">
        <f t="shared" si="53"/>
        <v>OK</v>
      </c>
      <c r="N677" s="63" t="str">
        <f t="shared" si="54"/>
        <v/>
      </c>
      <c r="O677" s="110">
        <f>SUMIF(exp!$B$8:$B$507,total!B677,exp!$Q$8:$Q$507)</f>
        <v>0</v>
      </c>
      <c r="P677" s="111">
        <f>IF(B677&lt;&gt;"",SUMIF(total!$B$8:$B$1007,total!B677,$F$8:$F$1007),0)</f>
        <v>0</v>
      </c>
      <c r="Q677" s="110">
        <f>SUMIF(total!$B$8:$B$1007,total!B677,$I$8:$I$1007)</f>
        <v>0</v>
      </c>
      <c r="R677" s="110">
        <f>SUMIF(acc!$B$8:$B$507,total!D677,acc!$J$8:$J$507)</f>
        <v>0</v>
      </c>
      <c r="S677" s="110">
        <f>IF(D677&lt;&gt;"",SUMIF(total!$D$8:$D$1007,total!D677,$F$8:$F$1007),0)</f>
        <v>0</v>
      </c>
      <c r="T677" s="110">
        <f>SUMIF(pay!$B$8:$B$507,total!G677,pay!$H$8:$H$507)</f>
        <v>0</v>
      </c>
      <c r="U677" s="110">
        <f>IF(G677&lt;&gt;"",SUMIF(total!$G$8:$G$1007,total!G677,$I$8:$I$1007),0)</f>
        <v>0</v>
      </c>
    </row>
    <row r="678" spans="1:21" x14ac:dyDescent="0.25">
      <c r="A678" s="69">
        <v>671</v>
      </c>
      <c r="B678" s="69" t="str">
        <f>IF(AND(C678&lt;&gt;"",C678&lt;&gt;" -  -  -  -  - "),VLOOKUP(C678,exp!$A$8:$B$507,2,FALSE),"")</f>
        <v/>
      </c>
      <c r="C678" s="60"/>
      <c r="D678" s="69" t="str">
        <f>IF(AND(E678&lt;&gt;"",E678&lt;&gt;" -  -  -  -  - "),VLOOKUP(E678,acc!$A$8:$B$507,2,FALSE),"")</f>
        <v/>
      </c>
      <c r="E678" s="60"/>
      <c r="F678" s="44"/>
      <c r="G678" s="69" t="str">
        <f>IF(AND(H678&lt;&gt;"",H678&lt;&gt;" -  -  -  -  - "),VLOOKUP(H678,pay!$A$8:$B$507,2,FALSE),"")</f>
        <v/>
      </c>
      <c r="H678" s="60"/>
      <c r="I678" s="44"/>
      <c r="J678" s="93" t="str">
        <f t="shared" si="50"/>
        <v>OK</v>
      </c>
      <c r="K678" s="93" t="str">
        <f t="shared" si="51"/>
        <v>OK</v>
      </c>
      <c r="L678" s="93" t="str">
        <f t="shared" si="52"/>
        <v>OK</v>
      </c>
      <c r="M678" s="93" t="str">
        <f t="shared" si="53"/>
        <v>OK</v>
      </c>
      <c r="N678" s="63" t="str">
        <f t="shared" si="54"/>
        <v/>
      </c>
      <c r="O678" s="110">
        <f>SUMIF(exp!$B$8:$B$507,total!B678,exp!$Q$8:$Q$507)</f>
        <v>0</v>
      </c>
      <c r="P678" s="111">
        <f>IF(B678&lt;&gt;"",SUMIF(total!$B$8:$B$1007,total!B678,$F$8:$F$1007),0)</f>
        <v>0</v>
      </c>
      <c r="Q678" s="110">
        <f>SUMIF(total!$B$8:$B$1007,total!B678,$I$8:$I$1007)</f>
        <v>0</v>
      </c>
      <c r="R678" s="110">
        <f>SUMIF(acc!$B$8:$B$507,total!D678,acc!$J$8:$J$507)</f>
        <v>0</v>
      </c>
      <c r="S678" s="110">
        <f>IF(D678&lt;&gt;"",SUMIF(total!$D$8:$D$1007,total!D678,$F$8:$F$1007),0)</f>
        <v>0</v>
      </c>
      <c r="T678" s="110">
        <f>SUMIF(pay!$B$8:$B$507,total!G678,pay!$H$8:$H$507)</f>
        <v>0</v>
      </c>
      <c r="U678" s="110">
        <f>IF(G678&lt;&gt;"",SUMIF(total!$G$8:$G$1007,total!G678,$I$8:$I$1007),0)</f>
        <v>0</v>
      </c>
    </row>
    <row r="679" spans="1:21" x14ac:dyDescent="0.25">
      <c r="A679" s="69">
        <v>672</v>
      </c>
      <c r="B679" s="69" t="str">
        <f>IF(AND(C679&lt;&gt;"",C679&lt;&gt;" -  -  -  -  - "),VLOOKUP(C679,exp!$A$8:$B$507,2,FALSE),"")</f>
        <v/>
      </c>
      <c r="C679" s="60"/>
      <c r="D679" s="69" t="str">
        <f>IF(AND(E679&lt;&gt;"",E679&lt;&gt;" -  -  -  -  - "),VLOOKUP(E679,acc!$A$8:$B$507,2,FALSE),"")</f>
        <v/>
      </c>
      <c r="E679" s="60"/>
      <c r="F679" s="44"/>
      <c r="G679" s="69" t="str">
        <f>IF(AND(H679&lt;&gt;"",H679&lt;&gt;" -  -  -  -  - "),VLOOKUP(H679,pay!$A$8:$B$507,2,FALSE),"")</f>
        <v/>
      </c>
      <c r="H679" s="60"/>
      <c r="I679" s="44"/>
      <c r="J679" s="93" t="str">
        <f t="shared" si="50"/>
        <v>OK</v>
      </c>
      <c r="K679" s="93" t="str">
        <f t="shared" si="51"/>
        <v>OK</v>
      </c>
      <c r="L679" s="93" t="str">
        <f t="shared" si="52"/>
        <v>OK</v>
      </c>
      <c r="M679" s="93" t="str">
        <f t="shared" si="53"/>
        <v>OK</v>
      </c>
      <c r="N679" s="63" t="str">
        <f t="shared" si="54"/>
        <v/>
      </c>
      <c r="O679" s="110">
        <f>SUMIF(exp!$B$8:$B$507,total!B679,exp!$Q$8:$Q$507)</f>
        <v>0</v>
      </c>
      <c r="P679" s="111">
        <f>IF(B679&lt;&gt;"",SUMIF(total!$B$8:$B$1007,total!B679,$F$8:$F$1007),0)</f>
        <v>0</v>
      </c>
      <c r="Q679" s="110">
        <f>SUMIF(total!$B$8:$B$1007,total!B679,$I$8:$I$1007)</f>
        <v>0</v>
      </c>
      <c r="R679" s="110">
        <f>SUMIF(acc!$B$8:$B$507,total!D679,acc!$J$8:$J$507)</f>
        <v>0</v>
      </c>
      <c r="S679" s="110">
        <f>IF(D679&lt;&gt;"",SUMIF(total!$D$8:$D$1007,total!D679,$F$8:$F$1007),0)</f>
        <v>0</v>
      </c>
      <c r="T679" s="110">
        <f>SUMIF(pay!$B$8:$B$507,total!G679,pay!$H$8:$H$507)</f>
        <v>0</v>
      </c>
      <c r="U679" s="110">
        <f>IF(G679&lt;&gt;"",SUMIF(total!$G$8:$G$1007,total!G679,$I$8:$I$1007),0)</f>
        <v>0</v>
      </c>
    </row>
    <row r="680" spans="1:21" x14ac:dyDescent="0.25">
      <c r="A680" s="69">
        <v>673</v>
      </c>
      <c r="B680" s="69" t="str">
        <f>IF(AND(C680&lt;&gt;"",C680&lt;&gt;" -  -  -  -  - "),VLOOKUP(C680,exp!$A$8:$B$507,2,FALSE),"")</f>
        <v/>
      </c>
      <c r="C680" s="60"/>
      <c r="D680" s="69" t="str">
        <f>IF(AND(E680&lt;&gt;"",E680&lt;&gt;" -  -  -  -  - "),VLOOKUP(E680,acc!$A$8:$B$507,2,FALSE),"")</f>
        <v/>
      </c>
      <c r="E680" s="60"/>
      <c r="F680" s="44"/>
      <c r="G680" s="69" t="str">
        <f>IF(AND(H680&lt;&gt;"",H680&lt;&gt;" -  -  -  -  - "),VLOOKUP(H680,pay!$A$8:$B$507,2,FALSE),"")</f>
        <v/>
      </c>
      <c r="H680" s="60"/>
      <c r="I680" s="44"/>
      <c r="J680" s="93" t="str">
        <f t="shared" si="50"/>
        <v>OK</v>
      </c>
      <c r="K680" s="93" t="str">
        <f t="shared" si="51"/>
        <v>OK</v>
      </c>
      <c r="L680" s="93" t="str">
        <f t="shared" si="52"/>
        <v>OK</v>
      </c>
      <c r="M680" s="93" t="str">
        <f t="shared" si="53"/>
        <v>OK</v>
      </c>
      <c r="N680" s="63" t="str">
        <f t="shared" si="54"/>
        <v/>
      </c>
      <c r="O680" s="110">
        <f>SUMIF(exp!$B$8:$B$507,total!B680,exp!$Q$8:$Q$507)</f>
        <v>0</v>
      </c>
      <c r="P680" s="111">
        <f>IF(B680&lt;&gt;"",SUMIF(total!$B$8:$B$1007,total!B680,$F$8:$F$1007),0)</f>
        <v>0</v>
      </c>
      <c r="Q680" s="110">
        <f>SUMIF(total!$B$8:$B$1007,total!B680,$I$8:$I$1007)</f>
        <v>0</v>
      </c>
      <c r="R680" s="110">
        <f>SUMIF(acc!$B$8:$B$507,total!D680,acc!$J$8:$J$507)</f>
        <v>0</v>
      </c>
      <c r="S680" s="110">
        <f>IF(D680&lt;&gt;"",SUMIF(total!$D$8:$D$1007,total!D680,$F$8:$F$1007),0)</f>
        <v>0</v>
      </c>
      <c r="T680" s="110">
        <f>SUMIF(pay!$B$8:$B$507,total!G680,pay!$H$8:$H$507)</f>
        <v>0</v>
      </c>
      <c r="U680" s="110">
        <f>IF(G680&lt;&gt;"",SUMIF(total!$G$8:$G$1007,total!G680,$I$8:$I$1007),0)</f>
        <v>0</v>
      </c>
    </row>
    <row r="681" spans="1:21" x14ac:dyDescent="0.25">
      <c r="A681" s="69">
        <v>674</v>
      </c>
      <c r="B681" s="69" t="str">
        <f>IF(AND(C681&lt;&gt;"",C681&lt;&gt;" -  -  -  -  - "),VLOOKUP(C681,exp!$A$8:$B$507,2,FALSE),"")</f>
        <v/>
      </c>
      <c r="C681" s="60"/>
      <c r="D681" s="69" t="str">
        <f>IF(AND(E681&lt;&gt;"",E681&lt;&gt;" -  -  -  -  - "),VLOOKUP(E681,acc!$A$8:$B$507,2,FALSE),"")</f>
        <v/>
      </c>
      <c r="E681" s="60"/>
      <c r="F681" s="44"/>
      <c r="G681" s="69" t="str">
        <f>IF(AND(H681&lt;&gt;"",H681&lt;&gt;" -  -  -  -  - "),VLOOKUP(H681,pay!$A$8:$B$507,2,FALSE),"")</f>
        <v/>
      </c>
      <c r="H681" s="60"/>
      <c r="I681" s="44"/>
      <c r="J681" s="93" t="str">
        <f t="shared" si="50"/>
        <v>OK</v>
      </c>
      <c r="K681" s="93" t="str">
        <f t="shared" si="51"/>
        <v>OK</v>
      </c>
      <c r="L681" s="93" t="str">
        <f t="shared" si="52"/>
        <v>OK</v>
      </c>
      <c r="M681" s="93" t="str">
        <f t="shared" si="53"/>
        <v>OK</v>
      </c>
      <c r="N681" s="63" t="str">
        <f t="shared" si="54"/>
        <v/>
      </c>
      <c r="O681" s="110">
        <f>SUMIF(exp!$B$8:$B$507,total!B681,exp!$Q$8:$Q$507)</f>
        <v>0</v>
      </c>
      <c r="P681" s="111">
        <f>IF(B681&lt;&gt;"",SUMIF(total!$B$8:$B$1007,total!B681,$F$8:$F$1007),0)</f>
        <v>0</v>
      </c>
      <c r="Q681" s="110">
        <f>SUMIF(total!$B$8:$B$1007,total!B681,$I$8:$I$1007)</f>
        <v>0</v>
      </c>
      <c r="R681" s="110">
        <f>SUMIF(acc!$B$8:$B$507,total!D681,acc!$J$8:$J$507)</f>
        <v>0</v>
      </c>
      <c r="S681" s="110">
        <f>IF(D681&lt;&gt;"",SUMIF(total!$D$8:$D$1007,total!D681,$F$8:$F$1007),0)</f>
        <v>0</v>
      </c>
      <c r="T681" s="110">
        <f>SUMIF(pay!$B$8:$B$507,total!G681,pay!$H$8:$H$507)</f>
        <v>0</v>
      </c>
      <c r="U681" s="110">
        <f>IF(G681&lt;&gt;"",SUMIF(total!$G$8:$G$1007,total!G681,$I$8:$I$1007),0)</f>
        <v>0</v>
      </c>
    </row>
    <row r="682" spans="1:21" x14ac:dyDescent="0.25">
      <c r="A682" s="69">
        <v>675</v>
      </c>
      <c r="B682" s="69" t="str">
        <f>IF(AND(C682&lt;&gt;"",C682&lt;&gt;" -  -  -  -  - "),VLOOKUP(C682,exp!$A$8:$B$507,2,FALSE),"")</f>
        <v/>
      </c>
      <c r="C682" s="60"/>
      <c r="D682" s="69" t="str">
        <f>IF(AND(E682&lt;&gt;"",E682&lt;&gt;" -  -  -  -  - "),VLOOKUP(E682,acc!$A$8:$B$507,2,FALSE),"")</f>
        <v/>
      </c>
      <c r="E682" s="60"/>
      <c r="F682" s="44"/>
      <c r="G682" s="69" t="str">
        <f>IF(AND(H682&lt;&gt;"",H682&lt;&gt;" -  -  -  -  - "),VLOOKUP(H682,pay!$A$8:$B$507,2,FALSE),"")</f>
        <v/>
      </c>
      <c r="H682" s="60"/>
      <c r="I682" s="44"/>
      <c r="J682" s="93" t="str">
        <f t="shared" si="50"/>
        <v>OK</v>
      </c>
      <c r="K682" s="93" t="str">
        <f t="shared" si="51"/>
        <v>OK</v>
      </c>
      <c r="L682" s="93" t="str">
        <f t="shared" si="52"/>
        <v>OK</v>
      </c>
      <c r="M682" s="93" t="str">
        <f t="shared" si="53"/>
        <v>OK</v>
      </c>
      <c r="N682" s="63" t="str">
        <f t="shared" si="54"/>
        <v/>
      </c>
      <c r="O682" s="110">
        <f>SUMIF(exp!$B$8:$B$507,total!B682,exp!$Q$8:$Q$507)</f>
        <v>0</v>
      </c>
      <c r="P682" s="111">
        <f>IF(B682&lt;&gt;"",SUMIF(total!$B$8:$B$1007,total!B682,$F$8:$F$1007),0)</f>
        <v>0</v>
      </c>
      <c r="Q682" s="110">
        <f>SUMIF(total!$B$8:$B$1007,total!B682,$I$8:$I$1007)</f>
        <v>0</v>
      </c>
      <c r="R682" s="110">
        <f>SUMIF(acc!$B$8:$B$507,total!D682,acc!$J$8:$J$507)</f>
        <v>0</v>
      </c>
      <c r="S682" s="110">
        <f>IF(D682&lt;&gt;"",SUMIF(total!$D$8:$D$1007,total!D682,$F$8:$F$1007),0)</f>
        <v>0</v>
      </c>
      <c r="T682" s="110">
        <f>SUMIF(pay!$B$8:$B$507,total!G682,pay!$H$8:$H$507)</f>
        <v>0</v>
      </c>
      <c r="U682" s="110">
        <f>IF(G682&lt;&gt;"",SUMIF(total!$G$8:$G$1007,total!G682,$I$8:$I$1007),0)</f>
        <v>0</v>
      </c>
    </row>
    <row r="683" spans="1:21" x14ac:dyDescent="0.25">
      <c r="A683" s="69">
        <v>676</v>
      </c>
      <c r="B683" s="69" t="str">
        <f>IF(AND(C683&lt;&gt;"",C683&lt;&gt;" -  -  -  -  - "),VLOOKUP(C683,exp!$A$8:$B$507,2,FALSE),"")</f>
        <v/>
      </c>
      <c r="C683" s="60"/>
      <c r="D683" s="69" t="str">
        <f>IF(AND(E683&lt;&gt;"",E683&lt;&gt;" -  -  -  -  - "),VLOOKUP(E683,acc!$A$8:$B$507,2,FALSE),"")</f>
        <v/>
      </c>
      <c r="E683" s="60"/>
      <c r="F683" s="44"/>
      <c r="G683" s="69" t="str">
        <f>IF(AND(H683&lt;&gt;"",H683&lt;&gt;" -  -  -  -  - "),VLOOKUP(H683,pay!$A$8:$B$507,2,FALSE),"")</f>
        <v/>
      </c>
      <c r="H683" s="60"/>
      <c r="I683" s="44"/>
      <c r="J683" s="93" t="str">
        <f t="shared" si="50"/>
        <v>OK</v>
      </c>
      <c r="K683" s="93" t="str">
        <f t="shared" si="51"/>
        <v>OK</v>
      </c>
      <c r="L683" s="93" t="str">
        <f t="shared" si="52"/>
        <v>OK</v>
      </c>
      <c r="M683" s="93" t="str">
        <f t="shared" si="53"/>
        <v>OK</v>
      </c>
      <c r="N683" s="63" t="str">
        <f t="shared" si="54"/>
        <v/>
      </c>
      <c r="O683" s="110">
        <f>SUMIF(exp!$B$8:$B$507,total!B683,exp!$Q$8:$Q$507)</f>
        <v>0</v>
      </c>
      <c r="P683" s="111">
        <f>IF(B683&lt;&gt;"",SUMIF(total!$B$8:$B$1007,total!B683,$F$8:$F$1007),0)</f>
        <v>0</v>
      </c>
      <c r="Q683" s="110">
        <f>SUMIF(total!$B$8:$B$1007,total!B683,$I$8:$I$1007)</f>
        <v>0</v>
      </c>
      <c r="R683" s="110">
        <f>SUMIF(acc!$B$8:$B$507,total!D683,acc!$J$8:$J$507)</f>
        <v>0</v>
      </c>
      <c r="S683" s="110">
        <f>IF(D683&lt;&gt;"",SUMIF(total!$D$8:$D$1007,total!D683,$F$8:$F$1007),0)</f>
        <v>0</v>
      </c>
      <c r="T683" s="110">
        <f>SUMIF(pay!$B$8:$B$507,total!G683,pay!$H$8:$H$507)</f>
        <v>0</v>
      </c>
      <c r="U683" s="110">
        <f>IF(G683&lt;&gt;"",SUMIF(total!$G$8:$G$1007,total!G683,$I$8:$I$1007),0)</f>
        <v>0</v>
      </c>
    </row>
    <row r="684" spans="1:21" x14ac:dyDescent="0.25">
      <c r="A684" s="69">
        <v>677</v>
      </c>
      <c r="B684" s="69" t="str">
        <f>IF(AND(C684&lt;&gt;"",C684&lt;&gt;" -  -  -  -  - "),VLOOKUP(C684,exp!$A$8:$B$507,2,FALSE),"")</f>
        <v/>
      </c>
      <c r="C684" s="60"/>
      <c r="D684" s="69" t="str">
        <f>IF(AND(E684&lt;&gt;"",E684&lt;&gt;" -  -  -  -  - "),VLOOKUP(E684,acc!$A$8:$B$507,2,FALSE),"")</f>
        <v/>
      </c>
      <c r="E684" s="60"/>
      <c r="F684" s="44"/>
      <c r="G684" s="69" t="str">
        <f>IF(AND(H684&lt;&gt;"",H684&lt;&gt;" -  -  -  -  - "),VLOOKUP(H684,pay!$A$8:$B$507,2,FALSE),"")</f>
        <v/>
      </c>
      <c r="H684" s="60"/>
      <c r="I684" s="44"/>
      <c r="J684" s="93" t="str">
        <f t="shared" si="50"/>
        <v>OK</v>
      </c>
      <c r="K684" s="93" t="str">
        <f t="shared" si="51"/>
        <v>OK</v>
      </c>
      <c r="L684" s="93" t="str">
        <f t="shared" si="52"/>
        <v>OK</v>
      </c>
      <c r="M684" s="93" t="str">
        <f t="shared" si="53"/>
        <v>OK</v>
      </c>
      <c r="N684" s="63" t="str">
        <f t="shared" si="54"/>
        <v/>
      </c>
      <c r="O684" s="110">
        <f>SUMIF(exp!$B$8:$B$507,total!B684,exp!$Q$8:$Q$507)</f>
        <v>0</v>
      </c>
      <c r="P684" s="111">
        <f>IF(B684&lt;&gt;"",SUMIF(total!$B$8:$B$1007,total!B684,$F$8:$F$1007),0)</f>
        <v>0</v>
      </c>
      <c r="Q684" s="110">
        <f>SUMIF(total!$B$8:$B$1007,total!B684,$I$8:$I$1007)</f>
        <v>0</v>
      </c>
      <c r="R684" s="110">
        <f>SUMIF(acc!$B$8:$B$507,total!D684,acc!$J$8:$J$507)</f>
        <v>0</v>
      </c>
      <c r="S684" s="110">
        <f>IF(D684&lt;&gt;"",SUMIF(total!$D$8:$D$1007,total!D684,$F$8:$F$1007),0)</f>
        <v>0</v>
      </c>
      <c r="T684" s="110">
        <f>SUMIF(pay!$B$8:$B$507,total!G684,pay!$H$8:$H$507)</f>
        <v>0</v>
      </c>
      <c r="U684" s="110">
        <f>IF(G684&lt;&gt;"",SUMIF(total!$G$8:$G$1007,total!G684,$I$8:$I$1007),0)</f>
        <v>0</v>
      </c>
    </row>
    <row r="685" spans="1:21" x14ac:dyDescent="0.25">
      <c r="A685" s="69">
        <v>678</v>
      </c>
      <c r="B685" s="69" t="str">
        <f>IF(AND(C685&lt;&gt;"",C685&lt;&gt;" -  -  -  -  - "),VLOOKUP(C685,exp!$A$8:$B$507,2,FALSE),"")</f>
        <v/>
      </c>
      <c r="C685" s="60"/>
      <c r="D685" s="69" t="str">
        <f>IF(AND(E685&lt;&gt;"",E685&lt;&gt;" -  -  -  -  - "),VLOOKUP(E685,acc!$A$8:$B$507,2,FALSE),"")</f>
        <v/>
      </c>
      <c r="E685" s="60"/>
      <c r="F685" s="44"/>
      <c r="G685" s="69" t="str">
        <f>IF(AND(H685&lt;&gt;"",H685&lt;&gt;" -  -  -  -  - "),VLOOKUP(H685,pay!$A$8:$B$507,2,FALSE),"")</f>
        <v/>
      </c>
      <c r="H685" s="60"/>
      <c r="I685" s="44"/>
      <c r="J685" s="93" t="str">
        <f t="shared" si="50"/>
        <v>OK</v>
      </c>
      <c r="K685" s="93" t="str">
        <f t="shared" si="51"/>
        <v>OK</v>
      </c>
      <c r="L685" s="93" t="str">
        <f t="shared" si="52"/>
        <v>OK</v>
      </c>
      <c r="M685" s="93" t="str">
        <f t="shared" si="53"/>
        <v>OK</v>
      </c>
      <c r="N685" s="63" t="str">
        <f t="shared" si="54"/>
        <v/>
      </c>
      <c r="O685" s="110">
        <f>SUMIF(exp!$B$8:$B$507,total!B685,exp!$Q$8:$Q$507)</f>
        <v>0</v>
      </c>
      <c r="P685" s="111">
        <f>IF(B685&lt;&gt;"",SUMIF(total!$B$8:$B$1007,total!B685,$F$8:$F$1007),0)</f>
        <v>0</v>
      </c>
      <c r="Q685" s="110">
        <f>SUMIF(total!$B$8:$B$1007,total!B685,$I$8:$I$1007)</f>
        <v>0</v>
      </c>
      <c r="R685" s="110">
        <f>SUMIF(acc!$B$8:$B$507,total!D685,acc!$J$8:$J$507)</f>
        <v>0</v>
      </c>
      <c r="S685" s="110">
        <f>IF(D685&lt;&gt;"",SUMIF(total!$D$8:$D$1007,total!D685,$F$8:$F$1007),0)</f>
        <v>0</v>
      </c>
      <c r="T685" s="110">
        <f>SUMIF(pay!$B$8:$B$507,total!G685,pay!$H$8:$H$507)</f>
        <v>0</v>
      </c>
      <c r="U685" s="110">
        <f>IF(G685&lt;&gt;"",SUMIF(total!$G$8:$G$1007,total!G685,$I$8:$I$1007),0)</f>
        <v>0</v>
      </c>
    </row>
    <row r="686" spans="1:21" x14ac:dyDescent="0.25">
      <c r="A686" s="69">
        <v>679</v>
      </c>
      <c r="B686" s="69" t="str">
        <f>IF(AND(C686&lt;&gt;"",C686&lt;&gt;" -  -  -  -  - "),VLOOKUP(C686,exp!$A$8:$B$507,2,FALSE),"")</f>
        <v/>
      </c>
      <c r="C686" s="60"/>
      <c r="D686" s="69" t="str">
        <f>IF(AND(E686&lt;&gt;"",E686&lt;&gt;" -  -  -  -  - "),VLOOKUP(E686,acc!$A$8:$B$507,2,FALSE),"")</f>
        <v/>
      </c>
      <c r="E686" s="60"/>
      <c r="F686" s="44"/>
      <c r="G686" s="69" t="str">
        <f>IF(AND(H686&lt;&gt;"",H686&lt;&gt;" -  -  -  -  - "),VLOOKUP(H686,pay!$A$8:$B$507,2,FALSE),"")</f>
        <v/>
      </c>
      <c r="H686" s="60"/>
      <c r="I686" s="44"/>
      <c r="J686" s="93" t="str">
        <f t="shared" si="50"/>
        <v>OK</v>
      </c>
      <c r="K686" s="93" t="str">
        <f t="shared" si="51"/>
        <v>OK</v>
      </c>
      <c r="L686" s="93" t="str">
        <f t="shared" si="52"/>
        <v>OK</v>
      </c>
      <c r="M686" s="93" t="str">
        <f t="shared" si="53"/>
        <v>OK</v>
      </c>
      <c r="N686" s="63" t="str">
        <f t="shared" si="54"/>
        <v/>
      </c>
      <c r="O686" s="110">
        <f>SUMIF(exp!$B$8:$B$507,total!B686,exp!$Q$8:$Q$507)</f>
        <v>0</v>
      </c>
      <c r="P686" s="111">
        <f>IF(B686&lt;&gt;"",SUMIF(total!$B$8:$B$1007,total!B686,$F$8:$F$1007),0)</f>
        <v>0</v>
      </c>
      <c r="Q686" s="110">
        <f>SUMIF(total!$B$8:$B$1007,total!B686,$I$8:$I$1007)</f>
        <v>0</v>
      </c>
      <c r="R686" s="110">
        <f>SUMIF(acc!$B$8:$B$507,total!D686,acc!$J$8:$J$507)</f>
        <v>0</v>
      </c>
      <c r="S686" s="110">
        <f>IF(D686&lt;&gt;"",SUMIF(total!$D$8:$D$1007,total!D686,$F$8:$F$1007),0)</f>
        <v>0</v>
      </c>
      <c r="T686" s="110">
        <f>SUMIF(pay!$B$8:$B$507,total!G686,pay!$H$8:$H$507)</f>
        <v>0</v>
      </c>
      <c r="U686" s="110">
        <f>IF(G686&lt;&gt;"",SUMIF(total!$G$8:$G$1007,total!G686,$I$8:$I$1007),0)</f>
        <v>0</v>
      </c>
    </row>
    <row r="687" spans="1:21" x14ac:dyDescent="0.25">
      <c r="A687" s="69">
        <v>680</v>
      </c>
      <c r="B687" s="69" t="str">
        <f>IF(AND(C687&lt;&gt;"",C687&lt;&gt;" -  -  -  -  - "),VLOOKUP(C687,exp!$A$8:$B$507,2,FALSE),"")</f>
        <v/>
      </c>
      <c r="C687" s="60"/>
      <c r="D687" s="69" t="str">
        <f>IF(AND(E687&lt;&gt;"",E687&lt;&gt;" -  -  -  -  - "),VLOOKUP(E687,acc!$A$8:$B$507,2,FALSE),"")</f>
        <v/>
      </c>
      <c r="E687" s="60"/>
      <c r="F687" s="44"/>
      <c r="G687" s="69" t="str">
        <f>IF(AND(H687&lt;&gt;"",H687&lt;&gt;" -  -  -  -  - "),VLOOKUP(H687,pay!$A$8:$B$507,2,FALSE),"")</f>
        <v/>
      </c>
      <c r="H687" s="60"/>
      <c r="I687" s="44"/>
      <c r="J687" s="93" t="str">
        <f t="shared" si="50"/>
        <v>OK</v>
      </c>
      <c r="K687" s="93" t="str">
        <f t="shared" si="51"/>
        <v>OK</v>
      </c>
      <c r="L687" s="93" t="str">
        <f t="shared" si="52"/>
        <v>OK</v>
      </c>
      <c r="M687" s="93" t="str">
        <f t="shared" si="53"/>
        <v>OK</v>
      </c>
      <c r="N687" s="63" t="str">
        <f t="shared" si="54"/>
        <v/>
      </c>
      <c r="O687" s="110">
        <f>SUMIF(exp!$B$8:$B$507,total!B687,exp!$Q$8:$Q$507)</f>
        <v>0</v>
      </c>
      <c r="P687" s="111">
        <f>IF(B687&lt;&gt;"",SUMIF(total!$B$8:$B$1007,total!B687,$F$8:$F$1007),0)</f>
        <v>0</v>
      </c>
      <c r="Q687" s="110">
        <f>SUMIF(total!$B$8:$B$1007,total!B687,$I$8:$I$1007)</f>
        <v>0</v>
      </c>
      <c r="R687" s="110">
        <f>SUMIF(acc!$B$8:$B$507,total!D687,acc!$J$8:$J$507)</f>
        <v>0</v>
      </c>
      <c r="S687" s="110">
        <f>IF(D687&lt;&gt;"",SUMIF(total!$D$8:$D$1007,total!D687,$F$8:$F$1007),0)</f>
        <v>0</v>
      </c>
      <c r="T687" s="110">
        <f>SUMIF(pay!$B$8:$B$507,total!G687,pay!$H$8:$H$507)</f>
        <v>0</v>
      </c>
      <c r="U687" s="110">
        <f>IF(G687&lt;&gt;"",SUMIF(total!$G$8:$G$1007,total!G687,$I$8:$I$1007),0)</f>
        <v>0</v>
      </c>
    </row>
    <row r="688" spans="1:21" x14ac:dyDescent="0.25">
      <c r="A688" s="69">
        <v>681</v>
      </c>
      <c r="B688" s="69" t="str">
        <f>IF(AND(C688&lt;&gt;"",C688&lt;&gt;" -  -  -  -  - "),VLOOKUP(C688,exp!$A$8:$B$507,2,FALSE),"")</f>
        <v/>
      </c>
      <c r="C688" s="60"/>
      <c r="D688" s="69" t="str">
        <f>IF(AND(E688&lt;&gt;"",E688&lt;&gt;" -  -  -  -  - "),VLOOKUP(E688,acc!$A$8:$B$507,2,FALSE),"")</f>
        <v/>
      </c>
      <c r="E688" s="60"/>
      <c r="F688" s="44"/>
      <c r="G688" s="69" t="str">
        <f>IF(AND(H688&lt;&gt;"",H688&lt;&gt;" -  -  -  -  - "),VLOOKUP(H688,pay!$A$8:$B$507,2,FALSE),"")</f>
        <v/>
      </c>
      <c r="H688" s="60"/>
      <c r="I688" s="44"/>
      <c r="J688" s="93" t="str">
        <f t="shared" si="50"/>
        <v>OK</v>
      </c>
      <c r="K688" s="93" t="str">
        <f t="shared" si="51"/>
        <v>OK</v>
      </c>
      <c r="L688" s="93" t="str">
        <f t="shared" si="52"/>
        <v>OK</v>
      </c>
      <c r="M688" s="93" t="str">
        <f t="shared" si="53"/>
        <v>OK</v>
      </c>
      <c r="N688" s="63" t="str">
        <f t="shared" si="54"/>
        <v/>
      </c>
      <c r="O688" s="110">
        <f>SUMIF(exp!$B$8:$B$507,total!B688,exp!$Q$8:$Q$507)</f>
        <v>0</v>
      </c>
      <c r="P688" s="111">
        <f>IF(B688&lt;&gt;"",SUMIF(total!$B$8:$B$1007,total!B688,$F$8:$F$1007),0)</f>
        <v>0</v>
      </c>
      <c r="Q688" s="110">
        <f>SUMIF(total!$B$8:$B$1007,total!B688,$I$8:$I$1007)</f>
        <v>0</v>
      </c>
      <c r="R688" s="110">
        <f>SUMIF(acc!$B$8:$B$507,total!D688,acc!$J$8:$J$507)</f>
        <v>0</v>
      </c>
      <c r="S688" s="110">
        <f>IF(D688&lt;&gt;"",SUMIF(total!$D$8:$D$1007,total!D688,$F$8:$F$1007),0)</f>
        <v>0</v>
      </c>
      <c r="T688" s="110">
        <f>SUMIF(pay!$B$8:$B$507,total!G688,pay!$H$8:$H$507)</f>
        <v>0</v>
      </c>
      <c r="U688" s="110">
        <f>IF(G688&lt;&gt;"",SUMIF(total!$G$8:$G$1007,total!G688,$I$8:$I$1007),0)</f>
        <v>0</v>
      </c>
    </row>
    <row r="689" spans="1:21" x14ac:dyDescent="0.25">
      <c r="A689" s="69">
        <v>682</v>
      </c>
      <c r="B689" s="69" t="str">
        <f>IF(AND(C689&lt;&gt;"",C689&lt;&gt;" -  -  -  -  - "),VLOOKUP(C689,exp!$A$8:$B$507,2,FALSE),"")</f>
        <v/>
      </c>
      <c r="C689" s="60"/>
      <c r="D689" s="69" t="str">
        <f>IF(AND(E689&lt;&gt;"",E689&lt;&gt;" -  -  -  -  - "),VLOOKUP(E689,acc!$A$8:$B$507,2,FALSE),"")</f>
        <v/>
      </c>
      <c r="E689" s="60"/>
      <c r="F689" s="44"/>
      <c r="G689" s="69" t="str">
        <f>IF(AND(H689&lt;&gt;"",H689&lt;&gt;" -  -  -  -  - "),VLOOKUP(H689,pay!$A$8:$B$507,2,FALSE),"")</f>
        <v/>
      </c>
      <c r="H689" s="60"/>
      <c r="I689" s="44"/>
      <c r="J689" s="93" t="str">
        <f t="shared" si="50"/>
        <v>OK</v>
      </c>
      <c r="K689" s="93" t="str">
        <f t="shared" si="51"/>
        <v>OK</v>
      </c>
      <c r="L689" s="93" t="str">
        <f t="shared" si="52"/>
        <v>OK</v>
      </c>
      <c r="M689" s="93" t="str">
        <f t="shared" si="53"/>
        <v>OK</v>
      </c>
      <c r="N689" s="63" t="str">
        <f t="shared" si="54"/>
        <v/>
      </c>
      <c r="O689" s="110">
        <f>SUMIF(exp!$B$8:$B$507,total!B689,exp!$Q$8:$Q$507)</f>
        <v>0</v>
      </c>
      <c r="P689" s="111">
        <f>IF(B689&lt;&gt;"",SUMIF(total!$B$8:$B$1007,total!B689,$F$8:$F$1007),0)</f>
        <v>0</v>
      </c>
      <c r="Q689" s="110">
        <f>SUMIF(total!$B$8:$B$1007,total!B689,$I$8:$I$1007)</f>
        <v>0</v>
      </c>
      <c r="R689" s="110">
        <f>SUMIF(acc!$B$8:$B$507,total!D689,acc!$J$8:$J$507)</f>
        <v>0</v>
      </c>
      <c r="S689" s="110">
        <f>IF(D689&lt;&gt;"",SUMIF(total!$D$8:$D$1007,total!D689,$F$8:$F$1007),0)</f>
        <v>0</v>
      </c>
      <c r="T689" s="110">
        <f>SUMIF(pay!$B$8:$B$507,total!G689,pay!$H$8:$H$507)</f>
        <v>0</v>
      </c>
      <c r="U689" s="110">
        <f>IF(G689&lt;&gt;"",SUMIF(total!$G$8:$G$1007,total!G689,$I$8:$I$1007),0)</f>
        <v>0</v>
      </c>
    </row>
    <row r="690" spans="1:21" x14ac:dyDescent="0.25">
      <c r="A690" s="69">
        <v>683</v>
      </c>
      <c r="B690" s="69" t="str">
        <f>IF(AND(C690&lt;&gt;"",C690&lt;&gt;" -  -  -  -  - "),VLOOKUP(C690,exp!$A$8:$B$507,2,FALSE),"")</f>
        <v/>
      </c>
      <c r="C690" s="60"/>
      <c r="D690" s="69" t="str">
        <f>IF(AND(E690&lt;&gt;"",E690&lt;&gt;" -  -  -  -  - "),VLOOKUP(E690,acc!$A$8:$B$507,2,FALSE),"")</f>
        <v/>
      </c>
      <c r="E690" s="60"/>
      <c r="F690" s="44"/>
      <c r="G690" s="69" t="str">
        <f>IF(AND(H690&lt;&gt;"",H690&lt;&gt;" -  -  -  -  - "),VLOOKUP(H690,pay!$A$8:$B$507,2,FALSE),"")</f>
        <v/>
      </c>
      <c r="H690" s="60"/>
      <c r="I690" s="44"/>
      <c r="J690" s="93" t="str">
        <f t="shared" si="50"/>
        <v>OK</v>
      </c>
      <c r="K690" s="93" t="str">
        <f t="shared" si="51"/>
        <v>OK</v>
      </c>
      <c r="L690" s="93" t="str">
        <f t="shared" si="52"/>
        <v>OK</v>
      </c>
      <c r="M690" s="93" t="str">
        <f t="shared" si="53"/>
        <v>OK</v>
      </c>
      <c r="N690" s="63" t="str">
        <f t="shared" si="54"/>
        <v/>
      </c>
      <c r="O690" s="110">
        <f>SUMIF(exp!$B$8:$B$507,total!B690,exp!$Q$8:$Q$507)</f>
        <v>0</v>
      </c>
      <c r="P690" s="111">
        <f>IF(B690&lt;&gt;"",SUMIF(total!$B$8:$B$1007,total!B690,$F$8:$F$1007),0)</f>
        <v>0</v>
      </c>
      <c r="Q690" s="110">
        <f>SUMIF(total!$B$8:$B$1007,total!B690,$I$8:$I$1007)</f>
        <v>0</v>
      </c>
      <c r="R690" s="110">
        <f>SUMIF(acc!$B$8:$B$507,total!D690,acc!$J$8:$J$507)</f>
        <v>0</v>
      </c>
      <c r="S690" s="110">
        <f>IF(D690&lt;&gt;"",SUMIF(total!$D$8:$D$1007,total!D690,$F$8:$F$1007),0)</f>
        <v>0</v>
      </c>
      <c r="T690" s="110">
        <f>SUMIF(pay!$B$8:$B$507,total!G690,pay!$H$8:$H$507)</f>
        <v>0</v>
      </c>
      <c r="U690" s="110">
        <f>IF(G690&lt;&gt;"",SUMIF(total!$G$8:$G$1007,total!G690,$I$8:$I$1007),0)</f>
        <v>0</v>
      </c>
    </row>
    <row r="691" spans="1:21" x14ac:dyDescent="0.25">
      <c r="A691" s="69">
        <v>684</v>
      </c>
      <c r="B691" s="69" t="str">
        <f>IF(AND(C691&lt;&gt;"",C691&lt;&gt;" -  -  -  -  - "),VLOOKUP(C691,exp!$A$8:$B$507,2,FALSE),"")</f>
        <v/>
      </c>
      <c r="C691" s="60"/>
      <c r="D691" s="69" t="str">
        <f>IF(AND(E691&lt;&gt;"",E691&lt;&gt;" -  -  -  -  - "),VLOOKUP(E691,acc!$A$8:$B$507,2,FALSE),"")</f>
        <v/>
      </c>
      <c r="E691" s="60"/>
      <c r="F691" s="44"/>
      <c r="G691" s="69" t="str">
        <f>IF(AND(H691&lt;&gt;"",H691&lt;&gt;" -  -  -  -  - "),VLOOKUP(H691,pay!$A$8:$B$507,2,FALSE),"")</f>
        <v/>
      </c>
      <c r="H691" s="60"/>
      <c r="I691" s="44"/>
      <c r="J691" s="93" t="str">
        <f t="shared" si="50"/>
        <v>OK</v>
      </c>
      <c r="K691" s="93" t="str">
        <f t="shared" si="51"/>
        <v>OK</v>
      </c>
      <c r="L691" s="93" t="str">
        <f t="shared" si="52"/>
        <v>OK</v>
      </c>
      <c r="M691" s="93" t="str">
        <f t="shared" si="53"/>
        <v>OK</v>
      </c>
      <c r="N691" s="63" t="str">
        <f t="shared" si="54"/>
        <v/>
      </c>
      <c r="O691" s="110">
        <f>SUMIF(exp!$B$8:$B$507,total!B691,exp!$Q$8:$Q$507)</f>
        <v>0</v>
      </c>
      <c r="P691" s="111">
        <f>IF(B691&lt;&gt;"",SUMIF(total!$B$8:$B$1007,total!B691,$F$8:$F$1007),0)</f>
        <v>0</v>
      </c>
      <c r="Q691" s="110">
        <f>SUMIF(total!$B$8:$B$1007,total!B691,$I$8:$I$1007)</f>
        <v>0</v>
      </c>
      <c r="R691" s="110">
        <f>SUMIF(acc!$B$8:$B$507,total!D691,acc!$J$8:$J$507)</f>
        <v>0</v>
      </c>
      <c r="S691" s="110">
        <f>IF(D691&lt;&gt;"",SUMIF(total!$D$8:$D$1007,total!D691,$F$8:$F$1007),0)</f>
        <v>0</v>
      </c>
      <c r="T691" s="110">
        <f>SUMIF(pay!$B$8:$B$507,total!G691,pay!$H$8:$H$507)</f>
        <v>0</v>
      </c>
      <c r="U691" s="110">
        <f>IF(G691&lt;&gt;"",SUMIF(total!$G$8:$G$1007,total!G691,$I$8:$I$1007),0)</f>
        <v>0</v>
      </c>
    </row>
    <row r="692" spans="1:21" x14ac:dyDescent="0.25">
      <c r="A692" s="69">
        <v>685</v>
      </c>
      <c r="B692" s="69" t="str">
        <f>IF(AND(C692&lt;&gt;"",C692&lt;&gt;" -  -  -  -  - "),VLOOKUP(C692,exp!$A$8:$B$507,2,FALSE),"")</f>
        <v/>
      </c>
      <c r="C692" s="60"/>
      <c r="D692" s="69" t="str">
        <f>IF(AND(E692&lt;&gt;"",E692&lt;&gt;" -  -  -  -  - "),VLOOKUP(E692,acc!$A$8:$B$507,2,FALSE),"")</f>
        <v/>
      </c>
      <c r="E692" s="60"/>
      <c r="F692" s="44"/>
      <c r="G692" s="69" t="str">
        <f>IF(AND(H692&lt;&gt;"",H692&lt;&gt;" -  -  -  -  - "),VLOOKUP(H692,pay!$A$8:$B$507,2,FALSE),"")</f>
        <v/>
      </c>
      <c r="H692" s="60"/>
      <c r="I692" s="44"/>
      <c r="J692" s="93" t="str">
        <f t="shared" si="50"/>
        <v>OK</v>
      </c>
      <c r="K692" s="93" t="str">
        <f t="shared" si="51"/>
        <v>OK</v>
      </c>
      <c r="L692" s="93" t="str">
        <f t="shared" si="52"/>
        <v>OK</v>
      </c>
      <c r="M692" s="93" t="str">
        <f t="shared" si="53"/>
        <v>OK</v>
      </c>
      <c r="N692" s="63" t="str">
        <f t="shared" si="54"/>
        <v/>
      </c>
      <c r="O692" s="110">
        <f>SUMIF(exp!$B$8:$B$507,total!B692,exp!$Q$8:$Q$507)</f>
        <v>0</v>
      </c>
      <c r="P692" s="111">
        <f>IF(B692&lt;&gt;"",SUMIF(total!$B$8:$B$1007,total!B692,$F$8:$F$1007),0)</f>
        <v>0</v>
      </c>
      <c r="Q692" s="110">
        <f>SUMIF(total!$B$8:$B$1007,total!B692,$I$8:$I$1007)</f>
        <v>0</v>
      </c>
      <c r="R692" s="110">
        <f>SUMIF(acc!$B$8:$B$507,total!D692,acc!$J$8:$J$507)</f>
        <v>0</v>
      </c>
      <c r="S692" s="110">
        <f>IF(D692&lt;&gt;"",SUMIF(total!$D$8:$D$1007,total!D692,$F$8:$F$1007),0)</f>
        <v>0</v>
      </c>
      <c r="T692" s="110">
        <f>SUMIF(pay!$B$8:$B$507,total!G692,pay!$H$8:$H$507)</f>
        <v>0</v>
      </c>
      <c r="U692" s="110">
        <f>IF(G692&lt;&gt;"",SUMIF(total!$G$8:$G$1007,total!G692,$I$8:$I$1007),0)</f>
        <v>0</v>
      </c>
    </row>
    <row r="693" spans="1:21" x14ac:dyDescent="0.25">
      <c r="A693" s="69">
        <v>686</v>
      </c>
      <c r="B693" s="69" t="str">
        <f>IF(AND(C693&lt;&gt;"",C693&lt;&gt;" -  -  -  -  - "),VLOOKUP(C693,exp!$A$8:$B$507,2,FALSE),"")</f>
        <v/>
      </c>
      <c r="C693" s="60"/>
      <c r="D693" s="69" t="str">
        <f>IF(AND(E693&lt;&gt;"",E693&lt;&gt;" -  -  -  -  - "),VLOOKUP(E693,acc!$A$8:$B$507,2,FALSE),"")</f>
        <v/>
      </c>
      <c r="E693" s="60"/>
      <c r="F693" s="44"/>
      <c r="G693" s="69" t="str">
        <f>IF(AND(H693&lt;&gt;"",H693&lt;&gt;" -  -  -  -  - "),VLOOKUP(H693,pay!$A$8:$B$507,2,FALSE),"")</f>
        <v/>
      </c>
      <c r="H693" s="60"/>
      <c r="I693" s="44"/>
      <c r="J693" s="93" t="str">
        <f t="shared" si="50"/>
        <v>OK</v>
      </c>
      <c r="K693" s="93" t="str">
        <f t="shared" si="51"/>
        <v>OK</v>
      </c>
      <c r="L693" s="93" t="str">
        <f t="shared" si="52"/>
        <v>OK</v>
      </c>
      <c r="M693" s="93" t="str">
        <f t="shared" si="53"/>
        <v>OK</v>
      </c>
      <c r="N693" s="63" t="str">
        <f t="shared" si="54"/>
        <v/>
      </c>
      <c r="O693" s="110">
        <f>SUMIF(exp!$B$8:$B$507,total!B693,exp!$Q$8:$Q$507)</f>
        <v>0</v>
      </c>
      <c r="P693" s="111">
        <f>IF(B693&lt;&gt;"",SUMIF(total!$B$8:$B$1007,total!B693,$F$8:$F$1007),0)</f>
        <v>0</v>
      </c>
      <c r="Q693" s="110">
        <f>SUMIF(total!$B$8:$B$1007,total!B693,$I$8:$I$1007)</f>
        <v>0</v>
      </c>
      <c r="R693" s="110">
        <f>SUMIF(acc!$B$8:$B$507,total!D693,acc!$J$8:$J$507)</f>
        <v>0</v>
      </c>
      <c r="S693" s="110">
        <f>IF(D693&lt;&gt;"",SUMIF(total!$D$8:$D$1007,total!D693,$F$8:$F$1007),0)</f>
        <v>0</v>
      </c>
      <c r="T693" s="110">
        <f>SUMIF(pay!$B$8:$B$507,total!G693,pay!$H$8:$H$507)</f>
        <v>0</v>
      </c>
      <c r="U693" s="110">
        <f>IF(G693&lt;&gt;"",SUMIF(total!$G$8:$G$1007,total!G693,$I$8:$I$1007),0)</f>
        <v>0</v>
      </c>
    </row>
    <row r="694" spans="1:21" x14ac:dyDescent="0.25">
      <c r="A694" s="69">
        <v>687</v>
      </c>
      <c r="B694" s="69" t="str">
        <f>IF(AND(C694&lt;&gt;"",C694&lt;&gt;" -  -  -  -  - "),VLOOKUP(C694,exp!$A$8:$B$507,2,FALSE),"")</f>
        <v/>
      </c>
      <c r="C694" s="60"/>
      <c r="D694" s="69" t="str">
        <f>IF(AND(E694&lt;&gt;"",E694&lt;&gt;" -  -  -  -  - "),VLOOKUP(E694,acc!$A$8:$B$507,2,FALSE),"")</f>
        <v/>
      </c>
      <c r="E694" s="60"/>
      <c r="F694" s="44"/>
      <c r="G694" s="69" t="str">
        <f>IF(AND(H694&lt;&gt;"",H694&lt;&gt;" -  -  -  -  - "),VLOOKUP(H694,pay!$A$8:$B$507,2,FALSE),"")</f>
        <v/>
      </c>
      <c r="H694" s="60"/>
      <c r="I694" s="44"/>
      <c r="J694" s="93" t="str">
        <f t="shared" si="50"/>
        <v>OK</v>
      </c>
      <c r="K694" s="93" t="str">
        <f t="shared" si="51"/>
        <v>OK</v>
      </c>
      <c r="L694" s="93" t="str">
        <f t="shared" si="52"/>
        <v>OK</v>
      </c>
      <c r="M694" s="93" t="str">
        <f t="shared" si="53"/>
        <v>OK</v>
      </c>
      <c r="N694" s="63" t="str">
        <f t="shared" si="54"/>
        <v/>
      </c>
      <c r="O694" s="110">
        <f>SUMIF(exp!$B$8:$B$507,total!B694,exp!$Q$8:$Q$507)</f>
        <v>0</v>
      </c>
      <c r="P694" s="111">
        <f>IF(B694&lt;&gt;"",SUMIF(total!$B$8:$B$1007,total!B694,$F$8:$F$1007),0)</f>
        <v>0</v>
      </c>
      <c r="Q694" s="110">
        <f>SUMIF(total!$B$8:$B$1007,total!B694,$I$8:$I$1007)</f>
        <v>0</v>
      </c>
      <c r="R694" s="110">
        <f>SUMIF(acc!$B$8:$B$507,total!D694,acc!$J$8:$J$507)</f>
        <v>0</v>
      </c>
      <c r="S694" s="110">
        <f>IF(D694&lt;&gt;"",SUMIF(total!$D$8:$D$1007,total!D694,$F$8:$F$1007),0)</f>
        <v>0</v>
      </c>
      <c r="T694" s="110">
        <f>SUMIF(pay!$B$8:$B$507,total!G694,pay!$H$8:$H$507)</f>
        <v>0</v>
      </c>
      <c r="U694" s="110">
        <f>IF(G694&lt;&gt;"",SUMIF(total!$G$8:$G$1007,total!G694,$I$8:$I$1007),0)</f>
        <v>0</v>
      </c>
    </row>
    <row r="695" spans="1:21" x14ac:dyDescent="0.25">
      <c r="A695" s="69">
        <v>688</v>
      </c>
      <c r="B695" s="69" t="str">
        <f>IF(AND(C695&lt;&gt;"",C695&lt;&gt;" -  -  -  -  - "),VLOOKUP(C695,exp!$A$8:$B$507,2,FALSE),"")</f>
        <v/>
      </c>
      <c r="C695" s="60"/>
      <c r="D695" s="69" t="str">
        <f>IF(AND(E695&lt;&gt;"",E695&lt;&gt;" -  -  -  -  - "),VLOOKUP(E695,acc!$A$8:$B$507,2,FALSE),"")</f>
        <v/>
      </c>
      <c r="E695" s="60"/>
      <c r="F695" s="44"/>
      <c r="G695" s="69" t="str">
        <f>IF(AND(H695&lt;&gt;"",H695&lt;&gt;" -  -  -  -  - "),VLOOKUP(H695,pay!$A$8:$B$507,2,FALSE),"")</f>
        <v/>
      </c>
      <c r="H695" s="60"/>
      <c r="I695" s="44"/>
      <c r="J695" s="93" t="str">
        <f t="shared" si="50"/>
        <v>OK</v>
      </c>
      <c r="K695" s="93" t="str">
        <f t="shared" si="51"/>
        <v>OK</v>
      </c>
      <c r="L695" s="93" t="str">
        <f t="shared" si="52"/>
        <v>OK</v>
      </c>
      <c r="M695" s="93" t="str">
        <f t="shared" si="53"/>
        <v>OK</v>
      </c>
      <c r="N695" s="63" t="str">
        <f t="shared" si="54"/>
        <v/>
      </c>
      <c r="O695" s="110">
        <f>SUMIF(exp!$B$8:$B$507,total!B695,exp!$Q$8:$Q$507)</f>
        <v>0</v>
      </c>
      <c r="P695" s="111">
        <f>IF(B695&lt;&gt;"",SUMIF(total!$B$8:$B$1007,total!B695,$F$8:$F$1007),0)</f>
        <v>0</v>
      </c>
      <c r="Q695" s="110">
        <f>SUMIF(total!$B$8:$B$1007,total!B695,$I$8:$I$1007)</f>
        <v>0</v>
      </c>
      <c r="R695" s="110">
        <f>SUMIF(acc!$B$8:$B$507,total!D695,acc!$J$8:$J$507)</f>
        <v>0</v>
      </c>
      <c r="S695" s="110">
        <f>IF(D695&lt;&gt;"",SUMIF(total!$D$8:$D$1007,total!D695,$F$8:$F$1007),0)</f>
        <v>0</v>
      </c>
      <c r="T695" s="110">
        <f>SUMIF(pay!$B$8:$B$507,total!G695,pay!$H$8:$H$507)</f>
        <v>0</v>
      </c>
      <c r="U695" s="110">
        <f>IF(G695&lt;&gt;"",SUMIF(total!$G$8:$G$1007,total!G695,$I$8:$I$1007),0)</f>
        <v>0</v>
      </c>
    </row>
    <row r="696" spans="1:21" x14ac:dyDescent="0.25">
      <c r="A696" s="69">
        <v>689</v>
      </c>
      <c r="B696" s="69" t="str">
        <f>IF(AND(C696&lt;&gt;"",C696&lt;&gt;" -  -  -  -  - "),VLOOKUP(C696,exp!$A$8:$B$507,2,FALSE),"")</f>
        <v/>
      </c>
      <c r="C696" s="60"/>
      <c r="D696" s="69" t="str">
        <f>IF(AND(E696&lt;&gt;"",E696&lt;&gt;" -  -  -  -  - "),VLOOKUP(E696,acc!$A$8:$B$507,2,FALSE),"")</f>
        <v/>
      </c>
      <c r="E696" s="60"/>
      <c r="F696" s="44"/>
      <c r="G696" s="69" t="str">
        <f>IF(AND(H696&lt;&gt;"",H696&lt;&gt;" -  -  -  -  - "),VLOOKUP(H696,pay!$A$8:$B$507,2,FALSE),"")</f>
        <v/>
      </c>
      <c r="H696" s="60"/>
      <c r="I696" s="44"/>
      <c r="J696" s="93" t="str">
        <f t="shared" si="50"/>
        <v>OK</v>
      </c>
      <c r="K696" s="93" t="str">
        <f t="shared" si="51"/>
        <v>OK</v>
      </c>
      <c r="L696" s="93" t="str">
        <f t="shared" si="52"/>
        <v>OK</v>
      </c>
      <c r="M696" s="93" t="str">
        <f t="shared" si="53"/>
        <v>OK</v>
      </c>
      <c r="N696" s="63" t="str">
        <f t="shared" si="54"/>
        <v/>
      </c>
      <c r="O696" s="110">
        <f>SUMIF(exp!$B$8:$B$507,total!B696,exp!$Q$8:$Q$507)</f>
        <v>0</v>
      </c>
      <c r="P696" s="111">
        <f>IF(B696&lt;&gt;"",SUMIF(total!$B$8:$B$1007,total!B696,$F$8:$F$1007),0)</f>
        <v>0</v>
      </c>
      <c r="Q696" s="110">
        <f>SUMIF(total!$B$8:$B$1007,total!B696,$I$8:$I$1007)</f>
        <v>0</v>
      </c>
      <c r="R696" s="110">
        <f>SUMIF(acc!$B$8:$B$507,total!D696,acc!$J$8:$J$507)</f>
        <v>0</v>
      </c>
      <c r="S696" s="110">
        <f>IF(D696&lt;&gt;"",SUMIF(total!$D$8:$D$1007,total!D696,$F$8:$F$1007),0)</f>
        <v>0</v>
      </c>
      <c r="T696" s="110">
        <f>SUMIF(pay!$B$8:$B$507,total!G696,pay!$H$8:$H$507)</f>
        <v>0</v>
      </c>
      <c r="U696" s="110">
        <f>IF(G696&lt;&gt;"",SUMIF(total!$G$8:$G$1007,total!G696,$I$8:$I$1007),0)</f>
        <v>0</v>
      </c>
    </row>
    <row r="697" spans="1:21" x14ac:dyDescent="0.25">
      <c r="A697" s="69">
        <v>690</v>
      </c>
      <c r="B697" s="69" t="str">
        <f>IF(AND(C697&lt;&gt;"",C697&lt;&gt;" -  -  -  -  - "),VLOOKUP(C697,exp!$A$8:$B$507,2,FALSE),"")</f>
        <v/>
      </c>
      <c r="C697" s="60"/>
      <c r="D697" s="69" t="str">
        <f>IF(AND(E697&lt;&gt;"",E697&lt;&gt;" -  -  -  -  - "),VLOOKUP(E697,acc!$A$8:$B$507,2,FALSE),"")</f>
        <v/>
      </c>
      <c r="E697" s="60"/>
      <c r="F697" s="44"/>
      <c r="G697" s="69" t="str">
        <f>IF(AND(H697&lt;&gt;"",H697&lt;&gt;" -  -  -  -  - "),VLOOKUP(H697,pay!$A$8:$B$507,2,FALSE),"")</f>
        <v/>
      </c>
      <c r="H697" s="60"/>
      <c r="I697" s="44"/>
      <c r="J697" s="93" t="str">
        <f t="shared" si="50"/>
        <v>OK</v>
      </c>
      <c r="K697" s="93" t="str">
        <f t="shared" si="51"/>
        <v>OK</v>
      </c>
      <c r="L697" s="93" t="str">
        <f t="shared" si="52"/>
        <v>OK</v>
      </c>
      <c r="M697" s="93" t="str">
        <f t="shared" si="53"/>
        <v>OK</v>
      </c>
      <c r="N697" s="63" t="str">
        <f t="shared" si="54"/>
        <v/>
      </c>
      <c r="O697" s="110">
        <f>SUMIF(exp!$B$8:$B$507,total!B697,exp!$Q$8:$Q$507)</f>
        <v>0</v>
      </c>
      <c r="P697" s="111">
        <f>IF(B697&lt;&gt;"",SUMIF(total!$B$8:$B$1007,total!B697,$F$8:$F$1007),0)</f>
        <v>0</v>
      </c>
      <c r="Q697" s="110">
        <f>SUMIF(total!$B$8:$B$1007,total!B697,$I$8:$I$1007)</f>
        <v>0</v>
      </c>
      <c r="R697" s="110">
        <f>SUMIF(acc!$B$8:$B$507,total!D697,acc!$J$8:$J$507)</f>
        <v>0</v>
      </c>
      <c r="S697" s="110">
        <f>IF(D697&lt;&gt;"",SUMIF(total!$D$8:$D$1007,total!D697,$F$8:$F$1007),0)</f>
        <v>0</v>
      </c>
      <c r="T697" s="110">
        <f>SUMIF(pay!$B$8:$B$507,total!G697,pay!$H$8:$H$507)</f>
        <v>0</v>
      </c>
      <c r="U697" s="110">
        <f>IF(G697&lt;&gt;"",SUMIF(total!$G$8:$G$1007,total!G697,$I$8:$I$1007),0)</f>
        <v>0</v>
      </c>
    </row>
    <row r="698" spans="1:21" x14ac:dyDescent="0.25">
      <c r="A698" s="69">
        <v>691</v>
      </c>
      <c r="B698" s="69" t="str">
        <f>IF(AND(C698&lt;&gt;"",C698&lt;&gt;" -  -  -  -  - "),VLOOKUP(C698,exp!$A$8:$B$507,2,FALSE),"")</f>
        <v/>
      </c>
      <c r="C698" s="60"/>
      <c r="D698" s="69" t="str">
        <f>IF(AND(E698&lt;&gt;"",E698&lt;&gt;" -  -  -  -  - "),VLOOKUP(E698,acc!$A$8:$B$507,2,FALSE),"")</f>
        <v/>
      </c>
      <c r="E698" s="60"/>
      <c r="F698" s="44"/>
      <c r="G698" s="69" t="str">
        <f>IF(AND(H698&lt;&gt;"",H698&lt;&gt;" -  -  -  -  - "),VLOOKUP(H698,pay!$A$8:$B$507,2,FALSE),"")</f>
        <v/>
      </c>
      <c r="H698" s="60"/>
      <c r="I698" s="44"/>
      <c r="J698" s="93" t="str">
        <f t="shared" si="50"/>
        <v>OK</v>
      </c>
      <c r="K698" s="93" t="str">
        <f t="shared" si="51"/>
        <v>OK</v>
      </c>
      <c r="L698" s="93" t="str">
        <f t="shared" si="52"/>
        <v>OK</v>
      </c>
      <c r="M698" s="93" t="str">
        <f t="shared" si="53"/>
        <v>OK</v>
      </c>
      <c r="N698" s="63" t="str">
        <f t="shared" si="54"/>
        <v/>
      </c>
      <c r="O698" s="110">
        <f>SUMIF(exp!$B$8:$B$507,total!B698,exp!$Q$8:$Q$507)</f>
        <v>0</v>
      </c>
      <c r="P698" s="111">
        <f>IF(B698&lt;&gt;"",SUMIF(total!$B$8:$B$1007,total!B698,$F$8:$F$1007),0)</f>
        <v>0</v>
      </c>
      <c r="Q698" s="110">
        <f>SUMIF(total!$B$8:$B$1007,total!B698,$I$8:$I$1007)</f>
        <v>0</v>
      </c>
      <c r="R698" s="110">
        <f>SUMIF(acc!$B$8:$B$507,total!D698,acc!$J$8:$J$507)</f>
        <v>0</v>
      </c>
      <c r="S698" s="110">
        <f>IF(D698&lt;&gt;"",SUMIF(total!$D$8:$D$1007,total!D698,$F$8:$F$1007),0)</f>
        <v>0</v>
      </c>
      <c r="T698" s="110">
        <f>SUMIF(pay!$B$8:$B$507,total!G698,pay!$H$8:$H$507)</f>
        <v>0</v>
      </c>
      <c r="U698" s="110">
        <f>IF(G698&lt;&gt;"",SUMIF(total!$G$8:$G$1007,total!G698,$I$8:$I$1007),0)</f>
        <v>0</v>
      </c>
    </row>
    <row r="699" spans="1:21" x14ac:dyDescent="0.25">
      <c r="A699" s="69">
        <v>692</v>
      </c>
      <c r="B699" s="69" t="str">
        <f>IF(AND(C699&lt;&gt;"",C699&lt;&gt;" -  -  -  -  - "),VLOOKUP(C699,exp!$A$8:$B$507,2,FALSE),"")</f>
        <v/>
      </c>
      <c r="C699" s="60"/>
      <c r="D699" s="69" t="str">
        <f>IF(AND(E699&lt;&gt;"",E699&lt;&gt;" -  -  -  -  - "),VLOOKUP(E699,acc!$A$8:$B$507,2,FALSE),"")</f>
        <v/>
      </c>
      <c r="E699" s="60"/>
      <c r="F699" s="44"/>
      <c r="G699" s="69" t="str">
        <f>IF(AND(H699&lt;&gt;"",H699&lt;&gt;" -  -  -  -  - "),VLOOKUP(H699,pay!$A$8:$B$507,2,FALSE),"")</f>
        <v/>
      </c>
      <c r="H699" s="60"/>
      <c r="I699" s="44"/>
      <c r="J699" s="93" t="str">
        <f t="shared" si="50"/>
        <v>OK</v>
      </c>
      <c r="K699" s="93" t="str">
        <f t="shared" si="51"/>
        <v>OK</v>
      </c>
      <c r="L699" s="93" t="str">
        <f t="shared" si="52"/>
        <v>OK</v>
      </c>
      <c r="M699" s="93" t="str">
        <f t="shared" si="53"/>
        <v>OK</v>
      </c>
      <c r="N699" s="63" t="str">
        <f t="shared" si="54"/>
        <v/>
      </c>
      <c r="O699" s="110">
        <f>SUMIF(exp!$B$8:$B$507,total!B699,exp!$Q$8:$Q$507)</f>
        <v>0</v>
      </c>
      <c r="P699" s="111">
        <f>IF(B699&lt;&gt;"",SUMIF(total!$B$8:$B$1007,total!B699,$F$8:$F$1007),0)</f>
        <v>0</v>
      </c>
      <c r="Q699" s="110">
        <f>SUMIF(total!$B$8:$B$1007,total!B699,$I$8:$I$1007)</f>
        <v>0</v>
      </c>
      <c r="R699" s="110">
        <f>SUMIF(acc!$B$8:$B$507,total!D699,acc!$J$8:$J$507)</f>
        <v>0</v>
      </c>
      <c r="S699" s="110">
        <f>IF(D699&lt;&gt;"",SUMIF(total!$D$8:$D$1007,total!D699,$F$8:$F$1007),0)</f>
        <v>0</v>
      </c>
      <c r="T699" s="110">
        <f>SUMIF(pay!$B$8:$B$507,total!G699,pay!$H$8:$H$507)</f>
        <v>0</v>
      </c>
      <c r="U699" s="110">
        <f>IF(G699&lt;&gt;"",SUMIF(total!$G$8:$G$1007,total!G699,$I$8:$I$1007),0)</f>
        <v>0</v>
      </c>
    </row>
    <row r="700" spans="1:21" x14ac:dyDescent="0.25">
      <c r="A700" s="69">
        <v>693</v>
      </c>
      <c r="B700" s="69" t="str">
        <f>IF(AND(C700&lt;&gt;"",C700&lt;&gt;" -  -  -  -  - "),VLOOKUP(C700,exp!$A$8:$B$507,2,FALSE),"")</f>
        <v/>
      </c>
      <c r="C700" s="60"/>
      <c r="D700" s="69" t="str">
        <f>IF(AND(E700&lt;&gt;"",E700&lt;&gt;" -  -  -  -  - "),VLOOKUP(E700,acc!$A$8:$B$507,2,FALSE),"")</f>
        <v/>
      </c>
      <c r="E700" s="60"/>
      <c r="F700" s="44"/>
      <c r="G700" s="69" t="str">
        <f>IF(AND(H700&lt;&gt;"",H700&lt;&gt;" -  -  -  -  - "),VLOOKUP(H700,pay!$A$8:$B$507,2,FALSE),"")</f>
        <v/>
      </c>
      <c r="H700" s="60"/>
      <c r="I700" s="44"/>
      <c r="J700" s="93" t="str">
        <f t="shared" si="50"/>
        <v>OK</v>
      </c>
      <c r="K700" s="93" t="str">
        <f t="shared" si="51"/>
        <v>OK</v>
      </c>
      <c r="L700" s="93" t="str">
        <f t="shared" si="52"/>
        <v>OK</v>
      </c>
      <c r="M700" s="93" t="str">
        <f t="shared" si="53"/>
        <v>OK</v>
      </c>
      <c r="N700" s="63" t="str">
        <f t="shared" si="54"/>
        <v/>
      </c>
      <c r="O700" s="110">
        <f>SUMIF(exp!$B$8:$B$507,total!B700,exp!$Q$8:$Q$507)</f>
        <v>0</v>
      </c>
      <c r="P700" s="111">
        <f>IF(B700&lt;&gt;"",SUMIF(total!$B$8:$B$1007,total!B700,$F$8:$F$1007),0)</f>
        <v>0</v>
      </c>
      <c r="Q700" s="110">
        <f>SUMIF(total!$B$8:$B$1007,total!B700,$I$8:$I$1007)</f>
        <v>0</v>
      </c>
      <c r="R700" s="110">
        <f>SUMIF(acc!$B$8:$B$507,total!D700,acc!$J$8:$J$507)</f>
        <v>0</v>
      </c>
      <c r="S700" s="110">
        <f>IF(D700&lt;&gt;"",SUMIF(total!$D$8:$D$1007,total!D700,$F$8:$F$1007),0)</f>
        <v>0</v>
      </c>
      <c r="T700" s="110">
        <f>SUMIF(pay!$B$8:$B$507,total!G700,pay!$H$8:$H$507)</f>
        <v>0</v>
      </c>
      <c r="U700" s="110">
        <f>IF(G700&lt;&gt;"",SUMIF(total!$G$8:$G$1007,total!G700,$I$8:$I$1007),0)</f>
        <v>0</v>
      </c>
    </row>
    <row r="701" spans="1:21" x14ac:dyDescent="0.25">
      <c r="A701" s="69">
        <v>694</v>
      </c>
      <c r="B701" s="69" t="str">
        <f>IF(AND(C701&lt;&gt;"",C701&lt;&gt;" -  -  -  -  - "),VLOOKUP(C701,exp!$A$8:$B$507,2,FALSE),"")</f>
        <v/>
      </c>
      <c r="C701" s="60"/>
      <c r="D701" s="69" t="str">
        <f>IF(AND(E701&lt;&gt;"",E701&lt;&gt;" -  -  -  -  - "),VLOOKUP(E701,acc!$A$8:$B$507,2,FALSE),"")</f>
        <v/>
      </c>
      <c r="E701" s="60"/>
      <c r="F701" s="44"/>
      <c r="G701" s="69" t="str">
        <f>IF(AND(H701&lt;&gt;"",H701&lt;&gt;" -  -  -  -  - "),VLOOKUP(H701,pay!$A$8:$B$507,2,FALSE),"")</f>
        <v/>
      </c>
      <c r="H701" s="60"/>
      <c r="I701" s="44"/>
      <c r="J701" s="93" t="str">
        <f t="shared" si="50"/>
        <v>OK</v>
      </c>
      <c r="K701" s="93" t="str">
        <f t="shared" si="51"/>
        <v>OK</v>
      </c>
      <c r="L701" s="93" t="str">
        <f t="shared" si="52"/>
        <v>OK</v>
      </c>
      <c r="M701" s="93" t="str">
        <f t="shared" si="53"/>
        <v>OK</v>
      </c>
      <c r="N701" s="63" t="str">
        <f t="shared" si="54"/>
        <v/>
      </c>
      <c r="O701" s="110">
        <f>SUMIF(exp!$B$8:$B$507,total!B701,exp!$Q$8:$Q$507)</f>
        <v>0</v>
      </c>
      <c r="P701" s="111">
        <f>IF(B701&lt;&gt;"",SUMIF(total!$B$8:$B$1007,total!B701,$F$8:$F$1007),0)</f>
        <v>0</v>
      </c>
      <c r="Q701" s="110">
        <f>SUMIF(total!$B$8:$B$1007,total!B701,$I$8:$I$1007)</f>
        <v>0</v>
      </c>
      <c r="R701" s="110">
        <f>SUMIF(acc!$B$8:$B$507,total!D701,acc!$J$8:$J$507)</f>
        <v>0</v>
      </c>
      <c r="S701" s="110">
        <f>IF(D701&lt;&gt;"",SUMIF(total!$D$8:$D$1007,total!D701,$F$8:$F$1007),0)</f>
        <v>0</v>
      </c>
      <c r="T701" s="110">
        <f>SUMIF(pay!$B$8:$B$507,total!G701,pay!$H$8:$H$507)</f>
        <v>0</v>
      </c>
      <c r="U701" s="110">
        <f>IF(G701&lt;&gt;"",SUMIF(total!$G$8:$G$1007,total!G701,$I$8:$I$1007),0)</f>
        <v>0</v>
      </c>
    </row>
    <row r="702" spans="1:21" x14ac:dyDescent="0.25">
      <c r="A702" s="69">
        <v>695</v>
      </c>
      <c r="B702" s="69" t="str">
        <f>IF(AND(C702&lt;&gt;"",C702&lt;&gt;" -  -  -  -  - "),VLOOKUP(C702,exp!$A$8:$B$507,2,FALSE),"")</f>
        <v/>
      </c>
      <c r="C702" s="60"/>
      <c r="D702" s="69" t="str">
        <f>IF(AND(E702&lt;&gt;"",E702&lt;&gt;" -  -  -  -  - "),VLOOKUP(E702,acc!$A$8:$B$507,2,FALSE),"")</f>
        <v/>
      </c>
      <c r="E702" s="60"/>
      <c r="F702" s="44"/>
      <c r="G702" s="69" t="str">
        <f>IF(AND(H702&lt;&gt;"",H702&lt;&gt;" -  -  -  -  - "),VLOOKUP(H702,pay!$A$8:$B$507,2,FALSE),"")</f>
        <v/>
      </c>
      <c r="H702" s="60"/>
      <c r="I702" s="44"/>
      <c r="J702" s="93" t="str">
        <f t="shared" si="50"/>
        <v>OK</v>
      </c>
      <c r="K702" s="93" t="str">
        <f t="shared" si="51"/>
        <v>OK</v>
      </c>
      <c r="L702" s="93" t="str">
        <f t="shared" si="52"/>
        <v>OK</v>
      </c>
      <c r="M702" s="93" t="str">
        <f t="shared" si="53"/>
        <v>OK</v>
      </c>
      <c r="N702" s="63" t="str">
        <f t="shared" si="54"/>
        <v/>
      </c>
      <c r="O702" s="110">
        <f>SUMIF(exp!$B$8:$B$507,total!B702,exp!$Q$8:$Q$507)</f>
        <v>0</v>
      </c>
      <c r="P702" s="111">
        <f>IF(B702&lt;&gt;"",SUMIF(total!$B$8:$B$1007,total!B702,$F$8:$F$1007),0)</f>
        <v>0</v>
      </c>
      <c r="Q702" s="110">
        <f>SUMIF(total!$B$8:$B$1007,total!B702,$I$8:$I$1007)</f>
        <v>0</v>
      </c>
      <c r="R702" s="110">
        <f>SUMIF(acc!$B$8:$B$507,total!D702,acc!$J$8:$J$507)</f>
        <v>0</v>
      </c>
      <c r="S702" s="110">
        <f>IF(D702&lt;&gt;"",SUMIF(total!$D$8:$D$1007,total!D702,$F$8:$F$1007),0)</f>
        <v>0</v>
      </c>
      <c r="T702" s="110">
        <f>SUMIF(pay!$B$8:$B$507,total!G702,pay!$H$8:$H$507)</f>
        <v>0</v>
      </c>
      <c r="U702" s="110">
        <f>IF(G702&lt;&gt;"",SUMIF(total!$G$8:$G$1007,total!G702,$I$8:$I$1007),0)</f>
        <v>0</v>
      </c>
    </row>
    <row r="703" spans="1:21" x14ac:dyDescent="0.25">
      <c r="A703" s="69">
        <v>696</v>
      </c>
      <c r="B703" s="69" t="str">
        <f>IF(AND(C703&lt;&gt;"",C703&lt;&gt;" -  -  -  -  - "),VLOOKUP(C703,exp!$A$8:$B$507,2,FALSE),"")</f>
        <v/>
      </c>
      <c r="C703" s="60"/>
      <c r="D703" s="69" t="str">
        <f>IF(AND(E703&lt;&gt;"",E703&lt;&gt;" -  -  -  -  - "),VLOOKUP(E703,acc!$A$8:$B$507,2,FALSE),"")</f>
        <v/>
      </c>
      <c r="E703" s="60"/>
      <c r="F703" s="44"/>
      <c r="G703" s="69" t="str">
        <f>IF(AND(H703&lt;&gt;"",H703&lt;&gt;" -  -  -  -  - "),VLOOKUP(H703,pay!$A$8:$B$507,2,FALSE),"")</f>
        <v/>
      </c>
      <c r="H703" s="60"/>
      <c r="I703" s="44"/>
      <c r="J703" s="93" t="str">
        <f t="shared" si="50"/>
        <v>OK</v>
      </c>
      <c r="K703" s="93" t="str">
        <f t="shared" si="51"/>
        <v>OK</v>
      </c>
      <c r="L703" s="93" t="str">
        <f t="shared" si="52"/>
        <v>OK</v>
      </c>
      <c r="M703" s="93" t="str">
        <f t="shared" si="53"/>
        <v>OK</v>
      </c>
      <c r="N703" s="63" t="str">
        <f t="shared" si="54"/>
        <v/>
      </c>
      <c r="O703" s="110">
        <f>SUMIF(exp!$B$8:$B$507,total!B703,exp!$Q$8:$Q$507)</f>
        <v>0</v>
      </c>
      <c r="P703" s="111">
        <f>IF(B703&lt;&gt;"",SUMIF(total!$B$8:$B$1007,total!B703,$F$8:$F$1007),0)</f>
        <v>0</v>
      </c>
      <c r="Q703" s="110">
        <f>SUMIF(total!$B$8:$B$1007,total!B703,$I$8:$I$1007)</f>
        <v>0</v>
      </c>
      <c r="R703" s="110">
        <f>SUMIF(acc!$B$8:$B$507,total!D703,acc!$J$8:$J$507)</f>
        <v>0</v>
      </c>
      <c r="S703" s="110">
        <f>IF(D703&lt;&gt;"",SUMIF(total!$D$8:$D$1007,total!D703,$F$8:$F$1007),0)</f>
        <v>0</v>
      </c>
      <c r="T703" s="110">
        <f>SUMIF(pay!$B$8:$B$507,total!G703,pay!$H$8:$H$507)</f>
        <v>0</v>
      </c>
      <c r="U703" s="110">
        <f>IF(G703&lt;&gt;"",SUMIF(total!$G$8:$G$1007,total!G703,$I$8:$I$1007),0)</f>
        <v>0</v>
      </c>
    </row>
    <row r="704" spans="1:21" x14ac:dyDescent="0.25">
      <c r="A704" s="69">
        <v>697</v>
      </c>
      <c r="B704" s="69" t="str">
        <f>IF(AND(C704&lt;&gt;"",C704&lt;&gt;" -  -  -  -  - "),VLOOKUP(C704,exp!$A$8:$B$507,2,FALSE),"")</f>
        <v/>
      </c>
      <c r="C704" s="60"/>
      <c r="D704" s="69" t="str">
        <f>IF(AND(E704&lt;&gt;"",E704&lt;&gt;" -  -  -  -  - "),VLOOKUP(E704,acc!$A$8:$B$507,2,FALSE),"")</f>
        <v/>
      </c>
      <c r="E704" s="60"/>
      <c r="F704" s="44"/>
      <c r="G704" s="69" t="str">
        <f>IF(AND(H704&lt;&gt;"",H704&lt;&gt;" -  -  -  -  - "),VLOOKUP(H704,pay!$A$8:$B$507,2,FALSE),"")</f>
        <v/>
      </c>
      <c r="H704" s="60"/>
      <c r="I704" s="44"/>
      <c r="J704" s="93" t="str">
        <f t="shared" si="50"/>
        <v>OK</v>
      </c>
      <c r="K704" s="93" t="str">
        <f t="shared" si="51"/>
        <v>OK</v>
      </c>
      <c r="L704" s="93" t="str">
        <f t="shared" si="52"/>
        <v>OK</v>
      </c>
      <c r="M704" s="93" t="str">
        <f t="shared" si="53"/>
        <v>OK</v>
      </c>
      <c r="N704" s="63" t="str">
        <f t="shared" si="54"/>
        <v/>
      </c>
      <c r="O704" s="110">
        <f>SUMIF(exp!$B$8:$B$507,total!B704,exp!$Q$8:$Q$507)</f>
        <v>0</v>
      </c>
      <c r="P704" s="111">
        <f>IF(B704&lt;&gt;"",SUMIF(total!$B$8:$B$1007,total!B704,$F$8:$F$1007),0)</f>
        <v>0</v>
      </c>
      <c r="Q704" s="110">
        <f>SUMIF(total!$B$8:$B$1007,total!B704,$I$8:$I$1007)</f>
        <v>0</v>
      </c>
      <c r="R704" s="110">
        <f>SUMIF(acc!$B$8:$B$507,total!D704,acc!$J$8:$J$507)</f>
        <v>0</v>
      </c>
      <c r="S704" s="110">
        <f>IF(D704&lt;&gt;"",SUMIF(total!$D$8:$D$1007,total!D704,$F$8:$F$1007),0)</f>
        <v>0</v>
      </c>
      <c r="T704" s="110">
        <f>SUMIF(pay!$B$8:$B$507,total!G704,pay!$H$8:$H$507)</f>
        <v>0</v>
      </c>
      <c r="U704" s="110">
        <f>IF(G704&lt;&gt;"",SUMIF(total!$G$8:$G$1007,total!G704,$I$8:$I$1007),0)</f>
        <v>0</v>
      </c>
    </row>
    <row r="705" spans="1:21" x14ac:dyDescent="0.25">
      <c r="A705" s="69">
        <v>698</v>
      </c>
      <c r="B705" s="69" t="str">
        <f>IF(AND(C705&lt;&gt;"",C705&lt;&gt;" -  -  -  -  - "),VLOOKUP(C705,exp!$A$8:$B$507,2,FALSE),"")</f>
        <v/>
      </c>
      <c r="C705" s="60"/>
      <c r="D705" s="69" t="str">
        <f>IF(AND(E705&lt;&gt;"",E705&lt;&gt;" -  -  -  -  - "),VLOOKUP(E705,acc!$A$8:$B$507,2,FALSE),"")</f>
        <v/>
      </c>
      <c r="E705" s="60"/>
      <c r="F705" s="44"/>
      <c r="G705" s="69" t="str">
        <f>IF(AND(H705&lt;&gt;"",H705&lt;&gt;" -  -  -  -  - "),VLOOKUP(H705,pay!$A$8:$B$507,2,FALSE),"")</f>
        <v/>
      </c>
      <c r="H705" s="60"/>
      <c r="I705" s="44"/>
      <c r="J705" s="93" t="str">
        <f t="shared" si="50"/>
        <v>OK</v>
      </c>
      <c r="K705" s="93" t="str">
        <f t="shared" si="51"/>
        <v>OK</v>
      </c>
      <c r="L705" s="93" t="str">
        <f t="shared" si="52"/>
        <v>OK</v>
      </c>
      <c r="M705" s="93" t="str">
        <f t="shared" si="53"/>
        <v>OK</v>
      </c>
      <c r="N705" s="63" t="str">
        <f t="shared" si="54"/>
        <v/>
      </c>
      <c r="O705" s="110">
        <f>SUMIF(exp!$B$8:$B$507,total!B705,exp!$Q$8:$Q$507)</f>
        <v>0</v>
      </c>
      <c r="P705" s="111">
        <f>IF(B705&lt;&gt;"",SUMIF(total!$B$8:$B$1007,total!B705,$F$8:$F$1007),0)</f>
        <v>0</v>
      </c>
      <c r="Q705" s="110">
        <f>SUMIF(total!$B$8:$B$1007,total!B705,$I$8:$I$1007)</f>
        <v>0</v>
      </c>
      <c r="R705" s="110">
        <f>SUMIF(acc!$B$8:$B$507,total!D705,acc!$J$8:$J$507)</f>
        <v>0</v>
      </c>
      <c r="S705" s="110">
        <f>IF(D705&lt;&gt;"",SUMIF(total!$D$8:$D$1007,total!D705,$F$8:$F$1007),0)</f>
        <v>0</v>
      </c>
      <c r="T705" s="110">
        <f>SUMIF(pay!$B$8:$B$507,total!G705,pay!$H$8:$H$507)</f>
        <v>0</v>
      </c>
      <c r="U705" s="110">
        <f>IF(G705&lt;&gt;"",SUMIF(total!$G$8:$G$1007,total!G705,$I$8:$I$1007),0)</f>
        <v>0</v>
      </c>
    </row>
    <row r="706" spans="1:21" x14ac:dyDescent="0.25">
      <c r="A706" s="69">
        <v>699</v>
      </c>
      <c r="B706" s="69" t="str">
        <f>IF(AND(C706&lt;&gt;"",C706&lt;&gt;" -  -  -  -  - "),VLOOKUP(C706,exp!$A$8:$B$507,2,FALSE),"")</f>
        <v/>
      </c>
      <c r="C706" s="60"/>
      <c r="D706" s="69" t="str">
        <f>IF(AND(E706&lt;&gt;"",E706&lt;&gt;" -  -  -  -  - "),VLOOKUP(E706,acc!$A$8:$B$507,2,FALSE),"")</f>
        <v/>
      </c>
      <c r="E706" s="60"/>
      <c r="F706" s="44"/>
      <c r="G706" s="69" t="str">
        <f>IF(AND(H706&lt;&gt;"",H706&lt;&gt;" -  -  -  -  - "),VLOOKUP(H706,pay!$A$8:$B$507,2,FALSE),"")</f>
        <v/>
      </c>
      <c r="H706" s="60"/>
      <c r="I706" s="44"/>
      <c r="J706" s="93" t="str">
        <f t="shared" si="50"/>
        <v>OK</v>
      </c>
      <c r="K706" s="93" t="str">
        <f t="shared" si="51"/>
        <v>OK</v>
      </c>
      <c r="L706" s="93" t="str">
        <f t="shared" si="52"/>
        <v>OK</v>
      </c>
      <c r="M706" s="93" t="str">
        <f t="shared" si="53"/>
        <v>OK</v>
      </c>
      <c r="N706" s="63" t="str">
        <f t="shared" si="54"/>
        <v/>
      </c>
      <c r="O706" s="110">
        <f>SUMIF(exp!$B$8:$B$507,total!B706,exp!$Q$8:$Q$507)</f>
        <v>0</v>
      </c>
      <c r="P706" s="111">
        <f>IF(B706&lt;&gt;"",SUMIF(total!$B$8:$B$1007,total!B706,$F$8:$F$1007),0)</f>
        <v>0</v>
      </c>
      <c r="Q706" s="110">
        <f>SUMIF(total!$B$8:$B$1007,total!B706,$I$8:$I$1007)</f>
        <v>0</v>
      </c>
      <c r="R706" s="110">
        <f>SUMIF(acc!$B$8:$B$507,total!D706,acc!$J$8:$J$507)</f>
        <v>0</v>
      </c>
      <c r="S706" s="110">
        <f>IF(D706&lt;&gt;"",SUMIF(total!$D$8:$D$1007,total!D706,$F$8:$F$1007),0)</f>
        <v>0</v>
      </c>
      <c r="T706" s="110">
        <f>SUMIF(pay!$B$8:$B$507,total!G706,pay!$H$8:$H$507)</f>
        <v>0</v>
      </c>
      <c r="U706" s="110">
        <f>IF(G706&lt;&gt;"",SUMIF(total!$G$8:$G$1007,total!G706,$I$8:$I$1007),0)</f>
        <v>0</v>
      </c>
    </row>
    <row r="707" spans="1:21" x14ac:dyDescent="0.25">
      <c r="A707" s="69">
        <v>700</v>
      </c>
      <c r="B707" s="69" t="str">
        <f>IF(AND(C707&lt;&gt;"",C707&lt;&gt;" -  -  -  -  - "),VLOOKUP(C707,exp!$A$8:$B$507,2,FALSE),"")</f>
        <v/>
      </c>
      <c r="C707" s="60"/>
      <c r="D707" s="69" t="str">
        <f>IF(AND(E707&lt;&gt;"",E707&lt;&gt;" -  -  -  -  - "),VLOOKUP(E707,acc!$A$8:$B$507,2,FALSE),"")</f>
        <v/>
      </c>
      <c r="E707" s="60"/>
      <c r="F707" s="44"/>
      <c r="G707" s="69" t="str">
        <f>IF(AND(H707&lt;&gt;"",H707&lt;&gt;" -  -  -  -  - "),VLOOKUP(H707,pay!$A$8:$B$507,2,FALSE),"")</f>
        <v/>
      </c>
      <c r="H707" s="60"/>
      <c r="I707" s="44"/>
      <c r="J707" s="93" t="str">
        <f t="shared" si="50"/>
        <v>OK</v>
      </c>
      <c r="K707" s="93" t="str">
        <f t="shared" si="51"/>
        <v>OK</v>
      </c>
      <c r="L707" s="93" t="str">
        <f t="shared" si="52"/>
        <v>OK</v>
      </c>
      <c r="M707" s="93" t="str">
        <f t="shared" si="53"/>
        <v>OK</v>
      </c>
      <c r="N707" s="63" t="str">
        <f t="shared" si="54"/>
        <v/>
      </c>
      <c r="O707" s="110">
        <f>SUMIF(exp!$B$8:$B$507,total!B707,exp!$Q$8:$Q$507)</f>
        <v>0</v>
      </c>
      <c r="P707" s="111">
        <f>IF(B707&lt;&gt;"",SUMIF(total!$B$8:$B$1007,total!B707,$F$8:$F$1007),0)</f>
        <v>0</v>
      </c>
      <c r="Q707" s="110">
        <f>SUMIF(total!$B$8:$B$1007,total!B707,$I$8:$I$1007)</f>
        <v>0</v>
      </c>
      <c r="R707" s="110">
        <f>SUMIF(acc!$B$8:$B$507,total!D707,acc!$J$8:$J$507)</f>
        <v>0</v>
      </c>
      <c r="S707" s="110">
        <f>IF(D707&lt;&gt;"",SUMIF(total!$D$8:$D$1007,total!D707,$F$8:$F$1007),0)</f>
        <v>0</v>
      </c>
      <c r="T707" s="110">
        <f>SUMIF(pay!$B$8:$B$507,total!G707,pay!$H$8:$H$507)</f>
        <v>0</v>
      </c>
      <c r="U707" s="110">
        <f>IF(G707&lt;&gt;"",SUMIF(total!$G$8:$G$1007,total!G707,$I$8:$I$1007),0)</f>
        <v>0</v>
      </c>
    </row>
    <row r="708" spans="1:21" x14ac:dyDescent="0.25">
      <c r="A708" s="69">
        <v>701</v>
      </c>
      <c r="B708" s="69" t="str">
        <f>IF(AND(C708&lt;&gt;"",C708&lt;&gt;" -  -  -  -  - "),VLOOKUP(C708,exp!$A$8:$B$507,2,FALSE),"")</f>
        <v/>
      </c>
      <c r="C708" s="60"/>
      <c r="D708" s="69" t="str">
        <f>IF(AND(E708&lt;&gt;"",E708&lt;&gt;" -  -  -  -  - "),VLOOKUP(E708,acc!$A$8:$B$507,2,FALSE),"")</f>
        <v/>
      </c>
      <c r="E708" s="60"/>
      <c r="F708" s="44"/>
      <c r="G708" s="69" t="str">
        <f>IF(AND(H708&lt;&gt;"",H708&lt;&gt;" -  -  -  -  - "),VLOOKUP(H708,pay!$A$8:$B$507,2,FALSE),"")</f>
        <v/>
      </c>
      <c r="H708" s="60"/>
      <c r="I708" s="44"/>
      <c r="J708" s="93" t="str">
        <f t="shared" si="50"/>
        <v>OK</v>
      </c>
      <c r="K708" s="93" t="str">
        <f t="shared" si="51"/>
        <v>OK</v>
      </c>
      <c r="L708" s="93" t="str">
        <f t="shared" si="52"/>
        <v>OK</v>
      </c>
      <c r="M708" s="93" t="str">
        <f t="shared" si="53"/>
        <v>OK</v>
      </c>
      <c r="N708" s="63" t="str">
        <f t="shared" si="54"/>
        <v/>
      </c>
      <c r="O708" s="110">
        <f>SUMIF(exp!$B$8:$B$507,total!B708,exp!$Q$8:$Q$507)</f>
        <v>0</v>
      </c>
      <c r="P708" s="111">
        <f>IF(B708&lt;&gt;"",SUMIF(total!$B$8:$B$1007,total!B708,$F$8:$F$1007),0)</f>
        <v>0</v>
      </c>
      <c r="Q708" s="110">
        <f>SUMIF(total!$B$8:$B$1007,total!B708,$I$8:$I$1007)</f>
        <v>0</v>
      </c>
      <c r="R708" s="110">
        <f>SUMIF(acc!$B$8:$B$507,total!D708,acc!$J$8:$J$507)</f>
        <v>0</v>
      </c>
      <c r="S708" s="110">
        <f>IF(D708&lt;&gt;"",SUMIF(total!$D$8:$D$1007,total!D708,$F$8:$F$1007),0)</f>
        <v>0</v>
      </c>
      <c r="T708" s="110">
        <f>SUMIF(pay!$B$8:$B$507,total!G708,pay!$H$8:$H$507)</f>
        <v>0</v>
      </c>
      <c r="U708" s="110">
        <f>IF(G708&lt;&gt;"",SUMIF(total!$G$8:$G$1007,total!G708,$I$8:$I$1007),0)</f>
        <v>0</v>
      </c>
    </row>
    <row r="709" spans="1:21" x14ac:dyDescent="0.25">
      <c r="A709" s="69">
        <v>702</v>
      </c>
      <c r="B709" s="69" t="str">
        <f>IF(AND(C709&lt;&gt;"",C709&lt;&gt;" -  -  -  -  - "),VLOOKUP(C709,exp!$A$8:$B$507,2,FALSE),"")</f>
        <v/>
      </c>
      <c r="C709" s="60"/>
      <c r="D709" s="69" t="str">
        <f>IF(AND(E709&lt;&gt;"",E709&lt;&gt;" -  -  -  -  - "),VLOOKUP(E709,acc!$A$8:$B$507,2,FALSE),"")</f>
        <v/>
      </c>
      <c r="E709" s="60"/>
      <c r="F709" s="44"/>
      <c r="G709" s="69" t="str">
        <f>IF(AND(H709&lt;&gt;"",H709&lt;&gt;" -  -  -  -  - "),VLOOKUP(H709,pay!$A$8:$B$507,2,FALSE),"")</f>
        <v/>
      </c>
      <c r="H709" s="60"/>
      <c r="I709" s="44"/>
      <c r="J709" s="93" t="str">
        <f t="shared" si="50"/>
        <v>OK</v>
      </c>
      <c r="K709" s="93" t="str">
        <f t="shared" si="51"/>
        <v>OK</v>
      </c>
      <c r="L709" s="93" t="str">
        <f t="shared" si="52"/>
        <v>OK</v>
      </c>
      <c r="M709" s="93" t="str">
        <f t="shared" si="53"/>
        <v>OK</v>
      </c>
      <c r="N709" s="63" t="str">
        <f t="shared" si="54"/>
        <v/>
      </c>
      <c r="O709" s="110">
        <f>SUMIF(exp!$B$8:$B$507,total!B709,exp!$Q$8:$Q$507)</f>
        <v>0</v>
      </c>
      <c r="P709" s="111">
        <f>IF(B709&lt;&gt;"",SUMIF(total!$B$8:$B$1007,total!B709,$F$8:$F$1007),0)</f>
        <v>0</v>
      </c>
      <c r="Q709" s="110">
        <f>SUMIF(total!$B$8:$B$1007,total!B709,$I$8:$I$1007)</f>
        <v>0</v>
      </c>
      <c r="R709" s="110">
        <f>SUMIF(acc!$B$8:$B$507,total!D709,acc!$J$8:$J$507)</f>
        <v>0</v>
      </c>
      <c r="S709" s="110">
        <f>IF(D709&lt;&gt;"",SUMIF(total!$D$8:$D$1007,total!D709,$F$8:$F$1007),0)</f>
        <v>0</v>
      </c>
      <c r="T709" s="110">
        <f>SUMIF(pay!$B$8:$B$507,total!G709,pay!$H$8:$H$507)</f>
        <v>0</v>
      </c>
      <c r="U709" s="110">
        <f>IF(G709&lt;&gt;"",SUMIF(total!$G$8:$G$1007,total!G709,$I$8:$I$1007),0)</f>
        <v>0</v>
      </c>
    </row>
    <row r="710" spans="1:21" x14ac:dyDescent="0.25">
      <c r="A710" s="69">
        <v>703</v>
      </c>
      <c r="B710" s="69" t="str">
        <f>IF(AND(C710&lt;&gt;"",C710&lt;&gt;" -  -  -  -  - "),VLOOKUP(C710,exp!$A$8:$B$507,2,FALSE),"")</f>
        <v/>
      </c>
      <c r="C710" s="60"/>
      <c r="D710" s="69" t="str">
        <f>IF(AND(E710&lt;&gt;"",E710&lt;&gt;" -  -  -  -  - "),VLOOKUP(E710,acc!$A$8:$B$507,2,FALSE),"")</f>
        <v/>
      </c>
      <c r="E710" s="60"/>
      <c r="F710" s="44"/>
      <c r="G710" s="69" t="str">
        <f>IF(AND(H710&lt;&gt;"",H710&lt;&gt;" -  -  -  -  - "),VLOOKUP(H710,pay!$A$8:$B$507,2,FALSE),"")</f>
        <v/>
      </c>
      <c r="H710" s="60"/>
      <c r="I710" s="44"/>
      <c r="J710" s="93" t="str">
        <f t="shared" si="50"/>
        <v>OK</v>
      </c>
      <c r="K710" s="93" t="str">
        <f t="shared" si="51"/>
        <v>OK</v>
      </c>
      <c r="L710" s="93" t="str">
        <f t="shared" si="52"/>
        <v>OK</v>
      </c>
      <c r="M710" s="93" t="str">
        <f t="shared" si="53"/>
        <v>OK</v>
      </c>
      <c r="N710" s="63" t="str">
        <f t="shared" si="54"/>
        <v/>
      </c>
      <c r="O710" s="110">
        <f>SUMIF(exp!$B$8:$B$507,total!B710,exp!$Q$8:$Q$507)</f>
        <v>0</v>
      </c>
      <c r="P710" s="111">
        <f>IF(B710&lt;&gt;"",SUMIF(total!$B$8:$B$1007,total!B710,$F$8:$F$1007),0)</f>
        <v>0</v>
      </c>
      <c r="Q710" s="110">
        <f>SUMIF(total!$B$8:$B$1007,total!B710,$I$8:$I$1007)</f>
        <v>0</v>
      </c>
      <c r="R710" s="110">
        <f>SUMIF(acc!$B$8:$B$507,total!D710,acc!$J$8:$J$507)</f>
        <v>0</v>
      </c>
      <c r="S710" s="110">
        <f>IF(D710&lt;&gt;"",SUMIF(total!$D$8:$D$1007,total!D710,$F$8:$F$1007),0)</f>
        <v>0</v>
      </c>
      <c r="T710" s="110">
        <f>SUMIF(pay!$B$8:$B$507,total!G710,pay!$H$8:$H$507)</f>
        <v>0</v>
      </c>
      <c r="U710" s="110">
        <f>IF(G710&lt;&gt;"",SUMIF(total!$G$8:$G$1007,total!G710,$I$8:$I$1007),0)</f>
        <v>0</v>
      </c>
    </row>
    <row r="711" spans="1:21" x14ac:dyDescent="0.25">
      <c r="A711" s="69">
        <v>704</v>
      </c>
      <c r="B711" s="69" t="str">
        <f>IF(AND(C711&lt;&gt;"",C711&lt;&gt;" -  -  -  -  - "),VLOOKUP(C711,exp!$A$8:$B$507,2,FALSE),"")</f>
        <v/>
      </c>
      <c r="C711" s="60"/>
      <c r="D711" s="69" t="str">
        <f>IF(AND(E711&lt;&gt;"",E711&lt;&gt;" -  -  -  -  - "),VLOOKUP(E711,acc!$A$8:$B$507,2,FALSE),"")</f>
        <v/>
      </c>
      <c r="E711" s="60"/>
      <c r="F711" s="44"/>
      <c r="G711" s="69" t="str">
        <f>IF(AND(H711&lt;&gt;"",H711&lt;&gt;" -  -  -  -  - "),VLOOKUP(H711,pay!$A$8:$B$507,2,FALSE),"")</f>
        <v/>
      </c>
      <c r="H711" s="60"/>
      <c r="I711" s="44"/>
      <c r="J711" s="93" t="str">
        <f t="shared" si="50"/>
        <v>OK</v>
      </c>
      <c r="K711" s="93" t="str">
        <f t="shared" si="51"/>
        <v>OK</v>
      </c>
      <c r="L711" s="93" t="str">
        <f t="shared" si="52"/>
        <v>OK</v>
      </c>
      <c r="M711" s="93" t="str">
        <f t="shared" si="53"/>
        <v>OK</v>
      </c>
      <c r="N711" s="63" t="str">
        <f t="shared" si="54"/>
        <v/>
      </c>
      <c r="O711" s="110">
        <f>SUMIF(exp!$B$8:$B$507,total!B711,exp!$Q$8:$Q$507)</f>
        <v>0</v>
      </c>
      <c r="P711" s="111">
        <f>IF(B711&lt;&gt;"",SUMIF(total!$B$8:$B$1007,total!B711,$F$8:$F$1007),0)</f>
        <v>0</v>
      </c>
      <c r="Q711" s="110">
        <f>SUMIF(total!$B$8:$B$1007,total!B711,$I$8:$I$1007)</f>
        <v>0</v>
      </c>
      <c r="R711" s="110">
        <f>SUMIF(acc!$B$8:$B$507,total!D711,acc!$J$8:$J$507)</f>
        <v>0</v>
      </c>
      <c r="S711" s="110">
        <f>IF(D711&lt;&gt;"",SUMIF(total!$D$8:$D$1007,total!D711,$F$8:$F$1007),0)</f>
        <v>0</v>
      </c>
      <c r="T711" s="110">
        <f>SUMIF(pay!$B$8:$B$507,total!G711,pay!$H$8:$H$507)</f>
        <v>0</v>
      </c>
      <c r="U711" s="110">
        <f>IF(G711&lt;&gt;"",SUMIF(total!$G$8:$G$1007,total!G711,$I$8:$I$1007),0)</f>
        <v>0</v>
      </c>
    </row>
    <row r="712" spans="1:21" x14ac:dyDescent="0.25">
      <c r="A712" s="69">
        <v>705</v>
      </c>
      <c r="B712" s="69" t="str">
        <f>IF(AND(C712&lt;&gt;"",C712&lt;&gt;" -  -  -  -  - "),VLOOKUP(C712,exp!$A$8:$B$507,2,FALSE),"")</f>
        <v/>
      </c>
      <c r="C712" s="60"/>
      <c r="D712" s="69" t="str">
        <f>IF(AND(E712&lt;&gt;"",E712&lt;&gt;" -  -  -  -  - "),VLOOKUP(E712,acc!$A$8:$B$507,2,FALSE),"")</f>
        <v/>
      </c>
      <c r="E712" s="60"/>
      <c r="F712" s="44"/>
      <c r="G712" s="69" t="str">
        <f>IF(AND(H712&lt;&gt;"",H712&lt;&gt;" -  -  -  -  - "),VLOOKUP(H712,pay!$A$8:$B$507,2,FALSE),"")</f>
        <v/>
      </c>
      <c r="H712" s="60"/>
      <c r="I712" s="44"/>
      <c r="J712" s="93" t="str">
        <f t="shared" si="50"/>
        <v>OK</v>
      </c>
      <c r="K712" s="93" t="str">
        <f t="shared" si="51"/>
        <v>OK</v>
      </c>
      <c r="L712" s="93" t="str">
        <f t="shared" si="52"/>
        <v>OK</v>
      </c>
      <c r="M712" s="93" t="str">
        <f t="shared" si="53"/>
        <v>OK</v>
      </c>
      <c r="N712" s="63" t="str">
        <f t="shared" si="54"/>
        <v/>
      </c>
      <c r="O712" s="110">
        <f>SUMIF(exp!$B$8:$B$507,total!B712,exp!$Q$8:$Q$507)</f>
        <v>0</v>
      </c>
      <c r="P712" s="111">
        <f>IF(B712&lt;&gt;"",SUMIF(total!$B$8:$B$1007,total!B712,$F$8:$F$1007),0)</f>
        <v>0</v>
      </c>
      <c r="Q712" s="110">
        <f>SUMIF(total!$B$8:$B$1007,total!B712,$I$8:$I$1007)</f>
        <v>0</v>
      </c>
      <c r="R712" s="110">
        <f>SUMIF(acc!$B$8:$B$507,total!D712,acc!$J$8:$J$507)</f>
        <v>0</v>
      </c>
      <c r="S712" s="110">
        <f>IF(D712&lt;&gt;"",SUMIF(total!$D$8:$D$1007,total!D712,$F$8:$F$1007),0)</f>
        <v>0</v>
      </c>
      <c r="T712" s="110">
        <f>SUMIF(pay!$B$8:$B$507,total!G712,pay!$H$8:$H$507)</f>
        <v>0</v>
      </c>
      <c r="U712" s="110">
        <f>IF(G712&lt;&gt;"",SUMIF(total!$G$8:$G$1007,total!G712,$I$8:$I$1007),0)</f>
        <v>0</v>
      </c>
    </row>
    <row r="713" spans="1:21" x14ac:dyDescent="0.25">
      <c r="A713" s="69">
        <v>706</v>
      </c>
      <c r="B713" s="69" t="str">
        <f>IF(AND(C713&lt;&gt;"",C713&lt;&gt;" -  -  -  -  - "),VLOOKUP(C713,exp!$A$8:$B$507,2,FALSE),"")</f>
        <v/>
      </c>
      <c r="C713" s="60"/>
      <c r="D713" s="69" t="str">
        <f>IF(AND(E713&lt;&gt;"",E713&lt;&gt;" -  -  -  -  - "),VLOOKUP(E713,acc!$A$8:$B$507,2,FALSE),"")</f>
        <v/>
      </c>
      <c r="E713" s="60"/>
      <c r="F713" s="44"/>
      <c r="G713" s="69" t="str">
        <f>IF(AND(H713&lt;&gt;"",H713&lt;&gt;" -  -  -  -  - "),VLOOKUP(H713,pay!$A$8:$B$507,2,FALSE),"")</f>
        <v/>
      </c>
      <c r="H713" s="60"/>
      <c r="I713" s="44"/>
      <c r="J713" s="93" t="str">
        <f t="shared" ref="J713:J776" si="55">IF(F713&lt;&gt;I713,"колони F и I са с различна сума",IF(AND(OR(F713&lt;=0,I713&lt;=0),F713&lt;&gt;"",I713&lt;&gt;""),"Попълнена е сума равна или по-малка от 0-ла",IF(AND(OR(B713&lt;&gt;"",D713&lt;&gt;"",F713&lt;&gt;"",G713&lt;&gt;"",I713&lt;&gt;""),OR(B713="",D713="",F713="",G713="",I713="")),"Не са попълнени всички полета","OK")))</f>
        <v>OK</v>
      </c>
      <c r="K713" s="93" t="str">
        <f t="shared" ref="K713:K776" si="56">IF(O713&gt;P713,"Разходът е на по-висока стойност от посочените в Таблица 5 части от счетовнодни документи",IF(O713&gt;Q713,"Разходът е на по-висока стойност от посочените в Таблица 5 части от платежни документи","OK"))</f>
        <v>OK</v>
      </c>
      <c r="L713" s="93" t="str">
        <f t="shared" ref="L713:L776" si="57">IF(R713&lt;S713,"Сумата на частите на счетоводния документ в Т5, е по-голяма от стойността му в Т3","OK")</f>
        <v>OK</v>
      </c>
      <c r="M713" s="93" t="str">
        <f t="shared" ref="M713:M776" si="58">IF(T713&lt;U713,"Сумата на частите на платежния документ в Т5, е по-голяма от стойността му в Т4","OK")</f>
        <v>OK</v>
      </c>
      <c r="N713" s="63" t="str">
        <f t="shared" ref="N713:N776" si="59">IF(OR(ABS(F713)*100&gt;TRUNC(ABS(F713)*100),ABS(I713)*100&gt;TRUNC(ABS(I713)*100)),"Въведена е сума с повече от два знака след десетичната запетая","")</f>
        <v/>
      </c>
      <c r="O713" s="110">
        <f>SUMIF(exp!$B$8:$B$507,total!B713,exp!$Q$8:$Q$507)</f>
        <v>0</v>
      </c>
      <c r="P713" s="111">
        <f>IF(B713&lt;&gt;"",SUMIF(total!$B$8:$B$1007,total!B713,$F$8:$F$1007),0)</f>
        <v>0</v>
      </c>
      <c r="Q713" s="110">
        <f>SUMIF(total!$B$8:$B$1007,total!B713,$I$8:$I$1007)</f>
        <v>0</v>
      </c>
      <c r="R713" s="110">
        <f>SUMIF(acc!$B$8:$B$507,total!D713,acc!$J$8:$J$507)</f>
        <v>0</v>
      </c>
      <c r="S713" s="110">
        <f>IF(D713&lt;&gt;"",SUMIF(total!$D$8:$D$1007,total!D713,$F$8:$F$1007),0)</f>
        <v>0</v>
      </c>
      <c r="T713" s="110">
        <f>SUMIF(pay!$B$8:$B$507,total!G713,pay!$H$8:$H$507)</f>
        <v>0</v>
      </c>
      <c r="U713" s="110">
        <f>IF(G713&lt;&gt;"",SUMIF(total!$G$8:$G$1007,total!G713,$I$8:$I$1007),0)</f>
        <v>0</v>
      </c>
    </row>
    <row r="714" spans="1:21" x14ac:dyDescent="0.25">
      <c r="A714" s="69">
        <v>707</v>
      </c>
      <c r="B714" s="69" t="str">
        <f>IF(AND(C714&lt;&gt;"",C714&lt;&gt;" -  -  -  -  - "),VLOOKUP(C714,exp!$A$8:$B$507,2,FALSE),"")</f>
        <v/>
      </c>
      <c r="C714" s="60"/>
      <c r="D714" s="69" t="str">
        <f>IF(AND(E714&lt;&gt;"",E714&lt;&gt;" -  -  -  -  - "),VLOOKUP(E714,acc!$A$8:$B$507,2,FALSE),"")</f>
        <v/>
      </c>
      <c r="E714" s="60"/>
      <c r="F714" s="44"/>
      <c r="G714" s="69" t="str">
        <f>IF(AND(H714&lt;&gt;"",H714&lt;&gt;" -  -  -  -  - "),VLOOKUP(H714,pay!$A$8:$B$507,2,FALSE),"")</f>
        <v/>
      </c>
      <c r="H714" s="60"/>
      <c r="I714" s="44"/>
      <c r="J714" s="93" t="str">
        <f t="shared" si="55"/>
        <v>OK</v>
      </c>
      <c r="K714" s="93" t="str">
        <f t="shared" si="56"/>
        <v>OK</v>
      </c>
      <c r="L714" s="93" t="str">
        <f t="shared" si="57"/>
        <v>OK</v>
      </c>
      <c r="M714" s="93" t="str">
        <f t="shared" si="58"/>
        <v>OK</v>
      </c>
      <c r="N714" s="63" t="str">
        <f t="shared" si="59"/>
        <v/>
      </c>
      <c r="O714" s="110">
        <f>SUMIF(exp!$B$8:$B$507,total!B714,exp!$Q$8:$Q$507)</f>
        <v>0</v>
      </c>
      <c r="P714" s="111">
        <f>IF(B714&lt;&gt;"",SUMIF(total!$B$8:$B$1007,total!B714,$F$8:$F$1007),0)</f>
        <v>0</v>
      </c>
      <c r="Q714" s="110">
        <f>SUMIF(total!$B$8:$B$1007,total!B714,$I$8:$I$1007)</f>
        <v>0</v>
      </c>
      <c r="R714" s="110">
        <f>SUMIF(acc!$B$8:$B$507,total!D714,acc!$J$8:$J$507)</f>
        <v>0</v>
      </c>
      <c r="S714" s="110">
        <f>IF(D714&lt;&gt;"",SUMIF(total!$D$8:$D$1007,total!D714,$F$8:$F$1007),0)</f>
        <v>0</v>
      </c>
      <c r="T714" s="110">
        <f>SUMIF(pay!$B$8:$B$507,total!G714,pay!$H$8:$H$507)</f>
        <v>0</v>
      </c>
      <c r="U714" s="110">
        <f>IF(G714&lt;&gt;"",SUMIF(total!$G$8:$G$1007,total!G714,$I$8:$I$1007),0)</f>
        <v>0</v>
      </c>
    </row>
    <row r="715" spans="1:21" x14ac:dyDescent="0.25">
      <c r="A715" s="69">
        <v>708</v>
      </c>
      <c r="B715" s="69" t="str">
        <f>IF(AND(C715&lt;&gt;"",C715&lt;&gt;" -  -  -  -  - "),VLOOKUP(C715,exp!$A$8:$B$507,2,FALSE),"")</f>
        <v/>
      </c>
      <c r="C715" s="60"/>
      <c r="D715" s="69" t="str">
        <f>IF(AND(E715&lt;&gt;"",E715&lt;&gt;" -  -  -  -  - "),VLOOKUP(E715,acc!$A$8:$B$507,2,FALSE),"")</f>
        <v/>
      </c>
      <c r="E715" s="60"/>
      <c r="F715" s="44"/>
      <c r="G715" s="69" t="str">
        <f>IF(AND(H715&lt;&gt;"",H715&lt;&gt;" -  -  -  -  - "),VLOOKUP(H715,pay!$A$8:$B$507,2,FALSE),"")</f>
        <v/>
      </c>
      <c r="H715" s="60"/>
      <c r="I715" s="44"/>
      <c r="J715" s="93" t="str">
        <f t="shared" si="55"/>
        <v>OK</v>
      </c>
      <c r="K715" s="93" t="str">
        <f t="shared" si="56"/>
        <v>OK</v>
      </c>
      <c r="L715" s="93" t="str">
        <f t="shared" si="57"/>
        <v>OK</v>
      </c>
      <c r="M715" s="93" t="str">
        <f t="shared" si="58"/>
        <v>OK</v>
      </c>
      <c r="N715" s="63" t="str">
        <f t="shared" si="59"/>
        <v/>
      </c>
      <c r="O715" s="110">
        <f>SUMIF(exp!$B$8:$B$507,total!B715,exp!$Q$8:$Q$507)</f>
        <v>0</v>
      </c>
      <c r="P715" s="111">
        <f>IF(B715&lt;&gt;"",SUMIF(total!$B$8:$B$1007,total!B715,$F$8:$F$1007),0)</f>
        <v>0</v>
      </c>
      <c r="Q715" s="110">
        <f>SUMIF(total!$B$8:$B$1007,total!B715,$I$8:$I$1007)</f>
        <v>0</v>
      </c>
      <c r="R715" s="110">
        <f>SUMIF(acc!$B$8:$B$507,total!D715,acc!$J$8:$J$507)</f>
        <v>0</v>
      </c>
      <c r="S715" s="110">
        <f>IF(D715&lt;&gt;"",SUMIF(total!$D$8:$D$1007,total!D715,$F$8:$F$1007),0)</f>
        <v>0</v>
      </c>
      <c r="T715" s="110">
        <f>SUMIF(pay!$B$8:$B$507,total!G715,pay!$H$8:$H$507)</f>
        <v>0</v>
      </c>
      <c r="U715" s="110">
        <f>IF(G715&lt;&gt;"",SUMIF(total!$G$8:$G$1007,total!G715,$I$8:$I$1007),0)</f>
        <v>0</v>
      </c>
    </row>
    <row r="716" spans="1:21" x14ac:dyDescent="0.25">
      <c r="A716" s="69">
        <v>709</v>
      </c>
      <c r="B716" s="69" t="str">
        <f>IF(AND(C716&lt;&gt;"",C716&lt;&gt;" -  -  -  -  - "),VLOOKUP(C716,exp!$A$8:$B$507,2,FALSE),"")</f>
        <v/>
      </c>
      <c r="C716" s="60"/>
      <c r="D716" s="69" t="str">
        <f>IF(AND(E716&lt;&gt;"",E716&lt;&gt;" -  -  -  -  - "),VLOOKUP(E716,acc!$A$8:$B$507,2,FALSE),"")</f>
        <v/>
      </c>
      <c r="E716" s="60"/>
      <c r="F716" s="44"/>
      <c r="G716" s="69" t="str">
        <f>IF(AND(H716&lt;&gt;"",H716&lt;&gt;" -  -  -  -  - "),VLOOKUP(H716,pay!$A$8:$B$507,2,FALSE),"")</f>
        <v/>
      </c>
      <c r="H716" s="60"/>
      <c r="I716" s="44"/>
      <c r="J716" s="93" t="str">
        <f t="shared" si="55"/>
        <v>OK</v>
      </c>
      <c r="K716" s="93" t="str">
        <f t="shared" si="56"/>
        <v>OK</v>
      </c>
      <c r="L716" s="93" t="str">
        <f t="shared" si="57"/>
        <v>OK</v>
      </c>
      <c r="M716" s="93" t="str">
        <f t="shared" si="58"/>
        <v>OK</v>
      </c>
      <c r="N716" s="63" t="str">
        <f t="shared" si="59"/>
        <v/>
      </c>
      <c r="O716" s="110">
        <f>SUMIF(exp!$B$8:$B$507,total!B716,exp!$Q$8:$Q$507)</f>
        <v>0</v>
      </c>
      <c r="P716" s="111">
        <f>IF(B716&lt;&gt;"",SUMIF(total!$B$8:$B$1007,total!B716,$F$8:$F$1007),0)</f>
        <v>0</v>
      </c>
      <c r="Q716" s="110">
        <f>SUMIF(total!$B$8:$B$1007,total!B716,$I$8:$I$1007)</f>
        <v>0</v>
      </c>
      <c r="R716" s="110">
        <f>SUMIF(acc!$B$8:$B$507,total!D716,acc!$J$8:$J$507)</f>
        <v>0</v>
      </c>
      <c r="S716" s="110">
        <f>IF(D716&lt;&gt;"",SUMIF(total!$D$8:$D$1007,total!D716,$F$8:$F$1007),0)</f>
        <v>0</v>
      </c>
      <c r="T716" s="110">
        <f>SUMIF(pay!$B$8:$B$507,total!G716,pay!$H$8:$H$507)</f>
        <v>0</v>
      </c>
      <c r="U716" s="110">
        <f>IF(G716&lt;&gt;"",SUMIF(total!$G$8:$G$1007,total!G716,$I$8:$I$1007),0)</f>
        <v>0</v>
      </c>
    </row>
    <row r="717" spans="1:21" x14ac:dyDescent="0.25">
      <c r="A717" s="69">
        <v>710</v>
      </c>
      <c r="B717" s="69" t="str">
        <f>IF(AND(C717&lt;&gt;"",C717&lt;&gt;" -  -  -  -  - "),VLOOKUP(C717,exp!$A$8:$B$507,2,FALSE),"")</f>
        <v/>
      </c>
      <c r="C717" s="60"/>
      <c r="D717" s="69" t="str">
        <f>IF(AND(E717&lt;&gt;"",E717&lt;&gt;" -  -  -  -  - "),VLOOKUP(E717,acc!$A$8:$B$507,2,FALSE),"")</f>
        <v/>
      </c>
      <c r="E717" s="60"/>
      <c r="F717" s="44"/>
      <c r="G717" s="69" t="str">
        <f>IF(AND(H717&lt;&gt;"",H717&lt;&gt;" -  -  -  -  - "),VLOOKUP(H717,pay!$A$8:$B$507,2,FALSE),"")</f>
        <v/>
      </c>
      <c r="H717" s="60"/>
      <c r="I717" s="44"/>
      <c r="J717" s="93" t="str">
        <f t="shared" si="55"/>
        <v>OK</v>
      </c>
      <c r="K717" s="93" t="str">
        <f t="shared" si="56"/>
        <v>OK</v>
      </c>
      <c r="L717" s="93" t="str">
        <f t="shared" si="57"/>
        <v>OK</v>
      </c>
      <c r="M717" s="93" t="str">
        <f t="shared" si="58"/>
        <v>OK</v>
      </c>
      <c r="N717" s="63" t="str">
        <f t="shared" si="59"/>
        <v/>
      </c>
      <c r="O717" s="110">
        <f>SUMIF(exp!$B$8:$B$507,total!B717,exp!$Q$8:$Q$507)</f>
        <v>0</v>
      </c>
      <c r="P717" s="111">
        <f>IF(B717&lt;&gt;"",SUMIF(total!$B$8:$B$1007,total!B717,$F$8:$F$1007),0)</f>
        <v>0</v>
      </c>
      <c r="Q717" s="110">
        <f>SUMIF(total!$B$8:$B$1007,total!B717,$I$8:$I$1007)</f>
        <v>0</v>
      </c>
      <c r="R717" s="110">
        <f>SUMIF(acc!$B$8:$B$507,total!D717,acc!$J$8:$J$507)</f>
        <v>0</v>
      </c>
      <c r="S717" s="110">
        <f>IF(D717&lt;&gt;"",SUMIF(total!$D$8:$D$1007,total!D717,$F$8:$F$1007),0)</f>
        <v>0</v>
      </c>
      <c r="T717" s="110">
        <f>SUMIF(pay!$B$8:$B$507,total!G717,pay!$H$8:$H$507)</f>
        <v>0</v>
      </c>
      <c r="U717" s="110">
        <f>IF(G717&lt;&gt;"",SUMIF(total!$G$8:$G$1007,total!G717,$I$8:$I$1007),0)</f>
        <v>0</v>
      </c>
    </row>
    <row r="718" spans="1:21" x14ac:dyDescent="0.25">
      <c r="A718" s="69">
        <v>711</v>
      </c>
      <c r="B718" s="69" t="str">
        <f>IF(AND(C718&lt;&gt;"",C718&lt;&gt;" -  -  -  -  - "),VLOOKUP(C718,exp!$A$8:$B$507,2,FALSE),"")</f>
        <v/>
      </c>
      <c r="C718" s="60"/>
      <c r="D718" s="69" t="str">
        <f>IF(AND(E718&lt;&gt;"",E718&lt;&gt;" -  -  -  -  - "),VLOOKUP(E718,acc!$A$8:$B$507,2,FALSE),"")</f>
        <v/>
      </c>
      <c r="E718" s="60"/>
      <c r="F718" s="44"/>
      <c r="G718" s="69" t="str">
        <f>IF(AND(H718&lt;&gt;"",H718&lt;&gt;" -  -  -  -  - "),VLOOKUP(H718,pay!$A$8:$B$507,2,FALSE),"")</f>
        <v/>
      </c>
      <c r="H718" s="60"/>
      <c r="I718" s="44"/>
      <c r="J718" s="93" t="str">
        <f t="shared" si="55"/>
        <v>OK</v>
      </c>
      <c r="K718" s="93" t="str">
        <f t="shared" si="56"/>
        <v>OK</v>
      </c>
      <c r="L718" s="93" t="str">
        <f t="shared" si="57"/>
        <v>OK</v>
      </c>
      <c r="M718" s="93" t="str">
        <f t="shared" si="58"/>
        <v>OK</v>
      </c>
      <c r="N718" s="63" t="str">
        <f t="shared" si="59"/>
        <v/>
      </c>
      <c r="O718" s="110">
        <f>SUMIF(exp!$B$8:$B$507,total!B718,exp!$Q$8:$Q$507)</f>
        <v>0</v>
      </c>
      <c r="P718" s="111">
        <f>IF(B718&lt;&gt;"",SUMIF(total!$B$8:$B$1007,total!B718,$F$8:$F$1007),0)</f>
        <v>0</v>
      </c>
      <c r="Q718" s="110">
        <f>SUMIF(total!$B$8:$B$1007,total!B718,$I$8:$I$1007)</f>
        <v>0</v>
      </c>
      <c r="R718" s="110">
        <f>SUMIF(acc!$B$8:$B$507,total!D718,acc!$J$8:$J$507)</f>
        <v>0</v>
      </c>
      <c r="S718" s="110">
        <f>IF(D718&lt;&gt;"",SUMIF(total!$D$8:$D$1007,total!D718,$F$8:$F$1007),0)</f>
        <v>0</v>
      </c>
      <c r="T718" s="110">
        <f>SUMIF(pay!$B$8:$B$507,total!G718,pay!$H$8:$H$507)</f>
        <v>0</v>
      </c>
      <c r="U718" s="110">
        <f>IF(G718&lt;&gt;"",SUMIF(total!$G$8:$G$1007,total!G718,$I$8:$I$1007),0)</f>
        <v>0</v>
      </c>
    </row>
    <row r="719" spans="1:21" x14ac:dyDescent="0.25">
      <c r="A719" s="69">
        <v>712</v>
      </c>
      <c r="B719" s="69" t="str">
        <f>IF(AND(C719&lt;&gt;"",C719&lt;&gt;" -  -  -  -  - "),VLOOKUP(C719,exp!$A$8:$B$507,2,FALSE),"")</f>
        <v/>
      </c>
      <c r="C719" s="60"/>
      <c r="D719" s="69" t="str">
        <f>IF(AND(E719&lt;&gt;"",E719&lt;&gt;" -  -  -  -  - "),VLOOKUP(E719,acc!$A$8:$B$507,2,FALSE),"")</f>
        <v/>
      </c>
      <c r="E719" s="60"/>
      <c r="F719" s="44"/>
      <c r="G719" s="69" t="str">
        <f>IF(AND(H719&lt;&gt;"",H719&lt;&gt;" -  -  -  -  - "),VLOOKUP(H719,pay!$A$8:$B$507,2,FALSE),"")</f>
        <v/>
      </c>
      <c r="H719" s="60"/>
      <c r="I719" s="44"/>
      <c r="J719" s="93" t="str">
        <f t="shared" si="55"/>
        <v>OK</v>
      </c>
      <c r="K719" s="93" t="str">
        <f t="shared" si="56"/>
        <v>OK</v>
      </c>
      <c r="L719" s="93" t="str">
        <f t="shared" si="57"/>
        <v>OK</v>
      </c>
      <c r="M719" s="93" t="str">
        <f t="shared" si="58"/>
        <v>OK</v>
      </c>
      <c r="N719" s="63" t="str">
        <f t="shared" si="59"/>
        <v/>
      </c>
      <c r="O719" s="110">
        <f>SUMIF(exp!$B$8:$B$507,total!B719,exp!$Q$8:$Q$507)</f>
        <v>0</v>
      </c>
      <c r="P719" s="111">
        <f>IF(B719&lt;&gt;"",SUMIF(total!$B$8:$B$1007,total!B719,$F$8:$F$1007),0)</f>
        <v>0</v>
      </c>
      <c r="Q719" s="110">
        <f>SUMIF(total!$B$8:$B$1007,total!B719,$I$8:$I$1007)</f>
        <v>0</v>
      </c>
      <c r="R719" s="110">
        <f>SUMIF(acc!$B$8:$B$507,total!D719,acc!$J$8:$J$507)</f>
        <v>0</v>
      </c>
      <c r="S719" s="110">
        <f>IF(D719&lt;&gt;"",SUMIF(total!$D$8:$D$1007,total!D719,$F$8:$F$1007),0)</f>
        <v>0</v>
      </c>
      <c r="T719" s="110">
        <f>SUMIF(pay!$B$8:$B$507,total!G719,pay!$H$8:$H$507)</f>
        <v>0</v>
      </c>
      <c r="U719" s="110">
        <f>IF(G719&lt;&gt;"",SUMIF(total!$G$8:$G$1007,total!G719,$I$8:$I$1007),0)</f>
        <v>0</v>
      </c>
    </row>
    <row r="720" spans="1:21" x14ac:dyDescent="0.25">
      <c r="A720" s="69">
        <v>713</v>
      </c>
      <c r="B720" s="69" t="str">
        <f>IF(AND(C720&lt;&gt;"",C720&lt;&gt;" -  -  -  -  - "),VLOOKUP(C720,exp!$A$8:$B$507,2,FALSE),"")</f>
        <v/>
      </c>
      <c r="C720" s="60"/>
      <c r="D720" s="69" t="str">
        <f>IF(AND(E720&lt;&gt;"",E720&lt;&gt;" -  -  -  -  - "),VLOOKUP(E720,acc!$A$8:$B$507,2,FALSE),"")</f>
        <v/>
      </c>
      <c r="E720" s="60"/>
      <c r="F720" s="44"/>
      <c r="G720" s="69" t="str">
        <f>IF(AND(H720&lt;&gt;"",H720&lt;&gt;" -  -  -  -  - "),VLOOKUP(H720,pay!$A$8:$B$507,2,FALSE),"")</f>
        <v/>
      </c>
      <c r="H720" s="60"/>
      <c r="I720" s="44"/>
      <c r="J720" s="93" t="str">
        <f t="shared" si="55"/>
        <v>OK</v>
      </c>
      <c r="K720" s="93" t="str">
        <f t="shared" si="56"/>
        <v>OK</v>
      </c>
      <c r="L720" s="93" t="str">
        <f t="shared" si="57"/>
        <v>OK</v>
      </c>
      <c r="M720" s="93" t="str">
        <f t="shared" si="58"/>
        <v>OK</v>
      </c>
      <c r="N720" s="63" t="str">
        <f t="shared" si="59"/>
        <v/>
      </c>
      <c r="O720" s="110">
        <f>SUMIF(exp!$B$8:$B$507,total!B720,exp!$Q$8:$Q$507)</f>
        <v>0</v>
      </c>
      <c r="P720" s="111">
        <f>IF(B720&lt;&gt;"",SUMIF(total!$B$8:$B$1007,total!B720,$F$8:$F$1007),0)</f>
        <v>0</v>
      </c>
      <c r="Q720" s="110">
        <f>SUMIF(total!$B$8:$B$1007,total!B720,$I$8:$I$1007)</f>
        <v>0</v>
      </c>
      <c r="R720" s="110">
        <f>SUMIF(acc!$B$8:$B$507,total!D720,acc!$J$8:$J$507)</f>
        <v>0</v>
      </c>
      <c r="S720" s="110">
        <f>IF(D720&lt;&gt;"",SUMIF(total!$D$8:$D$1007,total!D720,$F$8:$F$1007),0)</f>
        <v>0</v>
      </c>
      <c r="T720" s="110">
        <f>SUMIF(pay!$B$8:$B$507,total!G720,pay!$H$8:$H$507)</f>
        <v>0</v>
      </c>
      <c r="U720" s="110">
        <f>IF(G720&lt;&gt;"",SUMIF(total!$G$8:$G$1007,total!G720,$I$8:$I$1007),0)</f>
        <v>0</v>
      </c>
    </row>
    <row r="721" spans="1:21" x14ac:dyDescent="0.25">
      <c r="A721" s="69">
        <v>714</v>
      </c>
      <c r="B721" s="69" t="str">
        <f>IF(AND(C721&lt;&gt;"",C721&lt;&gt;" -  -  -  -  - "),VLOOKUP(C721,exp!$A$8:$B$507,2,FALSE),"")</f>
        <v/>
      </c>
      <c r="C721" s="60"/>
      <c r="D721" s="69" t="str">
        <f>IF(AND(E721&lt;&gt;"",E721&lt;&gt;" -  -  -  -  - "),VLOOKUP(E721,acc!$A$8:$B$507,2,FALSE),"")</f>
        <v/>
      </c>
      <c r="E721" s="60"/>
      <c r="F721" s="44"/>
      <c r="G721" s="69" t="str">
        <f>IF(AND(H721&lt;&gt;"",H721&lt;&gt;" -  -  -  -  - "),VLOOKUP(H721,pay!$A$8:$B$507,2,FALSE),"")</f>
        <v/>
      </c>
      <c r="H721" s="60"/>
      <c r="I721" s="44"/>
      <c r="J721" s="93" t="str">
        <f t="shared" si="55"/>
        <v>OK</v>
      </c>
      <c r="K721" s="93" t="str">
        <f t="shared" si="56"/>
        <v>OK</v>
      </c>
      <c r="L721" s="93" t="str">
        <f t="shared" si="57"/>
        <v>OK</v>
      </c>
      <c r="M721" s="93" t="str">
        <f t="shared" si="58"/>
        <v>OK</v>
      </c>
      <c r="N721" s="63" t="str">
        <f t="shared" si="59"/>
        <v/>
      </c>
      <c r="O721" s="110">
        <f>SUMIF(exp!$B$8:$B$507,total!B721,exp!$Q$8:$Q$507)</f>
        <v>0</v>
      </c>
      <c r="P721" s="111">
        <f>IF(B721&lt;&gt;"",SUMIF(total!$B$8:$B$1007,total!B721,$F$8:$F$1007),0)</f>
        <v>0</v>
      </c>
      <c r="Q721" s="110">
        <f>SUMIF(total!$B$8:$B$1007,total!B721,$I$8:$I$1007)</f>
        <v>0</v>
      </c>
      <c r="R721" s="110">
        <f>SUMIF(acc!$B$8:$B$507,total!D721,acc!$J$8:$J$507)</f>
        <v>0</v>
      </c>
      <c r="S721" s="110">
        <f>IF(D721&lt;&gt;"",SUMIF(total!$D$8:$D$1007,total!D721,$F$8:$F$1007),0)</f>
        <v>0</v>
      </c>
      <c r="T721" s="110">
        <f>SUMIF(pay!$B$8:$B$507,total!G721,pay!$H$8:$H$507)</f>
        <v>0</v>
      </c>
      <c r="U721" s="110">
        <f>IF(G721&lt;&gt;"",SUMIF(total!$G$8:$G$1007,total!G721,$I$8:$I$1007),0)</f>
        <v>0</v>
      </c>
    </row>
    <row r="722" spans="1:21" x14ac:dyDescent="0.25">
      <c r="A722" s="69">
        <v>715</v>
      </c>
      <c r="B722" s="69" t="str">
        <f>IF(AND(C722&lt;&gt;"",C722&lt;&gt;" -  -  -  -  - "),VLOOKUP(C722,exp!$A$8:$B$507,2,FALSE),"")</f>
        <v/>
      </c>
      <c r="C722" s="60"/>
      <c r="D722" s="69" t="str">
        <f>IF(AND(E722&lt;&gt;"",E722&lt;&gt;" -  -  -  -  - "),VLOOKUP(E722,acc!$A$8:$B$507,2,FALSE),"")</f>
        <v/>
      </c>
      <c r="E722" s="60"/>
      <c r="F722" s="44"/>
      <c r="G722" s="69" t="str">
        <f>IF(AND(H722&lt;&gt;"",H722&lt;&gt;" -  -  -  -  - "),VLOOKUP(H722,pay!$A$8:$B$507,2,FALSE),"")</f>
        <v/>
      </c>
      <c r="H722" s="60"/>
      <c r="I722" s="44"/>
      <c r="J722" s="93" t="str">
        <f t="shared" si="55"/>
        <v>OK</v>
      </c>
      <c r="K722" s="93" t="str">
        <f t="shared" si="56"/>
        <v>OK</v>
      </c>
      <c r="L722" s="93" t="str">
        <f t="shared" si="57"/>
        <v>OK</v>
      </c>
      <c r="M722" s="93" t="str">
        <f t="shared" si="58"/>
        <v>OK</v>
      </c>
      <c r="N722" s="63" t="str">
        <f t="shared" si="59"/>
        <v/>
      </c>
      <c r="O722" s="110">
        <f>SUMIF(exp!$B$8:$B$507,total!B722,exp!$Q$8:$Q$507)</f>
        <v>0</v>
      </c>
      <c r="P722" s="111">
        <f>IF(B722&lt;&gt;"",SUMIF(total!$B$8:$B$1007,total!B722,$F$8:$F$1007),0)</f>
        <v>0</v>
      </c>
      <c r="Q722" s="110">
        <f>SUMIF(total!$B$8:$B$1007,total!B722,$I$8:$I$1007)</f>
        <v>0</v>
      </c>
      <c r="R722" s="110">
        <f>SUMIF(acc!$B$8:$B$507,total!D722,acc!$J$8:$J$507)</f>
        <v>0</v>
      </c>
      <c r="S722" s="110">
        <f>IF(D722&lt;&gt;"",SUMIF(total!$D$8:$D$1007,total!D722,$F$8:$F$1007),0)</f>
        <v>0</v>
      </c>
      <c r="T722" s="110">
        <f>SUMIF(pay!$B$8:$B$507,total!G722,pay!$H$8:$H$507)</f>
        <v>0</v>
      </c>
      <c r="U722" s="110">
        <f>IF(G722&lt;&gt;"",SUMIF(total!$G$8:$G$1007,total!G722,$I$8:$I$1007),0)</f>
        <v>0</v>
      </c>
    </row>
    <row r="723" spans="1:21" x14ac:dyDescent="0.25">
      <c r="A723" s="69">
        <v>716</v>
      </c>
      <c r="B723" s="69" t="str">
        <f>IF(AND(C723&lt;&gt;"",C723&lt;&gt;" -  -  -  -  - "),VLOOKUP(C723,exp!$A$8:$B$507,2,FALSE),"")</f>
        <v/>
      </c>
      <c r="C723" s="60"/>
      <c r="D723" s="69" t="str">
        <f>IF(AND(E723&lt;&gt;"",E723&lt;&gt;" -  -  -  -  - "),VLOOKUP(E723,acc!$A$8:$B$507,2,FALSE),"")</f>
        <v/>
      </c>
      <c r="E723" s="60"/>
      <c r="F723" s="44"/>
      <c r="G723" s="69" t="str">
        <f>IF(AND(H723&lt;&gt;"",H723&lt;&gt;" -  -  -  -  - "),VLOOKUP(H723,pay!$A$8:$B$507,2,FALSE),"")</f>
        <v/>
      </c>
      <c r="H723" s="60"/>
      <c r="I723" s="44"/>
      <c r="J723" s="93" t="str">
        <f t="shared" si="55"/>
        <v>OK</v>
      </c>
      <c r="K723" s="93" t="str">
        <f t="shared" si="56"/>
        <v>OK</v>
      </c>
      <c r="L723" s="93" t="str">
        <f t="shared" si="57"/>
        <v>OK</v>
      </c>
      <c r="M723" s="93" t="str">
        <f t="shared" si="58"/>
        <v>OK</v>
      </c>
      <c r="N723" s="63" t="str">
        <f t="shared" si="59"/>
        <v/>
      </c>
      <c r="O723" s="110">
        <f>SUMIF(exp!$B$8:$B$507,total!B723,exp!$Q$8:$Q$507)</f>
        <v>0</v>
      </c>
      <c r="P723" s="111">
        <f>IF(B723&lt;&gt;"",SUMIF(total!$B$8:$B$1007,total!B723,$F$8:$F$1007),0)</f>
        <v>0</v>
      </c>
      <c r="Q723" s="110">
        <f>SUMIF(total!$B$8:$B$1007,total!B723,$I$8:$I$1007)</f>
        <v>0</v>
      </c>
      <c r="R723" s="110">
        <f>SUMIF(acc!$B$8:$B$507,total!D723,acc!$J$8:$J$507)</f>
        <v>0</v>
      </c>
      <c r="S723" s="110">
        <f>IF(D723&lt;&gt;"",SUMIF(total!$D$8:$D$1007,total!D723,$F$8:$F$1007),0)</f>
        <v>0</v>
      </c>
      <c r="T723" s="110">
        <f>SUMIF(pay!$B$8:$B$507,total!G723,pay!$H$8:$H$507)</f>
        <v>0</v>
      </c>
      <c r="U723" s="110">
        <f>IF(G723&lt;&gt;"",SUMIF(total!$G$8:$G$1007,total!G723,$I$8:$I$1007),0)</f>
        <v>0</v>
      </c>
    </row>
    <row r="724" spans="1:21" x14ac:dyDescent="0.25">
      <c r="A724" s="69">
        <v>717</v>
      </c>
      <c r="B724" s="69" t="str">
        <f>IF(AND(C724&lt;&gt;"",C724&lt;&gt;" -  -  -  -  - "),VLOOKUP(C724,exp!$A$8:$B$507,2,FALSE),"")</f>
        <v/>
      </c>
      <c r="C724" s="60"/>
      <c r="D724" s="69" t="str">
        <f>IF(AND(E724&lt;&gt;"",E724&lt;&gt;" -  -  -  -  - "),VLOOKUP(E724,acc!$A$8:$B$507,2,FALSE),"")</f>
        <v/>
      </c>
      <c r="E724" s="60"/>
      <c r="F724" s="44"/>
      <c r="G724" s="69" t="str">
        <f>IF(AND(H724&lt;&gt;"",H724&lt;&gt;" -  -  -  -  - "),VLOOKUP(H724,pay!$A$8:$B$507,2,FALSE),"")</f>
        <v/>
      </c>
      <c r="H724" s="60"/>
      <c r="I724" s="44"/>
      <c r="J724" s="93" t="str">
        <f t="shared" si="55"/>
        <v>OK</v>
      </c>
      <c r="K724" s="93" t="str">
        <f t="shared" si="56"/>
        <v>OK</v>
      </c>
      <c r="L724" s="93" t="str">
        <f t="shared" si="57"/>
        <v>OK</v>
      </c>
      <c r="M724" s="93" t="str">
        <f t="shared" si="58"/>
        <v>OK</v>
      </c>
      <c r="N724" s="63" t="str">
        <f t="shared" si="59"/>
        <v/>
      </c>
      <c r="O724" s="110">
        <f>SUMIF(exp!$B$8:$B$507,total!B724,exp!$Q$8:$Q$507)</f>
        <v>0</v>
      </c>
      <c r="P724" s="111">
        <f>IF(B724&lt;&gt;"",SUMIF(total!$B$8:$B$1007,total!B724,$F$8:$F$1007),0)</f>
        <v>0</v>
      </c>
      <c r="Q724" s="110">
        <f>SUMIF(total!$B$8:$B$1007,total!B724,$I$8:$I$1007)</f>
        <v>0</v>
      </c>
      <c r="R724" s="110">
        <f>SUMIF(acc!$B$8:$B$507,total!D724,acc!$J$8:$J$507)</f>
        <v>0</v>
      </c>
      <c r="S724" s="110">
        <f>IF(D724&lt;&gt;"",SUMIF(total!$D$8:$D$1007,total!D724,$F$8:$F$1007),0)</f>
        <v>0</v>
      </c>
      <c r="T724" s="110">
        <f>SUMIF(pay!$B$8:$B$507,total!G724,pay!$H$8:$H$507)</f>
        <v>0</v>
      </c>
      <c r="U724" s="110">
        <f>IF(G724&lt;&gt;"",SUMIF(total!$G$8:$G$1007,total!G724,$I$8:$I$1007),0)</f>
        <v>0</v>
      </c>
    </row>
    <row r="725" spans="1:21" x14ac:dyDescent="0.25">
      <c r="A725" s="69">
        <v>718</v>
      </c>
      <c r="B725" s="69" t="str">
        <f>IF(AND(C725&lt;&gt;"",C725&lt;&gt;" -  -  -  -  - "),VLOOKUP(C725,exp!$A$8:$B$507,2,FALSE),"")</f>
        <v/>
      </c>
      <c r="C725" s="60"/>
      <c r="D725" s="69" t="str">
        <f>IF(AND(E725&lt;&gt;"",E725&lt;&gt;" -  -  -  -  - "),VLOOKUP(E725,acc!$A$8:$B$507,2,FALSE),"")</f>
        <v/>
      </c>
      <c r="E725" s="60"/>
      <c r="F725" s="44"/>
      <c r="G725" s="69" t="str">
        <f>IF(AND(H725&lt;&gt;"",H725&lt;&gt;" -  -  -  -  - "),VLOOKUP(H725,pay!$A$8:$B$507,2,FALSE),"")</f>
        <v/>
      </c>
      <c r="H725" s="60"/>
      <c r="I725" s="44"/>
      <c r="J725" s="93" t="str">
        <f t="shared" si="55"/>
        <v>OK</v>
      </c>
      <c r="K725" s="93" t="str">
        <f t="shared" si="56"/>
        <v>OK</v>
      </c>
      <c r="L725" s="93" t="str">
        <f t="shared" si="57"/>
        <v>OK</v>
      </c>
      <c r="M725" s="93" t="str">
        <f t="shared" si="58"/>
        <v>OK</v>
      </c>
      <c r="N725" s="63" t="str">
        <f t="shared" si="59"/>
        <v/>
      </c>
      <c r="O725" s="110">
        <f>SUMIF(exp!$B$8:$B$507,total!B725,exp!$Q$8:$Q$507)</f>
        <v>0</v>
      </c>
      <c r="P725" s="111">
        <f>IF(B725&lt;&gt;"",SUMIF(total!$B$8:$B$1007,total!B725,$F$8:$F$1007),0)</f>
        <v>0</v>
      </c>
      <c r="Q725" s="110">
        <f>SUMIF(total!$B$8:$B$1007,total!B725,$I$8:$I$1007)</f>
        <v>0</v>
      </c>
      <c r="R725" s="110">
        <f>SUMIF(acc!$B$8:$B$507,total!D725,acc!$J$8:$J$507)</f>
        <v>0</v>
      </c>
      <c r="S725" s="110">
        <f>IF(D725&lt;&gt;"",SUMIF(total!$D$8:$D$1007,total!D725,$F$8:$F$1007),0)</f>
        <v>0</v>
      </c>
      <c r="T725" s="110">
        <f>SUMIF(pay!$B$8:$B$507,total!G725,pay!$H$8:$H$507)</f>
        <v>0</v>
      </c>
      <c r="U725" s="110">
        <f>IF(G725&lt;&gt;"",SUMIF(total!$G$8:$G$1007,total!G725,$I$8:$I$1007),0)</f>
        <v>0</v>
      </c>
    </row>
    <row r="726" spans="1:21" x14ac:dyDescent="0.25">
      <c r="A726" s="69">
        <v>719</v>
      </c>
      <c r="B726" s="69" t="str">
        <f>IF(AND(C726&lt;&gt;"",C726&lt;&gt;" -  -  -  -  - "),VLOOKUP(C726,exp!$A$8:$B$507,2,FALSE),"")</f>
        <v/>
      </c>
      <c r="C726" s="60"/>
      <c r="D726" s="69" t="str">
        <f>IF(AND(E726&lt;&gt;"",E726&lt;&gt;" -  -  -  -  - "),VLOOKUP(E726,acc!$A$8:$B$507,2,FALSE),"")</f>
        <v/>
      </c>
      <c r="E726" s="60"/>
      <c r="F726" s="44"/>
      <c r="G726" s="69" t="str">
        <f>IF(AND(H726&lt;&gt;"",H726&lt;&gt;" -  -  -  -  - "),VLOOKUP(H726,pay!$A$8:$B$507,2,FALSE),"")</f>
        <v/>
      </c>
      <c r="H726" s="60"/>
      <c r="I726" s="44"/>
      <c r="J726" s="93" t="str">
        <f t="shared" si="55"/>
        <v>OK</v>
      </c>
      <c r="K726" s="93" t="str">
        <f t="shared" si="56"/>
        <v>OK</v>
      </c>
      <c r="L726" s="93" t="str">
        <f t="shared" si="57"/>
        <v>OK</v>
      </c>
      <c r="M726" s="93" t="str">
        <f t="shared" si="58"/>
        <v>OK</v>
      </c>
      <c r="N726" s="63" t="str">
        <f t="shared" si="59"/>
        <v/>
      </c>
      <c r="O726" s="110">
        <f>SUMIF(exp!$B$8:$B$507,total!B726,exp!$Q$8:$Q$507)</f>
        <v>0</v>
      </c>
      <c r="P726" s="111">
        <f>IF(B726&lt;&gt;"",SUMIF(total!$B$8:$B$1007,total!B726,$F$8:$F$1007),0)</f>
        <v>0</v>
      </c>
      <c r="Q726" s="110">
        <f>SUMIF(total!$B$8:$B$1007,total!B726,$I$8:$I$1007)</f>
        <v>0</v>
      </c>
      <c r="R726" s="110">
        <f>SUMIF(acc!$B$8:$B$507,total!D726,acc!$J$8:$J$507)</f>
        <v>0</v>
      </c>
      <c r="S726" s="110">
        <f>IF(D726&lt;&gt;"",SUMIF(total!$D$8:$D$1007,total!D726,$F$8:$F$1007),0)</f>
        <v>0</v>
      </c>
      <c r="T726" s="110">
        <f>SUMIF(pay!$B$8:$B$507,total!G726,pay!$H$8:$H$507)</f>
        <v>0</v>
      </c>
      <c r="U726" s="110">
        <f>IF(G726&lt;&gt;"",SUMIF(total!$G$8:$G$1007,total!G726,$I$8:$I$1007),0)</f>
        <v>0</v>
      </c>
    </row>
    <row r="727" spans="1:21" x14ac:dyDescent="0.25">
      <c r="A727" s="69">
        <v>720</v>
      </c>
      <c r="B727" s="69" t="str">
        <f>IF(AND(C727&lt;&gt;"",C727&lt;&gt;" -  -  -  -  - "),VLOOKUP(C727,exp!$A$8:$B$507,2,FALSE),"")</f>
        <v/>
      </c>
      <c r="C727" s="60"/>
      <c r="D727" s="69" t="str">
        <f>IF(AND(E727&lt;&gt;"",E727&lt;&gt;" -  -  -  -  - "),VLOOKUP(E727,acc!$A$8:$B$507,2,FALSE),"")</f>
        <v/>
      </c>
      <c r="E727" s="60"/>
      <c r="F727" s="44"/>
      <c r="G727" s="69" t="str">
        <f>IF(AND(H727&lt;&gt;"",H727&lt;&gt;" -  -  -  -  - "),VLOOKUP(H727,pay!$A$8:$B$507,2,FALSE),"")</f>
        <v/>
      </c>
      <c r="H727" s="60"/>
      <c r="I727" s="44"/>
      <c r="J727" s="93" t="str">
        <f t="shared" si="55"/>
        <v>OK</v>
      </c>
      <c r="K727" s="93" t="str">
        <f t="shared" si="56"/>
        <v>OK</v>
      </c>
      <c r="L727" s="93" t="str">
        <f t="shared" si="57"/>
        <v>OK</v>
      </c>
      <c r="M727" s="93" t="str">
        <f t="shared" si="58"/>
        <v>OK</v>
      </c>
      <c r="N727" s="63" t="str">
        <f t="shared" si="59"/>
        <v/>
      </c>
      <c r="O727" s="110">
        <f>SUMIF(exp!$B$8:$B$507,total!B727,exp!$Q$8:$Q$507)</f>
        <v>0</v>
      </c>
      <c r="P727" s="111">
        <f>IF(B727&lt;&gt;"",SUMIF(total!$B$8:$B$1007,total!B727,$F$8:$F$1007),0)</f>
        <v>0</v>
      </c>
      <c r="Q727" s="110">
        <f>SUMIF(total!$B$8:$B$1007,total!B727,$I$8:$I$1007)</f>
        <v>0</v>
      </c>
      <c r="R727" s="110">
        <f>SUMIF(acc!$B$8:$B$507,total!D727,acc!$J$8:$J$507)</f>
        <v>0</v>
      </c>
      <c r="S727" s="110">
        <f>IF(D727&lt;&gt;"",SUMIF(total!$D$8:$D$1007,total!D727,$F$8:$F$1007),0)</f>
        <v>0</v>
      </c>
      <c r="T727" s="110">
        <f>SUMIF(pay!$B$8:$B$507,total!G727,pay!$H$8:$H$507)</f>
        <v>0</v>
      </c>
      <c r="U727" s="110">
        <f>IF(G727&lt;&gt;"",SUMIF(total!$G$8:$G$1007,total!G727,$I$8:$I$1007),0)</f>
        <v>0</v>
      </c>
    </row>
    <row r="728" spans="1:21" x14ac:dyDescent="0.25">
      <c r="A728" s="69">
        <v>721</v>
      </c>
      <c r="B728" s="69" t="str">
        <f>IF(AND(C728&lt;&gt;"",C728&lt;&gt;" -  -  -  -  - "),VLOOKUP(C728,exp!$A$8:$B$507,2,FALSE),"")</f>
        <v/>
      </c>
      <c r="C728" s="60"/>
      <c r="D728" s="69" t="str">
        <f>IF(AND(E728&lt;&gt;"",E728&lt;&gt;" -  -  -  -  - "),VLOOKUP(E728,acc!$A$8:$B$507,2,FALSE),"")</f>
        <v/>
      </c>
      <c r="E728" s="60"/>
      <c r="F728" s="44"/>
      <c r="G728" s="69" t="str">
        <f>IF(AND(H728&lt;&gt;"",H728&lt;&gt;" -  -  -  -  - "),VLOOKUP(H728,pay!$A$8:$B$507,2,FALSE),"")</f>
        <v/>
      </c>
      <c r="H728" s="60"/>
      <c r="I728" s="44"/>
      <c r="J728" s="93" t="str">
        <f t="shared" si="55"/>
        <v>OK</v>
      </c>
      <c r="K728" s="93" t="str">
        <f t="shared" si="56"/>
        <v>OK</v>
      </c>
      <c r="L728" s="93" t="str">
        <f t="shared" si="57"/>
        <v>OK</v>
      </c>
      <c r="M728" s="93" t="str">
        <f t="shared" si="58"/>
        <v>OK</v>
      </c>
      <c r="N728" s="63" t="str">
        <f t="shared" si="59"/>
        <v/>
      </c>
      <c r="O728" s="110">
        <f>SUMIF(exp!$B$8:$B$507,total!B728,exp!$Q$8:$Q$507)</f>
        <v>0</v>
      </c>
      <c r="P728" s="111">
        <f>IF(B728&lt;&gt;"",SUMIF(total!$B$8:$B$1007,total!B728,$F$8:$F$1007),0)</f>
        <v>0</v>
      </c>
      <c r="Q728" s="110">
        <f>SUMIF(total!$B$8:$B$1007,total!B728,$I$8:$I$1007)</f>
        <v>0</v>
      </c>
      <c r="R728" s="110">
        <f>SUMIF(acc!$B$8:$B$507,total!D728,acc!$J$8:$J$507)</f>
        <v>0</v>
      </c>
      <c r="S728" s="110">
        <f>IF(D728&lt;&gt;"",SUMIF(total!$D$8:$D$1007,total!D728,$F$8:$F$1007),0)</f>
        <v>0</v>
      </c>
      <c r="T728" s="110">
        <f>SUMIF(pay!$B$8:$B$507,total!G728,pay!$H$8:$H$507)</f>
        <v>0</v>
      </c>
      <c r="U728" s="110">
        <f>IF(G728&lt;&gt;"",SUMIF(total!$G$8:$G$1007,total!G728,$I$8:$I$1007),0)</f>
        <v>0</v>
      </c>
    </row>
    <row r="729" spans="1:21" x14ac:dyDescent="0.25">
      <c r="A729" s="69">
        <v>722</v>
      </c>
      <c r="B729" s="69" t="str">
        <f>IF(AND(C729&lt;&gt;"",C729&lt;&gt;" -  -  -  -  - "),VLOOKUP(C729,exp!$A$8:$B$507,2,FALSE),"")</f>
        <v/>
      </c>
      <c r="C729" s="60"/>
      <c r="D729" s="69" t="str">
        <f>IF(AND(E729&lt;&gt;"",E729&lt;&gt;" -  -  -  -  - "),VLOOKUP(E729,acc!$A$8:$B$507,2,FALSE),"")</f>
        <v/>
      </c>
      <c r="E729" s="60"/>
      <c r="F729" s="44"/>
      <c r="G729" s="69" t="str">
        <f>IF(AND(H729&lt;&gt;"",H729&lt;&gt;" -  -  -  -  - "),VLOOKUP(H729,pay!$A$8:$B$507,2,FALSE),"")</f>
        <v/>
      </c>
      <c r="H729" s="60"/>
      <c r="I729" s="44"/>
      <c r="J729" s="93" t="str">
        <f t="shared" si="55"/>
        <v>OK</v>
      </c>
      <c r="K729" s="93" t="str">
        <f t="shared" si="56"/>
        <v>OK</v>
      </c>
      <c r="L729" s="93" t="str">
        <f t="shared" si="57"/>
        <v>OK</v>
      </c>
      <c r="M729" s="93" t="str">
        <f t="shared" si="58"/>
        <v>OK</v>
      </c>
      <c r="N729" s="63" t="str">
        <f t="shared" si="59"/>
        <v/>
      </c>
      <c r="O729" s="110">
        <f>SUMIF(exp!$B$8:$B$507,total!B729,exp!$Q$8:$Q$507)</f>
        <v>0</v>
      </c>
      <c r="P729" s="111">
        <f>IF(B729&lt;&gt;"",SUMIF(total!$B$8:$B$1007,total!B729,$F$8:$F$1007),0)</f>
        <v>0</v>
      </c>
      <c r="Q729" s="110">
        <f>SUMIF(total!$B$8:$B$1007,total!B729,$I$8:$I$1007)</f>
        <v>0</v>
      </c>
      <c r="R729" s="110">
        <f>SUMIF(acc!$B$8:$B$507,total!D729,acc!$J$8:$J$507)</f>
        <v>0</v>
      </c>
      <c r="S729" s="110">
        <f>IF(D729&lt;&gt;"",SUMIF(total!$D$8:$D$1007,total!D729,$F$8:$F$1007),0)</f>
        <v>0</v>
      </c>
      <c r="T729" s="110">
        <f>SUMIF(pay!$B$8:$B$507,total!G729,pay!$H$8:$H$507)</f>
        <v>0</v>
      </c>
      <c r="U729" s="110">
        <f>IF(G729&lt;&gt;"",SUMIF(total!$G$8:$G$1007,total!G729,$I$8:$I$1007),0)</f>
        <v>0</v>
      </c>
    </row>
    <row r="730" spans="1:21" x14ac:dyDescent="0.25">
      <c r="A730" s="69">
        <v>723</v>
      </c>
      <c r="B730" s="69" t="str">
        <f>IF(AND(C730&lt;&gt;"",C730&lt;&gt;" -  -  -  -  - "),VLOOKUP(C730,exp!$A$8:$B$507,2,FALSE),"")</f>
        <v/>
      </c>
      <c r="C730" s="60"/>
      <c r="D730" s="69" t="str">
        <f>IF(AND(E730&lt;&gt;"",E730&lt;&gt;" -  -  -  -  - "),VLOOKUP(E730,acc!$A$8:$B$507,2,FALSE),"")</f>
        <v/>
      </c>
      <c r="E730" s="60"/>
      <c r="F730" s="44"/>
      <c r="G730" s="69" t="str">
        <f>IF(AND(H730&lt;&gt;"",H730&lt;&gt;" -  -  -  -  - "),VLOOKUP(H730,pay!$A$8:$B$507,2,FALSE),"")</f>
        <v/>
      </c>
      <c r="H730" s="60"/>
      <c r="I730" s="44"/>
      <c r="J730" s="93" t="str">
        <f t="shared" si="55"/>
        <v>OK</v>
      </c>
      <c r="K730" s="93" t="str">
        <f t="shared" si="56"/>
        <v>OK</v>
      </c>
      <c r="L730" s="93" t="str">
        <f t="shared" si="57"/>
        <v>OK</v>
      </c>
      <c r="M730" s="93" t="str">
        <f t="shared" si="58"/>
        <v>OK</v>
      </c>
      <c r="N730" s="63" t="str">
        <f t="shared" si="59"/>
        <v/>
      </c>
      <c r="O730" s="110">
        <f>SUMIF(exp!$B$8:$B$507,total!B730,exp!$Q$8:$Q$507)</f>
        <v>0</v>
      </c>
      <c r="P730" s="111">
        <f>IF(B730&lt;&gt;"",SUMIF(total!$B$8:$B$1007,total!B730,$F$8:$F$1007),0)</f>
        <v>0</v>
      </c>
      <c r="Q730" s="110">
        <f>SUMIF(total!$B$8:$B$1007,total!B730,$I$8:$I$1007)</f>
        <v>0</v>
      </c>
      <c r="R730" s="110">
        <f>SUMIF(acc!$B$8:$B$507,total!D730,acc!$J$8:$J$507)</f>
        <v>0</v>
      </c>
      <c r="S730" s="110">
        <f>IF(D730&lt;&gt;"",SUMIF(total!$D$8:$D$1007,total!D730,$F$8:$F$1007),0)</f>
        <v>0</v>
      </c>
      <c r="T730" s="110">
        <f>SUMIF(pay!$B$8:$B$507,total!G730,pay!$H$8:$H$507)</f>
        <v>0</v>
      </c>
      <c r="U730" s="110">
        <f>IF(G730&lt;&gt;"",SUMIF(total!$G$8:$G$1007,total!G730,$I$8:$I$1007),0)</f>
        <v>0</v>
      </c>
    </row>
    <row r="731" spans="1:21" x14ac:dyDescent="0.25">
      <c r="A731" s="69">
        <v>724</v>
      </c>
      <c r="B731" s="69" t="str">
        <f>IF(AND(C731&lt;&gt;"",C731&lt;&gt;" -  -  -  -  - "),VLOOKUP(C731,exp!$A$8:$B$507,2,FALSE),"")</f>
        <v/>
      </c>
      <c r="C731" s="60"/>
      <c r="D731" s="69" t="str">
        <f>IF(AND(E731&lt;&gt;"",E731&lt;&gt;" -  -  -  -  - "),VLOOKUP(E731,acc!$A$8:$B$507,2,FALSE),"")</f>
        <v/>
      </c>
      <c r="E731" s="60"/>
      <c r="F731" s="44"/>
      <c r="G731" s="69" t="str">
        <f>IF(AND(H731&lt;&gt;"",H731&lt;&gt;" -  -  -  -  - "),VLOOKUP(H731,pay!$A$8:$B$507,2,FALSE),"")</f>
        <v/>
      </c>
      <c r="H731" s="60"/>
      <c r="I731" s="44"/>
      <c r="J731" s="93" t="str">
        <f t="shared" si="55"/>
        <v>OK</v>
      </c>
      <c r="K731" s="93" t="str">
        <f t="shared" si="56"/>
        <v>OK</v>
      </c>
      <c r="L731" s="93" t="str">
        <f t="shared" si="57"/>
        <v>OK</v>
      </c>
      <c r="M731" s="93" t="str">
        <f t="shared" si="58"/>
        <v>OK</v>
      </c>
      <c r="N731" s="63" t="str">
        <f t="shared" si="59"/>
        <v/>
      </c>
      <c r="O731" s="110">
        <f>SUMIF(exp!$B$8:$B$507,total!B731,exp!$Q$8:$Q$507)</f>
        <v>0</v>
      </c>
      <c r="P731" s="111">
        <f>IF(B731&lt;&gt;"",SUMIF(total!$B$8:$B$1007,total!B731,$F$8:$F$1007),0)</f>
        <v>0</v>
      </c>
      <c r="Q731" s="110">
        <f>SUMIF(total!$B$8:$B$1007,total!B731,$I$8:$I$1007)</f>
        <v>0</v>
      </c>
      <c r="R731" s="110">
        <f>SUMIF(acc!$B$8:$B$507,total!D731,acc!$J$8:$J$507)</f>
        <v>0</v>
      </c>
      <c r="S731" s="110">
        <f>IF(D731&lt;&gt;"",SUMIF(total!$D$8:$D$1007,total!D731,$F$8:$F$1007),0)</f>
        <v>0</v>
      </c>
      <c r="T731" s="110">
        <f>SUMIF(pay!$B$8:$B$507,total!G731,pay!$H$8:$H$507)</f>
        <v>0</v>
      </c>
      <c r="U731" s="110">
        <f>IF(G731&lt;&gt;"",SUMIF(total!$G$8:$G$1007,total!G731,$I$8:$I$1007),0)</f>
        <v>0</v>
      </c>
    </row>
    <row r="732" spans="1:21" x14ac:dyDescent="0.25">
      <c r="A732" s="69">
        <v>725</v>
      </c>
      <c r="B732" s="69" t="str">
        <f>IF(AND(C732&lt;&gt;"",C732&lt;&gt;" -  -  -  -  - "),VLOOKUP(C732,exp!$A$8:$B$507,2,FALSE),"")</f>
        <v/>
      </c>
      <c r="C732" s="60"/>
      <c r="D732" s="69" t="str">
        <f>IF(AND(E732&lt;&gt;"",E732&lt;&gt;" -  -  -  -  - "),VLOOKUP(E732,acc!$A$8:$B$507,2,FALSE),"")</f>
        <v/>
      </c>
      <c r="E732" s="60"/>
      <c r="F732" s="44"/>
      <c r="G732" s="69" t="str">
        <f>IF(AND(H732&lt;&gt;"",H732&lt;&gt;" -  -  -  -  - "),VLOOKUP(H732,pay!$A$8:$B$507,2,FALSE),"")</f>
        <v/>
      </c>
      <c r="H732" s="60"/>
      <c r="I732" s="44"/>
      <c r="J732" s="93" t="str">
        <f t="shared" si="55"/>
        <v>OK</v>
      </c>
      <c r="K732" s="93" t="str">
        <f t="shared" si="56"/>
        <v>OK</v>
      </c>
      <c r="L732" s="93" t="str">
        <f t="shared" si="57"/>
        <v>OK</v>
      </c>
      <c r="M732" s="93" t="str">
        <f t="shared" si="58"/>
        <v>OK</v>
      </c>
      <c r="N732" s="63" t="str">
        <f t="shared" si="59"/>
        <v/>
      </c>
      <c r="O732" s="110">
        <f>SUMIF(exp!$B$8:$B$507,total!B732,exp!$Q$8:$Q$507)</f>
        <v>0</v>
      </c>
      <c r="P732" s="111">
        <f>IF(B732&lt;&gt;"",SUMIF(total!$B$8:$B$1007,total!B732,$F$8:$F$1007),0)</f>
        <v>0</v>
      </c>
      <c r="Q732" s="110">
        <f>SUMIF(total!$B$8:$B$1007,total!B732,$I$8:$I$1007)</f>
        <v>0</v>
      </c>
      <c r="R732" s="110">
        <f>SUMIF(acc!$B$8:$B$507,total!D732,acc!$J$8:$J$507)</f>
        <v>0</v>
      </c>
      <c r="S732" s="110">
        <f>IF(D732&lt;&gt;"",SUMIF(total!$D$8:$D$1007,total!D732,$F$8:$F$1007),0)</f>
        <v>0</v>
      </c>
      <c r="T732" s="110">
        <f>SUMIF(pay!$B$8:$B$507,total!G732,pay!$H$8:$H$507)</f>
        <v>0</v>
      </c>
      <c r="U732" s="110">
        <f>IF(G732&lt;&gt;"",SUMIF(total!$G$8:$G$1007,total!G732,$I$8:$I$1007),0)</f>
        <v>0</v>
      </c>
    </row>
    <row r="733" spans="1:21" x14ac:dyDescent="0.25">
      <c r="A733" s="69">
        <v>726</v>
      </c>
      <c r="B733" s="69" t="str">
        <f>IF(AND(C733&lt;&gt;"",C733&lt;&gt;" -  -  -  -  - "),VLOOKUP(C733,exp!$A$8:$B$507,2,FALSE),"")</f>
        <v/>
      </c>
      <c r="C733" s="60"/>
      <c r="D733" s="69" t="str">
        <f>IF(AND(E733&lt;&gt;"",E733&lt;&gt;" -  -  -  -  - "),VLOOKUP(E733,acc!$A$8:$B$507,2,FALSE),"")</f>
        <v/>
      </c>
      <c r="E733" s="60"/>
      <c r="F733" s="44"/>
      <c r="G733" s="69" t="str">
        <f>IF(AND(H733&lt;&gt;"",H733&lt;&gt;" -  -  -  -  - "),VLOOKUP(H733,pay!$A$8:$B$507,2,FALSE),"")</f>
        <v/>
      </c>
      <c r="H733" s="60"/>
      <c r="I733" s="44"/>
      <c r="J733" s="93" t="str">
        <f t="shared" si="55"/>
        <v>OK</v>
      </c>
      <c r="K733" s="93" t="str">
        <f t="shared" si="56"/>
        <v>OK</v>
      </c>
      <c r="L733" s="93" t="str">
        <f t="shared" si="57"/>
        <v>OK</v>
      </c>
      <c r="M733" s="93" t="str">
        <f t="shared" si="58"/>
        <v>OK</v>
      </c>
      <c r="N733" s="63" t="str">
        <f t="shared" si="59"/>
        <v/>
      </c>
      <c r="O733" s="110">
        <f>SUMIF(exp!$B$8:$B$507,total!B733,exp!$Q$8:$Q$507)</f>
        <v>0</v>
      </c>
      <c r="P733" s="111">
        <f>IF(B733&lt;&gt;"",SUMIF(total!$B$8:$B$1007,total!B733,$F$8:$F$1007),0)</f>
        <v>0</v>
      </c>
      <c r="Q733" s="110">
        <f>SUMIF(total!$B$8:$B$1007,total!B733,$I$8:$I$1007)</f>
        <v>0</v>
      </c>
      <c r="R733" s="110">
        <f>SUMIF(acc!$B$8:$B$507,total!D733,acc!$J$8:$J$507)</f>
        <v>0</v>
      </c>
      <c r="S733" s="110">
        <f>IF(D733&lt;&gt;"",SUMIF(total!$D$8:$D$1007,total!D733,$F$8:$F$1007),0)</f>
        <v>0</v>
      </c>
      <c r="T733" s="110">
        <f>SUMIF(pay!$B$8:$B$507,total!G733,pay!$H$8:$H$507)</f>
        <v>0</v>
      </c>
      <c r="U733" s="110">
        <f>IF(G733&lt;&gt;"",SUMIF(total!$G$8:$G$1007,total!G733,$I$8:$I$1007),0)</f>
        <v>0</v>
      </c>
    </row>
    <row r="734" spans="1:21" x14ac:dyDescent="0.25">
      <c r="A734" s="69">
        <v>727</v>
      </c>
      <c r="B734" s="69" t="str">
        <f>IF(AND(C734&lt;&gt;"",C734&lt;&gt;" -  -  -  -  - "),VLOOKUP(C734,exp!$A$8:$B$507,2,FALSE),"")</f>
        <v/>
      </c>
      <c r="C734" s="60"/>
      <c r="D734" s="69" t="str">
        <f>IF(AND(E734&lt;&gt;"",E734&lt;&gt;" -  -  -  -  - "),VLOOKUP(E734,acc!$A$8:$B$507,2,FALSE),"")</f>
        <v/>
      </c>
      <c r="E734" s="60"/>
      <c r="F734" s="44"/>
      <c r="G734" s="69" t="str">
        <f>IF(AND(H734&lt;&gt;"",H734&lt;&gt;" -  -  -  -  - "),VLOOKUP(H734,pay!$A$8:$B$507,2,FALSE),"")</f>
        <v/>
      </c>
      <c r="H734" s="60"/>
      <c r="I734" s="44"/>
      <c r="J734" s="93" t="str">
        <f t="shared" si="55"/>
        <v>OK</v>
      </c>
      <c r="K734" s="93" t="str">
        <f t="shared" si="56"/>
        <v>OK</v>
      </c>
      <c r="L734" s="93" t="str">
        <f t="shared" si="57"/>
        <v>OK</v>
      </c>
      <c r="M734" s="93" t="str">
        <f t="shared" si="58"/>
        <v>OK</v>
      </c>
      <c r="N734" s="63" t="str">
        <f t="shared" si="59"/>
        <v/>
      </c>
      <c r="O734" s="110">
        <f>SUMIF(exp!$B$8:$B$507,total!B734,exp!$Q$8:$Q$507)</f>
        <v>0</v>
      </c>
      <c r="P734" s="111">
        <f>IF(B734&lt;&gt;"",SUMIF(total!$B$8:$B$1007,total!B734,$F$8:$F$1007),0)</f>
        <v>0</v>
      </c>
      <c r="Q734" s="110">
        <f>SUMIF(total!$B$8:$B$1007,total!B734,$I$8:$I$1007)</f>
        <v>0</v>
      </c>
      <c r="R734" s="110">
        <f>SUMIF(acc!$B$8:$B$507,total!D734,acc!$J$8:$J$507)</f>
        <v>0</v>
      </c>
      <c r="S734" s="110">
        <f>IF(D734&lt;&gt;"",SUMIF(total!$D$8:$D$1007,total!D734,$F$8:$F$1007),0)</f>
        <v>0</v>
      </c>
      <c r="T734" s="110">
        <f>SUMIF(pay!$B$8:$B$507,total!G734,pay!$H$8:$H$507)</f>
        <v>0</v>
      </c>
      <c r="U734" s="110">
        <f>IF(G734&lt;&gt;"",SUMIF(total!$G$8:$G$1007,total!G734,$I$8:$I$1007),0)</f>
        <v>0</v>
      </c>
    </row>
    <row r="735" spans="1:21" x14ac:dyDescent="0.25">
      <c r="A735" s="69">
        <v>728</v>
      </c>
      <c r="B735" s="69" t="str">
        <f>IF(AND(C735&lt;&gt;"",C735&lt;&gt;" -  -  -  -  - "),VLOOKUP(C735,exp!$A$8:$B$507,2,FALSE),"")</f>
        <v/>
      </c>
      <c r="C735" s="60"/>
      <c r="D735" s="69" t="str">
        <f>IF(AND(E735&lt;&gt;"",E735&lt;&gt;" -  -  -  -  - "),VLOOKUP(E735,acc!$A$8:$B$507,2,FALSE),"")</f>
        <v/>
      </c>
      <c r="E735" s="60"/>
      <c r="F735" s="44"/>
      <c r="G735" s="69" t="str">
        <f>IF(AND(H735&lt;&gt;"",H735&lt;&gt;" -  -  -  -  - "),VLOOKUP(H735,pay!$A$8:$B$507,2,FALSE),"")</f>
        <v/>
      </c>
      <c r="H735" s="60"/>
      <c r="I735" s="44"/>
      <c r="J735" s="93" t="str">
        <f t="shared" si="55"/>
        <v>OK</v>
      </c>
      <c r="K735" s="93" t="str">
        <f t="shared" si="56"/>
        <v>OK</v>
      </c>
      <c r="L735" s="93" t="str">
        <f t="shared" si="57"/>
        <v>OK</v>
      </c>
      <c r="M735" s="93" t="str">
        <f t="shared" si="58"/>
        <v>OK</v>
      </c>
      <c r="N735" s="63" t="str">
        <f t="shared" si="59"/>
        <v/>
      </c>
      <c r="O735" s="110">
        <f>SUMIF(exp!$B$8:$B$507,total!B735,exp!$Q$8:$Q$507)</f>
        <v>0</v>
      </c>
      <c r="P735" s="111">
        <f>IF(B735&lt;&gt;"",SUMIF(total!$B$8:$B$1007,total!B735,$F$8:$F$1007),0)</f>
        <v>0</v>
      </c>
      <c r="Q735" s="110">
        <f>SUMIF(total!$B$8:$B$1007,total!B735,$I$8:$I$1007)</f>
        <v>0</v>
      </c>
      <c r="R735" s="110">
        <f>SUMIF(acc!$B$8:$B$507,total!D735,acc!$J$8:$J$507)</f>
        <v>0</v>
      </c>
      <c r="S735" s="110">
        <f>IF(D735&lt;&gt;"",SUMIF(total!$D$8:$D$1007,total!D735,$F$8:$F$1007),0)</f>
        <v>0</v>
      </c>
      <c r="T735" s="110">
        <f>SUMIF(pay!$B$8:$B$507,total!G735,pay!$H$8:$H$507)</f>
        <v>0</v>
      </c>
      <c r="U735" s="110">
        <f>IF(G735&lt;&gt;"",SUMIF(total!$G$8:$G$1007,total!G735,$I$8:$I$1007),0)</f>
        <v>0</v>
      </c>
    </row>
    <row r="736" spans="1:21" x14ac:dyDescent="0.25">
      <c r="A736" s="69">
        <v>729</v>
      </c>
      <c r="B736" s="69" t="str">
        <f>IF(AND(C736&lt;&gt;"",C736&lt;&gt;" -  -  -  -  - "),VLOOKUP(C736,exp!$A$8:$B$507,2,FALSE),"")</f>
        <v/>
      </c>
      <c r="C736" s="60"/>
      <c r="D736" s="69" t="str">
        <f>IF(AND(E736&lt;&gt;"",E736&lt;&gt;" -  -  -  -  - "),VLOOKUP(E736,acc!$A$8:$B$507,2,FALSE),"")</f>
        <v/>
      </c>
      <c r="E736" s="60"/>
      <c r="F736" s="44"/>
      <c r="G736" s="69" t="str">
        <f>IF(AND(H736&lt;&gt;"",H736&lt;&gt;" -  -  -  -  - "),VLOOKUP(H736,pay!$A$8:$B$507,2,FALSE),"")</f>
        <v/>
      </c>
      <c r="H736" s="60"/>
      <c r="I736" s="44"/>
      <c r="J736" s="93" t="str">
        <f t="shared" si="55"/>
        <v>OK</v>
      </c>
      <c r="K736" s="93" t="str">
        <f t="shared" si="56"/>
        <v>OK</v>
      </c>
      <c r="L736" s="93" t="str">
        <f t="shared" si="57"/>
        <v>OK</v>
      </c>
      <c r="M736" s="93" t="str">
        <f t="shared" si="58"/>
        <v>OK</v>
      </c>
      <c r="N736" s="63" t="str">
        <f t="shared" si="59"/>
        <v/>
      </c>
      <c r="O736" s="110">
        <f>SUMIF(exp!$B$8:$B$507,total!B736,exp!$Q$8:$Q$507)</f>
        <v>0</v>
      </c>
      <c r="P736" s="111">
        <f>IF(B736&lt;&gt;"",SUMIF(total!$B$8:$B$1007,total!B736,$F$8:$F$1007),0)</f>
        <v>0</v>
      </c>
      <c r="Q736" s="110">
        <f>SUMIF(total!$B$8:$B$1007,total!B736,$I$8:$I$1007)</f>
        <v>0</v>
      </c>
      <c r="R736" s="110">
        <f>SUMIF(acc!$B$8:$B$507,total!D736,acc!$J$8:$J$507)</f>
        <v>0</v>
      </c>
      <c r="S736" s="110">
        <f>IF(D736&lt;&gt;"",SUMIF(total!$D$8:$D$1007,total!D736,$F$8:$F$1007),0)</f>
        <v>0</v>
      </c>
      <c r="T736" s="110">
        <f>SUMIF(pay!$B$8:$B$507,total!G736,pay!$H$8:$H$507)</f>
        <v>0</v>
      </c>
      <c r="U736" s="110">
        <f>IF(G736&lt;&gt;"",SUMIF(total!$G$8:$G$1007,total!G736,$I$8:$I$1007),0)</f>
        <v>0</v>
      </c>
    </row>
    <row r="737" spans="1:21" x14ac:dyDescent="0.25">
      <c r="A737" s="69">
        <v>730</v>
      </c>
      <c r="B737" s="69" t="str">
        <f>IF(AND(C737&lt;&gt;"",C737&lt;&gt;" -  -  -  -  - "),VLOOKUP(C737,exp!$A$8:$B$507,2,FALSE),"")</f>
        <v/>
      </c>
      <c r="C737" s="60"/>
      <c r="D737" s="69" t="str">
        <f>IF(AND(E737&lt;&gt;"",E737&lt;&gt;" -  -  -  -  - "),VLOOKUP(E737,acc!$A$8:$B$507,2,FALSE),"")</f>
        <v/>
      </c>
      <c r="E737" s="60"/>
      <c r="F737" s="44"/>
      <c r="G737" s="69" t="str">
        <f>IF(AND(H737&lt;&gt;"",H737&lt;&gt;" -  -  -  -  - "),VLOOKUP(H737,pay!$A$8:$B$507,2,FALSE),"")</f>
        <v/>
      </c>
      <c r="H737" s="60"/>
      <c r="I737" s="44"/>
      <c r="J737" s="93" t="str">
        <f t="shared" si="55"/>
        <v>OK</v>
      </c>
      <c r="K737" s="93" t="str">
        <f t="shared" si="56"/>
        <v>OK</v>
      </c>
      <c r="L737" s="93" t="str">
        <f t="shared" si="57"/>
        <v>OK</v>
      </c>
      <c r="M737" s="93" t="str">
        <f t="shared" si="58"/>
        <v>OK</v>
      </c>
      <c r="N737" s="63" t="str">
        <f t="shared" si="59"/>
        <v/>
      </c>
      <c r="O737" s="110">
        <f>SUMIF(exp!$B$8:$B$507,total!B737,exp!$Q$8:$Q$507)</f>
        <v>0</v>
      </c>
      <c r="P737" s="111">
        <f>IF(B737&lt;&gt;"",SUMIF(total!$B$8:$B$1007,total!B737,$F$8:$F$1007),0)</f>
        <v>0</v>
      </c>
      <c r="Q737" s="110">
        <f>SUMIF(total!$B$8:$B$1007,total!B737,$I$8:$I$1007)</f>
        <v>0</v>
      </c>
      <c r="R737" s="110">
        <f>SUMIF(acc!$B$8:$B$507,total!D737,acc!$J$8:$J$507)</f>
        <v>0</v>
      </c>
      <c r="S737" s="110">
        <f>IF(D737&lt;&gt;"",SUMIF(total!$D$8:$D$1007,total!D737,$F$8:$F$1007),0)</f>
        <v>0</v>
      </c>
      <c r="T737" s="110">
        <f>SUMIF(pay!$B$8:$B$507,total!G737,pay!$H$8:$H$507)</f>
        <v>0</v>
      </c>
      <c r="U737" s="110">
        <f>IF(G737&lt;&gt;"",SUMIF(total!$G$8:$G$1007,total!G737,$I$8:$I$1007),0)</f>
        <v>0</v>
      </c>
    </row>
    <row r="738" spans="1:21" x14ac:dyDescent="0.25">
      <c r="A738" s="69">
        <v>731</v>
      </c>
      <c r="B738" s="69" t="str">
        <f>IF(AND(C738&lt;&gt;"",C738&lt;&gt;" -  -  -  -  - "),VLOOKUP(C738,exp!$A$8:$B$507,2,FALSE),"")</f>
        <v/>
      </c>
      <c r="C738" s="60"/>
      <c r="D738" s="69" t="str">
        <f>IF(AND(E738&lt;&gt;"",E738&lt;&gt;" -  -  -  -  - "),VLOOKUP(E738,acc!$A$8:$B$507,2,FALSE),"")</f>
        <v/>
      </c>
      <c r="E738" s="60"/>
      <c r="F738" s="44"/>
      <c r="G738" s="69" t="str">
        <f>IF(AND(H738&lt;&gt;"",H738&lt;&gt;" -  -  -  -  - "),VLOOKUP(H738,pay!$A$8:$B$507,2,FALSE),"")</f>
        <v/>
      </c>
      <c r="H738" s="60"/>
      <c r="I738" s="44"/>
      <c r="J738" s="93" t="str">
        <f t="shared" si="55"/>
        <v>OK</v>
      </c>
      <c r="K738" s="93" t="str">
        <f t="shared" si="56"/>
        <v>OK</v>
      </c>
      <c r="L738" s="93" t="str">
        <f t="shared" si="57"/>
        <v>OK</v>
      </c>
      <c r="M738" s="93" t="str">
        <f t="shared" si="58"/>
        <v>OK</v>
      </c>
      <c r="N738" s="63" t="str">
        <f t="shared" si="59"/>
        <v/>
      </c>
      <c r="O738" s="110">
        <f>SUMIF(exp!$B$8:$B$507,total!B738,exp!$Q$8:$Q$507)</f>
        <v>0</v>
      </c>
      <c r="P738" s="111">
        <f>IF(B738&lt;&gt;"",SUMIF(total!$B$8:$B$1007,total!B738,$F$8:$F$1007),0)</f>
        <v>0</v>
      </c>
      <c r="Q738" s="110">
        <f>SUMIF(total!$B$8:$B$1007,total!B738,$I$8:$I$1007)</f>
        <v>0</v>
      </c>
      <c r="R738" s="110">
        <f>SUMIF(acc!$B$8:$B$507,total!D738,acc!$J$8:$J$507)</f>
        <v>0</v>
      </c>
      <c r="S738" s="110">
        <f>IF(D738&lt;&gt;"",SUMIF(total!$D$8:$D$1007,total!D738,$F$8:$F$1007),0)</f>
        <v>0</v>
      </c>
      <c r="T738" s="110">
        <f>SUMIF(pay!$B$8:$B$507,total!G738,pay!$H$8:$H$507)</f>
        <v>0</v>
      </c>
      <c r="U738" s="110">
        <f>IF(G738&lt;&gt;"",SUMIF(total!$G$8:$G$1007,total!G738,$I$8:$I$1007),0)</f>
        <v>0</v>
      </c>
    </row>
    <row r="739" spans="1:21" x14ac:dyDescent="0.25">
      <c r="A739" s="69">
        <v>732</v>
      </c>
      <c r="B739" s="69" t="str">
        <f>IF(AND(C739&lt;&gt;"",C739&lt;&gt;" -  -  -  -  - "),VLOOKUP(C739,exp!$A$8:$B$507,2,FALSE),"")</f>
        <v/>
      </c>
      <c r="C739" s="60"/>
      <c r="D739" s="69" t="str">
        <f>IF(AND(E739&lt;&gt;"",E739&lt;&gt;" -  -  -  -  - "),VLOOKUP(E739,acc!$A$8:$B$507,2,FALSE),"")</f>
        <v/>
      </c>
      <c r="E739" s="60"/>
      <c r="F739" s="44"/>
      <c r="G739" s="69" t="str">
        <f>IF(AND(H739&lt;&gt;"",H739&lt;&gt;" -  -  -  -  - "),VLOOKUP(H739,pay!$A$8:$B$507,2,FALSE),"")</f>
        <v/>
      </c>
      <c r="H739" s="60"/>
      <c r="I739" s="44"/>
      <c r="J739" s="93" t="str">
        <f t="shared" si="55"/>
        <v>OK</v>
      </c>
      <c r="K739" s="93" t="str">
        <f t="shared" si="56"/>
        <v>OK</v>
      </c>
      <c r="L739" s="93" t="str">
        <f t="shared" si="57"/>
        <v>OK</v>
      </c>
      <c r="M739" s="93" t="str">
        <f t="shared" si="58"/>
        <v>OK</v>
      </c>
      <c r="N739" s="63" t="str">
        <f t="shared" si="59"/>
        <v/>
      </c>
      <c r="O739" s="110">
        <f>SUMIF(exp!$B$8:$B$507,total!B739,exp!$Q$8:$Q$507)</f>
        <v>0</v>
      </c>
      <c r="P739" s="111">
        <f>IF(B739&lt;&gt;"",SUMIF(total!$B$8:$B$1007,total!B739,$F$8:$F$1007),0)</f>
        <v>0</v>
      </c>
      <c r="Q739" s="110">
        <f>SUMIF(total!$B$8:$B$1007,total!B739,$I$8:$I$1007)</f>
        <v>0</v>
      </c>
      <c r="R739" s="110">
        <f>SUMIF(acc!$B$8:$B$507,total!D739,acc!$J$8:$J$507)</f>
        <v>0</v>
      </c>
      <c r="S739" s="110">
        <f>IF(D739&lt;&gt;"",SUMIF(total!$D$8:$D$1007,total!D739,$F$8:$F$1007),0)</f>
        <v>0</v>
      </c>
      <c r="T739" s="110">
        <f>SUMIF(pay!$B$8:$B$507,total!G739,pay!$H$8:$H$507)</f>
        <v>0</v>
      </c>
      <c r="U739" s="110">
        <f>IF(G739&lt;&gt;"",SUMIF(total!$G$8:$G$1007,total!G739,$I$8:$I$1007),0)</f>
        <v>0</v>
      </c>
    </row>
    <row r="740" spans="1:21" x14ac:dyDescent="0.25">
      <c r="A740" s="69">
        <v>733</v>
      </c>
      <c r="B740" s="69" t="str">
        <f>IF(AND(C740&lt;&gt;"",C740&lt;&gt;" -  -  -  -  - "),VLOOKUP(C740,exp!$A$8:$B$507,2,FALSE),"")</f>
        <v/>
      </c>
      <c r="C740" s="60"/>
      <c r="D740" s="69" t="str">
        <f>IF(AND(E740&lt;&gt;"",E740&lt;&gt;" -  -  -  -  - "),VLOOKUP(E740,acc!$A$8:$B$507,2,FALSE),"")</f>
        <v/>
      </c>
      <c r="E740" s="60"/>
      <c r="F740" s="44"/>
      <c r="G740" s="69" t="str">
        <f>IF(AND(H740&lt;&gt;"",H740&lt;&gt;" -  -  -  -  - "),VLOOKUP(H740,pay!$A$8:$B$507,2,FALSE),"")</f>
        <v/>
      </c>
      <c r="H740" s="60"/>
      <c r="I740" s="44"/>
      <c r="J740" s="93" t="str">
        <f t="shared" si="55"/>
        <v>OK</v>
      </c>
      <c r="K740" s="93" t="str">
        <f t="shared" si="56"/>
        <v>OK</v>
      </c>
      <c r="L740" s="93" t="str">
        <f t="shared" si="57"/>
        <v>OK</v>
      </c>
      <c r="M740" s="93" t="str">
        <f t="shared" si="58"/>
        <v>OK</v>
      </c>
      <c r="N740" s="63" t="str">
        <f t="shared" si="59"/>
        <v/>
      </c>
      <c r="O740" s="110">
        <f>SUMIF(exp!$B$8:$B$507,total!B740,exp!$Q$8:$Q$507)</f>
        <v>0</v>
      </c>
      <c r="P740" s="111">
        <f>IF(B740&lt;&gt;"",SUMIF(total!$B$8:$B$1007,total!B740,$F$8:$F$1007),0)</f>
        <v>0</v>
      </c>
      <c r="Q740" s="110">
        <f>SUMIF(total!$B$8:$B$1007,total!B740,$I$8:$I$1007)</f>
        <v>0</v>
      </c>
      <c r="R740" s="110">
        <f>SUMIF(acc!$B$8:$B$507,total!D740,acc!$J$8:$J$507)</f>
        <v>0</v>
      </c>
      <c r="S740" s="110">
        <f>IF(D740&lt;&gt;"",SUMIF(total!$D$8:$D$1007,total!D740,$F$8:$F$1007),0)</f>
        <v>0</v>
      </c>
      <c r="T740" s="110">
        <f>SUMIF(pay!$B$8:$B$507,total!G740,pay!$H$8:$H$507)</f>
        <v>0</v>
      </c>
      <c r="U740" s="110">
        <f>IF(G740&lt;&gt;"",SUMIF(total!$G$8:$G$1007,total!G740,$I$8:$I$1007),0)</f>
        <v>0</v>
      </c>
    </row>
    <row r="741" spans="1:21" x14ac:dyDescent="0.25">
      <c r="A741" s="69">
        <v>734</v>
      </c>
      <c r="B741" s="69" t="str">
        <f>IF(AND(C741&lt;&gt;"",C741&lt;&gt;" -  -  -  -  - "),VLOOKUP(C741,exp!$A$8:$B$507,2,FALSE),"")</f>
        <v/>
      </c>
      <c r="C741" s="60"/>
      <c r="D741" s="69" t="str">
        <f>IF(AND(E741&lt;&gt;"",E741&lt;&gt;" -  -  -  -  - "),VLOOKUP(E741,acc!$A$8:$B$507,2,FALSE),"")</f>
        <v/>
      </c>
      <c r="E741" s="60"/>
      <c r="F741" s="44"/>
      <c r="G741" s="69" t="str">
        <f>IF(AND(H741&lt;&gt;"",H741&lt;&gt;" -  -  -  -  - "),VLOOKUP(H741,pay!$A$8:$B$507,2,FALSE),"")</f>
        <v/>
      </c>
      <c r="H741" s="60"/>
      <c r="I741" s="44"/>
      <c r="J741" s="93" t="str">
        <f t="shared" si="55"/>
        <v>OK</v>
      </c>
      <c r="K741" s="93" t="str">
        <f t="shared" si="56"/>
        <v>OK</v>
      </c>
      <c r="L741" s="93" t="str">
        <f t="shared" si="57"/>
        <v>OK</v>
      </c>
      <c r="M741" s="93" t="str">
        <f t="shared" si="58"/>
        <v>OK</v>
      </c>
      <c r="N741" s="63" t="str">
        <f t="shared" si="59"/>
        <v/>
      </c>
      <c r="O741" s="110">
        <f>SUMIF(exp!$B$8:$B$507,total!B741,exp!$Q$8:$Q$507)</f>
        <v>0</v>
      </c>
      <c r="P741" s="111">
        <f>IF(B741&lt;&gt;"",SUMIF(total!$B$8:$B$1007,total!B741,$F$8:$F$1007),0)</f>
        <v>0</v>
      </c>
      <c r="Q741" s="110">
        <f>SUMIF(total!$B$8:$B$1007,total!B741,$I$8:$I$1007)</f>
        <v>0</v>
      </c>
      <c r="R741" s="110">
        <f>SUMIF(acc!$B$8:$B$507,total!D741,acc!$J$8:$J$507)</f>
        <v>0</v>
      </c>
      <c r="S741" s="110">
        <f>IF(D741&lt;&gt;"",SUMIF(total!$D$8:$D$1007,total!D741,$F$8:$F$1007),0)</f>
        <v>0</v>
      </c>
      <c r="T741" s="110">
        <f>SUMIF(pay!$B$8:$B$507,total!G741,pay!$H$8:$H$507)</f>
        <v>0</v>
      </c>
      <c r="U741" s="110">
        <f>IF(G741&lt;&gt;"",SUMIF(total!$G$8:$G$1007,total!G741,$I$8:$I$1007),0)</f>
        <v>0</v>
      </c>
    </row>
    <row r="742" spans="1:21" x14ac:dyDescent="0.25">
      <c r="A742" s="69">
        <v>735</v>
      </c>
      <c r="B742" s="69" t="str">
        <f>IF(AND(C742&lt;&gt;"",C742&lt;&gt;" -  -  -  -  - "),VLOOKUP(C742,exp!$A$8:$B$507,2,FALSE),"")</f>
        <v/>
      </c>
      <c r="C742" s="60"/>
      <c r="D742" s="69" t="str">
        <f>IF(AND(E742&lt;&gt;"",E742&lt;&gt;" -  -  -  -  - "),VLOOKUP(E742,acc!$A$8:$B$507,2,FALSE),"")</f>
        <v/>
      </c>
      <c r="E742" s="60"/>
      <c r="F742" s="44"/>
      <c r="G742" s="69" t="str">
        <f>IF(AND(H742&lt;&gt;"",H742&lt;&gt;" -  -  -  -  - "),VLOOKUP(H742,pay!$A$8:$B$507,2,FALSE),"")</f>
        <v/>
      </c>
      <c r="H742" s="60"/>
      <c r="I742" s="44"/>
      <c r="J742" s="93" t="str">
        <f t="shared" si="55"/>
        <v>OK</v>
      </c>
      <c r="K742" s="93" t="str">
        <f t="shared" si="56"/>
        <v>OK</v>
      </c>
      <c r="L742" s="93" t="str">
        <f t="shared" si="57"/>
        <v>OK</v>
      </c>
      <c r="M742" s="93" t="str">
        <f t="shared" si="58"/>
        <v>OK</v>
      </c>
      <c r="N742" s="63" t="str">
        <f t="shared" si="59"/>
        <v/>
      </c>
      <c r="O742" s="110">
        <f>SUMIF(exp!$B$8:$B$507,total!B742,exp!$Q$8:$Q$507)</f>
        <v>0</v>
      </c>
      <c r="P742" s="111">
        <f>IF(B742&lt;&gt;"",SUMIF(total!$B$8:$B$1007,total!B742,$F$8:$F$1007),0)</f>
        <v>0</v>
      </c>
      <c r="Q742" s="110">
        <f>SUMIF(total!$B$8:$B$1007,total!B742,$I$8:$I$1007)</f>
        <v>0</v>
      </c>
      <c r="R742" s="110">
        <f>SUMIF(acc!$B$8:$B$507,total!D742,acc!$J$8:$J$507)</f>
        <v>0</v>
      </c>
      <c r="S742" s="110">
        <f>IF(D742&lt;&gt;"",SUMIF(total!$D$8:$D$1007,total!D742,$F$8:$F$1007),0)</f>
        <v>0</v>
      </c>
      <c r="T742" s="110">
        <f>SUMIF(pay!$B$8:$B$507,total!G742,pay!$H$8:$H$507)</f>
        <v>0</v>
      </c>
      <c r="U742" s="110">
        <f>IF(G742&lt;&gt;"",SUMIF(total!$G$8:$G$1007,total!G742,$I$8:$I$1007),0)</f>
        <v>0</v>
      </c>
    </row>
    <row r="743" spans="1:21" x14ac:dyDescent="0.25">
      <c r="A743" s="69">
        <v>736</v>
      </c>
      <c r="B743" s="69" t="str">
        <f>IF(AND(C743&lt;&gt;"",C743&lt;&gt;" -  -  -  -  - "),VLOOKUP(C743,exp!$A$8:$B$507,2,FALSE),"")</f>
        <v/>
      </c>
      <c r="C743" s="60"/>
      <c r="D743" s="69" t="str">
        <f>IF(AND(E743&lt;&gt;"",E743&lt;&gt;" -  -  -  -  - "),VLOOKUP(E743,acc!$A$8:$B$507,2,FALSE),"")</f>
        <v/>
      </c>
      <c r="E743" s="60"/>
      <c r="F743" s="44"/>
      <c r="G743" s="69" t="str">
        <f>IF(AND(H743&lt;&gt;"",H743&lt;&gt;" -  -  -  -  - "),VLOOKUP(H743,pay!$A$8:$B$507,2,FALSE),"")</f>
        <v/>
      </c>
      <c r="H743" s="60"/>
      <c r="I743" s="44"/>
      <c r="J743" s="93" t="str">
        <f t="shared" si="55"/>
        <v>OK</v>
      </c>
      <c r="K743" s="93" t="str">
        <f t="shared" si="56"/>
        <v>OK</v>
      </c>
      <c r="L743" s="93" t="str">
        <f t="shared" si="57"/>
        <v>OK</v>
      </c>
      <c r="M743" s="93" t="str">
        <f t="shared" si="58"/>
        <v>OK</v>
      </c>
      <c r="N743" s="63" t="str">
        <f t="shared" si="59"/>
        <v/>
      </c>
      <c r="O743" s="110">
        <f>SUMIF(exp!$B$8:$B$507,total!B743,exp!$Q$8:$Q$507)</f>
        <v>0</v>
      </c>
      <c r="P743" s="111">
        <f>IF(B743&lt;&gt;"",SUMIF(total!$B$8:$B$1007,total!B743,$F$8:$F$1007),0)</f>
        <v>0</v>
      </c>
      <c r="Q743" s="110">
        <f>SUMIF(total!$B$8:$B$1007,total!B743,$I$8:$I$1007)</f>
        <v>0</v>
      </c>
      <c r="R743" s="110">
        <f>SUMIF(acc!$B$8:$B$507,total!D743,acc!$J$8:$J$507)</f>
        <v>0</v>
      </c>
      <c r="S743" s="110">
        <f>IF(D743&lt;&gt;"",SUMIF(total!$D$8:$D$1007,total!D743,$F$8:$F$1007),0)</f>
        <v>0</v>
      </c>
      <c r="T743" s="110">
        <f>SUMIF(pay!$B$8:$B$507,total!G743,pay!$H$8:$H$507)</f>
        <v>0</v>
      </c>
      <c r="U743" s="110">
        <f>IF(G743&lt;&gt;"",SUMIF(total!$G$8:$G$1007,total!G743,$I$8:$I$1007),0)</f>
        <v>0</v>
      </c>
    </row>
    <row r="744" spans="1:21" x14ac:dyDescent="0.25">
      <c r="A744" s="69">
        <v>737</v>
      </c>
      <c r="B744" s="69" t="str">
        <f>IF(AND(C744&lt;&gt;"",C744&lt;&gt;" -  -  -  -  - "),VLOOKUP(C744,exp!$A$8:$B$507,2,FALSE),"")</f>
        <v/>
      </c>
      <c r="C744" s="60"/>
      <c r="D744" s="69" t="str">
        <f>IF(AND(E744&lt;&gt;"",E744&lt;&gt;" -  -  -  -  - "),VLOOKUP(E744,acc!$A$8:$B$507,2,FALSE),"")</f>
        <v/>
      </c>
      <c r="E744" s="60"/>
      <c r="F744" s="44"/>
      <c r="G744" s="69" t="str">
        <f>IF(AND(H744&lt;&gt;"",H744&lt;&gt;" -  -  -  -  - "),VLOOKUP(H744,pay!$A$8:$B$507,2,FALSE),"")</f>
        <v/>
      </c>
      <c r="H744" s="60"/>
      <c r="I744" s="44"/>
      <c r="J744" s="93" t="str">
        <f t="shared" si="55"/>
        <v>OK</v>
      </c>
      <c r="K744" s="93" t="str">
        <f t="shared" si="56"/>
        <v>OK</v>
      </c>
      <c r="L744" s="93" t="str">
        <f t="shared" si="57"/>
        <v>OK</v>
      </c>
      <c r="M744" s="93" t="str">
        <f t="shared" si="58"/>
        <v>OK</v>
      </c>
      <c r="N744" s="63" t="str">
        <f t="shared" si="59"/>
        <v/>
      </c>
      <c r="O744" s="110">
        <f>SUMIF(exp!$B$8:$B$507,total!B744,exp!$Q$8:$Q$507)</f>
        <v>0</v>
      </c>
      <c r="P744" s="111">
        <f>IF(B744&lt;&gt;"",SUMIF(total!$B$8:$B$1007,total!B744,$F$8:$F$1007),0)</f>
        <v>0</v>
      </c>
      <c r="Q744" s="110">
        <f>SUMIF(total!$B$8:$B$1007,total!B744,$I$8:$I$1007)</f>
        <v>0</v>
      </c>
      <c r="R744" s="110">
        <f>SUMIF(acc!$B$8:$B$507,total!D744,acc!$J$8:$J$507)</f>
        <v>0</v>
      </c>
      <c r="S744" s="110">
        <f>IF(D744&lt;&gt;"",SUMIF(total!$D$8:$D$1007,total!D744,$F$8:$F$1007),0)</f>
        <v>0</v>
      </c>
      <c r="T744" s="110">
        <f>SUMIF(pay!$B$8:$B$507,total!G744,pay!$H$8:$H$507)</f>
        <v>0</v>
      </c>
      <c r="U744" s="110">
        <f>IF(G744&lt;&gt;"",SUMIF(total!$G$8:$G$1007,total!G744,$I$8:$I$1007),0)</f>
        <v>0</v>
      </c>
    </row>
    <row r="745" spans="1:21" x14ac:dyDescent="0.25">
      <c r="A745" s="69">
        <v>738</v>
      </c>
      <c r="B745" s="69" t="str">
        <f>IF(AND(C745&lt;&gt;"",C745&lt;&gt;" -  -  -  -  - "),VLOOKUP(C745,exp!$A$8:$B$507,2,FALSE),"")</f>
        <v/>
      </c>
      <c r="C745" s="60"/>
      <c r="D745" s="69" t="str">
        <f>IF(AND(E745&lt;&gt;"",E745&lt;&gt;" -  -  -  -  - "),VLOOKUP(E745,acc!$A$8:$B$507,2,FALSE),"")</f>
        <v/>
      </c>
      <c r="E745" s="60"/>
      <c r="F745" s="44"/>
      <c r="G745" s="69" t="str">
        <f>IF(AND(H745&lt;&gt;"",H745&lt;&gt;" -  -  -  -  - "),VLOOKUP(H745,pay!$A$8:$B$507,2,FALSE),"")</f>
        <v/>
      </c>
      <c r="H745" s="60"/>
      <c r="I745" s="44"/>
      <c r="J745" s="93" t="str">
        <f t="shared" si="55"/>
        <v>OK</v>
      </c>
      <c r="K745" s="93" t="str">
        <f t="shared" si="56"/>
        <v>OK</v>
      </c>
      <c r="L745" s="93" t="str">
        <f t="shared" si="57"/>
        <v>OK</v>
      </c>
      <c r="M745" s="93" t="str">
        <f t="shared" si="58"/>
        <v>OK</v>
      </c>
      <c r="N745" s="63" t="str">
        <f t="shared" si="59"/>
        <v/>
      </c>
      <c r="O745" s="110">
        <f>SUMIF(exp!$B$8:$B$507,total!B745,exp!$Q$8:$Q$507)</f>
        <v>0</v>
      </c>
      <c r="P745" s="111">
        <f>IF(B745&lt;&gt;"",SUMIF(total!$B$8:$B$1007,total!B745,$F$8:$F$1007),0)</f>
        <v>0</v>
      </c>
      <c r="Q745" s="110">
        <f>SUMIF(total!$B$8:$B$1007,total!B745,$I$8:$I$1007)</f>
        <v>0</v>
      </c>
      <c r="R745" s="110">
        <f>SUMIF(acc!$B$8:$B$507,total!D745,acc!$J$8:$J$507)</f>
        <v>0</v>
      </c>
      <c r="S745" s="110">
        <f>IF(D745&lt;&gt;"",SUMIF(total!$D$8:$D$1007,total!D745,$F$8:$F$1007),0)</f>
        <v>0</v>
      </c>
      <c r="T745" s="110">
        <f>SUMIF(pay!$B$8:$B$507,total!G745,pay!$H$8:$H$507)</f>
        <v>0</v>
      </c>
      <c r="U745" s="110">
        <f>IF(G745&lt;&gt;"",SUMIF(total!$G$8:$G$1007,total!G745,$I$8:$I$1007),0)</f>
        <v>0</v>
      </c>
    </row>
    <row r="746" spans="1:21" x14ac:dyDescent="0.25">
      <c r="A746" s="69">
        <v>739</v>
      </c>
      <c r="B746" s="69" t="str">
        <f>IF(AND(C746&lt;&gt;"",C746&lt;&gt;" -  -  -  -  - "),VLOOKUP(C746,exp!$A$8:$B$507,2,FALSE),"")</f>
        <v/>
      </c>
      <c r="C746" s="60"/>
      <c r="D746" s="69" t="str">
        <f>IF(AND(E746&lt;&gt;"",E746&lt;&gt;" -  -  -  -  - "),VLOOKUP(E746,acc!$A$8:$B$507,2,FALSE),"")</f>
        <v/>
      </c>
      <c r="E746" s="60"/>
      <c r="F746" s="44"/>
      <c r="G746" s="69" t="str">
        <f>IF(AND(H746&lt;&gt;"",H746&lt;&gt;" -  -  -  -  - "),VLOOKUP(H746,pay!$A$8:$B$507,2,FALSE),"")</f>
        <v/>
      </c>
      <c r="H746" s="60"/>
      <c r="I746" s="44"/>
      <c r="J746" s="93" t="str">
        <f t="shared" si="55"/>
        <v>OK</v>
      </c>
      <c r="K746" s="93" t="str">
        <f t="shared" si="56"/>
        <v>OK</v>
      </c>
      <c r="L746" s="93" t="str">
        <f t="shared" si="57"/>
        <v>OK</v>
      </c>
      <c r="M746" s="93" t="str">
        <f t="shared" si="58"/>
        <v>OK</v>
      </c>
      <c r="N746" s="63" t="str">
        <f t="shared" si="59"/>
        <v/>
      </c>
      <c r="O746" s="110">
        <f>SUMIF(exp!$B$8:$B$507,total!B746,exp!$Q$8:$Q$507)</f>
        <v>0</v>
      </c>
      <c r="P746" s="111">
        <f>IF(B746&lt;&gt;"",SUMIF(total!$B$8:$B$1007,total!B746,$F$8:$F$1007),0)</f>
        <v>0</v>
      </c>
      <c r="Q746" s="110">
        <f>SUMIF(total!$B$8:$B$1007,total!B746,$I$8:$I$1007)</f>
        <v>0</v>
      </c>
      <c r="R746" s="110">
        <f>SUMIF(acc!$B$8:$B$507,total!D746,acc!$J$8:$J$507)</f>
        <v>0</v>
      </c>
      <c r="S746" s="110">
        <f>IF(D746&lt;&gt;"",SUMIF(total!$D$8:$D$1007,total!D746,$F$8:$F$1007),0)</f>
        <v>0</v>
      </c>
      <c r="T746" s="110">
        <f>SUMIF(pay!$B$8:$B$507,total!G746,pay!$H$8:$H$507)</f>
        <v>0</v>
      </c>
      <c r="U746" s="110">
        <f>IF(G746&lt;&gt;"",SUMIF(total!$G$8:$G$1007,total!G746,$I$8:$I$1007),0)</f>
        <v>0</v>
      </c>
    </row>
    <row r="747" spans="1:21" x14ac:dyDescent="0.25">
      <c r="A747" s="69">
        <v>740</v>
      </c>
      <c r="B747" s="69" t="str">
        <f>IF(AND(C747&lt;&gt;"",C747&lt;&gt;" -  -  -  -  - "),VLOOKUP(C747,exp!$A$8:$B$507,2,FALSE),"")</f>
        <v/>
      </c>
      <c r="C747" s="60"/>
      <c r="D747" s="69" t="str">
        <f>IF(AND(E747&lt;&gt;"",E747&lt;&gt;" -  -  -  -  - "),VLOOKUP(E747,acc!$A$8:$B$507,2,FALSE),"")</f>
        <v/>
      </c>
      <c r="E747" s="60"/>
      <c r="F747" s="44"/>
      <c r="G747" s="69" t="str">
        <f>IF(AND(H747&lt;&gt;"",H747&lt;&gt;" -  -  -  -  - "),VLOOKUP(H747,pay!$A$8:$B$507,2,FALSE),"")</f>
        <v/>
      </c>
      <c r="H747" s="60"/>
      <c r="I747" s="44"/>
      <c r="J747" s="93" t="str">
        <f t="shared" si="55"/>
        <v>OK</v>
      </c>
      <c r="K747" s="93" t="str">
        <f t="shared" si="56"/>
        <v>OK</v>
      </c>
      <c r="L747" s="93" t="str">
        <f t="shared" si="57"/>
        <v>OK</v>
      </c>
      <c r="M747" s="93" t="str">
        <f t="shared" si="58"/>
        <v>OK</v>
      </c>
      <c r="N747" s="63" t="str">
        <f t="shared" si="59"/>
        <v/>
      </c>
      <c r="O747" s="110">
        <f>SUMIF(exp!$B$8:$B$507,total!B747,exp!$Q$8:$Q$507)</f>
        <v>0</v>
      </c>
      <c r="P747" s="111">
        <f>IF(B747&lt;&gt;"",SUMIF(total!$B$8:$B$1007,total!B747,$F$8:$F$1007),0)</f>
        <v>0</v>
      </c>
      <c r="Q747" s="110">
        <f>SUMIF(total!$B$8:$B$1007,total!B747,$I$8:$I$1007)</f>
        <v>0</v>
      </c>
      <c r="R747" s="110">
        <f>SUMIF(acc!$B$8:$B$507,total!D747,acc!$J$8:$J$507)</f>
        <v>0</v>
      </c>
      <c r="S747" s="110">
        <f>IF(D747&lt;&gt;"",SUMIF(total!$D$8:$D$1007,total!D747,$F$8:$F$1007),0)</f>
        <v>0</v>
      </c>
      <c r="T747" s="110">
        <f>SUMIF(pay!$B$8:$B$507,total!G747,pay!$H$8:$H$507)</f>
        <v>0</v>
      </c>
      <c r="U747" s="110">
        <f>IF(G747&lt;&gt;"",SUMIF(total!$G$8:$G$1007,total!G747,$I$8:$I$1007),0)</f>
        <v>0</v>
      </c>
    </row>
    <row r="748" spans="1:21" x14ac:dyDescent="0.25">
      <c r="A748" s="69">
        <v>741</v>
      </c>
      <c r="B748" s="69" t="str">
        <f>IF(AND(C748&lt;&gt;"",C748&lt;&gt;" -  -  -  -  - "),VLOOKUP(C748,exp!$A$8:$B$507,2,FALSE),"")</f>
        <v/>
      </c>
      <c r="C748" s="60"/>
      <c r="D748" s="69" t="str">
        <f>IF(AND(E748&lt;&gt;"",E748&lt;&gt;" -  -  -  -  - "),VLOOKUP(E748,acc!$A$8:$B$507,2,FALSE),"")</f>
        <v/>
      </c>
      <c r="E748" s="60"/>
      <c r="F748" s="44"/>
      <c r="G748" s="69" t="str">
        <f>IF(AND(H748&lt;&gt;"",H748&lt;&gt;" -  -  -  -  - "),VLOOKUP(H748,pay!$A$8:$B$507,2,FALSE),"")</f>
        <v/>
      </c>
      <c r="H748" s="60"/>
      <c r="I748" s="44"/>
      <c r="J748" s="93" t="str">
        <f t="shared" si="55"/>
        <v>OK</v>
      </c>
      <c r="K748" s="93" t="str">
        <f t="shared" si="56"/>
        <v>OK</v>
      </c>
      <c r="L748" s="93" t="str">
        <f t="shared" si="57"/>
        <v>OK</v>
      </c>
      <c r="M748" s="93" t="str">
        <f t="shared" si="58"/>
        <v>OK</v>
      </c>
      <c r="N748" s="63" t="str">
        <f t="shared" si="59"/>
        <v/>
      </c>
      <c r="O748" s="110">
        <f>SUMIF(exp!$B$8:$B$507,total!B748,exp!$Q$8:$Q$507)</f>
        <v>0</v>
      </c>
      <c r="P748" s="111">
        <f>IF(B748&lt;&gt;"",SUMIF(total!$B$8:$B$1007,total!B748,$F$8:$F$1007),0)</f>
        <v>0</v>
      </c>
      <c r="Q748" s="110">
        <f>SUMIF(total!$B$8:$B$1007,total!B748,$I$8:$I$1007)</f>
        <v>0</v>
      </c>
      <c r="R748" s="110">
        <f>SUMIF(acc!$B$8:$B$507,total!D748,acc!$J$8:$J$507)</f>
        <v>0</v>
      </c>
      <c r="S748" s="110">
        <f>IF(D748&lt;&gt;"",SUMIF(total!$D$8:$D$1007,total!D748,$F$8:$F$1007),0)</f>
        <v>0</v>
      </c>
      <c r="T748" s="110">
        <f>SUMIF(pay!$B$8:$B$507,total!G748,pay!$H$8:$H$507)</f>
        <v>0</v>
      </c>
      <c r="U748" s="110">
        <f>IF(G748&lt;&gt;"",SUMIF(total!$G$8:$G$1007,total!G748,$I$8:$I$1007),0)</f>
        <v>0</v>
      </c>
    </row>
    <row r="749" spans="1:21" x14ac:dyDescent="0.25">
      <c r="A749" s="69">
        <v>742</v>
      </c>
      <c r="B749" s="69" t="str">
        <f>IF(AND(C749&lt;&gt;"",C749&lt;&gt;" -  -  -  -  - "),VLOOKUP(C749,exp!$A$8:$B$507,2,FALSE),"")</f>
        <v/>
      </c>
      <c r="C749" s="60"/>
      <c r="D749" s="69" t="str">
        <f>IF(AND(E749&lt;&gt;"",E749&lt;&gt;" -  -  -  -  - "),VLOOKUP(E749,acc!$A$8:$B$507,2,FALSE),"")</f>
        <v/>
      </c>
      <c r="E749" s="60"/>
      <c r="F749" s="44"/>
      <c r="G749" s="69" t="str">
        <f>IF(AND(H749&lt;&gt;"",H749&lt;&gt;" -  -  -  -  - "),VLOOKUP(H749,pay!$A$8:$B$507,2,FALSE),"")</f>
        <v/>
      </c>
      <c r="H749" s="60"/>
      <c r="I749" s="44"/>
      <c r="J749" s="93" t="str">
        <f t="shared" si="55"/>
        <v>OK</v>
      </c>
      <c r="K749" s="93" t="str">
        <f t="shared" si="56"/>
        <v>OK</v>
      </c>
      <c r="L749" s="93" t="str">
        <f t="shared" si="57"/>
        <v>OK</v>
      </c>
      <c r="M749" s="93" t="str">
        <f t="shared" si="58"/>
        <v>OK</v>
      </c>
      <c r="N749" s="63" t="str">
        <f t="shared" si="59"/>
        <v/>
      </c>
      <c r="O749" s="110">
        <f>SUMIF(exp!$B$8:$B$507,total!B749,exp!$Q$8:$Q$507)</f>
        <v>0</v>
      </c>
      <c r="P749" s="111">
        <f>IF(B749&lt;&gt;"",SUMIF(total!$B$8:$B$1007,total!B749,$F$8:$F$1007),0)</f>
        <v>0</v>
      </c>
      <c r="Q749" s="110">
        <f>SUMIF(total!$B$8:$B$1007,total!B749,$I$8:$I$1007)</f>
        <v>0</v>
      </c>
      <c r="R749" s="110">
        <f>SUMIF(acc!$B$8:$B$507,total!D749,acc!$J$8:$J$507)</f>
        <v>0</v>
      </c>
      <c r="S749" s="110">
        <f>IF(D749&lt;&gt;"",SUMIF(total!$D$8:$D$1007,total!D749,$F$8:$F$1007),0)</f>
        <v>0</v>
      </c>
      <c r="T749" s="110">
        <f>SUMIF(pay!$B$8:$B$507,total!G749,pay!$H$8:$H$507)</f>
        <v>0</v>
      </c>
      <c r="U749" s="110">
        <f>IF(G749&lt;&gt;"",SUMIF(total!$G$8:$G$1007,total!G749,$I$8:$I$1007),0)</f>
        <v>0</v>
      </c>
    </row>
    <row r="750" spans="1:21" x14ac:dyDescent="0.25">
      <c r="A750" s="69">
        <v>743</v>
      </c>
      <c r="B750" s="69" t="str">
        <f>IF(AND(C750&lt;&gt;"",C750&lt;&gt;" -  -  -  -  - "),VLOOKUP(C750,exp!$A$8:$B$507,2,FALSE),"")</f>
        <v/>
      </c>
      <c r="C750" s="60"/>
      <c r="D750" s="69" t="str">
        <f>IF(AND(E750&lt;&gt;"",E750&lt;&gt;" -  -  -  -  - "),VLOOKUP(E750,acc!$A$8:$B$507,2,FALSE),"")</f>
        <v/>
      </c>
      <c r="E750" s="60"/>
      <c r="F750" s="44"/>
      <c r="G750" s="69" t="str">
        <f>IF(AND(H750&lt;&gt;"",H750&lt;&gt;" -  -  -  -  - "),VLOOKUP(H750,pay!$A$8:$B$507,2,FALSE),"")</f>
        <v/>
      </c>
      <c r="H750" s="60"/>
      <c r="I750" s="44"/>
      <c r="J750" s="93" t="str">
        <f t="shared" si="55"/>
        <v>OK</v>
      </c>
      <c r="K750" s="93" t="str">
        <f t="shared" si="56"/>
        <v>OK</v>
      </c>
      <c r="L750" s="93" t="str">
        <f t="shared" si="57"/>
        <v>OK</v>
      </c>
      <c r="M750" s="93" t="str">
        <f t="shared" si="58"/>
        <v>OK</v>
      </c>
      <c r="N750" s="63" t="str">
        <f t="shared" si="59"/>
        <v/>
      </c>
      <c r="O750" s="110">
        <f>SUMIF(exp!$B$8:$B$507,total!B750,exp!$Q$8:$Q$507)</f>
        <v>0</v>
      </c>
      <c r="P750" s="111">
        <f>IF(B750&lt;&gt;"",SUMIF(total!$B$8:$B$1007,total!B750,$F$8:$F$1007),0)</f>
        <v>0</v>
      </c>
      <c r="Q750" s="110">
        <f>SUMIF(total!$B$8:$B$1007,total!B750,$I$8:$I$1007)</f>
        <v>0</v>
      </c>
      <c r="R750" s="110">
        <f>SUMIF(acc!$B$8:$B$507,total!D750,acc!$J$8:$J$507)</f>
        <v>0</v>
      </c>
      <c r="S750" s="110">
        <f>IF(D750&lt;&gt;"",SUMIF(total!$D$8:$D$1007,total!D750,$F$8:$F$1007),0)</f>
        <v>0</v>
      </c>
      <c r="T750" s="110">
        <f>SUMIF(pay!$B$8:$B$507,total!G750,pay!$H$8:$H$507)</f>
        <v>0</v>
      </c>
      <c r="U750" s="110">
        <f>IF(G750&lt;&gt;"",SUMIF(total!$G$8:$G$1007,total!G750,$I$8:$I$1007),0)</f>
        <v>0</v>
      </c>
    </row>
    <row r="751" spans="1:21" x14ac:dyDescent="0.25">
      <c r="A751" s="69">
        <v>744</v>
      </c>
      <c r="B751" s="69" t="str">
        <f>IF(AND(C751&lt;&gt;"",C751&lt;&gt;" -  -  -  -  - "),VLOOKUP(C751,exp!$A$8:$B$507,2,FALSE),"")</f>
        <v/>
      </c>
      <c r="C751" s="60"/>
      <c r="D751" s="69" t="str">
        <f>IF(AND(E751&lt;&gt;"",E751&lt;&gt;" -  -  -  -  - "),VLOOKUP(E751,acc!$A$8:$B$507,2,FALSE),"")</f>
        <v/>
      </c>
      <c r="E751" s="60"/>
      <c r="F751" s="44"/>
      <c r="G751" s="69" t="str">
        <f>IF(AND(H751&lt;&gt;"",H751&lt;&gt;" -  -  -  -  - "),VLOOKUP(H751,pay!$A$8:$B$507,2,FALSE),"")</f>
        <v/>
      </c>
      <c r="H751" s="60"/>
      <c r="I751" s="44"/>
      <c r="J751" s="93" t="str">
        <f t="shared" si="55"/>
        <v>OK</v>
      </c>
      <c r="K751" s="93" t="str">
        <f t="shared" si="56"/>
        <v>OK</v>
      </c>
      <c r="L751" s="93" t="str">
        <f t="shared" si="57"/>
        <v>OK</v>
      </c>
      <c r="M751" s="93" t="str">
        <f t="shared" si="58"/>
        <v>OK</v>
      </c>
      <c r="N751" s="63" t="str">
        <f t="shared" si="59"/>
        <v/>
      </c>
      <c r="O751" s="110">
        <f>SUMIF(exp!$B$8:$B$507,total!B751,exp!$Q$8:$Q$507)</f>
        <v>0</v>
      </c>
      <c r="P751" s="111">
        <f>IF(B751&lt;&gt;"",SUMIF(total!$B$8:$B$1007,total!B751,$F$8:$F$1007),0)</f>
        <v>0</v>
      </c>
      <c r="Q751" s="110">
        <f>SUMIF(total!$B$8:$B$1007,total!B751,$I$8:$I$1007)</f>
        <v>0</v>
      </c>
      <c r="R751" s="110">
        <f>SUMIF(acc!$B$8:$B$507,total!D751,acc!$J$8:$J$507)</f>
        <v>0</v>
      </c>
      <c r="S751" s="110">
        <f>IF(D751&lt;&gt;"",SUMIF(total!$D$8:$D$1007,total!D751,$F$8:$F$1007),0)</f>
        <v>0</v>
      </c>
      <c r="T751" s="110">
        <f>SUMIF(pay!$B$8:$B$507,total!G751,pay!$H$8:$H$507)</f>
        <v>0</v>
      </c>
      <c r="U751" s="110">
        <f>IF(G751&lt;&gt;"",SUMIF(total!$G$8:$G$1007,total!G751,$I$8:$I$1007),0)</f>
        <v>0</v>
      </c>
    </row>
    <row r="752" spans="1:21" x14ac:dyDescent="0.25">
      <c r="A752" s="69">
        <v>745</v>
      </c>
      <c r="B752" s="69" t="str">
        <f>IF(AND(C752&lt;&gt;"",C752&lt;&gt;" -  -  -  -  - "),VLOOKUP(C752,exp!$A$8:$B$507,2,FALSE),"")</f>
        <v/>
      </c>
      <c r="C752" s="60"/>
      <c r="D752" s="69" t="str">
        <f>IF(AND(E752&lt;&gt;"",E752&lt;&gt;" -  -  -  -  - "),VLOOKUP(E752,acc!$A$8:$B$507,2,FALSE),"")</f>
        <v/>
      </c>
      <c r="E752" s="60"/>
      <c r="F752" s="44"/>
      <c r="G752" s="69" t="str">
        <f>IF(AND(H752&lt;&gt;"",H752&lt;&gt;" -  -  -  -  - "),VLOOKUP(H752,pay!$A$8:$B$507,2,FALSE),"")</f>
        <v/>
      </c>
      <c r="H752" s="60"/>
      <c r="I752" s="44"/>
      <c r="J752" s="93" t="str">
        <f t="shared" si="55"/>
        <v>OK</v>
      </c>
      <c r="K752" s="93" t="str">
        <f t="shared" si="56"/>
        <v>OK</v>
      </c>
      <c r="L752" s="93" t="str">
        <f t="shared" si="57"/>
        <v>OK</v>
      </c>
      <c r="M752" s="93" t="str">
        <f t="shared" si="58"/>
        <v>OK</v>
      </c>
      <c r="N752" s="63" t="str">
        <f t="shared" si="59"/>
        <v/>
      </c>
      <c r="O752" s="110">
        <f>SUMIF(exp!$B$8:$B$507,total!B752,exp!$Q$8:$Q$507)</f>
        <v>0</v>
      </c>
      <c r="P752" s="111">
        <f>IF(B752&lt;&gt;"",SUMIF(total!$B$8:$B$1007,total!B752,$F$8:$F$1007),0)</f>
        <v>0</v>
      </c>
      <c r="Q752" s="110">
        <f>SUMIF(total!$B$8:$B$1007,total!B752,$I$8:$I$1007)</f>
        <v>0</v>
      </c>
      <c r="R752" s="110">
        <f>SUMIF(acc!$B$8:$B$507,total!D752,acc!$J$8:$J$507)</f>
        <v>0</v>
      </c>
      <c r="S752" s="110">
        <f>IF(D752&lt;&gt;"",SUMIF(total!$D$8:$D$1007,total!D752,$F$8:$F$1007),0)</f>
        <v>0</v>
      </c>
      <c r="T752" s="110">
        <f>SUMIF(pay!$B$8:$B$507,total!G752,pay!$H$8:$H$507)</f>
        <v>0</v>
      </c>
      <c r="U752" s="110">
        <f>IF(G752&lt;&gt;"",SUMIF(total!$G$8:$G$1007,total!G752,$I$8:$I$1007),0)</f>
        <v>0</v>
      </c>
    </row>
    <row r="753" spans="1:21" x14ac:dyDescent="0.25">
      <c r="A753" s="69">
        <v>746</v>
      </c>
      <c r="B753" s="69" t="str">
        <f>IF(AND(C753&lt;&gt;"",C753&lt;&gt;" -  -  -  -  - "),VLOOKUP(C753,exp!$A$8:$B$507,2,FALSE),"")</f>
        <v/>
      </c>
      <c r="C753" s="60"/>
      <c r="D753" s="69" t="str">
        <f>IF(AND(E753&lt;&gt;"",E753&lt;&gt;" -  -  -  -  - "),VLOOKUP(E753,acc!$A$8:$B$507,2,FALSE),"")</f>
        <v/>
      </c>
      <c r="E753" s="60"/>
      <c r="F753" s="44"/>
      <c r="G753" s="69" t="str">
        <f>IF(AND(H753&lt;&gt;"",H753&lt;&gt;" -  -  -  -  - "),VLOOKUP(H753,pay!$A$8:$B$507,2,FALSE),"")</f>
        <v/>
      </c>
      <c r="H753" s="60"/>
      <c r="I753" s="44"/>
      <c r="J753" s="93" t="str">
        <f t="shared" si="55"/>
        <v>OK</v>
      </c>
      <c r="K753" s="93" t="str">
        <f t="shared" si="56"/>
        <v>OK</v>
      </c>
      <c r="L753" s="93" t="str">
        <f t="shared" si="57"/>
        <v>OK</v>
      </c>
      <c r="M753" s="93" t="str">
        <f t="shared" si="58"/>
        <v>OK</v>
      </c>
      <c r="N753" s="63" t="str">
        <f t="shared" si="59"/>
        <v/>
      </c>
      <c r="O753" s="110">
        <f>SUMIF(exp!$B$8:$B$507,total!B753,exp!$Q$8:$Q$507)</f>
        <v>0</v>
      </c>
      <c r="P753" s="111">
        <f>IF(B753&lt;&gt;"",SUMIF(total!$B$8:$B$1007,total!B753,$F$8:$F$1007),0)</f>
        <v>0</v>
      </c>
      <c r="Q753" s="110">
        <f>SUMIF(total!$B$8:$B$1007,total!B753,$I$8:$I$1007)</f>
        <v>0</v>
      </c>
      <c r="R753" s="110">
        <f>SUMIF(acc!$B$8:$B$507,total!D753,acc!$J$8:$J$507)</f>
        <v>0</v>
      </c>
      <c r="S753" s="110">
        <f>IF(D753&lt;&gt;"",SUMIF(total!$D$8:$D$1007,total!D753,$F$8:$F$1007),0)</f>
        <v>0</v>
      </c>
      <c r="T753" s="110">
        <f>SUMIF(pay!$B$8:$B$507,total!G753,pay!$H$8:$H$507)</f>
        <v>0</v>
      </c>
      <c r="U753" s="110">
        <f>IF(G753&lt;&gt;"",SUMIF(total!$G$8:$G$1007,total!G753,$I$8:$I$1007),0)</f>
        <v>0</v>
      </c>
    </row>
    <row r="754" spans="1:21" x14ac:dyDescent="0.25">
      <c r="A754" s="69">
        <v>747</v>
      </c>
      <c r="B754" s="69" t="str">
        <f>IF(AND(C754&lt;&gt;"",C754&lt;&gt;" -  -  -  -  - "),VLOOKUP(C754,exp!$A$8:$B$507,2,FALSE),"")</f>
        <v/>
      </c>
      <c r="C754" s="60"/>
      <c r="D754" s="69" t="str">
        <f>IF(AND(E754&lt;&gt;"",E754&lt;&gt;" -  -  -  -  - "),VLOOKUP(E754,acc!$A$8:$B$507,2,FALSE),"")</f>
        <v/>
      </c>
      <c r="E754" s="60"/>
      <c r="F754" s="44"/>
      <c r="G754" s="69" t="str">
        <f>IF(AND(H754&lt;&gt;"",H754&lt;&gt;" -  -  -  -  - "),VLOOKUP(H754,pay!$A$8:$B$507,2,FALSE),"")</f>
        <v/>
      </c>
      <c r="H754" s="60"/>
      <c r="I754" s="44"/>
      <c r="J754" s="93" t="str">
        <f t="shared" si="55"/>
        <v>OK</v>
      </c>
      <c r="K754" s="93" t="str">
        <f t="shared" si="56"/>
        <v>OK</v>
      </c>
      <c r="L754" s="93" t="str">
        <f t="shared" si="57"/>
        <v>OK</v>
      </c>
      <c r="M754" s="93" t="str">
        <f t="shared" si="58"/>
        <v>OK</v>
      </c>
      <c r="N754" s="63" t="str">
        <f t="shared" si="59"/>
        <v/>
      </c>
      <c r="O754" s="110">
        <f>SUMIF(exp!$B$8:$B$507,total!B754,exp!$Q$8:$Q$507)</f>
        <v>0</v>
      </c>
      <c r="P754" s="111">
        <f>IF(B754&lt;&gt;"",SUMIF(total!$B$8:$B$1007,total!B754,$F$8:$F$1007),0)</f>
        <v>0</v>
      </c>
      <c r="Q754" s="110">
        <f>SUMIF(total!$B$8:$B$1007,total!B754,$I$8:$I$1007)</f>
        <v>0</v>
      </c>
      <c r="R754" s="110">
        <f>SUMIF(acc!$B$8:$B$507,total!D754,acc!$J$8:$J$507)</f>
        <v>0</v>
      </c>
      <c r="S754" s="110">
        <f>IF(D754&lt;&gt;"",SUMIF(total!$D$8:$D$1007,total!D754,$F$8:$F$1007),0)</f>
        <v>0</v>
      </c>
      <c r="T754" s="110">
        <f>SUMIF(pay!$B$8:$B$507,total!G754,pay!$H$8:$H$507)</f>
        <v>0</v>
      </c>
      <c r="U754" s="110">
        <f>IF(G754&lt;&gt;"",SUMIF(total!$G$8:$G$1007,total!G754,$I$8:$I$1007),0)</f>
        <v>0</v>
      </c>
    </row>
    <row r="755" spans="1:21" x14ac:dyDescent="0.25">
      <c r="A755" s="69">
        <v>748</v>
      </c>
      <c r="B755" s="69" t="str">
        <f>IF(AND(C755&lt;&gt;"",C755&lt;&gt;" -  -  -  -  - "),VLOOKUP(C755,exp!$A$8:$B$507,2,FALSE),"")</f>
        <v/>
      </c>
      <c r="C755" s="60"/>
      <c r="D755" s="69" t="str">
        <f>IF(AND(E755&lt;&gt;"",E755&lt;&gt;" -  -  -  -  - "),VLOOKUP(E755,acc!$A$8:$B$507,2,FALSE),"")</f>
        <v/>
      </c>
      <c r="E755" s="60"/>
      <c r="F755" s="44"/>
      <c r="G755" s="69" t="str">
        <f>IF(AND(H755&lt;&gt;"",H755&lt;&gt;" -  -  -  -  - "),VLOOKUP(H755,pay!$A$8:$B$507,2,FALSE),"")</f>
        <v/>
      </c>
      <c r="H755" s="60"/>
      <c r="I755" s="44"/>
      <c r="J755" s="93" t="str">
        <f t="shared" si="55"/>
        <v>OK</v>
      </c>
      <c r="K755" s="93" t="str">
        <f t="shared" si="56"/>
        <v>OK</v>
      </c>
      <c r="L755" s="93" t="str">
        <f t="shared" si="57"/>
        <v>OK</v>
      </c>
      <c r="M755" s="93" t="str">
        <f t="shared" si="58"/>
        <v>OK</v>
      </c>
      <c r="N755" s="63" t="str">
        <f t="shared" si="59"/>
        <v/>
      </c>
      <c r="O755" s="110">
        <f>SUMIF(exp!$B$8:$B$507,total!B755,exp!$Q$8:$Q$507)</f>
        <v>0</v>
      </c>
      <c r="P755" s="111">
        <f>IF(B755&lt;&gt;"",SUMIF(total!$B$8:$B$1007,total!B755,$F$8:$F$1007),0)</f>
        <v>0</v>
      </c>
      <c r="Q755" s="110">
        <f>SUMIF(total!$B$8:$B$1007,total!B755,$I$8:$I$1007)</f>
        <v>0</v>
      </c>
      <c r="R755" s="110">
        <f>SUMIF(acc!$B$8:$B$507,total!D755,acc!$J$8:$J$507)</f>
        <v>0</v>
      </c>
      <c r="S755" s="110">
        <f>IF(D755&lt;&gt;"",SUMIF(total!$D$8:$D$1007,total!D755,$F$8:$F$1007),0)</f>
        <v>0</v>
      </c>
      <c r="T755" s="110">
        <f>SUMIF(pay!$B$8:$B$507,total!G755,pay!$H$8:$H$507)</f>
        <v>0</v>
      </c>
      <c r="U755" s="110">
        <f>IF(G755&lt;&gt;"",SUMIF(total!$G$8:$G$1007,total!G755,$I$8:$I$1007),0)</f>
        <v>0</v>
      </c>
    </row>
    <row r="756" spans="1:21" x14ac:dyDescent="0.25">
      <c r="A756" s="69">
        <v>749</v>
      </c>
      <c r="B756" s="69" t="str">
        <f>IF(AND(C756&lt;&gt;"",C756&lt;&gt;" -  -  -  -  - "),VLOOKUP(C756,exp!$A$8:$B$507,2,FALSE),"")</f>
        <v/>
      </c>
      <c r="C756" s="60"/>
      <c r="D756" s="69" t="str">
        <f>IF(AND(E756&lt;&gt;"",E756&lt;&gt;" -  -  -  -  - "),VLOOKUP(E756,acc!$A$8:$B$507,2,FALSE),"")</f>
        <v/>
      </c>
      <c r="E756" s="60"/>
      <c r="F756" s="44"/>
      <c r="G756" s="69" t="str">
        <f>IF(AND(H756&lt;&gt;"",H756&lt;&gt;" -  -  -  -  - "),VLOOKUP(H756,pay!$A$8:$B$507,2,FALSE),"")</f>
        <v/>
      </c>
      <c r="H756" s="60"/>
      <c r="I756" s="44"/>
      <c r="J756" s="93" t="str">
        <f t="shared" si="55"/>
        <v>OK</v>
      </c>
      <c r="K756" s="93" t="str">
        <f t="shared" si="56"/>
        <v>OK</v>
      </c>
      <c r="L756" s="93" t="str">
        <f t="shared" si="57"/>
        <v>OK</v>
      </c>
      <c r="M756" s="93" t="str">
        <f t="shared" si="58"/>
        <v>OK</v>
      </c>
      <c r="N756" s="63" t="str">
        <f t="shared" si="59"/>
        <v/>
      </c>
      <c r="O756" s="110">
        <f>SUMIF(exp!$B$8:$B$507,total!B756,exp!$Q$8:$Q$507)</f>
        <v>0</v>
      </c>
      <c r="P756" s="111">
        <f>IF(B756&lt;&gt;"",SUMIF(total!$B$8:$B$1007,total!B756,$F$8:$F$1007),0)</f>
        <v>0</v>
      </c>
      <c r="Q756" s="110">
        <f>SUMIF(total!$B$8:$B$1007,total!B756,$I$8:$I$1007)</f>
        <v>0</v>
      </c>
      <c r="R756" s="110">
        <f>SUMIF(acc!$B$8:$B$507,total!D756,acc!$J$8:$J$507)</f>
        <v>0</v>
      </c>
      <c r="S756" s="110">
        <f>IF(D756&lt;&gt;"",SUMIF(total!$D$8:$D$1007,total!D756,$F$8:$F$1007),0)</f>
        <v>0</v>
      </c>
      <c r="T756" s="110">
        <f>SUMIF(pay!$B$8:$B$507,total!G756,pay!$H$8:$H$507)</f>
        <v>0</v>
      </c>
      <c r="U756" s="110">
        <f>IF(G756&lt;&gt;"",SUMIF(total!$G$8:$G$1007,total!G756,$I$8:$I$1007),0)</f>
        <v>0</v>
      </c>
    </row>
    <row r="757" spans="1:21" x14ac:dyDescent="0.25">
      <c r="A757" s="69">
        <v>750</v>
      </c>
      <c r="B757" s="69" t="str">
        <f>IF(AND(C757&lt;&gt;"",C757&lt;&gt;" -  -  -  -  - "),VLOOKUP(C757,exp!$A$8:$B$507,2,FALSE),"")</f>
        <v/>
      </c>
      <c r="C757" s="60"/>
      <c r="D757" s="69" t="str">
        <f>IF(AND(E757&lt;&gt;"",E757&lt;&gt;" -  -  -  -  - "),VLOOKUP(E757,acc!$A$8:$B$507,2,FALSE),"")</f>
        <v/>
      </c>
      <c r="E757" s="60"/>
      <c r="F757" s="44"/>
      <c r="G757" s="69" t="str">
        <f>IF(AND(H757&lt;&gt;"",H757&lt;&gt;" -  -  -  -  - "),VLOOKUP(H757,pay!$A$8:$B$507,2,FALSE),"")</f>
        <v/>
      </c>
      <c r="H757" s="60"/>
      <c r="I757" s="44"/>
      <c r="J757" s="93" t="str">
        <f t="shared" si="55"/>
        <v>OK</v>
      </c>
      <c r="K757" s="93" t="str">
        <f t="shared" si="56"/>
        <v>OK</v>
      </c>
      <c r="L757" s="93" t="str">
        <f t="shared" si="57"/>
        <v>OK</v>
      </c>
      <c r="M757" s="93" t="str">
        <f t="shared" si="58"/>
        <v>OK</v>
      </c>
      <c r="N757" s="63" t="str">
        <f t="shared" si="59"/>
        <v/>
      </c>
      <c r="O757" s="110">
        <f>SUMIF(exp!$B$8:$B$507,total!B757,exp!$Q$8:$Q$507)</f>
        <v>0</v>
      </c>
      <c r="P757" s="111">
        <f>IF(B757&lt;&gt;"",SUMIF(total!$B$8:$B$1007,total!B757,$F$8:$F$1007),0)</f>
        <v>0</v>
      </c>
      <c r="Q757" s="110">
        <f>SUMIF(total!$B$8:$B$1007,total!B757,$I$8:$I$1007)</f>
        <v>0</v>
      </c>
      <c r="R757" s="110">
        <f>SUMIF(acc!$B$8:$B$507,total!D757,acc!$J$8:$J$507)</f>
        <v>0</v>
      </c>
      <c r="S757" s="110">
        <f>IF(D757&lt;&gt;"",SUMIF(total!$D$8:$D$1007,total!D757,$F$8:$F$1007),0)</f>
        <v>0</v>
      </c>
      <c r="T757" s="110">
        <f>SUMIF(pay!$B$8:$B$507,total!G757,pay!$H$8:$H$507)</f>
        <v>0</v>
      </c>
      <c r="U757" s="110">
        <f>IF(G757&lt;&gt;"",SUMIF(total!$G$8:$G$1007,total!G757,$I$8:$I$1007),0)</f>
        <v>0</v>
      </c>
    </row>
    <row r="758" spans="1:21" x14ac:dyDescent="0.25">
      <c r="A758" s="69">
        <v>751</v>
      </c>
      <c r="B758" s="69" t="str">
        <f>IF(AND(C758&lt;&gt;"",C758&lt;&gt;" -  -  -  -  - "),VLOOKUP(C758,exp!$A$8:$B$507,2,FALSE),"")</f>
        <v/>
      </c>
      <c r="C758" s="60"/>
      <c r="D758" s="69" t="str">
        <f>IF(AND(E758&lt;&gt;"",E758&lt;&gt;" -  -  -  -  - "),VLOOKUP(E758,acc!$A$8:$B$507,2,FALSE),"")</f>
        <v/>
      </c>
      <c r="E758" s="60"/>
      <c r="F758" s="44"/>
      <c r="G758" s="69" t="str">
        <f>IF(AND(H758&lt;&gt;"",H758&lt;&gt;" -  -  -  -  - "),VLOOKUP(H758,pay!$A$8:$B$507,2,FALSE),"")</f>
        <v/>
      </c>
      <c r="H758" s="60"/>
      <c r="I758" s="44"/>
      <c r="J758" s="93" t="str">
        <f t="shared" si="55"/>
        <v>OK</v>
      </c>
      <c r="K758" s="93" t="str">
        <f t="shared" si="56"/>
        <v>OK</v>
      </c>
      <c r="L758" s="93" t="str">
        <f t="shared" si="57"/>
        <v>OK</v>
      </c>
      <c r="M758" s="93" t="str">
        <f t="shared" si="58"/>
        <v>OK</v>
      </c>
      <c r="N758" s="63" t="str">
        <f t="shared" si="59"/>
        <v/>
      </c>
      <c r="O758" s="110">
        <f>SUMIF(exp!$B$8:$B$507,total!B758,exp!$Q$8:$Q$507)</f>
        <v>0</v>
      </c>
      <c r="P758" s="111">
        <f>IF(B758&lt;&gt;"",SUMIF(total!$B$8:$B$1007,total!B758,$F$8:$F$1007),0)</f>
        <v>0</v>
      </c>
      <c r="Q758" s="110">
        <f>SUMIF(total!$B$8:$B$1007,total!B758,$I$8:$I$1007)</f>
        <v>0</v>
      </c>
      <c r="R758" s="110">
        <f>SUMIF(acc!$B$8:$B$507,total!D758,acc!$J$8:$J$507)</f>
        <v>0</v>
      </c>
      <c r="S758" s="110">
        <f>IF(D758&lt;&gt;"",SUMIF(total!$D$8:$D$1007,total!D758,$F$8:$F$1007),0)</f>
        <v>0</v>
      </c>
      <c r="T758" s="110">
        <f>SUMIF(pay!$B$8:$B$507,total!G758,pay!$H$8:$H$507)</f>
        <v>0</v>
      </c>
      <c r="U758" s="110">
        <f>IF(G758&lt;&gt;"",SUMIF(total!$G$8:$G$1007,total!G758,$I$8:$I$1007),0)</f>
        <v>0</v>
      </c>
    </row>
    <row r="759" spans="1:21" x14ac:dyDescent="0.25">
      <c r="A759" s="69">
        <v>752</v>
      </c>
      <c r="B759" s="69" t="str">
        <f>IF(AND(C759&lt;&gt;"",C759&lt;&gt;" -  -  -  -  - "),VLOOKUP(C759,exp!$A$8:$B$507,2,FALSE),"")</f>
        <v/>
      </c>
      <c r="C759" s="60"/>
      <c r="D759" s="69" t="str">
        <f>IF(AND(E759&lt;&gt;"",E759&lt;&gt;" -  -  -  -  - "),VLOOKUP(E759,acc!$A$8:$B$507,2,FALSE),"")</f>
        <v/>
      </c>
      <c r="E759" s="60"/>
      <c r="F759" s="44"/>
      <c r="G759" s="69" t="str">
        <f>IF(AND(H759&lt;&gt;"",H759&lt;&gt;" -  -  -  -  - "),VLOOKUP(H759,pay!$A$8:$B$507,2,FALSE),"")</f>
        <v/>
      </c>
      <c r="H759" s="60"/>
      <c r="I759" s="44"/>
      <c r="J759" s="93" t="str">
        <f t="shared" si="55"/>
        <v>OK</v>
      </c>
      <c r="K759" s="93" t="str">
        <f t="shared" si="56"/>
        <v>OK</v>
      </c>
      <c r="L759" s="93" t="str">
        <f t="shared" si="57"/>
        <v>OK</v>
      </c>
      <c r="M759" s="93" t="str">
        <f t="shared" si="58"/>
        <v>OK</v>
      </c>
      <c r="N759" s="63" t="str">
        <f t="shared" si="59"/>
        <v/>
      </c>
      <c r="O759" s="110">
        <f>SUMIF(exp!$B$8:$B$507,total!B759,exp!$Q$8:$Q$507)</f>
        <v>0</v>
      </c>
      <c r="P759" s="111">
        <f>IF(B759&lt;&gt;"",SUMIF(total!$B$8:$B$1007,total!B759,$F$8:$F$1007),0)</f>
        <v>0</v>
      </c>
      <c r="Q759" s="110">
        <f>SUMIF(total!$B$8:$B$1007,total!B759,$I$8:$I$1007)</f>
        <v>0</v>
      </c>
      <c r="R759" s="110">
        <f>SUMIF(acc!$B$8:$B$507,total!D759,acc!$J$8:$J$507)</f>
        <v>0</v>
      </c>
      <c r="S759" s="110">
        <f>IF(D759&lt;&gt;"",SUMIF(total!$D$8:$D$1007,total!D759,$F$8:$F$1007),0)</f>
        <v>0</v>
      </c>
      <c r="T759" s="110">
        <f>SUMIF(pay!$B$8:$B$507,total!G759,pay!$H$8:$H$507)</f>
        <v>0</v>
      </c>
      <c r="U759" s="110">
        <f>IF(G759&lt;&gt;"",SUMIF(total!$G$8:$G$1007,total!G759,$I$8:$I$1007),0)</f>
        <v>0</v>
      </c>
    </row>
    <row r="760" spans="1:21" x14ac:dyDescent="0.25">
      <c r="A760" s="69">
        <v>753</v>
      </c>
      <c r="B760" s="69" t="str">
        <f>IF(AND(C760&lt;&gt;"",C760&lt;&gt;" -  -  -  -  - "),VLOOKUP(C760,exp!$A$8:$B$507,2,FALSE),"")</f>
        <v/>
      </c>
      <c r="C760" s="60"/>
      <c r="D760" s="69" t="str">
        <f>IF(AND(E760&lt;&gt;"",E760&lt;&gt;" -  -  -  -  - "),VLOOKUP(E760,acc!$A$8:$B$507,2,FALSE),"")</f>
        <v/>
      </c>
      <c r="E760" s="60"/>
      <c r="F760" s="44"/>
      <c r="G760" s="69" t="str">
        <f>IF(AND(H760&lt;&gt;"",H760&lt;&gt;" -  -  -  -  - "),VLOOKUP(H760,pay!$A$8:$B$507,2,FALSE),"")</f>
        <v/>
      </c>
      <c r="H760" s="60"/>
      <c r="I760" s="44"/>
      <c r="J760" s="93" t="str">
        <f t="shared" si="55"/>
        <v>OK</v>
      </c>
      <c r="K760" s="93" t="str">
        <f t="shared" si="56"/>
        <v>OK</v>
      </c>
      <c r="L760" s="93" t="str">
        <f t="shared" si="57"/>
        <v>OK</v>
      </c>
      <c r="M760" s="93" t="str">
        <f t="shared" si="58"/>
        <v>OK</v>
      </c>
      <c r="N760" s="63" t="str">
        <f t="shared" si="59"/>
        <v/>
      </c>
      <c r="O760" s="110">
        <f>SUMIF(exp!$B$8:$B$507,total!B760,exp!$Q$8:$Q$507)</f>
        <v>0</v>
      </c>
      <c r="P760" s="111">
        <f>IF(B760&lt;&gt;"",SUMIF(total!$B$8:$B$1007,total!B760,$F$8:$F$1007),0)</f>
        <v>0</v>
      </c>
      <c r="Q760" s="110">
        <f>SUMIF(total!$B$8:$B$1007,total!B760,$I$8:$I$1007)</f>
        <v>0</v>
      </c>
      <c r="R760" s="110">
        <f>SUMIF(acc!$B$8:$B$507,total!D760,acc!$J$8:$J$507)</f>
        <v>0</v>
      </c>
      <c r="S760" s="110">
        <f>IF(D760&lt;&gt;"",SUMIF(total!$D$8:$D$1007,total!D760,$F$8:$F$1007),0)</f>
        <v>0</v>
      </c>
      <c r="T760" s="110">
        <f>SUMIF(pay!$B$8:$B$507,total!G760,pay!$H$8:$H$507)</f>
        <v>0</v>
      </c>
      <c r="U760" s="110">
        <f>IF(G760&lt;&gt;"",SUMIF(total!$G$8:$G$1007,total!G760,$I$8:$I$1007),0)</f>
        <v>0</v>
      </c>
    </row>
    <row r="761" spans="1:21" x14ac:dyDescent="0.25">
      <c r="A761" s="69">
        <v>754</v>
      </c>
      <c r="B761" s="69" t="str">
        <f>IF(AND(C761&lt;&gt;"",C761&lt;&gt;" -  -  -  -  - "),VLOOKUP(C761,exp!$A$8:$B$507,2,FALSE),"")</f>
        <v/>
      </c>
      <c r="C761" s="60"/>
      <c r="D761" s="69" t="str">
        <f>IF(AND(E761&lt;&gt;"",E761&lt;&gt;" -  -  -  -  - "),VLOOKUP(E761,acc!$A$8:$B$507,2,FALSE),"")</f>
        <v/>
      </c>
      <c r="E761" s="60"/>
      <c r="F761" s="44"/>
      <c r="G761" s="69" t="str">
        <f>IF(AND(H761&lt;&gt;"",H761&lt;&gt;" -  -  -  -  - "),VLOOKUP(H761,pay!$A$8:$B$507,2,FALSE),"")</f>
        <v/>
      </c>
      <c r="H761" s="60"/>
      <c r="I761" s="44"/>
      <c r="J761" s="93" t="str">
        <f t="shared" si="55"/>
        <v>OK</v>
      </c>
      <c r="K761" s="93" t="str">
        <f t="shared" si="56"/>
        <v>OK</v>
      </c>
      <c r="L761" s="93" t="str">
        <f t="shared" si="57"/>
        <v>OK</v>
      </c>
      <c r="M761" s="93" t="str">
        <f t="shared" si="58"/>
        <v>OK</v>
      </c>
      <c r="N761" s="63" t="str">
        <f t="shared" si="59"/>
        <v/>
      </c>
      <c r="O761" s="110">
        <f>SUMIF(exp!$B$8:$B$507,total!B761,exp!$Q$8:$Q$507)</f>
        <v>0</v>
      </c>
      <c r="P761" s="111">
        <f>IF(B761&lt;&gt;"",SUMIF(total!$B$8:$B$1007,total!B761,$F$8:$F$1007),0)</f>
        <v>0</v>
      </c>
      <c r="Q761" s="110">
        <f>SUMIF(total!$B$8:$B$1007,total!B761,$I$8:$I$1007)</f>
        <v>0</v>
      </c>
      <c r="R761" s="110">
        <f>SUMIF(acc!$B$8:$B$507,total!D761,acc!$J$8:$J$507)</f>
        <v>0</v>
      </c>
      <c r="S761" s="110">
        <f>IF(D761&lt;&gt;"",SUMIF(total!$D$8:$D$1007,total!D761,$F$8:$F$1007),0)</f>
        <v>0</v>
      </c>
      <c r="T761" s="110">
        <f>SUMIF(pay!$B$8:$B$507,total!G761,pay!$H$8:$H$507)</f>
        <v>0</v>
      </c>
      <c r="U761" s="110">
        <f>IF(G761&lt;&gt;"",SUMIF(total!$G$8:$G$1007,total!G761,$I$8:$I$1007),0)</f>
        <v>0</v>
      </c>
    </row>
    <row r="762" spans="1:21" x14ac:dyDescent="0.25">
      <c r="A762" s="69">
        <v>755</v>
      </c>
      <c r="B762" s="69" t="str">
        <f>IF(AND(C762&lt;&gt;"",C762&lt;&gt;" -  -  -  -  - "),VLOOKUP(C762,exp!$A$8:$B$507,2,FALSE),"")</f>
        <v/>
      </c>
      <c r="C762" s="60"/>
      <c r="D762" s="69" t="str">
        <f>IF(AND(E762&lt;&gt;"",E762&lt;&gt;" -  -  -  -  - "),VLOOKUP(E762,acc!$A$8:$B$507,2,FALSE),"")</f>
        <v/>
      </c>
      <c r="E762" s="60"/>
      <c r="F762" s="44"/>
      <c r="G762" s="69" t="str">
        <f>IF(AND(H762&lt;&gt;"",H762&lt;&gt;" -  -  -  -  - "),VLOOKUP(H762,pay!$A$8:$B$507,2,FALSE),"")</f>
        <v/>
      </c>
      <c r="H762" s="60"/>
      <c r="I762" s="44"/>
      <c r="J762" s="93" t="str">
        <f t="shared" si="55"/>
        <v>OK</v>
      </c>
      <c r="K762" s="93" t="str">
        <f t="shared" si="56"/>
        <v>OK</v>
      </c>
      <c r="L762" s="93" t="str">
        <f t="shared" si="57"/>
        <v>OK</v>
      </c>
      <c r="M762" s="93" t="str">
        <f t="shared" si="58"/>
        <v>OK</v>
      </c>
      <c r="N762" s="63" t="str">
        <f t="shared" si="59"/>
        <v/>
      </c>
      <c r="O762" s="110">
        <f>SUMIF(exp!$B$8:$B$507,total!B762,exp!$Q$8:$Q$507)</f>
        <v>0</v>
      </c>
      <c r="P762" s="111">
        <f>IF(B762&lt;&gt;"",SUMIF(total!$B$8:$B$1007,total!B762,$F$8:$F$1007),0)</f>
        <v>0</v>
      </c>
      <c r="Q762" s="110">
        <f>SUMIF(total!$B$8:$B$1007,total!B762,$I$8:$I$1007)</f>
        <v>0</v>
      </c>
      <c r="R762" s="110">
        <f>SUMIF(acc!$B$8:$B$507,total!D762,acc!$J$8:$J$507)</f>
        <v>0</v>
      </c>
      <c r="S762" s="110">
        <f>IF(D762&lt;&gt;"",SUMIF(total!$D$8:$D$1007,total!D762,$F$8:$F$1007),0)</f>
        <v>0</v>
      </c>
      <c r="T762" s="110">
        <f>SUMIF(pay!$B$8:$B$507,total!G762,pay!$H$8:$H$507)</f>
        <v>0</v>
      </c>
      <c r="U762" s="110">
        <f>IF(G762&lt;&gt;"",SUMIF(total!$G$8:$G$1007,total!G762,$I$8:$I$1007),0)</f>
        <v>0</v>
      </c>
    </row>
    <row r="763" spans="1:21" x14ac:dyDescent="0.25">
      <c r="A763" s="69">
        <v>756</v>
      </c>
      <c r="B763" s="69" t="str">
        <f>IF(AND(C763&lt;&gt;"",C763&lt;&gt;" -  -  -  -  - "),VLOOKUP(C763,exp!$A$8:$B$507,2,FALSE),"")</f>
        <v/>
      </c>
      <c r="C763" s="60"/>
      <c r="D763" s="69" t="str">
        <f>IF(AND(E763&lt;&gt;"",E763&lt;&gt;" -  -  -  -  - "),VLOOKUP(E763,acc!$A$8:$B$507,2,FALSE),"")</f>
        <v/>
      </c>
      <c r="E763" s="60"/>
      <c r="F763" s="44"/>
      <c r="G763" s="69" t="str">
        <f>IF(AND(H763&lt;&gt;"",H763&lt;&gt;" -  -  -  -  - "),VLOOKUP(H763,pay!$A$8:$B$507,2,FALSE),"")</f>
        <v/>
      </c>
      <c r="H763" s="60"/>
      <c r="I763" s="44"/>
      <c r="J763" s="93" t="str">
        <f t="shared" si="55"/>
        <v>OK</v>
      </c>
      <c r="K763" s="93" t="str">
        <f t="shared" si="56"/>
        <v>OK</v>
      </c>
      <c r="L763" s="93" t="str">
        <f t="shared" si="57"/>
        <v>OK</v>
      </c>
      <c r="M763" s="93" t="str">
        <f t="shared" si="58"/>
        <v>OK</v>
      </c>
      <c r="N763" s="63" t="str">
        <f t="shared" si="59"/>
        <v/>
      </c>
      <c r="O763" s="110">
        <f>SUMIF(exp!$B$8:$B$507,total!B763,exp!$Q$8:$Q$507)</f>
        <v>0</v>
      </c>
      <c r="P763" s="111">
        <f>IF(B763&lt;&gt;"",SUMIF(total!$B$8:$B$1007,total!B763,$F$8:$F$1007),0)</f>
        <v>0</v>
      </c>
      <c r="Q763" s="110">
        <f>SUMIF(total!$B$8:$B$1007,total!B763,$I$8:$I$1007)</f>
        <v>0</v>
      </c>
      <c r="R763" s="110">
        <f>SUMIF(acc!$B$8:$B$507,total!D763,acc!$J$8:$J$507)</f>
        <v>0</v>
      </c>
      <c r="S763" s="110">
        <f>IF(D763&lt;&gt;"",SUMIF(total!$D$8:$D$1007,total!D763,$F$8:$F$1007),0)</f>
        <v>0</v>
      </c>
      <c r="T763" s="110">
        <f>SUMIF(pay!$B$8:$B$507,total!G763,pay!$H$8:$H$507)</f>
        <v>0</v>
      </c>
      <c r="U763" s="110">
        <f>IF(G763&lt;&gt;"",SUMIF(total!$G$8:$G$1007,total!G763,$I$8:$I$1007),0)</f>
        <v>0</v>
      </c>
    </row>
    <row r="764" spans="1:21" x14ac:dyDescent="0.25">
      <c r="A764" s="69">
        <v>757</v>
      </c>
      <c r="B764" s="69" t="str">
        <f>IF(AND(C764&lt;&gt;"",C764&lt;&gt;" -  -  -  -  - "),VLOOKUP(C764,exp!$A$8:$B$507,2,FALSE),"")</f>
        <v/>
      </c>
      <c r="C764" s="60"/>
      <c r="D764" s="69" t="str">
        <f>IF(AND(E764&lt;&gt;"",E764&lt;&gt;" -  -  -  -  - "),VLOOKUP(E764,acc!$A$8:$B$507,2,FALSE),"")</f>
        <v/>
      </c>
      <c r="E764" s="60"/>
      <c r="F764" s="44"/>
      <c r="G764" s="69" t="str">
        <f>IF(AND(H764&lt;&gt;"",H764&lt;&gt;" -  -  -  -  - "),VLOOKUP(H764,pay!$A$8:$B$507,2,FALSE),"")</f>
        <v/>
      </c>
      <c r="H764" s="60"/>
      <c r="I764" s="44"/>
      <c r="J764" s="93" t="str">
        <f t="shared" si="55"/>
        <v>OK</v>
      </c>
      <c r="K764" s="93" t="str">
        <f t="shared" si="56"/>
        <v>OK</v>
      </c>
      <c r="L764" s="93" t="str">
        <f t="shared" si="57"/>
        <v>OK</v>
      </c>
      <c r="M764" s="93" t="str">
        <f t="shared" si="58"/>
        <v>OK</v>
      </c>
      <c r="N764" s="63" t="str">
        <f t="shared" si="59"/>
        <v/>
      </c>
      <c r="O764" s="110">
        <f>SUMIF(exp!$B$8:$B$507,total!B764,exp!$Q$8:$Q$507)</f>
        <v>0</v>
      </c>
      <c r="P764" s="111">
        <f>IF(B764&lt;&gt;"",SUMIF(total!$B$8:$B$1007,total!B764,$F$8:$F$1007),0)</f>
        <v>0</v>
      </c>
      <c r="Q764" s="110">
        <f>SUMIF(total!$B$8:$B$1007,total!B764,$I$8:$I$1007)</f>
        <v>0</v>
      </c>
      <c r="R764" s="110">
        <f>SUMIF(acc!$B$8:$B$507,total!D764,acc!$J$8:$J$507)</f>
        <v>0</v>
      </c>
      <c r="S764" s="110">
        <f>IF(D764&lt;&gt;"",SUMIF(total!$D$8:$D$1007,total!D764,$F$8:$F$1007),0)</f>
        <v>0</v>
      </c>
      <c r="T764" s="110">
        <f>SUMIF(pay!$B$8:$B$507,total!G764,pay!$H$8:$H$507)</f>
        <v>0</v>
      </c>
      <c r="U764" s="110">
        <f>IF(G764&lt;&gt;"",SUMIF(total!$G$8:$G$1007,total!G764,$I$8:$I$1007),0)</f>
        <v>0</v>
      </c>
    </row>
    <row r="765" spans="1:21" x14ac:dyDescent="0.25">
      <c r="A765" s="69">
        <v>758</v>
      </c>
      <c r="B765" s="69" t="str">
        <f>IF(AND(C765&lt;&gt;"",C765&lt;&gt;" -  -  -  -  - "),VLOOKUP(C765,exp!$A$8:$B$507,2,FALSE),"")</f>
        <v/>
      </c>
      <c r="C765" s="60"/>
      <c r="D765" s="69" t="str">
        <f>IF(AND(E765&lt;&gt;"",E765&lt;&gt;" -  -  -  -  - "),VLOOKUP(E765,acc!$A$8:$B$507,2,FALSE),"")</f>
        <v/>
      </c>
      <c r="E765" s="60"/>
      <c r="F765" s="44"/>
      <c r="G765" s="69" t="str">
        <f>IF(AND(H765&lt;&gt;"",H765&lt;&gt;" -  -  -  -  - "),VLOOKUP(H765,pay!$A$8:$B$507,2,FALSE),"")</f>
        <v/>
      </c>
      <c r="H765" s="60"/>
      <c r="I765" s="44"/>
      <c r="J765" s="93" t="str">
        <f t="shared" si="55"/>
        <v>OK</v>
      </c>
      <c r="K765" s="93" t="str">
        <f t="shared" si="56"/>
        <v>OK</v>
      </c>
      <c r="L765" s="93" t="str">
        <f t="shared" si="57"/>
        <v>OK</v>
      </c>
      <c r="M765" s="93" t="str">
        <f t="shared" si="58"/>
        <v>OK</v>
      </c>
      <c r="N765" s="63" t="str">
        <f t="shared" si="59"/>
        <v/>
      </c>
      <c r="O765" s="110">
        <f>SUMIF(exp!$B$8:$B$507,total!B765,exp!$Q$8:$Q$507)</f>
        <v>0</v>
      </c>
      <c r="P765" s="111">
        <f>IF(B765&lt;&gt;"",SUMIF(total!$B$8:$B$1007,total!B765,$F$8:$F$1007),0)</f>
        <v>0</v>
      </c>
      <c r="Q765" s="110">
        <f>SUMIF(total!$B$8:$B$1007,total!B765,$I$8:$I$1007)</f>
        <v>0</v>
      </c>
      <c r="R765" s="110">
        <f>SUMIF(acc!$B$8:$B$507,total!D765,acc!$J$8:$J$507)</f>
        <v>0</v>
      </c>
      <c r="S765" s="110">
        <f>IF(D765&lt;&gt;"",SUMIF(total!$D$8:$D$1007,total!D765,$F$8:$F$1007),0)</f>
        <v>0</v>
      </c>
      <c r="T765" s="110">
        <f>SUMIF(pay!$B$8:$B$507,total!G765,pay!$H$8:$H$507)</f>
        <v>0</v>
      </c>
      <c r="U765" s="110">
        <f>IF(G765&lt;&gt;"",SUMIF(total!$G$8:$G$1007,total!G765,$I$8:$I$1007),0)</f>
        <v>0</v>
      </c>
    </row>
    <row r="766" spans="1:21" x14ac:dyDescent="0.25">
      <c r="A766" s="69">
        <v>759</v>
      </c>
      <c r="B766" s="69" t="str">
        <f>IF(AND(C766&lt;&gt;"",C766&lt;&gt;" -  -  -  -  - "),VLOOKUP(C766,exp!$A$8:$B$507,2,FALSE),"")</f>
        <v/>
      </c>
      <c r="C766" s="60"/>
      <c r="D766" s="69" t="str">
        <f>IF(AND(E766&lt;&gt;"",E766&lt;&gt;" -  -  -  -  - "),VLOOKUP(E766,acc!$A$8:$B$507,2,FALSE),"")</f>
        <v/>
      </c>
      <c r="E766" s="60"/>
      <c r="F766" s="44"/>
      <c r="G766" s="69" t="str">
        <f>IF(AND(H766&lt;&gt;"",H766&lt;&gt;" -  -  -  -  - "),VLOOKUP(H766,pay!$A$8:$B$507,2,FALSE),"")</f>
        <v/>
      </c>
      <c r="H766" s="60"/>
      <c r="I766" s="44"/>
      <c r="J766" s="93" t="str">
        <f t="shared" si="55"/>
        <v>OK</v>
      </c>
      <c r="K766" s="93" t="str">
        <f t="shared" si="56"/>
        <v>OK</v>
      </c>
      <c r="L766" s="93" t="str">
        <f t="shared" si="57"/>
        <v>OK</v>
      </c>
      <c r="M766" s="93" t="str">
        <f t="shared" si="58"/>
        <v>OK</v>
      </c>
      <c r="N766" s="63" t="str">
        <f t="shared" si="59"/>
        <v/>
      </c>
      <c r="O766" s="110">
        <f>SUMIF(exp!$B$8:$B$507,total!B766,exp!$Q$8:$Q$507)</f>
        <v>0</v>
      </c>
      <c r="P766" s="111">
        <f>IF(B766&lt;&gt;"",SUMIF(total!$B$8:$B$1007,total!B766,$F$8:$F$1007),0)</f>
        <v>0</v>
      </c>
      <c r="Q766" s="110">
        <f>SUMIF(total!$B$8:$B$1007,total!B766,$I$8:$I$1007)</f>
        <v>0</v>
      </c>
      <c r="R766" s="110">
        <f>SUMIF(acc!$B$8:$B$507,total!D766,acc!$J$8:$J$507)</f>
        <v>0</v>
      </c>
      <c r="S766" s="110">
        <f>IF(D766&lt;&gt;"",SUMIF(total!$D$8:$D$1007,total!D766,$F$8:$F$1007),0)</f>
        <v>0</v>
      </c>
      <c r="T766" s="110">
        <f>SUMIF(pay!$B$8:$B$507,total!G766,pay!$H$8:$H$507)</f>
        <v>0</v>
      </c>
      <c r="U766" s="110">
        <f>IF(G766&lt;&gt;"",SUMIF(total!$G$8:$G$1007,total!G766,$I$8:$I$1007),0)</f>
        <v>0</v>
      </c>
    </row>
    <row r="767" spans="1:21" x14ac:dyDescent="0.25">
      <c r="A767" s="69">
        <v>760</v>
      </c>
      <c r="B767" s="69" t="str">
        <f>IF(AND(C767&lt;&gt;"",C767&lt;&gt;" -  -  -  -  - "),VLOOKUP(C767,exp!$A$8:$B$507,2,FALSE),"")</f>
        <v/>
      </c>
      <c r="C767" s="60"/>
      <c r="D767" s="69" t="str">
        <f>IF(AND(E767&lt;&gt;"",E767&lt;&gt;" -  -  -  -  - "),VLOOKUP(E767,acc!$A$8:$B$507,2,FALSE),"")</f>
        <v/>
      </c>
      <c r="E767" s="60"/>
      <c r="F767" s="44"/>
      <c r="G767" s="69" t="str">
        <f>IF(AND(H767&lt;&gt;"",H767&lt;&gt;" -  -  -  -  - "),VLOOKUP(H767,pay!$A$8:$B$507,2,FALSE),"")</f>
        <v/>
      </c>
      <c r="H767" s="60"/>
      <c r="I767" s="44"/>
      <c r="J767" s="93" t="str">
        <f t="shared" si="55"/>
        <v>OK</v>
      </c>
      <c r="K767" s="93" t="str">
        <f t="shared" si="56"/>
        <v>OK</v>
      </c>
      <c r="L767" s="93" t="str">
        <f t="shared" si="57"/>
        <v>OK</v>
      </c>
      <c r="M767" s="93" t="str">
        <f t="shared" si="58"/>
        <v>OK</v>
      </c>
      <c r="N767" s="63" t="str">
        <f t="shared" si="59"/>
        <v/>
      </c>
      <c r="O767" s="110">
        <f>SUMIF(exp!$B$8:$B$507,total!B767,exp!$Q$8:$Q$507)</f>
        <v>0</v>
      </c>
      <c r="P767" s="111">
        <f>IF(B767&lt;&gt;"",SUMIF(total!$B$8:$B$1007,total!B767,$F$8:$F$1007),0)</f>
        <v>0</v>
      </c>
      <c r="Q767" s="110">
        <f>SUMIF(total!$B$8:$B$1007,total!B767,$I$8:$I$1007)</f>
        <v>0</v>
      </c>
      <c r="R767" s="110">
        <f>SUMIF(acc!$B$8:$B$507,total!D767,acc!$J$8:$J$507)</f>
        <v>0</v>
      </c>
      <c r="S767" s="110">
        <f>IF(D767&lt;&gt;"",SUMIF(total!$D$8:$D$1007,total!D767,$F$8:$F$1007),0)</f>
        <v>0</v>
      </c>
      <c r="T767" s="110">
        <f>SUMIF(pay!$B$8:$B$507,total!G767,pay!$H$8:$H$507)</f>
        <v>0</v>
      </c>
      <c r="U767" s="110">
        <f>IF(G767&lt;&gt;"",SUMIF(total!$G$8:$G$1007,total!G767,$I$8:$I$1007),0)</f>
        <v>0</v>
      </c>
    </row>
    <row r="768" spans="1:21" x14ac:dyDescent="0.25">
      <c r="A768" s="69">
        <v>761</v>
      </c>
      <c r="B768" s="69" t="str">
        <f>IF(AND(C768&lt;&gt;"",C768&lt;&gt;" -  -  -  -  - "),VLOOKUP(C768,exp!$A$8:$B$507,2,FALSE),"")</f>
        <v/>
      </c>
      <c r="C768" s="60"/>
      <c r="D768" s="69" t="str">
        <f>IF(AND(E768&lt;&gt;"",E768&lt;&gt;" -  -  -  -  - "),VLOOKUP(E768,acc!$A$8:$B$507,2,FALSE),"")</f>
        <v/>
      </c>
      <c r="E768" s="60"/>
      <c r="F768" s="44"/>
      <c r="G768" s="69" t="str">
        <f>IF(AND(H768&lt;&gt;"",H768&lt;&gt;" -  -  -  -  - "),VLOOKUP(H768,pay!$A$8:$B$507,2,FALSE),"")</f>
        <v/>
      </c>
      <c r="H768" s="60"/>
      <c r="I768" s="44"/>
      <c r="J768" s="93" t="str">
        <f t="shared" si="55"/>
        <v>OK</v>
      </c>
      <c r="K768" s="93" t="str">
        <f t="shared" si="56"/>
        <v>OK</v>
      </c>
      <c r="L768" s="93" t="str">
        <f t="shared" si="57"/>
        <v>OK</v>
      </c>
      <c r="M768" s="93" t="str">
        <f t="shared" si="58"/>
        <v>OK</v>
      </c>
      <c r="N768" s="63" t="str">
        <f t="shared" si="59"/>
        <v/>
      </c>
      <c r="O768" s="110">
        <f>SUMIF(exp!$B$8:$B$507,total!B768,exp!$Q$8:$Q$507)</f>
        <v>0</v>
      </c>
      <c r="P768" s="111">
        <f>IF(B768&lt;&gt;"",SUMIF(total!$B$8:$B$1007,total!B768,$F$8:$F$1007),0)</f>
        <v>0</v>
      </c>
      <c r="Q768" s="110">
        <f>SUMIF(total!$B$8:$B$1007,total!B768,$I$8:$I$1007)</f>
        <v>0</v>
      </c>
      <c r="R768" s="110">
        <f>SUMIF(acc!$B$8:$B$507,total!D768,acc!$J$8:$J$507)</f>
        <v>0</v>
      </c>
      <c r="S768" s="110">
        <f>IF(D768&lt;&gt;"",SUMIF(total!$D$8:$D$1007,total!D768,$F$8:$F$1007),0)</f>
        <v>0</v>
      </c>
      <c r="T768" s="110">
        <f>SUMIF(pay!$B$8:$B$507,total!G768,pay!$H$8:$H$507)</f>
        <v>0</v>
      </c>
      <c r="U768" s="110">
        <f>IF(G768&lt;&gt;"",SUMIF(total!$G$8:$G$1007,total!G768,$I$8:$I$1007),0)</f>
        <v>0</v>
      </c>
    </row>
    <row r="769" spans="1:21" x14ac:dyDescent="0.25">
      <c r="A769" s="69">
        <v>762</v>
      </c>
      <c r="B769" s="69" t="str">
        <f>IF(AND(C769&lt;&gt;"",C769&lt;&gt;" -  -  -  -  - "),VLOOKUP(C769,exp!$A$8:$B$507,2,FALSE),"")</f>
        <v/>
      </c>
      <c r="C769" s="60"/>
      <c r="D769" s="69" t="str">
        <f>IF(AND(E769&lt;&gt;"",E769&lt;&gt;" -  -  -  -  - "),VLOOKUP(E769,acc!$A$8:$B$507,2,FALSE),"")</f>
        <v/>
      </c>
      <c r="E769" s="60"/>
      <c r="F769" s="44"/>
      <c r="G769" s="69" t="str">
        <f>IF(AND(H769&lt;&gt;"",H769&lt;&gt;" -  -  -  -  - "),VLOOKUP(H769,pay!$A$8:$B$507,2,FALSE),"")</f>
        <v/>
      </c>
      <c r="H769" s="60"/>
      <c r="I769" s="44"/>
      <c r="J769" s="93" t="str">
        <f t="shared" si="55"/>
        <v>OK</v>
      </c>
      <c r="K769" s="93" t="str">
        <f t="shared" si="56"/>
        <v>OK</v>
      </c>
      <c r="L769" s="93" t="str">
        <f t="shared" si="57"/>
        <v>OK</v>
      </c>
      <c r="M769" s="93" t="str">
        <f t="shared" si="58"/>
        <v>OK</v>
      </c>
      <c r="N769" s="63" t="str">
        <f t="shared" si="59"/>
        <v/>
      </c>
      <c r="O769" s="110">
        <f>SUMIF(exp!$B$8:$B$507,total!B769,exp!$Q$8:$Q$507)</f>
        <v>0</v>
      </c>
      <c r="P769" s="111">
        <f>IF(B769&lt;&gt;"",SUMIF(total!$B$8:$B$1007,total!B769,$F$8:$F$1007),0)</f>
        <v>0</v>
      </c>
      <c r="Q769" s="110">
        <f>SUMIF(total!$B$8:$B$1007,total!B769,$I$8:$I$1007)</f>
        <v>0</v>
      </c>
      <c r="R769" s="110">
        <f>SUMIF(acc!$B$8:$B$507,total!D769,acc!$J$8:$J$507)</f>
        <v>0</v>
      </c>
      <c r="S769" s="110">
        <f>IF(D769&lt;&gt;"",SUMIF(total!$D$8:$D$1007,total!D769,$F$8:$F$1007),0)</f>
        <v>0</v>
      </c>
      <c r="T769" s="110">
        <f>SUMIF(pay!$B$8:$B$507,total!G769,pay!$H$8:$H$507)</f>
        <v>0</v>
      </c>
      <c r="U769" s="110">
        <f>IF(G769&lt;&gt;"",SUMIF(total!$G$8:$G$1007,total!G769,$I$8:$I$1007),0)</f>
        <v>0</v>
      </c>
    </row>
    <row r="770" spans="1:21" x14ac:dyDescent="0.25">
      <c r="A770" s="69">
        <v>763</v>
      </c>
      <c r="B770" s="69" t="str">
        <f>IF(AND(C770&lt;&gt;"",C770&lt;&gt;" -  -  -  -  - "),VLOOKUP(C770,exp!$A$8:$B$507,2,FALSE),"")</f>
        <v/>
      </c>
      <c r="C770" s="60"/>
      <c r="D770" s="69" t="str">
        <f>IF(AND(E770&lt;&gt;"",E770&lt;&gt;" -  -  -  -  - "),VLOOKUP(E770,acc!$A$8:$B$507,2,FALSE),"")</f>
        <v/>
      </c>
      <c r="E770" s="60"/>
      <c r="F770" s="44"/>
      <c r="G770" s="69" t="str">
        <f>IF(AND(H770&lt;&gt;"",H770&lt;&gt;" -  -  -  -  - "),VLOOKUP(H770,pay!$A$8:$B$507,2,FALSE),"")</f>
        <v/>
      </c>
      <c r="H770" s="60"/>
      <c r="I770" s="44"/>
      <c r="J770" s="93" t="str">
        <f t="shared" si="55"/>
        <v>OK</v>
      </c>
      <c r="K770" s="93" t="str">
        <f t="shared" si="56"/>
        <v>OK</v>
      </c>
      <c r="L770" s="93" t="str">
        <f t="shared" si="57"/>
        <v>OK</v>
      </c>
      <c r="M770" s="93" t="str">
        <f t="shared" si="58"/>
        <v>OK</v>
      </c>
      <c r="N770" s="63" t="str">
        <f t="shared" si="59"/>
        <v/>
      </c>
      <c r="O770" s="110">
        <f>SUMIF(exp!$B$8:$B$507,total!B770,exp!$Q$8:$Q$507)</f>
        <v>0</v>
      </c>
      <c r="P770" s="111">
        <f>IF(B770&lt;&gt;"",SUMIF(total!$B$8:$B$1007,total!B770,$F$8:$F$1007),0)</f>
        <v>0</v>
      </c>
      <c r="Q770" s="110">
        <f>SUMIF(total!$B$8:$B$1007,total!B770,$I$8:$I$1007)</f>
        <v>0</v>
      </c>
      <c r="R770" s="110">
        <f>SUMIF(acc!$B$8:$B$507,total!D770,acc!$J$8:$J$507)</f>
        <v>0</v>
      </c>
      <c r="S770" s="110">
        <f>IF(D770&lt;&gt;"",SUMIF(total!$D$8:$D$1007,total!D770,$F$8:$F$1007),0)</f>
        <v>0</v>
      </c>
      <c r="T770" s="110">
        <f>SUMIF(pay!$B$8:$B$507,total!G770,pay!$H$8:$H$507)</f>
        <v>0</v>
      </c>
      <c r="U770" s="110">
        <f>IF(G770&lt;&gt;"",SUMIF(total!$G$8:$G$1007,total!G770,$I$8:$I$1007),0)</f>
        <v>0</v>
      </c>
    </row>
    <row r="771" spans="1:21" x14ac:dyDescent="0.25">
      <c r="A771" s="69">
        <v>764</v>
      </c>
      <c r="B771" s="69" t="str">
        <f>IF(AND(C771&lt;&gt;"",C771&lt;&gt;" -  -  -  -  - "),VLOOKUP(C771,exp!$A$8:$B$507,2,FALSE),"")</f>
        <v/>
      </c>
      <c r="C771" s="60"/>
      <c r="D771" s="69" t="str">
        <f>IF(AND(E771&lt;&gt;"",E771&lt;&gt;" -  -  -  -  - "),VLOOKUP(E771,acc!$A$8:$B$507,2,FALSE),"")</f>
        <v/>
      </c>
      <c r="E771" s="60"/>
      <c r="F771" s="44"/>
      <c r="G771" s="69" t="str">
        <f>IF(AND(H771&lt;&gt;"",H771&lt;&gt;" -  -  -  -  - "),VLOOKUP(H771,pay!$A$8:$B$507,2,FALSE),"")</f>
        <v/>
      </c>
      <c r="H771" s="60"/>
      <c r="I771" s="44"/>
      <c r="J771" s="93" t="str">
        <f t="shared" si="55"/>
        <v>OK</v>
      </c>
      <c r="K771" s="93" t="str">
        <f t="shared" si="56"/>
        <v>OK</v>
      </c>
      <c r="L771" s="93" t="str">
        <f t="shared" si="57"/>
        <v>OK</v>
      </c>
      <c r="M771" s="93" t="str">
        <f t="shared" si="58"/>
        <v>OK</v>
      </c>
      <c r="N771" s="63" t="str">
        <f t="shared" si="59"/>
        <v/>
      </c>
      <c r="O771" s="110">
        <f>SUMIF(exp!$B$8:$B$507,total!B771,exp!$Q$8:$Q$507)</f>
        <v>0</v>
      </c>
      <c r="P771" s="111">
        <f>IF(B771&lt;&gt;"",SUMIF(total!$B$8:$B$1007,total!B771,$F$8:$F$1007),0)</f>
        <v>0</v>
      </c>
      <c r="Q771" s="110">
        <f>SUMIF(total!$B$8:$B$1007,total!B771,$I$8:$I$1007)</f>
        <v>0</v>
      </c>
      <c r="R771" s="110">
        <f>SUMIF(acc!$B$8:$B$507,total!D771,acc!$J$8:$J$507)</f>
        <v>0</v>
      </c>
      <c r="S771" s="110">
        <f>IF(D771&lt;&gt;"",SUMIF(total!$D$8:$D$1007,total!D771,$F$8:$F$1007),0)</f>
        <v>0</v>
      </c>
      <c r="T771" s="110">
        <f>SUMIF(pay!$B$8:$B$507,total!G771,pay!$H$8:$H$507)</f>
        <v>0</v>
      </c>
      <c r="U771" s="110">
        <f>IF(G771&lt;&gt;"",SUMIF(total!$G$8:$G$1007,total!G771,$I$8:$I$1007),0)</f>
        <v>0</v>
      </c>
    </row>
    <row r="772" spans="1:21" x14ac:dyDescent="0.25">
      <c r="A772" s="69">
        <v>765</v>
      </c>
      <c r="B772" s="69" t="str">
        <f>IF(AND(C772&lt;&gt;"",C772&lt;&gt;" -  -  -  -  - "),VLOOKUP(C772,exp!$A$8:$B$507,2,FALSE),"")</f>
        <v/>
      </c>
      <c r="C772" s="60"/>
      <c r="D772" s="69" t="str">
        <f>IF(AND(E772&lt;&gt;"",E772&lt;&gt;" -  -  -  -  - "),VLOOKUP(E772,acc!$A$8:$B$507,2,FALSE),"")</f>
        <v/>
      </c>
      <c r="E772" s="60"/>
      <c r="F772" s="44"/>
      <c r="G772" s="69" t="str">
        <f>IF(AND(H772&lt;&gt;"",H772&lt;&gt;" -  -  -  -  - "),VLOOKUP(H772,pay!$A$8:$B$507,2,FALSE),"")</f>
        <v/>
      </c>
      <c r="H772" s="60"/>
      <c r="I772" s="44"/>
      <c r="J772" s="93" t="str">
        <f t="shared" si="55"/>
        <v>OK</v>
      </c>
      <c r="K772" s="93" t="str">
        <f t="shared" si="56"/>
        <v>OK</v>
      </c>
      <c r="L772" s="93" t="str">
        <f t="shared" si="57"/>
        <v>OK</v>
      </c>
      <c r="M772" s="93" t="str">
        <f t="shared" si="58"/>
        <v>OK</v>
      </c>
      <c r="N772" s="63" t="str">
        <f t="shared" si="59"/>
        <v/>
      </c>
      <c r="O772" s="110">
        <f>SUMIF(exp!$B$8:$B$507,total!B772,exp!$Q$8:$Q$507)</f>
        <v>0</v>
      </c>
      <c r="P772" s="111">
        <f>IF(B772&lt;&gt;"",SUMIF(total!$B$8:$B$1007,total!B772,$F$8:$F$1007),0)</f>
        <v>0</v>
      </c>
      <c r="Q772" s="110">
        <f>SUMIF(total!$B$8:$B$1007,total!B772,$I$8:$I$1007)</f>
        <v>0</v>
      </c>
      <c r="R772" s="110">
        <f>SUMIF(acc!$B$8:$B$507,total!D772,acc!$J$8:$J$507)</f>
        <v>0</v>
      </c>
      <c r="S772" s="110">
        <f>IF(D772&lt;&gt;"",SUMIF(total!$D$8:$D$1007,total!D772,$F$8:$F$1007),0)</f>
        <v>0</v>
      </c>
      <c r="T772" s="110">
        <f>SUMIF(pay!$B$8:$B$507,total!G772,pay!$H$8:$H$507)</f>
        <v>0</v>
      </c>
      <c r="U772" s="110">
        <f>IF(G772&lt;&gt;"",SUMIF(total!$G$8:$G$1007,total!G772,$I$8:$I$1007),0)</f>
        <v>0</v>
      </c>
    </row>
    <row r="773" spans="1:21" x14ac:dyDescent="0.25">
      <c r="A773" s="69">
        <v>766</v>
      </c>
      <c r="B773" s="69" t="str">
        <f>IF(AND(C773&lt;&gt;"",C773&lt;&gt;" -  -  -  -  - "),VLOOKUP(C773,exp!$A$8:$B$507,2,FALSE),"")</f>
        <v/>
      </c>
      <c r="C773" s="60"/>
      <c r="D773" s="69" t="str">
        <f>IF(AND(E773&lt;&gt;"",E773&lt;&gt;" -  -  -  -  - "),VLOOKUP(E773,acc!$A$8:$B$507,2,FALSE),"")</f>
        <v/>
      </c>
      <c r="E773" s="60"/>
      <c r="F773" s="44"/>
      <c r="G773" s="69" t="str">
        <f>IF(AND(H773&lt;&gt;"",H773&lt;&gt;" -  -  -  -  - "),VLOOKUP(H773,pay!$A$8:$B$507,2,FALSE),"")</f>
        <v/>
      </c>
      <c r="H773" s="60"/>
      <c r="I773" s="44"/>
      <c r="J773" s="93" t="str">
        <f t="shared" si="55"/>
        <v>OK</v>
      </c>
      <c r="K773" s="93" t="str">
        <f t="shared" si="56"/>
        <v>OK</v>
      </c>
      <c r="L773" s="93" t="str">
        <f t="shared" si="57"/>
        <v>OK</v>
      </c>
      <c r="M773" s="93" t="str">
        <f t="shared" si="58"/>
        <v>OK</v>
      </c>
      <c r="N773" s="63" t="str">
        <f t="shared" si="59"/>
        <v/>
      </c>
      <c r="O773" s="110">
        <f>SUMIF(exp!$B$8:$B$507,total!B773,exp!$Q$8:$Q$507)</f>
        <v>0</v>
      </c>
      <c r="P773" s="111">
        <f>IF(B773&lt;&gt;"",SUMIF(total!$B$8:$B$1007,total!B773,$F$8:$F$1007),0)</f>
        <v>0</v>
      </c>
      <c r="Q773" s="110">
        <f>SUMIF(total!$B$8:$B$1007,total!B773,$I$8:$I$1007)</f>
        <v>0</v>
      </c>
      <c r="R773" s="110">
        <f>SUMIF(acc!$B$8:$B$507,total!D773,acc!$J$8:$J$507)</f>
        <v>0</v>
      </c>
      <c r="S773" s="110">
        <f>IF(D773&lt;&gt;"",SUMIF(total!$D$8:$D$1007,total!D773,$F$8:$F$1007),0)</f>
        <v>0</v>
      </c>
      <c r="T773" s="110">
        <f>SUMIF(pay!$B$8:$B$507,total!G773,pay!$H$8:$H$507)</f>
        <v>0</v>
      </c>
      <c r="U773" s="110">
        <f>IF(G773&lt;&gt;"",SUMIF(total!$G$8:$G$1007,total!G773,$I$8:$I$1007),0)</f>
        <v>0</v>
      </c>
    </row>
    <row r="774" spans="1:21" x14ac:dyDescent="0.25">
      <c r="A774" s="69">
        <v>767</v>
      </c>
      <c r="B774" s="69" t="str">
        <f>IF(AND(C774&lt;&gt;"",C774&lt;&gt;" -  -  -  -  - "),VLOOKUP(C774,exp!$A$8:$B$507,2,FALSE),"")</f>
        <v/>
      </c>
      <c r="C774" s="60"/>
      <c r="D774" s="69" t="str">
        <f>IF(AND(E774&lt;&gt;"",E774&lt;&gt;" -  -  -  -  - "),VLOOKUP(E774,acc!$A$8:$B$507,2,FALSE),"")</f>
        <v/>
      </c>
      <c r="E774" s="60"/>
      <c r="F774" s="44"/>
      <c r="G774" s="69" t="str">
        <f>IF(AND(H774&lt;&gt;"",H774&lt;&gt;" -  -  -  -  - "),VLOOKUP(H774,pay!$A$8:$B$507,2,FALSE),"")</f>
        <v/>
      </c>
      <c r="H774" s="60"/>
      <c r="I774" s="44"/>
      <c r="J774" s="93" t="str">
        <f t="shared" si="55"/>
        <v>OK</v>
      </c>
      <c r="K774" s="93" t="str">
        <f t="shared" si="56"/>
        <v>OK</v>
      </c>
      <c r="L774" s="93" t="str">
        <f t="shared" si="57"/>
        <v>OK</v>
      </c>
      <c r="M774" s="93" t="str">
        <f t="shared" si="58"/>
        <v>OK</v>
      </c>
      <c r="N774" s="63" t="str">
        <f t="shared" si="59"/>
        <v/>
      </c>
      <c r="O774" s="110">
        <f>SUMIF(exp!$B$8:$B$507,total!B774,exp!$Q$8:$Q$507)</f>
        <v>0</v>
      </c>
      <c r="P774" s="111">
        <f>IF(B774&lt;&gt;"",SUMIF(total!$B$8:$B$1007,total!B774,$F$8:$F$1007),0)</f>
        <v>0</v>
      </c>
      <c r="Q774" s="110">
        <f>SUMIF(total!$B$8:$B$1007,total!B774,$I$8:$I$1007)</f>
        <v>0</v>
      </c>
      <c r="R774" s="110">
        <f>SUMIF(acc!$B$8:$B$507,total!D774,acc!$J$8:$J$507)</f>
        <v>0</v>
      </c>
      <c r="S774" s="110">
        <f>IF(D774&lt;&gt;"",SUMIF(total!$D$8:$D$1007,total!D774,$F$8:$F$1007),0)</f>
        <v>0</v>
      </c>
      <c r="T774" s="110">
        <f>SUMIF(pay!$B$8:$B$507,total!G774,pay!$H$8:$H$507)</f>
        <v>0</v>
      </c>
      <c r="U774" s="110">
        <f>IF(G774&lt;&gt;"",SUMIF(total!$G$8:$G$1007,total!G774,$I$8:$I$1007),0)</f>
        <v>0</v>
      </c>
    </row>
    <row r="775" spans="1:21" x14ac:dyDescent="0.25">
      <c r="A775" s="69">
        <v>768</v>
      </c>
      <c r="B775" s="69" t="str">
        <f>IF(AND(C775&lt;&gt;"",C775&lt;&gt;" -  -  -  -  - "),VLOOKUP(C775,exp!$A$8:$B$507,2,FALSE),"")</f>
        <v/>
      </c>
      <c r="C775" s="60"/>
      <c r="D775" s="69" t="str">
        <f>IF(AND(E775&lt;&gt;"",E775&lt;&gt;" -  -  -  -  - "),VLOOKUP(E775,acc!$A$8:$B$507,2,FALSE),"")</f>
        <v/>
      </c>
      <c r="E775" s="60"/>
      <c r="F775" s="44"/>
      <c r="G775" s="69" t="str">
        <f>IF(AND(H775&lt;&gt;"",H775&lt;&gt;" -  -  -  -  - "),VLOOKUP(H775,pay!$A$8:$B$507,2,FALSE),"")</f>
        <v/>
      </c>
      <c r="H775" s="60"/>
      <c r="I775" s="44"/>
      <c r="J775" s="93" t="str">
        <f t="shared" si="55"/>
        <v>OK</v>
      </c>
      <c r="K775" s="93" t="str">
        <f t="shared" si="56"/>
        <v>OK</v>
      </c>
      <c r="L775" s="93" t="str">
        <f t="shared" si="57"/>
        <v>OK</v>
      </c>
      <c r="M775" s="93" t="str">
        <f t="shared" si="58"/>
        <v>OK</v>
      </c>
      <c r="N775" s="63" t="str">
        <f t="shared" si="59"/>
        <v/>
      </c>
      <c r="O775" s="110">
        <f>SUMIF(exp!$B$8:$B$507,total!B775,exp!$Q$8:$Q$507)</f>
        <v>0</v>
      </c>
      <c r="P775" s="111">
        <f>IF(B775&lt;&gt;"",SUMIF(total!$B$8:$B$1007,total!B775,$F$8:$F$1007),0)</f>
        <v>0</v>
      </c>
      <c r="Q775" s="110">
        <f>SUMIF(total!$B$8:$B$1007,total!B775,$I$8:$I$1007)</f>
        <v>0</v>
      </c>
      <c r="R775" s="110">
        <f>SUMIF(acc!$B$8:$B$507,total!D775,acc!$J$8:$J$507)</f>
        <v>0</v>
      </c>
      <c r="S775" s="110">
        <f>IF(D775&lt;&gt;"",SUMIF(total!$D$8:$D$1007,total!D775,$F$8:$F$1007),0)</f>
        <v>0</v>
      </c>
      <c r="T775" s="110">
        <f>SUMIF(pay!$B$8:$B$507,total!G775,pay!$H$8:$H$507)</f>
        <v>0</v>
      </c>
      <c r="U775" s="110">
        <f>IF(G775&lt;&gt;"",SUMIF(total!$G$8:$G$1007,total!G775,$I$8:$I$1007),0)</f>
        <v>0</v>
      </c>
    </row>
    <row r="776" spans="1:21" x14ac:dyDescent="0.25">
      <c r="A776" s="69">
        <v>769</v>
      </c>
      <c r="B776" s="69" t="str">
        <f>IF(AND(C776&lt;&gt;"",C776&lt;&gt;" -  -  -  -  - "),VLOOKUP(C776,exp!$A$8:$B$507,2,FALSE),"")</f>
        <v/>
      </c>
      <c r="C776" s="60"/>
      <c r="D776" s="69" t="str">
        <f>IF(AND(E776&lt;&gt;"",E776&lt;&gt;" -  -  -  -  - "),VLOOKUP(E776,acc!$A$8:$B$507,2,FALSE),"")</f>
        <v/>
      </c>
      <c r="E776" s="60"/>
      <c r="F776" s="44"/>
      <c r="G776" s="69" t="str">
        <f>IF(AND(H776&lt;&gt;"",H776&lt;&gt;" -  -  -  -  - "),VLOOKUP(H776,pay!$A$8:$B$507,2,FALSE),"")</f>
        <v/>
      </c>
      <c r="H776" s="60"/>
      <c r="I776" s="44"/>
      <c r="J776" s="93" t="str">
        <f t="shared" si="55"/>
        <v>OK</v>
      </c>
      <c r="K776" s="93" t="str">
        <f t="shared" si="56"/>
        <v>OK</v>
      </c>
      <c r="L776" s="93" t="str">
        <f t="shared" si="57"/>
        <v>OK</v>
      </c>
      <c r="M776" s="93" t="str">
        <f t="shared" si="58"/>
        <v>OK</v>
      </c>
      <c r="N776" s="63" t="str">
        <f t="shared" si="59"/>
        <v/>
      </c>
      <c r="O776" s="110">
        <f>SUMIF(exp!$B$8:$B$507,total!B776,exp!$Q$8:$Q$507)</f>
        <v>0</v>
      </c>
      <c r="P776" s="111">
        <f>IF(B776&lt;&gt;"",SUMIF(total!$B$8:$B$1007,total!B776,$F$8:$F$1007),0)</f>
        <v>0</v>
      </c>
      <c r="Q776" s="110">
        <f>SUMIF(total!$B$8:$B$1007,total!B776,$I$8:$I$1007)</f>
        <v>0</v>
      </c>
      <c r="R776" s="110">
        <f>SUMIF(acc!$B$8:$B$507,total!D776,acc!$J$8:$J$507)</f>
        <v>0</v>
      </c>
      <c r="S776" s="110">
        <f>IF(D776&lt;&gt;"",SUMIF(total!$D$8:$D$1007,total!D776,$F$8:$F$1007),0)</f>
        <v>0</v>
      </c>
      <c r="T776" s="110">
        <f>SUMIF(pay!$B$8:$B$507,total!G776,pay!$H$8:$H$507)</f>
        <v>0</v>
      </c>
      <c r="U776" s="110">
        <f>IF(G776&lt;&gt;"",SUMIF(total!$G$8:$G$1007,total!G776,$I$8:$I$1007),0)</f>
        <v>0</v>
      </c>
    </row>
    <row r="777" spans="1:21" x14ac:dyDescent="0.25">
      <c r="A777" s="69">
        <v>770</v>
      </c>
      <c r="B777" s="69" t="str">
        <f>IF(AND(C777&lt;&gt;"",C777&lt;&gt;" -  -  -  -  - "),VLOOKUP(C777,exp!$A$8:$B$507,2,FALSE),"")</f>
        <v/>
      </c>
      <c r="C777" s="60"/>
      <c r="D777" s="69" t="str">
        <f>IF(AND(E777&lt;&gt;"",E777&lt;&gt;" -  -  -  -  - "),VLOOKUP(E777,acc!$A$8:$B$507,2,FALSE),"")</f>
        <v/>
      </c>
      <c r="E777" s="60"/>
      <c r="F777" s="44"/>
      <c r="G777" s="69" t="str">
        <f>IF(AND(H777&lt;&gt;"",H777&lt;&gt;" -  -  -  -  - "),VLOOKUP(H777,pay!$A$8:$B$507,2,FALSE),"")</f>
        <v/>
      </c>
      <c r="H777" s="60"/>
      <c r="I777" s="44"/>
      <c r="J777" s="93" t="str">
        <f t="shared" ref="J777:J840" si="60">IF(F777&lt;&gt;I777,"колони F и I са с различна сума",IF(AND(OR(F777&lt;=0,I777&lt;=0),F777&lt;&gt;"",I777&lt;&gt;""),"Попълнена е сума равна или по-малка от 0-ла",IF(AND(OR(B777&lt;&gt;"",D777&lt;&gt;"",F777&lt;&gt;"",G777&lt;&gt;"",I777&lt;&gt;""),OR(B777="",D777="",F777="",G777="",I777="")),"Не са попълнени всички полета","OK")))</f>
        <v>OK</v>
      </c>
      <c r="K777" s="93" t="str">
        <f t="shared" ref="K777:K840" si="61">IF(O777&gt;P777,"Разходът е на по-висока стойност от посочените в Таблица 5 части от счетовнодни документи",IF(O777&gt;Q777,"Разходът е на по-висока стойност от посочените в Таблица 5 части от платежни документи","OK"))</f>
        <v>OK</v>
      </c>
      <c r="L777" s="93" t="str">
        <f t="shared" ref="L777:L840" si="62">IF(R777&lt;S777,"Сумата на частите на счетоводния документ в Т5, е по-голяма от стойността му в Т3","OK")</f>
        <v>OK</v>
      </c>
      <c r="M777" s="93" t="str">
        <f t="shared" ref="M777:M840" si="63">IF(T777&lt;U777,"Сумата на частите на платежния документ в Т5, е по-голяма от стойността му в Т4","OK")</f>
        <v>OK</v>
      </c>
      <c r="N777" s="63" t="str">
        <f t="shared" ref="N777:N840" si="64">IF(OR(ABS(F777)*100&gt;TRUNC(ABS(F777)*100),ABS(I777)*100&gt;TRUNC(ABS(I777)*100)),"Въведена е сума с повече от два знака след десетичната запетая","")</f>
        <v/>
      </c>
      <c r="O777" s="110">
        <f>SUMIF(exp!$B$8:$B$507,total!B777,exp!$Q$8:$Q$507)</f>
        <v>0</v>
      </c>
      <c r="P777" s="111">
        <f>IF(B777&lt;&gt;"",SUMIF(total!$B$8:$B$1007,total!B777,$F$8:$F$1007),0)</f>
        <v>0</v>
      </c>
      <c r="Q777" s="110">
        <f>SUMIF(total!$B$8:$B$1007,total!B777,$I$8:$I$1007)</f>
        <v>0</v>
      </c>
      <c r="R777" s="110">
        <f>SUMIF(acc!$B$8:$B$507,total!D777,acc!$J$8:$J$507)</f>
        <v>0</v>
      </c>
      <c r="S777" s="110">
        <f>IF(D777&lt;&gt;"",SUMIF(total!$D$8:$D$1007,total!D777,$F$8:$F$1007),0)</f>
        <v>0</v>
      </c>
      <c r="T777" s="110">
        <f>SUMIF(pay!$B$8:$B$507,total!G777,pay!$H$8:$H$507)</f>
        <v>0</v>
      </c>
      <c r="U777" s="110">
        <f>IF(G777&lt;&gt;"",SUMIF(total!$G$8:$G$1007,total!G777,$I$8:$I$1007),0)</f>
        <v>0</v>
      </c>
    </row>
    <row r="778" spans="1:21" x14ac:dyDescent="0.25">
      <c r="A778" s="69">
        <v>771</v>
      </c>
      <c r="B778" s="69" t="str">
        <f>IF(AND(C778&lt;&gt;"",C778&lt;&gt;" -  -  -  -  - "),VLOOKUP(C778,exp!$A$8:$B$507,2,FALSE),"")</f>
        <v/>
      </c>
      <c r="C778" s="60"/>
      <c r="D778" s="69" t="str">
        <f>IF(AND(E778&lt;&gt;"",E778&lt;&gt;" -  -  -  -  - "),VLOOKUP(E778,acc!$A$8:$B$507,2,FALSE),"")</f>
        <v/>
      </c>
      <c r="E778" s="60"/>
      <c r="F778" s="44"/>
      <c r="G778" s="69" t="str">
        <f>IF(AND(H778&lt;&gt;"",H778&lt;&gt;" -  -  -  -  - "),VLOOKUP(H778,pay!$A$8:$B$507,2,FALSE),"")</f>
        <v/>
      </c>
      <c r="H778" s="60"/>
      <c r="I778" s="44"/>
      <c r="J778" s="93" t="str">
        <f t="shared" si="60"/>
        <v>OK</v>
      </c>
      <c r="K778" s="93" t="str">
        <f t="shared" si="61"/>
        <v>OK</v>
      </c>
      <c r="L778" s="93" t="str">
        <f t="shared" si="62"/>
        <v>OK</v>
      </c>
      <c r="M778" s="93" t="str">
        <f t="shared" si="63"/>
        <v>OK</v>
      </c>
      <c r="N778" s="63" t="str">
        <f t="shared" si="64"/>
        <v/>
      </c>
      <c r="O778" s="110">
        <f>SUMIF(exp!$B$8:$B$507,total!B778,exp!$Q$8:$Q$507)</f>
        <v>0</v>
      </c>
      <c r="P778" s="111">
        <f>IF(B778&lt;&gt;"",SUMIF(total!$B$8:$B$1007,total!B778,$F$8:$F$1007),0)</f>
        <v>0</v>
      </c>
      <c r="Q778" s="110">
        <f>SUMIF(total!$B$8:$B$1007,total!B778,$I$8:$I$1007)</f>
        <v>0</v>
      </c>
      <c r="R778" s="110">
        <f>SUMIF(acc!$B$8:$B$507,total!D778,acc!$J$8:$J$507)</f>
        <v>0</v>
      </c>
      <c r="S778" s="110">
        <f>IF(D778&lt;&gt;"",SUMIF(total!$D$8:$D$1007,total!D778,$F$8:$F$1007),0)</f>
        <v>0</v>
      </c>
      <c r="T778" s="110">
        <f>SUMIF(pay!$B$8:$B$507,total!G778,pay!$H$8:$H$507)</f>
        <v>0</v>
      </c>
      <c r="U778" s="110">
        <f>IF(G778&lt;&gt;"",SUMIF(total!$G$8:$G$1007,total!G778,$I$8:$I$1007),0)</f>
        <v>0</v>
      </c>
    </row>
    <row r="779" spans="1:21" x14ac:dyDescent="0.25">
      <c r="A779" s="69">
        <v>772</v>
      </c>
      <c r="B779" s="69" t="str">
        <f>IF(AND(C779&lt;&gt;"",C779&lt;&gt;" -  -  -  -  - "),VLOOKUP(C779,exp!$A$8:$B$507,2,FALSE),"")</f>
        <v/>
      </c>
      <c r="C779" s="60"/>
      <c r="D779" s="69" t="str">
        <f>IF(AND(E779&lt;&gt;"",E779&lt;&gt;" -  -  -  -  - "),VLOOKUP(E779,acc!$A$8:$B$507,2,FALSE),"")</f>
        <v/>
      </c>
      <c r="E779" s="60"/>
      <c r="F779" s="44"/>
      <c r="G779" s="69" t="str">
        <f>IF(AND(H779&lt;&gt;"",H779&lt;&gt;" -  -  -  -  - "),VLOOKUP(H779,pay!$A$8:$B$507,2,FALSE),"")</f>
        <v/>
      </c>
      <c r="H779" s="60"/>
      <c r="I779" s="44"/>
      <c r="J779" s="93" t="str">
        <f t="shared" si="60"/>
        <v>OK</v>
      </c>
      <c r="K779" s="93" t="str">
        <f t="shared" si="61"/>
        <v>OK</v>
      </c>
      <c r="L779" s="93" t="str">
        <f t="shared" si="62"/>
        <v>OK</v>
      </c>
      <c r="M779" s="93" t="str">
        <f t="shared" si="63"/>
        <v>OK</v>
      </c>
      <c r="N779" s="63" t="str">
        <f t="shared" si="64"/>
        <v/>
      </c>
      <c r="O779" s="110">
        <f>SUMIF(exp!$B$8:$B$507,total!B779,exp!$Q$8:$Q$507)</f>
        <v>0</v>
      </c>
      <c r="P779" s="111">
        <f>IF(B779&lt;&gt;"",SUMIF(total!$B$8:$B$1007,total!B779,$F$8:$F$1007),0)</f>
        <v>0</v>
      </c>
      <c r="Q779" s="110">
        <f>SUMIF(total!$B$8:$B$1007,total!B779,$I$8:$I$1007)</f>
        <v>0</v>
      </c>
      <c r="R779" s="110">
        <f>SUMIF(acc!$B$8:$B$507,total!D779,acc!$J$8:$J$507)</f>
        <v>0</v>
      </c>
      <c r="S779" s="110">
        <f>IF(D779&lt;&gt;"",SUMIF(total!$D$8:$D$1007,total!D779,$F$8:$F$1007),0)</f>
        <v>0</v>
      </c>
      <c r="T779" s="110">
        <f>SUMIF(pay!$B$8:$B$507,total!G779,pay!$H$8:$H$507)</f>
        <v>0</v>
      </c>
      <c r="U779" s="110">
        <f>IF(G779&lt;&gt;"",SUMIF(total!$G$8:$G$1007,total!G779,$I$8:$I$1007),0)</f>
        <v>0</v>
      </c>
    </row>
    <row r="780" spans="1:21" x14ac:dyDescent="0.25">
      <c r="A780" s="69">
        <v>773</v>
      </c>
      <c r="B780" s="69" t="str">
        <f>IF(AND(C780&lt;&gt;"",C780&lt;&gt;" -  -  -  -  - "),VLOOKUP(C780,exp!$A$8:$B$507,2,FALSE),"")</f>
        <v/>
      </c>
      <c r="C780" s="60"/>
      <c r="D780" s="69" t="str">
        <f>IF(AND(E780&lt;&gt;"",E780&lt;&gt;" -  -  -  -  - "),VLOOKUP(E780,acc!$A$8:$B$507,2,FALSE),"")</f>
        <v/>
      </c>
      <c r="E780" s="60"/>
      <c r="F780" s="44"/>
      <c r="G780" s="69" t="str">
        <f>IF(AND(H780&lt;&gt;"",H780&lt;&gt;" -  -  -  -  - "),VLOOKUP(H780,pay!$A$8:$B$507,2,FALSE),"")</f>
        <v/>
      </c>
      <c r="H780" s="60"/>
      <c r="I780" s="44"/>
      <c r="J780" s="93" t="str">
        <f t="shared" si="60"/>
        <v>OK</v>
      </c>
      <c r="K780" s="93" t="str">
        <f t="shared" si="61"/>
        <v>OK</v>
      </c>
      <c r="L780" s="93" t="str">
        <f t="shared" si="62"/>
        <v>OK</v>
      </c>
      <c r="M780" s="93" t="str">
        <f t="shared" si="63"/>
        <v>OK</v>
      </c>
      <c r="N780" s="63" t="str">
        <f t="shared" si="64"/>
        <v/>
      </c>
      <c r="O780" s="110">
        <f>SUMIF(exp!$B$8:$B$507,total!B780,exp!$Q$8:$Q$507)</f>
        <v>0</v>
      </c>
      <c r="P780" s="111">
        <f>IF(B780&lt;&gt;"",SUMIF(total!$B$8:$B$1007,total!B780,$F$8:$F$1007),0)</f>
        <v>0</v>
      </c>
      <c r="Q780" s="110">
        <f>SUMIF(total!$B$8:$B$1007,total!B780,$I$8:$I$1007)</f>
        <v>0</v>
      </c>
      <c r="R780" s="110">
        <f>SUMIF(acc!$B$8:$B$507,total!D780,acc!$J$8:$J$507)</f>
        <v>0</v>
      </c>
      <c r="S780" s="110">
        <f>IF(D780&lt;&gt;"",SUMIF(total!$D$8:$D$1007,total!D780,$F$8:$F$1007),0)</f>
        <v>0</v>
      </c>
      <c r="T780" s="110">
        <f>SUMIF(pay!$B$8:$B$507,total!G780,pay!$H$8:$H$507)</f>
        <v>0</v>
      </c>
      <c r="U780" s="110">
        <f>IF(G780&lt;&gt;"",SUMIF(total!$G$8:$G$1007,total!G780,$I$8:$I$1007),0)</f>
        <v>0</v>
      </c>
    </row>
    <row r="781" spans="1:21" x14ac:dyDescent="0.25">
      <c r="A781" s="69">
        <v>774</v>
      </c>
      <c r="B781" s="69" t="str">
        <f>IF(AND(C781&lt;&gt;"",C781&lt;&gt;" -  -  -  -  - "),VLOOKUP(C781,exp!$A$8:$B$507,2,FALSE),"")</f>
        <v/>
      </c>
      <c r="C781" s="60"/>
      <c r="D781" s="69" t="str">
        <f>IF(AND(E781&lt;&gt;"",E781&lt;&gt;" -  -  -  -  - "),VLOOKUP(E781,acc!$A$8:$B$507,2,FALSE),"")</f>
        <v/>
      </c>
      <c r="E781" s="60"/>
      <c r="F781" s="44"/>
      <c r="G781" s="69" t="str">
        <f>IF(AND(H781&lt;&gt;"",H781&lt;&gt;" -  -  -  -  - "),VLOOKUP(H781,pay!$A$8:$B$507,2,FALSE),"")</f>
        <v/>
      </c>
      <c r="H781" s="60"/>
      <c r="I781" s="44"/>
      <c r="J781" s="93" t="str">
        <f t="shared" si="60"/>
        <v>OK</v>
      </c>
      <c r="K781" s="93" t="str">
        <f t="shared" si="61"/>
        <v>OK</v>
      </c>
      <c r="L781" s="93" t="str">
        <f t="shared" si="62"/>
        <v>OK</v>
      </c>
      <c r="M781" s="93" t="str">
        <f t="shared" si="63"/>
        <v>OK</v>
      </c>
      <c r="N781" s="63" t="str">
        <f t="shared" si="64"/>
        <v/>
      </c>
      <c r="O781" s="110">
        <f>SUMIF(exp!$B$8:$B$507,total!B781,exp!$Q$8:$Q$507)</f>
        <v>0</v>
      </c>
      <c r="P781" s="111">
        <f>IF(B781&lt;&gt;"",SUMIF(total!$B$8:$B$1007,total!B781,$F$8:$F$1007),0)</f>
        <v>0</v>
      </c>
      <c r="Q781" s="110">
        <f>SUMIF(total!$B$8:$B$1007,total!B781,$I$8:$I$1007)</f>
        <v>0</v>
      </c>
      <c r="R781" s="110">
        <f>SUMIF(acc!$B$8:$B$507,total!D781,acc!$J$8:$J$507)</f>
        <v>0</v>
      </c>
      <c r="S781" s="110">
        <f>IF(D781&lt;&gt;"",SUMIF(total!$D$8:$D$1007,total!D781,$F$8:$F$1007),0)</f>
        <v>0</v>
      </c>
      <c r="T781" s="110">
        <f>SUMIF(pay!$B$8:$B$507,total!G781,pay!$H$8:$H$507)</f>
        <v>0</v>
      </c>
      <c r="U781" s="110">
        <f>IF(G781&lt;&gt;"",SUMIF(total!$G$8:$G$1007,total!G781,$I$8:$I$1007),0)</f>
        <v>0</v>
      </c>
    </row>
    <row r="782" spans="1:21" x14ac:dyDescent="0.25">
      <c r="A782" s="69">
        <v>775</v>
      </c>
      <c r="B782" s="69" t="str">
        <f>IF(AND(C782&lt;&gt;"",C782&lt;&gt;" -  -  -  -  - "),VLOOKUP(C782,exp!$A$8:$B$507,2,FALSE),"")</f>
        <v/>
      </c>
      <c r="C782" s="60"/>
      <c r="D782" s="69" t="str">
        <f>IF(AND(E782&lt;&gt;"",E782&lt;&gt;" -  -  -  -  - "),VLOOKUP(E782,acc!$A$8:$B$507,2,FALSE),"")</f>
        <v/>
      </c>
      <c r="E782" s="60"/>
      <c r="F782" s="44"/>
      <c r="G782" s="69" t="str">
        <f>IF(AND(H782&lt;&gt;"",H782&lt;&gt;" -  -  -  -  - "),VLOOKUP(H782,pay!$A$8:$B$507,2,FALSE),"")</f>
        <v/>
      </c>
      <c r="H782" s="60"/>
      <c r="I782" s="44"/>
      <c r="J782" s="93" t="str">
        <f t="shared" si="60"/>
        <v>OK</v>
      </c>
      <c r="K782" s="93" t="str">
        <f t="shared" si="61"/>
        <v>OK</v>
      </c>
      <c r="L782" s="93" t="str">
        <f t="shared" si="62"/>
        <v>OK</v>
      </c>
      <c r="M782" s="93" t="str">
        <f t="shared" si="63"/>
        <v>OK</v>
      </c>
      <c r="N782" s="63" t="str">
        <f t="shared" si="64"/>
        <v/>
      </c>
      <c r="O782" s="110">
        <f>SUMIF(exp!$B$8:$B$507,total!B782,exp!$Q$8:$Q$507)</f>
        <v>0</v>
      </c>
      <c r="P782" s="111">
        <f>IF(B782&lt;&gt;"",SUMIF(total!$B$8:$B$1007,total!B782,$F$8:$F$1007),0)</f>
        <v>0</v>
      </c>
      <c r="Q782" s="110">
        <f>SUMIF(total!$B$8:$B$1007,total!B782,$I$8:$I$1007)</f>
        <v>0</v>
      </c>
      <c r="R782" s="110">
        <f>SUMIF(acc!$B$8:$B$507,total!D782,acc!$J$8:$J$507)</f>
        <v>0</v>
      </c>
      <c r="S782" s="110">
        <f>IF(D782&lt;&gt;"",SUMIF(total!$D$8:$D$1007,total!D782,$F$8:$F$1007),0)</f>
        <v>0</v>
      </c>
      <c r="T782" s="110">
        <f>SUMIF(pay!$B$8:$B$507,total!G782,pay!$H$8:$H$507)</f>
        <v>0</v>
      </c>
      <c r="U782" s="110">
        <f>IF(G782&lt;&gt;"",SUMIF(total!$G$8:$G$1007,total!G782,$I$8:$I$1007),0)</f>
        <v>0</v>
      </c>
    </row>
    <row r="783" spans="1:21" x14ac:dyDescent="0.25">
      <c r="A783" s="69">
        <v>776</v>
      </c>
      <c r="B783" s="69" t="str">
        <f>IF(AND(C783&lt;&gt;"",C783&lt;&gt;" -  -  -  -  - "),VLOOKUP(C783,exp!$A$8:$B$507,2,FALSE),"")</f>
        <v/>
      </c>
      <c r="C783" s="60"/>
      <c r="D783" s="69" t="str">
        <f>IF(AND(E783&lt;&gt;"",E783&lt;&gt;" -  -  -  -  - "),VLOOKUP(E783,acc!$A$8:$B$507,2,FALSE),"")</f>
        <v/>
      </c>
      <c r="E783" s="60"/>
      <c r="F783" s="44"/>
      <c r="G783" s="69" t="str">
        <f>IF(AND(H783&lt;&gt;"",H783&lt;&gt;" -  -  -  -  - "),VLOOKUP(H783,pay!$A$8:$B$507,2,FALSE),"")</f>
        <v/>
      </c>
      <c r="H783" s="60"/>
      <c r="I783" s="44"/>
      <c r="J783" s="93" t="str">
        <f t="shared" si="60"/>
        <v>OK</v>
      </c>
      <c r="K783" s="93" t="str">
        <f t="shared" si="61"/>
        <v>OK</v>
      </c>
      <c r="L783" s="93" t="str">
        <f t="shared" si="62"/>
        <v>OK</v>
      </c>
      <c r="M783" s="93" t="str">
        <f t="shared" si="63"/>
        <v>OK</v>
      </c>
      <c r="N783" s="63" t="str">
        <f t="shared" si="64"/>
        <v/>
      </c>
      <c r="O783" s="110">
        <f>SUMIF(exp!$B$8:$B$507,total!B783,exp!$Q$8:$Q$507)</f>
        <v>0</v>
      </c>
      <c r="P783" s="111">
        <f>IF(B783&lt;&gt;"",SUMIF(total!$B$8:$B$1007,total!B783,$F$8:$F$1007),0)</f>
        <v>0</v>
      </c>
      <c r="Q783" s="110">
        <f>SUMIF(total!$B$8:$B$1007,total!B783,$I$8:$I$1007)</f>
        <v>0</v>
      </c>
      <c r="R783" s="110">
        <f>SUMIF(acc!$B$8:$B$507,total!D783,acc!$J$8:$J$507)</f>
        <v>0</v>
      </c>
      <c r="S783" s="110">
        <f>IF(D783&lt;&gt;"",SUMIF(total!$D$8:$D$1007,total!D783,$F$8:$F$1007),0)</f>
        <v>0</v>
      </c>
      <c r="T783" s="110">
        <f>SUMIF(pay!$B$8:$B$507,total!G783,pay!$H$8:$H$507)</f>
        <v>0</v>
      </c>
      <c r="U783" s="110">
        <f>IF(G783&lt;&gt;"",SUMIF(total!$G$8:$G$1007,total!G783,$I$8:$I$1007),0)</f>
        <v>0</v>
      </c>
    </row>
    <row r="784" spans="1:21" x14ac:dyDescent="0.25">
      <c r="A784" s="69">
        <v>777</v>
      </c>
      <c r="B784" s="69" t="str">
        <f>IF(AND(C784&lt;&gt;"",C784&lt;&gt;" -  -  -  -  - "),VLOOKUP(C784,exp!$A$8:$B$507,2,FALSE),"")</f>
        <v/>
      </c>
      <c r="C784" s="60"/>
      <c r="D784" s="69" t="str">
        <f>IF(AND(E784&lt;&gt;"",E784&lt;&gt;" -  -  -  -  - "),VLOOKUP(E784,acc!$A$8:$B$507,2,FALSE),"")</f>
        <v/>
      </c>
      <c r="E784" s="60"/>
      <c r="F784" s="44"/>
      <c r="G784" s="69" t="str">
        <f>IF(AND(H784&lt;&gt;"",H784&lt;&gt;" -  -  -  -  - "),VLOOKUP(H784,pay!$A$8:$B$507,2,FALSE),"")</f>
        <v/>
      </c>
      <c r="H784" s="60"/>
      <c r="I784" s="44"/>
      <c r="J784" s="93" t="str">
        <f t="shared" si="60"/>
        <v>OK</v>
      </c>
      <c r="K784" s="93" t="str">
        <f t="shared" si="61"/>
        <v>OK</v>
      </c>
      <c r="L784" s="93" t="str">
        <f t="shared" si="62"/>
        <v>OK</v>
      </c>
      <c r="M784" s="93" t="str">
        <f t="shared" si="63"/>
        <v>OK</v>
      </c>
      <c r="N784" s="63" t="str">
        <f t="shared" si="64"/>
        <v/>
      </c>
      <c r="O784" s="110">
        <f>SUMIF(exp!$B$8:$B$507,total!B784,exp!$Q$8:$Q$507)</f>
        <v>0</v>
      </c>
      <c r="P784" s="111">
        <f>IF(B784&lt;&gt;"",SUMIF(total!$B$8:$B$1007,total!B784,$F$8:$F$1007),0)</f>
        <v>0</v>
      </c>
      <c r="Q784" s="110">
        <f>SUMIF(total!$B$8:$B$1007,total!B784,$I$8:$I$1007)</f>
        <v>0</v>
      </c>
      <c r="R784" s="110">
        <f>SUMIF(acc!$B$8:$B$507,total!D784,acc!$J$8:$J$507)</f>
        <v>0</v>
      </c>
      <c r="S784" s="110">
        <f>IF(D784&lt;&gt;"",SUMIF(total!$D$8:$D$1007,total!D784,$F$8:$F$1007),0)</f>
        <v>0</v>
      </c>
      <c r="T784" s="110">
        <f>SUMIF(pay!$B$8:$B$507,total!G784,pay!$H$8:$H$507)</f>
        <v>0</v>
      </c>
      <c r="U784" s="110">
        <f>IF(G784&lt;&gt;"",SUMIF(total!$G$8:$G$1007,total!G784,$I$8:$I$1007),0)</f>
        <v>0</v>
      </c>
    </row>
    <row r="785" spans="1:21" x14ac:dyDescent="0.25">
      <c r="A785" s="69">
        <v>778</v>
      </c>
      <c r="B785" s="69" t="str">
        <f>IF(AND(C785&lt;&gt;"",C785&lt;&gt;" -  -  -  -  - "),VLOOKUP(C785,exp!$A$8:$B$507,2,FALSE),"")</f>
        <v/>
      </c>
      <c r="C785" s="60"/>
      <c r="D785" s="69" t="str">
        <f>IF(AND(E785&lt;&gt;"",E785&lt;&gt;" -  -  -  -  - "),VLOOKUP(E785,acc!$A$8:$B$507,2,FALSE),"")</f>
        <v/>
      </c>
      <c r="E785" s="60"/>
      <c r="F785" s="44"/>
      <c r="G785" s="69" t="str">
        <f>IF(AND(H785&lt;&gt;"",H785&lt;&gt;" -  -  -  -  - "),VLOOKUP(H785,pay!$A$8:$B$507,2,FALSE),"")</f>
        <v/>
      </c>
      <c r="H785" s="60"/>
      <c r="I785" s="44"/>
      <c r="J785" s="93" t="str">
        <f t="shared" si="60"/>
        <v>OK</v>
      </c>
      <c r="K785" s="93" t="str">
        <f t="shared" si="61"/>
        <v>OK</v>
      </c>
      <c r="L785" s="93" t="str">
        <f t="shared" si="62"/>
        <v>OK</v>
      </c>
      <c r="M785" s="93" t="str">
        <f t="shared" si="63"/>
        <v>OK</v>
      </c>
      <c r="N785" s="63" t="str">
        <f t="shared" si="64"/>
        <v/>
      </c>
      <c r="O785" s="110">
        <f>SUMIF(exp!$B$8:$B$507,total!B785,exp!$Q$8:$Q$507)</f>
        <v>0</v>
      </c>
      <c r="P785" s="111">
        <f>IF(B785&lt;&gt;"",SUMIF(total!$B$8:$B$1007,total!B785,$F$8:$F$1007),0)</f>
        <v>0</v>
      </c>
      <c r="Q785" s="110">
        <f>SUMIF(total!$B$8:$B$1007,total!B785,$I$8:$I$1007)</f>
        <v>0</v>
      </c>
      <c r="R785" s="110">
        <f>SUMIF(acc!$B$8:$B$507,total!D785,acc!$J$8:$J$507)</f>
        <v>0</v>
      </c>
      <c r="S785" s="110">
        <f>IF(D785&lt;&gt;"",SUMIF(total!$D$8:$D$1007,total!D785,$F$8:$F$1007),0)</f>
        <v>0</v>
      </c>
      <c r="T785" s="110">
        <f>SUMIF(pay!$B$8:$B$507,total!G785,pay!$H$8:$H$507)</f>
        <v>0</v>
      </c>
      <c r="U785" s="110">
        <f>IF(G785&lt;&gt;"",SUMIF(total!$G$8:$G$1007,total!G785,$I$8:$I$1007),0)</f>
        <v>0</v>
      </c>
    </row>
    <row r="786" spans="1:21" x14ac:dyDescent="0.25">
      <c r="A786" s="69">
        <v>779</v>
      </c>
      <c r="B786" s="69" t="str">
        <f>IF(AND(C786&lt;&gt;"",C786&lt;&gt;" -  -  -  -  - "),VLOOKUP(C786,exp!$A$8:$B$507,2,FALSE),"")</f>
        <v/>
      </c>
      <c r="C786" s="60"/>
      <c r="D786" s="69" t="str">
        <f>IF(AND(E786&lt;&gt;"",E786&lt;&gt;" -  -  -  -  - "),VLOOKUP(E786,acc!$A$8:$B$507,2,FALSE),"")</f>
        <v/>
      </c>
      <c r="E786" s="60"/>
      <c r="F786" s="44"/>
      <c r="G786" s="69" t="str">
        <f>IF(AND(H786&lt;&gt;"",H786&lt;&gt;" -  -  -  -  - "),VLOOKUP(H786,pay!$A$8:$B$507,2,FALSE),"")</f>
        <v/>
      </c>
      <c r="H786" s="60"/>
      <c r="I786" s="44"/>
      <c r="J786" s="93" t="str">
        <f t="shared" si="60"/>
        <v>OK</v>
      </c>
      <c r="K786" s="93" t="str">
        <f t="shared" si="61"/>
        <v>OK</v>
      </c>
      <c r="L786" s="93" t="str">
        <f t="shared" si="62"/>
        <v>OK</v>
      </c>
      <c r="M786" s="93" t="str">
        <f t="shared" si="63"/>
        <v>OK</v>
      </c>
      <c r="N786" s="63" t="str">
        <f t="shared" si="64"/>
        <v/>
      </c>
      <c r="O786" s="110">
        <f>SUMIF(exp!$B$8:$B$507,total!B786,exp!$Q$8:$Q$507)</f>
        <v>0</v>
      </c>
      <c r="P786" s="111">
        <f>IF(B786&lt;&gt;"",SUMIF(total!$B$8:$B$1007,total!B786,$F$8:$F$1007),0)</f>
        <v>0</v>
      </c>
      <c r="Q786" s="110">
        <f>SUMIF(total!$B$8:$B$1007,total!B786,$I$8:$I$1007)</f>
        <v>0</v>
      </c>
      <c r="R786" s="110">
        <f>SUMIF(acc!$B$8:$B$507,total!D786,acc!$J$8:$J$507)</f>
        <v>0</v>
      </c>
      <c r="S786" s="110">
        <f>IF(D786&lt;&gt;"",SUMIF(total!$D$8:$D$1007,total!D786,$F$8:$F$1007),0)</f>
        <v>0</v>
      </c>
      <c r="T786" s="110">
        <f>SUMIF(pay!$B$8:$B$507,total!G786,pay!$H$8:$H$507)</f>
        <v>0</v>
      </c>
      <c r="U786" s="110">
        <f>IF(G786&lt;&gt;"",SUMIF(total!$G$8:$G$1007,total!G786,$I$8:$I$1007),0)</f>
        <v>0</v>
      </c>
    </row>
    <row r="787" spans="1:21" x14ac:dyDescent="0.25">
      <c r="A787" s="69">
        <v>780</v>
      </c>
      <c r="B787" s="69" t="str">
        <f>IF(AND(C787&lt;&gt;"",C787&lt;&gt;" -  -  -  -  - "),VLOOKUP(C787,exp!$A$8:$B$507,2,FALSE),"")</f>
        <v/>
      </c>
      <c r="C787" s="60"/>
      <c r="D787" s="69" t="str">
        <f>IF(AND(E787&lt;&gt;"",E787&lt;&gt;" -  -  -  -  - "),VLOOKUP(E787,acc!$A$8:$B$507,2,FALSE),"")</f>
        <v/>
      </c>
      <c r="E787" s="60"/>
      <c r="F787" s="44"/>
      <c r="G787" s="69" t="str">
        <f>IF(AND(H787&lt;&gt;"",H787&lt;&gt;" -  -  -  -  - "),VLOOKUP(H787,pay!$A$8:$B$507,2,FALSE),"")</f>
        <v/>
      </c>
      <c r="H787" s="60"/>
      <c r="I787" s="44"/>
      <c r="J787" s="93" t="str">
        <f t="shared" si="60"/>
        <v>OK</v>
      </c>
      <c r="K787" s="93" t="str">
        <f t="shared" si="61"/>
        <v>OK</v>
      </c>
      <c r="L787" s="93" t="str">
        <f t="shared" si="62"/>
        <v>OK</v>
      </c>
      <c r="M787" s="93" t="str">
        <f t="shared" si="63"/>
        <v>OK</v>
      </c>
      <c r="N787" s="63" t="str">
        <f t="shared" si="64"/>
        <v/>
      </c>
      <c r="O787" s="110">
        <f>SUMIF(exp!$B$8:$B$507,total!B787,exp!$Q$8:$Q$507)</f>
        <v>0</v>
      </c>
      <c r="P787" s="111">
        <f>IF(B787&lt;&gt;"",SUMIF(total!$B$8:$B$1007,total!B787,$F$8:$F$1007),0)</f>
        <v>0</v>
      </c>
      <c r="Q787" s="110">
        <f>SUMIF(total!$B$8:$B$1007,total!B787,$I$8:$I$1007)</f>
        <v>0</v>
      </c>
      <c r="R787" s="110">
        <f>SUMIF(acc!$B$8:$B$507,total!D787,acc!$J$8:$J$507)</f>
        <v>0</v>
      </c>
      <c r="S787" s="110">
        <f>IF(D787&lt;&gt;"",SUMIF(total!$D$8:$D$1007,total!D787,$F$8:$F$1007),0)</f>
        <v>0</v>
      </c>
      <c r="T787" s="110">
        <f>SUMIF(pay!$B$8:$B$507,total!G787,pay!$H$8:$H$507)</f>
        <v>0</v>
      </c>
      <c r="U787" s="110">
        <f>IF(G787&lt;&gt;"",SUMIF(total!$G$8:$G$1007,total!G787,$I$8:$I$1007),0)</f>
        <v>0</v>
      </c>
    </row>
    <row r="788" spans="1:21" x14ac:dyDescent="0.25">
      <c r="A788" s="69">
        <v>781</v>
      </c>
      <c r="B788" s="69" t="str">
        <f>IF(AND(C788&lt;&gt;"",C788&lt;&gt;" -  -  -  -  - "),VLOOKUP(C788,exp!$A$8:$B$507,2,FALSE),"")</f>
        <v/>
      </c>
      <c r="C788" s="60"/>
      <c r="D788" s="69" t="str">
        <f>IF(AND(E788&lt;&gt;"",E788&lt;&gt;" -  -  -  -  - "),VLOOKUP(E788,acc!$A$8:$B$507,2,FALSE),"")</f>
        <v/>
      </c>
      <c r="E788" s="60"/>
      <c r="F788" s="44"/>
      <c r="G788" s="69" t="str">
        <f>IF(AND(H788&lt;&gt;"",H788&lt;&gt;" -  -  -  -  - "),VLOOKUP(H788,pay!$A$8:$B$507,2,FALSE),"")</f>
        <v/>
      </c>
      <c r="H788" s="60"/>
      <c r="I788" s="44"/>
      <c r="J788" s="93" t="str">
        <f t="shared" si="60"/>
        <v>OK</v>
      </c>
      <c r="K788" s="93" t="str">
        <f t="shared" si="61"/>
        <v>OK</v>
      </c>
      <c r="L788" s="93" t="str">
        <f t="shared" si="62"/>
        <v>OK</v>
      </c>
      <c r="M788" s="93" t="str">
        <f t="shared" si="63"/>
        <v>OK</v>
      </c>
      <c r="N788" s="63" t="str">
        <f t="shared" si="64"/>
        <v/>
      </c>
      <c r="O788" s="110">
        <f>SUMIF(exp!$B$8:$B$507,total!B788,exp!$Q$8:$Q$507)</f>
        <v>0</v>
      </c>
      <c r="P788" s="111">
        <f>IF(B788&lt;&gt;"",SUMIF(total!$B$8:$B$1007,total!B788,$F$8:$F$1007),0)</f>
        <v>0</v>
      </c>
      <c r="Q788" s="110">
        <f>SUMIF(total!$B$8:$B$1007,total!B788,$I$8:$I$1007)</f>
        <v>0</v>
      </c>
      <c r="R788" s="110">
        <f>SUMIF(acc!$B$8:$B$507,total!D788,acc!$J$8:$J$507)</f>
        <v>0</v>
      </c>
      <c r="S788" s="110">
        <f>IF(D788&lt;&gt;"",SUMIF(total!$D$8:$D$1007,total!D788,$F$8:$F$1007),0)</f>
        <v>0</v>
      </c>
      <c r="T788" s="110">
        <f>SUMIF(pay!$B$8:$B$507,total!G788,pay!$H$8:$H$507)</f>
        <v>0</v>
      </c>
      <c r="U788" s="110">
        <f>IF(G788&lt;&gt;"",SUMIF(total!$G$8:$G$1007,total!G788,$I$8:$I$1007),0)</f>
        <v>0</v>
      </c>
    </row>
    <row r="789" spans="1:21" x14ac:dyDescent="0.25">
      <c r="A789" s="69">
        <v>782</v>
      </c>
      <c r="B789" s="69" t="str">
        <f>IF(AND(C789&lt;&gt;"",C789&lt;&gt;" -  -  -  -  - "),VLOOKUP(C789,exp!$A$8:$B$507,2,FALSE),"")</f>
        <v/>
      </c>
      <c r="C789" s="60"/>
      <c r="D789" s="69" t="str">
        <f>IF(AND(E789&lt;&gt;"",E789&lt;&gt;" -  -  -  -  - "),VLOOKUP(E789,acc!$A$8:$B$507,2,FALSE),"")</f>
        <v/>
      </c>
      <c r="E789" s="60"/>
      <c r="F789" s="44"/>
      <c r="G789" s="69" t="str">
        <f>IF(AND(H789&lt;&gt;"",H789&lt;&gt;" -  -  -  -  - "),VLOOKUP(H789,pay!$A$8:$B$507,2,FALSE),"")</f>
        <v/>
      </c>
      <c r="H789" s="60"/>
      <c r="I789" s="44"/>
      <c r="J789" s="93" t="str">
        <f t="shared" si="60"/>
        <v>OK</v>
      </c>
      <c r="K789" s="93" t="str">
        <f t="shared" si="61"/>
        <v>OK</v>
      </c>
      <c r="L789" s="93" t="str">
        <f t="shared" si="62"/>
        <v>OK</v>
      </c>
      <c r="M789" s="93" t="str">
        <f t="shared" si="63"/>
        <v>OK</v>
      </c>
      <c r="N789" s="63" t="str">
        <f t="shared" si="64"/>
        <v/>
      </c>
      <c r="O789" s="110">
        <f>SUMIF(exp!$B$8:$B$507,total!B789,exp!$Q$8:$Q$507)</f>
        <v>0</v>
      </c>
      <c r="P789" s="111">
        <f>IF(B789&lt;&gt;"",SUMIF(total!$B$8:$B$1007,total!B789,$F$8:$F$1007),0)</f>
        <v>0</v>
      </c>
      <c r="Q789" s="110">
        <f>SUMIF(total!$B$8:$B$1007,total!B789,$I$8:$I$1007)</f>
        <v>0</v>
      </c>
      <c r="R789" s="110">
        <f>SUMIF(acc!$B$8:$B$507,total!D789,acc!$J$8:$J$507)</f>
        <v>0</v>
      </c>
      <c r="S789" s="110">
        <f>IF(D789&lt;&gt;"",SUMIF(total!$D$8:$D$1007,total!D789,$F$8:$F$1007),0)</f>
        <v>0</v>
      </c>
      <c r="T789" s="110">
        <f>SUMIF(pay!$B$8:$B$507,total!G789,pay!$H$8:$H$507)</f>
        <v>0</v>
      </c>
      <c r="U789" s="110">
        <f>IF(G789&lt;&gt;"",SUMIF(total!$G$8:$G$1007,total!G789,$I$8:$I$1007),0)</f>
        <v>0</v>
      </c>
    </row>
    <row r="790" spans="1:21" x14ac:dyDescent="0.25">
      <c r="A790" s="69">
        <v>783</v>
      </c>
      <c r="B790" s="69" t="str">
        <f>IF(AND(C790&lt;&gt;"",C790&lt;&gt;" -  -  -  -  - "),VLOOKUP(C790,exp!$A$8:$B$507,2,FALSE),"")</f>
        <v/>
      </c>
      <c r="C790" s="60"/>
      <c r="D790" s="69" t="str">
        <f>IF(AND(E790&lt;&gt;"",E790&lt;&gt;" -  -  -  -  - "),VLOOKUP(E790,acc!$A$8:$B$507,2,FALSE),"")</f>
        <v/>
      </c>
      <c r="E790" s="60"/>
      <c r="F790" s="44"/>
      <c r="G790" s="69" t="str">
        <f>IF(AND(H790&lt;&gt;"",H790&lt;&gt;" -  -  -  -  - "),VLOOKUP(H790,pay!$A$8:$B$507,2,FALSE),"")</f>
        <v/>
      </c>
      <c r="H790" s="60"/>
      <c r="I790" s="44"/>
      <c r="J790" s="93" t="str">
        <f t="shared" si="60"/>
        <v>OK</v>
      </c>
      <c r="K790" s="93" t="str">
        <f t="shared" si="61"/>
        <v>OK</v>
      </c>
      <c r="L790" s="93" t="str">
        <f t="shared" si="62"/>
        <v>OK</v>
      </c>
      <c r="M790" s="93" t="str">
        <f t="shared" si="63"/>
        <v>OK</v>
      </c>
      <c r="N790" s="63" t="str">
        <f t="shared" si="64"/>
        <v/>
      </c>
      <c r="O790" s="110">
        <f>SUMIF(exp!$B$8:$B$507,total!B790,exp!$Q$8:$Q$507)</f>
        <v>0</v>
      </c>
      <c r="P790" s="111">
        <f>IF(B790&lt;&gt;"",SUMIF(total!$B$8:$B$1007,total!B790,$F$8:$F$1007),0)</f>
        <v>0</v>
      </c>
      <c r="Q790" s="110">
        <f>SUMIF(total!$B$8:$B$1007,total!B790,$I$8:$I$1007)</f>
        <v>0</v>
      </c>
      <c r="R790" s="110">
        <f>SUMIF(acc!$B$8:$B$507,total!D790,acc!$J$8:$J$507)</f>
        <v>0</v>
      </c>
      <c r="S790" s="110">
        <f>IF(D790&lt;&gt;"",SUMIF(total!$D$8:$D$1007,total!D790,$F$8:$F$1007),0)</f>
        <v>0</v>
      </c>
      <c r="T790" s="110">
        <f>SUMIF(pay!$B$8:$B$507,total!G790,pay!$H$8:$H$507)</f>
        <v>0</v>
      </c>
      <c r="U790" s="110">
        <f>IF(G790&lt;&gt;"",SUMIF(total!$G$8:$G$1007,total!G790,$I$8:$I$1007),0)</f>
        <v>0</v>
      </c>
    </row>
    <row r="791" spans="1:21" x14ac:dyDescent="0.25">
      <c r="A791" s="69">
        <v>784</v>
      </c>
      <c r="B791" s="69" t="str">
        <f>IF(AND(C791&lt;&gt;"",C791&lt;&gt;" -  -  -  -  - "),VLOOKUP(C791,exp!$A$8:$B$507,2,FALSE),"")</f>
        <v/>
      </c>
      <c r="C791" s="60"/>
      <c r="D791" s="69" t="str">
        <f>IF(AND(E791&lt;&gt;"",E791&lt;&gt;" -  -  -  -  - "),VLOOKUP(E791,acc!$A$8:$B$507,2,FALSE),"")</f>
        <v/>
      </c>
      <c r="E791" s="60"/>
      <c r="F791" s="44"/>
      <c r="G791" s="69" t="str">
        <f>IF(AND(H791&lt;&gt;"",H791&lt;&gt;" -  -  -  -  - "),VLOOKUP(H791,pay!$A$8:$B$507,2,FALSE),"")</f>
        <v/>
      </c>
      <c r="H791" s="60"/>
      <c r="I791" s="44"/>
      <c r="J791" s="93" t="str">
        <f t="shared" si="60"/>
        <v>OK</v>
      </c>
      <c r="K791" s="93" t="str">
        <f t="shared" si="61"/>
        <v>OK</v>
      </c>
      <c r="L791" s="93" t="str">
        <f t="shared" si="62"/>
        <v>OK</v>
      </c>
      <c r="M791" s="93" t="str">
        <f t="shared" si="63"/>
        <v>OK</v>
      </c>
      <c r="N791" s="63" t="str">
        <f t="shared" si="64"/>
        <v/>
      </c>
      <c r="O791" s="110">
        <f>SUMIF(exp!$B$8:$B$507,total!B791,exp!$Q$8:$Q$507)</f>
        <v>0</v>
      </c>
      <c r="P791" s="111">
        <f>IF(B791&lt;&gt;"",SUMIF(total!$B$8:$B$1007,total!B791,$F$8:$F$1007),0)</f>
        <v>0</v>
      </c>
      <c r="Q791" s="110">
        <f>SUMIF(total!$B$8:$B$1007,total!B791,$I$8:$I$1007)</f>
        <v>0</v>
      </c>
      <c r="R791" s="110">
        <f>SUMIF(acc!$B$8:$B$507,total!D791,acc!$J$8:$J$507)</f>
        <v>0</v>
      </c>
      <c r="S791" s="110">
        <f>IF(D791&lt;&gt;"",SUMIF(total!$D$8:$D$1007,total!D791,$F$8:$F$1007),0)</f>
        <v>0</v>
      </c>
      <c r="T791" s="110">
        <f>SUMIF(pay!$B$8:$B$507,total!G791,pay!$H$8:$H$507)</f>
        <v>0</v>
      </c>
      <c r="U791" s="110">
        <f>IF(G791&lt;&gt;"",SUMIF(total!$G$8:$G$1007,total!G791,$I$8:$I$1007),0)</f>
        <v>0</v>
      </c>
    </row>
    <row r="792" spans="1:21" x14ac:dyDescent="0.25">
      <c r="A792" s="69">
        <v>785</v>
      </c>
      <c r="B792" s="69" t="str">
        <f>IF(AND(C792&lt;&gt;"",C792&lt;&gt;" -  -  -  -  - "),VLOOKUP(C792,exp!$A$8:$B$507,2,FALSE),"")</f>
        <v/>
      </c>
      <c r="C792" s="60"/>
      <c r="D792" s="69" t="str">
        <f>IF(AND(E792&lt;&gt;"",E792&lt;&gt;" -  -  -  -  - "),VLOOKUP(E792,acc!$A$8:$B$507,2,FALSE),"")</f>
        <v/>
      </c>
      <c r="E792" s="60"/>
      <c r="F792" s="44"/>
      <c r="G792" s="69" t="str">
        <f>IF(AND(H792&lt;&gt;"",H792&lt;&gt;" -  -  -  -  - "),VLOOKUP(H792,pay!$A$8:$B$507,2,FALSE),"")</f>
        <v/>
      </c>
      <c r="H792" s="60"/>
      <c r="I792" s="44"/>
      <c r="J792" s="93" t="str">
        <f t="shared" si="60"/>
        <v>OK</v>
      </c>
      <c r="K792" s="93" t="str">
        <f t="shared" si="61"/>
        <v>OK</v>
      </c>
      <c r="L792" s="93" t="str">
        <f t="shared" si="62"/>
        <v>OK</v>
      </c>
      <c r="M792" s="93" t="str">
        <f t="shared" si="63"/>
        <v>OK</v>
      </c>
      <c r="N792" s="63" t="str">
        <f t="shared" si="64"/>
        <v/>
      </c>
      <c r="O792" s="110">
        <f>SUMIF(exp!$B$8:$B$507,total!B792,exp!$Q$8:$Q$507)</f>
        <v>0</v>
      </c>
      <c r="P792" s="111">
        <f>IF(B792&lt;&gt;"",SUMIF(total!$B$8:$B$1007,total!B792,$F$8:$F$1007),0)</f>
        <v>0</v>
      </c>
      <c r="Q792" s="110">
        <f>SUMIF(total!$B$8:$B$1007,total!B792,$I$8:$I$1007)</f>
        <v>0</v>
      </c>
      <c r="R792" s="110">
        <f>SUMIF(acc!$B$8:$B$507,total!D792,acc!$J$8:$J$507)</f>
        <v>0</v>
      </c>
      <c r="S792" s="110">
        <f>IF(D792&lt;&gt;"",SUMIF(total!$D$8:$D$1007,total!D792,$F$8:$F$1007),0)</f>
        <v>0</v>
      </c>
      <c r="T792" s="110">
        <f>SUMIF(pay!$B$8:$B$507,total!G792,pay!$H$8:$H$507)</f>
        <v>0</v>
      </c>
      <c r="U792" s="110">
        <f>IF(G792&lt;&gt;"",SUMIF(total!$G$8:$G$1007,total!G792,$I$8:$I$1007),0)</f>
        <v>0</v>
      </c>
    </row>
    <row r="793" spans="1:21" x14ac:dyDescent="0.25">
      <c r="A793" s="69">
        <v>786</v>
      </c>
      <c r="B793" s="69" t="str">
        <f>IF(AND(C793&lt;&gt;"",C793&lt;&gt;" -  -  -  -  - "),VLOOKUP(C793,exp!$A$8:$B$507,2,FALSE),"")</f>
        <v/>
      </c>
      <c r="C793" s="60"/>
      <c r="D793" s="69" t="str">
        <f>IF(AND(E793&lt;&gt;"",E793&lt;&gt;" -  -  -  -  - "),VLOOKUP(E793,acc!$A$8:$B$507,2,FALSE),"")</f>
        <v/>
      </c>
      <c r="E793" s="60"/>
      <c r="F793" s="44"/>
      <c r="G793" s="69" t="str">
        <f>IF(AND(H793&lt;&gt;"",H793&lt;&gt;" -  -  -  -  - "),VLOOKUP(H793,pay!$A$8:$B$507,2,FALSE),"")</f>
        <v/>
      </c>
      <c r="H793" s="60"/>
      <c r="I793" s="44"/>
      <c r="J793" s="93" t="str">
        <f t="shared" si="60"/>
        <v>OK</v>
      </c>
      <c r="K793" s="93" t="str">
        <f t="shared" si="61"/>
        <v>OK</v>
      </c>
      <c r="L793" s="93" t="str">
        <f t="shared" si="62"/>
        <v>OK</v>
      </c>
      <c r="M793" s="93" t="str">
        <f t="shared" si="63"/>
        <v>OK</v>
      </c>
      <c r="N793" s="63" t="str">
        <f t="shared" si="64"/>
        <v/>
      </c>
      <c r="O793" s="110">
        <f>SUMIF(exp!$B$8:$B$507,total!B793,exp!$Q$8:$Q$507)</f>
        <v>0</v>
      </c>
      <c r="P793" s="111">
        <f>IF(B793&lt;&gt;"",SUMIF(total!$B$8:$B$1007,total!B793,$F$8:$F$1007),0)</f>
        <v>0</v>
      </c>
      <c r="Q793" s="110">
        <f>SUMIF(total!$B$8:$B$1007,total!B793,$I$8:$I$1007)</f>
        <v>0</v>
      </c>
      <c r="R793" s="110">
        <f>SUMIF(acc!$B$8:$B$507,total!D793,acc!$J$8:$J$507)</f>
        <v>0</v>
      </c>
      <c r="S793" s="110">
        <f>IF(D793&lt;&gt;"",SUMIF(total!$D$8:$D$1007,total!D793,$F$8:$F$1007),0)</f>
        <v>0</v>
      </c>
      <c r="T793" s="110">
        <f>SUMIF(pay!$B$8:$B$507,total!G793,pay!$H$8:$H$507)</f>
        <v>0</v>
      </c>
      <c r="U793" s="110">
        <f>IF(G793&lt;&gt;"",SUMIF(total!$G$8:$G$1007,total!G793,$I$8:$I$1007),0)</f>
        <v>0</v>
      </c>
    </row>
    <row r="794" spans="1:21" x14ac:dyDescent="0.25">
      <c r="A794" s="69">
        <v>787</v>
      </c>
      <c r="B794" s="69" t="str">
        <f>IF(AND(C794&lt;&gt;"",C794&lt;&gt;" -  -  -  -  - "),VLOOKUP(C794,exp!$A$8:$B$507,2,FALSE),"")</f>
        <v/>
      </c>
      <c r="C794" s="60"/>
      <c r="D794" s="69" t="str">
        <f>IF(AND(E794&lt;&gt;"",E794&lt;&gt;" -  -  -  -  - "),VLOOKUP(E794,acc!$A$8:$B$507,2,FALSE),"")</f>
        <v/>
      </c>
      <c r="E794" s="60"/>
      <c r="F794" s="44"/>
      <c r="G794" s="69" t="str">
        <f>IF(AND(H794&lt;&gt;"",H794&lt;&gt;" -  -  -  -  - "),VLOOKUP(H794,pay!$A$8:$B$507,2,FALSE),"")</f>
        <v/>
      </c>
      <c r="H794" s="60"/>
      <c r="I794" s="44"/>
      <c r="J794" s="93" t="str">
        <f t="shared" si="60"/>
        <v>OK</v>
      </c>
      <c r="K794" s="93" t="str">
        <f t="shared" si="61"/>
        <v>OK</v>
      </c>
      <c r="L794" s="93" t="str">
        <f t="shared" si="62"/>
        <v>OK</v>
      </c>
      <c r="M794" s="93" t="str">
        <f t="shared" si="63"/>
        <v>OK</v>
      </c>
      <c r="N794" s="63" t="str">
        <f t="shared" si="64"/>
        <v/>
      </c>
      <c r="O794" s="110">
        <f>SUMIF(exp!$B$8:$B$507,total!B794,exp!$Q$8:$Q$507)</f>
        <v>0</v>
      </c>
      <c r="P794" s="111">
        <f>IF(B794&lt;&gt;"",SUMIF(total!$B$8:$B$1007,total!B794,$F$8:$F$1007),0)</f>
        <v>0</v>
      </c>
      <c r="Q794" s="110">
        <f>SUMIF(total!$B$8:$B$1007,total!B794,$I$8:$I$1007)</f>
        <v>0</v>
      </c>
      <c r="R794" s="110">
        <f>SUMIF(acc!$B$8:$B$507,total!D794,acc!$J$8:$J$507)</f>
        <v>0</v>
      </c>
      <c r="S794" s="110">
        <f>IF(D794&lt;&gt;"",SUMIF(total!$D$8:$D$1007,total!D794,$F$8:$F$1007),0)</f>
        <v>0</v>
      </c>
      <c r="T794" s="110">
        <f>SUMIF(pay!$B$8:$B$507,total!G794,pay!$H$8:$H$507)</f>
        <v>0</v>
      </c>
      <c r="U794" s="110">
        <f>IF(G794&lt;&gt;"",SUMIF(total!$G$8:$G$1007,total!G794,$I$8:$I$1007),0)</f>
        <v>0</v>
      </c>
    </row>
    <row r="795" spans="1:21" x14ac:dyDescent="0.25">
      <c r="A795" s="69">
        <v>788</v>
      </c>
      <c r="B795" s="69" t="str">
        <f>IF(AND(C795&lt;&gt;"",C795&lt;&gt;" -  -  -  -  - "),VLOOKUP(C795,exp!$A$8:$B$507,2,FALSE),"")</f>
        <v/>
      </c>
      <c r="C795" s="60"/>
      <c r="D795" s="69" t="str">
        <f>IF(AND(E795&lt;&gt;"",E795&lt;&gt;" -  -  -  -  - "),VLOOKUP(E795,acc!$A$8:$B$507,2,FALSE),"")</f>
        <v/>
      </c>
      <c r="E795" s="60"/>
      <c r="F795" s="44"/>
      <c r="G795" s="69" t="str">
        <f>IF(AND(H795&lt;&gt;"",H795&lt;&gt;" -  -  -  -  - "),VLOOKUP(H795,pay!$A$8:$B$507,2,FALSE),"")</f>
        <v/>
      </c>
      <c r="H795" s="60"/>
      <c r="I795" s="44"/>
      <c r="J795" s="93" t="str">
        <f t="shared" si="60"/>
        <v>OK</v>
      </c>
      <c r="K795" s="93" t="str">
        <f t="shared" si="61"/>
        <v>OK</v>
      </c>
      <c r="L795" s="93" t="str">
        <f t="shared" si="62"/>
        <v>OK</v>
      </c>
      <c r="M795" s="93" t="str">
        <f t="shared" si="63"/>
        <v>OK</v>
      </c>
      <c r="N795" s="63" t="str">
        <f t="shared" si="64"/>
        <v/>
      </c>
      <c r="O795" s="110">
        <f>SUMIF(exp!$B$8:$B$507,total!B795,exp!$Q$8:$Q$507)</f>
        <v>0</v>
      </c>
      <c r="P795" s="111">
        <f>IF(B795&lt;&gt;"",SUMIF(total!$B$8:$B$1007,total!B795,$F$8:$F$1007),0)</f>
        <v>0</v>
      </c>
      <c r="Q795" s="110">
        <f>SUMIF(total!$B$8:$B$1007,total!B795,$I$8:$I$1007)</f>
        <v>0</v>
      </c>
      <c r="R795" s="110">
        <f>SUMIF(acc!$B$8:$B$507,total!D795,acc!$J$8:$J$507)</f>
        <v>0</v>
      </c>
      <c r="S795" s="110">
        <f>IF(D795&lt;&gt;"",SUMIF(total!$D$8:$D$1007,total!D795,$F$8:$F$1007),0)</f>
        <v>0</v>
      </c>
      <c r="T795" s="110">
        <f>SUMIF(pay!$B$8:$B$507,total!G795,pay!$H$8:$H$507)</f>
        <v>0</v>
      </c>
      <c r="U795" s="110">
        <f>IF(G795&lt;&gt;"",SUMIF(total!$G$8:$G$1007,total!G795,$I$8:$I$1007),0)</f>
        <v>0</v>
      </c>
    </row>
    <row r="796" spans="1:21" x14ac:dyDescent="0.25">
      <c r="A796" s="69">
        <v>789</v>
      </c>
      <c r="B796" s="69" t="str">
        <f>IF(AND(C796&lt;&gt;"",C796&lt;&gt;" -  -  -  -  - "),VLOOKUP(C796,exp!$A$8:$B$507,2,FALSE),"")</f>
        <v/>
      </c>
      <c r="C796" s="60"/>
      <c r="D796" s="69" t="str">
        <f>IF(AND(E796&lt;&gt;"",E796&lt;&gt;" -  -  -  -  - "),VLOOKUP(E796,acc!$A$8:$B$507,2,FALSE),"")</f>
        <v/>
      </c>
      <c r="E796" s="60"/>
      <c r="F796" s="44"/>
      <c r="G796" s="69" t="str">
        <f>IF(AND(H796&lt;&gt;"",H796&lt;&gt;" -  -  -  -  - "),VLOOKUP(H796,pay!$A$8:$B$507,2,FALSE),"")</f>
        <v/>
      </c>
      <c r="H796" s="60"/>
      <c r="I796" s="44"/>
      <c r="J796" s="93" t="str">
        <f t="shared" si="60"/>
        <v>OK</v>
      </c>
      <c r="K796" s="93" t="str">
        <f t="shared" si="61"/>
        <v>OK</v>
      </c>
      <c r="L796" s="93" t="str">
        <f t="shared" si="62"/>
        <v>OK</v>
      </c>
      <c r="M796" s="93" t="str">
        <f t="shared" si="63"/>
        <v>OK</v>
      </c>
      <c r="N796" s="63" t="str">
        <f t="shared" si="64"/>
        <v/>
      </c>
      <c r="O796" s="110">
        <f>SUMIF(exp!$B$8:$B$507,total!B796,exp!$Q$8:$Q$507)</f>
        <v>0</v>
      </c>
      <c r="P796" s="111">
        <f>IF(B796&lt;&gt;"",SUMIF(total!$B$8:$B$1007,total!B796,$F$8:$F$1007),0)</f>
        <v>0</v>
      </c>
      <c r="Q796" s="110">
        <f>SUMIF(total!$B$8:$B$1007,total!B796,$I$8:$I$1007)</f>
        <v>0</v>
      </c>
      <c r="R796" s="110">
        <f>SUMIF(acc!$B$8:$B$507,total!D796,acc!$J$8:$J$507)</f>
        <v>0</v>
      </c>
      <c r="S796" s="110">
        <f>IF(D796&lt;&gt;"",SUMIF(total!$D$8:$D$1007,total!D796,$F$8:$F$1007),0)</f>
        <v>0</v>
      </c>
      <c r="T796" s="110">
        <f>SUMIF(pay!$B$8:$B$507,total!G796,pay!$H$8:$H$507)</f>
        <v>0</v>
      </c>
      <c r="U796" s="110">
        <f>IF(G796&lt;&gt;"",SUMIF(total!$G$8:$G$1007,total!G796,$I$8:$I$1007),0)</f>
        <v>0</v>
      </c>
    </row>
    <row r="797" spans="1:21" x14ac:dyDescent="0.25">
      <c r="A797" s="69">
        <v>790</v>
      </c>
      <c r="B797" s="69" t="str">
        <f>IF(AND(C797&lt;&gt;"",C797&lt;&gt;" -  -  -  -  - "),VLOOKUP(C797,exp!$A$8:$B$507,2,FALSE),"")</f>
        <v/>
      </c>
      <c r="C797" s="60"/>
      <c r="D797" s="69" t="str">
        <f>IF(AND(E797&lt;&gt;"",E797&lt;&gt;" -  -  -  -  - "),VLOOKUP(E797,acc!$A$8:$B$507,2,FALSE),"")</f>
        <v/>
      </c>
      <c r="E797" s="60"/>
      <c r="F797" s="44"/>
      <c r="G797" s="69" t="str">
        <f>IF(AND(H797&lt;&gt;"",H797&lt;&gt;" -  -  -  -  - "),VLOOKUP(H797,pay!$A$8:$B$507,2,FALSE),"")</f>
        <v/>
      </c>
      <c r="H797" s="60"/>
      <c r="I797" s="44"/>
      <c r="J797" s="93" t="str">
        <f t="shared" si="60"/>
        <v>OK</v>
      </c>
      <c r="K797" s="93" t="str">
        <f t="shared" si="61"/>
        <v>OK</v>
      </c>
      <c r="L797" s="93" t="str">
        <f t="shared" si="62"/>
        <v>OK</v>
      </c>
      <c r="M797" s="93" t="str">
        <f t="shared" si="63"/>
        <v>OK</v>
      </c>
      <c r="N797" s="63" t="str">
        <f t="shared" si="64"/>
        <v/>
      </c>
      <c r="O797" s="110">
        <f>SUMIF(exp!$B$8:$B$507,total!B797,exp!$Q$8:$Q$507)</f>
        <v>0</v>
      </c>
      <c r="P797" s="111">
        <f>IF(B797&lt;&gt;"",SUMIF(total!$B$8:$B$1007,total!B797,$F$8:$F$1007),0)</f>
        <v>0</v>
      </c>
      <c r="Q797" s="110">
        <f>SUMIF(total!$B$8:$B$1007,total!B797,$I$8:$I$1007)</f>
        <v>0</v>
      </c>
      <c r="R797" s="110">
        <f>SUMIF(acc!$B$8:$B$507,total!D797,acc!$J$8:$J$507)</f>
        <v>0</v>
      </c>
      <c r="S797" s="110">
        <f>IF(D797&lt;&gt;"",SUMIF(total!$D$8:$D$1007,total!D797,$F$8:$F$1007),0)</f>
        <v>0</v>
      </c>
      <c r="T797" s="110">
        <f>SUMIF(pay!$B$8:$B$507,total!G797,pay!$H$8:$H$507)</f>
        <v>0</v>
      </c>
      <c r="U797" s="110">
        <f>IF(G797&lt;&gt;"",SUMIF(total!$G$8:$G$1007,total!G797,$I$8:$I$1007),0)</f>
        <v>0</v>
      </c>
    </row>
    <row r="798" spans="1:21" x14ac:dyDescent="0.25">
      <c r="A798" s="69">
        <v>791</v>
      </c>
      <c r="B798" s="69" t="str">
        <f>IF(AND(C798&lt;&gt;"",C798&lt;&gt;" -  -  -  -  - "),VLOOKUP(C798,exp!$A$8:$B$507,2,FALSE),"")</f>
        <v/>
      </c>
      <c r="C798" s="60"/>
      <c r="D798" s="69" t="str">
        <f>IF(AND(E798&lt;&gt;"",E798&lt;&gt;" -  -  -  -  - "),VLOOKUP(E798,acc!$A$8:$B$507,2,FALSE),"")</f>
        <v/>
      </c>
      <c r="E798" s="60"/>
      <c r="F798" s="44"/>
      <c r="G798" s="69" t="str">
        <f>IF(AND(H798&lt;&gt;"",H798&lt;&gt;" -  -  -  -  - "),VLOOKUP(H798,pay!$A$8:$B$507,2,FALSE),"")</f>
        <v/>
      </c>
      <c r="H798" s="60"/>
      <c r="I798" s="44"/>
      <c r="J798" s="93" t="str">
        <f t="shared" si="60"/>
        <v>OK</v>
      </c>
      <c r="K798" s="93" t="str">
        <f t="shared" si="61"/>
        <v>OK</v>
      </c>
      <c r="L798" s="93" t="str">
        <f t="shared" si="62"/>
        <v>OK</v>
      </c>
      <c r="M798" s="93" t="str">
        <f t="shared" si="63"/>
        <v>OK</v>
      </c>
      <c r="N798" s="63" t="str">
        <f t="shared" si="64"/>
        <v/>
      </c>
      <c r="O798" s="110">
        <f>SUMIF(exp!$B$8:$B$507,total!B798,exp!$Q$8:$Q$507)</f>
        <v>0</v>
      </c>
      <c r="P798" s="111">
        <f>IF(B798&lt;&gt;"",SUMIF(total!$B$8:$B$1007,total!B798,$F$8:$F$1007),0)</f>
        <v>0</v>
      </c>
      <c r="Q798" s="110">
        <f>SUMIF(total!$B$8:$B$1007,total!B798,$I$8:$I$1007)</f>
        <v>0</v>
      </c>
      <c r="R798" s="110">
        <f>SUMIF(acc!$B$8:$B$507,total!D798,acc!$J$8:$J$507)</f>
        <v>0</v>
      </c>
      <c r="S798" s="110">
        <f>IF(D798&lt;&gt;"",SUMIF(total!$D$8:$D$1007,total!D798,$F$8:$F$1007),0)</f>
        <v>0</v>
      </c>
      <c r="T798" s="110">
        <f>SUMIF(pay!$B$8:$B$507,total!G798,pay!$H$8:$H$507)</f>
        <v>0</v>
      </c>
      <c r="U798" s="110">
        <f>IF(G798&lt;&gt;"",SUMIF(total!$G$8:$G$1007,total!G798,$I$8:$I$1007),0)</f>
        <v>0</v>
      </c>
    </row>
    <row r="799" spans="1:21" x14ac:dyDescent="0.25">
      <c r="A799" s="69">
        <v>792</v>
      </c>
      <c r="B799" s="69" t="str">
        <f>IF(AND(C799&lt;&gt;"",C799&lt;&gt;" -  -  -  -  - "),VLOOKUP(C799,exp!$A$8:$B$507,2,FALSE),"")</f>
        <v/>
      </c>
      <c r="C799" s="60"/>
      <c r="D799" s="69" t="str">
        <f>IF(AND(E799&lt;&gt;"",E799&lt;&gt;" -  -  -  -  - "),VLOOKUP(E799,acc!$A$8:$B$507,2,FALSE),"")</f>
        <v/>
      </c>
      <c r="E799" s="60"/>
      <c r="F799" s="44"/>
      <c r="G799" s="69" t="str">
        <f>IF(AND(H799&lt;&gt;"",H799&lt;&gt;" -  -  -  -  - "),VLOOKUP(H799,pay!$A$8:$B$507,2,FALSE),"")</f>
        <v/>
      </c>
      <c r="H799" s="60"/>
      <c r="I799" s="44"/>
      <c r="J799" s="93" t="str">
        <f t="shared" si="60"/>
        <v>OK</v>
      </c>
      <c r="K799" s="93" t="str">
        <f t="shared" si="61"/>
        <v>OK</v>
      </c>
      <c r="L799" s="93" t="str">
        <f t="shared" si="62"/>
        <v>OK</v>
      </c>
      <c r="M799" s="93" t="str">
        <f t="shared" si="63"/>
        <v>OK</v>
      </c>
      <c r="N799" s="63" t="str">
        <f t="shared" si="64"/>
        <v/>
      </c>
      <c r="O799" s="110">
        <f>SUMIF(exp!$B$8:$B$507,total!B799,exp!$Q$8:$Q$507)</f>
        <v>0</v>
      </c>
      <c r="P799" s="111">
        <f>IF(B799&lt;&gt;"",SUMIF(total!$B$8:$B$1007,total!B799,$F$8:$F$1007),0)</f>
        <v>0</v>
      </c>
      <c r="Q799" s="110">
        <f>SUMIF(total!$B$8:$B$1007,total!B799,$I$8:$I$1007)</f>
        <v>0</v>
      </c>
      <c r="R799" s="110">
        <f>SUMIF(acc!$B$8:$B$507,total!D799,acc!$J$8:$J$507)</f>
        <v>0</v>
      </c>
      <c r="S799" s="110">
        <f>IF(D799&lt;&gt;"",SUMIF(total!$D$8:$D$1007,total!D799,$F$8:$F$1007),0)</f>
        <v>0</v>
      </c>
      <c r="T799" s="110">
        <f>SUMIF(pay!$B$8:$B$507,total!G799,pay!$H$8:$H$507)</f>
        <v>0</v>
      </c>
      <c r="U799" s="110">
        <f>IF(G799&lt;&gt;"",SUMIF(total!$G$8:$G$1007,total!G799,$I$8:$I$1007),0)</f>
        <v>0</v>
      </c>
    </row>
    <row r="800" spans="1:21" x14ac:dyDescent="0.25">
      <c r="A800" s="69">
        <v>793</v>
      </c>
      <c r="B800" s="69" t="str">
        <f>IF(AND(C800&lt;&gt;"",C800&lt;&gt;" -  -  -  -  - "),VLOOKUP(C800,exp!$A$8:$B$507,2,FALSE),"")</f>
        <v/>
      </c>
      <c r="C800" s="60"/>
      <c r="D800" s="69" t="str">
        <f>IF(AND(E800&lt;&gt;"",E800&lt;&gt;" -  -  -  -  - "),VLOOKUP(E800,acc!$A$8:$B$507,2,FALSE),"")</f>
        <v/>
      </c>
      <c r="E800" s="60"/>
      <c r="F800" s="44"/>
      <c r="G800" s="69" t="str">
        <f>IF(AND(H800&lt;&gt;"",H800&lt;&gt;" -  -  -  -  - "),VLOOKUP(H800,pay!$A$8:$B$507,2,FALSE),"")</f>
        <v/>
      </c>
      <c r="H800" s="60"/>
      <c r="I800" s="44"/>
      <c r="J800" s="93" t="str">
        <f t="shared" si="60"/>
        <v>OK</v>
      </c>
      <c r="K800" s="93" t="str">
        <f t="shared" si="61"/>
        <v>OK</v>
      </c>
      <c r="L800" s="93" t="str">
        <f t="shared" si="62"/>
        <v>OK</v>
      </c>
      <c r="M800" s="93" t="str">
        <f t="shared" si="63"/>
        <v>OK</v>
      </c>
      <c r="N800" s="63" t="str">
        <f t="shared" si="64"/>
        <v/>
      </c>
      <c r="O800" s="110">
        <f>SUMIF(exp!$B$8:$B$507,total!B800,exp!$Q$8:$Q$507)</f>
        <v>0</v>
      </c>
      <c r="P800" s="111">
        <f>IF(B800&lt;&gt;"",SUMIF(total!$B$8:$B$1007,total!B800,$F$8:$F$1007),0)</f>
        <v>0</v>
      </c>
      <c r="Q800" s="110">
        <f>SUMIF(total!$B$8:$B$1007,total!B800,$I$8:$I$1007)</f>
        <v>0</v>
      </c>
      <c r="R800" s="110">
        <f>SUMIF(acc!$B$8:$B$507,total!D800,acc!$J$8:$J$507)</f>
        <v>0</v>
      </c>
      <c r="S800" s="110">
        <f>IF(D800&lt;&gt;"",SUMIF(total!$D$8:$D$1007,total!D800,$F$8:$F$1007),0)</f>
        <v>0</v>
      </c>
      <c r="T800" s="110">
        <f>SUMIF(pay!$B$8:$B$507,total!G800,pay!$H$8:$H$507)</f>
        <v>0</v>
      </c>
      <c r="U800" s="110">
        <f>IF(G800&lt;&gt;"",SUMIF(total!$G$8:$G$1007,total!G800,$I$8:$I$1007),0)</f>
        <v>0</v>
      </c>
    </row>
    <row r="801" spans="1:21" x14ac:dyDescent="0.25">
      <c r="A801" s="69">
        <v>794</v>
      </c>
      <c r="B801" s="69" t="str">
        <f>IF(AND(C801&lt;&gt;"",C801&lt;&gt;" -  -  -  -  - "),VLOOKUP(C801,exp!$A$8:$B$507,2,FALSE),"")</f>
        <v/>
      </c>
      <c r="C801" s="60"/>
      <c r="D801" s="69" t="str">
        <f>IF(AND(E801&lt;&gt;"",E801&lt;&gt;" -  -  -  -  - "),VLOOKUP(E801,acc!$A$8:$B$507,2,FALSE),"")</f>
        <v/>
      </c>
      <c r="E801" s="60"/>
      <c r="F801" s="44"/>
      <c r="G801" s="69" t="str">
        <f>IF(AND(H801&lt;&gt;"",H801&lt;&gt;" -  -  -  -  - "),VLOOKUP(H801,pay!$A$8:$B$507,2,FALSE),"")</f>
        <v/>
      </c>
      <c r="H801" s="60"/>
      <c r="I801" s="44"/>
      <c r="J801" s="93" t="str">
        <f t="shared" si="60"/>
        <v>OK</v>
      </c>
      <c r="K801" s="93" t="str">
        <f t="shared" si="61"/>
        <v>OK</v>
      </c>
      <c r="L801" s="93" t="str">
        <f t="shared" si="62"/>
        <v>OK</v>
      </c>
      <c r="M801" s="93" t="str">
        <f t="shared" si="63"/>
        <v>OK</v>
      </c>
      <c r="N801" s="63" t="str">
        <f t="shared" si="64"/>
        <v/>
      </c>
      <c r="O801" s="110">
        <f>SUMIF(exp!$B$8:$B$507,total!B801,exp!$Q$8:$Q$507)</f>
        <v>0</v>
      </c>
      <c r="P801" s="111">
        <f>IF(B801&lt;&gt;"",SUMIF(total!$B$8:$B$1007,total!B801,$F$8:$F$1007),0)</f>
        <v>0</v>
      </c>
      <c r="Q801" s="110">
        <f>SUMIF(total!$B$8:$B$1007,total!B801,$I$8:$I$1007)</f>
        <v>0</v>
      </c>
      <c r="R801" s="110">
        <f>SUMIF(acc!$B$8:$B$507,total!D801,acc!$J$8:$J$507)</f>
        <v>0</v>
      </c>
      <c r="S801" s="110">
        <f>IF(D801&lt;&gt;"",SUMIF(total!$D$8:$D$1007,total!D801,$F$8:$F$1007),0)</f>
        <v>0</v>
      </c>
      <c r="T801" s="110">
        <f>SUMIF(pay!$B$8:$B$507,total!G801,pay!$H$8:$H$507)</f>
        <v>0</v>
      </c>
      <c r="U801" s="110">
        <f>IF(G801&lt;&gt;"",SUMIF(total!$G$8:$G$1007,total!G801,$I$8:$I$1007),0)</f>
        <v>0</v>
      </c>
    </row>
    <row r="802" spans="1:21" x14ac:dyDescent="0.25">
      <c r="A802" s="69">
        <v>795</v>
      </c>
      <c r="B802" s="69" t="str">
        <f>IF(AND(C802&lt;&gt;"",C802&lt;&gt;" -  -  -  -  - "),VLOOKUP(C802,exp!$A$8:$B$507,2,FALSE),"")</f>
        <v/>
      </c>
      <c r="C802" s="60"/>
      <c r="D802" s="69" t="str">
        <f>IF(AND(E802&lt;&gt;"",E802&lt;&gt;" -  -  -  -  - "),VLOOKUP(E802,acc!$A$8:$B$507,2,FALSE),"")</f>
        <v/>
      </c>
      <c r="E802" s="60"/>
      <c r="F802" s="44"/>
      <c r="G802" s="69" t="str">
        <f>IF(AND(H802&lt;&gt;"",H802&lt;&gt;" -  -  -  -  - "),VLOOKUP(H802,pay!$A$8:$B$507,2,FALSE),"")</f>
        <v/>
      </c>
      <c r="H802" s="60"/>
      <c r="I802" s="44"/>
      <c r="J802" s="93" t="str">
        <f t="shared" si="60"/>
        <v>OK</v>
      </c>
      <c r="K802" s="93" t="str">
        <f t="shared" si="61"/>
        <v>OK</v>
      </c>
      <c r="L802" s="93" t="str">
        <f t="shared" si="62"/>
        <v>OK</v>
      </c>
      <c r="M802" s="93" t="str">
        <f t="shared" si="63"/>
        <v>OK</v>
      </c>
      <c r="N802" s="63" t="str">
        <f t="shared" si="64"/>
        <v/>
      </c>
      <c r="O802" s="110">
        <f>SUMIF(exp!$B$8:$B$507,total!B802,exp!$Q$8:$Q$507)</f>
        <v>0</v>
      </c>
      <c r="P802" s="111">
        <f>IF(B802&lt;&gt;"",SUMIF(total!$B$8:$B$1007,total!B802,$F$8:$F$1007),0)</f>
        <v>0</v>
      </c>
      <c r="Q802" s="110">
        <f>SUMIF(total!$B$8:$B$1007,total!B802,$I$8:$I$1007)</f>
        <v>0</v>
      </c>
      <c r="R802" s="110">
        <f>SUMIF(acc!$B$8:$B$507,total!D802,acc!$J$8:$J$507)</f>
        <v>0</v>
      </c>
      <c r="S802" s="110">
        <f>IF(D802&lt;&gt;"",SUMIF(total!$D$8:$D$1007,total!D802,$F$8:$F$1007),0)</f>
        <v>0</v>
      </c>
      <c r="T802" s="110">
        <f>SUMIF(pay!$B$8:$B$507,total!G802,pay!$H$8:$H$507)</f>
        <v>0</v>
      </c>
      <c r="U802" s="110">
        <f>IF(G802&lt;&gt;"",SUMIF(total!$G$8:$G$1007,total!G802,$I$8:$I$1007),0)</f>
        <v>0</v>
      </c>
    </row>
    <row r="803" spans="1:21" x14ac:dyDescent="0.25">
      <c r="A803" s="69">
        <v>796</v>
      </c>
      <c r="B803" s="69" t="str">
        <f>IF(AND(C803&lt;&gt;"",C803&lt;&gt;" -  -  -  -  - "),VLOOKUP(C803,exp!$A$8:$B$507,2,FALSE),"")</f>
        <v/>
      </c>
      <c r="C803" s="60"/>
      <c r="D803" s="69" t="str">
        <f>IF(AND(E803&lt;&gt;"",E803&lt;&gt;" -  -  -  -  - "),VLOOKUP(E803,acc!$A$8:$B$507,2,FALSE),"")</f>
        <v/>
      </c>
      <c r="E803" s="60"/>
      <c r="F803" s="44"/>
      <c r="G803" s="69" t="str">
        <f>IF(AND(H803&lt;&gt;"",H803&lt;&gt;" -  -  -  -  - "),VLOOKUP(H803,pay!$A$8:$B$507,2,FALSE),"")</f>
        <v/>
      </c>
      <c r="H803" s="60"/>
      <c r="I803" s="44"/>
      <c r="J803" s="93" t="str">
        <f t="shared" si="60"/>
        <v>OK</v>
      </c>
      <c r="K803" s="93" t="str">
        <f t="shared" si="61"/>
        <v>OK</v>
      </c>
      <c r="L803" s="93" t="str">
        <f t="shared" si="62"/>
        <v>OK</v>
      </c>
      <c r="M803" s="93" t="str">
        <f t="shared" si="63"/>
        <v>OK</v>
      </c>
      <c r="N803" s="63" t="str">
        <f t="shared" si="64"/>
        <v/>
      </c>
      <c r="O803" s="110">
        <f>SUMIF(exp!$B$8:$B$507,total!B803,exp!$Q$8:$Q$507)</f>
        <v>0</v>
      </c>
      <c r="P803" s="111">
        <f>IF(B803&lt;&gt;"",SUMIF(total!$B$8:$B$1007,total!B803,$F$8:$F$1007),0)</f>
        <v>0</v>
      </c>
      <c r="Q803" s="110">
        <f>SUMIF(total!$B$8:$B$1007,total!B803,$I$8:$I$1007)</f>
        <v>0</v>
      </c>
      <c r="R803" s="110">
        <f>SUMIF(acc!$B$8:$B$507,total!D803,acc!$J$8:$J$507)</f>
        <v>0</v>
      </c>
      <c r="S803" s="110">
        <f>IF(D803&lt;&gt;"",SUMIF(total!$D$8:$D$1007,total!D803,$F$8:$F$1007),0)</f>
        <v>0</v>
      </c>
      <c r="T803" s="110">
        <f>SUMIF(pay!$B$8:$B$507,total!G803,pay!$H$8:$H$507)</f>
        <v>0</v>
      </c>
      <c r="U803" s="110">
        <f>IF(G803&lt;&gt;"",SUMIF(total!$G$8:$G$1007,total!G803,$I$8:$I$1007),0)</f>
        <v>0</v>
      </c>
    </row>
    <row r="804" spans="1:21" x14ac:dyDescent="0.25">
      <c r="A804" s="69">
        <v>797</v>
      </c>
      <c r="B804" s="69" t="str">
        <f>IF(AND(C804&lt;&gt;"",C804&lt;&gt;" -  -  -  -  - "),VLOOKUP(C804,exp!$A$8:$B$507,2,FALSE),"")</f>
        <v/>
      </c>
      <c r="C804" s="60"/>
      <c r="D804" s="69" t="str">
        <f>IF(AND(E804&lt;&gt;"",E804&lt;&gt;" -  -  -  -  - "),VLOOKUP(E804,acc!$A$8:$B$507,2,FALSE),"")</f>
        <v/>
      </c>
      <c r="E804" s="60"/>
      <c r="F804" s="44"/>
      <c r="G804" s="69" t="str">
        <f>IF(AND(H804&lt;&gt;"",H804&lt;&gt;" -  -  -  -  - "),VLOOKUP(H804,pay!$A$8:$B$507,2,FALSE),"")</f>
        <v/>
      </c>
      <c r="H804" s="60"/>
      <c r="I804" s="44"/>
      <c r="J804" s="93" t="str">
        <f t="shared" si="60"/>
        <v>OK</v>
      </c>
      <c r="K804" s="93" t="str">
        <f t="shared" si="61"/>
        <v>OK</v>
      </c>
      <c r="L804" s="93" t="str">
        <f t="shared" si="62"/>
        <v>OK</v>
      </c>
      <c r="M804" s="93" t="str">
        <f t="shared" si="63"/>
        <v>OK</v>
      </c>
      <c r="N804" s="63" t="str">
        <f t="shared" si="64"/>
        <v/>
      </c>
      <c r="O804" s="110">
        <f>SUMIF(exp!$B$8:$B$507,total!B804,exp!$Q$8:$Q$507)</f>
        <v>0</v>
      </c>
      <c r="P804" s="111">
        <f>IF(B804&lt;&gt;"",SUMIF(total!$B$8:$B$1007,total!B804,$F$8:$F$1007),0)</f>
        <v>0</v>
      </c>
      <c r="Q804" s="110">
        <f>SUMIF(total!$B$8:$B$1007,total!B804,$I$8:$I$1007)</f>
        <v>0</v>
      </c>
      <c r="R804" s="110">
        <f>SUMIF(acc!$B$8:$B$507,total!D804,acc!$J$8:$J$507)</f>
        <v>0</v>
      </c>
      <c r="S804" s="110">
        <f>IF(D804&lt;&gt;"",SUMIF(total!$D$8:$D$1007,total!D804,$F$8:$F$1007),0)</f>
        <v>0</v>
      </c>
      <c r="T804" s="110">
        <f>SUMIF(pay!$B$8:$B$507,total!G804,pay!$H$8:$H$507)</f>
        <v>0</v>
      </c>
      <c r="U804" s="110">
        <f>IF(G804&lt;&gt;"",SUMIF(total!$G$8:$G$1007,total!G804,$I$8:$I$1007),0)</f>
        <v>0</v>
      </c>
    </row>
    <row r="805" spans="1:21" x14ac:dyDescent="0.25">
      <c r="A805" s="69">
        <v>798</v>
      </c>
      <c r="B805" s="69" t="str">
        <f>IF(AND(C805&lt;&gt;"",C805&lt;&gt;" -  -  -  -  - "),VLOOKUP(C805,exp!$A$8:$B$507,2,FALSE),"")</f>
        <v/>
      </c>
      <c r="C805" s="60"/>
      <c r="D805" s="69" t="str">
        <f>IF(AND(E805&lt;&gt;"",E805&lt;&gt;" -  -  -  -  - "),VLOOKUP(E805,acc!$A$8:$B$507,2,FALSE),"")</f>
        <v/>
      </c>
      <c r="E805" s="60"/>
      <c r="F805" s="44"/>
      <c r="G805" s="69" t="str">
        <f>IF(AND(H805&lt;&gt;"",H805&lt;&gt;" -  -  -  -  - "),VLOOKUP(H805,pay!$A$8:$B$507,2,FALSE),"")</f>
        <v/>
      </c>
      <c r="H805" s="60"/>
      <c r="I805" s="44"/>
      <c r="J805" s="93" t="str">
        <f t="shared" si="60"/>
        <v>OK</v>
      </c>
      <c r="K805" s="93" t="str">
        <f t="shared" si="61"/>
        <v>OK</v>
      </c>
      <c r="L805" s="93" t="str">
        <f t="shared" si="62"/>
        <v>OK</v>
      </c>
      <c r="M805" s="93" t="str">
        <f t="shared" si="63"/>
        <v>OK</v>
      </c>
      <c r="N805" s="63" t="str">
        <f t="shared" si="64"/>
        <v/>
      </c>
      <c r="O805" s="110">
        <f>SUMIF(exp!$B$8:$B$507,total!B805,exp!$Q$8:$Q$507)</f>
        <v>0</v>
      </c>
      <c r="P805" s="111">
        <f>IF(B805&lt;&gt;"",SUMIF(total!$B$8:$B$1007,total!B805,$F$8:$F$1007),0)</f>
        <v>0</v>
      </c>
      <c r="Q805" s="110">
        <f>SUMIF(total!$B$8:$B$1007,total!B805,$I$8:$I$1007)</f>
        <v>0</v>
      </c>
      <c r="R805" s="110">
        <f>SUMIF(acc!$B$8:$B$507,total!D805,acc!$J$8:$J$507)</f>
        <v>0</v>
      </c>
      <c r="S805" s="110">
        <f>IF(D805&lt;&gt;"",SUMIF(total!$D$8:$D$1007,total!D805,$F$8:$F$1007),0)</f>
        <v>0</v>
      </c>
      <c r="T805" s="110">
        <f>SUMIF(pay!$B$8:$B$507,total!G805,pay!$H$8:$H$507)</f>
        <v>0</v>
      </c>
      <c r="U805" s="110">
        <f>IF(G805&lt;&gt;"",SUMIF(total!$G$8:$G$1007,total!G805,$I$8:$I$1007),0)</f>
        <v>0</v>
      </c>
    </row>
    <row r="806" spans="1:21" x14ac:dyDescent="0.25">
      <c r="A806" s="69">
        <v>799</v>
      </c>
      <c r="B806" s="69" t="str">
        <f>IF(AND(C806&lt;&gt;"",C806&lt;&gt;" -  -  -  -  - "),VLOOKUP(C806,exp!$A$8:$B$507,2,FALSE),"")</f>
        <v/>
      </c>
      <c r="C806" s="60"/>
      <c r="D806" s="69" t="str">
        <f>IF(AND(E806&lt;&gt;"",E806&lt;&gt;" -  -  -  -  - "),VLOOKUP(E806,acc!$A$8:$B$507,2,FALSE),"")</f>
        <v/>
      </c>
      <c r="E806" s="60"/>
      <c r="F806" s="44"/>
      <c r="G806" s="69" t="str">
        <f>IF(AND(H806&lt;&gt;"",H806&lt;&gt;" -  -  -  -  - "),VLOOKUP(H806,pay!$A$8:$B$507,2,FALSE),"")</f>
        <v/>
      </c>
      <c r="H806" s="60"/>
      <c r="I806" s="44"/>
      <c r="J806" s="93" t="str">
        <f t="shared" si="60"/>
        <v>OK</v>
      </c>
      <c r="K806" s="93" t="str">
        <f t="shared" si="61"/>
        <v>OK</v>
      </c>
      <c r="L806" s="93" t="str">
        <f t="shared" si="62"/>
        <v>OK</v>
      </c>
      <c r="M806" s="93" t="str">
        <f t="shared" si="63"/>
        <v>OK</v>
      </c>
      <c r="N806" s="63" t="str">
        <f t="shared" si="64"/>
        <v/>
      </c>
      <c r="O806" s="110">
        <f>SUMIF(exp!$B$8:$B$507,total!B806,exp!$Q$8:$Q$507)</f>
        <v>0</v>
      </c>
      <c r="P806" s="111">
        <f>IF(B806&lt;&gt;"",SUMIF(total!$B$8:$B$1007,total!B806,$F$8:$F$1007),0)</f>
        <v>0</v>
      </c>
      <c r="Q806" s="110">
        <f>SUMIF(total!$B$8:$B$1007,total!B806,$I$8:$I$1007)</f>
        <v>0</v>
      </c>
      <c r="R806" s="110">
        <f>SUMIF(acc!$B$8:$B$507,total!D806,acc!$J$8:$J$507)</f>
        <v>0</v>
      </c>
      <c r="S806" s="110">
        <f>IF(D806&lt;&gt;"",SUMIF(total!$D$8:$D$1007,total!D806,$F$8:$F$1007),0)</f>
        <v>0</v>
      </c>
      <c r="T806" s="110">
        <f>SUMIF(pay!$B$8:$B$507,total!G806,pay!$H$8:$H$507)</f>
        <v>0</v>
      </c>
      <c r="U806" s="110">
        <f>IF(G806&lt;&gt;"",SUMIF(total!$G$8:$G$1007,total!G806,$I$8:$I$1007),0)</f>
        <v>0</v>
      </c>
    </row>
    <row r="807" spans="1:21" x14ac:dyDescent="0.25">
      <c r="A807" s="69">
        <v>800</v>
      </c>
      <c r="B807" s="69" t="str">
        <f>IF(AND(C807&lt;&gt;"",C807&lt;&gt;" -  -  -  -  - "),VLOOKUP(C807,exp!$A$8:$B$507,2,FALSE),"")</f>
        <v/>
      </c>
      <c r="C807" s="60"/>
      <c r="D807" s="69" t="str">
        <f>IF(AND(E807&lt;&gt;"",E807&lt;&gt;" -  -  -  -  - "),VLOOKUP(E807,acc!$A$8:$B$507,2,FALSE),"")</f>
        <v/>
      </c>
      <c r="E807" s="60"/>
      <c r="F807" s="44"/>
      <c r="G807" s="69" t="str">
        <f>IF(AND(H807&lt;&gt;"",H807&lt;&gt;" -  -  -  -  - "),VLOOKUP(H807,pay!$A$8:$B$507,2,FALSE),"")</f>
        <v/>
      </c>
      <c r="H807" s="60"/>
      <c r="I807" s="44"/>
      <c r="J807" s="93" t="str">
        <f t="shared" si="60"/>
        <v>OK</v>
      </c>
      <c r="K807" s="93" t="str">
        <f t="shared" si="61"/>
        <v>OK</v>
      </c>
      <c r="L807" s="93" t="str">
        <f t="shared" si="62"/>
        <v>OK</v>
      </c>
      <c r="M807" s="93" t="str">
        <f t="shared" si="63"/>
        <v>OK</v>
      </c>
      <c r="N807" s="63" t="str">
        <f t="shared" si="64"/>
        <v/>
      </c>
      <c r="O807" s="110">
        <f>SUMIF(exp!$B$8:$B$507,total!B807,exp!$Q$8:$Q$507)</f>
        <v>0</v>
      </c>
      <c r="P807" s="111">
        <f>IF(B807&lt;&gt;"",SUMIF(total!$B$8:$B$1007,total!B807,$F$8:$F$1007),0)</f>
        <v>0</v>
      </c>
      <c r="Q807" s="110">
        <f>SUMIF(total!$B$8:$B$1007,total!B807,$I$8:$I$1007)</f>
        <v>0</v>
      </c>
      <c r="R807" s="110">
        <f>SUMIF(acc!$B$8:$B$507,total!D807,acc!$J$8:$J$507)</f>
        <v>0</v>
      </c>
      <c r="S807" s="110">
        <f>IF(D807&lt;&gt;"",SUMIF(total!$D$8:$D$1007,total!D807,$F$8:$F$1007),0)</f>
        <v>0</v>
      </c>
      <c r="T807" s="110">
        <f>SUMIF(pay!$B$8:$B$507,total!G807,pay!$H$8:$H$507)</f>
        <v>0</v>
      </c>
      <c r="U807" s="110">
        <f>IF(G807&lt;&gt;"",SUMIF(total!$G$8:$G$1007,total!G807,$I$8:$I$1007),0)</f>
        <v>0</v>
      </c>
    </row>
    <row r="808" spans="1:21" x14ac:dyDescent="0.25">
      <c r="A808" s="69">
        <v>801</v>
      </c>
      <c r="B808" s="69" t="str">
        <f>IF(AND(C808&lt;&gt;"",C808&lt;&gt;" -  -  -  -  - "),VLOOKUP(C808,exp!$A$8:$B$507,2,FALSE),"")</f>
        <v/>
      </c>
      <c r="C808" s="60"/>
      <c r="D808" s="69" t="str">
        <f>IF(AND(E808&lt;&gt;"",E808&lt;&gt;" -  -  -  -  - "),VLOOKUP(E808,acc!$A$8:$B$507,2,FALSE),"")</f>
        <v/>
      </c>
      <c r="E808" s="60"/>
      <c r="F808" s="44"/>
      <c r="G808" s="69" t="str">
        <f>IF(AND(H808&lt;&gt;"",H808&lt;&gt;" -  -  -  -  - "),VLOOKUP(H808,pay!$A$8:$B$507,2,FALSE),"")</f>
        <v/>
      </c>
      <c r="H808" s="60"/>
      <c r="I808" s="44"/>
      <c r="J808" s="93" t="str">
        <f t="shared" si="60"/>
        <v>OK</v>
      </c>
      <c r="K808" s="93" t="str">
        <f t="shared" si="61"/>
        <v>OK</v>
      </c>
      <c r="L808" s="93" t="str">
        <f t="shared" si="62"/>
        <v>OK</v>
      </c>
      <c r="M808" s="93" t="str">
        <f t="shared" si="63"/>
        <v>OK</v>
      </c>
      <c r="N808" s="63" t="str">
        <f t="shared" si="64"/>
        <v/>
      </c>
      <c r="O808" s="110">
        <f>SUMIF(exp!$B$8:$B$507,total!B808,exp!$Q$8:$Q$507)</f>
        <v>0</v>
      </c>
      <c r="P808" s="111">
        <f>IF(B808&lt;&gt;"",SUMIF(total!$B$8:$B$1007,total!B808,$F$8:$F$1007),0)</f>
        <v>0</v>
      </c>
      <c r="Q808" s="110">
        <f>SUMIF(total!$B$8:$B$1007,total!B808,$I$8:$I$1007)</f>
        <v>0</v>
      </c>
      <c r="R808" s="110">
        <f>SUMIF(acc!$B$8:$B$507,total!D808,acc!$J$8:$J$507)</f>
        <v>0</v>
      </c>
      <c r="S808" s="110">
        <f>IF(D808&lt;&gt;"",SUMIF(total!$D$8:$D$1007,total!D808,$F$8:$F$1007),0)</f>
        <v>0</v>
      </c>
      <c r="T808" s="110">
        <f>SUMIF(pay!$B$8:$B$507,total!G808,pay!$H$8:$H$507)</f>
        <v>0</v>
      </c>
      <c r="U808" s="110">
        <f>IF(G808&lt;&gt;"",SUMIF(total!$G$8:$G$1007,total!G808,$I$8:$I$1007),0)</f>
        <v>0</v>
      </c>
    </row>
    <row r="809" spans="1:21" x14ac:dyDescent="0.25">
      <c r="A809" s="69">
        <v>802</v>
      </c>
      <c r="B809" s="69" t="str">
        <f>IF(AND(C809&lt;&gt;"",C809&lt;&gt;" -  -  -  -  - "),VLOOKUP(C809,exp!$A$8:$B$507,2,FALSE),"")</f>
        <v/>
      </c>
      <c r="C809" s="60"/>
      <c r="D809" s="69" t="str">
        <f>IF(AND(E809&lt;&gt;"",E809&lt;&gt;" -  -  -  -  - "),VLOOKUP(E809,acc!$A$8:$B$507,2,FALSE),"")</f>
        <v/>
      </c>
      <c r="E809" s="60"/>
      <c r="F809" s="44"/>
      <c r="G809" s="69" t="str">
        <f>IF(AND(H809&lt;&gt;"",H809&lt;&gt;" -  -  -  -  - "),VLOOKUP(H809,pay!$A$8:$B$507,2,FALSE),"")</f>
        <v/>
      </c>
      <c r="H809" s="60"/>
      <c r="I809" s="44"/>
      <c r="J809" s="93" t="str">
        <f t="shared" si="60"/>
        <v>OK</v>
      </c>
      <c r="K809" s="93" t="str">
        <f t="shared" si="61"/>
        <v>OK</v>
      </c>
      <c r="L809" s="93" t="str">
        <f t="shared" si="62"/>
        <v>OK</v>
      </c>
      <c r="M809" s="93" t="str">
        <f t="shared" si="63"/>
        <v>OK</v>
      </c>
      <c r="N809" s="63" t="str">
        <f t="shared" si="64"/>
        <v/>
      </c>
      <c r="O809" s="110">
        <f>SUMIF(exp!$B$8:$B$507,total!B809,exp!$Q$8:$Q$507)</f>
        <v>0</v>
      </c>
      <c r="P809" s="111">
        <f>IF(B809&lt;&gt;"",SUMIF(total!$B$8:$B$1007,total!B809,$F$8:$F$1007),0)</f>
        <v>0</v>
      </c>
      <c r="Q809" s="110">
        <f>SUMIF(total!$B$8:$B$1007,total!B809,$I$8:$I$1007)</f>
        <v>0</v>
      </c>
      <c r="R809" s="110">
        <f>SUMIF(acc!$B$8:$B$507,total!D809,acc!$J$8:$J$507)</f>
        <v>0</v>
      </c>
      <c r="S809" s="110">
        <f>IF(D809&lt;&gt;"",SUMIF(total!$D$8:$D$1007,total!D809,$F$8:$F$1007),0)</f>
        <v>0</v>
      </c>
      <c r="T809" s="110">
        <f>SUMIF(pay!$B$8:$B$507,total!G809,pay!$H$8:$H$507)</f>
        <v>0</v>
      </c>
      <c r="U809" s="110">
        <f>IF(G809&lt;&gt;"",SUMIF(total!$G$8:$G$1007,total!G809,$I$8:$I$1007),0)</f>
        <v>0</v>
      </c>
    </row>
    <row r="810" spans="1:21" x14ac:dyDescent="0.25">
      <c r="A810" s="69">
        <v>803</v>
      </c>
      <c r="B810" s="69" t="str">
        <f>IF(AND(C810&lt;&gt;"",C810&lt;&gt;" -  -  -  -  - "),VLOOKUP(C810,exp!$A$8:$B$507,2,FALSE),"")</f>
        <v/>
      </c>
      <c r="C810" s="60"/>
      <c r="D810" s="69" t="str">
        <f>IF(AND(E810&lt;&gt;"",E810&lt;&gt;" -  -  -  -  - "),VLOOKUP(E810,acc!$A$8:$B$507,2,FALSE),"")</f>
        <v/>
      </c>
      <c r="E810" s="60"/>
      <c r="F810" s="44"/>
      <c r="G810" s="69" t="str">
        <f>IF(AND(H810&lt;&gt;"",H810&lt;&gt;" -  -  -  -  - "),VLOOKUP(H810,pay!$A$8:$B$507,2,FALSE),"")</f>
        <v/>
      </c>
      <c r="H810" s="60"/>
      <c r="I810" s="44"/>
      <c r="J810" s="93" t="str">
        <f t="shared" si="60"/>
        <v>OK</v>
      </c>
      <c r="K810" s="93" t="str">
        <f t="shared" si="61"/>
        <v>OK</v>
      </c>
      <c r="L810" s="93" t="str">
        <f t="shared" si="62"/>
        <v>OK</v>
      </c>
      <c r="M810" s="93" t="str">
        <f t="shared" si="63"/>
        <v>OK</v>
      </c>
      <c r="N810" s="63" t="str">
        <f t="shared" si="64"/>
        <v/>
      </c>
      <c r="O810" s="110">
        <f>SUMIF(exp!$B$8:$B$507,total!B810,exp!$Q$8:$Q$507)</f>
        <v>0</v>
      </c>
      <c r="P810" s="111">
        <f>IF(B810&lt;&gt;"",SUMIF(total!$B$8:$B$1007,total!B810,$F$8:$F$1007),0)</f>
        <v>0</v>
      </c>
      <c r="Q810" s="110">
        <f>SUMIF(total!$B$8:$B$1007,total!B810,$I$8:$I$1007)</f>
        <v>0</v>
      </c>
      <c r="R810" s="110">
        <f>SUMIF(acc!$B$8:$B$507,total!D810,acc!$J$8:$J$507)</f>
        <v>0</v>
      </c>
      <c r="S810" s="110">
        <f>IF(D810&lt;&gt;"",SUMIF(total!$D$8:$D$1007,total!D810,$F$8:$F$1007),0)</f>
        <v>0</v>
      </c>
      <c r="T810" s="110">
        <f>SUMIF(pay!$B$8:$B$507,total!G810,pay!$H$8:$H$507)</f>
        <v>0</v>
      </c>
      <c r="U810" s="110">
        <f>IF(G810&lt;&gt;"",SUMIF(total!$G$8:$G$1007,total!G810,$I$8:$I$1007),0)</f>
        <v>0</v>
      </c>
    </row>
    <row r="811" spans="1:21" x14ac:dyDescent="0.25">
      <c r="A811" s="69">
        <v>804</v>
      </c>
      <c r="B811" s="69" t="str">
        <f>IF(AND(C811&lt;&gt;"",C811&lt;&gt;" -  -  -  -  - "),VLOOKUP(C811,exp!$A$8:$B$507,2,FALSE),"")</f>
        <v/>
      </c>
      <c r="C811" s="60"/>
      <c r="D811" s="69" t="str">
        <f>IF(AND(E811&lt;&gt;"",E811&lt;&gt;" -  -  -  -  - "),VLOOKUP(E811,acc!$A$8:$B$507,2,FALSE),"")</f>
        <v/>
      </c>
      <c r="E811" s="60"/>
      <c r="F811" s="44"/>
      <c r="G811" s="69" t="str">
        <f>IF(AND(H811&lt;&gt;"",H811&lt;&gt;" -  -  -  -  - "),VLOOKUP(H811,pay!$A$8:$B$507,2,FALSE),"")</f>
        <v/>
      </c>
      <c r="H811" s="60"/>
      <c r="I811" s="44"/>
      <c r="J811" s="93" t="str">
        <f t="shared" si="60"/>
        <v>OK</v>
      </c>
      <c r="K811" s="93" t="str">
        <f t="shared" si="61"/>
        <v>OK</v>
      </c>
      <c r="L811" s="93" t="str">
        <f t="shared" si="62"/>
        <v>OK</v>
      </c>
      <c r="M811" s="93" t="str">
        <f t="shared" si="63"/>
        <v>OK</v>
      </c>
      <c r="N811" s="63" t="str">
        <f t="shared" si="64"/>
        <v/>
      </c>
      <c r="O811" s="110">
        <f>SUMIF(exp!$B$8:$B$507,total!B811,exp!$Q$8:$Q$507)</f>
        <v>0</v>
      </c>
      <c r="P811" s="111">
        <f>IF(B811&lt;&gt;"",SUMIF(total!$B$8:$B$1007,total!B811,$F$8:$F$1007),0)</f>
        <v>0</v>
      </c>
      <c r="Q811" s="110">
        <f>SUMIF(total!$B$8:$B$1007,total!B811,$I$8:$I$1007)</f>
        <v>0</v>
      </c>
      <c r="R811" s="110">
        <f>SUMIF(acc!$B$8:$B$507,total!D811,acc!$J$8:$J$507)</f>
        <v>0</v>
      </c>
      <c r="S811" s="110">
        <f>IF(D811&lt;&gt;"",SUMIF(total!$D$8:$D$1007,total!D811,$F$8:$F$1007),0)</f>
        <v>0</v>
      </c>
      <c r="T811" s="110">
        <f>SUMIF(pay!$B$8:$B$507,total!G811,pay!$H$8:$H$507)</f>
        <v>0</v>
      </c>
      <c r="U811" s="110">
        <f>IF(G811&lt;&gt;"",SUMIF(total!$G$8:$G$1007,total!G811,$I$8:$I$1007),0)</f>
        <v>0</v>
      </c>
    </row>
    <row r="812" spans="1:21" x14ac:dyDescent="0.25">
      <c r="A812" s="69">
        <v>805</v>
      </c>
      <c r="B812" s="69" t="str">
        <f>IF(AND(C812&lt;&gt;"",C812&lt;&gt;" -  -  -  -  - "),VLOOKUP(C812,exp!$A$8:$B$507,2,FALSE),"")</f>
        <v/>
      </c>
      <c r="C812" s="60"/>
      <c r="D812" s="69" t="str">
        <f>IF(AND(E812&lt;&gt;"",E812&lt;&gt;" -  -  -  -  - "),VLOOKUP(E812,acc!$A$8:$B$507,2,FALSE),"")</f>
        <v/>
      </c>
      <c r="E812" s="60"/>
      <c r="F812" s="44"/>
      <c r="G812" s="69" t="str">
        <f>IF(AND(H812&lt;&gt;"",H812&lt;&gt;" -  -  -  -  - "),VLOOKUP(H812,pay!$A$8:$B$507,2,FALSE),"")</f>
        <v/>
      </c>
      <c r="H812" s="60"/>
      <c r="I812" s="44"/>
      <c r="J812" s="93" t="str">
        <f t="shared" si="60"/>
        <v>OK</v>
      </c>
      <c r="K812" s="93" t="str">
        <f t="shared" si="61"/>
        <v>OK</v>
      </c>
      <c r="L812" s="93" t="str">
        <f t="shared" si="62"/>
        <v>OK</v>
      </c>
      <c r="M812" s="93" t="str">
        <f t="shared" si="63"/>
        <v>OK</v>
      </c>
      <c r="N812" s="63" t="str">
        <f t="shared" si="64"/>
        <v/>
      </c>
      <c r="O812" s="110">
        <f>SUMIF(exp!$B$8:$B$507,total!B812,exp!$Q$8:$Q$507)</f>
        <v>0</v>
      </c>
      <c r="P812" s="111">
        <f>IF(B812&lt;&gt;"",SUMIF(total!$B$8:$B$1007,total!B812,$F$8:$F$1007),0)</f>
        <v>0</v>
      </c>
      <c r="Q812" s="110">
        <f>SUMIF(total!$B$8:$B$1007,total!B812,$I$8:$I$1007)</f>
        <v>0</v>
      </c>
      <c r="R812" s="110">
        <f>SUMIF(acc!$B$8:$B$507,total!D812,acc!$J$8:$J$507)</f>
        <v>0</v>
      </c>
      <c r="S812" s="110">
        <f>IF(D812&lt;&gt;"",SUMIF(total!$D$8:$D$1007,total!D812,$F$8:$F$1007),0)</f>
        <v>0</v>
      </c>
      <c r="T812" s="110">
        <f>SUMIF(pay!$B$8:$B$507,total!G812,pay!$H$8:$H$507)</f>
        <v>0</v>
      </c>
      <c r="U812" s="110">
        <f>IF(G812&lt;&gt;"",SUMIF(total!$G$8:$G$1007,total!G812,$I$8:$I$1007),0)</f>
        <v>0</v>
      </c>
    </row>
    <row r="813" spans="1:21" x14ac:dyDescent="0.25">
      <c r="A813" s="69">
        <v>806</v>
      </c>
      <c r="B813" s="69" t="str">
        <f>IF(AND(C813&lt;&gt;"",C813&lt;&gt;" -  -  -  -  - "),VLOOKUP(C813,exp!$A$8:$B$507,2,FALSE),"")</f>
        <v/>
      </c>
      <c r="C813" s="60"/>
      <c r="D813" s="69" t="str">
        <f>IF(AND(E813&lt;&gt;"",E813&lt;&gt;" -  -  -  -  - "),VLOOKUP(E813,acc!$A$8:$B$507,2,FALSE),"")</f>
        <v/>
      </c>
      <c r="E813" s="60"/>
      <c r="F813" s="44"/>
      <c r="G813" s="69" t="str">
        <f>IF(AND(H813&lt;&gt;"",H813&lt;&gt;" -  -  -  -  - "),VLOOKUP(H813,pay!$A$8:$B$507,2,FALSE),"")</f>
        <v/>
      </c>
      <c r="H813" s="60"/>
      <c r="I813" s="44"/>
      <c r="J813" s="93" t="str">
        <f t="shared" si="60"/>
        <v>OK</v>
      </c>
      <c r="K813" s="93" t="str">
        <f t="shared" si="61"/>
        <v>OK</v>
      </c>
      <c r="L813" s="93" t="str">
        <f t="shared" si="62"/>
        <v>OK</v>
      </c>
      <c r="M813" s="93" t="str">
        <f t="shared" si="63"/>
        <v>OK</v>
      </c>
      <c r="N813" s="63" t="str">
        <f t="shared" si="64"/>
        <v/>
      </c>
      <c r="O813" s="110">
        <f>SUMIF(exp!$B$8:$B$507,total!B813,exp!$Q$8:$Q$507)</f>
        <v>0</v>
      </c>
      <c r="P813" s="111">
        <f>IF(B813&lt;&gt;"",SUMIF(total!$B$8:$B$1007,total!B813,$F$8:$F$1007),0)</f>
        <v>0</v>
      </c>
      <c r="Q813" s="110">
        <f>SUMIF(total!$B$8:$B$1007,total!B813,$I$8:$I$1007)</f>
        <v>0</v>
      </c>
      <c r="R813" s="110">
        <f>SUMIF(acc!$B$8:$B$507,total!D813,acc!$J$8:$J$507)</f>
        <v>0</v>
      </c>
      <c r="S813" s="110">
        <f>IF(D813&lt;&gt;"",SUMIF(total!$D$8:$D$1007,total!D813,$F$8:$F$1007),0)</f>
        <v>0</v>
      </c>
      <c r="T813" s="110">
        <f>SUMIF(pay!$B$8:$B$507,total!G813,pay!$H$8:$H$507)</f>
        <v>0</v>
      </c>
      <c r="U813" s="110">
        <f>IF(G813&lt;&gt;"",SUMIF(total!$G$8:$G$1007,total!G813,$I$8:$I$1007),0)</f>
        <v>0</v>
      </c>
    </row>
    <row r="814" spans="1:21" x14ac:dyDescent="0.25">
      <c r="A814" s="69">
        <v>807</v>
      </c>
      <c r="B814" s="69" t="str">
        <f>IF(AND(C814&lt;&gt;"",C814&lt;&gt;" -  -  -  -  - "),VLOOKUP(C814,exp!$A$8:$B$507,2,FALSE),"")</f>
        <v/>
      </c>
      <c r="C814" s="60"/>
      <c r="D814" s="69" t="str">
        <f>IF(AND(E814&lt;&gt;"",E814&lt;&gt;" -  -  -  -  - "),VLOOKUP(E814,acc!$A$8:$B$507,2,FALSE),"")</f>
        <v/>
      </c>
      <c r="E814" s="60"/>
      <c r="F814" s="44"/>
      <c r="G814" s="69" t="str">
        <f>IF(AND(H814&lt;&gt;"",H814&lt;&gt;" -  -  -  -  - "),VLOOKUP(H814,pay!$A$8:$B$507,2,FALSE),"")</f>
        <v/>
      </c>
      <c r="H814" s="60"/>
      <c r="I814" s="44"/>
      <c r="J814" s="93" t="str">
        <f t="shared" si="60"/>
        <v>OK</v>
      </c>
      <c r="K814" s="93" t="str">
        <f t="shared" si="61"/>
        <v>OK</v>
      </c>
      <c r="L814" s="93" t="str">
        <f t="shared" si="62"/>
        <v>OK</v>
      </c>
      <c r="M814" s="93" t="str">
        <f t="shared" si="63"/>
        <v>OK</v>
      </c>
      <c r="N814" s="63" t="str">
        <f t="shared" si="64"/>
        <v/>
      </c>
      <c r="O814" s="110">
        <f>SUMIF(exp!$B$8:$B$507,total!B814,exp!$Q$8:$Q$507)</f>
        <v>0</v>
      </c>
      <c r="P814" s="111">
        <f>IF(B814&lt;&gt;"",SUMIF(total!$B$8:$B$1007,total!B814,$F$8:$F$1007),0)</f>
        <v>0</v>
      </c>
      <c r="Q814" s="110">
        <f>SUMIF(total!$B$8:$B$1007,total!B814,$I$8:$I$1007)</f>
        <v>0</v>
      </c>
      <c r="R814" s="110">
        <f>SUMIF(acc!$B$8:$B$507,total!D814,acc!$J$8:$J$507)</f>
        <v>0</v>
      </c>
      <c r="S814" s="110">
        <f>IF(D814&lt;&gt;"",SUMIF(total!$D$8:$D$1007,total!D814,$F$8:$F$1007),0)</f>
        <v>0</v>
      </c>
      <c r="T814" s="110">
        <f>SUMIF(pay!$B$8:$B$507,total!G814,pay!$H$8:$H$507)</f>
        <v>0</v>
      </c>
      <c r="U814" s="110">
        <f>IF(G814&lt;&gt;"",SUMIF(total!$G$8:$G$1007,total!G814,$I$8:$I$1007),0)</f>
        <v>0</v>
      </c>
    </row>
    <row r="815" spans="1:21" x14ac:dyDescent="0.25">
      <c r="A815" s="69">
        <v>808</v>
      </c>
      <c r="B815" s="69" t="str">
        <f>IF(AND(C815&lt;&gt;"",C815&lt;&gt;" -  -  -  -  - "),VLOOKUP(C815,exp!$A$8:$B$507,2,FALSE),"")</f>
        <v/>
      </c>
      <c r="C815" s="60"/>
      <c r="D815" s="69" t="str">
        <f>IF(AND(E815&lt;&gt;"",E815&lt;&gt;" -  -  -  -  - "),VLOOKUP(E815,acc!$A$8:$B$507,2,FALSE),"")</f>
        <v/>
      </c>
      <c r="E815" s="60"/>
      <c r="F815" s="44"/>
      <c r="G815" s="69" t="str">
        <f>IF(AND(H815&lt;&gt;"",H815&lt;&gt;" -  -  -  -  - "),VLOOKUP(H815,pay!$A$8:$B$507,2,FALSE),"")</f>
        <v/>
      </c>
      <c r="H815" s="60"/>
      <c r="I815" s="44"/>
      <c r="J815" s="93" t="str">
        <f t="shared" si="60"/>
        <v>OK</v>
      </c>
      <c r="K815" s="93" t="str">
        <f t="shared" si="61"/>
        <v>OK</v>
      </c>
      <c r="L815" s="93" t="str">
        <f t="shared" si="62"/>
        <v>OK</v>
      </c>
      <c r="M815" s="93" t="str">
        <f t="shared" si="63"/>
        <v>OK</v>
      </c>
      <c r="N815" s="63" t="str">
        <f t="shared" si="64"/>
        <v/>
      </c>
      <c r="O815" s="110">
        <f>SUMIF(exp!$B$8:$B$507,total!B815,exp!$Q$8:$Q$507)</f>
        <v>0</v>
      </c>
      <c r="P815" s="111">
        <f>IF(B815&lt;&gt;"",SUMIF(total!$B$8:$B$1007,total!B815,$F$8:$F$1007),0)</f>
        <v>0</v>
      </c>
      <c r="Q815" s="110">
        <f>SUMIF(total!$B$8:$B$1007,total!B815,$I$8:$I$1007)</f>
        <v>0</v>
      </c>
      <c r="R815" s="110">
        <f>SUMIF(acc!$B$8:$B$507,total!D815,acc!$J$8:$J$507)</f>
        <v>0</v>
      </c>
      <c r="S815" s="110">
        <f>IF(D815&lt;&gt;"",SUMIF(total!$D$8:$D$1007,total!D815,$F$8:$F$1007),0)</f>
        <v>0</v>
      </c>
      <c r="T815" s="110">
        <f>SUMIF(pay!$B$8:$B$507,total!G815,pay!$H$8:$H$507)</f>
        <v>0</v>
      </c>
      <c r="U815" s="110">
        <f>IF(G815&lt;&gt;"",SUMIF(total!$G$8:$G$1007,total!G815,$I$8:$I$1007),0)</f>
        <v>0</v>
      </c>
    </row>
    <row r="816" spans="1:21" x14ac:dyDescent="0.25">
      <c r="A816" s="69">
        <v>809</v>
      </c>
      <c r="B816" s="69" t="str">
        <f>IF(AND(C816&lt;&gt;"",C816&lt;&gt;" -  -  -  -  - "),VLOOKUP(C816,exp!$A$8:$B$507,2,FALSE),"")</f>
        <v/>
      </c>
      <c r="C816" s="60"/>
      <c r="D816" s="69" t="str">
        <f>IF(AND(E816&lt;&gt;"",E816&lt;&gt;" -  -  -  -  - "),VLOOKUP(E816,acc!$A$8:$B$507,2,FALSE),"")</f>
        <v/>
      </c>
      <c r="E816" s="60"/>
      <c r="F816" s="44"/>
      <c r="G816" s="69" t="str">
        <f>IF(AND(H816&lt;&gt;"",H816&lt;&gt;" -  -  -  -  - "),VLOOKUP(H816,pay!$A$8:$B$507,2,FALSE),"")</f>
        <v/>
      </c>
      <c r="H816" s="60"/>
      <c r="I816" s="44"/>
      <c r="J816" s="93" t="str">
        <f t="shared" si="60"/>
        <v>OK</v>
      </c>
      <c r="K816" s="93" t="str">
        <f t="shared" si="61"/>
        <v>OK</v>
      </c>
      <c r="L816" s="93" t="str">
        <f t="shared" si="62"/>
        <v>OK</v>
      </c>
      <c r="M816" s="93" t="str">
        <f t="shared" si="63"/>
        <v>OK</v>
      </c>
      <c r="N816" s="63" t="str">
        <f t="shared" si="64"/>
        <v/>
      </c>
      <c r="O816" s="110">
        <f>SUMIF(exp!$B$8:$B$507,total!B816,exp!$Q$8:$Q$507)</f>
        <v>0</v>
      </c>
      <c r="P816" s="111">
        <f>IF(B816&lt;&gt;"",SUMIF(total!$B$8:$B$1007,total!B816,$F$8:$F$1007),0)</f>
        <v>0</v>
      </c>
      <c r="Q816" s="110">
        <f>SUMIF(total!$B$8:$B$1007,total!B816,$I$8:$I$1007)</f>
        <v>0</v>
      </c>
      <c r="R816" s="110">
        <f>SUMIF(acc!$B$8:$B$507,total!D816,acc!$J$8:$J$507)</f>
        <v>0</v>
      </c>
      <c r="S816" s="110">
        <f>IF(D816&lt;&gt;"",SUMIF(total!$D$8:$D$1007,total!D816,$F$8:$F$1007),0)</f>
        <v>0</v>
      </c>
      <c r="T816" s="110">
        <f>SUMIF(pay!$B$8:$B$507,total!G816,pay!$H$8:$H$507)</f>
        <v>0</v>
      </c>
      <c r="U816" s="110">
        <f>IF(G816&lt;&gt;"",SUMIF(total!$G$8:$G$1007,total!G816,$I$8:$I$1007),0)</f>
        <v>0</v>
      </c>
    </row>
    <row r="817" spans="1:21" x14ac:dyDescent="0.25">
      <c r="A817" s="69">
        <v>810</v>
      </c>
      <c r="B817" s="69" t="str">
        <f>IF(AND(C817&lt;&gt;"",C817&lt;&gt;" -  -  -  -  - "),VLOOKUP(C817,exp!$A$8:$B$507,2,FALSE),"")</f>
        <v/>
      </c>
      <c r="C817" s="60"/>
      <c r="D817" s="69" t="str">
        <f>IF(AND(E817&lt;&gt;"",E817&lt;&gt;" -  -  -  -  - "),VLOOKUP(E817,acc!$A$8:$B$507,2,FALSE),"")</f>
        <v/>
      </c>
      <c r="E817" s="60"/>
      <c r="F817" s="44"/>
      <c r="G817" s="69" t="str">
        <f>IF(AND(H817&lt;&gt;"",H817&lt;&gt;" -  -  -  -  - "),VLOOKUP(H817,pay!$A$8:$B$507,2,FALSE),"")</f>
        <v/>
      </c>
      <c r="H817" s="60"/>
      <c r="I817" s="44"/>
      <c r="J817" s="93" t="str">
        <f t="shared" si="60"/>
        <v>OK</v>
      </c>
      <c r="K817" s="93" t="str">
        <f t="shared" si="61"/>
        <v>OK</v>
      </c>
      <c r="L817" s="93" t="str">
        <f t="shared" si="62"/>
        <v>OK</v>
      </c>
      <c r="M817" s="93" t="str">
        <f t="shared" si="63"/>
        <v>OK</v>
      </c>
      <c r="N817" s="63" t="str">
        <f t="shared" si="64"/>
        <v/>
      </c>
      <c r="O817" s="110">
        <f>SUMIF(exp!$B$8:$B$507,total!B817,exp!$Q$8:$Q$507)</f>
        <v>0</v>
      </c>
      <c r="P817" s="111">
        <f>IF(B817&lt;&gt;"",SUMIF(total!$B$8:$B$1007,total!B817,$F$8:$F$1007),0)</f>
        <v>0</v>
      </c>
      <c r="Q817" s="110">
        <f>SUMIF(total!$B$8:$B$1007,total!B817,$I$8:$I$1007)</f>
        <v>0</v>
      </c>
      <c r="R817" s="110">
        <f>SUMIF(acc!$B$8:$B$507,total!D817,acc!$J$8:$J$507)</f>
        <v>0</v>
      </c>
      <c r="S817" s="110">
        <f>IF(D817&lt;&gt;"",SUMIF(total!$D$8:$D$1007,total!D817,$F$8:$F$1007),0)</f>
        <v>0</v>
      </c>
      <c r="T817" s="110">
        <f>SUMIF(pay!$B$8:$B$507,total!G817,pay!$H$8:$H$507)</f>
        <v>0</v>
      </c>
      <c r="U817" s="110">
        <f>IF(G817&lt;&gt;"",SUMIF(total!$G$8:$G$1007,total!G817,$I$8:$I$1007),0)</f>
        <v>0</v>
      </c>
    </row>
    <row r="818" spans="1:21" x14ac:dyDescent="0.25">
      <c r="A818" s="69">
        <v>811</v>
      </c>
      <c r="B818" s="69" t="str">
        <f>IF(AND(C818&lt;&gt;"",C818&lt;&gt;" -  -  -  -  - "),VLOOKUP(C818,exp!$A$8:$B$507,2,FALSE),"")</f>
        <v/>
      </c>
      <c r="C818" s="60"/>
      <c r="D818" s="69" t="str">
        <f>IF(AND(E818&lt;&gt;"",E818&lt;&gt;" -  -  -  -  - "),VLOOKUP(E818,acc!$A$8:$B$507,2,FALSE),"")</f>
        <v/>
      </c>
      <c r="E818" s="60"/>
      <c r="F818" s="44"/>
      <c r="G818" s="69" t="str">
        <f>IF(AND(H818&lt;&gt;"",H818&lt;&gt;" -  -  -  -  - "),VLOOKUP(H818,pay!$A$8:$B$507,2,FALSE),"")</f>
        <v/>
      </c>
      <c r="H818" s="60"/>
      <c r="I818" s="44"/>
      <c r="J818" s="93" t="str">
        <f t="shared" si="60"/>
        <v>OK</v>
      </c>
      <c r="K818" s="93" t="str">
        <f t="shared" si="61"/>
        <v>OK</v>
      </c>
      <c r="L818" s="93" t="str">
        <f t="shared" si="62"/>
        <v>OK</v>
      </c>
      <c r="M818" s="93" t="str">
        <f t="shared" si="63"/>
        <v>OK</v>
      </c>
      <c r="N818" s="63" t="str">
        <f t="shared" si="64"/>
        <v/>
      </c>
      <c r="O818" s="110">
        <f>SUMIF(exp!$B$8:$B$507,total!B818,exp!$Q$8:$Q$507)</f>
        <v>0</v>
      </c>
      <c r="P818" s="111">
        <f>IF(B818&lt;&gt;"",SUMIF(total!$B$8:$B$1007,total!B818,$F$8:$F$1007),0)</f>
        <v>0</v>
      </c>
      <c r="Q818" s="110">
        <f>SUMIF(total!$B$8:$B$1007,total!B818,$I$8:$I$1007)</f>
        <v>0</v>
      </c>
      <c r="R818" s="110">
        <f>SUMIF(acc!$B$8:$B$507,total!D818,acc!$J$8:$J$507)</f>
        <v>0</v>
      </c>
      <c r="S818" s="110">
        <f>IF(D818&lt;&gt;"",SUMIF(total!$D$8:$D$1007,total!D818,$F$8:$F$1007),0)</f>
        <v>0</v>
      </c>
      <c r="T818" s="110">
        <f>SUMIF(pay!$B$8:$B$507,total!G818,pay!$H$8:$H$507)</f>
        <v>0</v>
      </c>
      <c r="U818" s="110">
        <f>IF(G818&lt;&gt;"",SUMIF(total!$G$8:$G$1007,total!G818,$I$8:$I$1007),0)</f>
        <v>0</v>
      </c>
    </row>
    <row r="819" spans="1:21" x14ac:dyDescent="0.25">
      <c r="A819" s="69">
        <v>812</v>
      </c>
      <c r="B819" s="69" t="str">
        <f>IF(AND(C819&lt;&gt;"",C819&lt;&gt;" -  -  -  -  - "),VLOOKUP(C819,exp!$A$8:$B$507,2,FALSE),"")</f>
        <v/>
      </c>
      <c r="C819" s="60"/>
      <c r="D819" s="69" t="str">
        <f>IF(AND(E819&lt;&gt;"",E819&lt;&gt;" -  -  -  -  - "),VLOOKUP(E819,acc!$A$8:$B$507,2,FALSE),"")</f>
        <v/>
      </c>
      <c r="E819" s="60"/>
      <c r="F819" s="44"/>
      <c r="G819" s="69" t="str">
        <f>IF(AND(H819&lt;&gt;"",H819&lt;&gt;" -  -  -  -  - "),VLOOKUP(H819,pay!$A$8:$B$507,2,FALSE),"")</f>
        <v/>
      </c>
      <c r="H819" s="60"/>
      <c r="I819" s="44"/>
      <c r="J819" s="93" t="str">
        <f t="shared" si="60"/>
        <v>OK</v>
      </c>
      <c r="K819" s="93" t="str">
        <f t="shared" si="61"/>
        <v>OK</v>
      </c>
      <c r="L819" s="93" t="str">
        <f t="shared" si="62"/>
        <v>OK</v>
      </c>
      <c r="M819" s="93" t="str">
        <f t="shared" si="63"/>
        <v>OK</v>
      </c>
      <c r="N819" s="63" t="str">
        <f t="shared" si="64"/>
        <v/>
      </c>
      <c r="O819" s="110">
        <f>SUMIF(exp!$B$8:$B$507,total!B819,exp!$Q$8:$Q$507)</f>
        <v>0</v>
      </c>
      <c r="P819" s="111">
        <f>IF(B819&lt;&gt;"",SUMIF(total!$B$8:$B$1007,total!B819,$F$8:$F$1007),0)</f>
        <v>0</v>
      </c>
      <c r="Q819" s="110">
        <f>SUMIF(total!$B$8:$B$1007,total!B819,$I$8:$I$1007)</f>
        <v>0</v>
      </c>
      <c r="R819" s="110">
        <f>SUMIF(acc!$B$8:$B$507,total!D819,acc!$J$8:$J$507)</f>
        <v>0</v>
      </c>
      <c r="S819" s="110">
        <f>IF(D819&lt;&gt;"",SUMIF(total!$D$8:$D$1007,total!D819,$F$8:$F$1007),0)</f>
        <v>0</v>
      </c>
      <c r="T819" s="110">
        <f>SUMIF(pay!$B$8:$B$507,total!G819,pay!$H$8:$H$507)</f>
        <v>0</v>
      </c>
      <c r="U819" s="110">
        <f>IF(G819&lt;&gt;"",SUMIF(total!$G$8:$G$1007,total!G819,$I$8:$I$1007),0)</f>
        <v>0</v>
      </c>
    </row>
    <row r="820" spans="1:21" x14ac:dyDescent="0.25">
      <c r="A820" s="69">
        <v>813</v>
      </c>
      <c r="B820" s="69" t="str">
        <f>IF(AND(C820&lt;&gt;"",C820&lt;&gt;" -  -  -  -  - "),VLOOKUP(C820,exp!$A$8:$B$507,2,FALSE),"")</f>
        <v/>
      </c>
      <c r="C820" s="60"/>
      <c r="D820" s="69" t="str">
        <f>IF(AND(E820&lt;&gt;"",E820&lt;&gt;" -  -  -  -  - "),VLOOKUP(E820,acc!$A$8:$B$507,2,FALSE),"")</f>
        <v/>
      </c>
      <c r="E820" s="60"/>
      <c r="F820" s="44"/>
      <c r="G820" s="69" t="str">
        <f>IF(AND(H820&lt;&gt;"",H820&lt;&gt;" -  -  -  -  - "),VLOOKUP(H820,pay!$A$8:$B$507,2,FALSE),"")</f>
        <v/>
      </c>
      <c r="H820" s="60"/>
      <c r="I820" s="44"/>
      <c r="J820" s="93" t="str">
        <f t="shared" si="60"/>
        <v>OK</v>
      </c>
      <c r="K820" s="93" t="str">
        <f t="shared" si="61"/>
        <v>OK</v>
      </c>
      <c r="L820" s="93" t="str">
        <f t="shared" si="62"/>
        <v>OK</v>
      </c>
      <c r="M820" s="93" t="str">
        <f t="shared" si="63"/>
        <v>OK</v>
      </c>
      <c r="N820" s="63" t="str">
        <f t="shared" si="64"/>
        <v/>
      </c>
      <c r="O820" s="110">
        <f>SUMIF(exp!$B$8:$B$507,total!B820,exp!$Q$8:$Q$507)</f>
        <v>0</v>
      </c>
      <c r="P820" s="111">
        <f>IF(B820&lt;&gt;"",SUMIF(total!$B$8:$B$1007,total!B820,$F$8:$F$1007),0)</f>
        <v>0</v>
      </c>
      <c r="Q820" s="110">
        <f>SUMIF(total!$B$8:$B$1007,total!B820,$I$8:$I$1007)</f>
        <v>0</v>
      </c>
      <c r="R820" s="110">
        <f>SUMIF(acc!$B$8:$B$507,total!D820,acc!$J$8:$J$507)</f>
        <v>0</v>
      </c>
      <c r="S820" s="110">
        <f>IF(D820&lt;&gt;"",SUMIF(total!$D$8:$D$1007,total!D820,$F$8:$F$1007),0)</f>
        <v>0</v>
      </c>
      <c r="T820" s="110">
        <f>SUMIF(pay!$B$8:$B$507,total!G820,pay!$H$8:$H$507)</f>
        <v>0</v>
      </c>
      <c r="U820" s="110">
        <f>IF(G820&lt;&gt;"",SUMIF(total!$G$8:$G$1007,total!G820,$I$8:$I$1007),0)</f>
        <v>0</v>
      </c>
    </row>
    <row r="821" spans="1:21" x14ac:dyDescent="0.25">
      <c r="A821" s="69">
        <v>814</v>
      </c>
      <c r="B821" s="69" t="str">
        <f>IF(AND(C821&lt;&gt;"",C821&lt;&gt;" -  -  -  -  - "),VLOOKUP(C821,exp!$A$8:$B$507,2,FALSE),"")</f>
        <v/>
      </c>
      <c r="C821" s="60"/>
      <c r="D821" s="69" t="str">
        <f>IF(AND(E821&lt;&gt;"",E821&lt;&gt;" -  -  -  -  - "),VLOOKUP(E821,acc!$A$8:$B$507,2,FALSE),"")</f>
        <v/>
      </c>
      <c r="E821" s="60"/>
      <c r="F821" s="44"/>
      <c r="G821" s="69" t="str">
        <f>IF(AND(H821&lt;&gt;"",H821&lt;&gt;" -  -  -  -  - "),VLOOKUP(H821,pay!$A$8:$B$507,2,FALSE),"")</f>
        <v/>
      </c>
      <c r="H821" s="60"/>
      <c r="I821" s="44"/>
      <c r="J821" s="93" t="str">
        <f t="shared" si="60"/>
        <v>OK</v>
      </c>
      <c r="K821" s="93" t="str">
        <f t="shared" si="61"/>
        <v>OK</v>
      </c>
      <c r="L821" s="93" t="str">
        <f t="shared" si="62"/>
        <v>OK</v>
      </c>
      <c r="M821" s="93" t="str">
        <f t="shared" si="63"/>
        <v>OK</v>
      </c>
      <c r="N821" s="63" t="str">
        <f t="shared" si="64"/>
        <v/>
      </c>
      <c r="O821" s="110">
        <f>SUMIF(exp!$B$8:$B$507,total!B821,exp!$Q$8:$Q$507)</f>
        <v>0</v>
      </c>
      <c r="P821" s="111">
        <f>IF(B821&lt;&gt;"",SUMIF(total!$B$8:$B$1007,total!B821,$F$8:$F$1007),0)</f>
        <v>0</v>
      </c>
      <c r="Q821" s="110">
        <f>SUMIF(total!$B$8:$B$1007,total!B821,$I$8:$I$1007)</f>
        <v>0</v>
      </c>
      <c r="R821" s="110">
        <f>SUMIF(acc!$B$8:$B$507,total!D821,acc!$J$8:$J$507)</f>
        <v>0</v>
      </c>
      <c r="S821" s="110">
        <f>IF(D821&lt;&gt;"",SUMIF(total!$D$8:$D$1007,total!D821,$F$8:$F$1007),0)</f>
        <v>0</v>
      </c>
      <c r="T821" s="110">
        <f>SUMIF(pay!$B$8:$B$507,total!G821,pay!$H$8:$H$507)</f>
        <v>0</v>
      </c>
      <c r="U821" s="110">
        <f>IF(G821&lt;&gt;"",SUMIF(total!$G$8:$G$1007,total!G821,$I$8:$I$1007),0)</f>
        <v>0</v>
      </c>
    </row>
    <row r="822" spans="1:21" x14ac:dyDescent="0.25">
      <c r="A822" s="69">
        <v>815</v>
      </c>
      <c r="B822" s="69" t="str">
        <f>IF(AND(C822&lt;&gt;"",C822&lt;&gt;" -  -  -  -  - "),VLOOKUP(C822,exp!$A$8:$B$507,2,FALSE),"")</f>
        <v/>
      </c>
      <c r="C822" s="60"/>
      <c r="D822" s="69" t="str">
        <f>IF(AND(E822&lt;&gt;"",E822&lt;&gt;" -  -  -  -  - "),VLOOKUP(E822,acc!$A$8:$B$507,2,FALSE),"")</f>
        <v/>
      </c>
      <c r="E822" s="60"/>
      <c r="F822" s="44"/>
      <c r="G822" s="69" t="str">
        <f>IF(AND(H822&lt;&gt;"",H822&lt;&gt;" -  -  -  -  - "),VLOOKUP(H822,pay!$A$8:$B$507,2,FALSE),"")</f>
        <v/>
      </c>
      <c r="H822" s="60"/>
      <c r="I822" s="44"/>
      <c r="J822" s="93" t="str">
        <f t="shared" si="60"/>
        <v>OK</v>
      </c>
      <c r="K822" s="93" t="str">
        <f t="shared" si="61"/>
        <v>OK</v>
      </c>
      <c r="L822" s="93" t="str">
        <f t="shared" si="62"/>
        <v>OK</v>
      </c>
      <c r="M822" s="93" t="str">
        <f t="shared" si="63"/>
        <v>OK</v>
      </c>
      <c r="N822" s="63" t="str">
        <f t="shared" si="64"/>
        <v/>
      </c>
      <c r="O822" s="110">
        <f>SUMIF(exp!$B$8:$B$507,total!B822,exp!$Q$8:$Q$507)</f>
        <v>0</v>
      </c>
      <c r="P822" s="111">
        <f>IF(B822&lt;&gt;"",SUMIF(total!$B$8:$B$1007,total!B822,$F$8:$F$1007),0)</f>
        <v>0</v>
      </c>
      <c r="Q822" s="110">
        <f>SUMIF(total!$B$8:$B$1007,total!B822,$I$8:$I$1007)</f>
        <v>0</v>
      </c>
      <c r="R822" s="110">
        <f>SUMIF(acc!$B$8:$B$507,total!D822,acc!$J$8:$J$507)</f>
        <v>0</v>
      </c>
      <c r="S822" s="110">
        <f>IF(D822&lt;&gt;"",SUMIF(total!$D$8:$D$1007,total!D822,$F$8:$F$1007),0)</f>
        <v>0</v>
      </c>
      <c r="T822" s="110">
        <f>SUMIF(pay!$B$8:$B$507,total!G822,pay!$H$8:$H$507)</f>
        <v>0</v>
      </c>
      <c r="U822" s="110">
        <f>IF(G822&lt;&gt;"",SUMIF(total!$G$8:$G$1007,total!G822,$I$8:$I$1007),0)</f>
        <v>0</v>
      </c>
    </row>
    <row r="823" spans="1:21" x14ac:dyDescent="0.25">
      <c r="A823" s="69">
        <v>816</v>
      </c>
      <c r="B823" s="69" t="str">
        <f>IF(AND(C823&lt;&gt;"",C823&lt;&gt;" -  -  -  -  - "),VLOOKUP(C823,exp!$A$8:$B$507,2,FALSE),"")</f>
        <v/>
      </c>
      <c r="C823" s="60"/>
      <c r="D823" s="69" t="str">
        <f>IF(AND(E823&lt;&gt;"",E823&lt;&gt;" -  -  -  -  - "),VLOOKUP(E823,acc!$A$8:$B$507,2,FALSE),"")</f>
        <v/>
      </c>
      <c r="E823" s="60"/>
      <c r="F823" s="44"/>
      <c r="G823" s="69" t="str">
        <f>IF(AND(H823&lt;&gt;"",H823&lt;&gt;" -  -  -  -  - "),VLOOKUP(H823,pay!$A$8:$B$507,2,FALSE),"")</f>
        <v/>
      </c>
      <c r="H823" s="60"/>
      <c r="I823" s="44"/>
      <c r="J823" s="93" t="str">
        <f t="shared" si="60"/>
        <v>OK</v>
      </c>
      <c r="K823" s="93" t="str">
        <f t="shared" si="61"/>
        <v>OK</v>
      </c>
      <c r="L823" s="93" t="str">
        <f t="shared" si="62"/>
        <v>OK</v>
      </c>
      <c r="M823" s="93" t="str">
        <f t="shared" si="63"/>
        <v>OK</v>
      </c>
      <c r="N823" s="63" t="str">
        <f t="shared" si="64"/>
        <v/>
      </c>
      <c r="O823" s="110">
        <f>SUMIF(exp!$B$8:$B$507,total!B823,exp!$Q$8:$Q$507)</f>
        <v>0</v>
      </c>
      <c r="P823" s="111">
        <f>IF(B823&lt;&gt;"",SUMIF(total!$B$8:$B$1007,total!B823,$F$8:$F$1007),0)</f>
        <v>0</v>
      </c>
      <c r="Q823" s="110">
        <f>SUMIF(total!$B$8:$B$1007,total!B823,$I$8:$I$1007)</f>
        <v>0</v>
      </c>
      <c r="R823" s="110">
        <f>SUMIF(acc!$B$8:$B$507,total!D823,acc!$J$8:$J$507)</f>
        <v>0</v>
      </c>
      <c r="S823" s="110">
        <f>IF(D823&lt;&gt;"",SUMIF(total!$D$8:$D$1007,total!D823,$F$8:$F$1007),0)</f>
        <v>0</v>
      </c>
      <c r="T823" s="110">
        <f>SUMIF(pay!$B$8:$B$507,total!G823,pay!$H$8:$H$507)</f>
        <v>0</v>
      </c>
      <c r="U823" s="110">
        <f>IF(G823&lt;&gt;"",SUMIF(total!$G$8:$G$1007,total!G823,$I$8:$I$1007),0)</f>
        <v>0</v>
      </c>
    </row>
    <row r="824" spans="1:21" x14ac:dyDescent="0.25">
      <c r="A824" s="69">
        <v>817</v>
      </c>
      <c r="B824" s="69" t="str">
        <f>IF(AND(C824&lt;&gt;"",C824&lt;&gt;" -  -  -  -  - "),VLOOKUP(C824,exp!$A$8:$B$507,2,FALSE),"")</f>
        <v/>
      </c>
      <c r="C824" s="60"/>
      <c r="D824" s="69" t="str">
        <f>IF(AND(E824&lt;&gt;"",E824&lt;&gt;" -  -  -  -  - "),VLOOKUP(E824,acc!$A$8:$B$507,2,FALSE),"")</f>
        <v/>
      </c>
      <c r="E824" s="60"/>
      <c r="F824" s="44"/>
      <c r="G824" s="69" t="str">
        <f>IF(AND(H824&lt;&gt;"",H824&lt;&gt;" -  -  -  -  - "),VLOOKUP(H824,pay!$A$8:$B$507,2,FALSE),"")</f>
        <v/>
      </c>
      <c r="H824" s="60"/>
      <c r="I824" s="44"/>
      <c r="J824" s="93" t="str">
        <f t="shared" si="60"/>
        <v>OK</v>
      </c>
      <c r="K824" s="93" t="str">
        <f t="shared" si="61"/>
        <v>OK</v>
      </c>
      <c r="L824" s="93" t="str">
        <f t="shared" si="62"/>
        <v>OK</v>
      </c>
      <c r="M824" s="93" t="str">
        <f t="shared" si="63"/>
        <v>OK</v>
      </c>
      <c r="N824" s="63" t="str">
        <f t="shared" si="64"/>
        <v/>
      </c>
      <c r="O824" s="110">
        <f>SUMIF(exp!$B$8:$B$507,total!B824,exp!$Q$8:$Q$507)</f>
        <v>0</v>
      </c>
      <c r="P824" s="111">
        <f>IF(B824&lt;&gt;"",SUMIF(total!$B$8:$B$1007,total!B824,$F$8:$F$1007),0)</f>
        <v>0</v>
      </c>
      <c r="Q824" s="110">
        <f>SUMIF(total!$B$8:$B$1007,total!B824,$I$8:$I$1007)</f>
        <v>0</v>
      </c>
      <c r="R824" s="110">
        <f>SUMIF(acc!$B$8:$B$507,total!D824,acc!$J$8:$J$507)</f>
        <v>0</v>
      </c>
      <c r="S824" s="110">
        <f>IF(D824&lt;&gt;"",SUMIF(total!$D$8:$D$1007,total!D824,$F$8:$F$1007),0)</f>
        <v>0</v>
      </c>
      <c r="T824" s="110">
        <f>SUMIF(pay!$B$8:$B$507,total!G824,pay!$H$8:$H$507)</f>
        <v>0</v>
      </c>
      <c r="U824" s="110">
        <f>IF(G824&lt;&gt;"",SUMIF(total!$G$8:$G$1007,total!G824,$I$8:$I$1007),0)</f>
        <v>0</v>
      </c>
    </row>
    <row r="825" spans="1:21" x14ac:dyDescent="0.25">
      <c r="A825" s="69">
        <v>818</v>
      </c>
      <c r="B825" s="69" t="str">
        <f>IF(AND(C825&lt;&gt;"",C825&lt;&gt;" -  -  -  -  - "),VLOOKUP(C825,exp!$A$8:$B$507,2,FALSE),"")</f>
        <v/>
      </c>
      <c r="C825" s="60"/>
      <c r="D825" s="69" t="str">
        <f>IF(AND(E825&lt;&gt;"",E825&lt;&gt;" -  -  -  -  - "),VLOOKUP(E825,acc!$A$8:$B$507,2,FALSE),"")</f>
        <v/>
      </c>
      <c r="E825" s="60"/>
      <c r="F825" s="44"/>
      <c r="G825" s="69" t="str">
        <f>IF(AND(H825&lt;&gt;"",H825&lt;&gt;" -  -  -  -  - "),VLOOKUP(H825,pay!$A$8:$B$507,2,FALSE),"")</f>
        <v/>
      </c>
      <c r="H825" s="60"/>
      <c r="I825" s="44"/>
      <c r="J825" s="93" t="str">
        <f t="shared" si="60"/>
        <v>OK</v>
      </c>
      <c r="K825" s="93" t="str">
        <f t="shared" si="61"/>
        <v>OK</v>
      </c>
      <c r="L825" s="93" t="str">
        <f t="shared" si="62"/>
        <v>OK</v>
      </c>
      <c r="M825" s="93" t="str">
        <f t="shared" si="63"/>
        <v>OK</v>
      </c>
      <c r="N825" s="63" t="str">
        <f t="shared" si="64"/>
        <v/>
      </c>
      <c r="O825" s="110">
        <f>SUMIF(exp!$B$8:$B$507,total!B825,exp!$Q$8:$Q$507)</f>
        <v>0</v>
      </c>
      <c r="P825" s="111">
        <f>IF(B825&lt;&gt;"",SUMIF(total!$B$8:$B$1007,total!B825,$F$8:$F$1007),0)</f>
        <v>0</v>
      </c>
      <c r="Q825" s="110">
        <f>SUMIF(total!$B$8:$B$1007,total!B825,$I$8:$I$1007)</f>
        <v>0</v>
      </c>
      <c r="R825" s="110">
        <f>SUMIF(acc!$B$8:$B$507,total!D825,acc!$J$8:$J$507)</f>
        <v>0</v>
      </c>
      <c r="S825" s="110">
        <f>IF(D825&lt;&gt;"",SUMIF(total!$D$8:$D$1007,total!D825,$F$8:$F$1007),0)</f>
        <v>0</v>
      </c>
      <c r="T825" s="110">
        <f>SUMIF(pay!$B$8:$B$507,total!G825,pay!$H$8:$H$507)</f>
        <v>0</v>
      </c>
      <c r="U825" s="110">
        <f>IF(G825&lt;&gt;"",SUMIF(total!$G$8:$G$1007,total!G825,$I$8:$I$1007),0)</f>
        <v>0</v>
      </c>
    </row>
    <row r="826" spans="1:21" x14ac:dyDescent="0.25">
      <c r="A826" s="69">
        <v>819</v>
      </c>
      <c r="B826" s="69" t="str">
        <f>IF(AND(C826&lt;&gt;"",C826&lt;&gt;" -  -  -  -  - "),VLOOKUP(C826,exp!$A$8:$B$507,2,FALSE),"")</f>
        <v/>
      </c>
      <c r="C826" s="60"/>
      <c r="D826" s="69" t="str">
        <f>IF(AND(E826&lt;&gt;"",E826&lt;&gt;" -  -  -  -  - "),VLOOKUP(E826,acc!$A$8:$B$507,2,FALSE),"")</f>
        <v/>
      </c>
      <c r="E826" s="60"/>
      <c r="F826" s="44"/>
      <c r="G826" s="69" t="str">
        <f>IF(AND(H826&lt;&gt;"",H826&lt;&gt;" -  -  -  -  - "),VLOOKUP(H826,pay!$A$8:$B$507,2,FALSE),"")</f>
        <v/>
      </c>
      <c r="H826" s="60"/>
      <c r="I826" s="44"/>
      <c r="J826" s="93" t="str">
        <f t="shared" si="60"/>
        <v>OK</v>
      </c>
      <c r="K826" s="93" t="str">
        <f t="shared" si="61"/>
        <v>OK</v>
      </c>
      <c r="L826" s="93" t="str">
        <f t="shared" si="62"/>
        <v>OK</v>
      </c>
      <c r="M826" s="93" t="str">
        <f t="shared" si="63"/>
        <v>OK</v>
      </c>
      <c r="N826" s="63" t="str">
        <f t="shared" si="64"/>
        <v/>
      </c>
      <c r="O826" s="110">
        <f>SUMIF(exp!$B$8:$B$507,total!B826,exp!$Q$8:$Q$507)</f>
        <v>0</v>
      </c>
      <c r="P826" s="111">
        <f>IF(B826&lt;&gt;"",SUMIF(total!$B$8:$B$1007,total!B826,$F$8:$F$1007),0)</f>
        <v>0</v>
      </c>
      <c r="Q826" s="110">
        <f>SUMIF(total!$B$8:$B$1007,total!B826,$I$8:$I$1007)</f>
        <v>0</v>
      </c>
      <c r="R826" s="110">
        <f>SUMIF(acc!$B$8:$B$507,total!D826,acc!$J$8:$J$507)</f>
        <v>0</v>
      </c>
      <c r="S826" s="110">
        <f>IF(D826&lt;&gt;"",SUMIF(total!$D$8:$D$1007,total!D826,$F$8:$F$1007),0)</f>
        <v>0</v>
      </c>
      <c r="T826" s="110">
        <f>SUMIF(pay!$B$8:$B$507,total!G826,pay!$H$8:$H$507)</f>
        <v>0</v>
      </c>
      <c r="U826" s="110">
        <f>IF(G826&lt;&gt;"",SUMIF(total!$G$8:$G$1007,total!G826,$I$8:$I$1007),0)</f>
        <v>0</v>
      </c>
    </row>
    <row r="827" spans="1:21" x14ac:dyDescent="0.25">
      <c r="A827" s="69">
        <v>820</v>
      </c>
      <c r="B827" s="69" t="str">
        <f>IF(AND(C827&lt;&gt;"",C827&lt;&gt;" -  -  -  -  - "),VLOOKUP(C827,exp!$A$8:$B$507,2,FALSE),"")</f>
        <v/>
      </c>
      <c r="C827" s="60"/>
      <c r="D827" s="69" t="str">
        <f>IF(AND(E827&lt;&gt;"",E827&lt;&gt;" -  -  -  -  - "),VLOOKUP(E827,acc!$A$8:$B$507,2,FALSE),"")</f>
        <v/>
      </c>
      <c r="E827" s="60"/>
      <c r="F827" s="44"/>
      <c r="G827" s="69" t="str">
        <f>IF(AND(H827&lt;&gt;"",H827&lt;&gt;" -  -  -  -  - "),VLOOKUP(H827,pay!$A$8:$B$507,2,FALSE),"")</f>
        <v/>
      </c>
      <c r="H827" s="60"/>
      <c r="I827" s="44"/>
      <c r="J827" s="93" t="str">
        <f t="shared" si="60"/>
        <v>OK</v>
      </c>
      <c r="K827" s="93" t="str">
        <f t="shared" si="61"/>
        <v>OK</v>
      </c>
      <c r="L827" s="93" t="str">
        <f t="shared" si="62"/>
        <v>OK</v>
      </c>
      <c r="M827" s="93" t="str">
        <f t="shared" si="63"/>
        <v>OK</v>
      </c>
      <c r="N827" s="63" t="str">
        <f t="shared" si="64"/>
        <v/>
      </c>
      <c r="O827" s="110">
        <f>SUMIF(exp!$B$8:$B$507,total!B827,exp!$Q$8:$Q$507)</f>
        <v>0</v>
      </c>
      <c r="P827" s="111">
        <f>IF(B827&lt;&gt;"",SUMIF(total!$B$8:$B$1007,total!B827,$F$8:$F$1007),0)</f>
        <v>0</v>
      </c>
      <c r="Q827" s="110">
        <f>SUMIF(total!$B$8:$B$1007,total!B827,$I$8:$I$1007)</f>
        <v>0</v>
      </c>
      <c r="R827" s="110">
        <f>SUMIF(acc!$B$8:$B$507,total!D827,acc!$J$8:$J$507)</f>
        <v>0</v>
      </c>
      <c r="S827" s="110">
        <f>IF(D827&lt;&gt;"",SUMIF(total!$D$8:$D$1007,total!D827,$F$8:$F$1007),0)</f>
        <v>0</v>
      </c>
      <c r="T827" s="110">
        <f>SUMIF(pay!$B$8:$B$507,total!G827,pay!$H$8:$H$507)</f>
        <v>0</v>
      </c>
      <c r="U827" s="110">
        <f>IF(G827&lt;&gt;"",SUMIF(total!$G$8:$G$1007,total!G827,$I$8:$I$1007),0)</f>
        <v>0</v>
      </c>
    </row>
    <row r="828" spans="1:21" x14ac:dyDescent="0.25">
      <c r="A828" s="69">
        <v>821</v>
      </c>
      <c r="B828" s="69" t="str">
        <f>IF(AND(C828&lt;&gt;"",C828&lt;&gt;" -  -  -  -  - "),VLOOKUP(C828,exp!$A$8:$B$507,2,FALSE),"")</f>
        <v/>
      </c>
      <c r="C828" s="60"/>
      <c r="D828" s="69" t="str">
        <f>IF(AND(E828&lt;&gt;"",E828&lt;&gt;" -  -  -  -  - "),VLOOKUP(E828,acc!$A$8:$B$507,2,FALSE),"")</f>
        <v/>
      </c>
      <c r="E828" s="60"/>
      <c r="F828" s="44"/>
      <c r="G828" s="69" t="str">
        <f>IF(AND(H828&lt;&gt;"",H828&lt;&gt;" -  -  -  -  - "),VLOOKUP(H828,pay!$A$8:$B$507,2,FALSE),"")</f>
        <v/>
      </c>
      <c r="H828" s="60"/>
      <c r="I828" s="44"/>
      <c r="J828" s="93" t="str">
        <f t="shared" si="60"/>
        <v>OK</v>
      </c>
      <c r="K828" s="93" t="str">
        <f t="shared" si="61"/>
        <v>OK</v>
      </c>
      <c r="L828" s="93" t="str">
        <f t="shared" si="62"/>
        <v>OK</v>
      </c>
      <c r="M828" s="93" t="str">
        <f t="shared" si="63"/>
        <v>OK</v>
      </c>
      <c r="N828" s="63" t="str">
        <f t="shared" si="64"/>
        <v/>
      </c>
      <c r="O828" s="110">
        <f>SUMIF(exp!$B$8:$B$507,total!B828,exp!$Q$8:$Q$507)</f>
        <v>0</v>
      </c>
      <c r="P828" s="111">
        <f>IF(B828&lt;&gt;"",SUMIF(total!$B$8:$B$1007,total!B828,$F$8:$F$1007),0)</f>
        <v>0</v>
      </c>
      <c r="Q828" s="110">
        <f>SUMIF(total!$B$8:$B$1007,total!B828,$I$8:$I$1007)</f>
        <v>0</v>
      </c>
      <c r="R828" s="110">
        <f>SUMIF(acc!$B$8:$B$507,total!D828,acc!$J$8:$J$507)</f>
        <v>0</v>
      </c>
      <c r="S828" s="110">
        <f>IF(D828&lt;&gt;"",SUMIF(total!$D$8:$D$1007,total!D828,$F$8:$F$1007),0)</f>
        <v>0</v>
      </c>
      <c r="T828" s="110">
        <f>SUMIF(pay!$B$8:$B$507,total!G828,pay!$H$8:$H$507)</f>
        <v>0</v>
      </c>
      <c r="U828" s="110">
        <f>IF(G828&lt;&gt;"",SUMIF(total!$G$8:$G$1007,total!G828,$I$8:$I$1007),0)</f>
        <v>0</v>
      </c>
    </row>
    <row r="829" spans="1:21" x14ac:dyDescent="0.25">
      <c r="A829" s="69">
        <v>822</v>
      </c>
      <c r="B829" s="69" t="str">
        <f>IF(AND(C829&lt;&gt;"",C829&lt;&gt;" -  -  -  -  - "),VLOOKUP(C829,exp!$A$8:$B$507,2,FALSE),"")</f>
        <v/>
      </c>
      <c r="C829" s="60"/>
      <c r="D829" s="69" t="str">
        <f>IF(AND(E829&lt;&gt;"",E829&lt;&gt;" -  -  -  -  - "),VLOOKUP(E829,acc!$A$8:$B$507,2,FALSE),"")</f>
        <v/>
      </c>
      <c r="E829" s="60"/>
      <c r="F829" s="44"/>
      <c r="G829" s="69" t="str">
        <f>IF(AND(H829&lt;&gt;"",H829&lt;&gt;" -  -  -  -  - "),VLOOKUP(H829,pay!$A$8:$B$507,2,FALSE),"")</f>
        <v/>
      </c>
      <c r="H829" s="60"/>
      <c r="I829" s="44"/>
      <c r="J829" s="93" t="str">
        <f t="shared" si="60"/>
        <v>OK</v>
      </c>
      <c r="K829" s="93" t="str">
        <f t="shared" si="61"/>
        <v>OK</v>
      </c>
      <c r="L829" s="93" t="str">
        <f t="shared" si="62"/>
        <v>OK</v>
      </c>
      <c r="M829" s="93" t="str">
        <f t="shared" si="63"/>
        <v>OK</v>
      </c>
      <c r="N829" s="63" t="str">
        <f t="shared" si="64"/>
        <v/>
      </c>
      <c r="O829" s="110">
        <f>SUMIF(exp!$B$8:$B$507,total!B829,exp!$Q$8:$Q$507)</f>
        <v>0</v>
      </c>
      <c r="P829" s="111">
        <f>IF(B829&lt;&gt;"",SUMIF(total!$B$8:$B$1007,total!B829,$F$8:$F$1007),0)</f>
        <v>0</v>
      </c>
      <c r="Q829" s="110">
        <f>SUMIF(total!$B$8:$B$1007,total!B829,$I$8:$I$1007)</f>
        <v>0</v>
      </c>
      <c r="R829" s="110">
        <f>SUMIF(acc!$B$8:$B$507,total!D829,acc!$J$8:$J$507)</f>
        <v>0</v>
      </c>
      <c r="S829" s="110">
        <f>IF(D829&lt;&gt;"",SUMIF(total!$D$8:$D$1007,total!D829,$F$8:$F$1007),0)</f>
        <v>0</v>
      </c>
      <c r="T829" s="110">
        <f>SUMIF(pay!$B$8:$B$507,total!G829,pay!$H$8:$H$507)</f>
        <v>0</v>
      </c>
      <c r="U829" s="110">
        <f>IF(G829&lt;&gt;"",SUMIF(total!$G$8:$G$1007,total!G829,$I$8:$I$1007),0)</f>
        <v>0</v>
      </c>
    </row>
    <row r="830" spans="1:21" x14ac:dyDescent="0.25">
      <c r="A830" s="69">
        <v>823</v>
      </c>
      <c r="B830" s="69" t="str">
        <f>IF(AND(C830&lt;&gt;"",C830&lt;&gt;" -  -  -  -  - "),VLOOKUP(C830,exp!$A$8:$B$507,2,FALSE),"")</f>
        <v/>
      </c>
      <c r="C830" s="60"/>
      <c r="D830" s="69" t="str">
        <f>IF(AND(E830&lt;&gt;"",E830&lt;&gt;" -  -  -  -  - "),VLOOKUP(E830,acc!$A$8:$B$507,2,FALSE),"")</f>
        <v/>
      </c>
      <c r="E830" s="60"/>
      <c r="F830" s="44"/>
      <c r="G830" s="69" t="str">
        <f>IF(AND(H830&lt;&gt;"",H830&lt;&gt;" -  -  -  -  - "),VLOOKUP(H830,pay!$A$8:$B$507,2,FALSE),"")</f>
        <v/>
      </c>
      <c r="H830" s="60"/>
      <c r="I830" s="44"/>
      <c r="J830" s="93" t="str">
        <f t="shared" si="60"/>
        <v>OK</v>
      </c>
      <c r="K830" s="93" t="str">
        <f t="shared" si="61"/>
        <v>OK</v>
      </c>
      <c r="L830" s="93" t="str">
        <f t="shared" si="62"/>
        <v>OK</v>
      </c>
      <c r="M830" s="93" t="str">
        <f t="shared" si="63"/>
        <v>OK</v>
      </c>
      <c r="N830" s="63" t="str">
        <f t="shared" si="64"/>
        <v/>
      </c>
      <c r="O830" s="110">
        <f>SUMIF(exp!$B$8:$B$507,total!B830,exp!$Q$8:$Q$507)</f>
        <v>0</v>
      </c>
      <c r="P830" s="111">
        <f>IF(B830&lt;&gt;"",SUMIF(total!$B$8:$B$1007,total!B830,$F$8:$F$1007),0)</f>
        <v>0</v>
      </c>
      <c r="Q830" s="110">
        <f>SUMIF(total!$B$8:$B$1007,total!B830,$I$8:$I$1007)</f>
        <v>0</v>
      </c>
      <c r="R830" s="110">
        <f>SUMIF(acc!$B$8:$B$507,total!D830,acc!$J$8:$J$507)</f>
        <v>0</v>
      </c>
      <c r="S830" s="110">
        <f>IF(D830&lt;&gt;"",SUMIF(total!$D$8:$D$1007,total!D830,$F$8:$F$1007),0)</f>
        <v>0</v>
      </c>
      <c r="T830" s="110">
        <f>SUMIF(pay!$B$8:$B$507,total!G830,pay!$H$8:$H$507)</f>
        <v>0</v>
      </c>
      <c r="U830" s="110">
        <f>IF(G830&lt;&gt;"",SUMIF(total!$G$8:$G$1007,total!G830,$I$8:$I$1007),0)</f>
        <v>0</v>
      </c>
    </row>
    <row r="831" spans="1:21" x14ac:dyDescent="0.25">
      <c r="A831" s="69">
        <v>824</v>
      </c>
      <c r="B831" s="69" t="str">
        <f>IF(AND(C831&lt;&gt;"",C831&lt;&gt;" -  -  -  -  - "),VLOOKUP(C831,exp!$A$8:$B$507,2,FALSE),"")</f>
        <v/>
      </c>
      <c r="C831" s="60"/>
      <c r="D831" s="69" t="str">
        <f>IF(AND(E831&lt;&gt;"",E831&lt;&gt;" -  -  -  -  - "),VLOOKUP(E831,acc!$A$8:$B$507,2,FALSE),"")</f>
        <v/>
      </c>
      <c r="E831" s="60"/>
      <c r="F831" s="44"/>
      <c r="G831" s="69" t="str">
        <f>IF(AND(H831&lt;&gt;"",H831&lt;&gt;" -  -  -  -  - "),VLOOKUP(H831,pay!$A$8:$B$507,2,FALSE),"")</f>
        <v/>
      </c>
      <c r="H831" s="60"/>
      <c r="I831" s="44"/>
      <c r="J831" s="93" t="str">
        <f t="shared" si="60"/>
        <v>OK</v>
      </c>
      <c r="K831" s="93" t="str">
        <f t="shared" si="61"/>
        <v>OK</v>
      </c>
      <c r="L831" s="93" t="str">
        <f t="shared" si="62"/>
        <v>OK</v>
      </c>
      <c r="M831" s="93" t="str">
        <f t="shared" si="63"/>
        <v>OK</v>
      </c>
      <c r="N831" s="63" t="str">
        <f t="shared" si="64"/>
        <v/>
      </c>
      <c r="O831" s="110">
        <f>SUMIF(exp!$B$8:$B$507,total!B831,exp!$Q$8:$Q$507)</f>
        <v>0</v>
      </c>
      <c r="P831" s="111">
        <f>IF(B831&lt;&gt;"",SUMIF(total!$B$8:$B$1007,total!B831,$F$8:$F$1007),0)</f>
        <v>0</v>
      </c>
      <c r="Q831" s="110">
        <f>SUMIF(total!$B$8:$B$1007,total!B831,$I$8:$I$1007)</f>
        <v>0</v>
      </c>
      <c r="R831" s="110">
        <f>SUMIF(acc!$B$8:$B$507,total!D831,acc!$J$8:$J$507)</f>
        <v>0</v>
      </c>
      <c r="S831" s="110">
        <f>IF(D831&lt;&gt;"",SUMIF(total!$D$8:$D$1007,total!D831,$F$8:$F$1007),0)</f>
        <v>0</v>
      </c>
      <c r="T831" s="110">
        <f>SUMIF(pay!$B$8:$B$507,total!G831,pay!$H$8:$H$507)</f>
        <v>0</v>
      </c>
      <c r="U831" s="110">
        <f>IF(G831&lt;&gt;"",SUMIF(total!$G$8:$G$1007,total!G831,$I$8:$I$1007),0)</f>
        <v>0</v>
      </c>
    </row>
    <row r="832" spans="1:21" x14ac:dyDescent="0.25">
      <c r="A832" s="69">
        <v>825</v>
      </c>
      <c r="B832" s="69" t="str">
        <f>IF(AND(C832&lt;&gt;"",C832&lt;&gt;" -  -  -  -  - "),VLOOKUP(C832,exp!$A$8:$B$507,2,FALSE),"")</f>
        <v/>
      </c>
      <c r="C832" s="60"/>
      <c r="D832" s="69" t="str">
        <f>IF(AND(E832&lt;&gt;"",E832&lt;&gt;" -  -  -  -  - "),VLOOKUP(E832,acc!$A$8:$B$507,2,FALSE),"")</f>
        <v/>
      </c>
      <c r="E832" s="60"/>
      <c r="F832" s="44"/>
      <c r="G832" s="69" t="str">
        <f>IF(AND(H832&lt;&gt;"",H832&lt;&gt;" -  -  -  -  - "),VLOOKUP(H832,pay!$A$8:$B$507,2,FALSE),"")</f>
        <v/>
      </c>
      <c r="H832" s="60"/>
      <c r="I832" s="44"/>
      <c r="J832" s="93" t="str">
        <f t="shared" si="60"/>
        <v>OK</v>
      </c>
      <c r="K832" s="93" t="str">
        <f t="shared" si="61"/>
        <v>OK</v>
      </c>
      <c r="L832" s="93" t="str">
        <f t="shared" si="62"/>
        <v>OK</v>
      </c>
      <c r="M832" s="93" t="str">
        <f t="shared" si="63"/>
        <v>OK</v>
      </c>
      <c r="N832" s="63" t="str">
        <f t="shared" si="64"/>
        <v/>
      </c>
      <c r="O832" s="110">
        <f>SUMIF(exp!$B$8:$B$507,total!B832,exp!$Q$8:$Q$507)</f>
        <v>0</v>
      </c>
      <c r="P832" s="111">
        <f>IF(B832&lt;&gt;"",SUMIF(total!$B$8:$B$1007,total!B832,$F$8:$F$1007),0)</f>
        <v>0</v>
      </c>
      <c r="Q832" s="110">
        <f>SUMIF(total!$B$8:$B$1007,total!B832,$I$8:$I$1007)</f>
        <v>0</v>
      </c>
      <c r="R832" s="110">
        <f>SUMIF(acc!$B$8:$B$507,total!D832,acc!$J$8:$J$507)</f>
        <v>0</v>
      </c>
      <c r="S832" s="110">
        <f>IF(D832&lt;&gt;"",SUMIF(total!$D$8:$D$1007,total!D832,$F$8:$F$1007),0)</f>
        <v>0</v>
      </c>
      <c r="T832" s="110">
        <f>SUMIF(pay!$B$8:$B$507,total!G832,pay!$H$8:$H$507)</f>
        <v>0</v>
      </c>
      <c r="U832" s="110">
        <f>IF(G832&lt;&gt;"",SUMIF(total!$G$8:$G$1007,total!G832,$I$8:$I$1007),0)</f>
        <v>0</v>
      </c>
    </row>
    <row r="833" spans="1:21" x14ac:dyDescent="0.25">
      <c r="A833" s="69">
        <v>826</v>
      </c>
      <c r="B833" s="69" t="str">
        <f>IF(AND(C833&lt;&gt;"",C833&lt;&gt;" -  -  -  -  - "),VLOOKUP(C833,exp!$A$8:$B$507,2,FALSE),"")</f>
        <v/>
      </c>
      <c r="C833" s="60"/>
      <c r="D833" s="69" t="str">
        <f>IF(AND(E833&lt;&gt;"",E833&lt;&gt;" -  -  -  -  - "),VLOOKUP(E833,acc!$A$8:$B$507,2,FALSE),"")</f>
        <v/>
      </c>
      <c r="E833" s="60"/>
      <c r="F833" s="44"/>
      <c r="G833" s="69" t="str">
        <f>IF(AND(H833&lt;&gt;"",H833&lt;&gt;" -  -  -  -  - "),VLOOKUP(H833,pay!$A$8:$B$507,2,FALSE),"")</f>
        <v/>
      </c>
      <c r="H833" s="60"/>
      <c r="I833" s="44"/>
      <c r="J833" s="93" t="str">
        <f t="shared" si="60"/>
        <v>OK</v>
      </c>
      <c r="K833" s="93" t="str">
        <f t="shared" si="61"/>
        <v>OK</v>
      </c>
      <c r="L833" s="93" t="str">
        <f t="shared" si="62"/>
        <v>OK</v>
      </c>
      <c r="M833" s="93" t="str">
        <f t="shared" si="63"/>
        <v>OK</v>
      </c>
      <c r="N833" s="63" t="str">
        <f t="shared" si="64"/>
        <v/>
      </c>
      <c r="O833" s="110">
        <f>SUMIF(exp!$B$8:$B$507,total!B833,exp!$Q$8:$Q$507)</f>
        <v>0</v>
      </c>
      <c r="P833" s="111">
        <f>IF(B833&lt;&gt;"",SUMIF(total!$B$8:$B$1007,total!B833,$F$8:$F$1007),0)</f>
        <v>0</v>
      </c>
      <c r="Q833" s="110">
        <f>SUMIF(total!$B$8:$B$1007,total!B833,$I$8:$I$1007)</f>
        <v>0</v>
      </c>
      <c r="R833" s="110">
        <f>SUMIF(acc!$B$8:$B$507,total!D833,acc!$J$8:$J$507)</f>
        <v>0</v>
      </c>
      <c r="S833" s="110">
        <f>IF(D833&lt;&gt;"",SUMIF(total!$D$8:$D$1007,total!D833,$F$8:$F$1007),0)</f>
        <v>0</v>
      </c>
      <c r="T833" s="110">
        <f>SUMIF(pay!$B$8:$B$507,total!G833,pay!$H$8:$H$507)</f>
        <v>0</v>
      </c>
      <c r="U833" s="110">
        <f>IF(G833&lt;&gt;"",SUMIF(total!$G$8:$G$1007,total!G833,$I$8:$I$1007),0)</f>
        <v>0</v>
      </c>
    </row>
    <row r="834" spans="1:21" x14ac:dyDescent="0.25">
      <c r="A834" s="69">
        <v>827</v>
      </c>
      <c r="B834" s="69" t="str">
        <f>IF(AND(C834&lt;&gt;"",C834&lt;&gt;" -  -  -  -  - "),VLOOKUP(C834,exp!$A$8:$B$507,2,FALSE),"")</f>
        <v/>
      </c>
      <c r="C834" s="60"/>
      <c r="D834" s="69" t="str">
        <f>IF(AND(E834&lt;&gt;"",E834&lt;&gt;" -  -  -  -  - "),VLOOKUP(E834,acc!$A$8:$B$507,2,FALSE),"")</f>
        <v/>
      </c>
      <c r="E834" s="60"/>
      <c r="F834" s="44"/>
      <c r="G834" s="69" t="str">
        <f>IF(AND(H834&lt;&gt;"",H834&lt;&gt;" -  -  -  -  - "),VLOOKUP(H834,pay!$A$8:$B$507,2,FALSE),"")</f>
        <v/>
      </c>
      <c r="H834" s="60"/>
      <c r="I834" s="44"/>
      <c r="J834" s="93" t="str">
        <f t="shared" si="60"/>
        <v>OK</v>
      </c>
      <c r="K834" s="93" t="str">
        <f t="shared" si="61"/>
        <v>OK</v>
      </c>
      <c r="L834" s="93" t="str">
        <f t="shared" si="62"/>
        <v>OK</v>
      </c>
      <c r="M834" s="93" t="str">
        <f t="shared" si="63"/>
        <v>OK</v>
      </c>
      <c r="N834" s="63" t="str">
        <f t="shared" si="64"/>
        <v/>
      </c>
      <c r="O834" s="110">
        <f>SUMIF(exp!$B$8:$B$507,total!B834,exp!$Q$8:$Q$507)</f>
        <v>0</v>
      </c>
      <c r="P834" s="111">
        <f>IF(B834&lt;&gt;"",SUMIF(total!$B$8:$B$1007,total!B834,$F$8:$F$1007),0)</f>
        <v>0</v>
      </c>
      <c r="Q834" s="110">
        <f>SUMIF(total!$B$8:$B$1007,total!B834,$I$8:$I$1007)</f>
        <v>0</v>
      </c>
      <c r="R834" s="110">
        <f>SUMIF(acc!$B$8:$B$507,total!D834,acc!$J$8:$J$507)</f>
        <v>0</v>
      </c>
      <c r="S834" s="110">
        <f>IF(D834&lt;&gt;"",SUMIF(total!$D$8:$D$1007,total!D834,$F$8:$F$1007),0)</f>
        <v>0</v>
      </c>
      <c r="T834" s="110">
        <f>SUMIF(pay!$B$8:$B$507,total!G834,pay!$H$8:$H$507)</f>
        <v>0</v>
      </c>
      <c r="U834" s="110">
        <f>IF(G834&lt;&gt;"",SUMIF(total!$G$8:$G$1007,total!G834,$I$8:$I$1007),0)</f>
        <v>0</v>
      </c>
    </row>
    <row r="835" spans="1:21" x14ac:dyDescent="0.25">
      <c r="A835" s="69">
        <v>828</v>
      </c>
      <c r="B835" s="69" t="str">
        <f>IF(AND(C835&lt;&gt;"",C835&lt;&gt;" -  -  -  -  - "),VLOOKUP(C835,exp!$A$8:$B$507,2,FALSE),"")</f>
        <v/>
      </c>
      <c r="C835" s="60"/>
      <c r="D835" s="69" t="str">
        <f>IF(AND(E835&lt;&gt;"",E835&lt;&gt;" -  -  -  -  - "),VLOOKUP(E835,acc!$A$8:$B$507,2,FALSE),"")</f>
        <v/>
      </c>
      <c r="E835" s="60"/>
      <c r="F835" s="44"/>
      <c r="G835" s="69" t="str">
        <f>IF(AND(H835&lt;&gt;"",H835&lt;&gt;" -  -  -  -  - "),VLOOKUP(H835,pay!$A$8:$B$507,2,FALSE),"")</f>
        <v/>
      </c>
      <c r="H835" s="60"/>
      <c r="I835" s="44"/>
      <c r="J835" s="93" t="str">
        <f t="shared" si="60"/>
        <v>OK</v>
      </c>
      <c r="K835" s="93" t="str">
        <f t="shared" si="61"/>
        <v>OK</v>
      </c>
      <c r="L835" s="93" t="str">
        <f t="shared" si="62"/>
        <v>OK</v>
      </c>
      <c r="M835" s="93" t="str">
        <f t="shared" si="63"/>
        <v>OK</v>
      </c>
      <c r="N835" s="63" t="str">
        <f t="shared" si="64"/>
        <v/>
      </c>
      <c r="O835" s="110">
        <f>SUMIF(exp!$B$8:$B$507,total!B835,exp!$Q$8:$Q$507)</f>
        <v>0</v>
      </c>
      <c r="P835" s="111">
        <f>IF(B835&lt;&gt;"",SUMIF(total!$B$8:$B$1007,total!B835,$F$8:$F$1007),0)</f>
        <v>0</v>
      </c>
      <c r="Q835" s="110">
        <f>SUMIF(total!$B$8:$B$1007,total!B835,$I$8:$I$1007)</f>
        <v>0</v>
      </c>
      <c r="R835" s="110">
        <f>SUMIF(acc!$B$8:$B$507,total!D835,acc!$J$8:$J$507)</f>
        <v>0</v>
      </c>
      <c r="S835" s="110">
        <f>IF(D835&lt;&gt;"",SUMIF(total!$D$8:$D$1007,total!D835,$F$8:$F$1007),0)</f>
        <v>0</v>
      </c>
      <c r="T835" s="110">
        <f>SUMIF(pay!$B$8:$B$507,total!G835,pay!$H$8:$H$507)</f>
        <v>0</v>
      </c>
      <c r="U835" s="110">
        <f>IF(G835&lt;&gt;"",SUMIF(total!$G$8:$G$1007,total!G835,$I$8:$I$1007),0)</f>
        <v>0</v>
      </c>
    </row>
    <row r="836" spans="1:21" x14ac:dyDescent="0.25">
      <c r="A836" s="69">
        <v>829</v>
      </c>
      <c r="B836" s="69" t="str">
        <f>IF(AND(C836&lt;&gt;"",C836&lt;&gt;" -  -  -  -  - "),VLOOKUP(C836,exp!$A$8:$B$507,2,FALSE),"")</f>
        <v/>
      </c>
      <c r="C836" s="60"/>
      <c r="D836" s="69" t="str">
        <f>IF(AND(E836&lt;&gt;"",E836&lt;&gt;" -  -  -  -  - "),VLOOKUP(E836,acc!$A$8:$B$507,2,FALSE),"")</f>
        <v/>
      </c>
      <c r="E836" s="60"/>
      <c r="F836" s="44"/>
      <c r="G836" s="69" t="str">
        <f>IF(AND(H836&lt;&gt;"",H836&lt;&gt;" -  -  -  -  - "),VLOOKUP(H836,pay!$A$8:$B$507,2,FALSE),"")</f>
        <v/>
      </c>
      <c r="H836" s="60"/>
      <c r="I836" s="44"/>
      <c r="J836" s="93" t="str">
        <f t="shared" si="60"/>
        <v>OK</v>
      </c>
      <c r="K836" s="93" t="str">
        <f t="shared" si="61"/>
        <v>OK</v>
      </c>
      <c r="L836" s="93" t="str">
        <f t="shared" si="62"/>
        <v>OK</v>
      </c>
      <c r="M836" s="93" t="str">
        <f t="shared" si="63"/>
        <v>OK</v>
      </c>
      <c r="N836" s="63" t="str">
        <f t="shared" si="64"/>
        <v/>
      </c>
      <c r="O836" s="110">
        <f>SUMIF(exp!$B$8:$B$507,total!B836,exp!$Q$8:$Q$507)</f>
        <v>0</v>
      </c>
      <c r="P836" s="111">
        <f>IF(B836&lt;&gt;"",SUMIF(total!$B$8:$B$1007,total!B836,$F$8:$F$1007),0)</f>
        <v>0</v>
      </c>
      <c r="Q836" s="110">
        <f>SUMIF(total!$B$8:$B$1007,total!B836,$I$8:$I$1007)</f>
        <v>0</v>
      </c>
      <c r="R836" s="110">
        <f>SUMIF(acc!$B$8:$B$507,total!D836,acc!$J$8:$J$507)</f>
        <v>0</v>
      </c>
      <c r="S836" s="110">
        <f>IF(D836&lt;&gt;"",SUMIF(total!$D$8:$D$1007,total!D836,$F$8:$F$1007),0)</f>
        <v>0</v>
      </c>
      <c r="T836" s="110">
        <f>SUMIF(pay!$B$8:$B$507,total!G836,pay!$H$8:$H$507)</f>
        <v>0</v>
      </c>
      <c r="U836" s="110">
        <f>IF(G836&lt;&gt;"",SUMIF(total!$G$8:$G$1007,total!G836,$I$8:$I$1007),0)</f>
        <v>0</v>
      </c>
    </row>
    <row r="837" spans="1:21" x14ac:dyDescent="0.25">
      <c r="A837" s="69">
        <v>830</v>
      </c>
      <c r="B837" s="69" t="str">
        <f>IF(AND(C837&lt;&gt;"",C837&lt;&gt;" -  -  -  -  - "),VLOOKUP(C837,exp!$A$8:$B$507,2,FALSE),"")</f>
        <v/>
      </c>
      <c r="C837" s="60"/>
      <c r="D837" s="69" t="str">
        <f>IF(AND(E837&lt;&gt;"",E837&lt;&gt;" -  -  -  -  - "),VLOOKUP(E837,acc!$A$8:$B$507,2,FALSE),"")</f>
        <v/>
      </c>
      <c r="E837" s="60"/>
      <c r="F837" s="44"/>
      <c r="G837" s="69" t="str">
        <f>IF(AND(H837&lt;&gt;"",H837&lt;&gt;" -  -  -  -  - "),VLOOKUP(H837,pay!$A$8:$B$507,2,FALSE),"")</f>
        <v/>
      </c>
      <c r="H837" s="60"/>
      <c r="I837" s="44"/>
      <c r="J837" s="93" t="str">
        <f t="shared" si="60"/>
        <v>OK</v>
      </c>
      <c r="K837" s="93" t="str">
        <f t="shared" si="61"/>
        <v>OK</v>
      </c>
      <c r="L837" s="93" t="str">
        <f t="shared" si="62"/>
        <v>OK</v>
      </c>
      <c r="M837" s="93" t="str">
        <f t="shared" si="63"/>
        <v>OK</v>
      </c>
      <c r="N837" s="63" t="str">
        <f t="shared" si="64"/>
        <v/>
      </c>
      <c r="O837" s="110">
        <f>SUMIF(exp!$B$8:$B$507,total!B837,exp!$Q$8:$Q$507)</f>
        <v>0</v>
      </c>
      <c r="P837" s="111">
        <f>IF(B837&lt;&gt;"",SUMIF(total!$B$8:$B$1007,total!B837,$F$8:$F$1007),0)</f>
        <v>0</v>
      </c>
      <c r="Q837" s="110">
        <f>SUMIF(total!$B$8:$B$1007,total!B837,$I$8:$I$1007)</f>
        <v>0</v>
      </c>
      <c r="R837" s="110">
        <f>SUMIF(acc!$B$8:$B$507,total!D837,acc!$J$8:$J$507)</f>
        <v>0</v>
      </c>
      <c r="S837" s="110">
        <f>IF(D837&lt;&gt;"",SUMIF(total!$D$8:$D$1007,total!D837,$F$8:$F$1007),0)</f>
        <v>0</v>
      </c>
      <c r="T837" s="110">
        <f>SUMIF(pay!$B$8:$B$507,total!G837,pay!$H$8:$H$507)</f>
        <v>0</v>
      </c>
      <c r="U837" s="110">
        <f>IF(G837&lt;&gt;"",SUMIF(total!$G$8:$G$1007,total!G837,$I$8:$I$1007),0)</f>
        <v>0</v>
      </c>
    </row>
    <row r="838" spans="1:21" x14ac:dyDescent="0.25">
      <c r="A838" s="69">
        <v>831</v>
      </c>
      <c r="B838" s="69" t="str">
        <f>IF(AND(C838&lt;&gt;"",C838&lt;&gt;" -  -  -  -  - "),VLOOKUP(C838,exp!$A$8:$B$507,2,FALSE),"")</f>
        <v/>
      </c>
      <c r="C838" s="60"/>
      <c r="D838" s="69" t="str">
        <f>IF(AND(E838&lt;&gt;"",E838&lt;&gt;" -  -  -  -  - "),VLOOKUP(E838,acc!$A$8:$B$507,2,FALSE),"")</f>
        <v/>
      </c>
      <c r="E838" s="60"/>
      <c r="F838" s="44"/>
      <c r="G838" s="69" t="str">
        <f>IF(AND(H838&lt;&gt;"",H838&lt;&gt;" -  -  -  -  - "),VLOOKUP(H838,pay!$A$8:$B$507,2,FALSE),"")</f>
        <v/>
      </c>
      <c r="H838" s="60"/>
      <c r="I838" s="44"/>
      <c r="J838" s="93" t="str">
        <f t="shared" si="60"/>
        <v>OK</v>
      </c>
      <c r="K838" s="93" t="str">
        <f t="shared" si="61"/>
        <v>OK</v>
      </c>
      <c r="L838" s="93" t="str">
        <f t="shared" si="62"/>
        <v>OK</v>
      </c>
      <c r="M838" s="93" t="str">
        <f t="shared" si="63"/>
        <v>OK</v>
      </c>
      <c r="N838" s="63" t="str">
        <f t="shared" si="64"/>
        <v/>
      </c>
      <c r="O838" s="110">
        <f>SUMIF(exp!$B$8:$B$507,total!B838,exp!$Q$8:$Q$507)</f>
        <v>0</v>
      </c>
      <c r="P838" s="111">
        <f>IF(B838&lt;&gt;"",SUMIF(total!$B$8:$B$1007,total!B838,$F$8:$F$1007),0)</f>
        <v>0</v>
      </c>
      <c r="Q838" s="110">
        <f>SUMIF(total!$B$8:$B$1007,total!B838,$I$8:$I$1007)</f>
        <v>0</v>
      </c>
      <c r="R838" s="110">
        <f>SUMIF(acc!$B$8:$B$507,total!D838,acc!$J$8:$J$507)</f>
        <v>0</v>
      </c>
      <c r="S838" s="110">
        <f>IF(D838&lt;&gt;"",SUMIF(total!$D$8:$D$1007,total!D838,$F$8:$F$1007),0)</f>
        <v>0</v>
      </c>
      <c r="T838" s="110">
        <f>SUMIF(pay!$B$8:$B$507,total!G838,pay!$H$8:$H$507)</f>
        <v>0</v>
      </c>
      <c r="U838" s="110">
        <f>IF(G838&lt;&gt;"",SUMIF(total!$G$8:$G$1007,total!G838,$I$8:$I$1007),0)</f>
        <v>0</v>
      </c>
    </row>
    <row r="839" spans="1:21" x14ac:dyDescent="0.25">
      <c r="A839" s="69">
        <v>832</v>
      </c>
      <c r="B839" s="69" t="str">
        <f>IF(AND(C839&lt;&gt;"",C839&lt;&gt;" -  -  -  -  - "),VLOOKUP(C839,exp!$A$8:$B$507,2,FALSE),"")</f>
        <v/>
      </c>
      <c r="C839" s="60"/>
      <c r="D839" s="69" t="str">
        <f>IF(AND(E839&lt;&gt;"",E839&lt;&gt;" -  -  -  -  - "),VLOOKUP(E839,acc!$A$8:$B$507,2,FALSE),"")</f>
        <v/>
      </c>
      <c r="E839" s="60"/>
      <c r="F839" s="44"/>
      <c r="G839" s="69" t="str">
        <f>IF(AND(H839&lt;&gt;"",H839&lt;&gt;" -  -  -  -  - "),VLOOKUP(H839,pay!$A$8:$B$507,2,FALSE),"")</f>
        <v/>
      </c>
      <c r="H839" s="60"/>
      <c r="I839" s="44"/>
      <c r="J839" s="93" t="str">
        <f t="shared" si="60"/>
        <v>OK</v>
      </c>
      <c r="K839" s="93" t="str">
        <f t="shared" si="61"/>
        <v>OK</v>
      </c>
      <c r="L839" s="93" t="str">
        <f t="shared" si="62"/>
        <v>OK</v>
      </c>
      <c r="M839" s="93" t="str">
        <f t="shared" si="63"/>
        <v>OK</v>
      </c>
      <c r="N839" s="63" t="str">
        <f t="shared" si="64"/>
        <v/>
      </c>
      <c r="O839" s="110">
        <f>SUMIF(exp!$B$8:$B$507,total!B839,exp!$Q$8:$Q$507)</f>
        <v>0</v>
      </c>
      <c r="P839" s="111">
        <f>IF(B839&lt;&gt;"",SUMIF(total!$B$8:$B$1007,total!B839,$F$8:$F$1007),0)</f>
        <v>0</v>
      </c>
      <c r="Q839" s="110">
        <f>SUMIF(total!$B$8:$B$1007,total!B839,$I$8:$I$1007)</f>
        <v>0</v>
      </c>
      <c r="R839" s="110">
        <f>SUMIF(acc!$B$8:$B$507,total!D839,acc!$J$8:$J$507)</f>
        <v>0</v>
      </c>
      <c r="S839" s="110">
        <f>IF(D839&lt;&gt;"",SUMIF(total!$D$8:$D$1007,total!D839,$F$8:$F$1007),0)</f>
        <v>0</v>
      </c>
      <c r="T839" s="110">
        <f>SUMIF(pay!$B$8:$B$507,total!G839,pay!$H$8:$H$507)</f>
        <v>0</v>
      </c>
      <c r="U839" s="110">
        <f>IF(G839&lt;&gt;"",SUMIF(total!$G$8:$G$1007,total!G839,$I$8:$I$1007),0)</f>
        <v>0</v>
      </c>
    </row>
    <row r="840" spans="1:21" x14ac:dyDescent="0.25">
      <c r="A840" s="69">
        <v>833</v>
      </c>
      <c r="B840" s="69" t="str">
        <f>IF(AND(C840&lt;&gt;"",C840&lt;&gt;" -  -  -  -  - "),VLOOKUP(C840,exp!$A$8:$B$507,2,FALSE),"")</f>
        <v/>
      </c>
      <c r="C840" s="60"/>
      <c r="D840" s="69" t="str">
        <f>IF(AND(E840&lt;&gt;"",E840&lt;&gt;" -  -  -  -  - "),VLOOKUP(E840,acc!$A$8:$B$507,2,FALSE),"")</f>
        <v/>
      </c>
      <c r="E840" s="60"/>
      <c r="F840" s="44"/>
      <c r="G840" s="69" t="str">
        <f>IF(AND(H840&lt;&gt;"",H840&lt;&gt;" -  -  -  -  - "),VLOOKUP(H840,pay!$A$8:$B$507,2,FALSE),"")</f>
        <v/>
      </c>
      <c r="H840" s="60"/>
      <c r="I840" s="44"/>
      <c r="J840" s="93" t="str">
        <f t="shared" si="60"/>
        <v>OK</v>
      </c>
      <c r="K840" s="93" t="str">
        <f t="shared" si="61"/>
        <v>OK</v>
      </c>
      <c r="L840" s="93" t="str">
        <f t="shared" si="62"/>
        <v>OK</v>
      </c>
      <c r="M840" s="93" t="str">
        <f t="shared" si="63"/>
        <v>OK</v>
      </c>
      <c r="N840" s="63" t="str">
        <f t="shared" si="64"/>
        <v/>
      </c>
      <c r="O840" s="110">
        <f>SUMIF(exp!$B$8:$B$507,total!B840,exp!$Q$8:$Q$507)</f>
        <v>0</v>
      </c>
      <c r="P840" s="111">
        <f>IF(B840&lt;&gt;"",SUMIF(total!$B$8:$B$1007,total!B840,$F$8:$F$1007),0)</f>
        <v>0</v>
      </c>
      <c r="Q840" s="110">
        <f>SUMIF(total!$B$8:$B$1007,total!B840,$I$8:$I$1007)</f>
        <v>0</v>
      </c>
      <c r="R840" s="110">
        <f>SUMIF(acc!$B$8:$B$507,total!D840,acc!$J$8:$J$507)</f>
        <v>0</v>
      </c>
      <c r="S840" s="110">
        <f>IF(D840&lt;&gt;"",SUMIF(total!$D$8:$D$1007,total!D840,$F$8:$F$1007),0)</f>
        <v>0</v>
      </c>
      <c r="T840" s="110">
        <f>SUMIF(pay!$B$8:$B$507,total!G840,pay!$H$8:$H$507)</f>
        <v>0</v>
      </c>
      <c r="U840" s="110">
        <f>IF(G840&lt;&gt;"",SUMIF(total!$G$8:$G$1007,total!G840,$I$8:$I$1007),0)</f>
        <v>0</v>
      </c>
    </row>
    <row r="841" spans="1:21" x14ac:dyDescent="0.25">
      <c r="A841" s="69">
        <v>834</v>
      </c>
      <c r="B841" s="69" t="str">
        <f>IF(AND(C841&lt;&gt;"",C841&lt;&gt;" -  -  -  -  - "),VLOOKUP(C841,exp!$A$8:$B$507,2,FALSE),"")</f>
        <v/>
      </c>
      <c r="C841" s="60"/>
      <c r="D841" s="69" t="str">
        <f>IF(AND(E841&lt;&gt;"",E841&lt;&gt;" -  -  -  -  - "),VLOOKUP(E841,acc!$A$8:$B$507,2,FALSE),"")</f>
        <v/>
      </c>
      <c r="E841" s="60"/>
      <c r="F841" s="44"/>
      <c r="G841" s="69" t="str">
        <f>IF(AND(H841&lt;&gt;"",H841&lt;&gt;" -  -  -  -  - "),VLOOKUP(H841,pay!$A$8:$B$507,2,FALSE),"")</f>
        <v/>
      </c>
      <c r="H841" s="60"/>
      <c r="I841" s="44"/>
      <c r="J841" s="93" t="str">
        <f t="shared" ref="J841:J904" si="65">IF(F841&lt;&gt;I841,"колони F и I са с различна сума",IF(AND(OR(F841&lt;=0,I841&lt;=0),F841&lt;&gt;"",I841&lt;&gt;""),"Попълнена е сума равна или по-малка от 0-ла",IF(AND(OR(B841&lt;&gt;"",D841&lt;&gt;"",F841&lt;&gt;"",G841&lt;&gt;"",I841&lt;&gt;""),OR(B841="",D841="",F841="",G841="",I841="")),"Не са попълнени всички полета","OK")))</f>
        <v>OK</v>
      </c>
      <c r="K841" s="93" t="str">
        <f t="shared" ref="K841:K904" si="66">IF(O841&gt;P841,"Разходът е на по-висока стойност от посочените в Таблица 5 части от счетовнодни документи",IF(O841&gt;Q841,"Разходът е на по-висока стойност от посочените в Таблица 5 части от платежни документи","OK"))</f>
        <v>OK</v>
      </c>
      <c r="L841" s="93" t="str">
        <f t="shared" ref="L841:L904" si="67">IF(R841&lt;S841,"Сумата на частите на счетоводния документ в Т5, е по-голяма от стойността му в Т3","OK")</f>
        <v>OK</v>
      </c>
      <c r="M841" s="93" t="str">
        <f t="shared" ref="M841:M904" si="68">IF(T841&lt;U841,"Сумата на частите на платежния документ в Т5, е по-голяма от стойността му в Т4","OK")</f>
        <v>OK</v>
      </c>
      <c r="N841" s="63" t="str">
        <f t="shared" ref="N841:N904" si="69">IF(OR(ABS(F841)*100&gt;TRUNC(ABS(F841)*100),ABS(I841)*100&gt;TRUNC(ABS(I841)*100)),"Въведена е сума с повече от два знака след десетичната запетая","")</f>
        <v/>
      </c>
      <c r="O841" s="110">
        <f>SUMIF(exp!$B$8:$B$507,total!B841,exp!$Q$8:$Q$507)</f>
        <v>0</v>
      </c>
      <c r="P841" s="111">
        <f>IF(B841&lt;&gt;"",SUMIF(total!$B$8:$B$1007,total!B841,$F$8:$F$1007),0)</f>
        <v>0</v>
      </c>
      <c r="Q841" s="110">
        <f>SUMIF(total!$B$8:$B$1007,total!B841,$I$8:$I$1007)</f>
        <v>0</v>
      </c>
      <c r="R841" s="110">
        <f>SUMIF(acc!$B$8:$B$507,total!D841,acc!$J$8:$J$507)</f>
        <v>0</v>
      </c>
      <c r="S841" s="110">
        <f>IF(D841&lt;&gt;"",SUMIF(total!$D$8:$D$1007,total!D841,$F$8:$F$1007),0)</f>
        <v>0</v>
      </c>
      <c r="T841" s="110">
        <f>SUMIF(pay!$B$8:$B$507,total!G841,pay!$H$8:$H$507)</f>
        <v>0</v>
      </c>
      <c r="U841" s="110">
        <f>IF(G841&lt;&gt;"",SUMIF(total!$G$8:$G$1007,total!G841,$I$8:$I$1007),0)</f>
        <v>0</v>
      </c>
    </row>
    <row r="842" spans="1:21" x14ac:dyDescent="0.25">
      <c r="A842" s="69">
        <v>835</v>
      </c>
      <c r="B842" s="69" t="str">
        <f>IF(AND(C842&lt;&gt;"",C842&lt;&gt;" -  -  -  -  - "),VLOOKUP(C842,exp!$A$8:$B$507,2,FALSE),"")</f>
        <v/>
      </c>
      <c r="C842" s="60"/>
      <c r="D842" s="69" t="str">
        <f>IF(AND(E842&lt;&gt;"",E842&lt;&gt;" -  -  -  -  - "),VLOOKUP(E842,acc!$A$8:$B$507,2,FALSE),"")</f>
        <v/>
      </c>
      <c r="E842" s="60"/>
      <c r="F842" s="44"/>
      <c r="G842" s="69" t="str">
        <f>IF(AND(H842&lt;&gt;"",H842&lt;&gt;" -  -  -  -  - "),VLOOKUP(H842,pay!$A$8:$B$507,2,FALSE),"")</f>
        <v/>
      </c>
      <c r="H842" s="60"/>
      <c r="I842" s="44"/>
      <c r="J842" s="93" t="str">
        <f t="shared" si="65"/>
        <v>OK</v>
      </c>
      <c r="K842" s="93" t="str">
        <f t="shared" si="66"/>
        <v>OK</v>
      </c>
      <c r="L842" s="93" t="str">
        <f t="shared" si="67"/>
        <v>OK</v>
      </c>
      <c r="M842" s="93" t="str">
        <f t="shared" si="68"/>
        <v>OK</v>
      </c>
      <c r="N842" s="63" t="str">
        <f t="shared" si="69"/>
        <v/>
      </c>
      <c r="O842" s="110">
        <f>SUMIF(exp!$B$8:$B$507,total!B842,exp!$Q$8:$Q$507)</f>
        <v>0</v>
      </c>
      <c r="P842" s="111">
        <f>IF(B842&lt;&gt;"",SUMIF(total!$B$8:$B$1007,total!B842,$F$8:$F$1007),0)</f>
        <v>0</v>
      </c>
      <c r="Q842" s="110">
        <f>SUMIF(total!$B$8:$B$1007,total!B842,$I$8:$I$1007)</f>
        <v>0</v>
      </c>
      <c r="R842" s="110">
        <f>SUMIF(acc!$B$8:$B$507,total!D842,acc!$J$8:$J$507)</f>
        <v>0</v>
      </c>
      <c r="S842" s="110">
        <f>IF(D842&lt;&gt;"",SUMIF(total!$D$8:$D$1007,total!D842,$F$8:$F$1007),0)</f>
        <v>0</v>
      </c>
      <c r="T842" s="110">
        <f>SUMIF(pay!$B$8:$B$507,total!G842,pay!$H$8:$H$507)</f>
        <v>0</v>
      </c>
      <c r="U842" s="110">
        <f>IF(G842&lt;&gt;"",SUMIF(total!$G$8:$G$1007,total!G842,$I$8:$I$1007),0)</f>
        <v>0</v>
      </c>
    </row>
    <row r="843" spans="1:21" x14ac:dyDescent="0.25">
      <c r="A843" s="69">
        <v>836</v>
      </c>
      <c r="B843" s="69" t="str">
        <f>IF(AND(C843&lt;&gt;"",C843&lt;&gt;" -  -  -  -  - "),VLOOKUP(C843,exp!$A$8:$B$507,2,FALSE),"")</f>
        <v/>
      </c>
      <c r="C843" s="60"/>
      <c r="D843" s="69" t="str">
        <f>IF(AND(E843&lt;&gt;"",E843&lt;&gt;" -  -  -  -  - "),VLOOKUP(E843,acc!$A$8:$B$507,2,FALSE),"")</f>
        <v/>
      </c>
      <c r="E843" s="60"/>
      <c r="F843" s="44"/>
      <c r="G843" s="69" t="str">
        <f>IF(AND(H843&lt;&gt;"",H843&lt;&gt;" -  -  -  -  - "),VLOOKUP(H843,pay!$A$8:$B$507,2,FALSE),"")</f>
        <v/>
      </c>
      <c r="H843" s="60"/>
      <c r="I843" s="44"/>
      <c r="J843" s="93" t="str">
        <f t="shared" si="65"/>
        <v>OK</v>
      </c>
      <c r="K843" s="93" t="str">
        <f t="shared" si="66"/>
        <v>OK</v>
      </c>
      <c r="L843" s="93" t="str">
        <f t="shared" si="67"/>
        <v>OK</v>
      </c>
      <c r="M843" s="93" t="str">
        <f t="shared" si="68"/>
        <v>OK</v>
      </c>
      <c r="N843" s="63" t="str">
        <f t="shared" si="69"/>
        <v/>
      </c>
      <c r="O843" s="110">
        <f>SUMIF(exp!$B$8:$B$507,total!B843,exp!$Q$8:$Q$507)</f>
        <v>0</v>
      </c>
      <c r="P843" s="111">
        <f>IF(B843&lt;&gt;"",SUMIF(total!$B$8:$B$1007,total!B843,$F$8:$F$1007),0)</f>
        <v>0</v>
      </c>
      <c r="Q843" s="110">
        <f>SUMIF(total!$B$8:$B$1007,total!B843,$I$8:$I$1007)</f>
        <v>0</v>
      </c>
      <c r="R843" s="110">
        <f>SUMIF(acc!$B$8:$B$507,total!D843,acc!$J$8:$J$507)</f>
        <v>0</v>
      </c>
      <c r="S843" s="110">
        <f>IF(D843&lt;&gt;"",SUMIF(total!$D$8:$D$1007,total!D843,$F$8:$F$1007),0)</f>
        <v>0</v>
      </c>
      <c r="T843" s="110">
        <f>SUMIF(pay!$B$8:$B$507,total!G843,pay!$H$8:$H$507)</f>
        <v>0</v>
      </c>
      <c r="U843" s="110">
        <f>IF(G843&lt;&gt;"",SUMIF(total!$G$8:$G$1007,total!G843,$I$8:$I$1007),0)</f>
        <v>0</v>
      </c>
    </row>
    <row r="844" spans="1:21" x14ac:dyDescent="0.25">
      <c r="A844" s="69">
        <v>837</v>
      </c>
      <c r="B844" s="69" t="str">
        <f>IF(AND(C844&lt;&gt;"",C844&lt;&gt;" -  -  -  -  - "),VLOOKUP(C844,exp!$A$8:$B$507,2,FALSE),"")</f>
        <v/>
      </c>
      <c r="C844" s="60"/>
      <c r="D844" s="69" t="str">
        <f>IF(AND(E844&lt;&gt;"",E844&lt;&gt;" -  -  -  -  - "),VLOOKUP(E844,acc!$A$8:$B$507,2,FALSE),"")</f>
        <v/>
      </c>
      <c r="E844" s="60"/>
      <c r="F844" s="44"/>
      <c r="G844" s="69" t="str">
        <f>IF(AND(H844&lt;&gt;"",H844&lt;&gt;" -  -  -  -  - "),VLOOKUP(H844,pay!$A$8:$B$507,2,FALSE),"")</f>
        <v/>
      </c>
      <c r="H844" s="60"/>
      <c r="I844" s="44"/>
      <c r="J844" s="93" t="str">
        <f t="shared" si="65"/>
        <v>OK</v>
      </c>
      <c r="K844" s="93" t="str">
        <f t="shared" si="66"/>
        <v>OK</v>
      </c>
      <c r="L844" s="93" t="str">
        <f t="shared" si="67"/>
        <v>OK</v>
      </c>
      <c r="M844" s="93" t="str">
        <f t="shared" si="68"/>
        <v>OK</v>
      </c>
      <c r="N844" s="63" t="str">
        <f t="shared" si="69"/>
        <v/>
      </c>
      <c r="O844" s="110">
        <f>SUMIF(exp!$B$8:$B$507,total!B844,exp!$Q$8:$Q$507)</f>
        <v>0</v>
      </c>
      <c r="P844" s="111">
        <f>IF(B844&lt;&gt;"",SUMIF(total!$B$8:$B$1007,total!B844,$F$8:$F$1007),0)</f>
        <v>0</v>
      </c>
      <c r="Q844" s="110">
        <f>SUMIF(total!$B$8:$B$1007,total!B844,$I$8:$I$1007)</f>
        <v>0</v>
      </c>
      <c r="R844" s="110">
        <f>SUMIF(acc!$B$8:$B$507,total!D844,acc!$J$8:$J$507)</f>
        <v>0</v>
      </c>
      <c r="S844" s="110">
        <f>IF(D844&lt;&gt;"",SUMIF(total!$D$8:$D$1007,total!D844,$F$8:$F$1007),0)</f>
        <v>0</v>
      </c>
      <c r="T844" s="110">
        <f>SUMIF(pay!$B$8:$B$507,total!G844,pay!$H$8:$H$507)</f>
        <v>0</v>
      </c>
      <c r="U844" s="110">
        <f>IF(G844&lt;&gt;"",SUMIF(total!$G$8:$G$1007,total!G844,$I$8:$I$1007),0)</f>
        <v>0</v>
      </c>
    </row>
    <row r="845" spans="1:21" x14ac:dyDescent="0.25">
      <c r="A845" s="69">
        <v>838</v>
      </c>
      <c r="B845" s="69" t="str">
        <f>IF(AND(C845&lt;&gt;"",C845&lt;&gt;" -  -  -  -  - "),VLOOKUP(C845,exp!$A$8:$B$507,2,FALSE),"")</f>
        <v/>
      </c>
      <c r="C845" s="60"/>
      <c r="D845" s="69" t="str">
        <f>IF(AND(E845&lt;&gt;"",E845&lt;&gt;" -  -  -  -  - "),VLOOKUP(E845,acc!$A$8:$B$507,2,FALSE),"")</f>
        <v/>
      </c>
      <c r="E845" s="60"/>
      <c r="F845" s="44"/>
      <c r="G845" s="69" t="str">
        <f>IF(AND(H845&lt;&gt;"",H845&lt;&gt;" -  -  -  -  - "),VLOOKUP(H845,pay!$A$8:$B$507,2,FALSE),"")</f>
        <v/>
      </c>
      <c r="H845" s="60"/>
      <c r="I845" s="44"/>
      <c r="J845" s="93" t="str">
        <f t="shared" si="65"/>
        <v>OK</v>
      </c>
      <c r="K845" s="93" t="str">
        <f t="shared" si="66"/>
        <v>OK</v>
      </c>
      <c r="L845" s="93" t="str">
        <f t="shared" si="67"/>
        <v>OK</v>
      </c>
      <c r="M845" s="93" t="str">
        <f t="shared" si="68"/>
        <v>OK</v>
      </c>
      <c r="N845" s="63" t="str">
        <f t="shared" si="69"/>
        <v/>
      </c>
      <c r="O845" s="110">
        <f>SUMIF(exp!$B$8:$B$507,total!B845,exp!$Q$8:$Q$507)</f>
        <v>0</v>
      </c>
      <c r="P845" s="111">
        <f>IF(B845&lt;&gt;"",SUMIF(total!$B$8:$B$1007,total!B845,$F$8:$F$1007),0)</f>
        <v>0</v>
      </c>
      <c r="Q845" s="110">
        <f>SUMIF(total!$B$8:$B$1007,total!B845,$I$8:$I$1007)</f>
        <v>0</v>
      </c>
      <c r="R845" s="110">
        <f>SUMIF(acc!$B$8:$B$507,total!D845,acc!$J$8:$J$507)</f>
        <v>0</v>
      </c>
      <c r="S845" s="110">
        <f>IF(D845&lt;&gt;"",SUMIF(total!$D$8:$D$1007,total!D845,$F$8:$F$1007),0)</f>
        <v>0</v>
      </c>
      <c r="T845" s="110">
        <f>SUMIF(pay!$B$8:$B$507,total!G845,pay!$H$8:$H$507)</f>
        <v>0</v>
      </c>
      <c r="U845" s="110">
        <f>IF(G845&lt;&gt;"",SUMIF(total!$G$8:$G$1007,total!G845,$I$8:$I$1007),0)</f>
        <v>0</v>
      </c>
    </row>
    <row r="846" spans="1:21" x14ac:dyDescent="0.25">
      <c r="A846" s="69">
        <v>839</v>
      </c>
      <c r="B846" s="69" t="str">
        <f>IF(AND(C846&lt;&gt;"",C846&lt;&gt;" -  -  -  -  - "),VLOOKUP(C846,exp!$A$8:$B$507,2,FALSE),"")</f>
        <v/>
      </c>
      <c r="C846" s="60"/>
      <c r="D846" s="69" t="str">
        <f>IF(AND(E846&lt;&gt;"",E846&lt;&gt;" -  -  -  -  - "),VLOOKUP(E846,acc!$A$8:$B$507,2,FALSE),"")</f>
        <v/>
      </c>
      <c r="E846" s="60"/>
      <c r="F846" s="44"/>
      <c r="G846" s="69" t="str">
        <f>IF(AND(H846&lt;&gt;"",H846&lt;&gt;" -  -  -  -  - "),VLOOKUP(H846,pay!$A$8:$B$507,2,FALSE),"")</f>
        <v/>
      </c>
      <c r="H846" s="60"/>
      <c r="I846" s="44"/>
      <c r="J846" s="93" t="str">
        <f t="shared" si="65"/>
        <v>OK</v>
      </c>
      <c r="K846" s="93" t="str">
        <f t="shared" si="66"/>
        <v>OK</v>
      </c>
      <c r="L846" s="93" t="str">
        <f t="shared" si="67"/>
        <v>OK</v>
      </c>
      <c r="M846" s="93" t="str">
        <f t="shared" si="68"/>
        <v>OK</v>
      </c>
      <c r="N846" s="63" t="str">
        <f t="shared" si="69"/>
        <v/>
      </c>
      <c r="O846" s="110">
        <f>SUMIF(exp!$B$8:$B$507,total!B846,exp!$Q$8:$Q$507)</f>
        <v>0</v>
      </c>
      <c r="P846" s="111">
        <f>IF(B846&lt;&gt;"",SUMIF(total!$B$8:$B$1007,total!B846,$F$8:$F$1007),0)</f>
        <v>0</v>
      </c>
      <c r="Q846" s="110">
        <f>SUMIF(total!$B$8:$B$1007,total!B846,$I$8:$I$1007)</f>
        <v>0</v>
      </c>
      <c r="R846" s="110">
        <f>SUMIF(acc!$B$8:$B$507,total!D846,acc!$J$8:$J$507)</f>
        <v>0</v>
      </c>
      <c r="S846" s="110">
        <f>IF(D846&lt;&gt;"",SUMIF(total!$D$8:$D$1007,total!D846,$F$8:$F$1007),0)</f>
        <v>0</v>
      </c>
      <c r="T846" s="110">
        <f>SUMIF(pay!$B$8:$B$507,total!G846,pay!$H$8:$H$507)</f>
        <v>0</v>
      </c>
      <c r="U846" s="110">
        <f>IF(G846&lt;&gt;"",SUMIF(total!$G$8:$G$1007,total!G846,$I$8:$I$1007),0)</f>
        <v>0</v>
      </c>
    </row>
    <row r="847" spans="1:21" x14ac:dyDescent="0.25">
      <c r="A847" s="69">
        <v>840</v>
      </c>
      <c r="B847" s="69" t="str">
        <f>IF(AND(C847&lt;&gt;"",C847&lt;&gt;" -  -  -  -  - "),VLOOKUP(C847,exp!$A$8:$B$507,2,FALSE),"")</f>
        <v/>
      </c>
      <c r="C847" s="60"/>
      <c r="D847" s="69" t="str">
        <f>IF(AND(E847&lt;&gt;"",E847&lt;&gt;" -  -  -  -  - "),VLOOKUP(E847,acc!$A$8:$B$507,2,FALSE),"")</f>
        <v/>
      </c>
      <c r="E847" s="60"/>
      <c r="F847" s="44"/>
      <c r="G847" s="69" t="str">
        <f>IF(AND(H847&lt;&gt;"",H847&lt;&gt;" -  -  -  -  - "),VLOOKUP(H847,pay!$A$8:$B$507,2,FALSE),"")</f>
        <v/>
      </c>
      <c r="H847" s="60"/>
      <c r="I847" s="44"/>
      <c r="J847" s="93" t="str">
        <f t="shared" si="65"/>
        <v>OK</v>
      </c>
      <c r="K847" s="93" t="str">
        <f t="shared" si="66"/>
        <v>OK</v>
      </c>
      <c r="L847" s="93" t="str">
        <f t="shared" si="67"/>
        <v>OK</v>
      </c>
      <c r="M847" s="93" t="str">
        <f t="shared" si="68"/>
        <v>OK</v>
      </c>
      <c r="N847" s="63" t="str">
        <f t="shared" si="69"/>
        <v/>
      </c>
      <c r="O847" s="110">
        <f>SUMIF(exp!$B$8:$B$507,total!B847,exp!$Q$8:$Q$507)</f>
        <v>0</v>
      </c>
      <c r="P847" s="111">
        <f>IF(B847&lt;&gt;"",SUMIF(total!$B$8:$B$1007,total!B847,$F$8:$F$1007),0)</f>
        <v>0</v>
      </c>
      <c r="Q847" s="110">
        <f>SUMIF(total!$B$8:$B$1007,total!B847,$I$8:$I$1007)</f>
        <v>0</v>
      </c>
      <c r="R847" s="110">
        <f>SUMIF(acc!$B$8:$B$507,total!D847,acc!$J$8:$J$507)</f>
        <v>0</v>
      </c>
      <c r="S847" s="110">
        <f>IF(D847&lt;&gt;"",SUMIF(total!$D$8:$D$1007,total!D847,$F$8:$F$1007),0)</f>
        <v>0</v>
      </c>
      <c r="T847" s="110">
        <f>SUMIF(pay!$B$8:$B$507,total!G847,pay!$H$8:$H$507)</f>
        <v>0</v>
      </c>
      <c r="U847" s="110">
        <f>IF(G847&lt;&gt;"",SUMIF(total!$G$8:$G$1007,total!G847,$I$8:$I$1007),0)</f>
        <v>0</v>
      </c>
    </row>
    <row r="848" spans="1:21" x14ac:dyDescent="0.25">
      <c r="A848" s="69">
        <v>841</v>
      </c>
      <c r="B848" s="69" t="str">
        <f>IF(AND(C848&lt;&gt;"",C848&lt;&gt;" -  -  -  -  - "),VLOOKUP(C848,exp!$A$8:$B$507,2,FALSE),"")</f>
        <v/>
      </c>
      <c r="C848" s="60"/>
      <c r="D848" s="69" t="str">
        <f>IF(AND(E848&lt;&gt;"",E848&lt;&gt;" -  -  -  -  - "),VLOOKUP(E848,acc!$A$8:$B$507,2,FALSE),"")</f>
        <v/>
      </c>
      <c r="E848" s="60"/>
      <c r="F848" s="44"/>
      <c r="G848" s="69" t="str">
        <f>IF(AND(H848&lt;&gt;"",H848&lt;&gt;" -  -  -  -  - "),VLOOKUP(H848,pay!$A$8:$B$507,2,FALSE),"")</f>
        <v/>
      </c>
      <c r="H848" s="60"/>
      <c r="I848" s="44"/>
      <c r="J848" s="93" t="str">
        <f t="shared" si="65"/>
        <v>OK</v>
      </c>
      <c r="K848" s="93" t="str">
        <f t="shared" si="66"/>
        <v>OK</v>
      </c>
      <c r="L848" s="93" t="str">
        <f t="shared" si="67"/>
        <v>OK</v>
      </c>
      <c r="M848" s="93" t="str">
        <f t="shared" si="68"/>
        <v>OK</v>
      </c>
      <c r="N848" s="63" t="str">
        <f t="shared" si="69"/>
        <v/>
      </c>
      <c r="O848" s="110">
        <f>SUMIF(exp!$B$8:$B$507,total!B848,exp!$Q$8:$Q$507)</f>
        <v>0</v>
      </c>
      <c r="P848" s="111">
        <f>IF(B848&lt;&gt;"",SUMIF(total!$B$8:$B$1007,total!B848,$F$8:$F$1007),0)</f>
        <v>0</v>
      </c>
      <c r="Q848" s="110">
        <f>SUMIF(total!$B$8:$B$1007,total!B848,$I$8:$I$1007)</f>
        <v>0</v>
      </c>
      <c r="R848" s="110">
        <f>SUMIF(acc!$B$8:$B$507,total!D848,acc!$J$8:$J$507)</f>
        <v>0</v>
      </c>
      <c r="S848" s="110">
        <f>IF(D848&lt;&gt;"",SUMIF(total!$D$8:$D$1007,total!D848,$F$8:$F$1007),0)</f>
        <v>0</v>
      </c>
      <c r="T848" s="110">
        <f>SUMIF(pay!$B$8:$B$507,total!G848,pay!$H$8:$H$507)</f>
        <v>0</v>
      </c>
      <c r="U848" s="110">
        <f>IF(G848&lt;&gt;"",SUMIF(total!$G$8:$G$1007,total!G848,$I$8:$I$1007),0)</f>
        <v>0</v>
      </c>
    </row>
    <row r="849" spans="1:21" x14ac:dyDescent="0.25">
      <c r="A849" s="69">
        <v>842</v>
      </c>
      <c r="B849" s="69" t="str">
        <f>IF(AND(C849&lt;&gt;"",C849&lt;&gt;" -  -  -  -  - "),VLOOKUP(C849,exp!$A$8:$B$507,2,FALSE),"")</f>
        <v/>
      </c>
      <c r="C849" s="60"/>
      <c r="D849" s="69" t="str">
        <f>IF(AND(E849&lt;&gt;"",E849&lt;&gt;" -  -  -  -  - "),VLOOKUP(E849,acc!$A$8:$B$507,2,FALSE),"")</f>
        <v/>
      </c>
      <c r="E849" s="60"/>
      <c r="F849" s="44"/>
      <c r="G849" s="69" t="str">
        <f>IF(AND(H849&lt;&gt;"",H849&lt;&gt;" -  -  -  -  - "),VLOOKUP(H849,pay!$A$8:$B$507,2,FALSE),"")</f>
        <v/>
      </c>
      <c r="H849" s="60"/>
      <c r="I849" s="44"/>
      <c r="J849" s="93" t="str">
        <f t="shared" si="65"/>
        <v>OK</v>
      </c>
      <c r="K849" s="93" t="str">
        <f t="shared" si="66"/>
        <v>OK</v>
      </c>
      <c r="L849" s="93" t="str">
        <f t="shared" si="67"/>
        <v>OK</v>
      </c>
      <c r="M849" s="93" t="str">
        <f t="shared" si="68"/>
        <v>OK</v>
      </c>
      <c r="N849" s="63" t="str">
        <f t="shared" si="69"/>
        <v/>
      </c>
      <c r="O849" s="110">
        <f>SUMIF(exp!$B$8:$B$507,total!B849,exp!$Q$8:$Q$507)</f>
        <v>0</v>
      </c>
      <c r="P849" s="111">
        <f>IF(B849&lt;&gt;"",SUMIF(total!$B$8:$B$1007,total!B849,$F$8:$F$1007),0)</f>
        <v>0</v>
      </c>
      <c r="Q849" s="110">
        <f>SUMIF(total!$B$8:$B$1007,total!B849,$I$8:$I$1007)</f>
        <v>0</v>
      </c>
      <c r="R849" s="110">
        <f>SUMIF(acc!$B$8:$B$507,total!D849,acc!$J$8:$J$507)</f>
        <v>0</v>
      </c>
      <c r="S849" s="110">
        <f>IF(D849&lt;&gt;"",SUMIF(total!$D$8:$D$1007,total!D849,$F$8:$F$1007),0)</f>
        <v>0</v>
      </c>
      <c r="T849" s="110">
        <f>SUMIF(pay!$B$8:$B$507,total!G849,pay!$H$8:$H$507)</f>
        <v>0</v>
      </c>
      <c r="U849" s="110">
        <f>IF(G849&lt;&gt;"",SUMIF(total!$G$8:$G$1007,total!G849,$I$8:$I$1007),0)</f>
        <v>0</v>
      </c>
    </row>
    <row r="850" spans="1:21" x14ac:dyDescent="0.25">
      <c r="A850" s="69">
        <v>843</v>
      </c>
      <c r="B850" s="69" t="str">
        <f>IF(AND(C850&lt;&gt;"",C850&lt;&gt;" -  -  -  -  - "),VLOOKUP(C850,exp!$A$8:$B$507,2,FALSE),"")</f>
        <v/>
      </c>
      <c r="C850" s="60"/>
      <c r="D850" s="69" t="str">
        <f>IF(AND(E850&lt;&gt;"",E850&lt;&gt;" -  -  -  -  - "),VLOOKUP(E850,acc!$A$8:$B$507,2,FALSE),"")</f>
        <v/>
      </c>
      <c r="E850" s="60"/>
      <c r="F850" s="44"/>
      <c r="G850" s="69" t="str">
        <f>IF(AND(H850&lt;&gt;"",H850&lt;&gt;" -  -  -  -  - "),VLOOKUP(H850,pay!$A$8:$B$507,2,FALSE),"")</f>
        <v/>
      </c>
      <c r="H850" s="60"/>
      <c r="I850" s="44"/>
      <c r="J850" s="93" t="str">
        <f t="shared" si="65"/>
        <v>OK</v>
      </c>
      <c r="K850" s="93" t="str">
        <f t="shared" si="66"/>
        <v>OK</v>
      </c>
      <c r="L850" s="93" t="str">
        <f t="shared" si="67"/>
        <v>OK</v>
      </c>
      <c r="M850" s="93" t="str">
        <f t="shared" si="68"/>
        <v>OK</v>
      </c>
      <c r="N850" s="63" t="str">
        <f t="shared" si="69"/>
        <v/>
      </c>
      <c r="O850" s="110">
        <f>SUMIF(exp!$B$8:$B$507,total!B850,exp!$Q$8:$Q$507)</f>
        <v>0</v>
      </c>
      <c r="P850" s="111">
        <f>IF(B850&lt;&gt;"",SUMIF(total!$B$8:$B$1007,total!B850,$F$8:$F$1007),0)</f>
        <v>0</v>
      </c>
      <c r="Q850" s="110">
        <f>SUMIF(total!$B$8:$B$1007,total!B850,$I$8:$I$1007)</f>
        <v>0</v>
      </c>
      <c r="R850" s="110">
        <f>SUMIF(acc!$B$8:$B$507,total!D850,acc!$J$8:$J$507)</f>
        <v>0</v>
      </c>
      <c r="S850" s="110">
        <f>IF(D850&lt;&gt;"",SUMIF(total!$D$8:$D$1007,total!D850,$F$8:$F$1007),0)</f>
        <v>0</v>
      </c>
      <c r="T850" s="110">
        <f>SUMIF(pay!$B$8:$B$507,total!G850,pay!$H$8:$H$507)</f>
        <v>0</v>
      </c>
      <c r="U850" s="110">
        <f>IF(G850&lt;&gt;"",SUMIF(total!$G$8:$G$1007,total!G850,$I$8:$I$1007),0)</f>
        <v>0</v>
      </c>
    </row>
    <row r="851" spans="1:21" x14ac:dyDescent="0.25">
      <c r="A851" s="69">
        <v>844</v>
      </c>
      <c r="B851" s="69" t="str">
        <f>IF(AND(C851&lt;&gt;"",C851&lt;&gt;" -  -  -  -  - "),VLOOKUP(C851,exp!$A$8:$B$507,2,FALSE),"")</f>
        <v/>
      </c>
      <c r="C851" s="60"/>
      <c r="D851" s="69" t="str">
        <f>IF(AND(E851&lt;&gt;"",E851&lt;&gt;" -  -  -  -  - "),VLOOKUP(E851,acc!$A$8:$B$507,2,FALSE),"")</f>
        <v/>
      </c>
      <c r="E851" s="60"/>
      <c r="F851" s="44"/>
      <c r="G851" s="69" t="str">
        <f>IF(AND(H851&lt;&gt;"",H851&lt;&gt;" -  -  -  -  - "),VLOOKUP(H851,pay!$A$8:$B$507,2,FALSE),"")</f>
        <v/>
      </c>
      <c r="H851" s="60"/>
      <c r="I851" s="44"/>
      <c r="J851" s="93" t="str">
        <f t="shared" si="65"/>
        <v>OK</v>
      </c>
      <c r="K851" s="93" t="str">
        <f t="shared" si="66"/>
        <v>OK</v>
      </c>
      <c r="L851" s="93" t="str">
        <f t="shared" si="67"/>
        <v>OK</v>
      </c>
      <c r="M851" s="93" t="str">
        <f t="shared" si="68"/>
        <v>OK</v>
      </c>
      <c r="N851" s="63" t="str">
        <f t="shared" si="69"/>
        <v/>
      </c>
      <c r="O851" s="110">
        <f>SUMIF(exp!$B$8:$B$507,total!B851,exp!$Q$8:$Q$507)</f>
        <v>0</v>
      </c>
      <c r="P851" s="111">
        <f>IF(B851&lt;&gt;"",SUMIF(total!$B$8:$B$1007,total!B851,$F$8:$F$1007),0)</f>
        <v>0</v>
      </c>
      <c r="Q851" s="110">
        <f>SUMIF(total!$B$8:$B$1007,total!B851,$I$8:$I$1007)</f>
        <v>0</v>
      </c>
      <c r="R851" s="110">
        <f>SUMIF(acc!$B$8:$B$507,total!D851,acc!$J$8:$J$507)</f>
        <v>0</v>
      </c>
      <c r="S851" s="110">
        <f>IF(D851&lt;&gt;"",SUMIF(total!$D$8:$D$1007,total!D851,$F$8:$F$1007),0)</f>
        <v>0</v>
      </c>
      <c r="T851" s="110">
        <f>SUMIF(pay!$B$8:$B$507,total!G851,pay!$H$8:$H$507)</f>
        <v>0</v>
      </c>
      <c r="U851" s="110">
        <f>IF(G851&lt;&gt;"",SUMIF(total!$G$8:$G$1007,total!G851,$I$8:$I$1007),0)</f>
        <v>0</v>
      </c>
    </row>
    <row r="852" spans="1:21" x14ac:dyDescent="0.25">
      <c r="A852" s="69">
        <v>845</v>
      </c>
      <c r="B852" s="69" t="str">
        <f>IF(AND(C852&lt;&gt;"",C852&lt;&gt;" -  -  -  -  - "),VLOOKUP(C852,exp!$A$8:$B$507,2,FALSE),"")</f>
        <v/>
      </c>
      <c r="C852" s="60"/>
      <c r="D852" s="69" t="str">
        <f>IF(AND(E852&lt;&gt;"",E852&lt;&gt;" -  -  -  -  - "),VLOOKUP(E852,acc!$A$8:$B$507,2,FALSE),"")</f>
        <v/>
      </c>
      <c r="E852" s="60"/>
      <c r="F852" s="44"/>
      <c r="G852" s="69" t="str">
        <f>IF(AND(H852&lt;&gt;"",H852&lt;&gt;" -  -  -  -  - "),VLOOKUP(H852,pay!$A$8:$B$507,2,FALSE),"")</f>
        <v/>
      </c>
      <c r="H852" s="60"/>
      <c r="I852" s="44"/>
      <c r="J852" s="93" t="str">
        <f t="shared" si="65"/>
        <v>OK</v>
      </c>
      <c r="K852" s="93" t="str">
        <f t="shared" si="66"/>
        <v>OK</v>
      </c>
      <c r="L852" s="93" t="str">
        <f t="shared" si="67"/>
        <v>OK</v>
      </c>
      <c r="M852" s="93" t="str">
        <f t="shared" si="68"/>
        <v>OK</v>
      </c>
      <c r="N852" s="63" t="str">
        <f t="shared" si="69"/>
        <v/>
      </c>
      <c r="O852" s="110">
        <f>SUMIF(exp!$B$8:$B$507,total!B852,exp!$Q$8:$Q$507)</f>
        <v>0</v>
      </c>
      <c r="P852" s="111">
        <f>IF(B852&lt;&gt;"",SUMIF(total!$B$8:$B$1007,total!B852,$F$8:$F$1007),0)</f>
        <v>0</v>
      </c>
      <c r="Q852" s="110">
        <f>SUMIF(total!$B$8:$B$1007,total!B852,$I$8:$I$1007)</f>
        <v>0</v>
      </c>
      <c r="R852" s="110">
        <f>SUMIF(acc!$B$8:$B$507,total!D852,acc!$J$8:$J$507)</f>
        <v>0</v>
      </c>
      <c r="S852" s="110">
        <f>IF(D852&lt;&gt;"",SUMIF(total!$D$8:$D$1007,total!D852,$F$8:$F$1007),0)</f>
        <v>0</v>
      </c>
      <c r="T852" s="110">
        <f>SUMIF(pay!$B$8:$B$507,total!G852,pay!$H$8:$H$507)</f>
        <v>0</v>
      </c>
      <c r="U852" s="110">
        <f>IF(G852&lt;&gt;"",SUMIF(total!$G$8:$G$1007,total!G852,$I$8:$I$1007),0)</f>
        <v>0</v>
      </c>
    </row>
    <row r="853" spans="1:21" x14ac:dyDescent="0.25">
      <c r="A853" s="69">
        <v>846</v>
      </c>
      <c r="B853" s="69" t="str">
        <f>IF(AND(C853&lt;&gt;"",C853&lt;&gt;" -  -  -  -  - "),VLOOKUP(C853,exp!$A$8:$B$507,2,FALSE),"")</f>
        <v/>
      </c>
      <c r="C853" s="60"/>
      <c r="D853" s="69" t="str">
        <f>IF(AND(E853&lt;&gt;"",E853&lt;&gt;" -  -  -  -  - "),VLOOKUP(E853,acc!$A$8:$B$507,2,FALSE),"")</f>
        <v/>
      </c>
      <c r="E853" s="60"/>
      <c r="F853" s="44"/>
      <c r="G853" s="69" t="str">
        <f>IF(AND(H853&lt;&gt;"",H853&lt;&gt;" -  -  -  -  - "),VLOOKUP(H853,pay!$A$8:$B$507,2,FALSE),"")</f>
        <v/>
      </c>
      <c r="H853" s="60"/>
      <c r="I853" s="44"/>
      <c r="J853" s="93" t="str">
        <f t="shared" si="65"/>
        <v>OK</v>
      </c>
      <c r="K853" s="93" t="str">
        <f t="shared" si="66"/>
        <v>OK</v>
      </c>
      <c r="L853" s="93" t="str">
        <f t="shared" si="67"/>
        <v>OK</v>
      </c>
      <c r="M853" s="93" t="str">
        <f t="shared" si="68"/>
        <v>OK</v>
      </c>
      <c r="N853" s="63" t="str">
        <f t="shared" si="69"/>
        <v/>
      </c>
      <c r="O853" s="110">
        <f>SUMIF(exp!$B$8:$B$507,total!B853,exp!$Q$8:$Q$507)</f>
        <v>0</v>
      </c>
      <c r="P853" s="111">
        <f>IF(B853&lt;&gt;"",SUMIF(total!$B$8:$B$1007,total!B853,$F$8:$F$1007),0)</f>
        <v>0</v>
      </c>
      <c r="Q853" s="110">
        <f>SUMIF(total!$B$8:$B$1007,total!B853,$I$8:$I$1007)</f>
        <v>0</v>
      </c>
      <c r="R853" s="110">
        <f>SUMIF(acc!$B$8:$B$507,total!D853,acc!$J$8:$J$507)</f>
        <v>0</v>
      </c>
      <c r="S853" s="110">
        <f>IF(D853&lt;&gt;"",SUMIF(total!$D$8:$D$1007,total!D853,$F$8:$F$1007),0)</f>
        <v>0</v>
      </c>
      <c r="T853" s="110">
        <f>SUMIF(pay!$B$8:$B$507,total!G853,pay!$H$8:$H$507)</f>
        <v>0</v>
      </c>
      <c r="U853" s="110">
        <f>IF(G853&lt;&gt;"",SUMIF(total!$G$8:$G$1007,total!G853,$I$8:$I$1007),0)</f>
        <v>0</v>
      </c>
    </row>
    <row r="854" spans="1:21" x14ac:dyDescent="0.25">
      <c r="A854" s="69">
        <v>847</v>
      </c>
      <c r="B854" s="69" t="str">
        <f>IF(AND(C854&lt;&gt;"",C854&lt;&gt;" -  -  -  -  - "),VLOOKUP(C854,exp!$A$8:$B$507,2,FALSE),"")</f>
        <v/>
      </c>
      <c r="C854" s="60"/>
      <c r="D854" s="69" t="str">
        <f>IF(AND(E854&lt;&gt;"",E854&lt;&gt;" -  -  -  -  - "),VLOOKUP(E854,acc!$A$8:$B$507,2,FALSE),"")</f>
        <v/>
      </c>
      <c r="E854" s="60"/>
      <c r="F854" s="44"/>
      <c r="G854" s="69" t="str">
        <f>IF(AND(H854&lt;&gt;"",H854&lt;&gt;" -  -  -  -  - "),VLOOKUP(H854,pay!$A$8:$B$507,2,FALSE),"")</f>
        <v/>
      </c>
      <c r="H854" s="60"/>
      <c r="I854" s="44"/>
      <c r="J854" s="93" t="str">
        <f t="shared" si="65"/>
        <v>OK</v>
      </c>
      <c r="K854" s="93" t="str">
        <f t="shared" si="66"/>
        <v>OK</v>
      </c>
      <c r="L854" s="93" t="str">
        <f t="shared" si="67"/>
        <v>OK</v>
      </c>
      <c r="M854" s="93" t="str">
        <f t="shared" si="68"/>
        <v>OK</v>
      </c>
      <c r="N854" s="63" t="str">
        <f t="shared" si="69"/>
        <v/>
      </c>
      <c r="O854" s="110">
        <f>SUMIF(exp!$B$8:$B$507,total!B854,exp!$Q$8:$Q$507)</f>
        <v>0</v>
      </c>
      <c r="P854" s="111">
        <f>IF(B854&lt;&gt;"",SUMIF(total!$B$8:$B$1007,total!B854,$F$8:$F$1007),0)</f>
        <v>0</v>
      </c>
      <c r="Q854" s="110">
        <f>SUMIF(total!$B$8:$B$1007,total!B854,$I$8:$I$1007)</f>
        <v>0</v>
      </c>
      <c r="R854" s="110">
        <f>SUMIF(acc!$B$8:$B$507,total!D854,acc!$J$8:$J$507)</f>
        <v>0</v>
      </c>
      <c r="S854" s="110">
        <f>IF(D854&lt;&gt;"",SUMIF(total!$D$8:$D$1007,total!D854,$F$8:$F$1007),0)</f>
        <v>0</v>
      </c>
      <c r="T854" s="110">
        <f>SUMIF(pay!$B$8:$B$507,total!G854,pay!$H$8:$H$507)</f>
        <v>0</v>
      </c>
      <c r="U854" s="110">
        <f>IF(G854&lt;&gt;"",SUMIF(total!$G$8:$G$1007,total!G854,$I$8:$I$1007),0)</f>
        <v>0</v>
      </c>
    </row>
    <row r="855" spans="1:21" x14ac:dyDescent="0.25">
      <c r="A855" s="69">
        <v>848</v>
      </c>
      <c r="B855" s="69" t="str">
        <f>IF(AND(C855&lt;&gt;"",C855&lt;&gt;" -  -  -  -  - "),VLOOKUP(C855,exp!$A$8:$B$507,2,FALSE),"")</f>
        <v/>
      </c>
      <c r="C855" s="60"/>
      <c r="D855" s="69" t="str">
        <f>IF(AND(E855&lt;&gt;"",E855&lt;&gt;" -  -  -  -  - "),VLOOKUP(E855,acc!$A$8:$B$507,2,FALSE),"")</f>
        <v/>
      </c>
      <c r="E855" s="60"/>
      <c r="F855" s="44"/>
      <c r="G855" s="69" t="str">
        <f>IF(AND(H855&lt;&gt;"",H855&lt;&gt;" -  -  -  -  - "),VLOOKUP(H855,pay!$A$8:$B$507,2,FALSE),"")</f>
        <v/>
      </c>
      <c r="H855" s="60"/>
      <c r="I855" s="44"/>
      <c r="J855" s="93" t="str">
        <f t="shared" si="65"/>
        <v>OK</v>
      </c>
      <c r="K855" s="93" t="str">
        <f t="shared" si="66"/>
        <v>OK</v>
      </c>
      <c r="L855" s="93" t="str">
        <f t="shared" si="67"/>
        <v>OK</v>
      </c>
      <c r="M855" s="93" t="str">
        <f t="shared" si="68"/>
        <v>OK</v>
      </c>
      <c r="N855" s="63" t="str">
        <f t="shared" si="69"/>
        <v/>
      </c>
      <c r="O855" s="110">
        <f>SUMIF(exp!$B$8:$B$507,total!B855,exp!$Q$8:$Q$507)</f>
        <v>0</v>
      </c>
      <c r="P855" s="111">
        <f>IF(B855&lt;&gt;"",SUMIF(total!$B$8:$B$1007,total!B855,$F$8:$F$1007),0)</f>
        <v>0</v>
      </c>
      <c r="Q855" s="110">
        <f>SUMIF(total!$B$8:$B$1007,total!B855,$I$8:$I$1007)</f>
        <v>0</v>
      </c>
      <c r="R855" s="110">
        <f>SUMIF(acc!$B$8:$B$507,total!D855,acc!$J$8:$J$507)</f>
        <v>0</v>
      </c>
      <c r="S855" s="110">
        <f>IF(D855&lt;&gt;"",SUMIF(total!$D$8:$D$1007,total!D855,$F$8:$F$1007),0)</f>
        <v>0</v>
      </c>
      <c r="T855" s="110">
        <f>SUMIF(pay!$B$8:$B$507,total!G855,pay!$H$8:$H$507)</f>
        <v>0</v>
      </c>
      <c r="U855" s="110">
        <f>IF(G855&lt;&gt;"",SUMIF(total!$G$8:$G$1007,total!G855,$I$8:$I$1007),0)</f>
        <v>0</v>
      </c>
    </row>
    <row r="856" spans="1:21" x14ac:dyDescent="0.25">
      <c r="A856" s="69">
        <v>849</v>
      </c>
      <c r="B856" s="69" t="str">
        <f>IF(AND(C856&lt;&gt;"",C856&lt;&gt;" -  -  -  -  - "),VLOOKUP(C856,exp!$A$8:$B$507,2,FALSE),"")</f>
        <v/>
      </c>
      <c r="C856" s="60"/>
      <c r="D856" s="69" t="str">
        <f>IF(AND(E856&lt;&gt;"",E856&lt;&gt;" -  -  -  -  - "),VLOOKUP(E856,acc!$A$8:$B$507,2,FALSE),"")</f>
        <v/>
      </c>
      <c r="E856" s="60"/>
      <c r="F856" s="44"/>
      <c r="G856" s="69" t="str">
        <f>IF(AND(H856&lt;&gt;"",H856&lt;&gt;" -  -  -  -  - "),VLOOKUP(H856,pay!$A$8:$B$507,2,FALSE),"")</f>
        <v/>
      </c>
      <c r="H856" s="60"/>
      <c r="I856" s="44"/>
      <c r="J856" s="93" t="str">
        <f t="shared" si="65"/>
        <v>OK</v>
      </c>
      <c r="K856" s="93" t="str">
        <f t="shared" si="66"/>
        <v>OK</v>
      </c>
      <c r="L856" s="93" t="str">
        <f t="shared" si="67"/>
        <v>OK</v>
      </c>
      <c r="M856" s="93" t="str">
        <f t="shared" si="68"/>
        <v>OK</v>
      </c>
      <c r="N856" s="63" t="str">
        <f t="shared" si="69"/>
        <v/>
      </c>
      <c r="O856" s="110">
        <f>SUMIF(exp!$B$8:$B$507,total!B856,exp!$Q$8:$Q$507)</f>
        <v>0</v>
      </c>
      <c r="P856" s="111">
        <f>IF(B856&lt;&gt;"",SUMIF(total!$B$8:$B$1007,total!B856,$F$8:$F$1007),0)</f>
        <v>0</v>
      </c>
      <c r="Q856" s="110">
        <f>SUMIF(total!$B$8:$B$1007,total!B856,$I$8:$I$1007)</f>
        <v>0</v>
      </c>
      <c r="R856" s="110">
        <f>SUMIF(acc!$B$8:$B$507,total!D856,acc!$J$8:$J$507)</f>
        <v>0</v>
      </c>
      <c r="S856" s="110">
        <f>IF(D856&lt;&gt;"",SUMIF(total!$D$8:$D$1007,total!D856,$F$8:$F$1007),0)</f>
        <v>0</v>
      </c>
      <c r="T856" s="110">
        <f>SUMIF(pay!$B$8:$B$507,total!G856,pay!$H$8:$H$507)</f>
        <v>0</v>
      </c>
      <c r="U856" s="110">
        <f>IF(G856&lt;&gt;"",SUMIF(total!$G$8:$G$1007,total!G856,$I$8:$I$1007),0)</f>
        <v>0</v>
      </c>
    </row>
    <row r="857" spans="1:21" x14ac:dyDescent="0.25">
      <c r="A857" s="69">
        <v>850</v>
      </c>
      <c r="B857" s="69" t="str">
        <f>IF(AND(C857&lt;&gt;"",C857&lt;&gt;" -  -  -  -  - "),VLOOKUP(C857,exp!$A$8:$B$507,2,FALSE),"")</f>
        <v/>
      </c>
      <c r="C857" s="60"/>
      <c r="D857" s="69" t="str">
        <f>IF(AND(E857&lt;&gt;"",E857&lt;&gt;" -  -  -  -  - "),VLOOKUP(E857,acc!$A$8:$B$507,2,FALSE),"")</f>
        <v/>
      </c>
      <c r="E857" s="60"/>
      <c r="F857" s="44"/>
      <c r="G857" s="69" t="str">
        <f>IF(AND(H857&lt;&gt;"",H857&lt;&gt;" -  -  -  -  - "),VLOOKUP(H857,pay!$A$8:$B$507,2,FALSE),"")</f>
        <v/>
      </c>
      <c r="H857" s="60"/>
      <c r="I857" s="44"/>
      <c r="J857" s="93" t="str">
        <f t="shared" si="65"/>
        <v>OK</v>
      </c>
      <c r="K857" s="93" t="str">
        <f t="shared" si="66"/>
        <v>OK</v>
      </c>
      <c r="L857" s="93" t="str">
        <f t="shared" si="67"/>
        <v>OK</v>
      </c>
      <c r="M857" s="93" t="str">
        <f t="shared" si="68"/>
        <v>OK</v>
      </c>
      <c r="N857" s="63" t="str">
        <f t="shared" si="69"/>
        <v/>
      </c>
      <c r="O857" s="110">
        <f>SUMIF(exp!$B$8:$B$507,total!B857,exp!$Q$8:$Q$507)</f>
        <v>0</v>
      </c>
      <c r="P857" s="111">
        <f>IF(B857&lt;&gt;"",SUMIF(total!$B$8:$B$1007,total!B857,$F$8:$F$1007),0)</f>
        <v>0</v>
      </c>
      <c r="Q857" s="110">
        <f>SUMIF(total!$B$8:$B$1007,total!B857,$I$8:$I$1007)</f>
        <v>0</v>
      </c>
      <c r="R857" s="110">
        <f>SUMIF(acc!$B$8:$B$507,total!D857,acc!$J$8:$J$507)</f>
        <v>0</v>
      </c>
      <c r="S857" s="110">
        <f>IF(D857&lt;&gt;"",SUMIF(total!$D$8:$D$1007,total!D857,$F$8:$F$1007),0)</f>
        <v>0</v>
      </c>
      <c r="T857" s="110">
        <f>SUMIF(pay!$B$8:$B$507,total!G857,pay!$H$8:$H$507)</f>
        <v>0</v>
      </c>
      <c r="U857" s="110">
        <f>IF(G857&lt;&gt;"",SUMIF(total!$G$8:$G$1007,total!G857,$I$8:$I$1007),0)</f>
        <v>0</v>
      </c>
    </row>
    <row r="858" spans="1:21" x14ac:dyDescent="0.25">
      <c r="A858" s="69">
        <v>851</v>
      </c>
      <c r="B858" s="69" t="str">
        <f>IF(AND(C858&lt;&gt;"",C858&lt;&gt;" -  -  -  -  - "),VLOOKUP(C858,exp!$A$8:$B$507,2,FALSE),"")</f>
        <v/>
      </c>
      <c r="C858" s="60"/>
      <c r="D858" s="69" t="str">
        <f>IF(AND(E858&lt;&gt;"",E858&lt;&gt;" -  -  -  -  - "),VLOOKUP(E858,acc!$A$8:$B$507,2,FALSE),"")</f>
        <v/>
      </c>
      <c r="E858" s="60"/>
      <c r="F858" s="44"/>
      <c r="G858" s="69" t="str">
        <f>IF(AND(H858&lt;&gt;"",H858&lt;&gt;" -  -  -  -  - "),VLOOKUP(H858,pay!$A$8:$B$507,2,FALSE),"")</f>
        <v/>
      </c>
      <c r="H858" s="60"/>
      <c r="I858" s="44"/>
      <c r="J858" s="93" t="str">
        <f t="shared" si="65"/>
        <v>OK</v>
      </c>
      <c r="K858" s="93" t="str">
        <f t="shared" si="66"/>
        <v>OK</v>
      </c>
      <c r="L858" s="93" t="str">
        <f t="shared" si="67"/>
        <v>OK</v>
      </c>
      <c r="M858" s="93" t="str">
        <f t="shared" si="68"/>
        <v>OK</v>
      </c>
      <c r="N858" s="63" t="str">
        <f t="shared" si="69"/>
        <v/>
      </c>
      <c r="O858" s="110">
        <f>SUMIF(exp!$B$8:$B$507,total!B858,exp!$Q$8:$Q$507)</f>
        <v>0</v>
      </c>
      <c r="P858" s="111">
        <f>IF(B858&lt;&gt;"",SUMIF(total!$B$8:$B$1007,total!B858,$F$8:$F$1007),0)</f>
        <v>0</v>
      </c>
      <c r="Q858" s="110">
        <f>SUMIF(total!$B$8:$B$1007,total!B858,$I$8:$I$1007)</f>
        <v>0</v>
      </c>
      <c r="R858" s="110">
        <f>SUMIF(acc!$B$8:$B$507,total!D858,acc!$J$8:$J$507)</f>
        <v>0</v>
      </c>
      <c r="S858" s="110">
        <f>IF(D858&lt;&gt;"",SUMIF(total!$D$8:$D$1007,total!D858,$F$8:$F$1007),0)</f>
        <v>0</v>
      </c>
      <c r="T858" s="110">
        <f>SUMIF(pay!$B$8:$B$507,total!G858,pay!$H$8:$H$507)</f>
        <v>0</v>
      </c>
      <c r="U858" s="110">
        <f>IF(G858&lt;&gt;"",SUMIF(total!$G$8:$G$1007,total!G858,$I$8:$I$1007),0)</f>
        <v>0</v>
      </c>
    </row>
    <row r="859" spans="1:21" x14ac:dyDescent="0.25">
      <c r="A859" s="69">
        <v>852</v>
      </c>
      <c r="B859" s="69" t="str">
        <f>IF(AND(C859&lt;&gt;"",C859&lt;&gt;" -  -  -  -  - "),VLOOKUP(C859,exp!$A$8:$B$507,2,FALSE),"")</f>
        <v/>
      </c>
      <c r="C859" s="60"/>
      <c r="D859" s="69" t="str">
        <f>IF(AND(E859&lt;&gt;"",E859&lt;&gt;" -  -  -  -  - "),VLOOKUP(E859,acc!$A$8:$B$507,2,FALSE),"")</f>
        <v/>
      </c>
      <c r="E859" s="60"/>
      <c r="F859" s="44"/>
      <c r="G859" s="69" t="str">
        <f>IF(AND(H859&lt;&gt;"",H859&lt;&gt;" -  -  -  -  - "),VLOOKUP(H859,pay!$A$8:$B$507,2,FALSE),"")</f>
        <v/>
      </c>
      <c r="H859" s="60"/>
      <c r="I859" s="44"/>
      <c r="J859" s="93" t="str">
        <f t="shared" si="65"/>
        <v>OK</v>
      </c>
      <c r="K859" s="93" t="str">
        <f t="shared" si="66"/>
        <v>OK</v>
      </c>
      <c r="L859" s="93" t="str">
        <f t="shared" si="67"/>
        <v>OK</v>
      </c>
      <c r="M859" s="93" t="str">
        <f t="shared" si="68"/>
        <v>OK</v>
      </c>
      <c r="N859" s="63" t="str">
        <f t="shared" si="69"/>
        <v/>
      </c>
      <c r="O859" s="110">
        <f>SUMIF(exp!$B$8:$B$507,total!B859,exp!$Q$8:$Q$507)</f>
        <v>0</v>
      </c>
      <c r="P859" s="111">
        <f>IF(B859&lt;&gt;"",SUMIF(total!$B$8:$B$1007,total!B859,$F$8:$F$1007),0)</f>
        <v>0</v>
      </c>
      <c r="Q859" s="110">
        <f>SUMIF(total!$B$8:$B$1007,total!B859,$I$8:$I$1007)</f>
        <v>0</v>
      </c>
      <c r="R859" s="110">
        <f>SUMIF(acc!$B$8:$B$507,total!D859,acc!$J$8:$J$507)</f>
        <v>0</v>
      </c>
      <c r="S859" s="110">
        <f>IF(D859&lt;&gt;"",SUMIF(total!$D$8:$D$1007,total!D859,$F$8:$F$1007),0)</f>
        <v>0</v>
      </c>
      <c r="T859" s="110">
        <f>SUMIF(pay!$B$8:$B$507,total!G859,pay!$H$8:$H$507)</f>
        <v>0</v>
      </c>
      <c r="U859" s="110">
        <f>IF(G859&lt;&gt;"",SUMIF(total!$G$8:$G$1007,total!G859,$I$8:$I$1007),0)</f>
        <v>0</v>
      </c>
    </row>
    <row r="860" spans="1:21" x14ac:dyDescent="0.25">
      <c r="A860" s="69">
        <v>853</v>
      </c>
      <c r="B860" s="69" t="str">
        <f>IF(AND(C860&lt;&gt;"",C860&lt;&gt;" -  -  -  -  - "),VLOOKUP(C860,exp!$A$8:$B$507,2,FALSE),"")</f>
        <v/>
      </c>
      <c r="C860" s="60"/>
      <c r="D860" s="69" t="str">
        <f>IF(AND(E860&lt;&gt;"",E860&lt;&gt;" -  -  -  -  - "),VLOOKUP(E860,acc!$A$8:$B$507,2,FALSE),"")</f>
        <v/>
      </c>
      <c r="E860" s="60"/>
      <c r="F860" s="44"/>
      <c r="G860" s="69" t="str">
        <f>IF(AND(H860&lt;&gt;"",H860&lt;&gt;" -  -  -  -  - "),VLOOKUP(H860,pay!$A$8:$B$507,2,FALSE),"")</f>
        <v/>
      </c>
      <c r="H860" s="60"/>
      <c r="I860" s="44"/>
      <c r="J860" s="93" t="str">
        <f t="shared" si="65"/>
        <v>OK</v>
      </c>
      <c r="K860" s="93" t="str">
        <f t="shared" si="66"/>
        <v>OK</v>
      </c>
      <c r="L860" s="93" t="str">
        <f t="shared" si="67"/>
        <v>OK</v>
      </c>
      <c r="M860" s="93" t="str">
        <f t="shared" si="68"/>
        <v>OK</v>
      </c>
      <c r="N860" s="63" t="str">
        <f t="shared" si="69"/>
        <v/>
      </c>
      <c r="O860" s="110">
        <f>SUMIF(exp!$B$8:$B$507,total!B860,exp!$Q$8:$Q$507)</f>
        <v>0</v>
      </c>
      <c r="P860" s="111">
        <f>IF(B860&lt;&gt;"",SUMIF(total!$B$8:$B$1007,total!B860,$F$8:$F$1007),0)</f>
        <v>0</v>
      </c>
      <c r="Q860" s="110">
        <f>SUMIF(total!$B$8:$B$1007,total!B860,$I$8:$I$1007)</f>
        <v>0</v>
      </c>
      <c r="R860" s="110">
        <f>SUMIF(acc!$B$8:$B$507,total!D860,acc!$J$8:$J$507)</f>
        <v>0</v>
      </c>
      <c r="S860" s="110">
        <f>IF(D860&lt;&gt;"",SUMIF(total!$D$8:$D$1007,total!D860,$F$8:$F$1007),0)</f>
        <v>0</v>
      </c>
      <c r="T860" s="110">
        <f>SUMIF(pay!$B$8:$B$507,total!G860,pay!$H$8:$H$507)</f>
        <v>0</v>
      </c>
      <c r="U860" s="110">
        <f>IF(G860&lt;&gt;"",SUMIF(total!$G$8:$G$1007,total!G860,$I$8:$I$1007),0)</f>
        <v>0</v>
      </c>
    </row>
    <row r="861" spans="1:21" x14ac:dyDescent="0.25">
      <c r="A861" s="69">
        <v>854</v>
      </c>
      <c r="B861" s="69" t="str">
        <f>IF(AND(C861&lt;&gt;"",C861&lt;&gt;" -  -  -  -  - "),VLOOKUP(C861,exp!$A$8:$B$507,2,FALSE),"")</f>
        <v/>
      </c>
      <c r="C861" s="60"/>
      <c r="D861" s="69" t="str">
        <f>IF(AND(E861&lt;&gt;"",E861&lt;&gt;" -  -  -  -  - "),VLOOKUP(E861,acc!$A$8:$B$507,2,FALSE),"")</f>
        <v/>
      </c>
      <c r="E861" s="60"/>
      <c r="F861" s="44"/>
      <c r="G861" s="69" t="str">
        <f>IF(AND(H861&lt;&gt;"",H861&lt;&gt;" -  -  -  -  - "),VLOOKUP(H861,pay!$A$8:$B$507,2,FALSE),"")</f>
        <v/>
      </c>
      <c r="H861" s="60"/>
      <c r="I861" s="44"/>
      <c r="J861" s="93" t="str">
        <f t="shared" si="65"/>
        <v>OK</v>
      </c>
      <c r="K861" s="93" t="str">
        <f t="shared" si="66"/>
        <v>OK</v>
      </c>
      <c r="L861" s="93" t="str">
        <f t="shared" si="67"/>
        <v>OK</v>
      </c>
      <c r="M861" s="93" t="str">
        <f t="shared" si="68"/>
        <v>OK</v>
      </c>
      <c r="N861" s="63" t="str">
        <f t="shared" si="69"/>
        <v/>
      </c>
      <c r="O861" s="110">
        <f>SUMIF(exp!$B$8:$B$507,total!B861,exp!$Q$8:$Q$507)</f>
        <v>0</v>
      </c>
      <c r="P861" s="111">
        <f>IF(B861&lt;&gt;"",SUMIF(total!$B$8:$B$1007,total!B861,$F$8:$F$1007),0)</f>
        <v>0</v>
      </c>
      <c r="Q861" s="110">
        <f>SUMIF(total!$B$8:$B$1007,total!B861,$I$8:$I$1007)</f>
        <v>0</v>
      </c>
      <c r="R861" s="110">
        <f>SUMIF(acc!$B$8:$B$507,total!D861,acc!$J$8:$J$507)</f>
        <v>0</v>
      </c>
      <c r="S861" s="110">
        <f>IF(D861&lt;&gt;"",SUMIF(total!$D$8:$D$1007,total!D861,$F$8:$F$1007),0)</f>
        <v>0</v>
      </c>
      <c r="T861" s="110">
        <f>SUMIF(pay!$B$8:$B$507,total!G861,pay!$H$8:$H$507)</f>
        <v>0</v>
      </c>
      <c r="U861" s="110">
        <f>IF(G861&lt;&gt;"",SUMIF(total!$G$8:$G$1007,total!G861,$I$8:$I$1007),0)</f>
        <v>0</v>
      </c>
    </row>
    <row r="862" spans="1:21" x14ac:dyDescent="0.25">
      <c r="A862" s="69">
        <v>855</v>
      </c>
      <c r="B862" s="69" t="str">
        <f>IF(AND(C862&lt;&gt;"",C862&lt;&gt;" -  -  -  -  - "),VLOOKUP(C862,exp!$A$8:$B$507,2,FALSE),"")</f>
        <v/>
      </c>
      <c r="C862" s="60"/>
      <c r="D862" s="69" t="str">
        <f>IF(AND(E862&lt;&gt;"",E862&lt;&gt;" -  -  -  -  - "),VLOOKUP(E862,acc!$A$8:$B$507,2,FALSE),"")</f>
        <v/>
      </c>
      <c r="E862" s="60"/>
      <c r="F862" s="44"/>
      <c r="G862" s="69" t="str">
        <f>IF(AND(H862&lt;&gt;"",H862&lt;&gt;" -  -  -  -  - "),VLOOKUP(H862,pay!$A$8:$B$507,2,FALSE),"")</f>
        <v/>
      </c>
      <c r="H862" s="60"/>
      <c r="I862" s="44"/>
      <c r="J862" s="93" t="str">
        <f t="shared" si="65"/>
        <v>OK</v>
      </c>
      <c r="K862" s="93" t="str">
        <f t="shared" si="66"/>
        <v>OK</v>
      </c>
      <c r="L862" s="93" t="str">
        <f t="shared" si="67"/>
        <v>OK</v>
      </c>
      <c r="M862" s="93" t="str">
        <f t="shared" si="68"/>
        <v>OK</v>
      </c>
      <c r="N862" s="63" t="str">
        <f t="shared" si="69"/>
        <v/>
      </c>
      <c r="O862" s="110">
        <f>SUMIF(exp!$B$8:$B$507,total!B862,exp!$Q$8:$Q$507)</f>
        <v>0</v>
      </c>
      <c r="P862" s="111">
        <f>IF(B862&lt;&gt;"",SUMIF(total!$B$8:$B$1007,total!B862,$F$8:$F$1007),0)</f>
        <v>0</v>
      </c>
      <c r="Q862" s="110">
        <f>SUMIF(total!$B$8:$B$1007,total!B862,$I$8:$I$1007)</f>
        <v>0</v>
      </c>
      <c r="R862" s="110">
        <f>SUMIF(acc!$B$8:$B$507,total!D862,acc!$J$8:$J$507)</f>
        <v>0</v>
      </c>
      <c r="S862" s="110">
        <f>IF(D862&lt;&gt;"",SUMIF(total!$D$8:$D$1007,total!D862,$F$8:$F$1007),0)</f>
        <v>0</v>
      </c>
      <c r="T862" s="110">
        <f>SUMIF(pay!$B$8:$B$507,total!G862,pay!$H$8:$H$507)</f>
        <v>0</v>
      </c>
      <c r="U862" s="110">
        <f>IF(G862&lt;&gt;"",SUMIF(total!$G$8:$G$1007,total!G862,$I$8:$I$1007),0)</f>
        <v>0</v>
      </c>
    </row>
    <row r="863" spans="1:21" x14ac:dyDescent="0.25">
      <c r="A863" s="69">
        <v>856</v>
      </c>
      <c r="B863" s="69" t="str">
        <f>IF(AND(C863&lt;&gt;"",C863&lt;&gt;" -  -  -  -  - "),VLOOKUP(C863,exp!$A$8:$B$507,2,FALSE),"")</f>
        <v/>
      </c>
      <c r="C863" s="60"/>
      <c r="D863" s="69" t="str">
        <f>IF(AND(E863&lt;&gt;"",E863&lt;&gt;" -  -  -  -  - "),VLOOKUP(E863,acc!$A$8:$B$507,2,FALSE),"")</f>
        <v/>
      </c>
      <c r="E863" s="60"/>
      <c r="F863" s="44"/>
      <c r="G863" s="69" t="str">
        <f>IF(AND(H863&lt;&gt;"",H863&lt;&gt;" -  -  -  -  - "),VLOOKUP(H863,pay!$A$8:$B$507,2,FALSE),"")</f>
        <v/>
      </c>
      <c r="H863" s="60"/>
      <c r="I863" s="44"/>
      <c r="J863" s="93" t="str">
        <f t="shared" si="65"/>
        <v>OK</v>
      </c>
      <c r="K863" s="93" t="str">
        <f t="shared" si="66"/>
        <v>OK</v>
      </c>
      <c r="L863" s="93" t="str">
        <f t="shared" si="67"/>
        <v>OK</v>
      </c>
      <c r="M863" s="93" t="str">
        <f t="shared" si="68"/>
        <v>OK</v>
      </c>
      <c r="N863" s="63" t="str">
        <f t="shared" si="69"/>
        <v/>
      </c>
      <c r="O863" s="110">
        <f>SUMIF(exp!$B$8:$B$507,total!B863,exp!$Q$8:$Q$507)</f>
        <v>0</v>
      </c>
      <c r="P863" s="111">
        <f>IF(B863&lt;&gt;"",SUMIF(total!$B$8:$B$1007,total!B863,$F$8:$F$1007),0)</f>
        <v>0</v>
      </c>
      <c r="Q863" s="110">
        <f>SUMIF(total!$B$8:$B$1007,total!B863,$I$8:$I$1007)</f>
        <v>0</v>
      </c>
      <c r="R863" s="110">
        <f>SUMIF(acc!$B$8:$B$507,total!D863,acc!$J$8:$J$507)</f>
        <v>0</v>
      </c>
      <c r="S863" s="110">
        <f>IF(D863&lt;&gt;"",SUMIF(total!$D$8:$D$1007,total!D863,$F$8:$F$1007),0)</f>
        <v>0</v>
      </c>
      <c r="T863" s="110">
        <f>SUMIF(pay!$B$8:$B$507,total!G863,pay!$H$8:$H$507)</f>
        <v>0</v>
      </c>
      <c r="U863" s="110">
        <f>IF(G863&lt;&gt;"",SUMIF(total!$G$8:$G$1007,total!G863,$I$8:$I$1007),0)</f>
        <v>0</v>
      </c>
    </row>
    <row r="864" spans="1:21" x14ac:dyDescent="0.25">
      <c r="A864" s="69">
        <v>857</v>
      </c>
      <c r="B864" s="69" t="str">
        <f>IF(AND(C864&lt;&gt;"",C864&lt;&gt;" -  -  -  -  - "),VLOOKUP(C864,exp!$A$8:$B$507,2,FALSE),"")</f>
        <v/>
      </c>
      <c r="C864" s="60"/>
      <c r="D864" s="69" t="str">
        <f>IF(AND(E864&lt;&gt;"",E864&lt;&gt;" -  -  -  -  - "),VLOOKUP(E864,acc!$A$8:$B$507,2,FALSE),"")</f>
        <v/>
      </c>
      <c r="E864" s="60"/>
      <c r="F864" s="44"/>
      <c r="G864" s="69" t="str">
        <f>IF(AND(H864&lt;&gt;"",H864&lt;&gt;" -  -  -  -  - "),VLOOKUP(H864,pay!$A$8:$B$507,2,FALSE),"")</f>
        <v/>
      </c>
      <c r="H864" s="60"/>
      <c r="I864" s="44"/>
      <c r="J864" s="93" t="str">
        <f t="shared" si="65"/>
        <v>OK</v>
      </c>
      <c r="K864" s="93" t="str">
        <f t="shared" si="66"/>
        <v>OK</v>
      </c>
      <c r="L864" s="93" t="str">
        <f t="shared" si="67"/>
        <v>OK</v>
      </c>
      <c r="M864" s="93" t="str">
        <f t="shared" si="68"/>
        <v>OK</v>
      </c>
      <c r="N864" s="63" t="str">
        <f t="shared" si="69"/>
        <v/>
      </c>
      <c r="O864" s="110">
        <f>SUMIF(exp!$B$8:$B$507,total!B864,exp!$Q$8:$Q$507)</f>
        <v>0</v>
      </c>
      <c r="P864" s="111">
        <f>IF(B864&lt;&gt;"",SUMIF(total!$B$8:$B$1007,total!B864,$F$8:$F$1007),0)</f>
        <v>0</v>
      </c>
      <c r="Q864" s="110">
        <f>SUMIF(total!$B$8:$B$1007,total!B864,$I$8:$I$1007)</f>
        <v>0</v>
      </c>
      <c r="R864" s="110">
        <f>SUMIF(acc!$B$8:$B$507,total!D864,acc!$J$8:$J$507)</f>
        <v>0</v>
      </c>
      <c r="S864" s="110">
        <f>IF(D864&lt;&gt;"",SUMIF(total!$D$8:$D$1007,total!D864,$F$8:$F$1007),0)</f>
        <v>0</v>
      </c>
      <c r="T864" s="110">
        <f>SUMIF(pay!$B$8:$B$507,total!G864,pay!$H$8:$H$507)</f>
        <v>0</v>
      </c>
      <c r="U864" s="110">
        <f>IF(G864&lt;&gt;"",SUMIF(total!$G$8:$G$1007,total!G864,$I$8:$I$1007),0)</f>
        <v>0</v>
      </c>
    </row>
    <row r="865" spans="1:21" x14ac:dyDescent="0.25">
      <c r="A865" s="69">
        <v>858</v>
      </c>
      <c r="B865" s="69" t="str">
        <f>IF(AND(C865&lt;&gt;"",C865&lt;&gt;" -  -  -  -  - "),VLOOKUP(C865,exp!$A$8:$B$507,2,FALSE),"")</f>
        <v/>
      </c>
      <c r="C865" s="60"/>
      <c r="D865" s="69" t="str">
        <f>IF(AND(E865&lt;&gt;"",E865&lt;&gt;" -  -  -  -  - "),VLOOKUP(E865,acc!$A$8:$B$507,2,FALSE),"")</f>
        <v/>
      </c>
      <c r="E865" s="60"/>
      <c r="F865" s="44"/>
      <c r="G865" s="69" t="str">
        <f>IF(AND(H865&lt;&gt;"",H865&lt;&gt;" -  -  -  -  - "),VLOOKUP(H865,pay!$A$8:$B$507,2,FALSE),"")</f>
        <v/>
      </c>
      <c r="H865" s="60"/>
      <c r="I865" s="44"/>
      <c r="J865" s="93" t="str">
        <f t="shared" si="65"/>
        <v>OK</v>
      </c>
      <c r="K865" s="93" t="str">
        <f t="shared" si="66"/>
        <v>OK</v>
      </c>
      <c r="L865" s="93" t="str">
        <f t="shared" si="67"/>
        <v>OK</v>
      </c>
      <c r="M865" s="93" t="str">
        <f t="shared" si="68"/>
        <v>OK</v>
      </c>
      <c r="N865" s="63" t="str">
        <f t="shared" si="69"/>
        <v/>
      </c>
      <c r="O865" s="110">
        <f>SUMIF(exp!$B$8:$B$507,total!B865,exp!$Q$8:$Q$507)</f>
        <v>0</v>
      </c>
      <c r="P865" s="111">
        <f>IF(B865&lt;&gt;"",SUMIF(total!$B$8:$B$1007,total!B865,$F$8:$F$1007),0)</f>
        <v>0</v>
      </c>
      <c r="Q865" s="110">
        <f>SUMIF(total!$B$8:$B$1007,total!B865,$I$8:$I$1007)</f>
        <v>0</v>
      </c>
      <c r="R865" s="110">
        <f>SUMIF(acc!$B$8:$B$507,total!D865,acc!$J$8:$J$507)</f>
        <v>0</v>
      </c>
      <c r="S865" s="110">
        <f>IF(D865&lt;&gt;"",SUMIF(total!$D$8:$D$1007,total!D865,$F$8:$F$1007),0)</f>
        <v>0</v>
      </c>
      <c r="T865" s="110">
        <f>SUMIF(pay!$B$8:$B$507,total!G865,pay!$H$8:$H$507)</f>
        <v>0</v>
      </c>
      <c r="U865" s="110">
        <f>IF(G865&lt;&gt;"",SUMIF(total!$G$8:$G$1007,total!G865,$I$8:$I$1007),0)</f>
        <v>0</v>
      </c>
    </row>
    <row r="866" spans="1:21" x14ac:dyDescent="0.25">
      <c r="A866" s="69">
        <v>859</v>
      </c>
      <c r="B866" s="69" t="str">
        <f>IF(AND(C866&lt;&gt;"",C866&lt;&gt;" -  -  -  -  - "),VLOOKUP(C866,exp!$A$8:$B$507,2,FALSE),"")</f>
        <v/>
      </c>
      <c r="C866" s="60"/>
      <c r="D866" s="69" t="str">
        <f>IF(AND(E866&lt;&gt;"",E866&lt;&gt;" -  -  -  -  - "),VLOOKUP(E866,acc!$A$8:$B$507,2,FALSE),"")</f>
        <v/>
      </c>
      <c r="E866" s="60"/>
      <c r="F866" s="44"/>
      <c r="G866" s="69" t="str">
        <f>IF(AND(H866&lt;&gt;"",H866&lt;&gt;" -  -  -  -  - "),VLOOKUP(H866,pay!$A$8:$B$507,2,FALSE),"")</f>
        <v/>
      </c>
      <c r="H866" s="60"/>
      <c r="I866" s="44"/>
      <c r="J866" s="93" t="str">
        <f t="shared" si="65"/>
        <v>OK</v>
      </c>
      <c r="K866" s="93" t="str">
        <f t="shared" si="66"/>
        <v>OK</v>
      </c>
      <c r="L866" s="93" t="str">
        <f t="shared" si="67"/>
        <v>OK</v>
      </c>
      <c r="M866" s="93" t="str">
        <f t="shared" si="68"/>
        <v>OK</v>
      </c>
      <c r="N866" s="63" t="str">
        <f t="shared" si="69"/>
        <v/>
      </c>
      <c r="O866" s="110">
        <f>SUMIF(exp!$B$8:$B$507,total!B866,exp!$Q$8:$Q$507)</f>
        <v>0</v>
      </c>
      <c r="P866" s="111">
        <f>IF(B866&lt;&gt;"",SUMIF(total!$B$8:$B$1007,total!B866,$F$8:$F$1007),0)</f>
        <v>0</v>
      </c>
      <c r="Q866" s="110">
        <f>SUMIF(total!$B$8:$B$1007,total!B866,$I$8:$I$1007)</f>
        <v>0</v>
      </c>
      <c r="R866" s="110">
        <f>SUMIF(acc!$B$8:$B$507,total!D866,acc!$J$8:$J$507)</f>
        <v>0</v>
      </c>
      <c r="S866" s="110">
        <f>IF(D866&lt;&gt;"",SUMIF(total!$D$8:$D$1007,total!D866,$F$8:$F$1007),0)</f>
        <v>0</v>
      </c>
      <c r="T866" s="110">
        <f>SUMIF(pay!$B$8:$B$507,total!G866,pay!$H$8:$H$507)</f>
        <v>0</v>
      </c>
      <c r="U866" s="110">
        <f>IF(G866&lt;&gt;"",SUMIF(total!$G$8:$G$1007,total!G866,$I$8:$I$1007),0)</f>
        <v>0</v>
      </c>
    </row>
    <row r="867" spans="1:21" x14ac:dyDescent="0.25">
      <c r="A867" s="69">
        <v>860</v>
      </c>
      <c r="B867" s="69" t="str">
        <f>IF(AND(C867&lt;&gt;"",C867&lt;&gt;" -  -  -  -  - "),VLOOKUP(C867,exp!$A$8:$B$507,2,FALSE),"")</f>
        <v/>
      </c>
      <c r="C867" s="60"/>
      <c r="D867" s="69" t="str">
        <f>IF(AND(E867&lt;&gt;"",E867&lt;&gt;" -  -  -  -  - "),VLOOKUP(E867,acc!$A$8:$B$507,2,FALSE),"")</f>
        <v/>
      </c>
      <c r="E867" s="60"/>
      <c r="F867" s="44"/>
      <c r="G867" s="69" t="str">
        <f>IF(AND(H867&lt;&gt;"",H867&lt;&gt;" -  -  -  -  - "),VLOOKUP(H867,pay!$A$8:$B$507,2,FALSE),"")</f>
        <v/>
      </c>
      <c r="H867" s="60"/>
      <c r="I867" s="44"/>
      <c r="J867" s="93" t="str">
        <f t="shared" si="65"/>
        <v>OK</v>
      </c>
      <c r="K867" s="93" t="str">
        <f t="shared" si="66"/>
        <v>OK</v>
      </c>
      <c r="L867" s="93" t="str">
        <f t="shared" si="67"/>
        <v>OK</v>
      </c>
      <c r="M867" s="93" t="str">
        <f t="shared" si="68"/>
        <v>OK</v>
      </c>
      <c r="N867" s="63" t="str">
        <f t="shared" si="69"/>
        <v/>
      </c>
      <c r="O867" s="110">
        <f>SUMIF(exp!$B$8:$B$507,total!B867,exp!$Q$8:$Q$507)</f>
        <v>0</v>
      </c>
      <c r="P867" s="111">
        <f>IF(B867&lt;&gt;"",SUMIF(total!$B$8:$B$1007,total!B867,$F$8:$F$1007),0)</f>
        <v>0</v>
      </c>
      <c r="Q867" s="110">
        <f>SUMIF(total!$B$8:$B$1007,total!B867,$I$8:$I$1007)</f>
        <v>0</v>
      </c>
      <c r="R867" s="110">
        <f>SUMIF(acc!$B$8:$B$507,total!D867,acc!$J$8:$J$507)</f>
        <v>0</v>
      </c>
      <c r="S867" s="110">
        <f>IF(D867&lt;&gt;"",SUMIF(total!$D$8:$D$1007,total!D867,$F$8:$F$1007),0)</f>
        <v>0</v>
      </c>
      <c r="T867" s="110">
        <f>SUMIF(pay!$B$8:$B$507,total!G867,pay!$H$8:$H$507)</f>
        <v>0</v>
      </c>
      <c r="U867" s="110">
        <f>IF(G867&lt;&gt;"",SUMIF(total!$G$8:$G$1007,total!G867,$I$8:$I$1007),0)</f>
        <v>0</v>
      </c>
    </row>
    <row r="868" spans="1:21" x14ac:dyDescent="0.25">
      <c r="A868" s="69">
        <v>861</v>
      </c>
      <c r="B868" s="69" t="str">
        <f>IF(AND(C868&lt;&gt;"",C868&lt;&gt;" -  -  -  -  - "),VLOOKUP(C868,exp!$A$8:$B$507,2,FALSE),"")</f>
        <v/>
      </c>
      <c r="C868" s="60"/>
      <c r="D868" s="69" t="str">
        <f>IF(AND(E868&lt;&gt;"",E868&lt;&gt;" -  -  -  -  - "),VLOOKUP(E868,acc!$A$8:$B$507,2,FALSE),"")</f>
        <v/>
      </c>
      <c r="E868" s="60"/>
      <c r="F868" s="44"/>
      <c r="G868" s="69" t="str">
        <f>IF(AND(H868&lt;&gt;"",H868&lt;&gt;" -  -  -  -  - "),VLOOKUP(H868,pay!$A$8:$B$507,2,FALSE),"")</f>
        <v/>
      </c>
      <c r="H868" s="60"/>
      <c r="I868" s="44"/>
      <c r="J868" s="93" t="str">
        <f t="shared" si="65"/>
        <v>OK</v>
      </c>
      <c r="K868" s="93" t="str">
        <f t="shared" si="66"/>
        <v>OK</v>
      </c>
      <c r="L868" s="93" t="str">
        <f t="shared" si="67"/>
        <v>OK</v>
      </c>
      <c r="M868" s="93" t="str">
        <f t="shared" si="68"/>
        <v>OK</v>
      </c>
      <c r="N868" s="63" t="str">
        <f t="shared" si="69"/>
        <v/>
      </c>
      <c r="O868" s="110">
        <f>SUMIF(exp!$B$8:$B$507,total!B868,exp!$Q$8:$Q$507)</f>
        <v>0</v>
      </c>
      <c r="P868" s="111">
        <f>IF(B868&lt;&gt;"",SUMIF(total!$B$8:$B$1007,total!B868,$F$8:$F$1007),0)</f>
        <v>0</v>
      </c>
      <c r="Q868" s="110">
        <f>SUMIF(total!$B$8:$B$1007,total!B868,$I$8:$I$1007)</f>
        <v>0</v>
      </c>
      <c r="R868" s="110">
        <f>SUMIF(acc!$B$8:$B$507,total!D868,acc!$J$8:$J$507)</f>
        <v>0</v>
      </c>
      <c r="S868" s="110">
        <f>IF(D868&lt;&gt;"",SUMIF(total!$D$8:$D$1007,total!D868,$F$8:$F$1007),0)</f>
        <v>0</v>
      </c>
      <c r="T868" s="110">
        <f>SUMIF(pay!$B$8:$B$507,total!G868,pay!$H$8:$H$507)</f>
        <v>0</v>
      </c>
      <c r="U868" s="110">
        <f>IF(G868&lt;&gt;"",SUMIF(total!$G$8:$G$1007,total!G868,$I$8:$I$1007),0)</f>
        <v>0</v>
      </c>
    </row>
    <row r="869" spans="1:21" x14ac:dyDescent="0.25">
      <c r="A869" s="69">
        <v>862</v>
      </c>
      <c r="B869" s="69" t="str">
        <f>IF(AND(C869&lt;&gt;"",C869&lt;&gt;" -  -  -  -  - "),VLOOKUP(C869,exp!$A$8:$B$507,2,FALSE),"")</f>
        <v/>
      </c>
      <c r="C869" s="60"/>
      <c r="D869" s="69" t="str">
        <f>IF(AND(E869&lt;&gt;"",E869&lt;&gt;" -  -  -  -  - "),VLOOKUP(E869,acc!$A$8:$B$507,2,FALSE),"")</f>
        <v/>
      </c>
      <c r="E869" s="60"/>
      <c r="F869" s="44"/>
      <c r="G869" s="69" t="str">
        <f>IF(AND(H869&lt;&gt;"",H869&lt;&gt;" -  -  -  -  - "),VLOOKUP(H869,pay!$A$8:$B$507,2,FALSE),"")</f>
        <v/>
      </c>
      <c r="H869" s="60"/>
      <c r="I869" s="44"/>
      <c r="J869" s="93" t="str">
        <f t="shared" si="65"/>
        <v>OK</v>
      </c>
      <c r="K869" s="93" t="str">
        <f t="shared" si="66"/>
        <v>OK</v>
      </c>
      <c r="L869" s="93" t="str">
        <f t="shared" si="67"/>
        <v>OK</v>
      </c>
      <c r="M869" s="93" t="str">
        <f t="shared" si="68"/>
        <v>OK</v>
      </c>
      <c r="N869" s="63" t="str">
        <f t="shared" si="69"/>
        <v/>
      </c>
      <c r="O869" s="110">
        <f>SUMIF(exp!$B$8:$B$507,total!B869,exp!$Q$8:$Q$507)</f>
        <v>0</v>
      </c>
      <c r="P869" s="111">
        <f>IF(B869&lt;&gt;"",SUMIF(total!$B$8:$B$1007,total!B869,$F$8:$F$1007),0)</f>
        <v>0</v>
      </c>
      <c r="Q869" s="110">
        <f>SUMIF(total!$B$8:$B$1007,total!B869,$I$8:$I$1007)</f>
        <v>0</v>
      </c>
      <c r="R869" s="110">
        <f>SUMIF(acc!$B$8:$B$507,total!D869,acc!$J$8:$J$507)</f>
        <v>0</v>
      </c>
      <c r="S869" s="110">
        <f>IF(D869&lt;&gt;"",SUMIF(total!$D$8:$D$1007,total!D869,$F$8:$F$1007),0)</f>
        <v>0</v>
      </c>
      <c r="T869" s="110">
        <f>SUMIF(pay!$B$8:$B$507,total!G869,pay!$H$8:$H$507)</f>
        <v>0</v>
      </c>
      <c r="U869" s="110">
        <f>IF(G869&lt;&gt;"",SUMIF(total!$G$8:$G$1007,total!G869,$I$8:$I$1007),0)</f>
        <v>0</v>
      </c>
    </row>
    <row r="870" spans="1:21" x14ac:dyDescent="0.25">
      <c r="A870" s="69">
        <v>863</v>
      </c>
      <c r="B870" s="69" t="str">
        <f>IF(AND(C870&lt;&gt;"",C870&lt;&gt;" -  -  -  -  - "),VLOOKUP(C870,exp!$A$8:$B$507,2,FALSE),"")</f>
        <v/>
      </c>
      <c r="C870" s="60"/>
      <c r="D870" s="69" t="str">
        <f>IF(AND(E870&lt;&gt;"",E870&lt;&gt;" -  -  -  -  - "),VLOOKUP(E870,acc!$A$8:$B$507,2,FALSE),"")</f>
        <v/>
      </c>
      <c r="E870" s="60"/>
      <c r="F870" s="44"/>
      <c r="G870" s="69" t="str">
        <f>IF(AND(H870&lt;&gt;"",H870&lt;&gt;" -  -  -  -  - "),VLOOKUP(H870,pay!$A$8:$B$507,2,FALSE),"")</f>
        <v/>
      </c>
      <c r="H870" s="60"/>
      <c r="I870" s="44"/>
      <c r="J870" s="93" t="str">
        <f t="shared" si="65"/>
        <v>OK</v>
      </c>
      <c r="K870" s="93" t="str">
        <f t="shared" si="66"/>
        <v>OK</v>
      </c>
      <c r="L870" s="93" t="str">
        <f t="shared" si="67"/>
        <v>OK</v>
      </c>
      <c r="M870" s="93" t="str">
        <f t="shared" si="68"/>
        <v>OK</v>
      </c>
      <c r="N870" s="63" t="str">
        <f t="shared" si="69"/>
        <v/>
      </c>
      <c r="O870" s="110">
        <f>SUMIF(exp!$B$8:$B$507,total!B870,exp!$Q$8:$Q$507)</f>
        <v>0</v>
      </c>
      <c r="P870" s="111">
        <f>IF(B870&lt;&gt;"",SUMIF(total!$B$8:$B$1007,total!B870,$F$8:$F$1007),0)</f>
        <v>0</v>
      </c>
      <c r="Q870" s="110">
        <f>SUMIF(total!$B$8:$B$1007,total!B870,$I$8:$I$1007)</f>
        <v>0</v>
      </c>
      <c r="R870" s="110">
        <f>SUMIF(acc!$B$8:$B$507,total!D870,acc!$J$8:$J$507)</f>
        <v>0</v>
      </c>
      <c r="S870" s="110">
        <f>IF(D870&lt;&gt;"",SUMIF(total!$D$8:$D$1007,total!D870,$F$8:$F$1007),0)</f>
        <v>0</v>
      </c>
      <c r="T870" s="110">
        <f>SUMIF(pay!$B$8:$B$507,total!G870,pay!$H$8:$H$507)</f>
        <v>0</v>
      </c>
      <c r="U870" s="110">
        <f>IF(G870&lt;&gt;"",SUMIF(total!$G$8:$G$1007,total!G870,$I$8:$I$1007),0)</f>
        <v>0</v>
      </c>
    </row>
    <row r="871" spans="1:21" x14ac:dyDescent="0.25">
      <c r="A871" s="69">
        <v>864</v>
      </c>
      <c r="B871" s="69" t="str">
        <f>IF(AND(C871&lt;&gt;"",C871&lt;&gt;" -  -  -  -  - "),VLOOKUP(C871,exp!$A$8:$B$507,2,FALSE),"")</f>
        <v/>
      </c>
      <c r="C871" s="60"/>
      <c r="D871" s="69" t="str">
        <f>IF(AND(E871&lt;&gt;"",E871&lt;&gt;" -  -  -  -  - "),VLOOKUP(E871,acc!$A$8:$B$507,2,FALSE),"")</f>
        <v/>
      </c>
      <c r="E871" s="60"/>
      <c r="F871" s="44"/>
      <c r="G871" s="69" t="str">
        <f>IF(AND(H871&lt;&gt;"",H871&lt;&gt;" -  -  -  -  - "),VLOOKUP(H871,pay!$A$8:$B$507,2,FALSE),"")</f>
        <v/>
      </c>
      <c r="H871" s="60"/>
      <c r="I871" s="44"/>
      <c r="J871" s="93" t="str">
        <f t="shared" si="65"/>
        <v>OK</v>
      </c>
      <c r="K871" s="93" t="str">
        <f t="shared" si="66"/>
        <v>OK</v>
      </c>
      <c r="L871" s="93" t="str">
        <f t="shared" si="67"/>
        <v>OK</v>
      </c>
      <c r="M871" s="93" t="str">
        <f t="shared" si="68"/>
        <v>OK</v>
      </c>
      <c r="N871" s="63" t="str">
        <f t="shared" si="69"/>
        <v/>
      </c>
      <c r="O871" s="110">
        <f>SUMIF(exp!$B$8:$B$507,total!B871,exp!$Q$8:$Q$507)</f>
        <v>0</v>
      </c>
      <c r="P871" s="111">
        <f>IF(B871&lt;&gt;"",SUMIF(total!$B$8:$B$1007,total!B871,$F$8:$F$1007),0)</f>
        <v>0</v>
      </c>
      <c r="Q871" s="110">
        <f>SUMIF(total!$B$8:$B$1007,total!B871,$I$8:$I$1007)</f>
        <v>0</v>
      </c>
      <c r="R871" s="110">
        <f>SUMIF(acc!$B$8:$B$507,total!D871,acc!$J$8:$J$507)</f>
        <v>0</v>
      </c>
      <c r="S871" s="110">
        <f>IF(D871&lt;&gt;"",SUMIF(total!$D$8:$D$1007,total!D871,$F$8:$F$1007),0)</f>
        <v>0</v>
      </c>
      <c r="T871" s="110">
        <f>SUMIF(pay!$B$8:$B$507,total!G871,pay!$H$8:$H$507)</f>
        <v>0</v>
      </c>
      <c r="U871" s="110">
        <f>IF(G871&lt;&gt;"",SUMIF(total!$G$8:$G$1007,total!G871,$I$8:$I$1007),0)</f>
        <v>0</v>
      </c>
    </row>
    <row r="872" spans="1:21" x14ac:dyDescent="0.25">
      <c r="A872" s="69">
        <v>865</v>
      </c>
      <c r="B872" s="69" t="str">
        <f>IF(AND(C872&lt;&gt;"",C872&lt;&gt;" -  -  -  -  - "),VLOOKUP(C872,exp!$A$8:$B$507,2,FALSE),"")</f>
        <v/>
      </c>
      <c r="C872" s="60"/>
      <c r="D872" s="69" t="str">
        <f>IF(AND(E872&lt;&gt;"",E872&lt;&gt;" -  -  -  -  - "),VLOOKUP(E872,acc!$A$8:$B$507,2,FALSE),"")</f>
        <v/>
      </c>
      <c r="E872" s="60"/>
      <c r="F872" s="44"/>
      <c r="G872" s="69" t="str">
        <f>IF(AND(H872&lt;&gt;"",H872&lt;&gt;" -  -  -  -  - "),VLOOKUP(H872,pay!$A$8:$B$507,2,FALSE),"")</f>
        <v/>
      </c>
      <c r="H872" s="60"/>
      <c r="I872" s="44"/>
      <c r="J872" s="93" t="str">
        <f t="shared" si="65"/>
        <v>OK</v>
      </c>
      <c r="K872" s="93" t="str">
        <f t="shared" si="66"/>
        <v>OK</v>
      </c>
      <c r="L872" s="93" t="str">
        <f t="shared" si="67"/>
        <v>OK</v>
      </c>
      <c r="M872" s="93" t="str">
        <f t="shared" si="68"/>
        <v>OK</v>
      </c>
      <c r="N872" s="63" t="str">
        <f t="shared" si="69"/>
        <v/>
      </c>
      <c r="O872" s="110">
        <f>SUMIF(exp!$B$8:$B$507,total!B872,exp!$Q$8:$Q$507)</f>
        <v>0</v>
      </c>
      <c r="P872" s="111">
        <f>IF(B872&lt;&gt;"",SUMIF(total!$B$8:$B$1007,total!B872,$F$8:$F$1007),0)</f>
        <v>0</v>
      </c>
      <c r="Q872" s="110">
        <f>SUMIF(total!$B$8:$B$1007,total!B872,$I$8:$I$1007)</f>
        <v>0</v>
      </c>
      <c r="R872" s="110">
        <f>SUMIF(acc!$B$8:$B$507,total!D872,acc!$J$8:$J$507)</f>
        <v>0</v>
      </c>
      <c r="S872" s="110">
        <f>IF(D872&lt;&gt;"",SUMIF(total!$D$8:$D$1007,total!D872,$F$8:$F$1007),0)</f>
        <v>0</v>
      </c>
      <c r="T872" s="110">
        <f>SUMIF(pay!$B$8:$B$507,total!G872,pay!$H$8:$H$507)</f>
        <v>0</v>
      </c>
      <c r="U872" s="110">
        <f>IF(G872&lt;&gt;"",SUMIF(total!$G$8:$G$1007,total!G872,$I$8:$I$1007),0)</f>
        <v>0</v>
      </c>
    </row>
    <row r="873" spans="1:21" x14ac:dyDescent="0.25">
      <c r="A873" s="69">
        <v>866</v>
      </c>
      <c r="B873" s="69" t="str">
        <f>IF(AND(C873&lt;&gt;"",C873&lt;&gt;" -  -  -  -  - "),VLOOKUP(C873,exp!$A$8:$B$507,2,FALSE),"")</f>
        <v/>
      </c>
      <c r="C873" s="60"/>
      <c r="D873" s="69" t="str">
        <f>IF(AND(E873&lt;&gt;"",E873&lt;&gt;" -  -  -  -  - "),VLOOKUP(E873,acc!$A$8:$B$507,2,FALSE),"")</f>
        <v/>
      </c>
      <c r="E873" s="60"/>
      <c r="F873" s="44"/>
      <c r="G873" s="69" t="str">
        <f>IF(AND(H873&lt;&gt;"",H873&lt;&gt;" -  -  -  -  - "),VLOOKUP(H873,pay!$A$8:$B$507,2,FALSE),"")</f>
        <v/>
      </c>
      <c r="H873" s="60"/>
      <c r="I873" s="44"/>
      <c r="J873" s="93" t="str">
        <f t="shared" si="65"/>
        <v>OK</v>
      </c>
      <c r="K873" s="93" t="str">
        <f t="shared" si="66"/>
        <v>OK</v>
      </c>
      <c r="L873" s="93" t="str">
        <f t="shared" si="67"/>
        <v>OK</v>
      </c>
      <c r="M873" s="93" t="str">
        <f t="shared" si="68"/>
        <v>OK</v>
      </c>
      <c r="N873" s="63" t="str">
        <f t="shared" si="69"/>
        <v/>
      </c>
      <c r="O873" s="110">
        <f>SUMIF(exp!$B$8:$B$507,total!B873,exp!$Q$8:$Q$507)</f>
        <v>0</v>
      </c>
      <c r="P873" s="111">
        <f>IF(B873&lt;&gt;"",SUMIF(total!$B$8:$B$1007,total!B873,$F$8:$F$1007),0)</f>
        <v>0</v>
      </c>
      <c r="Q873" s="110">
        <f>SUMIF(total!$B$8:$B$1007,total!B873,$I$8:$I$1007)</f>
        <v>0</v>
      </c>
      <c r="R873" s="110">
        <f>SUMIF(acc!$B$8:$B$507,total!D873,acc!$J$8:$J$507)</f>
        <v>0</v>
      </c>
      <c r="S873" s="110">
        <f>IF(D873&lt;&gt;"",SUMIF(total!$D$8:$D$1007,total!D873,$F$8:$F$1007),0)</f>
        <v>0</v>
      </c>
      <c r="T873" s="110">
        <f>SUMIF(pay!$B$8:$B$507,total!G873,pay!$H$8:$H$507)</f>
        <v>0</v>
      </c>
      <c r="U873" s="110">
        <f>IF(G873&lt;&gt;"",SUMIF(total!$G$8:$G$1007,total!G873,$I$8:$I$1007),0)</f>
        <v>0</v>
      </c>
    </row>
    <row r="874" spans="1:21" x14ac:dyDescent="0.25">
      <c r="A874" s="69">
        <v>867</v>
      </c>
      <c r="B874" s="69" t="str">
        <f>IF(AND(C874&lt;&gt;"",C874&lt;&gt;" -  -  -  -  - "),VLOOKUP(C874,exp!$A$8:$B$507,2,FALSE),"")</f>
        <v/>
      </c>
      <c r="C874" s="60"/>
      <c r="D874" s="69" t="str">
        <f>IF(AND(E874&lt;&gt;"",E874&lt;&gt;" -  -  -  -  - "),VLOOKUP(E874,acc!$A$8:$B$507,2,FALSE),"")</f>
        <v/>
      </c>
      <c r="E874" s="60"/>
      <c r="F874" s="44"/>
      <c r="G874" s="69" t="str">
        <f>IF(AND(H874&lt;&gt;"",H874&lt;&gt;" -  -  -  -  - "),VLOOKUP(H874,pay!$A$8:$B$507,2,FALSE),"")</f>
        <v/>
      </c>
      <c r="H874" s="60"/>
      <c r="I874" s="44"/>
      <c r="J874" s="93" t="str">
        <f t="shared" si="65"/>
        <v>OK</v>
      </c>
      <c r="K874" s="93" t="str">
        <f t="shared" si="66"/>
        <v>OK</v>
      </c>
      <c r="L874" s="93" t="str">
        <f t="shared" si="67"/>
        <v>OK</v>
      </c>
      <c r="M874" s="93" t="str">
        <f t="shared" si="68"/>
        <v>OK</v>
      </c>
      <c r="N874" s="63" t="str">
        <f t="shared" si="69"/>
        <v/>
      </c>
      <c r="O874" s="110">
        <f>SUMIF(exp!$B$8:$B$507,total!B874,exp!$Q$8:$Q$507)</f>
        <v>0</v>
      </c>
      <c r="P874" s="111">
        <f>IF(B874&lt;&gt;"",SUMIF(total!$B$8:$B$1007,total!B874,$F$8:$F$1007),0)</f>
        <v>0</v>
      </c>
      <c r="Q874" s="110">
        <f>SUMIF(total!$B$8:$B$1007,total!B874,$I$8:$I$1007)</f>
        <v>0</v>
      </c>
      <c r="R874" s="110">
        <f>SUMIF(acc!$B$8:$B$507,total!D874,acc!$J$8:$J$507)</f>
        <v>0</v>
      </c>
      <c r="S874" s="110">
        <f>IF(D874&lt;&gt;"",SUMIF(total!$D$8:$D$1007,total!D874,$F$8:$F$1007),0)</f>
        <v>0</v>
      </c>
      <c r="T874" s="110">
        <f>SUMIF(pay!$B$8:$B$507,total!G874,pay!$H$8:$H$507)</f>
        <v>0</v>
      </c>
      <c r="U874" s="110">
        <f>IF(G874&lt;&gt;"",SUMIF(total!$G$8:$G$1007,total!G874,$I$8:$I$1007),0)</f>
        <v>0</v>
      </c>
    </row>
    <row r="875" spans="1:21" x14ac:dyDescent="0.25">
      <c r="A875" s="69">
        <v>868</v>
      </c>
      <c r="B875" s="69" t="str">
        <f>IF(AND(C875&lt;&gt;"",C875&lt;&gt;" -  -  -  -  - "),VLOOKUP(C875,exp!$A$8:$B$507,2,FALSE),"")</f>
        <v/>
      </c>
      <c r="C875" s="60"/>
      <c r="D875" s="69" t="str">
        <f>IF(AND(E875&lt;&gt;"",E875&lt;&gt;" -  -  -  -  - "),VLOOKUP(E875,acc!$A$8:$B$507,2,FALSE),"")</f>
        <v/>
      </c>
      <c r="E875" s="60"/>
      <c r="F875" s="44"/>
      <c r="G875" s="69" t="str">
        <f>IF(AND(H875&lt;&gt;"",H875&lt;&gt;" -  -  -  -  - "),VLOOKUP(H875,pay!$A$8:$B$507,2,FALSE),"")</f>
        <v/>
      </c>
      <c r="H875" s="60"/>
      <c r="I875" s="44"/>
      <c r="J875" s="93" t="str">
        <f t="shared" si="65"/>
        <v>OK</v>
      </c>
      <c r="K875" s="93" t="str">
        <f t="shared" si="66"/>
        <v>OK</v>
      </c>
      <c r="L875" s="93" t="str">
        <f t="shared" si="67"/>
        <v>OK</v>
      </c>
      <c r="M875" s="93" t="str">
        <f t="shared" si="68"/>
        <v>OK</v>
      </c>
      <c r="N875" s="63" t="str">
        <f t="shared" si="69"/>
        <v/>
      </c>
      <c r="O875" s="110">
        <f>SUMIF(exp!$B$8:$B$507,total!B875,exp!$Q$8:$Q$507)</f>
        <v>0</v>
      </c>
      <c r="P875" s="111">
        <f>IF(B875&lt;&gt;"",SUMIF(total!$B$8:$B$1007,total!B875,$F$8:$F$1007),0)</f>
        <v>0</v>
      </c>
      <c r="Q875" s="110">
        <f>SUMIF(total!$B$8:$B$1007,total!B875,$I$8:$I$1007)</f>
        <v>0</v>
      </c>
      <c r="R875" s="110">
        <f>SUMIF(acc!$B$8:$B$507,total!D875,acc!$J$8:$J$507)</f>
        <v>0</v>
      </c>
      <c r="S875" s="110">
        <f>IF(D875&lt;&gt;"",SUMIF(total!$D$8:$D$1007,total!D875,$F$8:$F$1007),0)</f>
        <v>0</v>
      </c>
      <c r="T875" s="110">
        <f>SUMIF(pay!$B$8:$B$507,total!G875,pay!$H$8:$H$507)</f>
        <v>0</v>
      </c>
      <c r="U875" s="110">
        <f>IF(G875&lt;&gt;"",SUMIF(total!$G$8:$G$1007,total!G875,$I$8:$I$1007),0)</f>
        <v>0</v>
      </c>
    </row>
    <row r="876" spans="1:21" x14ac:dyDescent="0.25">
      <c r="A876" s="69">
        <v>869</v>
      </c>
      <c r="B876" s="69" t="str">
        <f>IF(AND(C876&lt;&gt;"",C876&lt;&gt;" -  -  -  -  - "),VLOOKUP(C876,exp!$A$8:$B$507,2,FALSE),"")</f>
        <v/>
      </c>
      <c r="C876" s="60"/>
      <c r="D876" s="69" t="str">
        <f>IF(AND(E876&lt;&gt;"",E876&lt;&gt;" -  -  -  -  - "),VLOOKUP(E876,acc!$A$8:$B$507,2,FALSE),"")</f>
        <v/>
      </c>
      <c r="E876" s="60"/>
      <c r="F876" s="44"/>
      <c r="G876" s="69" t="str">
        <f>IF(AND(H876&lt;&gt;"",H876&lt;&gt;" -  -  -  -  - "),VLOOKUP(H876,pay!$A$8:$B$507,2,FALSE),"")</f>
        <v/>
      </c>
      <c r="H876" s="60"/>
      <c r="I876" s="44"/>
      <c r="J876" s="93" t="str">
        <f t="shared" si="65"/>
        <v>OK</v>
      </c>
      <c r="K876" s="93" t="str">
        <f t="shared" si="66"/>
        <v>OK</v>
      </c>
      <c r="L876" s="93" t="str">
        <f t="shared" si="67"/>
        <v>OK</v>
      </c>
      <c r="M876" s="93" t="str">
        <f t="shared" si="68"/>
        <v>OK</v>
      </c>
      <c r="N876" s="63" t="str">
        <f t="shared" si="69"/>
        <v/>
      </c>
      <c r="O876" s="110">
        <f>SUMIF(exp!$B$8:$B$507,total!B876,exp!$Q$8:$Q$507)</f>
        <v>0</v>
      </c>
      <c r="P876" s="111">
        <f>IF(B876&lt;&gt;"",SUMIF(total!$B$8:$B$1007,total!B876,$F$8:$F$1007),0)</f>
        <v>0</v>
      </c>
      <c r="Q876" s="110">
        <f>SUMIF(total!$B$8:$B$1007,total!B876,$I$8:$I$1007)</f>
        <v>0</v>
      </c>
      <c r="R876" s="110">
        <f>SUMIF(acc!$B$8:$B$507,total!D876,acc!$J$8:$J$507)</f>
        <v>0</v>
      </c>
      <c r="S876" s="110">
        <f>IF(D876&lt;&gt;"",SUMIF(total!$D$8:$D$1007,total!D876,$F$8:$F$1007),0)</f>
        <v>0</v>
      </c>
      <c r="T876" s="110">
        <f>SUMIF(pay!$B$8:$B$507,total!G876,pay!$H$8:$H$507)</f>
        <v>0</v>
      </c>
      <c r="U876" s="110">
        <f>IF(G876&lt;&gt;"",SUMIF(total!$G$8:$G$1007,total!G876,$I$8:$I$1007),0)</f>
        <v>0</v>
      </c>
    </row>
    <row r="877" spans="1:21" x14ac:dyDescent="0.25">
      <c r="A877" s="69">
        <v>870</v>
      </c>
      <c r="B877" s="69" t="str">
        <f>IF(AND(C877&lt;&gt;"",C877&lt;&gt;" -  -  -  -  - "),VLOOKUP(C877,exp!$A$8:$B$507,2,FALSE),"")</f>
        <v/>
      </c>
      <c r="C877" s="60"/>
      <c r="D877" s="69" t="str">
        <f>IF(AND(E877&lt;&gt;"",E877&lt;&gt;" -  -  -  -  - "),VLOOKUP(E877,acc!$A$8:$B$507,2,FALSE),"")</f>
        <v/>
      </c>
      <c r="E877" s="60"/>
      <c r="F877" s="44"/>
      <c r="G877" s="69" t="str">
        <f>IF(AND(H877&lt;&gt;"",H877&lt;&gt;" -  -  -  -  - "),VLOOKUP(H877,pay!$A$8:$B$507,2,FALSE),"")</f>
        <v/>
      </c>
      <c r="H877" s="60"/>
      <c r="I877" s="44"/>
      <c r="J877" s="93" t="str">
        <f t="shared" si="65"/>
        <v>OK</v>
      </c>
      <c r="K877" s="93" t="str">
        <f t="shared" si="66"/>
        <v>OK</v>
      </c>
      <c r="L877" s="93" t="str">
        <f t="shared" si="67"/>
        <v>OK</v>
      </c>
      <c r="M877" s="93" t="str">
        <f t="shared" si="68"/>
        <v>OK</v>
      </c>
      <c r="N877" s="63" t="str">
        <f t="shared" si="69"/>
        <v/>
      </c>
      <c r="O877" s="110">
        <f>SUMIF(exp!$B$8:$B$507,total!B877,exp!$Q$8:$Q$507)</f>
        <v>0</v>
      </c>
      <c r="P877" s="111">
        <f>IF(B877&lt;&gt;"",SUMIF(total!$B$8:$B$1007,total!B877,$F$8:$F$1007),0)</f>
        <v>0</v>
      </c>
      <c r="Q877" s="110">
        <f>SUMIF(total!$B$8:$B$1007,total!B877,$I$8:$I$1007)</f>
        <v>0</v>
      </c>
      <c r="R877" s="110">
        <f>SUMIF(acc!$B$8:$B$507,total!D877,acc!$J$8:$J$507)</f>
        <v>0</v>
      </c>
      <c r="S877" s="110">
        <f>IF(D877&lt;&gt;"",SUMIF(total!$D$8:$D$1007,total!D877,$F$8:$F$1007),0)</f>
        <v>0</v>
      </c>
      <c r="T877" s="110">
        <f>SUMIF(pay!$B$8:$B$507,total!G877,pay!$H$8:$H$507)</f>
        <v>0</v>
      </c>
      <c r="U877" s="110">
        <f>IF(G877&lt;&gt;"",SUMIF(total!$G$8:$G$1007,total!G877,$I$8:$I$1007),0)</f>
        <v>0</v>
      </c>
    </row>
    <row r="878" spans="1:21" x14ac:dyDescent="0.25">
      <c r="A878" s="69">
        <v>871</v>
      </c>
      <c r="B878" s="69" t="str">
        <f>IF(AND(C878&lt;&gt;"",C878&lt;&gt;" -  -  -  -  - "),VLOOKUP(C878,exp!$A$8:$B$507,2,FALSE),"")</f>
        <v/>
      </c>
      <c r="C878" s="60"/>
      <c r="D878" s="69" t="str">
        <f>IF(AND(E878&lt;&gt;"",E878&lt;&gt;" -  -  -  -  - "),VLOOKUP(E878,acc!$A$8:$B$507,2,FALSE),"")</f>
        <v/>
      </c>
      <c r="E878" s="60"/>
      <c r="F878" s="44"/>
      <c r="G878" s="69" t="str">
        <f>IF(AND(H878&lt;&gt;"",H878&lt;&gt;" -  -  -  -  - "),VLOOKUP(H878,pay!$A$8:$B$507,2,FALSE),"")</f>
        <v/>
      </c>
      <c r="H878" s="60"/>
      <c r="I878" s="44"/>
      <c r="J878" s="93" t="str">
        <f t="shared" si="65"/>
        <v>OK</v>
      </c>
      <c r="K878" s="93" t="str">
        <f t="shared" si="66"/>
        <v>OK</v>
      </c>
      <c r="L878" s="93" t="str">
        <f t="shared" si="67"/>
        <v>OK</v>
      </c>
      <c r="M878" s="93" t="str">
        <f t="shared" si="68"/>
        <v>OK</v>
      </c>
      <c r="N878" s="63" t="str">
        <f t="shared" si="69"/>
        <v/>
      </c>
      <c r="O878" s="110">
        <f>SUMIF(exp!$B$8:$B$507,total!B878,exp!$Q$8:$Q$507)</f>
        <v>0</v>
      </c>
      <c r="P878" s="111">
        <f>IF(B878&lt;&gt;"",SUMIF(total!$B$8:$B$1007,total!B878,$F$8:$F$1007),0)</f>
        <v>0</v>
      </c>
      <c r="Q878" s="110">
        <f>SUMIF(total!$B$8:$B$1007,total!B878,$I$8:$I$1007)</f>
        <v>0</v>
      </c>
      <c r="R878" s="110">
        <f>SUMIF(acc!$B$8:$B$507,total!D878,acc!$J$8:$J$507)</f>
        <v>0</v>
      </c>
      <c r="S878" s="110">
        <f>IF(D878&lt;&gt;"",SUMIF(total!$D$8:$D$1007,total!D878,$F$8:$F$1007),0)</f>
        <v>0</v>
      </c>
      <c r="T878" s="110">
        <f>SUMIF(pay!$B$8:$B$507,total!G878,pay!$H$8:$H$507)</f>
        <v>0</v>
      </c>
      <c r="U878" s="110">
        <f>IF(G878&lt;&gt;"",SUMIF(total!$G$8:$G$1007,total!G878,$I$8:$I$1007),0)</f>
        <v>0</v>
      </c>
    </row>
    <row r="879" spans="1:21" x14ac:dyDescent="0.25">
      <c r="A879" s="69">
        <v>872</v>
      </c>
      <c r="B879" s="69" t="str">
        <f>IF(AND(C879&lt;&gt;"",C879&lt;&gt;" -  -  -  -  - "),VLOOKUP(C879,exp!$A$8:$B$507,2,FALSE),"")</f>
        <v/>
      </c>
      <c r="C879" s="60"/>
      <c r="D879" s="69" t="str">
        <f>IF(AND(E879&lt;&gt;"",E879&lt;&gt;" -  -  -  -  - "),VLOOKUP(E879,acc!$A$8:$B$507,2,FALSE),"")</f>
        <v/>
      </c>
      <c r="E879" s="60"/>
      <c r="F879" s="44"/>
      <c r="G879" s="69" t="str">
        <f>IF(AND(H879&lt;&gt;"",H879&lt;&gt;" -  -  -  -  - "),VLOOKUP(H879,pay!$A$8:$B$507,2,FALSE),"")</f>
        <v/>
      </c>
      <c r="H879" s="60"/>
      <c r="I879" s="44"/>
      <c r="J879" s="93" t="str">
        <f t="shared" si="65"/>
        <v>OK</v>
      </c>
      <c r="K879" s="93" t="str">
        <f t="shared" si="66"/>
        <v>OK</v>
      </c>
      <c r="L879" s="93" t="str">
        <f t="shared" si="67"/>
        <v>OK</v>
      </c>
      <c r="M879" s="93" t="str">
        <f t="shared" si="68"/>
        <v>OK</v>
      </c>
      <c r="N879" s="63" t="str">
        <f t="shared" si="69"/>
        <v/>
      </c>
      <c r="O879" s="110">
        <f>SUMIF(exp!$B$8:$B$507,total!B879,exp!$Q$8:$Q$507)</f>
        <v>0</v>
      </c>
      <c r="P879" s="111">
        <f>IF(B879&lt;&gt;"",SUMIF(total!$B$8:$B$1007,total!B879,$F$8:$F$1007),0)</f>
        <v>0</v>
      </c>
      <c r="Q879" s="110">
        <f>SUMIF(total!$B$8:$B$1007,total!B879,$I$8:$I$1007)</f>
        <v>0</v>
      </c>
      <c r="R879" s="110">
        <f>SUMIF(acc!$B$8:$B$507,total!D879,acc!$J$8:$J$507)</f>
        <v>0</v>
      </c>
      <c r="S879" s="110">
        <f>IF(D879&lt;&gt;"",SUMIF(total!$D$8:$D$1007,total!D879,$F$8:$F$1007),0)</f>
        <v>0</v>
      </c>
      <c r="T879" s="110">
        <f>SUMIF(pay!$B$8:$B$507,total!G879,pay!$H$8:$H$507)</f>
        <v>0</v>
      </c>
      <c r="U879" s="110">
        <f>IF(G879&lt;&gt;"",SUMIF(total!$G$8:$G$1007,total!G879,$I$8:$I$1007),0)</f>
        <v>0</v>
      </c>
    </row>
    <row r="880" spans="1:21" x14ac:dyDescent="0.25">
      <c r="A880" s="69">
        <v>873</v>
      </c>
      <c r="B880" s="69" t="str">
        <f>IF(AND(C880&lt;&gt;"",C880&lt;&gt;" -  -  -  -  - "),VLOOKUP(C880,exp!$A$8:$B$507,2,FALSE),"")</f>
        <v/>
      </c>
      <c r="C880" s="60"/>
      <c r="D880" s="69" t="str">
        <f>IF(AND(E880&lt;&gt;"",E880&lt;&gt;" -  -  -  -  - "),VLOOKUP(E880,acc!$A$8:$B$507,2,FALSE),"")</f>
        <v/>
      </c>
      <c r="E880" s="60"/>
      <c r="F880" s="44"/>
      <c r="G880" s="69" t="str">
        <f>IF(AND(H880&lt;&gt;"",H880&lt;&gt;" -  -  -  -  - "),VLOOKUP(H880,pay!$A$8:$B$507,2,FALSE),"")</f>
        <v/>
      </c>
      <c r="H880" s="60"/>
      <c r="I880" s="44"/>
      <c r="J880" s="93" t="str">
        <f t="shared" si="65"/>
        <v>OK</v>
      </c>
      <c r="K880" s="93" t="str">
        <f t="shared" si="66"/>
        <v>OK</v>
      </c>
      <c r="L880" s="93" t="str">
        <f t="shared" si="67"/>
        <v>OK</v>
      </c>
      <c r="M880" s="93" t="str">
        <f t="shared" si="68"/>
        <v>OK</v>
      </c>
      <c r="N880" s="63" t="str">
        <f t="shared" si="69"/>
        <v/>
      </c>
      <c r="O880" s="110">
        <f>SUMIF(exp!$B$8:$B$507,total!B880,exp!$Q$8:$Q$507)</f>
        <v>0</v>
      </c>
      <c r="P880" s="111">
        <f>IF(B880&lt;&gt;"",SUMIF(total!$B$8:$B$1007,total!B880,$F$8:$F$1007),0)</f>
        <v>0</v>
      </c>
      <c r="Q880" s="110">
        <f>SUMIF(total!$B$8:$B$1007,total!B880,$I$8:$I$1007)</f>
        <v>0</v>
      </c>
      <c r="R880" s="110">
        <f>SUMIF(acc!$B$8:$B$507,total!D880,acc!$J$8:$J$507)</f>
        <v>0</v>
      </c>
      <c r="S880" s="110">
        <f>IF(D880&lt;&gt;"",SUMIF(total!$D$8:$D$1007,total!D880,$F$8:$F$1007),0)</f>
        <v>0</v>
      </c>
      <c r="T880" s="110">
        <f>SUMIF(pay!$B$8:$B$507,total!G880,pay!$H$8:$H$507)</f>
        <v>0</v>
      </c>
      <c r="U880" s="110">
        <f>IF(G880&lt;&gt;"",SUMIF(total!$G$8:$G$1007,total!G880,$I$8:$I$1007),0)</f>
        <v>0</v>
      </c>
    </row>
    <row r="881" spans="1:21" x14ac:dyDescent="0.25">
      <c r="A881" s="69">
        <v>874</v>
      </c>
      <c r="B881" s="69" t="str">
        <f>IF(AND(C881&lt;&gt;"",C881&lt;&gt;" -  -  -  -  - "),VLOOKUP(C881,exp!$A$8:$B$507,2,FALSE),"")</f>
        <v/>
      </c>
      <c r="C881" s="60"/>
      <c r="D881" s="69" t="str">
        <f>IF(AND(E881&lt;&gt;"",E881&lt;&gt;" -  -  -  -  - "),VLOOKUP(E881,acc!$A$8:$B$507,2,FALSE),"")</f>
        <v/>
      </c>
      <c r="E881" s="60"/>
      <c r="F881" s="44"/>
      <c r="G881" s="69" t="str">
        <f>IF(AND(H881&lt;&gt;"",H881&lt;&gt;" -  -  -  -  - "),VLOOKUP(H881,pay!$A$8:$B$507,2,FALSE),"")</f>
        <v/>
      </c>
      <c r="H881" s="60"/>
      <c r="I881" s="44"/>
      <c r="J881" s="93" t="str">
        <f t="shared" si="65"/>
        <v>OK</v>
      </c>
      <c r="K881" s="93" t="str">
        <f t="shared" si="66"/>
        <v>OK</v>
      </c>
      <c r="L881" s="93" t="str">
        <f t="shared" si="67"/>
        <v>OK</v>
      </c>
      <c r="M881" s="93" t="str">
        <f t="shared" si="68"/>
        <v>OK</v>
      </c>
      <c r="N881" s="63" t="str">
        <f t="shared" si="69"/>
        <v/>
      </c>
      <c r="O881" s="110">
        <f>SUMIF(exp!$B$8:$B$507,total!B881,exp!$Q$8:$Q$507)</f>
        <v>0</v>
      </c>
      <c r="P881" s="111">
        <f>IF(B881&lt;&gt;"",SUMIF(total!$B$8:$B$1007,total!B881,$F$8:$F$1007),0)</f>
        <v>0</v>
      </c>
      <c r="Q881" s="110">
        <f>SUMIF(total!$B$8:$B$1007,total!B881,$I$8:$I$1007)</f>
        <v>0</v>
      </c>
      <c r="R881" s="110">
        <f>SUMIF(acc!$B$8:$B$507,total!D881,acc!$J$8:$J$507)</f>
        <v>0</v>
      </c>
      <c r="S881" s="110">
        <f>IF(D881&lt;&gt;"",SUMIF(total!$D$8:$D$1007,total!D881,$F$8:$F$1007),0)</f>
        <v>0</v>
      </c>
      <c r="T881" s="110">
        <f>SUMIF(pay!$B$8:$B$507,total!G881,pay!$H$8:$H$507)</f>
        <v>0</v>
      </c>
      <c r="U881" s="110">
        <f>IF(G881&lt;&gt;"",SUMIF(total!$G$8:$G$1007,total!G881,$I$8:$I$1007),0)</f>
        <v>0</v>
      </c>
    </row>
    <row r="882" spans="1:21" x14ac:dyDescent="0.25">
      <c r="A882" s="69">
        <v>875</v>
      </c>
      <c r="B882" s="69" t="str">
        <f>IF(AND(C882&lt;&gt;"",C882&lt;&gt;" -  -  -  -  - "),VLOOKUP(C882,exp!$A$8:$B$507,2,FALSE),"")</f>
        <v/>
      </c>
      <c r="C882" s="60"/>
      <c r="D882" s="69" t="str">
        <f>IF(AND(E882&lt;&gt;"",E882&lt;&gt;" -  -  -  -  - "),VLOOKUP(E882,acc!$A$8:$B$507,2,FALSE),"")</f>
        <v/>
      </c>
      <c r="E882" s="60"/>
      <c r="F882" s="44"/>
      <c r="G882" s="69" t="str">
        <f>IF(AND(H882&lt;&gt;"",H882&lt;&gt;" -  -  -  -  - "),VLOOKUP(H882,pay!$A$8:$B$507,2,FALSE),"")</f>
        <v/>
      </c>
      <c r="H882" s="60"/>
      <c r="I882" s="44"/>
      <c r="J882" s="93" t="str">
        <f t="shared" si="65"/>
        <v>OK</v>
      </c>
      <c r="K882" s="93" t="str">
        <f t="shared" si="66"/>
        <v>OK</v>
      </c>
      <c r="L882" s="93" t="str">
        <f t="shared" si="67"/>
        <v>OK</v>
      </c>
      <c r="M882" s="93" t="str">
        <f t="shared" si="68"/>
        <v>OK</v>
      </c>
      <c r="N882" s="63" t="str">
        <f t="shared" si="69"/>
        <v/>
      </c>
      <c r="O882" s="110">
        <f>SUMIF(exp!$B$8:$B$507,total!B882,exp!$Q$8:$Q$507)</f>
        <v>0</v>
      </c>
      <c r="P882" s="111">
        <f>IF(B882&lt;&gt;"",SUMIF(total!$B$8:$B$1007,total!B882,$F$8:$F$1007),0)</f>
        <v>0</v>
      </c>
      <c r="Q882" s="110">
        <f>SUMIF(total!$B$8:$B$1007,total!B882,$I$8:$I$1007)</f>
        <v>0</v>
      </c>
      <c r="R882" s="110">
        <f>SUMIF(acc!$B$8:$B$507,total!D882,acc!$J$8:$J$507)</f>
        <v>0</v>
      </c>
      <c r="S882" s="110">
        <f>IF(D882&lt;&gt;"",SUMIF(total!$D$8:$D$1007,total!D882,$F$8:$F$1007),0)</f>
        <v>0</v>
      </c>
      <c r="T882" s="110">
        <f>SUMIF(pay!$B$8:$B$507,total!G882,pay!$H$8:$H$507)</f>
        <v>0</v>
      </c>
      <c r="U882" s="110">
        <f>IF(G882&lt;&gt;"",SUMIF(total!$G$8:$G$1007,total!G882,$I$8:$I$1007),0)</f>
        <v>0</v>
      </c>
    </row>
    <row r="883" spans="1:21" x14ac:dyDescent="0.25">
      <c r="A883" s="69">
        <v>876</v>
      </c>
      <c r="B883" s="69" t="str">
        <f>IF(AND(C883&lt;&gt;"",C883&lt;&gt;" -  -  -  -  - "),VLOOKUP(C883,exp!$A$8:$B$507,2,FALSE),"")</f>
        <v/>
      </c>
      <c r="C883" s="60"/>
      <c r="D883" s="69" t="str">
        <f>IF(AND(E883&lt;&gt;"",E883&lt;&gt;" -  -  -  -  - "),VLOOKUP(E883,acc!$A$8:$B$507,2,FALSE),"")</f>
        <v/>
      </c>
      <c r="E883" s="60"/>
      <c r="F883" s="44"/>
      <c r="G883" s="69" t="str">
        <f>IF(AND(H883&lt;&gt;"",H883&lt;&gt;" -  -  -  -  - "),VLOOKUP(H883,pay!$A$8:$B$507,2,FALSE),"")</f>
        <v/>
      </c>
      <c r="H883" s="60"/>
      <c r="I883" s="44"/>
      <c r="J883" s="93" t="str">
        <f t="shared" si="65"/>
        <v>OK</v>
      </c>
      <c r="K883" s="93" t="str">
        <f t="shared" si="66"/>
        <v>OK</v>
      </c>
      <c r="L883" s="93" t="str">
        <f t="shared" si="67"/>
        <v>OK</v>
      </c>
      <c r="M883" s="93" t="str">
        <f t="shared" si="68"/>
        <v>OK</v>
      </c>
      <c r="N883" s="63" t="str">
        <f t="shared" si="69"/>
        <v/>
      </c>
      <c r="O883" s="110">
        <f>SUMIF(exp!$B$8:$B$507,total!B883,exp!$Q$8:$Q$507)</f>
        <v>0</v>
      </c>
      <c r="P883" s="111">
        <f>IF(B883&lt;&gt;"",SUMIF(total!$B$8:$B$1007,total!B883,$F$8:$F$1007),0)</f>
        <v>0</v>
      </c>
      <c r="Q883" s="110">
        <f>SUMIF(total!$B$8:$B$1007,total!B883,$I$8:$I$1007)</f>
        <v>0</v>
      </c>
      <c r="R883" s="110">
        <f>SUMIF(acc!$B$8:$B$507,total!D883,acc!$J$8:$J$507)</f>
        <v>0</v>
      </c>
      <c r="S883" s="110">
        <f>IF(D883&lt;&gt;"",SUMIF(total!$D$8:$D$1007,total!D883,$F$8:$F$1007),0)</f>
        <v>0</v>
      </c>
      <c r="T883" s="110">
        <f>SUMIF(pay!$B$8:$B$507,total!G883,pay!$H$8:$H$507)</f>
        <v>0</v>
      </c>
      <c r="U883" s="110">
        <f>IF(G883&lt;&gt;"",SUMIF(total!$G$8:$G$1007,total!G883,$I$8:$I$1007),0)</f>
        <v>0</v>
      </c>
    </row>
    <row r="884" spans="1:21" x14ac:dyDescent="0.25">
      <c r="A884" s="69">
        <v>877</v>
      </c>
      <c r="B884" s="69" t="str">
        <f>IF(AND(C884&lt;&gt;"",C884&lt;&gt;" -  -  -  -  - "),VLOOKUP(C884,exp!$A$8:$B$507,2,FALSE),"")</f>
        <v/>
      </c>
      <c r="C884" s="60"/>
      <c r="D884" s="69" t="str">
        <f>IF(AND(E884&lt;&gt;"",E884&lt;&gt;" -  -  -  -  - "),VLOOKUP(E884,acc!$A$8:$B$507,2,FALSE),"")</f>
        <v/>
      </c>
      <c r="E884" s="60"/>
      <c r="F884" s="44"/>
      <c r="G884" s="69" t="str">
        <f>IF(AND(H884&lt;&gt;"",H884&lt;&gt;" -  -  -  -  - "),VLOOKUP(H884,pay!$A$8:$B$507,2,FALSE),"")</f>
        <v/>
      </c>
      <c r="H884" s="60"/>
      <c r="I884" s="44"/>
      <c r="J884" s="93" t="str">
        <f t="shared" si="65"/>
        <v>OK</v>
      </c>
      <c r="K884" s="93" t="str">
        <f t="shared" si="66"/>
        <v>OK</v>
      </c>
      <c r="L884" s="93" t="str">
        <f t="shared" si="67"/>
        <v>OK</v>
      </c>
      <c r="M884" s="93" t="str">
        <f t="shared" si="68"/>
        <v>OK</v>
      </c>
      <c r="N884" s="63" t="str">
        <f t="shared" si="69"/>
        <v/>
      </c>
      <c r="O884" s="110">
        <f>SUMIF(exp!$B$8:$B$507,total!B884,exp!$Q$8:$Q$507)</f>
        <v>0</v>
      </c>
      <c r="P884" s="111">
        <f>IF(B884&lt;&gt;"",SUMIF(total!$B$8:$B$1007,total!B884,$F$8:$F$1007),0)</f>
        <v>0</v>
      </c>
      <c r="Q884" s="110">
        <f>SUMIF(total!$B$8:$B$1007,total!B884,$I$8:$I$1007)</f>
        <v>0</v>
      </c>
      <c r="R884" s="110">
        <f>SUMIF(acc!$B$8:$B$507,total!D884,acc!$J$8:$J$507)</f>
        <v>0</v>
      </c>
      <c r="S884" s="110">
        <f>IF(D884&lt;&gt;"",SUMIF(total!$D$8:$D$1007,total!D884,$F$8:$F$1007),0)</f>
        <v>0</v>
      </c>
      <c r="T884" s="110">
        <f>SUMIF(pay!$B$8:$B$507,total!G884,pay!$H$8:$H$507)</f>
        <v>0</v>
      </c>
      <c r="U884" s="110">
        <f>IF(G884&lt;&gt;"",SUMIF(total!$G$8:$G$1007,total!G884,$I$8:$I$1007),0)</f>
        <v>0</v>
      </c>
    </row>
    <row r="885" spans="1:21" x14ac:dyDescent="0.25">
      <c r="A885" s="69">
        <v>878</v>
      </c>
      <c r="B885" s="69" t="str">
        <f>IF(AND(C885&lt;&gt;"",C885&lt;&gt;" -  -  -  -  - "),VLOOKUP(C885,exp!$A$8:$B$507,2,FALSE),"")</f>
        <v/>
      </c>
      <c r="C885" s="60"/>
      <c r="D885" s="69" t="str">
        <f>IF(AND(E885&lt;&gt;"",E885&lt;&gt;" -  -  -  -  - "),VLOOKUP(E885,acc!$A$8:$B$507,2,FALSE),"")</f>
        <v/>
      </c>
      <c r="E885" s="60"/>
      <c r="F885" s="44"/>
      <c r="G885" s="69" t="str">
        <f>IF(AND(H885&lt;&gt;"",H885&lt;&gt;" -  -  -  -  - "),VLOOKUP(H885,pay!$A$8:$B$507,2,FALSE),"")</f>
        <v/>
      </c>
      <c r="H885" s="60"/>
      <c r="I885" s="44"/>
      <c r="J885" s="93" t="str">
        <f t="shared" si="65"/>
        <v>OK</v>
      </c>
      <c r="K885" s="93" t="str">
        <f t="shared" si="66"/>
        <v>OK</v>
      </c>
      <c r="L885" s="93" t="str">
        <f t="shared" si="67"/>
        <v>OK</v>
      </c>
      <c r="M885" s="93" t="str">
        <f t="shared" si="68"/>
        <v>OK</v>
      </c>
      <c r="N885" s="63" t="str">
        <f t="shared" si="69"/>
        <v/>
      </c>
      <c r="O885" s="110">
        <f>SUMIF(exp!$B$8:$B$507,total!B885,exp!$Q$8:$Q$507)</f>
        <v>0</v>
      </c>
      <c r="P885" s="111">
        <f>IF(B885&lt;&gt;"",SUMIF(total!$B$8:$B$1007,total!B885,$F$8:$F$1007),0)</f>
        <v>0</v>
      </c>
      <c r="Q885" s="110">
        <f>SUMIF(total!$B$8:$B$1007,total!B885,$I$8:$I$1007)</f>
        <v>0</v>
      </c>
      <c r="R885" s="110">
        <f>SUMIF(acc!$B$8:$B$507,total!D885,acc!$J$8:$J$507)</f>
        <v>0</v>
      </c>
      <c r="S885" s="110">
        <f>IF(D885&lt;&gt;"",SUMIF(total!$D$8:$D$1007,total!D885,$F$8:$F$1007),0)</f>
        <v>0</v>
      </c>
      <c r="T885" s="110">
        <f>SUMIF(pay!$B$8:$B$507,total!G885,pay!$H$8:$H$507)</f>
        <v>0</v>
      </c>
      <c r="U885" s="110">
        <f>IF(G885&lt;&gt;"",SUMIF(total!$G$8:$G$1007,total!G885,$I$8:$I$1007),0)</f>
        <v>0</v>
      </c>
    </row>
    <row r="886" spans="1:21" x14ac:dyDescent="0.25">
      <c r="A886" s="69">
        <v>879</v>
      </c>
      <c r="B886" s="69" t="str">
        <f>IF(AND(C886&lt;&gt;"",C886&lt;&gt;" -  -  -  -  - "),VLOOKUP(C886,exp!$A$8:$B$507,2,FALSE),"")</f>
        <v/>
      </c>
      <c r="C886" s="60"/>
      <c r="D886" s="69" t="str">
        <f>IF(AND(E886&lt;&gt;"",E886&lt;&gt;" -  -  -  -  - "),VLOOKUP(E886,acc!$A$8:$B$507,2,FALSE),"")</f>
        <v/>
      </c>
      <c r="E886" s="60"/>
      <c r="F886" s="44"/>
      <c r="G886" s="69" t="str">
        <f>IF(AND(H886&lt;&gt;"",H886&lt;&gt;" -  -  -  -  - "),VLOOKUP(H886,pay!$A$8:$B$507,2,FALSE),"")</f>
        <v/>
      </c>
      <c r="H886" s="60"/>
      <c r="I886" s="44"/>
      <c r="J886" s="93" t="str">
        <f t="shared" si="65"/>
        <v>OK</v>
      </c>
      <c r="K886" s="93" t="str">
        <f t="shared" si="66"/>
        <v>OK</v>
      </c>
      <c r="L886" s="93" t="str">
        <f t="shared" si="67"/>
        <v>OK</v>
      </c>
      <c r="M886" s="93" t="str">
        <f t="shared" si="68"/>
        <v>OK</v>
      </c>
      <c r="N886" s="63" t="str">
        <f t="shared" si="69"/>
        <v/>
      </c>
      <c r="O886" s="110">
        <f>SUMIF(exp!$B$8:$B$507,total!B886,exp!$Q$8:$Q$507)</f>
        <v>0</v>
      </c>
      <c r="P886" s="111">
        <f>IF(B886&lt;&gt;"",SUMIF(total!$B$8:$B$1007,total!B886,$F$8:$F$1007),0)</f>
        <v>0</v>
      </c>
      <c r="Q886" s="110">
        <f>SUMIF(total!$B$8:$B$1007,total!B886,$I$8:$I$1007)</f>
        <v>0</v>
      </c>
      <c r="R886" s="110">
        <f>SUMIF(acc!$B$8:$B$507,total!D886,acc!$J$8:$J$507)</f>
        <v>0</v>
      </c>
      <c r="S886" s="110">
        <f>IF(D886&lt;&gt;"",SUMIF(total!$D$8:$D$1007,total!D886,$F$8:$F$1007),0)</f>
        <v>0</v>
      </c>
      <c r="T886" s="110">
        <f>SUMIF(pay!$B$8:$B$507,total!G886,pay!$H$8:$H$507)</f>
        <v>0</v>
      </c>
      <c r="U886" s="110">
        <f>IF(G886&lt;&gt;"",SUMIF(total!$G$8:$G$1007,total!G886,$I$8:$I$1007),0)</f>
        <v>0</v>
      </c>
    </row>
    <row r="887" spans="1:21" x14ac:dyDescent="0.25">
      <c r="A887" s="69">
        <v>880</v>
      </c>
      <c r="B887" s="69" t="str">
        <f>IF(AND(C887&lt;&gt;"",C887&lt;&gt;" -  -  -  -  - "),VLOOKUP(C887,exp!$A$8:$B$507,2,FALSE),"")</f>
        <v/>
      </c>
      <c r="C887" s="60"/>
      <c r="D887" s="69" t="str">
        <f>IF(AND(E887&lt;&gt;"",E887&lt;&gt;" -  -  -  -  - "),VLOOKUP(E887,acc!$A$8:$B$507,2,FALSE),"")</f>
        <v/>
      </c>
      <c r="E887" s="60"/>
      <c r="F887" s="44"/>
      <c r="G887" s="69" t="str">
        <f>IF(AND(H887&lt;&gt;"",H887&lt;&gt;" -  -  -  -  - "),VLOOKUP(H887,pay!$A$8:$B$507,2,FALSE),"")</f>
        <v/>
      </c>
      <c r="H887" s="60"/>
      <c r="I887" s="44"/>
      <c r="J887" s="93" t="str">
        <f t="shared" si="65"/>
        <v>OK</v>
      </c>
      <c r="K887" s="93" t="str">
        <f t="shared" si="66"/>
        <v>OK</v>
      </c>
      <c r="L887" s="93" t="str">
        <f t="shared" si="67"/>
        <v>OK</v>
      </c>
      <c r="M887" s="93" t="str">
        <f t="shared" si="68"/>
        <v>OK</v>
      </c>
      <c r="N887" s="63" t="str">
        <f t="shared" si="69"/>
        <v/>
      </c>
      <c r="O887" s="110">
        <f>SUMIF(exp!$B$8:$B$507,total!B887,exp!$Q$8:$Q$507)</f>
        <v>0</v>
      </c>
      <c r="P887" s="111">
        <f>IF(B887&lt;&gt;"",SUMIF(total!$B$8:$B$1007,total!B887,$F$8:$F$1007),0)</f>
        <v>0</v>
      </c>
      <c r="Q887" s="110">
        <f>SUMIF(total!$B$8:$B$1007,total!B887,$I$8:$I$1007)</f>
        <v>0</v>
      </c>
      <c r="R887" s="110">
        <f>SUMIF(acc!$B$8:$B$507,total!D887,acc!$J$8:$J$507)</f>
        <v>0</v>
      </c>
      <c r="S887" s="110">
        <f>IF(D887&lt;&gt;"",SUMIF(total!$D$8:$D$1007,total!D887,$F$8:$F$1007),0)</f>
        <v>0</v>
      </c>
      <c r="T887" s="110">
        <f>SUMIF(pay!$B$8:$B$507,total!G887,pay!$H$8:$H$507)</f>
        <v>0</v>
      </c>
      <c r="U887" s="110">
        <f>IF(G887&lt;&gt;"",SUMIF(total!$G$8:$G$1007,total!G887,$I$8:$I$1007),0)</f>
        <v>0</v>
      </c>
    </row>
    <row r="888" spans="1:21" x14ac:dyDescent="0.25">
      <c r="A888" s="69">
        <v>881</v>
      </c>
      <c r="B888" s="69" t="str">
        <f>IF(AND(C888&lt;&gt;"",C888&lt;&gt;" -  -  -  -  - "),VLOOKUP(C888,exp!$A$8:$B$507,2,FALSE),"")</f>
        <v/>
      </c>
      <c r="C888" s="60"/>
      <c r="D888" s="69" t="str">
        <f>IF(AND(E888&lt;&gt;"",E888&lt;&gt;" -  -  -  -  - "),VLOOKUP(E888,acc!$A$8:$B$507,2,FALSE),"")</f>
        <v/>
      </c>
      <c r="E888" s="60"/>
      <c r="F888" s="44"/>
      <c r="G888" s="69" t="str">
        <f>IF(AND(H888&lt;&gt;"",H888&lt;&gt;" -  -  -  -  - "),VLOOKUP(H888,pay!$A$8:$B$507,2,FALSE),"")</f>
        <v/>
      </c>
      <c r="H888" s="60"/>
      <c r="I888" s="44"/>
      <c r="J888" s="93" t="str">
        <f t="shared" si="65"/>
        <v>OK</v>
      </c>
      <c r="K888" s="93" t="str">
        <f t="shared" si="66"/>
        <v>OK</v>
      </c>
      <c r="L888" s="93" t="str">
        <f t="shared" si="67"/>
        <v>OK</v>
      </c>
      <c r="M888" s="93" t="str">
        <f t="shared" si="68"/>
        <v>OK</v>
      </c>
      <c r="N888" s="63" t="str">
        <f t="shared" si="69"/>
        <v/>
      </c>
      <c r="O888" s="110">
        <f>SUMIF(exp!$B$8:$B$507,total!B888,exp!$Q$8:$Q$507)</f>
        <v>0</v>
      </c>
      <c r="P888" s="111">
        <f>IF(B888&lt;&gt;"",SUMIF(total!$B$8:$B$1007,total!B888,$F$8:$F$1007),0)</f>
        <v>0</v>
      </c>
      <c r="Q888" s="110">
        <f>SUMIF(total!$B$8:$B$1007,total!B888,$I$8:$I$1007)</f>
        <v>0</v>
      </c>
      <c r="R888" s="110">
        <f>SUMIF(acc!$B$8:$B$507,total!D888,acc!$J$8:$J$507)</f>
        <v>0</v>
      </c>
      <c r="S888" s="110">
        <f>IF(D888&lt;&gt;"",SUMIF(total!$D$8:$D$1007,total!D888,$F$8:$F$1007),0)</f>
        <v>0</v>
      </c>
      <c r="T888" s="110">
        <f>SUMIF(pay!$B$8:$B$507,total!G888,pay!$H$8:$H$507)</f>
        <v>0</v>
      </c>
      <c r="U888" s="110">
        <f>IF(G888&lt;&gt;"",SUMIF(total!$G$8:$G$1007,total!G888,$I$8:$I$1007),0)</f>
        <v>0</v>
      </c>
    </row>
    <row r="889" spans="1:21" x14ac:dyDescent="0.25">
      <c r="A889" s="69">
        <v>882</v>
      </c>
      <c r="B889" s="69" t="str">
        <f>IF(AND(C889&lt;&gt;"",C889&lt;&gt;" -  -  -  -  - "),VLOOKUP(C889,exp!$A$8:$B$507,2,FALSE),"")</f>
        <v/>
      </c>
      <c r="C889" s="60"/>
      <c r="D889" s="69" t="str">
        <f>IF(AND(E889&lt;&gt;"",E889&lt;&gt;" -  -  -  -  - "),VLOOKUP(E889,acc!$A$8:$B$507,2,FALSE),"")</f>
        <v/>
      </c>
      <c r="E889" s="60"/>
      <c r="F889" s="44"/>
      <c r="G889" s="69" t="str">
        <f>IF(AND(H889&lt;&gt;"",H889&lt;&gt;" -  -  -  -  - "),VLOOKUP(H889,pay!$A$8:$B$507,2,FALSE),"")</f>
        <v/>
      </c>
      <c r="H889" s="60"/>
      <c r="I889" s="44"/>
      <c r="J889" s="93" t="str">
        <f t="shared" si="65"/>
        <v>OK</v>
      </c>
      <c r="K889" s="93" t="str">
        <f t="shared" si="66"/>
        <v>OK</v>
      </c>
      <c r="L889" s="93" t="str">
        <f t="shared" si="67"/>
        <v>OK</v>
      </c>
      <c r="M889" s="93" t="str">
        <f t="shared" si="68"/>
        <v>OK</v>
      </c>
      <c r="N889" s="63" t="str">
        <f t="shared" si="69"/>
        <v/>
      </c>
      <c r="O889" s="110">
        <f>SUMIF(exp!$B$8:$B$507,total!B889,exp!$Q$8:$Q$507)</f>
        <v>0</v>
      </c>
      <c r="P889" s="111">
        <f>IF(B889&lt;&gt;"",SUMIF(total!$B$8:$B$1007,total!B889,$F$8:$F$1007),0)</f>
        <v>0</v>
      </c>
      <c r="Q889" s="110">
        <f>SUMIF(total!$B$8:$B$1007,total!B889,$I$8:$I$1007)</f>
        <v>0</v>
      </c>
      <c r="R889" s="110">
        <f>SUMIF(acc!$B$8:$B$507,total!D889,acc!$J$8:$J$507)</f>
        <v>0</v>
      </c>
      <c r="S889" s="110">
        <f>IF(D889&lt;&gt;"",SUMIF(total!$D$8:$D$1007,total!D889,$F$8:$F$1007),0)</f>
        <v>0</v>
      </c>
      <c r="T889" s="110">
        <f>SUMIF(pay!$B$8:$B$507,total!G889,pay!$H$8:$H$507)</f>
        <v>0</v>
      </c>
      <c r="U889" s="110">
        <f>IF(G889&lt;&gt;"",SUMIF(total!$G$8:$G$1007,total!G889,$I$8:$I$1007),0)</f>
        <v>0</v>
      </c>
    </row>
    <row r="890" spans="1:21" x14ac:dyDescent="0.25">
      <c r="A890" s="69">
        <v>883</v>
      </c>
      <c r="B890" s="69" t="str">
        <f>IF(AND(C890&lt;&gt;"",C890&lt;&gt;" -  -  -  -  - "),VLOOKUP(C890,exp!$A$8:$B$507,2,FALSE),"")</f>
        <v/>
      </c>
      <c r="C890" s="60"/>
      <c r="D890" s="69" t="str">
        <f>IF(AND(E890&lt;&gt;"",E890&lt;&gt;" -  -  -  -  - "),VLOOKUP(E890,acc!$A$8:$B$507,2,FALSE),"")</f>
        <v/>
      </c>
      <c r="E890" s="60"/>
      <c r="F890" s="44"/>
      <c r="G890" s="69" t="str">
        <f>IF(AND(H890&lt;&gt;"",H890&lt;&gt;" -  -  -  -  - "),VLOOKUP(H890,pay!$A$8:$B$507,2,FALSE),"")</f>
        <v/>
      </c>
      <c r="H890" s="60"/>
      <c r="I890" s="44"/>
      <c r="J890" s="93" t="str">
        <f t="shared" si="65"/>
        <v>OK</v>
      </c>
      <c r="K890" s="93" t="str">
        <f t="shared" si="66"/>
        <v>OK</v>
      </c>
      <c r="L890" s="93" t="str">
        <f t="shared" si="67"/>
        <v>OK</v>
      </c>
      <c r="M890" s="93" t="str">
        <f t="shared" si="68"/>
        <v>OK</v>
      </c>
      <c r="N890" s="63" t="str">
        <f t="shared" si="69"/>
        <v/>
      </c>
      <c r="O890" s="110">
        <f>SUMIF(exp!$B$8:$B$507,total!B890,exp!$Q$8:$Q$507)</f>
        <v>0</v>
      </c>
      <c r="P890" s="111">
        <f>IF(B890&lt;&gt;"",SUMIF(total!$B$8:$B$1007,total!B890,$F$8:$F$1007),0)</f>
        <v>0</v>
      </c>
      <c r="Q890" s="110">
        <f>SUMIF(total!$B$8:$B$1007,total!B890,$I$8:$I$1007)</f>
        <v>0</v>
      </c>
      <c r="R890" s="110">
        <f>SUMIF(acc!$B$8:$B$507,total!D890,acc!$J$8:$J$507)</f>
        <v>0</v>
      </c>
      <c r="S890" s="110">
        <f>IF(D890&lt;&gt;"",SUMIF(total!$D$8:$D$1007,total!D890,$F$8:$F$1007),0)</f>
        <v>0</v>
      </c>
      <c r="T890" s="110">
        <f>SUMIF(pay!$B$8:$B$507,total!G890,pay!$H$8:$H$507)</f>
        <v>0</v>
      </c>
      <c r="U890" s="110">
        <f>IF(G890&lt;&gt;"",SUMIF(total!$G$8:$G$1007,total!G890,$I$8:$I$1007),0)</f>
        <v>0</v>
      </c>
    </row>
    <row r="891" spans="1:21" x14ac:dyDescent="0.25">
      <c r="A891" s="69">
        <v>884</v>
      </c>
      <c r="B891" s="69" t="str">
        <f>IF(AND(C891&lt;&gt;"",C891&lt;&gt;" -  -  -  -  - "),VLOOKUP(C891,exp!$A$8:$B$507,2,FALSE),"")</f>
        <v/>
      </c>
      <c r="C891" s="60"/>
      <c r="D891" s="69" t="str">
        <f>IF(AND(E891&lt;&gt;"",E891&lt;&gt;" -  -  -  -  - "),VLOOKUP(E891,acc!$A$8:$B$507,2,FALSE),"")</f>
        <v/>
      </c>
      <c r="E891" s="60"/>
      <c r="F891" s="44"/>
      <c r="G891" s="69" t="str">
        <f>IF(AND(H891&lt;&gt;"",H891&lt;&gt;" -  -  -  -  - "),VLOOKUP(H891,pay!$A$8:$B$507,2,FALSE),"")</f>
        <v/>
      </c>
      <c r="H891" s="60"/>
      <c r="I891" s="44"/>
      <c r="J891" s="93" t="str">
        <f t="shared" si="65"/>
        <v>OK</v>
      </c>
      <c r="K891" s="93" t="str">
        <f t="shared" si="66"/>
        <v>OK</v>
      </c>
      <c r="L891" s="93" t="str">
        <f t="shared" si="67"/>
        <v>OK</v>
      </c>
      <c r="M891" s="93" t="str">
        <f t="shared" si="68"/>
        <v>OK</v>
      </c>
      <c r="N891" s="63" t="str">
        <f t="shared" si="69"/>
        <v/>
      </c>
      <c r="O891" s="110">
        <f>SUMIF(exp!$B$8:$B$507,total!B891,exp!$Q$8:$Q$507)</f>
        <v>0</v>
      </c>
      <c r="P891" s="111">
        <f>IF(B891&lt;&gt;"",SUMIF(total!$B$8:$B$1007,total!B891,$F$8:$F$1007),0)</f>
        <v>0</v>
      </c>
      <c r="Q891" s="110">
        <f>SUMIF(total!$B$8:$B$1007,total!B891,$I$8:$I$1007)</f>
        <v>0</v>
      </c>
      <c r="R891" s="110">
        <f>SUMIF(acc!$B$8:$B$507,total!D891,acc!$J$8:$J$507)</f>
        <v>0</v>
      </c>
      <c r="S891" s="110">
        <f>IF(D891&lt;&gt;"",SUMIF(total!$D$8:$D$1007,total!D891,$F$8:$F$1007),0)</f>
        <v>0</v>
      </c>
      <c r="T891" s="110">
        <f>SUMIF(pay!$B$8:$B$507,total!G891,pay!$H$8:$H$507)</f>
        <v>0</v>
      </c>
      <c r="U891" s="110">
        <f>IF(G891&lt;&gt;"",SUMIF(total!$G$8:$G$1007,total!G891,$I$8:$I$1007),0)</f>
        <v>0</v>
      </c>
    </row>
    <row r="892" spans="1:21" x14ac:dyDescent="0.25">
      <c r="A892" s="69">
        <v>885</v>
      </c>
      <c r="B892" s="69" t="str">
        <f>IF(AND(C892&lt;&gt;"",C892&lt;&gt;" -  -  -  -  - "),VLOOKUP(C892,exp!$A$8:$B$507,2,FALSE),"")</f>
        <v/>
      </c>
      <c r="C892" s="60"/>
      <c r="D892" s="69" t="str">
        <f>IF(AND(E892&lt;&gt;"",E892&lt;&gt;" -  -  -  -  - "),VLOOKUP(E892,acc!$A$8:$B$507,2,FALSE),"")</f>
        <v/>
      </c>
      <c r="E892" s="60"/>
      <c r="F892" s="44"/>
      <c r="G892" s="69" t="str">
        <f>IF(AND(H892&lt;&gt;"",H892&lt;&gt;" -  -  -  -  - "),VLOOKUP(H892,pay!$A$8:$B$507,2,FALSE),"")</f>
        <v/>
      </c>
      <c r="H892" s="60"/>
      <c r="I892" s="44"/>
      <c r="J892" s="93" t="str">
        <f t="shared" si="65"/>
        <v>OK</v>
      </c>
      <c r="K892" s="93" t="str">
        <f t="shared" si="66"/>
        <v>OK</v>
      </c>
      <c r="L892" s="93" t="str">
        <f t="shared" si="67"/>
        <v>OK</v>
      </c>
      <c r="M892" s="93" t="str">
        <f t="shared" si="68"/>
        <v>OK</v>
      </c>
      <c r="N892" s="63" t="str">
        <f t="shared" si="69"/>
        <v/>
      </c>
      <c r="O892" s="110">
        <f>SUMIF(exp!$B$8:$B$507,total!B892,exp!$Q$8:$Q$507)</f>
        <v>0</v>
      </c>
      <c r="P892" s="111">
        <f>IF(B892&lt;&gt;"",SUMIF(total!$B$8:$B$1007,total!B892,$F$8:$F$1007),0)</f>
        <v>0</v>
      </c>
      <c r="Q892" s="110">
        <f>SUMIF(total!$B$8:$B$1007,total!B892,$I$8:$I$1007)</f>
        <v>0</v>
      </c>
      <c r="R892" s="110">
        <f>SUMIF(acc!$B$8:$B$507,total!D892,acc!$J$8:$J$507)</f>
        <v>0</v>
      </c>
      <c r="S892" s="110">
        <f>IF(D892&lt;&gt;"",SUMIF(total!$D$8:$D$1007,total!D892,$F$8:$F$1007),0)</f>
        <v>0</v>
      </c>
      <c r="T892" s="110">
        <f>SUMIF(pay!$B$8:$B$507,total!G892,pay!$H$8:$H$507)</f>
        <v>0</v>
      </c>
      <c r="U892" s="110">
        <f>IF(G892&lt;&gt;"",SUMIF(total!$G$8:$G$1007,total!G892,$I$8:$I$1007),0)</f>
        <v>0</v>
      </c>
    </row>
    <row r="893" spans="1:21" x14ac:dyDescent="0.25">
      <c r="A893" s="69">
        <v>886</v>
      </c>
      <c r="B893" s="69" t="str">
        <f>IF(AND(C893&lt;&gt;"",C893&lt;&gt;" -  -  -  -  - "),VLOOKUP(C893,exp!$A$8:$B$507,2,FALSE),"")</f>
        <v/>
      </c>
      <c r="C893" s="60"/>
      <c r="D893" s="69" t="str">
        <f>IF(AND(E893&lt;&gt;"",E893&lt;&gt;" -  -  -  -  - "),VLOOKUP(E893,acc!$A$8:$B$507,2,FALSE),"")</f>
        <v/>
      </c>
      <c r="E893" s="60"/>
      <c r="F893" s="44"/>
      <c r="G893" s="69" t="str">
        <f>IF(AND(H893&lt;&gt;"",H893&lt;&gt;" -  -  -  -  - "),VLOOKUP(H893,pay!$A$8:$B$507,2,FALSE),"")</f>
        <v/>
      </c>
      <c r="H893" s="60"/>
      <c r="I893" s="44"/>
      <c r="J893" s="93" t="str">
        <f t="shared" si="65"/>
        <v>OK</v>
      </c>
      <c r="K893" s="93" t="str">
        <f t="shared" si="66"/>
        <v>OK</v>
      </c>
      <c r="L893" s="93" t="str">
        <f t="shared" si="67"/>
        <v>OK</v>
      </c>
      <c r="M893" s="93" t="str">
        <f t="shared" si="68"/>
        <v>OK</v>
      </c>
      <c r="N893" s="63" t="str">
        <f t="shared" si="69"/>
        <v/>
      </c>
      <c r="O893" s="110">
        <f>SUMIF(exp!$B$8:$B$507,total!B893,exp!$Q$8:$Q$507)</f>
        <v>0</v>
      </c>
      <c r="P893" s="111">
        <f>IF(B893&lt;&gt;"",SUMIF(total!$B$8:$B$1007,total!B893,$F$8:$F$1007),0)</f>
        <v>0</v>
      </c>
      <c r="Q893" s="110">
        <f>SUMIF(total!$B$8:$B$1007,total!B893,$I$8:$I$1007)</f>
        <v>0</v>
      </c>
      <c r="R893" s="110">
        <f>SUMIF(acc!$B$8:$B$507,total!D893,acc!$J$8:$J$507)</f>
        <v>0</v>
      </c>
      <c r="S893" s="110">
        <f>IF(D893&lt;&gt;"",SUMIF(total!$D$8:$D$1007,total!D893,$F$8:$F$1007),0)</f>
        <v>0</v>
      </c>
      <c r="T893" s="110">
        <f>SUMIF(pay!$B$8:$B$507,total!G893,pay!$H$8:$H$507)</f>
        <v>0</v>
      </c>
      <c r="U893" s="110">
        <f>IF(G893&lt;&gt;"",SUMIF(total!$G$8:$G$1007,total!G893,$I$8:$I$1007),0)</f>
        <v>0</v>
      </c>
    </row>
    <row r="894" spans="1:21" x14ac:dyDescent="0.25">
      <c r="A894" s="69">
        <v>887</v>
      </c>
      <c r="B894" s="69" t="str">
        <f>IF(AND(C894&lt;&gt;"",C894&lt;&gt;" -  -  -  -  - "),VLOOKUP(C894,exp!$A$8:$B$507,2,FALSE),"")</f>
        <v/>
      </c>
      <c r="C894" s="60"/>
      <c r="D894" s="69" t="str">
        <f>IF(AND(E894&lt;&gt;"",E894&lt;&gt;" -  -  -  -  - "),VLOOKUP(E894,acc!$A$8:$B$507,2,FALSE),"")</f>
        <v/>
      </c>
      <c r="E894" s="60"/>
      <c r="F894" s="44"/>
      <c r="G894" s="69" t="str">
        <f>IF(AND(H894&lt;&gt;"",H894&lt;&gt;" -  -  -  -  - "),VLOOKUP(H894,pay!$A$8:$B$507,2,FALSE),"")</f>
        <v/>
      </c>
      <c r="H894" s="60"/>
      <c r="I894" s="44"/>
      <c r="J894" s="93" t="str">
        <f t="shared" si="65"/>
        <v>OK</v>
      </c>
      <c r="K894" s="93" t="str">
        <f t="shared" si="66"/>
        <v>OK</v>
      </c>
      <c r="L894" s="93" t="str">
        <f t="shared" si="67"/>
        <v>OK</v>
      </c>
      <c r="M894" s="93" t="str">
        <f t="shared" si="68"/>
        <v>OK</v>
      </c>
      <c r="N894" s="63" t="str">
        <f t="shared" si="69"/>
        <v/>
      </c>
      <c r="O894" s="110">
        <f>SUMIF(exp!$B$8:$B$507,total!B894,exp!$Q$8:$Q$507)</f>
        <v>0</v>
      </c>
      <c r="P894" s="111">
        <f>IF(B894&lt;&gt;"",SUMIF(total!$B$8:$B$1007,total!B894,$F$8:$F$1007),0)</f>
        <v>0</v>
      </c>
      <c r="Q894" s="110">
        <f>SUMIF(total!$B$8:$B$1007,total!B894,$I$8:$I$1007)</f>
        <v>0</v>
      </c>
      <c r="R894" s="110">
        <f>SUMIF(acc!$B$8:$B$507,total!D894,acc!$J$8:$J$507)</f>
        <v>0</v>
      </c>
      <c r="S894" s="110">
        <f>IF(D894&lt;&gt;"",SUMIF(total!$D$8:$D$1007,total!D894,$F$8:$F$1007),0)</f>
        <v>0</v>
      </c>
      <c r="T894" s="110">
        <f>SUMIF(pay!$B$8:$B$507,total!G894,pay!$H$8:$H$507)</f>
        <v>0</v>
      </c>
      <c r="U894" s="110">
        <f>IF(G894&lt;&gt;"",SUMIF(total!$G$8:$G$1007,total!G894,$I$8:$I$1007),0)</f>
        <v>0</v>
      </c>
    </row>
    <row r="895" spans="1:21" x14ac:dyDescent="0.25">
      <c r="A895" s="69">
        <v>888</v>
      </c>
      <c r="B895" s="69" t="str">
        <f>IF(AND(C895&lt;&gt;"",C895&lt;&gt;" -  -  -  -  - "),VLOOKUP(C895,exp!$A$8:$B$507,2,FALSE),"")</f>
        <v/>
      </c>
      <c r="C895" s="60"/>
      <c r="D895" s="69" t="str">
        <f>IF(AND(E895&lt;&gt;"",E895&lt;&gt;" -  -  -  -  - "),VLOOKUP(E895,acc!$A$8:$B$507,2,FALSE),"")</f>
        <v/>
      </c>
      <c r="E895" s="60"/>
      <c r="F895" s="44"/>
      <c r="G895" s="69" t="str">
        <f>IF(AND(H895&lt;&gt;"",H895&lt;&gt;" -  -  -  -  - "),VLOOKUP(H895,pay!$A$8:$B$507,2,FALSE),"")</f>
        <v/>
      </c>
      <c r="H895" s="60"/>
      <c r="I895" s="44"/>
      <c r="J895" s="93" t="str">
        <f t="shared" si="65"/>
        <v>OK</v>
      </c>
      <c r="K895" s="93" t="str">
        <f t="shared" si="66"/>
        <v>OK</v>
      </c>
      <c r="L895" s="93" t="str">
        <f t="shared" si="67"/>
        <v>OK</v>
      </c>
      <c r="M895" s="93" t="str">
        <f t="shared" si="68"/>
        <v>OK</v>
      </c>
      <c r="N895" s="63" t="str">
        <f t="shared" si="69"/>
        <v/>
      </c>
      <c r="O895" s="110">
        <f>SUMIF(exp!$B$8:$B$507,total!B895,exp!$Q$8:$Q$507)</f>
        <v>0</v>
      </c>
      <c r="P895" s="111">
        <f>IF(B895&lt;&gt;"",SUMIF(total!$B$8:$B$1007,total!B895,$F$8:$F$1007),0)</f>
        <v>0</v>
      </c>
      <c r="Q895" s="110">
        <f>SUMIF(total!$B$8:$B$1007,total!B895,$I$8:$I$1007)</f>
        <v>0</v>
      </c>
      <c r="R895" s="110">
        <f>SUMIF(acc!$B$8:$B$507,total!D895,acc!$J$8:$J$507)</f>
        <v>0</v>
      </c>
      <c r="S895" s="110">
        <f>IF(D895&lt;&gt;"",SUMIF(total!$D$8:$D$1007,total!D895,$F$8:$F$1007),0)</f>
        <v>0</v>
      </c>
      <c r="T895" s="110">
        <f>SUMIF(pay!$B$8:$B$507,total!G895,pay!$H$8:$H$507)</f>
        <v>0</v>
      </c>
      <c r="U895" s="110">
        <f>IF(G895&lt;&gt;"",SUMIF(total!$G$8:$G$1007,total!G895,$I$8:$I$1007),0)</f>
        <v>0</v>
      </c>
    </row>
    <row r="896" spans="1:21" x14ac:dyDescent="0.25">
      <c r="A896" s="69">
        <v>889</v>
      </c>
      <c r="B896" s="69" t="str">
        <f>IF(AND(C896&lt;&gt;"",C896&lt;&gt;" -  -  -  -  - "),VLOOKUP(C896,exp!$A$8:$B$507,2,FALSE),"")</f>
        <v/>
      </c>
      <c r="C896" s="60"/>
      <c r="D896" s="69" t="str">
        <f>IF(AND(E896&lt;&gt;"",E896&lt;&gt;" -  -  -  -  - "),VLOOKUP(E896,acc!$A$8:$B$507,2,FALSE),"")</f>
        <v/>
      </c>
      <c r="E896" s="60"/>
      <c r="F896" s="44"/>
      <c r="G896" s="69" t="str">
        <f>IF(AND(H896&lt;&gt;"",H896&lt;&gt;" -  -  -  -  - "),VLOOKUP(H896,pay!$A$8:$B$507,2,FALSE),"")</f>
        <v/>
      </c>
      <c r="H896" s="60"/>
      <c r="I896" s="44"/>
      <c r="J896" s="93" t="str">
        <f t="shared" si="65"/>
        <v>OK</v>
      </c>
      <c r="K896" s="93" t="str">
        <f t="shared" si="66"/>
        <v>OK</v>
      </c>
      <c r="L896" s="93" t="str">
        <f t="shared" si="67"/>
        <v>OK</v>
      </c>
      <c r="M896" s="93" t="str">
        <f t="shared" si="68"/>
        <v>OK</v>
      </c>
      <c r="N896" s="63" t="str">
        <f t="shared" si="69"/>
        <v/>
      </c>
      <c r="O896" s="110">
        <f>SUMIF(exp!$B$8:$B$507,total!B896,exp!$Q$8:$Q$507)</f>
        <v>0</v>
      </c>
      <c r="P896" s="111">
        <f>IF(B896&lt;&gt;"",SUMIF(total!$B$8:$B$1007,total!B896,$F$8:$F$1007),0)</f>
        <v>0</v>
      </c>
      <c r="Q896" s="110">
        <f>SUMIF(total!$B$8:$B$1007,total!B896,$I$8:$I$1007)</f>
        <v>0</v>
      </c>
      <c r="R896" s="110">
        <f>SUMIF(acc!$B$8:$B$507,total!D896,acc!$J$8:$J$507)</f>
        <v>0</v>
      </c>
      <c r="S896" s="110">
        <f>IF(D896&lt;&gt;"",SUMIF(total!$D$8:$D$1007,total!D896,$F$8:$F$1007),0)</f>
        <v>0</v>
      </c>
      <c r="T896" s="110">
        <f>SUMIF(pay!$B$8:$B$507,total!G896,pay!$H$8:$H$507)</f>
        <v>0</v>
      </c>
      <c r="U896" s="110">
        <f>IF(G896&lt;&gt;"",SUMIF(total!$G$8:$G$1007,total!G896,$I$8:$I$1007),0)</f>
        <v>0</v>
      </c>
    </row>
    <row r="897" spans="1:21" x14ac:dyDescent="0.25">
      <c r="A897" s="69">
        <v>890</v>
      </c>
      <c r="B897" s="69" t="str">
        <f>IF(AND(C897&lt;&gt;"",C897&lt;&gt;" -  -  -  -  - "),VLOOKUP(C897,exp!$A$8:$B$507,2,FALSE),"")</f>
        <v/>
      </c>
      <c r="C897" s="60"/>
      <c r="D897" s="69" t="str">
        <f>IF(AND(E897&lt;&gt;"",E897&lt;&gt;" -  -  -  -  - "),VLOOKUP(E897,acc!$A$8:$B$507,2,FALSE),"")</f>
        <v/>
      </c>
      <c r="E897" s="60"/>
      <c r="F897" s="44"/>
      <c r="G897" s="69" t="str">
        <f>IF(AND(H897&lt;&gt;"",H897&lt;&gt;" -  -  -  -  - "),VLOOKUP(H897,pay!$A$8:$B$507,2,FALSE),"")</f>
        <v/>
      </c>
      <c r="H897" s="60"/>
      <c r="I897" s="44"/>
      <c r="J897" s="93" t="str">
        <f t="shared" si="65"/>
        <v>OK</v>
      </c>
      <c r="K897" s="93" t="str">
        <f t="shared" si="66"/>
        <v>OK</v>
      </c>
      <c r="L897" s="93" t="str">
        <f t="shared" si="67"/>
        <v>OK</v>
      </c>
      <c r="M897" s="93" t="str">
        <f t="shared" si="68"/>
        <v>OK</v>
      </c>
      <c r="N897" s="63" t="str">
        <f t="shared" si="69"/>
        <v/>
      </c>
      <c r="O897" s="110">
        <f>SUMIF(exp!$B$8:$B$507,total!B897,exp!$Q$8:$Q$507)</f>
        <v>0</v>
      </c>
      <c r="P897" s="111">
        <f>IF(B897&lt;&gt;"",SUMIF(total!$B$8:$B$1007,total!B897,$F$8:$F$1007),0)</f>
        <v>0</v>
      </c>
      <c r="Q897" s="110">
        <f>SUMIF(total!$B$8:$B$1007,total!B897,$I$8:$I$1007)</f>
        <v>0</v>
      </c>
      <c r="R897" s="110">
        <f>SUMIF(acc!$B$8:$B$507,total!D897,acc!$J$8:$J$507)</f>
        <v>0</v>
      </c>
      <c r="S897" s="110">
        <f>IF(D897&lt;&gt;"",SUMIF(total!$D$8:$D$1007,total!D897,$F$8:$F$1007),0)</f>
        <v>0</v>
      </c>
      <c r="T897" s="110">
        <f>SUMIF(pay!$B$8:$B$507,total!G897,pay!$H$8:$H$507)</f>
        <v>0</v>
      </c>
      <c r="U897" s="110">
        <f>IF(G897&lt;&gt;"",SUMIF(total!$G$8:$G$1007,total!G897,$I$8:$I$1007),0)</f>
        <v>0</v>
      </c>
    </row>
    <row r="898" spans="1:21" x14ac:dyDescent="0.25">
      <c r="A898" s="69">
        <v>891</v>
      </c>
      <c r="B898" s="69" t="str">
        <f>IF(AND(C898&lt;&gt;"",C898&lt;&gt;" -  -  -  -  - "),VLOOKUP(C898,exp!$A$8:$B$507,2,FALSE),"")</f>
        <v/>
      </c>
      <c r="C898" s="60"/>
      <c r="D898" s="69" t="str">
        <f>IF(AND(E898&lt;&gt;"",E898&lt;&gt;" -  -  -  -  - "),VLOOKUP(E898,acc!$A$8:$B$507,2,FALSE),"")</f>
        <v/>
      </c>
      <c r="E898" s="60"/>
      <c r="F898" s="44"/>
      <c r="G898" s="69" t="str">
        <f>IF(AND(H898&lt;&gt;"",H898&lt;&gt;" -  -  -  -  - "),VLOOKUP(H898,pay!$A$8:$B$507,2,FALSE),"")</f>
        <v/>
      </c>
      <c r="H898" s="60"/>
      <c r="I898" s="44"/>
      <c r="J898" s="93" t="str">
        <f t="shared" si="65"/>
        <v>OK</v>
      </c>
      <c r="K898" s="93" t="str">
        <f t="shared" si="66"/>
        <v>OK</v>
      </c>
      <c r="L898" s="93" t="str">
        <f t="shared" si="67"/>
        <v>OK</v>
      </c>
      <c r="M898" s="93" t="str">
        <f t="shared" si="68"/>
        <v>OK</v>
      </c>
      <c r="N898" s="63" t="str">
        <f t="shared" si="69"/>
        <v/>
      </c>
      <c r="O898" s="110">
        <f>SUMIF(exp!$B$8:$B$507,total!B898,exp!$Q$8:$Q$507)</f>
        <v>0</v>
      </c>
      <c r="P898" s="111">
        <f>IF(B898&lt;&gt;"",SUMIF(total!$B$8:$B$1007,total!B898,$F$8:$F$1007),0)</f>
        <v>0</v>
      </c>
      <c r="Q898" s="110">
        <f>SUMIF(total!$B$8:$B$1007,total!B898,$I$8:$I$1007)</f>
        <v>0</v>
      </c>
      <c r="R898" s="110">
        <f>SUMIF(acc!$B$8:$B$507,total!D898,acc!$J$8:$J$507)</f>
        <v>0</v>
      </c>
      <c r="S898" s="110">
        <f>IF(D898&lt;&gt;"",SUMIF(total!$D$8:$D$1007,total!D898,$F$8:$F$1007),0)</f>
        <v>0</v>
      </c>
      <c r="T898" s="110">
        <f>SUMIF(pay!$B$8:$B$507,total!G898,pay!$H$8:$H$507)</f>
        <v>0</v>
      </c>
      <c r="U898" s="110">
        <f>IF(G898&lt;&gt;"",SUMIF(total!$G$8:$G$1007,total!G898,$I$8:$I$1007),0)</f>
        <v>0</v>
      </c>
    </row>
    <row r="899" spans="1:21" x14ac:dyDescent="0.25">
      <c r="A899" s="69">
        <v>892</v>
      </c>
      <c r="B899" s="69" t="str">
        <f>IF(AND(C899&lt;&gt;"",C899&lt;&gt;" -  -  -  -  - "),VLOOKUP(C899,exp!$A$8:$B$507,2,FALSE),"")</f>
        <v/>
      </c>
      <c r="C899" s="60"/>
      <c r="D899" s="69" t="str">
        <f>IF(AND(E899&lt;&gt;"",E899&lt;&gt;" -  -  -  -  - "),VLOOKUP(E899,acc!$A$8:$B$507,2,FALSE),"")</f>
        <v/>
      </c>
      <c r="E899" s="60"/>
      <c r="F899" s="44"/>
      <c r="G899" s="69" t="str">
        <f>IF(AND(H899&lt;&gt;"",H899&lt;&gt;" -  -  -  -  - "),VLOOKUP(H899,pay!$A$8:$B$507,2,FALSE),"")</f>
        <v/>
      </c>
      <c r="H899" s="60"/>
      <c r="I899" s="44"/>
      <c r="J899" s="93" t="str">
        <f t="shared" si="65"/>
        <v>OK</v>
      </c>
      <c r="K899" s="93" t="str">
        <f t="shared" si="66"/>
        <v>OK</v>
      </c>
      <c r="L899" s="93" t="str">
        <f t="shared" si="67"/>
        <v>OK</v>
      </c>
      <c r="M899" s="93" t="str">
        <f t="shared" si="68"/>
        <v>OK</v>
      </c>
      <c r="N899" s="63" t="str">
        <f t="shared" si="69"/>
        <v/>
      </c>
      <c r="O899" s="110">
        <f>SUMIF(exp!$B$8:$B$507,total!B899,exp!$Q$8:$Q$507)</f>
        <v>0</v>
      </c>
      <c r="P899" s="111">
        <f>IF(B899&lt;&gt;"",SUMIF(total!$B$8:$B$1007,total!B899,$F$8:$F$1007),0)</f>
        <v>0</v>
      </c>
      <c r="Q899" s="110">
        <f>SUMIF(total!$B$8:$B$1007,total!B899,$I$8:$I$1007)</f>
        <v>0</v>
      </c>
      <c r="R899" s="110">
        <f>SUMIF(acc!$B$8:$B$507,total!D899,acc!$J$8:$J$507)</f>
        <v>0</v>
      </c>
      <c r="S899" s="110">
        <f>IF(D899&lt;&gt;"",SUMIF(total!$D$8:$D$1007,total!D899,$F$8:$F$1007),0)</f>
        <v>0</v>
      </c>
      <c r="T899" s="110">
        <f>SUMIF(pay!$B$8:$B$507,total!G899,pay!$H$8:$H$507)</f>
        <v>0</v>
      </c>
      <c r="U899" s="110">
        <f>IF(G899&lt;&gt;"",SUMIF(total!$G$8:$G$1007,total!G899,$I$8:$I$1007),0)</f>
        <v>0</v>
      </c>
    </row>
    <row r="900" spans="1:21" x14ac:dyDescent="0.25">
      <c r="A900" s="69">
        <v>893</v>
      </c>
      <c r="B900" s="69" t="str">
        <f>IF(AND(C900&lt;&gt;"",C900&lt;&gt;" -  -  -  -  - "),VLOOKUP(C900,exp!$A$8:$B$507,2,FALSE),"")</f>
        <v/>
      </c>
      <c r="C900" s="60"/>
      <c r="D900" s="69" t="str">
        <f>IF(AND(E900&lt;&gt;"",E900&lt;&gt;" -  -  -  -  - "),VLOOKUP(E900,acc!$A$8:$B$507,2,FALSE),"")</f>
        <v/>
      </c>
      <c r="E900" s="60"/>
      <c r="F900" s="44"/>
      <c r="G900" s="69" t="str">
        <f>IF(AND(H900&lt;&gt;"",H900&lt;&gt;" -  -  -  -  - "),VLOOKUP(H900,pay!$A$8:$B$507,2,FALSE),"")</f>
        <v/>
      </c>
      <c r="H900" s="60"/>
      <c r="I900" s="44"/>
      <c r="J900" s="93" t="str">
        <f t="shared" si="65"/>
        <v>OK</v>
      </c>
      <c r="K900" s="93" t="str">
        <f t="shared" si="66"/>
        <v>OK</v>
      </c>
      <c r="L900" s="93" t="str">
        <f t="shared" si="67"/>
        <v>OK</v>
      </c>
      <c r="M900" s="93" t="str">
        <f t="shared" si="68"/>
        <v>OK</v>
      </c>
      <c r="N900" s="63" t="str">
        <f t="shared" si="69"/>
        <v/>
      </c>
      <c r="O900" s="110">
        <f>SUMIF(exp!$B$8:$B$507,total!B900,exp!$Q$8:$Q$507)</f>
        <v>0</v>
      </c>
      <c r="P900" s="111">
        <f>IF(B900&lt;&gt;"",SUMIF(total!$B$8:$B$1007,total!B900,$F$8:$F$1007),0)</f>
        <v>0</v>
      </c>
      <c r="Q900" s="110">
        <f>SUMIF(total!$B$8:$B$1007,total!B900,$I$8:$I$1007)</f>
        <v>0</v>
      </c>
      <c r="R900" s="110">
        <f>SUMIF(acc!$B$8:$B$507,total!D900,acc!$J$8:$J$507)</f>
        <v>0</v>
      </c>
      <c r="S900" s="110">
        <f>IF(D900&lt;&gt;"",SUMIF(total!$D$8:$D$1007,total!D900,$F$8:$F$1007),0)</f>
        <v>0</v>
      </c>
      <c r="T900" s="110">
        <f>SUMIF(pay!$B$8:$B$507,total!G900,pay!$H$8:$H$507)</f>
        <v>0</v>
      </c>
      <c r="U900" s="110">
        <f>IF(G900&lt;&gt;"",SUMIF(total!$G$8:$G$1007,total!G900,$I$8:$I$1007),0)</f>
        <v>0</v>
      </c>
    </row>
    <row r="901" spans="1:21" x14ac:dyDescent="0.25">
      <c r="A901" s="69">
        <v>894</v>
      </c>
      <c r="B901" s="69" t="str">
        <f>IF(AND(C901&lt;&gt;"",C901&lt;&gt;" -  -  -  -  - "),VLOOKUP(C901,exp!$A$8:$B$507,2,FALSE),"")</f>
        <v/>
      </c>
      <c r="C901" s="60"/>
      <c r="D901" s="69" t="str">
        <f>IF(AND(E901&lt;&gt;"",E901&lt;&gt;" -  -  -  -  - "),VLOOKUP(E901,acc!$A$8:$B$507,2,FALSE),"")</f>
        <v/>
      </c>
      <c r="E901" s="60"/>
      <c r="F901" s="44"/>
      <c r="G901" s="69" t="str">
        <f>IF(AND(H901&lt;&gt;"",H901&lt;&gt;" -  -  -  -  - "),VLOOKUP(H901,pay!$A$8:$B$507,2,FALSE),"")</f>
        <v/>
      </c>
      <c r="H901" s="60"/>
      <c r="I901" s="44"/>
      <c r="J901" s="93" t="str">
        <f t="shared" si="65"/>
        <v>OK</v>
      </c>
      <c r="K901" s="93" t="str">
        <f t="shared" si="66"/>
        <v>OK</v>
      </c>
      <c r="L901" s="93" t="str">
        <f t="shared" si="67"/>
        <v>OK</v>
      </c>
      <c r="M901" s="93" t="str">
        <f t="shared" si="68"/>
        <v>OK</v>
      </c>
      <c r="N901" s="63" t="str">
        <f t="shared" si="69"/>
        <v/>
      </c>
      <c r="O901" s="110">
        <f>SUMIF(exp!$B$8:$B$507,total!B901,exp!$Q$8:$Q$507)</f>
        <v>0</v>
      </c>
      <c r="P901" s="111">
        <f>IF(B901&lt;&gt;"",SUMIF(total!$B$8:$B$1007,total!B901,$F$8:$F$1007),0)</f>
        <v>0</v>
      </c>
      <c r="Q901" s="110">
        <f>SUMIF(total!$B$8:$B$1007,total!B901,$I$8:$I$1007)</f>
        <v>0</v>
      </c>
      <c r="R901" s="110">
        <f>SUMIF(acc!$B$8:$B$507,total!D901,acc!$J$8:$J$507)</f>
        <v>0</v>
      </c>
      <c r="S901" s="110">
        <f>IF(D901&lt;&gt;"",SUMIF(total!$D$8:$D$1007,total!D901,$F$8:$F$1007),0)</f>
        <v>0</v>
      </c>
      <c r="T901" s="110">
        <f>SUMIF(pay!$B$8:$B$507,total!G901,pay!$H$8:$H$507)</f>
        <v>0</v>
      </c>
      <c r="U901" s="110">
        <f>IF(G901&lt;&gt;"",SUMIF(total!$G$8:$G$1007,total!G901,$I$8:$I$1007),0)</f>
        <v>0</v>
      </c>
    </row>
    <row r="902" spans="1:21" x14ac:dyDescent="0.25">
      <c r="A902" s="69">
        <v>895</v>
      </c>
      <c r="B902" s="69" t="str">
        <f>IF(AND(C902&lt;&gt;"",C902&lt;&gt;" -  -  -  -  - "),VLOOKUP(C902,exp!$A$8:$B$507,2,FALSE),"")</f>
        <v/>
      </c>
      <c r="C902" s="60"/>
      <c r="D902" s="69" t="str">
        <f>IF(AND(E902&lt;&gt;"",E902&lt;&gt;" -  -  -  -  - "),VLOOKUP(E902,acc!$A$8:$B$507,2,FALSE),"")</f>
        <v/>
      </c>
      <c r="E902" s="60"/>
      <c r="F902" s="44"/>
      <c r="G902" s="69" t="str">
        <f>IF(AND(H902&lt;&gt;"",H902&lt;&gt;" -  -  -  -  - "),VLOOKUP(H902,pay!$A$8:$B$507,2,FALSE),"")</f>
        <v/>
      </c>
      <c r="H902" s="60"/>
      <c r="I902" s="44"/>
      <c r="J902" s="93" t="str">
        <f t="shared" si="65"/>
        <v>OK</v>
      </c>
      <c r="K902" s="93" t="str">
        <f t="shared" si="66"/>
        <v>OK</v>
      </c>
      <c r="L902" s="93" t="str">
        <f t="shared" si="67"/>
        <v>OK</v>
      </c>
      <c r="M902" s="93" t="str">
        <f t="shared" si="68"/>
        <v>OK</v>
      </c>
      <c r="N902" s="63" t="str">
        <f t="shared" si="69"/>
        <v/>
      </c>
      <c r="O902" s="110">
        <f>SUMIF(exp!$B$8:$B$507,total!B902,exp!$Q$8:$Q$507)</f>
        <v>0</v>
      </c>
      <c r="P902" s="111">
        <f>IF(B902&lt;&gt;"",SUMIF(total!$B$8:$B$1007,total!B902,$F$8:$F$1007),0)</f>
        <v>0</v>
      </c>
      <c r="Q902" s="110">
        <f>SUMIF(total!$B$8:$B$1007,total!B902,$I$8:$I$1007)</f>
        <v>0</v>
      </c>
      <c r="R902" s="110">
        <f>SUMIF(acc!$B$8:$B$507,total!D902,acc!$J$8:$J$507)</f>
        <v>0</v>
      </c>
      <c r="S902" s="110">
        <f>IF(D902&lt;&gt;"",SUMIF(total!$D$8:$D$1007,total!D902,$F$8:$F$1007),0)</f>
        <v>0</v>
      </c>
      <c r="T902" s="110">
        <f>SUMIF(pay!$B$8:$B$507,total!G902,pay!$H$8:$H$507)</f>
        <v>0</v>
      </c>
      <c r="U902" s="110">
        <f>IF(G902&lt;&gt;"",SUMIF(total!$G$8:$G$1007,total!G902,$I$8:$I$1007),0)</f>
        <v>0</v>
      </c>
    </row>
    <row r="903" spans="1:21" x14ac:dyDescent="0.25">
      <c r="A903" s="69">
        <v>896</v>
      </c>
      <c r="B903" s="69" t="str">
        <f>IF(AND(C903&lt;&gt;"",C903&lt;&gt;" -  -  -  -  - "),VLOOKUP(C903,exp!$A$8:$B$507,2,FALSE),"")</f>
        <v/>
      </c>
      <c r="C903" s="60"/>
      <c r="D903" s="69" t="str">
        <f>IF(AND(E903&lt;&gt;"",E903&lt;&gt;" -  -  -  -  - "),VLOOKUP(E903,acc!$A$8:$B$507,2,FALSE),"")</f>
        <v/>
      </c>
      <c r="E903" s="60"/>
      <c r="F903" s="44"/>
      <c r="G903" s="69" t="str">
        <f>IF(AND(H903&lt;&gt;"",H903&lt;&gt;" -  -  -  -  - "),VLOOKUP(H903,pay!$A$8:$B$507,2,FALSE),"")</f>
        <v/>
      </c>
      <c r="H903" s="60"/>
      <c r="I903" s="44"/>
      <c r="J903" s="93" t="str">
        <f t="shared" si="65"/>
        <v>OK</v>
      </c>
      <c r="K903" s="93" t="str">
        <f t="shared" si="66"/>
        <v>OK</v>
      </c>
      <c r="L903" s="93" t="str">
        <f t="shared" si="67"/>
        <v>OK</v>
      </c>
      <c r="M903" s="93" t="str">
        <f t="shared" si="68"/>
        <v>OK</v>
      </c>
      <c r="N903" s="63" t="str">
        <f t="shared" si="69"/>
        <v/>
      </c>
      <c r="O903" s="110">
        <f>SUMIF(exp!$B$8:$B$507,total!B903,exp!$Q$8:$Q$507)</f>
        <v>0</v>
      </c>
      <c r="P903" s="111">
        <f>IF(B903&lt;&gt;"",SUMIF(total!$B$8:$B$1007,total!B903,$F$8:$F$1007),0)</f>
        <v>0</v>
      </c>
      <c r="Q903" s="110">
        <f>SUMIF(total!$B$8:$B$1007,total!B903,$I$8:$I$1007)</f>
        <v>0</v>
      </c>
      <c r="R903" s="110">
        <f>SUMIF(acc!$B$8:$B$507,total!D903,acc!$J$8:$J$507)</f>
        <v>0</v>
      </c>
      <c r="S903" s="110">
        <f>IF(D903&lt;&gt;"",SUMIF(total!$D$8:$D$1007,total!D903,$F$8:$F$1007),0)</f>
        <v>0</v>
      </c>
      <c r="T903" s="110">
        <f>SUMIF(pay!$B$8:$B$507,total!G903,pay!$H$8:$H$507)</f>
        <v>0</v>
      </c>
      <c r="U903" s="110">
        <f>IF(G903&lt;&gt;"",SUMIF(total!$G$8:$G$1007,total!G903,$I$8:$I$1007),0)</f>
        <v>0</v>
      </c>
    </row>
    <row r="904" spans="1:21" x14ac:dyDescent="0.25">
      <c r="A904" s="69">
        <v>897</v>
      </c>
      <c r="B904" s="69" t="str">
        <f>IF(AND(C904&lt;&gt;"",C904&lt;&gt;" -  -  -  -  - "),VLOOKUP(C904,exp!$A$8:$B$507,2,FALSE),"")</f>
        <v/>
      </c>
      <c r="C904" s="60"/>
      <c r="D904" s="69" t="str">
        <f>IF(AND(E904&lt;&gt;"",E904&lt;&gt;" -  -  -  -  - "),VLOOKUP(E904,acc!$A$8:$B$507,2,FALSE),"")</f>
        <v/>
      </c>
      <c r="E904" s="60"/>
      <c r="F904" s="44"/>
      <c r="G904" s="69" t="str">
        <f>IF(AND(H904&lt;&gt;"",H904&lt;&gt;" -  -  -  -  - "),VLOOKUP(H904,pay!$A$8:$B$507,2,FALSE),"")</f>
        <v/>
      </c>
      <c r="H904" s="60"/>
      <c r="I904" s="44"/>
      <c r="J904" s="93" t="str">
        <f t="shared" si="65"/>
        <v>OK</v>
      </c>
      <c r="K904" s="93" t="str">
        <f t="shared" si="66"/>
        <v>OK</v>
      </c>
      <c r="L904" s="93" t="str">
        <f t="shared" si="67"/>
        <v>OK</v>
      </c>
      <c r="M904" s="93" t="str">
        <f t="shared" si="68"/>
        <v>OK</v>
      </c>
      <c r="N904" s="63" t="str">
        <f t="shared" si="69"/>
        <v/>
      </c>
      <c r="O904" s="110">
        <f>SUMIF(exp!$B$8:$B$507,total!B904,exp!$Q$8:$Q$507)</f>
        <v>0</v>
      </c>
      <c r="P904" s="111">
        <f>IF(B904&lt;&gt;"",SUMIF(total!$B$8:$B$1007,total!B904,$F$8:$F$1007),0)</f>
        <v>0</v>
      </c>
      <c r="Q904" s="110">
        <f>SUMIF(total!$B$8:$B$1007,total!B904,$I$8:$I$1007)</f>
        <v>0</v>
      </c>
      <c r="R904" s="110">
        <f>SUMIF(acc!$B$8:$B$507,total!D904,acc!$J$8:$J$507)</f>
        <v>0</v>
      </c>
      <c r="S904" s="110">
        <f>IF(D904&lt;&gt;"",SUMIF(total!$D$8:$D$1007,total!D904,$F$8:$F$1007),0)</f>
        <v>0</v>
      </c>
      <c r="T904" s="110">
        <f>SUMIF(pay!$B$8:$B$507,total!G904,pay!$H$8:$H$507)</f>
        <v>0</v>
      </c>
      <c r="U904" s="110">
        <f>IF(G904&lt;&gt;"",SUMIF(total!$G$8:$G$1007,total!G904,$I$8:$I$1007),0)</f>
        <v>0</v>
      </c>
    </row>
    <row r="905" spans="1:21" x14ac:dyDescent="0.25">
      <c r="A905" s="69">
        <v>898</v>
      </c>
      <c r="B905" s="69" t="str">
        <f>IF(AND(C905&lt;&gt;"",C905&lt;&gt;" -  -  -  -  - "),VLOOKUP(C905,exp!$A$8:$B$507,2,FALSE),"")</f>
        <v/>
      </c>
      <c r="C905" s="60"/>
      <c r="D905" s="69" t="str">
        <f>IF(AND(E905&lt;&gt;"",E905&lt;&gt;" -  -  -  -  - "),VLOOKUP(E905,acc!$A$8:$B$507,2,FALSE),"")</f>
        <v/>
      </c>
      <c r="E905" s="60"/>
      <c r="F905" s="44"/>
      <c r="G905" s="69" t="str">
        <f>IF(AND(H905&lt;&gt;"",H905&lt;&gt;" -  -  -  -  - "),VLOOKUP(H905,pay!$A$8:$B$507,2,FALSE),"")</f>
        <v/>
      </c>
      <c r="H905" s="60"/>
      <c r="I905" s="44"/>
      <c r="J905" s="93" t="str">
        <f t="shared" ref="J905:J968" si="70">IF(F905&lt;&gt;I905,"колони F и I са с различна сума",IF(AND(OR(F905&lt;=0,I905&lt;=0),F905&lt;&gt;"",I905&lt;&gt;""),"Попълнена е сума равна или по-малка от 0-ла",IF(AND(OR(B905&lt;&gt;"",D905&lt;&gt;"",F905&lt;&gt;"",G905&lt;&gt;"",I905&lt;&gt;""),OR(B905="",D905="",F905="",G905="",I905="")),"Не са попълнени всички полета","OK")))</f>
        <v>OK</v>
      </c>
      <c r="K905" s="93" t="str">
        <f t="shared" ref="K905:K968" si="71">IF(O905&gt;P905,"Разходът е на по-висока стойност от посочените в Таблица 5 части от счетовнодни документи",IF(O905&gt;Q905,"Разходът е на по-висока стойност от посочените в Таблица 5 части от платежни документи","OK"))</f>
        <v>OK</v>
      </c>
      <c r="L905" s="93" t="str">
        <f t="shared" ref="L905:L968" si="72">IF(R905&lt;S905,"Сумата на частите на счетоводния документ в Т5, е по-голяма от стойността му в Т3","OK")</f>
        <v>OK</v>
      </c>
      <c r="M905" s="93" t="str">
        <f t="shared" ref="M905:M968" si="73">IF(T905&lt;U905,"Сумата на частите на платежния документ в Т5, е по-голяма от стойността му в Т4","OK")</f>
        <v>OK</v>
      </c>
      <c r="N905" s="63" t="str">
        <f t="shared" ref="N905:N968" si="74">IF(OR(ABS(F905)*100&gt;TRUNC(ABS(F905)*100),ABS(I905)*100&gt;TRUNC(ABS(I905)*100)),"Въведена е сума с повече от два знака след десетичната запетая","")</f>
        <v/>
      </c>
      <c r="O905" s="110">
        <f>SUMIF(exp!$B$8:$B$507,total!B905,exp!$Q$8:$Q$507)</f>
        <v>0</v>
      </c>
      <c r="P905" s="111">
        <f>IF(B905&lt;&gt;"",SUMIF(total!$B$8:$B$1007,total!B905,$F$8:$F$1007),0)</f>
        <v>0</v>
      </c>
      <c r="Q905" s="110">
        <f>SUMIF(total!$B$8:$B$1007,total!B905,$I$8:$I$1007)</f>
        <v>0</v>
      </c>
      <c r="R905" s="110">
        <f>SUMIF(acc!$B$8:$B$507,total!D905,acc!$J$8:$J$507)</f>
        <v>0</v>
      </c>
      <c r="S905" s="110">
        <f>IF(D905&lt;&gt;"",SUMIF(total!$D$8:$D$1007,total!D905,$F$8:$F$1007),0)</f>
        <v>0</v>
      </c>
      <c r="T905" s="110">
        <f>SUMIF(pay!$B$8:$B$507,total!G905,pay!$H$8:$H$507)</f>
        <v>0</v>
      </c>
      <c r="U905" s="110">
        <f>IF(G905&lt;&gt;"",SUMIF(total!$G$8:$G$1007,total!G905,$I$8:$I$1007),0)</f>
        <v>0</v>
      </c>
    </row>
    <row r="906" spans="1:21" x14ac:dyDescent="0.25">
      <c r="A906" s="69">
        <v>899</v>
      </c>
      <c r="B906" s="69" t="str">
        <f>IF(AND(C906&lt;&gt;"",C906&lt;&gt;" -  -  -  -  - "),VLOOKUP(C906,exp!$A$8:$B$507,2,FALSE),"")</f>
        <v/>
      </c>
      <c r="C906" s="60"/>
      <c r="D906" s="69" t="str">
        <f>IF(AND(E906&lt;&gt;"",E906&lt;&gt;" -  -  -  -  - "),VLOOKUP(E906,acc!$A$8:$B$507,2,FALSE),"")</f>
        <v/>
      </c>
      <c r="E906" s="60"/>
      <c r="F906" s="44"/>
      <c r="G906" s="69" t="str">
        <f>IF(AND(H906&lt;&gt;"",H906&lt;&gt;" -  -  -  -  - "),VLOOKUP(H906,pay!$A$8:$B$507,2,FALSE),"")</f>
        <v/>
      </c>
      <c r="H906" s="60"/>
      <c r="I906" s="44"/>
      <c r="J906" s="93" t="str">
        <f t="shared" si="70"/>
        <v>OK</v>
      </c>
      <c r="K906" s="93" t="str">
        <f t="shared" si="71"/>
        <v>OK</v>
      </c>
      <c r="L906" s="93" t="str">
        <f t="shared" si="72"/>
        <v>OK</v>
      </c>
      <c r="M906" s="93" t="str">
        <f t="shared" si="73"/>
        <v>OK</v>
      </c>
      <c r="N906" s="63" t="str">
        <f t="shared" si="74"/>
        <v/>
      </c>
      <c r="O906" s="110">
        <f>SUMIF(exp!$B$8:$B$507,total!B906,exp!$Q$8:$Q$507)</f>
        <v>0</v>
      </c>
      <c r="P906" s="111">
        <f>IF(B906&lt;&gt;"",SUMIF(total!$B$8:$B$1007,total!B906,$F$8:$F$1007),0)</f>
        <v>0</v>
      </c>
      <c r="Q906" s="110">
        <f>SUMIF(total!$B$8:$B$1007,total!B906,$I$8:$I$1007)</f>
        <v>0</v>
      </c>
      <c r="R906" s="110">
        <f>SUMIF(acc!$B$8:$B$507,total!D906,acc!$J$8:$J$507)</f>
        <v>0</v>
      </c>
      <c r="S906" s="110">
        <f>IF(D906&lt;&gt;"",SUMIF(total!$D$8:$D$1007,total!D906,$F$8:$F$1007),0)</f>
        <v>0</v>
      </c>
      <c r="T906" s="110">
        <f>SUMIF(pay!$B$8:$B$507,total!G906,pay!$H$8:$H$507)</f>
        <v>0</v>
      </c>
      <c r="U906" s="110">
        <f>IF(G906&lt;&gt;"",SUMIF(total!$G$8:$G$1007,total!G906,$I$8:$I$1007),0)</f>
        <v>0</v>
      </c>
    </row>
    <row r="907" spans="1:21" x14ac:dyDescent="0.25">
      <c r="A907" s="69">
        <v>900</v>
      </c>
      <c r="B907" s="69" t="str">
        <f>IF(AND(C907&lt;&gt;"",C907&lt;&gt;" -  -  -  -  - "),VLOOKUP(C907,exp!$A$8:$B$507,2,FALSE),"")</f>
        <v/>
      </c>
      <c r="C907" s="60"/>
      <c r="D907" s="69" t="str">
        <f>IF(AND(E907&lt;&gt;"",E907&lt;&gt;" -  -  -  -  - "),VLOOKUP(E907,acc!$A$8:$B$507,2,FALSE),"")</f>
        <v/>
      </c>
      <c r="E907" s="60"/>
      <c r="F907" s="44"/>
      <c r="G907" s="69" t="str">
        <f>IF(AND(H907&lt;&gt;"",H907&lt;&gt;" -  -  -  -  - "),VLOOKUP(H907,pay!$A$8:$B$507,2,FALSE),"")</f>
        <v/>
      </c>
      <c r="H907" s="60"/>
      <c r="I907" s="44"/>
      <c r="J907" s="93" t="str">
        <f t="shared" si="70"/>
        <v>OK</v>
      </c>
      <c r="K907" s="93" t="str">
        <f t="shared" si="71"/>
        <v>OK</v>
      </c>
      <c r="L907" s="93" t="str">
        <f t="shared" si="72"/>
        <v>OK</v>
      </c>
      <c r="M907" s="93" t="str">
        <f t="shared" si="73"/>
        <v>OK</v>
      </c>
      <c r="N907" s="63" t="str">
        <f t="shared" si="74"/>
        <v/>
      </c>
      <c r="O907" s="110">
        <f>SUMIF(exp!$B$8:$B$507,total!B907,exp!$Q$8:$Q$507)</f>
        <v>0</v>
      </c>
      <c r="P907" s="111">
        <f>IF(B907&lt;&gt;"",SUMIF(total!$B$8:$B$1007,total!B907,$F$8:$F$1007),0)</f>
        <v>0</v>
      </c>
      <c r="Q907" s="110">
        <f>SUMIF(total!$B$8:$B$1007,total!B907,$I$8:$I$1007)</f>
        <v>0</v>
      </c>
      <c r="R907" s="110">
        <f>SUMIF(acc!$B$8:$B$507,total!D907,acc!$J$8:$J$507)</f>
        <v>0</v>
      </c>
      <c r="S907" s="110">
        <f>IF(D907&lt;&gt;"",SUMIF(total!$D$8:$D$1007,total!D907,$F$8:$F$1007),0)</f>
        <v>0</v>
      </c>
      <c r="T907" s="110">
        <f>SUMIF(pay!$B$8:$B$507,total!G907,pay!$H$8:$H$507)</f>
        <v>0</v>
      </c>
      <c r="U907" s="110">
        <f>IF(G907&lt;&gt;"",SUMIF(total!$G$8:$G$1007,total!G907,$I$8:$I$1007),0)</f>
        <v>0</v>
      </c>
    </row>
    <row r="908" spans="1:21" x14ac:dyDescent="0.25">
      <c r="A908" s="69">
        <v>901</v>
      </c>
      <c r="B908" s="69" t="str">
        <f>IF(AND(C908&lt;&gt;"",C908&lt;&gt;" -  -  -  -  - "),VLOOKUP(C908,exp!$A$8:$B$507,2,FALSE),"")</f>
        <v/>
      </c>
      <c r="C908" s="60"/>
      <c r="D908" s="69" t="str">
        <f>IF(AND(E908&lt;&gt;"",E908&lt;&gt;" -  -  -  -  - "),VLOOKUP(E908,acc!$A$8:$B$507,2,FALSE),"")</f>
        <v/>
      </c>
      <c r="E908" s="60"/>
      <c r="F908" s="44"/>
      <c r="G908" s="69" t="str">
        <f>IF(AND(H908&lt;&gt;"",H908&lt;&gt;" -  -  -  -  - "),VLOOKUP(H908,pay!$A$8:$B$507,2,FALSE),"")</f>
        <v/>
      </c>
      <c r="H908" s="60"/>
      <c r="I908" s="44"/>
      <c r="J908" s="93" t="str">
        <f t="shared" si="70"/>
        <v>OK</v>
      </c>
      <c r="K908" s="93" t="str">
        <f t="shared" si="71"/>
        <v>OK</v>
      </c>
      <c r="L908" s="93" t="str">
        <f t="shared" si="72"/>
        <v>OK</v>
      </c>
      <c r="M908" s="93" t="str">
        <f t="shared" si="73"/>
        <v>OK</v>
      </c>
      <c r="N908" s="63" t="str">
        <f t="shared" si="74"/>
        <v/>
      </c>
      <c r="O908" s="110">
        <f>SUMIF(exp!$B$8:$B$507,total!B908,exp!$Q$8:$Q$507)</f>
        <v>0</v>
      </c>
      <c r="P908" s="111">
        <f>IF(B908&lt;&gt;"",SUMIF(total!$B$8:$B$1007,total!B908,$F$8:$F$1007),0)</f>
        <v>0</v>
      </c>
      <c r="Q908" s="110">
        <f>SUMIF(total!$B$8:$B$1007,total!B908,$I$8:$I$1007)</f>
        <v>0</v>
      </c>
      <c r="R908" s="110">
        <f>SUMIF(acc!$B$8:$B$507,total!D908,acc!$J$8:$J$507)</f>
        <v>0</v>
      </c>
      <c r="S908" s="110">
        <f>IF(D908&lt;&gt;"",SUMIF(total!$D$8:$D$1007,total!D908,$F$8:$F$1007),0)</f>
        <v>0</v>
      </c>
      <c r="T908" s="110">
        <f>SUMIF(pay!$B$8:$B$507,total!G908,pay!$H$8:$H$507)</f>
        <v>0</v>
      </c>
      <c r="U908" s="110">
        <f>IF(G908&lt;&gt;"",SUMIF(total!$G$8:$G$1007,total!G908,$I$8:$I$1007),0)</f>
        <v>0</v>
      </c>
    </row>
    <row r="909" spans="1:21" x14ac:dyDescent="0.25">
      <c r="A909" s="69">
        <v>902</v>
      </c>
      <c r="B909" s="69" t="str">
        <f>IF(AND(C909&lt;&gt;"",C909&lt;&gt;" -  -  -  -  - "),VLOOKUP(C909,exp!$A$8:$B$507,2,FALSE),"")</f>
        <v/>
      </c>
      <c r="C909" s="60"/>
      <c r="D909" s="69" t="str">
        <f>IF(AND(E909&lt;&gt;"",E909&lt;&gt;" -  -  -  -  - "),VLOOKUP(E909,acc!$A$8:$B$507,2,FALSE),"")</f>
        <v/>
      </c>
      <c r="E909" s="60"/>
      <c r="F909" s="44"/>
      <c r="G909" s="69" t="str">
        <f>IF(AND(H909&lt;&gt;"",H909&lt;&gt;" -  -  -  -  - "),VLOOKUP(H909,pay!$A$8:$B$507,2,FALSE),"")</f>
        <v/>
      </c>
      <c r="H909" s="60"/>
      <c r="I909" s="44"/>
      <c r="J909" s="93" t="str">
        <f t="shared" si="70"/>
        <v>OK</v>
      </c>
      <c r="K909" s="93" t="str">
        <f t="shared" si="71"/>
        <v>OK</v>
      </c>
      <c r="L909" s="93" t="str">
        <f t="shared" si="72"/>
        <v>OK</v>
      </c>
      <c r="M909" s="93" t="str">
        <f t="shared" si="73"/>
        <v>OK</v>
      </c>
      <c r="N909" s="63" t="str">
        <f t="shared" si="74"/>
        <v/>
      </c>
      <c r="O909" s="110">
        <f>SUMIF(exp!$B$8:$B$507,total!B909,exp!$Q$8:$Q$507)</f>
        <v>0</v>
      </c>
      <c r="P909" s="111">
        <f>IF(B909&lt;&gt;"",SUMIF(total!$B$8:$B$1007,total!B909,$F$8:$F$1007),0)</f>
        <v>0</v>
      </c>
      <c r="Q909" s="110">
        <f>SUMIF(total!$B$8:$B$1007,total!B909,$I$8:$I$1007)</f>
        <v>0</v>
      </c>
      <c r="R909" s="110">
        <f>SUMIF(acc!$B$8:$B$507,total!D909,acc!$J$8:$J$507)</f>
        <v>0</v>
      </c>
      <c r="S909" s="110">
        <f>IF(D909&lt;&gt;"",SUMIF(total!$D$8:$D$1007,total!D909,$F$8:$F$1007),0)</f>
        <v>0</v>
      </c>
      <c r="T909" s="110">
        <f>SUMIF(pay!$B$8:$B$507,total!G909,pay!$H$8:$H$507)</f>
        <v>0</v>
      </c>
      <c r="U909" s="110">
        <f>IF(G909&lt;&gt;"",SUMIF(total!$G$8:$G$1007,total!G909,$I$8:$I$1007),0)</f>
        <v>0</v>
      </c>
    </row>
    <row r="910" spans="1:21" x14ac:dyDescent="0.25">
      <c r="A910" s="69">
        <v>903</v>
      </c>
      <c r="B910" s="69" t="str">
        <f>IF(AND(C910&lt;&gt;"",C910&lt;&gt;" -  -  -  -  - "),VLOOKUP(C910,exp!$A$8:$B$507,2,FALSE),"")</f>
        <v/>
      </c>
      <c r="C910" s="60"/>
      <c r="D910" s="69" t="str">
        <f>IF(AND(E910&lt;&gt;"",E910&lt;&gt;" -  -  -  -  - "),VLOOKUP(E910,acc!$A$8:$B$507,2,FALSE),"")</f>
        <v/>
      </c>
      <c r="E910" s="60"/>
      <c r="F910" s="44"/>
      <c r="G910" s="69" t="str">
        <f>IF(AND(H910&lt;&gt;"",H910&lt;&gt;" -  -  -  -  - "),VLOOKUP(H910,pay!$A$8:$B$507,2,FALSE),"")</f>
        <v/>
      </c>
      <c r="H910" s="60"/>
      <c r="I910" s="44"/>
      <c r="J910" s="93" t="str">
        <f t="shared" si="70"/>
        <v>OK</v>
      </c>
      <c r="K910" s="93" t="str">
        <f t="shared" si="71"/>
        <v>OK</v>
      </c>
      <c r="L910" s="93" t="str">
        <f t="shared" si="72"/>
        <v>OK</v>
      </c>
      <c r="M910" s="93" t="str">
        <f t="shared" si="73"/>
        <v>OK</v>
      </c>
      <c r="N910" s="63" t="str">
        <f t="shared" si="74"/>
        <v/>
      </c>
      <c r="O910" s="110">
        <f>SUMIF(exp!$B$8:$B$507,total!B910,exp!$Q$8:$Q$507)</f>
        <v>0</v>
      </c>
      <c r="P910" s="111">
        <f>IF(B910&lt;&gt;"",SUMIF(total!$B$8:$B$1007,total!B910,$F$8:$F$1007),0)</f>
        <v>0</v>
      </c>
      <c r="Q910" s="110">
        <f>SUMIF(total!$B$8:$B$1007,total!B910,$I$8:$I$1007)</f>
        <v>0</v>
      </c>
      <c r="R910" s="110">
        <f>SUMIF(acc!$B$8:$B$507,total!D910,acc!$J$8:$J$507)</f>
        <v>0</v>
      </c>
      <c r="S910" s="110">
        <f>IF(D910&lt;&gt;"",SUMIF(total!$D$8:$D$1007,total!D910,$F$8:$F$1007),0)</f>
        <v>0</v>
      </c>
      <c r="T910" s="110">
        <f>SUMIF(pay!$B$8:$B$507,total!G910,pay!$H$8:$H$507)</f>
        <v>0</v>
      </c>
      <c r="U910" s="110">
        <f>IF(G910&lt;&gt;"",SUMIF(total!$G$8:$G$1007,total!G910,$I$8:$I$1007),0)</f>
        <v>0</v>
      </c>
    </row>
    <row r="911" spans="1:21" x14ac:dyDescent="0.25">
      <c r="A911" s="69">
        <v>904</v>
      </c>
      <c r="B911" s="69" t="str">
        <f>IF(AND(C911&lt;&gt;"",C911&lt;&gt;" -  -  -  -  - "),VLOOKUP(C911,exp!$A$8:$B$507,2,FALSE),"")</f>
        <v/>
      </c>
      <c r="C911" s="60"/>
      <c r="D911" s="69" t="str">
        <f>IF(AND(E911&lt;&gt;"",E911&lt;&gt;" -  -  -  -  - "),VLOOKUP(E911,acc!$A$8:$B$507,2,FALSE),"")</f>
        <v/>
      </c>
      <c r="E911" s="60"/>
      <c r="F911" s="44"/>
      <c r="G911" s="69" t="str">
        <f>IF(AND(H911&lt;&gt;"",H911&lt;&gt;" -  -  -  -  - "),VLOOKUP(H911,pay!$A$8:$B$507,2,FALSE),"")</f>
        <v/>
      </c>
      <c r="H911" s="60"/>
      <c r="I911" s="44"/>
      <c r="J911" s="93" t="str">
        <f t="shared" si="70"/>
        <v>OK</v>
      </c>
      <c r="K911" s="93" t="str">
        <f t="shared" si="71"/>
        <v>OK</v>
      </c>
      <c r="L911" s="93" t="str">
        <f t="shared" si="72"/>
        <v>OK</v>
      </c>
      <c r="M911" s="93" t="str">
        <f t="shared" si="73"/>
        <v>OK</v>
      </c>
      <c r="N911" s="63" t="str">
        <f t="shared" si="74"/>
        <v/>
      </c>
      <c r="O911" s="110">
        <f>SUMIF(exp!$B$8:$B$507,total!B911,exp!$Q$8:$Q$507)</f>
        <v>0</v>
      </c>
      <c r="P911" s="111">
        <f>IF(B911&lt;&gt;"",SUMIF(total!$B$8:$B$1007,total!B911,$F$8:$F$1007),0)</f>
        <v>0</v>
      </c>
      <c r="Q911" s="110">
        <f>SUMIF(total!$B$8:$B$1007,total!B911,$I$8:$I$1007)</f>
        <v>0</v>
      </c>
      <c r="R911" s="110">
        <f>SUMIF(acc!$B$8:$B$507,total!D911,acc!$J$8:$J$507)</f>
        <v>0</v>
      </c>
      <c r="S911" s="110">
        <f>IF(D911&lt;&gt;"",SUMIF(total!$D$8:$D$1007,total!D911,$F$8:$F$1007),0)</f>
        <v>0</v>
      </c>
      <c r="T911" s="110">
        <f>SUMIF(pay!$B$8:$B$507,total!G911,pay!$H$8:$H$507)</f>
        <v>0</v>
      </c>
      <c r="U911" s="110">
        <f>IF(G911&lt;&gt;"",SUMIF(total!$G$8:$G$1007,total!G911,$I$8:$I$1007),0)</f>
        <v>0</v>
      </c>
    </row>
    <row r="912" spans="1:21" x14ac:dyDescent="0.25">
      <c r="A912" s="69">
        <v>905</v>
      </c>
      <c r="B912" s="69" t="str">
        <f>IF(AND(C912&lt;&gt;"",C912&lt;&gt;" -  -  -  -  - "),VLOOKUP(C912,exp!$A$8:$B$507,2,FALSE),"")</f>
        <v/>
      </c>
      <c r="C912" s="60"/>
      <c r="D912" s="69" t="str">
        <f>IF(AND(E912&lt;&gt;"",E912&lt;&gt;" -  -  -  -  - "),VLOOKUP(E912,acc!$A$8:$B$507,2,FALSE),"")</f>
        <v/>
      </c>
      <c r="E912" s="60"/>
      <c r="F912" s="44"/>
      <c r="G912" s="69" t="str">
        <f>IF(AND(H912&lt;&gt;"",H912&lt;&gt;" -  -  -  -  - "),VLOOKUP(H912,pay!$A$8:$B$507,2,FALSE),"")</f>
        <v/>
      </c>
      <c r="H912" s="60"/>
      <c r="I912" s="44"/>
      <c r="J912" s="93" t="str">
        <f t="shared" si="70"/>
        <v>OK</v>
      </c>
      <c r="K912" s="93" t="str">
        <f t="shared" si="71"/>
        <v>OK</v>
      </c>
      <c r="L912" s="93" t="str">
        <f t="shared" si="72"/>
        <v>OK</v>
      </c>
      <c r="M912" s="93" t="str">
        <f t="shared" si="73"/>
        <v>OK</v>
      </c>
      <c r="N912" s="63" t="str">
        <f t="shared" si="74"/>
        <v/>
      </c>
      <c r="O912" s="110">
        <f>SUMIF(exp!$B$8:$B$507,total!B912,exp!$Q$8:$Q$507)</f>
        <v>0</v>
      </c>
      <c r="P912" s="111">
        <f>IF(B912&lt;&gt;"",SUMIF(total!$B$8:$B$1007,total!B912,$F$8:$F$1007),0)</f>
        <v>0</v>
      </c>
      <c r="Q912" s="110">
        <f>SUMIF(total!$B$8:$B$1007,total!B912,$I$8:$I$1007)</f>
        <v>0</v>
      </c>
      <c r="R912" s="110">
        <f>SUMIF(acc!$B$8:$B$507,total!D912,acc!$J$8:$J$507)</f>
        <v>0</v>
      </c>
      <c r="S912" s="110">
        <f>IF(D912&lt;&gt;"",SUMIF(total!$D$8:$D$1007,total!D912,$F$8:$F$1007),0)</f>
        <v>0</v>
      </c>
      <c r="T912" s="110">
        <f>SUMIF(pay!$B$8:$B$507,total!G912,pay!$H$8:$H$507)</f>
        <v>0</v>
      </c>
      <c r="U912" s="110">
        <f>IF(G912&lt;&gt;"",SUMIF(total!$G$8:$G$1007,total!G912,$I$8:$I$1007),0)</f>
        <v>0</v>
      </c>
    </row>
    <row r="913" spans="1:21" x14ac:dyDescent="0.25">
      <c r="A913" s="69">
        <v>906</v>
      </c>
      <c r="B913" s="69" t="str">
        <f>IF(AND(C913&lt;&gt;"",C913&lt;&gt;" -  -  -  -  - "),VLOOKUP(C913,exp!$A$8:$B$507,2,FALSE),"")</f>
        <v/>
      </c>
      <c r="C913" s="60"/>
      <c r="D913" s="69" t="str">
        <f>IF(AND(E913&lt;&gt;"",E913&lt;&gt;" -  -  -  -  - "),VLOOKUP(E913,acc!$A$8:$B$507,2,FALSE),"")</f>
        <v/>
      </c>
      <c r="E913" s="60"/>
      <c r="F913" s="44"/>
      <c r="G913" s="69" t="str">
        <f>IF(AND(H913&lt;&gt;"",H913&lt;&gt;" -  -  -  -  - "),VLOOKUP(H913,pay!$A$8:$B$507,2,FALSE),"")</f>
        <v/>
      </c>
      <c r="H913" s="60"/>
      <c r="I913" s="44"/>
      <c r="J913" s="93" t="str">
        <f t="shared" si="70"/>
        <v>OK</v>
      </c>
      <c r="K913" s="93" t="str">
        <f t="shared" si="71"/>
        <v>OK</v>
      </c>
      <c r="L913" s="93" t="str">
        <f t="shared" si="72"/>
        <v>OK</v>
      </c>
      <c r="M913" s="93" t="str">
        <f t="shared" si="73"/>
        <v>OK</v>
      </c>
      <c r="N913" s="63" t="str">
        <f t="shared" si="74"/>
        <v/>
      </c>
      <c r="O913" s="110">
        <f>SUMIF(exp!$B$8:$B$507,total!B913,exp!$Q$8:$Q$507)</f>
        <v>0</v>
      </c>
      <c r="P913" s="111">
        <f>IF(B913&lt;&gt;"",SUMIF(total!$B$8:$B$1007,total!B913,$F$8:$F$1007),0)</f>
        <v>0</v>
      </c>
      <c r="Q913" s="110">
        <f>SUMIF(total!$B$8:$B$1007,total!B913,$I$8:$I$1007)</f>
        <v>0</v>
      </c>
      <c r="R913" s="110">
        <f>SUMIF(acc!$B$8:$B$507,total!D913,acc!$J$8:$J$507)</f>
        <v>0</v>
      </c>
      <c r="S913" s="110">
        <f>IF(D913&lt;&gt;"",SUMIF(total!$D$8:$D$1007,total!D913,$F$8:$F$1007),0)</f>
        <v>0</v>
      </c>
      <c r="T913" s="110">
        <f>SUMIF(pay!$B$8:$B$507,total!G913,pay!$H$8:$H$507)</f>
        <v>0</v>
      </c>
      <c r="U913" s="110">
        <f>IF(G913&lt;&gt;"",SUMIF(total!$G$8:$G$1007,total!G913,$I$8:$I$1007),0)</f>
        <v>0</v>
      </c>
    </row>
    <row r="914" spans="1:21" x14ac:dyDescent="0.25">
      <c r="A914" s="69">
        <v>907</v>
      </c>
      <c r="B914" s="69" t="str">
        <f>IF(AND(C914&lt;&gt;"",C914&lt;&gt;" -  -  -  -  - "),VLOOKUP(C914,exp!$A$8:$B$507,2,FALSE),"")</f>
        <v/>
      </c>
      <c r="C914" s="60"/>
      <c r="D914" s="69" t="str">
        <f>IF(AND(E914&lt;&gt;"",E914&lt;&gt;" -  -  -  -  - "),VLOOKUP(E914,acc!$A$8:$B$507,2,FALSE),"")</f>
        <v/>
      </c>
      <c r="E914" s="60"/>
      <c r="F914" s="44"/>
      <c r="G914" s="69" t="str">
        <f>IF(AND(H914&lt;&gt;"",H914&lt;&gt;" -  -  -  -  - "),VLOOKUP(H914,pay!$A$8:$B$507,2,FALSE),"")</f>
        <v/>
      </c>
      <c r="H914" s="60"/>
      <c r="I914" s="44"/>
      <c r="J914" s="93" t="str">
        <f t="shared" si="70"/>
        <v>OK</v>
      </c>
      <c r="K914" s="93" t="str">
        <f t="shared" si="71"/>
        <v>OK</v>
      </c>
      <c r="L914" s="93" t="str">
        <f t="shared" si="72"/>
        <v>OK</v>
      </c>
      <c r="M914" s="93" t="str">
        <f t="shared" si="73"/>
        <v>OK</v>
      </c>
      <c r="N914" s="63" t="str">
        <f t="shared" si="74"/>
        <v/>
      </c>
      <c r="O914" s="110">
        <f>SUMIF(exp!$B$8:$B$507,total!B914,exp!$Q$8:$Q$507)</f>
        <v>0</v>
      </c>
      <c r="P914" s="111">
        <f>IF(B914&lt;&gt;"",SUMIF(total!$B$8:$B$1007,total!B914,$F$8:$F$1007),0)</f>
        <v>0</v>
      </c>
      <c r="Q914" s="110">
        <f>SUMIF(total!$B$8:$B$1007,total!B914,$I$8:$I$1007)</f>
        <v>0</v>
      </c>
      <c r="R914" s="110">
        <f>SUMIF(acc!$B$8:$B$507,total!D914,acc!$J$8:$J$507)</f>
        <v>0</v>
      </c>
      <c r="S914" s="110">
        <f>IF(D914&lt;&gt;"",SUMIF(total!$D$8:$D$1007,total!D914,$F$8:$F$1007),0)</f>
        <v>0</v>
      </c>
      <c r="T914" s="110">
        <f>SUMIF(pay!$B$8:$B$507,total!G914,pay!$H$8:$H$507)</f>
        <v>0</v>
      </c>
      <c r="U914" s="110">
        <f>IF(G914&lt;&gt;"",SUMIF(total!$G$8:$G$1007,total!G914,$I$8:$I$1007),0)</f>
        <v>0</v>
      </c>
    </row>
    <row r="915" spans="1:21" x14ac:dyDescent="0.25">
      <c r="A915" s="69">
        <v>908</v>
      </c>
      <c r="B915" s="69" t="str">
        <f>IF(AND(C915&lt;&gt;"",C915&lt;&gt;" -  -  -  -  - "),VLOOKUP(C915,exp!$A$8:$B$507,2,FALSE),"")</f>
        <v/>
      </c>
      <c r="C915" s="60"/>
      <c r="D915" s="69" t="str">
        <f>IF(AND(E915&lt;&gt;"",E915&lt;&gt;" -  -  -  -  - "),VLOOKUP(E915,acc!$A$8:$B$507,2,FALSE),"")</f>
        <v/>
      </c>
      <c r="E915" s="60"/>
      <c r="F915" s="44"/>
      <c r="G915" s="69" t="str">
        <f>IF(AND(H915&lt;&gt;"",H915&lt;&gt;" -  -  -  -  - "),VLOOKUP(H915,pay!$A$8:$B$507,2,FALSE),"")</f>
        <v/>
      </c>
      <c r="H915" s="60"/>
      <c r="I915" s="44"/>
      <c r="J915" s="93" t="str">
        <f t="shared" si="70"/>
        <v>OK</v>
      </c>
      <c r="K915" s="93" t="str">
        <f t="shared" si="71"/>
        <v>OK</v>
      </c>
      <c r="L915" s="93" t="str">
        <f t="shared" si="72"/>
        <v>OK</v>
      </c>
      <c r="M915" s="93" t="str">
        <f t="shared" si="73"/>
        <v>OK</v>
      </c>
      <c r="N915" s="63" t="str">
        <f t="shared" si="74"/>
        <v/>
      </c>
      <c r="O915" s="110">
        <f>SUMIF(exp!$B$8:$B$507,total!B915,exp!$Q$8:$Q$507)</f>
        <v>0</v>
      </c>
      <c r="P915" s="111">
        <f>IF(B915&lt;&gt;"",SUMIF(total!$B$8:$B$1007,total!B915,$F$8:$F$1007),0)</f>
        <v>0</v>
      </c>
      <c r="Q915" s="110">
        <f>SUMIF(total!$B$8:$B$1007,total!B915,$I$8:$I$1007)</f>
        <v>0</v>
      </c>
      <c r="R915" s="110">
        <f>SUMIF(acc!$B$8:$B$507,total!D915,acc!$J$8:$J$507)</f>
        <v>0</v>
      </c>
      <c r="S915" s="110">
        <f>IF(D915&lt;&gt;"",SUMIF(total!$D$8:$D$1007,total!D915,$F$8:$F$1007),0)</f>
        <v>0</v>
      </c>
      <c r="T915" s="110">
        <f>SUMIF(pay!$B$8:$B$507,total!G915,pay!$H$8:$H$507)</f>
        <v>0</v>
      </c>
      <c r="U915" s="110">
        <f>IF(G915&lt;&gt;"",SUMIF(total!$G$8:$G$1007,total!G915,$I$8:$I$1007),0)</f>
        <v>0</v>
      </c>
    </row>
    <row r="916" spans="1:21" x14ac:dyDescent="0.25">
      <c r="A916" s="69">
        <v>909</v>
      </c>
      <c r="B916" s="69" t="str">
        <f>IF(AND(C916&lt;&gt;"",C916&lt;&gt;" -  -  -  -  - "),VLOOKUP(C916,exp!$A$8:$B$507,2,FALSE),"")</f>
        <v/>
      </c>
      <c r="C916" s="60"/>
      <c r="D916" s="69" t="str">
        <f>IF(AND(E916&lt;&gt;"",E916&lt;&gt;" -  -  -  -  - "),VLOOKUP(E916,acc!$A$8:$B$507,2,FALSE),"")</f>
        <v/>
      </c>
      <c r="E916" s="60"/>
      <c r="F916" s="44"/>
      <c r="G916" s="69" t="str">
        <f>IF(AND(H916&lt;&gt;"",H916&lt;&gt;" -  -  -  -  - "),VLOOKUP(H916,pay!$A$8:$B$507,2,FALSE),"")</f>
        <v/>
      </c>
      <c r="H916" s="60"/>
      <c r="I916" s="44"/>
      <c r="J916" s="93" t="str">
        <f t="shared" si="70"/>
        <v>OK</v>
      </c>
      <c r="K916" s="93" t="str">
        <f t="shared" si="71"/>
        <v>OK</v>
      </c>
      <c r="L916" s="93" t="str">
        <f t="shared" si="72"/>
        <v>OK</v>
      </c>
      <c r="M916" s="93" t="str">
        <f t="shared" si="73"/>
        <v>OK</v>
      </c>
      <c r="N916" s="63" t="str">
        <f t="shared" si="74"/>
        <v/>
      </c>
      <c r="O916" s="110">
        <f>SUMIF(exp!$B$8:$B$507,total!B916,exp!$Q$8:$Q$507)</f>
        <v>0</v>
      </c>
      <c r="P916" s="111">
        <f>IF(B916&lt;&gt;"",SUMIF(total!$B$8:$B$1007,total!B916,$F$8:$F$1007),0)</f>
        <v>0</v>
      </c>
      <c r="Q916" s="110">
        <f>SUMIF(total!$B$8:$B$1007,total!B916,$I$8:$I$1007)</f>
        <v>0</v>
      </c>
      <c r="R916" s="110">
        <f>SUMIF(acc!$B$8:$B$507,total!D916,acc!$J$8:$J$507)</f>
        <v>0</v>
      </c>
      <c r="S916" s="110">
        <f>IF(D916&lt;&gt;"",SUMIF(total!$D$8:$D$1007,total!D916,$F$8:$F$1007),0)</f>
        <v>0</v>
      </c>
      <c r="T916" s="110">
        <f>SUMIF(pay!$B$8:$B$507,total!G916,pay!$H$8:$H$507)</f>
        <v>0</v>
      </c>
      <c r="U916" s="110">
        <f>IF(G916&lt;&gt;"",SUMIF(total!$G$8:$G$1007,total!G916,$I$8:$I$1007),0)</f>
        <v>0</v>
      </c>
    </row>
    <row r="917" spans="1:21" x14ac:dyDescent="0.25">
      <c r="A917" s="69">
        <v>910</v>
      </c>
      <c r="B917" s="69" t="str">
        <f>IF(AND(C917&lt;&gt;"",C917&lt;&gt;" -  -  -  -  - "),VLOOKUP(C917,exp!$A$8:$B$507,2,FALSE),"")</f>
        <v/>
      </c>
      <c r="C917" s="60"/>
      <c r="D917" s="69" t="str">
        <f>IF(AND(E917&lt;&gt;"",E917&lt;&gt;" -  -  -  -  - "),VLOOKUP(E917,acc!$A$8:$B$507,2,FALSE),"")</f>
        <v/>
      </c>
      <c r="E917" s="60"/>
      <c r="F917" s="44"/>
      <c r="G917" s="69" t="str">
        <f>IF(AND(H917&lt;&gt;"",H917&lt;&gt;" -  -  -  -  - "),VLOOKUP(H917,pay!$A$8:$B$507,2,FALSE),"")</f>
        <v/>
      </c>
      <c r="H917" s="60"/>
      <c r="I917" s="44"/>
      <c r="J917" s="93" t="str">
        <f t="shared" si="70"/>
        <v>OK</v>
      </c>
      <c r="K917" s="93" t="str">
        <f t="shared" si="71"/>
        <v>OK</v>
      </c>
      <c r="L917" s="93" t="str">
        <f t="shared" si="72"/>
        <v>OK</v>
      </c>
      <c r="M917" s="93" t="str">
        <f t="shared" si="73"/>
        <v>OK</v>
      </c>
      <c r="N917" s="63" t="str">
        <f t="shared" si="74"/>
        <v/>
      </c>
      <c r="O917" s="110">
        <f>SUMIF(exp!$B$8:$B$507,total!B917,exp!$Q$8:$Q$507)</f>
        <v>0</v>
      </c>
      <c r="P917" s="111">
        <f>IF(B917&lt;&gt;"",SUMIF(total!$B$8:$B$1007,total!B917,$F$8:$F$1007),0)</f>
        <v>0</v>
      </c>
      <c r="Q917" s="110">
        <f>SUMIF(total!$B$8:$B$1007,total!B917,$I$8:$I$1007)</f>
        <v>0</v>
      </c>
      <c r="R917" s="110">
        <f>SUMIF(acc!$B$8:$B$507,total!D917,acc!$J$8:$J$507)</f>
        <v>0</v>
      </c>
      <c r="S917" s="110">
        <f>IF(D917&lt;&gt;"",SUMIF(total!$D$8:$D$1007,total!D917,$F$8:$F$1007),0)</f>
        <v>0</v>
      </c>
      <c r="T917" s="110">
        <f>SUMIF(pay!$B$8:$B$507,total!G917,pay!$H$8:$H$507)</f>
        <v>0</v>
      </c>
      <c r="U917" s="110">
        <f>IF(G917&lt;&gt;"",SUMIF(total!$G$8:$G$1007,total!G917,$I$8:$I$1007),0)</f>
        <v>0</v>
      </c>
    </row>
    <row r="918" spans="1:21" x14ac:dyDescent="0.25">
      <c r="A918" s="69">
        <v>911</v>
      </c>
      <c r="B918" s="69" t="str">
        <f>IF(AND(C918&lt;&gt;"",C918&lt;&gt;" -  -  -  -  - "),VLOOKUP(C918,exp!$A$8:$B$507,2,FALSE),"")</f>
        <v/>
      </c>
      <c r="C918" s="60"/>
      <c r="D918" s="69" t="str">
        <f>IF(AND(E918&lt;&gt;"",E918&lt;&gt;" -  -  -  -  - "),VLOOKUP(E918,acc!$A$8:$B$507,2,FALSE),"")</f>
        <v/>
      </c>
      <c r="E918" s="60"/>
      <c r="F918" s="44"/>
      <c r="G918" s="69" t="str">
        <f>IF(AND(H918&lt;&gt;"",H918&lt;&gt;" -  -  -  -  - "),VLOOKUP(H918,pay!$A$8:$B$507,2,FALSE),"")</f>
        <v/>
      </c>
      <c r="H918" s="60"/>
      <c r="I918" s="44"/>
      <c r="J918" s="93" t="str">
        <f t="shared" si="70"/>
        <v>OK</v>
      </c>
      <c r="K918" s="93" t="str">
        <f t="shared" si="71"/>
        <v>OK</v>
      </c>
      <c r="L918" s="93" t="str">
        <f t="shared" si="72"/>
        <v>OK</v>
      </c>
      <c r="M918" s="93" t="str">
        <f t="shared" si="73"/>
        <v>OK</v>
      </c>
      <c r="N918" s="63" t="str">
        <f t="shared" si="74"/>
        <v/>
      </c>
      <c r="O918" s="110">
        <f>SUMIF(exp!$B$8:$B$507,total!B918,exp!$Q$8:$Q$507)</f>
        <v>0</v>
      </c>
      <c r="P918" s="111">
        <f>IF(B918&lt;&gt;"",SUMIF(total!$B$8:$B$1007,total!B918,$F$8:$F$1007),0)</f>
        <v>0</v>
      </c>
      <c r="Q918" s="110">
        <f>SUMIF(total!$B$8:$B$1007,total!B918,$I$8:$I$1007)</f>
        <v>0</v>
      </c>
      <c r="R918" s="110">
        <f>SUMIF(acc!$B$8:$B$507,total!D918,acc!$J$8:$J$507)</f>
        <v>0</v>
      </c>
      <c r="S918" s="110">
        <f>IF(D918&lt;&gt;"",SUMIF(total!$D$8:$D$1007,total!D918,$F$8:$F$1007),0)</f>
        <v>0</v>
      </c>
      <c r="T918" s="110">
        <f>SUMIF(pay!$B$8:$B$507,total!G918,pay!$H$8:$H$507)</f>
        <v>0</v>
      </c>
      <c r="U918" s="110">
        <f>IF(G918&lt;&gt;"",SUMIF(total!$G$8:$G$1007,total!G918,$I$8:$I$1007),0)</f>
        <v>0</v>
      </c>
    </row>
    <row r="919" spans="1:21" x14ac:dyDescent="0.25">
      <c r="A919" s="69">
        <v>912</v>
      </c>
      <c r="B919" s="69" t="str">
        <f>IF(AND(C919&lt;&gt;"",C919&lt;&gt;" -  -  -  -  - "),VLOOKUP(C919,exp!$A$8:$B$507,2,FALSE),"")</f>
        <v/>
      </c>
      <c r="C919" s="60"/>
      <c r="D919" s="69" t="str">
        <f>IF(AND(E919&lt;&gt;"",E919&lt;&gt;" -  -  -  -  - "),VLOOKUP(E919,acc!$A$8:$B$507,2,FALSE),"")</f>
        <v/>
      </c>
      <c r="E919" s="60"/>
      <c r="F919" s="44"/>
      <c r="G919" s="69" t="str">
        <f>IF(AND(H919&lt;&gt;"",H919&lt;&gt;" -  -  -  -  - "),VLOOKUP(H919,pay!$A$8:$B$507,2,FALSE),"")</f>
        <v/>
      </c>
      <c r="H919" s="60"/>
      <c r="I919" s="44"/>
      <c r="J919" s="93" t="str">
        <f t="shared" si="70"/>
        <v>OK</v>
      </c>
      <c r="K919" s="93" t="str">
        <f t="shared" si="71"/>
        <v>OK</v>
      </c>
      <c r="L919" s="93" t="str">
        <f t="shared" si="72"/>
        <v>OK</v>
      </c>
      <c r="M919" s="93" t="str">
        <f t="shared" si="73"/>
        <v>OK</v>
      </c>
      <c r="N919" s="63" t="str">
        <f t="shared" si="74"/>
        <v/>
      </c>
      <c r="O919" s="110">
        <f>SUMIF(exp!$B$8:$B$507,total!B919,exp!$Q$8:$Q$507)</f>
        <v>0</v>
      </c>
      <c r="P919" s="111">
        <f>IF(B919&lt;&gt;"",SUMIF(total!$B$8:$B$1007,total!B919,$F$8:$F$1007),0)</f>
        <v>0</v>
      </c>
      <c r="Q919" s="110">
        <f>SUMIF(total!$B$8:$B$1007,total!B919,$I$8:$I$1007)</f>
        <v>0</v>
      </c>
      <c r="R919" s="110">
        <f>SUMIF(acc!$B$8:$B$507,total!D919,acc!$J$8:$J$507)</f>
        <v>0</v>
      </c>
      <c r="S919" s="110">
        <f>IF(D919&lt;&gt;"",SUMIF(total!$D$8:$D$1007,total!D919,$F$8:$F$1007),0)</f>
        <v>0</v>
      </c>
      <c r="T919" s="110">
        <f>SUMIF(pay!$B$8:$B$507,total!G919,pay!$H$8:$H$507)</f>
        <v>0</v>
      </c>
      <c r="U919" s="110">
        <f>IF(G919&lt;&gt;"",SUMIF(total!$G$8:$G$1007,total!G919,$I$8:$I$1007),0)</f>
        <v>0</v>
      </c>
    </row>
    <row r="920" spans="1:21" x14ac:dyDescent="0.25">
      <c r="A920" s="69">
        <v>913</v>
      </c>
      <c r="B920" s="69" t="str">
        <f>IF(AND(C920&lt;&gt;"",C920&lt;&gt;" -  -  -  -  - "),VLOOKUP(C920,exp!$A$8:$B$507,2,FALSE),"")</f>
        <v/>
      </c>
      <c r="C920" s="60"/>
      <c r="D920" s="69" t="str">
        <f>IF(AND(E920&lt;&gt;"",E920&lt;&gt;" -  -  -  -  - "),VLOOKUP(E920,acc!$A$8:$B$507,2,FALSE),"")</f>
        <v/>
      </c>
      <c r="E920" s="60"/>
      <c r="F920" s="44"/>
      <c r="G920" s="69" t="str">
        <f>IF(AND(H920&lt;&gt;"",H920&lt;&gt;" -  -  -  -  - "),VLOOKUP(H920,pay!$A$8:$B$507,2,FALSE),"")</f>
        <v/>
      </c>
      <c r="H920" s="60"/>
      <c r="I920" s="44"/>
      <c r="J920" s="93" t="str">
        <f t="shared" si="70"/>
        <v>OK</v>
      </c>
      <c r="K920" s="93" t="str">
        <f t="shared" si="71"/>
        <v>OK</v>
      </c>
      <c r="L920" s="93" t="str">
        <f t="shared" si="72"/>
        <v>OK</v>
      </c>
      <c r="M920" s="93" t="str">
        <f t="shared" si="73"/>
        <v>OK</v>
      </c>
      <c r="N920" s="63" t="str">
        <f t="shared" si="74"/>
        <v/>
      </c>
      <c r="O920" s="110">
        <f>SUMIF(exp!$B$8:$B$507,total!B920,exp!$Q$8:$Q$507)</f>
        <v>0</v>
      </c>
      <c r="P920" s="111">
        <f>IF(B920&lt;&gt;"",SUMIF(total!$B$8:$B$1007,total!B920,$F$8:$F$1007),0)</f>
        <v>0</v>
      </c>
      <c r="Q920" s="110">
        <f>SUMIF(total!$B$8:$B$1007,total!B920,$I$8:$I$1007)</f>
        <v>0</v>
      </c>
      <c r="R920" s="110">
        <f>SUMIF(acc!$B$8:$B$507,total!D920,acc!$J$8:$J$507)</f>
        <v>0</v>
      </c>
      <c r="S920" s="110">
        <f>IF(D920&lt;&gt;"",SUMIF(total!$D$8:$D$1007,total!D920,$F$8:$F$1007),0)</f>
        <v>0</v>
      </c>
      <c r="T920" s="110">
        <f>SUMIF(pay!$B$8:$B$507,total!G920,pay!$H$8:$H$507)</f>
        <v>0</v>
      </c>
      <c r="U920" s="110">
        <f>IF(G920&lt;&gt;"",SUMIF(total!$G$8:$G$1007,total!G920,$I$8:$I$1007),0)</f>
        <v>0</v>
      </c>
    </row>
    <row r="921" spans="1:21" x14ac:dyDescent="0.25">
      <c r="A921" s="69">
        <v>914</v>
      </c>
      <c r="B921" s="69" t="str">
        <f>IF(AND(C921&lt;&gt;"",C921&lt;&gt;" -  -  -  -  - "),VLOOKUP(C921,exp!$A$8:$B$507,2,FALSE),"")</f>
        <v/>
      </c>
      <c r="C921" s="60"/>
      <c r="D921" s="69" t="str">
        <f>IF(AND(E921&lt;&gt;"",E921&lt;&gt;" -  -  -  -  - "),VLOOKUP(E921,acc!$A$8:$B$507,2,FALSE),"")</f>
        <v/>
      </c>
      <c r="E921" s="60"/>
      <c r="F921" s="44"/>
      <c r="G921" s="69" t="str">
        <f>IF(AND(H921&lt;&gt;"",H921&lt;&gt;" -  -  -  -  - "),VLOOKUP(H921,pay!$A$8:$B$507,2,FALSE),"")</f>
        <v/>
      </c>
      <c r="H921" s="60"/>
      <c r="I921" s="44"/>
      <c r="J921" s="93" t="str">
        <f t="shared" si="70"/>
        <v>OK</v>
      </c>
      <c r="K921" s="93" t="str">
        <f t="shared" si="71"/>
        <v>OK</v>
      </c>
      <c r="L921" s="93" t="str">
        <f t="shared" si="72"/>
        <v>OK</v>
      </c>
      <c r="M921" s="93" t="str">
        <f t="shared" si="73"/>
        <v>OK</v>
      </c>
      <c r="N921" s="63" t="str">
        <f t="shared" si="74"/>
        <v/>
      </c>
      <c r="O921" s="110">
        <f>SUMIF(exp!$B$8:$B$507,total!B921,exp!$Q$8:$Q$507)</f>
        <v>0</v>
      </c>
      <c r="P921" s="111">
        <f>IF(B921&lt;&gt;"",SUMIF(total!$B$8:$B$1007,total!B921,$F$8:$F$1007),0)</f>
        <v>0</v>
      </c>
      <c r="Q921" s="110">
        <f>SUMIF(total!$B$8:$B$1007,total!B921,$I$8:$I$1007)</f>
        <v>0</v>
      </c>
      <c r="R921" s="110">
        <f>SUMIF(acc!$B$8:$B$507,total!D921,acc!$J$8:$J$507)</f>
        <v>0</v>
      </c>
      <c r="S921" s="110">
        <f>IF(D921&lt;&gt;"",SUMIF(total!$D$8:$D$1007,total!D921,$F$8:$F$1007),0)</f>
        <v>0</v>
      </c>
      <c r="T921" s="110">
        <f>SUMIF(pay!$B$8:$B$507,total!G921,pay!$H$8:$H$507)</f>
        <v>0</v>
      </c>
      <c r="U921" s="110">
        <f>IF(G921&lt;&gt;"",SUMIF(total!$G$8:$G$1007,total!G921,$I$8:$I$1007),0)</f>
        <v>0</v>
      </c>
    </row>
    <row r="922" spans="1:21" x14ac:dyDescent="0.25">
      <c r="A922" s="69">
        <v>915</v>
      </c>
      <c r="B922" s="69" t="str">
        <f>IF(AND(C922&lt;&gt;"",C922&lt;&gt;" -  -  -  -  - "),VLOOKUP(C922,exp!$A$8:$B$507,2,FALSE),"")</f>
        <v/>
      </c>
      <c r="C922" s="60"/>
      <c r="D922" s="69" t="str">
        <f>IF(AND(E922&lt;&gt;"",E922&lt;&gt;" -  -  -  -  - "),VLOOKUP(E922,acc!$A$8:$B$507,2,FALSE),"")</f>
        <v/>
      </c>
      <c r="E922" s="60"/>
      <c r="F922" s="44"/>
      <c r="G922" s="69" t="str">
        <f>IF(AND(H922&lt;&gt;"",H922&lt;&gt;" -  -  -  -  - "),VLOOKUP(H922,pay!$A$8:$B$507,2,FALSE),"")</f>
        <v/>
      </c>
      <c r="H922" s="60"/>
      <c r="I922" s="44"/>
      <c r="J922" s="93" t="str">
        <f t="shared" si="70"/>
        <v>OK</v>
      </c>
      <c r="K922" s="93" t="str">
        <f t="shared" si="71"/>
        <v>OK</v>
      </c>
      <c r="L922" s="93" t="str">
        <f t="shared" si="72"/>
        <v>OK</v>
      </c>
      <c r="M922" s="93" t="str">
        <f t="shared" si="73"/>
        <v>OK</v>
      </c>
      <c r="N922" s="63" t="str">
        <f t="shared" si="74"/>
        <v/>
      </c>
      <c r="O922" s="110">
        <f>SUMIF(exp!$B$8:$B$507,total!B922,exp!$Q$8:$Q$507)</f>
        <v>0</v>
      </c>
      <c r="P922" s="111">
        <f>IF(B922&lt;&gt;"",SUMIF(total!$B$8:$B$1007,total!B922,$F$8:$F$1007),0)</f>
        <v>0</v>
      </c>
      <c r="Q922" s="110">
        <f>SUMIF(total!$B$8:$B$1007,total!B922,$I$8:$I$1007)</f>
        <v>0</v>
      </c>
      <c r="R922" s="110">
        <f>SUMIF(acc!$B$8:$B$507,total!D922,acc!$J$8:$J$507)</f>
        <v>0</v>
      </c>
      <c r="S922" s="110">
        <f>IF(D922&lt;&gt;"",SUMIF(total!$D$8:$D$1007,total!D922,$F$8:$F$1007),0)</f>
        <v>0</v>
      </c>
      <c r="T922" s="110">
        <f>SUMIF(pay!$B$8:$B$507,total!G922,pay!$H$8:$H$507)</f>
        <v>0</v>
      </c>
      <c r="U922" s="110">
        <f>IF(G922&lt;&gt;"",SUMIF(total!$G$8:$G$1007,total!G922,$I$8:$I$1007),0)</f>
        <v>0</v>
      </c>
    </row>
    <row r="923" spans="1:21" x14ac:dyDescent="0.25">
      <c r="A923" s="69">
        <v>916</v>
      </c>
      <c r="B923" s="69" t="str">
        <f>IF(AND(C923&lt;&gt;"",C923&lt;&gt;" -  -  -  -  - "),VLOOKUP(C923,exp!$A$8:$B$507,2,FALSE),"")</f>
        <v/>
      </c>
      <c r="C923" s="60"/>
      <c r="D923" s="69" t="str">
        <f>IF(AND(E923&lt;&gt;"",E923&lt;&gt;" -  -  -  -  - "),VLOOKUP(E923,acc!$A$8:$B$507,2,FALSE),"")</f>
        <v/>
      </c>
      <c r="E923" s="60"/>
      <c r="F923" s="44"/>
      <c r="G923" s="69" t="str">
        <f>IF(AND(H923&lt;&gt;"",H923&lt;&gt;" -  -  -  -  - "),VLOOKUP(H923,pay!$A$8:$B$507,2,FALSE),"")</f>
        <v/>
      </c>
      <c r="H923" s="60"/>
      <c r="I923" s="44"/>
      <c r="J923" s="93" t="str">
        <f t="shared" si="70"/>
        <v>OK</v>
      </c>
      <c r="K923" s="93" t="str">
        <f t="shared" si="71"/>
        <v>OK</v>
      </c>
      <c r="L923" s="93" t="str">
        <f t="shared" si="72"/>
        <v>OK</v>
      </c>
      <c r="M923" s="93" t="str">
        <f t="shared" si="73"/>
        <v>OK</v>
      </c>
      <c r="N923" s="63" t="str">
        <f t="shared" si="74"/>
        <v/>
      </c>
      <c r="O923" s="110">
        <f>SUMIF(exp!$B$8:$B$507,total!B923,exp!$Q$8:$Q$507)</f>
        <v>0</v>
      </c>
      <c r="P923" s="111">
        <f>IF(B923&lt;&gt;"",SUMIF(total!$B$8:$B$1007,total!B923,$F$8:$F$1007),0)</f>
        <v>0</v>
      </c>
      <c r="Q923" s="110">
        <f>SUMIF(total!$B$8:$B$1007,total!B923,$I$8:$I$1007)</f>
        <v>0</v>
      </c>
      <c r="R923" s="110">
        <f>SUMIF(acc!$B$8:$B$507,total!D923,acc!$J$8:$J$507)</f>
        <v>0</v>
      </c>
      <c r="S923" s="110">
        <f>IF(D923&lt;&gt;"",SUMIF(total!$D$8:$D$1007,total!D923,$F$8:$F$1007),0)</f>
        <v>0</v>
      </c>
      <c r="T923" s="110">
        <f>SUMIF(pay!$B$8:$B$507,total!G923,pay!$H$8:$H$507)</f>
        <v>0</v>
      </c>
      <c r="U923" s="110">
        <f>IF(G923&lt;&gt;"",SUMIF(total!$G$8:$G$1007,total!G923,$I$8:$I$1007),0)</f>
        <v>0</v>
      </c>
    </row>
    <row r="924" spans="1:21" x14ac:dyDescent="0.25">
      <c r="A924" s="69">
        <v>917</v>
      </c>
      <c r="B924" s="69" t="str">
        <f>IF(AND(C924&lt;&gt;"",C924&lt;&gt;" -  -  -  -  - "),VLOOKUP(C924,exp!$A$8:$B$507,2,FALSE),"")</f>
        <v/>
      </c>
      <c r="C924" s="60"/>
      <c r="D924" s="69" t="str">
        <f>IF(AND(E924&lt;&gt;"",E924&lt;&gt;" -  -  -  -  - "),VLOOKUP(E924,acc!$A$8:$B$507,2,FALSE),"")</f>
        <v/>
      </c>
      <c r="E924" s="60"/>
      <c r="F924" s="44"/>
      <c r="G924" s="69" t="str">
        <f>IF(AND(H924&lt;&gt;"",H924&lt;&gt;" -  -  -  -  - "),VLOOKUP(H924,pay!$A$8:$B$507,2,FALSE),"")</f>
        <v/>
      </c>
      <c r="H924" s="60"/>
      <c r="I924" s="44"/>
      <c r="J924" s="93" t="str">
        <f t="shared" si="70"/>
        <v>OK</v>
      </c>
      <c r="K924" s="93" t="str">
        <f t="shared" si="71"/>
        <v>OK</v>
      </c>
      <c r="L924" s="93" t="str">
        <f t="shared" si="72"/>
        <v>OK</v>
      </c>
      <c r="M924" s="93" t="str">
        <f t="shared" si="73"/>
        <v>OK</v>
      </c>
      <c r="N924" s="63" t="str">
        <f t="shared" si="74"/>
        <v/>
      </c>
      <c r="O924" s="110">
        <f>SUMIF(exp!$B$8:$B$507,total!B924,exp!$Q$8:$Q$507)</f>
        <v>0</v>
      </c>
      <c r="P924" s="111">
        <f>IF(B924&lt;&gt;"",SUMIF(total!$B$8:$B$1007,total!B924,$F$8:$F$1007),0)</f>
        <v>0</v>
      </c>
      <c r="Q924" s="110">
        <f>SUMIF(total!$B$8:$B$1007,total!B924,$I$8:$I$1007)</f>
        <v>0</v>
      </c>
      <c r="R924" s="110">
        <f>SUMIF(acc!$B$8:$B$507,total!D924,acc!$J$8:$J$507)</f>
        <v>0</v>
      </c>
      <c r="S924" s="110">
        <f>IF(D924&lt;&gt;"",SUMIF(total!$D$8:$D$1007,total!D924,$F$8:$F$1007),0)</f>
        <v>0</v>
      </c>
      <c r="T924" s="110">
        <f>SUMIF(pay!$B$8:$B$507,total!G924,pay!$H$8:$H$507)</f>
        <v>0</v>
      </c>
      <c r="U924" s="110">
        <f>IF(G924&lt;&gt;"",SUMIF(total!$G$8:$G$1007,total!G924,$I$8:$I$1007),0)</f>
        <v>0</v>
      </c>
    </row>
    <row r="925" spans="1:21" x14ac:dyDescent="0.25">
      <c r="A925" s="69">
        <v>918</v>
      </c>
      <c r="B925" s="69" t="str">
        <f>IF(AND(C925&lt;&gt;"",C925&lt;&gt;" -  -  -  -  - "),VLOOKUP(C925,exp!$A$8:$B$507,2,FALSE),"")</f>
        <v/>
      </c>
      <c r="C925" s="60"/>
      <c r="D925" s="69" t="str">
        <f>IF(AND(E925&lt;&gt;"",E925&lt;&gt;" -  -  -  -  - "),VLOOKUP(E925,acc!$A$8:$B$507,2,FALSE),"")</f>
        <v/>
      </c>
      <c r="E925" s="60"/>
      <c r="F925" s="44"/>
      <c r="G925" s="69" t="str">
        <f>IF(AND(H925&lt;&gt;"",H925&lt;&gt;" -  -  -  -  - "),VLOOKUP(H925,pay!$A$8:$B$507,2,FALSE),"")</f>
        <v/>
      </c>
      <c r="H925" s="60"/>
      <c r="I925" s="44"/>
      <c r="J925" s="93" t="str">
        <f t="shared" si="70"/>
        <v>OK</v>
      </c>
      <c r="K925" s="93" t="str">
        <f t="shared" si="71"/>
        <v>OK</v>
      </c>
      <c r="L925" s="93" t="str">
        <f t="shared" si="72"/>
        <v>OK</v>
      </c>
      <c r="M925" s="93" t="str">
        <f t="shared" si="73"/>
        <v>OK</v>
      </c>
      <c r="N925" s="63" t="str">
        <f t="shared" si="74"/>
        <v/>
      </c>
      <c r="O925" s="110">
        <f>SUMIF(exp!$B$8:$B$507,total!B925,exp!$Q$8:$Q$507)</f>
        <v>0</v>
      </c>
      <c r="P925" s="111">
        <f>IF(B925&lt;&gt;"",SUMIF(total!$B$8:$B$1007,total!B925,$F$8:$F$1007),0)</f>
        <v>0</v>
      </c>
      <c r="Q925" s="110">
        <f>SUMIF(total!$B$8:$B$1007,total!B925,$I$8:$I$1007)</f>
        <v>0</v>
      </c>
      <c r="R925" s="110">
        <f>SUMIF(acc!$B$8:$B$507,total!D925,acc!$J$8:$J$507)</f>
        <v>0</v>
      </c>
      <c r="S925" s="110">
        <f>IF(D925&lt;&gt;"",SUMIF(total!$D$8:$D$1007,total!D925,$F$8:$F$1007),0)</f>
        <v>0</v>
      </c>
      <c r="T925" s="110">
        <f>SUMIF(pay!$B$8:$B$507,total!G925,pay!$H$8:$H$507)</f>
        <v>0</v>
      </c>
      <c r="U925" s="110">
        <f>IF(G925&lt;&gt;"",SUMIF(total!$G$8:$G$1007,total!G925,$I$8:$I$1007),0)</f>
        <v>0</v>
      </c>
    </row>
    <row r="926" spans="1:21" x14ac:dyDescent="0.25">
      <c r="A926" s="69">
        <v>919</v>
      </c>
      <c r="B926" s="69" t="str">
        <f>IF(AND(C926&lt;&gt;"",C926&lt;&gt;" -  -  -  -  - "),VLOOKUP(C926,exp!$A$8:$B$507,2,FALSE),"")</f>
        <v/>
      </c>
      <c r="C926" s="60"/>
      <c r="D926" s="69" t="str">
        <f>IF(AND(E926&lt;&gt;"",E926&lt;&gt;" -  -  -  -  - "),VLOOKUP(E926,acc!$A$8:$B$507,2,FALSE),"")</f>
        <v/>
      </c>
      <c r="E926" s="60"/>
      <c r="F926" s="44"/>
      <c r="G926" s="69" t="str">
        <f>IF(AND(H926&lt;&gt;"",H926&lt;&gt;" -  -  -  -  - "),VLOOKUP(H926,pay!$A$8:$B$507,2,FALSE),"")</f>
        <v/>
      </c>
      <c r="H926" s="60"/>
      <c r="I926" s="44"/>
      <c r="J926" s="93" t="str">
        <f t="shared" si="70"/>
        <v>OK</v>
      </c>
      <c r="K926" s="93" t="str">
        <f t="shared" si="71"/>
        <v>OK</v>
      </c>
      <c r="L926" s="93" t="str">
        <f t="shared" si="72"/>
        <v>OK</v>
      </c>
      <c r="M926" s="93" t="str">
        <f t="shared" si="73"/>
        <v>OK</v>
      </c>
      <c r="N926" s="63" t="str">
        <f t="shared" si="74"/>
        <v/>
      </c>
      <c r="O926" s="110">
        <f>SUMIF(exp!$B$8:$B$507,total!B926,exp!$Q$8:$Q$507)</f>
        <v>0</v>
      </c>
      <c r="P926" s="111">
        <f>IF(B926&lt;&gt;"",SUMIF(total!$B$8:$B$1007,total!B926,$F$8:$F$1007),0)</f>
        <v>0</v>
      </c>
      <c r="Q926" s="110">
        <f>SUMIF(total!$B$8:$B$1007,total!B926,$I$8:$I$1007)</f>
        <v>0</v>
      </c>
      <c r="R926" s="110">
        <f>SUMIF(acc!$B$8:$B$507,total!D926,acc!$J$8:$J$507)</f>
        <v>0</v>
      </c>
      <c r="S926" s="110">
        <f>IF(D926&lt;&gt;"",SUMIF(total!$D$8:$D$1007,total!D926,$F$8:$F$1007),0)</f>
        <v>0</v>
      </c>
      <c r="T926" s="110">
        <f>SUMIF(pay!$B$8:$B$507,total!G926,pay!$H$8:$H$507)</f>
        <v>0</v>
      </c>
      <c r="U926" s="110">
        <f>IF(G926&lt;&gt;"",SUMIF(total!$G$8:$G$1007,total!G926,$I$8:$I$1007),0)</f>
        <v>0</v>
      </c>
    </row>
    <row r="927" spans="1:21" x14ac:dyDescent="0.25">
      <c r="A927" s="69">
        <v>920</v>
      </c>
      <c r="B927" s="69" t="str">
        <f>IF(AND(C927&lt;&gt;"",C927&lt;&gt;" -  -  -  -  - "),VLOOKUP(C927,exp!$A$8:$B$507,2,FALSE),"")</f>
        <v/>
      </c>
      <c r="C927" s="60"/>
      <c r="D927" s="69" t="str">
        <f>IF(AND(E927&lt;&gt;"",E927&lt;&gt;" -  -  -  -  - "),VLOOKUP(E927,acc!$A$8:$B$507,2,FALSE),"")</f>
        <v/>
      </c>
      <c r="E927" s="60"/>
      <c r="F927" s="44"/>
      <c r="G927" s="69" t="str">
        <f>IF(AND(H927&lt;&gt;"",H927&lt;&gt;" -  -  -  -  - "),VLOOKUP(H927,pay!$A$8:$B$507,2,FALSE),"")</f>
        <v/>
      </c>
      <c r="H927" s="60"/>
      <c r="I927" s="44"/>
      <c r="J927" s="93" t="str">
        <f t="shared" si="70"/>
        <v>OK</v>
      </c>
      <c r="K927" s="93" t="str">
        <f t="shared" si="71"/>
        <v>OK</v>
      </c>
      <c r="L927" s="93" t="str">
        <f t="shared" si="72"/>
        <v>OK</v>
      </c>
      <c r="M927" s="93" t="str">
        <f t="shared" si="73"/>
        <v>OK</v>
      </c>
      <c r="N927" s="63" t="str">
        <f t="shared" si="74"/>
        <v/>
      </c>
      <c r="O927" s="110">
        <f>SUMIF(exp!$B$8:$B$507,total!B927,exp!$Q$8:$Q$507)</f>
        <v>0</v>
      </c>
      <c r="P927" s="111">
        <f>IF(B927&lt;&gt;"",SUMIF(total!$B$8:$B$1007,total!B927,$F$8:$F$1007),0)</f>
        <v>0</v>
      </c>
      <c r="Q927" s="110">
        <f>SUMIF(total!$B$8:$B$1007,total!B927,$I$8:$I$1007)</f>
        <v>0</v>
      </c>
      <c r="R927" s="110">
        <f>SUMIF(acc!$B$8:$B$507,total!D927,acc!$J$8:$J$507)</f>
        <v>0</v>
      </c>
      <c r="S927" s="110">
        <f>IF(D927&lt;&gt;"",SUMIF(total!$D$8:$D$1007,total!D927,$F$8:$F$1007),0)</f>
        <v>0</v>
      </c>
      <c r="T927" s="110">
        <f>SUMIF(pay!$B$8:$B$507,total!G927,pay!$H$8:$H$507)</f>
        <v>0</v>
      </c>
      <c r="U927" s="110">
        <f>IF(G927&lt;&gt;"",SUMIF(total!$G$8:$G$1007,total!G927,$I$8:$I$1007),0)</f>
        <v>0</v>
      </c>
    </row>
    <row r="928" spans="1:21" x14ac:dyDescent="0.25">
      <c r="A928" s="69">
        <v>921</v>
      </c>
      <c r="B928" s="69" t="str">
        <f>IF(AND(C928&lt;&gt;"",C928&lt;&gt;" -  -  -  -  - "),VLOOKUP(C928,exp!$A$8:$B$507,2,FALSE),"")</f>
        <v/>
      </c>
      <c r="C928" s="60"/>
      <c r="D928" s="69" t="str">
        <f>IF(AND(E928&lt;&gt;"",E928&lt;&gt;" -  -  -  -  - "),VLOOKUP(E928,acc!$A$8:$B$507,2,FALSE),"")</f>
        <v/>
      </c>
      <c r="E928" s="60"/>
      <c r="F928" s="44"/>
      <c r="G928" s="69" t="str">
        <f>IF(AND(H928&lt;&gt;"",H928&lt;&gt;" -  -  -  -  - "),VLOOKUP(H928,pay!$A$8:$B$507,2,FALSE),"")</f>
        <v/>
      </c>
      <c r="H928" s="60"/>
      <c r="I928" s="44"/>
      <c r="J928" s="93" t="str">
        <f t="shared" si="70"/>
        <v>OK</v>
      </c>
      <c r="K928" s="93" t="str">
        <f t="shared" si="71"/>
        <v>OK</v>
      </c>
      <c r="L928" s="93" t="str">
        <f t="shared" si="72"/>
        <v>OK</v>
      </c>
      <c r="M928" s="93" t="str">
        <f t="shared" si="73"/>
        <v>OK</v>
      </c>
      <c r="N928" s="63" t="str">
        <f t="shared" si="74"/>
        <v/>
      </c>
      <c r="O928" s="110">
        <f>SUMIF(exp!$B$8:$B$507,total!B928,exp!$Q$8:$Q$507)</f>
        <v>0</v>
      </c>
      <c r="P928" s="111">
        <f>IF(B928&lt;&gt;"",SUMIF(total!$B$8:$B$1007,total!B928,$F$8:$F$1007),0)</f>
        <v>0</v>
      </c>
      <c r="Q928" s="110">
        <f>SUMIF(total!$B$8:$B$1007,total!B928,$I$8:$I$1007)</f>
        <v>0</v>
      </c>
      <c r="R928" s="110">
        <f>SUMIF(acc!$B$8:$B$507,total!D928,acc!$J$8:$J$507)</f>
        <v>0</v>
      </c>
      <c r="S928" s="110">
        <f>IF(D928&lt;&gt;"",SUMIF(total!$D$8:$D$1007,total!D928,$F$8:$F$1007),0)</f>
        <v>0</v>
      </c>
      <c r="T928" s="110">
        <f>SUMIF(pay!$B$8:$B$507,total!G928,pay!$H$8:$H$507)</f>
        <v>0</v>
      </c>
      <c r="U928" s="110">
        <f>IF(G928&lt;&gt;"",SUMIF(total!$G$8:$G$1007,total!G928,$I$8:$I$1007),0)</f>
        <v>0</v>
      </c>
    </row>
    <row r="929" spans="1:21" x14ac:dyDescent="0.25">
      <c r="A929" s="69">
        <v>922</v>
      </c>
      <c r="B929" s="69" t="str">
        <f>IF(AND(C929&lt;&gt;"",C929&lt;&gt;" -  -  -  -  - "),VLOOKUP(C929,exp!$A$8:$B$507,2,FALSE),"")</f>
        <v/>
      </c>
      <c r="C929" s="60"/>
      <c r="D929" s="69" t="str">
        <f>IF(AND(E929&lt;&gt;"",E929&lt;&gt;" -  -  -  -  - "),VLOOKUP(E929,acc!$A$8:$B$507,2,FALSE),"")</f>
        <v/>
      </c>
      <c r="E929" s="60"/>
      <c r="F929" s="44"/>
      <c r="G929" s="69" t="str">
        <f>IF(AND(H929&lt;&gt;"",H929&lt;&gt;" -  -  -  -  - "),VLOOKUP(H929,pay!$A$8:$B$507,2,FALSE),"")</f>
        <v/>
      </c>
      <c r="H929" s="60"/>
      <c r="I929" s="44"/>
      <c r="J929" s="93" t="str">
        <f t="shared" si="70"/>
        <v>OK</v>
      </c>
      <c r="K929" s="93" t="str">
        <f t="shared" si="71"/>
        <v>OK</v>
      </c>
      <c r="L929" s="93" t="str">
        <f t="shared" si="72"/>
        <v>OK</v>
      </c>
      <c r="M929" s="93" t="str">
        <f t="shared" si="73"/>
        <v>OK</v>
      </c>
      <c r="N929" s="63" t="str">
        <f t="shared" si="74"/>
        <v/>
      </c>
      <c r="O929" s="110">
        <f>SUMIF(exp!$B$8:$B$507,total!B929,exp!$Q$8:$Q$507)</f>
        <v>0</v>
      </c>
      <c r="P929" s="111">
        <f>IF(B929&lt;&gt;"",SUMIF(total!$B$8:$B$1007,total!B929,$F$8:$F$1007),0)</f>
        <v>0</v>
      </c>
      <c r="Q929" s="110">
        <f>SUMIF(total!$B$8:$B$1007,total!B929,$I$8:$I$1007)</f>
        <v>0</v>
      </c>
      <c r="R929" s="110">
        <f>SUMIF(acc!$B$8:$B$507,total!D929,acc!$J$8:$J$507)</f>
        <v>0</v>
      </c>
      <c r="S929" s="110">
        <f>IF(D929&lt;&gt;"",SUMIF(total!$D$8:$D$1007,total!D929,$F$8:$F$1007),0)</f>
        <v>0</v>
      </c>
      <c r="T929" s="110">
        <f>SUMIF(pay!$B$8:$B$507,total!G929,pay!$H$8:$H$507)</f>
        <v>0</v>
      </c>
      <c r="U929" s="110">
        <f>IF(G929&lt;&gt;"",SUMIF(total!$G$8:$G$1007,total!G929,$I$8:$I$1007),0)</f>
        <v>0</v>
      </c>
    </row>
    <row r="930" spans="1:21" x14ac:dyDescent="0.25">
      <c r="A930" s="69">
        <v>923</v>
      </c>
      <c r="B930" s="69" t="str">
        <f>IF(AND(C930&lt;&gt;"",C930&lt;&gt;" -  -  -  -  - "),VLOOKUP(C930,exp!$A$8:$B$507,2,FALSE),"")</f>
        <v/>
      </c>
      <c r="C930" s="60"/>
      <c r="D930" s="69" t="str">
        <f>IF(AND(E930&lt;&gt;"",E930&lt;&gt;" -  -  -  -  - "),VLOOKUP(E930,acc!$A$8:$B$507,2,FALSE),"")</f>
        <v/>
      </c>
      <c r="E930" s="60"/>
      <c r="F930" s="44"/>
      <c r="G930" s="69" t="str">
        <f>IF(AND(H930&lt;&gt;"",H930&lt;&gt;" -  -  -  -  - "),VLOOKUP(H930,pay!$A$8:$B$507,2,FALSE),"")</f>
        <v/>
      </c>
      <c r="H930" s="60"/>
      <c r="I930" s="44"/>
      <c r="J930" s="93" t="str">
        <f t="shared" si="70"/>
        <v>OK</v>
      </c>
      <c r="K930" s="93" t="str">
        <f t="shared" si="71"/>
        <v>OK</v>
      </c>
      <c r="L930" s="93" t="str">
        <f t="shared" si="72"/>
        <v>OK</v>
      </c>
      <c r="M930" s="93" t="str">
        <f t="shared" si="73"/>
        <v>OK</v>
      </c>
      <c r="N930" s="63" t="str">
        <f t="shared" si="74"/>
        <v/>
      </c>
      <c r="O930" s="110">
        <f>SUMIF(exp!$B$8:$B$507,total!B930,exp!$Q$8:$Q$507)</f>
        <v>0</v>
      </c>
      <c r="P930" s="111">
        <f>IF(B930&lt;&gt;"",SUMIF(total!$B$8:$B$1007,total!B930,$F$8:$F$1007),0)</f>
        <v>0</v>
      </c>
      <c r="Q930" s="110">
        <f>SUMIF(total!$B$8:$B$1007,total!B930,$I$8:$I$1007)</f>
        <v>0</v>
      </c>
      <c r="R930" s="110">
        <f>SUMIF(acc!$B$8:$B$507,total!D930,acc!$J$8:$J$507)</f>
        <v>0</v>
      </c>
      <c r="S930" s="110">
        <f>IF(D930&lt;&gt;"",SUMIF(total!$D$8:$D$1007,total!D930,$F$8:$F$1007),0)</f>
        <v>0</v>
      </c>
      <c r="T930" s="110">
        <f>SUMIF(pay!$B$8:$B$507,total!G930,pay!$H$8:$H$507)</f>
        <v>0</v>
      </c>
      <c r="U930" s="110">
        <f>IF(G930&lt;&gt;"",SUMIF(total!$G$8:$G$1007,total!G930,$I$8:$I$1007),0)</f>
        <v>0</v>
      </c>
    </row>
    <row r="931" spans="1:21" x14ac:dyDescent="0.25">
      <c r="A931" s="69">
        <v>924</v>
      </c>
      <c r="B931" s="69" t="str">
        <f>IF(AND(C931&lt;&gt;"",C931&lt;&gt;" -  -  -  -  - "),VLOOKUP(C931,exp!$A$8:$B$507,2,FALSE),"")</f>
        <v/>
      </c>
      <c r="C931" s="60"/>
      <c r="D931" s="69" t="str">
        <f>IF(AND(E931&lt;&gt;"",E931&lt;&gt;" -  -  -  -  - "),VLOOKUP(E931,acc!$A$8:$B$507,2,FALSE),"")</f>
        <v/>
      </c>
      <c r="E931" s="60"/>
      <c r="F931" s="44"/>
      <c r="G931" s="69" t="str">
        <f>IF(AND(H931&lt;&gt;"",H931&lt;&gt;" -  -  -  -  - "),VLOOKUP(H931,pay!$A$8:$B$507,2,FALSE),"")</f>
        <v/>
      </c>
      <c r="H931" s="60"/>
      <c r="I931" s="44"/>
      <c r="J931" s="93" t="str">
        <f t="shared" si="70"/>
        <v>OK</v>
      </c>
      <c r="K931" s="93" t="str">
        <f t="shared" si="71"/>
        <v>OK</v>
      </c>
      <c r="L931" s="93" t="str">
        <f t="shared" si="72"/>
        <v>OK</v>
      </c>
      <c r="M931" s="93" t="str">
        <f t="shared" si="73"/>
        <v>OK</v>
      </c>
      <c r="N931" s="63" t="str">
        <f t="shared" si="74"/>
        <v/>
      </c>
      <c r="O931" s="110">
        <f>SUMIF(exp!$B$8:$B$507,total!B931,exp!$Q$8:$Q$507)</f>
        <v>0</v>
      </c>
      <c r="P931" s="111">
        <f>IF(B931&lt;&gt;"",SUMIF(total!$B$8:$B$1007,total!B931,$F$8:$F$1007),0)</f>
        <v>0</v>
      </c>
      <c r="Q931" s="110">
        <f>SUMIF(total!$B$8:$B$1007,total!B931,$I$8:$I$1007)</f>
        <v>0</v>
      </c>
      <c r="R931" s="110">
        <f>SUMIF(acc!$B$8:$B$507,total!D931,acc!$J$8:$J$507)</f>
        <v>0</v>
      </c>
      <c r="S931" s="110">
        <f>IF(D931&lt;&gt;"",SUMIF(total!$D$8:$D$1007,total!D931,$F$8:$F$1007),0)</f>
        <v>0</v>
      </c>
      <c r="T931" s="110">
        <f>SUMIF(pay!$B$8:$B$507,total!G931,pay!$H$8:$H$507)</f>
        <v>0</v>
      </c>
      <c r="U931" s="110">
        <f>IF(G931&lt;&gt;"",SUMIF(total!$G$8:$G$1007,total!G931,$I$8:$I$1007),0)</f>
        <v>0</v>
      </c>
    </row>
    <row r="932" spans="1:21" x14ac:dyDescent="0.25">
      <c r="A932" s="69">
        <v>925</v>
      </c>
      <c r="B932" s="69" t="str">
        <f>IF(AND(C932&lt;&gt;"",C932&lt;&gt;" -  -  -  -  - "),VLOOKUP(C932,exp!$A$8:$B$507,2,FALSE),"")</f>
        <v/>
      </c>
      <c r="C932" s="60"/>
      <c r="D932" s="69" t="str">
        <f>IF(AND(E932&lt;&gt;"",E932&lt;&gt;" -  -  -  -  - "),VLOOKUP(E932,acc!$A$8:$B$507,2,FALSE),"")</f>
        <v/>
      </c>
      <c r="E932" s="60"/>
      <c r="F932" s="44"/>
      <c r="G932" s="69" t="str">
        <f>IF(AND(H932&lt;&gt;"",H932&lt;&gt;" -  -  -  -  - "),VLOOKUP(H932,pay!$A$8:$B$507,2,FALSE),"")</f>
        <v/>
      </c>
      <c r="H932" s="60"/>
      <c r="I932" s="44"/>
      <c r="J932" s="93" t="str">
        <f t="shared" si="70"/>
        <v>OK</v>
      </c>
      <c r="K932" s="93" t="str">
        <f t="shared" si="71"/>
        <v>OK</v>
      </c>
      <c r="L932" s="93" t="str">
        <f t="shared" si="72"/>
        <v>OK</v>
      </c>
      <c r="M932" s="93" t="str">
        <f t="shared" si="73"/>
        <v>OK</v>
      </c>
      <c r="N932" s="63" t="str">
        <f t="shared" si="74"/>
        <v/>
      </c>
      <c r="O932" s="110">
        <f>SUMIF(exp!$B$8:$B$507,total!B932,exp!$Q$8:$Q$507)</f>
        <v>0</v>
      </c>
      <c r="P932" s="111">
        <f>IF(B932&lt;&gt;"",SUMIF(total!$B$8:$B$1007,total!B932,$F$8:$F$1007),0)</f>
        <v>0</v>
      </c>
      <c r="Q932" s="110">
        <f>SUMIF(total!$B$8:$B$1007,total!B932,$I$8:$I$1007)</f>
        <v>0</v>
      </c>
      <c r="R932" s="110">
        <f>SUMIF(acc!$B$8:$B$507,total!D932,acc!$J$8:$J$507)</f>
        <v>0</v>
      </c>
      <c r="S932" s="110">
        <f>IF(D932&lt;&gt;"",SUMIF(total!$D$8:$D$1007,total!D932,$F$8:$F$1007),0)</f>
        <v>0</v>
      </c>
      <c r="T932" s="110">
        <f>SUMIF(pay!$B$8:$B$507,total!G932,pay!$H$8:$H$507)</f>
        <v>0</v>
      </c>
      <c r="U932" s="110">
        <f>IF(G932&lt;&gt;"",SUMIF(total!$G$8:$G$1007,total!G932,$I$8:$I$1007),0)</f>
        <v>0</v>
      </c>
    </row>
    <row r="933" spans="1:21" x14ac:dyDescent="0.25">
      <c r="A933" s="69">
        <v>926</v>
      </c>
      <c r="B933" s="69" t="str">
        <f>IF(AND(C933&lt;&gt;"",C933&lt;&gt;" -  -  -  -  - "),VLOOKUP(C933,exp!$A$8:$B$507,2,FALSE),"")</f>
        <v/>
      </c>
      <c r="C933" s="60"/>
      <c r="D933" s="69" t="str">
        <f>IF(AND(E933&lt;&gt;"",E933&lt;&gt;" -  -  -  -  - "),VLOOKUP(E933,acc!$A$8:$B$507,2,FALSE),"")</f>
        <v/>
      </c>
      <c r="E933" s="60"/>
      <c r="F933" s="44"/>
      <c r="G933" s="69" t="str">
        <f>IF(AND(H933&lt;&gt;"",H933&lt;&gt;" -  -  -  -  - "),VLOOKUP(H933,pay!$A$8:$B$507,2,FALSE),"")</f>
        <v/>
      </c>
      <c r="H933" s="60"/>
      <c r="I933" s="44"/>
      <c r="J933" s="93" t="str">
        <f t="shared" si="70"/>
        <v>OK</v>
      </c>
      <c r="K933" s="93" t="str">
        <f t="shared" si="71"/>
        <v>OK</v>
      </c>
      <c r="L933" s="93" t="str">
        <f t="shared" si="72"/>
        <v>OK</v>
      </c>
      <c r="M933" s="93" t="str">
        <f t="shared" si="73"/>
        <v>OK</v>
      </c>
      <c r="N933" s="63" t="str">
        <f t="shared" si="74"/>
        <v/>
      </c>
      <c r="O933" s="110">
        <f>SUMIF(exp!$B$8:$B$507,total!B933,exp!$Q$8:$Q$507)</f>
        <v>0</v>
      </c>
      <c r="P933" s="111">
        <f>IF(B933&lt;&gt;"",SUMIF(total!$B$8:$B$1007,total!B933,$F$8:$F$1007),0)</f>
        <v>0</v>
      </c>
      <c r="Q933" s="110">
        <f>SUMIF(total!$B$8:$B$1007,total!B933,$I$8:$I$1007)</f>
        <v>0</v>
      </c>
      <c r="R933" s="110">
        <f>SUMIF(acc!$B$8:$B$507,total!D933,acc!$J$8:$J$507)</f>
        <v>0</v>
      </c>
      <c r="S933" s="110">
        <f>IF(D933&lt;&gt;"",SUMIF(total!$D$8:$D$1007,total!D933,$F$8:$F$1007),0)</f>
        <v>0</v>
      </c>
      <c r="T933" s="110">
        <f>SUMIF(pay!$B$8:$B$507,total!G933,pay!$H$8:$H$507)</f>
        <v>0</v>
      </c>
      <c r="U933" s="110">
        <f>IF(G933&lt;&gt;"",SUMIF(total!$G$8:$G$1007,total!G933,$I$8:$I$1007),0)</f>
        <v>0</v>
      </c>
    </row>
    <row r="934" spans="1:21" x14ac:dyDescent="0.25">
      <c r="A934" s="69">
        <v>927</v>
      </c>
      <c r="B934" s="69" t="str">
        <f>IF(AND(C934&lt;&gt;"",C934&lt;&gt;" -  -  -  -  - "),VLOOKUP(C934,exp!$A$8:$B$507,2,FALSE),"")</f>
        <v/>
      </c>
      <c r="C934" s="60"/>
      <c r="D934" s="69" t="str">
        <f>IF(AND(E934&lt;&gt;"",E934&lt;&gt;" -  -  -  -  - "),VLOOKUP(E934,acc!$A$8:$B$507,2,FALSE),"")</f>
        <v/>
      </c>
      <c r="E934" s="60"/>
      <c r="F934" s="44"/>
      <c r="G934" s="69" t="str">
        <f>IF(AND(H934&lt;&gt;"",H934&lt;&gt;" -  -  -  -  - "),VLOOKUP(H934,pay!$A$8:$B$507,2,FALSE),"")</f>
        <v/>
      </c>
      <c r="H934" s="60"/>
      <c r="I934" s="44"/>
      <c r="J934" s="93" t="str">
        <f t="shared" si="70"/>
        <v>OK</v>
      </c>
      <c r="K934" s="93" t="str">
        <f t="shared" si="71"/>
        <v>OK</v>
      </c>
      <c r="L934" s="93" t="str">
        <f t="shared" si="72"/>
        <v>OK</v>
      </c>
      <c r="M934" s="93" t="str">
        <f t="shared" si="73"/>
        <v>OK</v>
      </c>
      <c r="N934" s="63" t="str">
        <f t="shared" si="74"/>
        <v/>
      </c>
      <c r="O934" s="110">
        <f>SUMIF(exp!$B$8:$B$507,total!B934,exp!$Q$8:$Q$507)</f>
        <v>0</v>
      </c>
      <c r="P934" s="111">
        <f>IF(B934&lt;&gt;"",SUMIF(total!$B$8:$B$1007,total!B934,$F$8:$F$1007),0)</f>
        <v>0</v>
      </c>
      <c r="Q934" s="110">
        <f>SUMIF(total!$B$8:$B$1007,total!B934,$I$8:$I$1007)</f>
        <v>0</v>
      </c>
      <c r="R934" s="110">
        <f>SUMIF(acc!$B$8:$B$507,total!D934,acc!$J$8:$J$507)</f>
        <v>0</v>
      </c>
      <c r="S934" s="110">
        <f>IF(D934&lt;&gt;"",SUMIF(total!$D$8:$D$1007,total!D934,$F$8:$F$1007),0)</f>
        <v>0</v>
      </c>
      <c r="T934" s="110">
        <f>SUMIF(pay!$B$8:$B$507,total!G934,pay!$H$8:$H$507)</f>
        <v>0</v>
      </c>
      <c r="U934" s="110">
        <f>IF(G934&lt;&gt;"",SUMIF(total!$G$8:$G$1007,total!G934,$I$8:$I$1007),0)</f>
        <v>0</v>
      </c>
    </row>
    <row r="935" spans="1:21" x14ac:dyDescent="0.25">
      <c r="A935" s="69">
        <v>928</v>
      </c>
      <c r="B935" s="69" t="str">
        <f>IF(AND(C935&lt;&gt;"",C935&lt;&gt;" -  -  -  -  - "),VLOOKUP(C935,exp!$A$8:$B$507,2,FALSE),"")</f>
        <v/>
      </c>
      <c r="C935" s="60"/>
      <c r="D935" s="69" t="str">
        <f>IF(AND(E935&lt;&gt;"",E935&lt;&gt;" -  -  -  -  - "),VLOOKUP(E935,acc!$A$8:$B$507,2,FALSE),"")</f>
        <v/>
      </c>
      <c r="E935" s="60"/>
      <c r="F935" s="44"/>
      <c r="G935" s="69" t="str">
        <f>IF(AND(H935&lt;&gt;"",H935&lt;&gt;" -  -  -  -  - "),VLOOKUP(H935,pay!$A$8:$B$507,2,FALSE),"")</f>
        <v/>
      </c>
      <c r="H935" s="60"/>
      <c r="I935" s="44"/>
      <c r="J935" s="93" t="str">
        <f t="shared" si="70"/>
        <v>OK</v>
      </c>
      <c r="K935" s="93" t="str">
        <f t="shared" si="71"/>
        <v>OK</v>
      </c>
      <c r="L935" s="93" t="str">
        <f t="shared" si="72"/>
        <v>OK</v>
      </c>
      <c r="M935" s="93" t="str">
        <f t="shared" si="73"/>
        <v>OK</v>
      </c>
      <c r="N935" s="63" t="str">
        <f t="shared" si="74"/>
        <v/>
      </c>
      <c r="O935" s="110">
        <f>SUMIF(exp!$B$8:$B$507,total!B935,exp!$Q$8:$Q$507)</f>
        <v>0</v>
      </c>
      <c r="P935" s="111">
        <f>IF(B935&lt;&gt;"",SUMIF(total!$B$8:$B$1007,total!B935,$F$8:$F$1007),0)</f>
        <v>0</v>
      </c>
      <c r="Q935" s="110">
        <f>SUMIF(total!$B$8:$B$1007,total!B935,$I$8:$I$1007)</f>
        <v>0</v>
      </c>
      <c r="R935" s="110">
        <f>SUMIF(acc!$B$8:$B$507,total!D935,acc!$J$8:$J$507)</f>
        <v>0</v>
      </c>
      <c r="S935" s="110">
        <f>IF(D935&lt;&gt;"",SUMIF(total!$D$8:$D$1007,total!D935,$F$8:$F$1007),0)</f>
        <v>0</v>
      </c>
      <c r="T935" s="110">
        <f>SUMIF(pay!$B$8:$B$507,total!G935,pay!$H$8:$H$507)</f>
        <v>0</v>
      </c>
      <c r="U935" s="110">
        <f>IF(G935&lt;&gt;"",SUMIF(total!$G$8:$G$1007,total!G935,$I$8:$I$1007),0)</f>
        <v>0</v>
      </c>
    </row>
    <row r="936" spans="1:21" x14ac:dyDescent="0.25">
      <c r="A936" s="69">
        <v>929</v>
      </c>
      <c r="B936" s="69" t="str">
        <f>IF(AND(C936&lt;&gt;"",C936&lt;&gt;" -  -  -  -  - "),VLOOKUP(C936,exp!$A$8:$B$507,2,FALSE),"")</f>
        <v/>
      </c>
      <c r="C936" s="60"/>
      <c r="D936" s="69" t="str">
        <f>IF(AND(E936&lt;&gt;"",E936&lt;&gt;" -  -  -  -  - "),VLOOKUP(E936,acc!$A$8:$B$507,2,FALSE),"")</f>
        <v/>
      </c>
      <c r="E936" s="60"/>
      <c r="F936" s="44"/>
      <c r="G936" s="69" t="str">
        <f>IF(AND(H936&lt;&gt;"",H936&lt;&gt;" -  -  -  -  - "),VLOOKUP(H936,pay!$A$8:$B$507,2,FALSE),"")</f>
        <v/>
      </c>
      <c r="H936" s="60"/>
      <c r="I936" s="44"/>
      <c r="J936" s="93" t="str">
        <f t="shared" si="70"/>
        <v>OK</v>
      </c>
      <c r="K936" s="93" t="str">
        <f t="shared" si="71"/>
        <v>OK</v>
      </c>
      <c r="L936" s="93" t="str">
        <f t="shared" si="72"/>
        <v>OK</v>
      </c>
      <c r="M936" s="93" t="str">
        <f t="shared" si="73"/>
        <v>OK</v>
      </c>
      <c r="N936" s="63" t="str">
        <f t="shared" si="74"/>
        <v/>
      </c>
      <c r="O936" s="110">
        <f>SUMIF(exp!$B$8:$B$507,total!B936,exp!$Q$8:$Q$507)</f>
        <v>0</v>
      </c>
      <c r="P936" s="111">
        <f>IF(B936&lt;&gt;"",SUMIF(total!$B$8:$B$1007,total!B936,$F$8:$F$1007),0)</f>
        <v>0</v>
      </c>
      <c r="Q936" s="110">
        <f>SUMIF(total!$B$8:$B$1007,total!B936,$I$8:$I$1007)</f>
        <v>0</v>
      </c>
      <c r="R936" s="110">
        <f>SUMIF(acc!$B$8:$B$507,total!D936,acc!$J$8:$J$507)</f>
        <v>0</v>
      </c>
      <c r="S936" s="110">
        <f>IF(D936&lt;&gt;"",SUMIF(total!$D$8:$D$1007,total!D936,$F$8:$F$1007),0)</f>
        <v>0</v>
      </c>
      <c r="T936" s="110">
        <f>SUMIF(pay!$B$8:$B$507,total!G936,pay!$H$8:$H$507)</f>
        <v>0</v>
      </c>
      <c r="U936" s="110">
        <f>IF(G936&lt;&gt;"",SUMIF(total!$G$8:$G$1007,total!G936,$I$8:$I$1007),0)</f>
        <v>0</v>
      </c>
    </row>
    <row r="937" spans="1:21" x14ac:dyDescent="0.25">
      <c r="A937" s="69">
        <v>930</v>
      </c>
      <c r="B937" s="69" t="str">
        <f>IF(AND(C937&lt;&gt;"",C937&lt;&gt;" -  -  -  -  - "),VLOOKUP(C937,exp!$A$8:$B$507,2,FALSE),"")</f>
        <v/>
      </c>
      <c r="C937" s="60"/>
      <c r="D937" s="69" t="str">
        <f>IF(AND(E937&lt;&gt;"",E937&lt;&gt;" -  -  -  -  - "),VLOOKUP(E937,acc!$A$8:$B$507,2,FALSE),"")</f>
        <v/>
      </c>
      <c r="E937" s="60"/>
      <c r="F937" s="44"/>
      <c r="G937" s="69" t="str">
        <f>IF(AND(H937&lt;&gt;"",H937&lt;&gt;" -  -  -  -  - "),VLOOKUP(H937,pay!$A$8:$B$507,2,FALSE),"")</f>
        <v/>
      </c>
      <c r="H937" s="60"/>
      <c r="I937" s="44"/>
      <c r="J937" s="93" t="str">
        <f t="shared" si="70"/>
        <v>OK</v>
      </c>
      <c r="K937" s="93" t="str">
        <f t="shared" si="71"/>
        <v>OK</v>
      </c>
      <c r="L937" s="93" t="str">
        <f t="shared" si="72"/>
        <v>OK</v>
      </c>
      <c r="M937" s="93" t="str">
        <f t="shared" si="73"/>
        <v>OK</v>
      </c>
      <c r="N937" s="63" t="str">
        <f t="shared" si="74"/>
        <v/>
      </c>
      <c r="O937" s="110">
        <f>SUMIF(exp!$B$8:$B$507,total!B937,exp!$Q$8:$Q$507)</f>
        <v>0</v>
      </c>
      <c r="P937" s="111">
        <f>IF(B937&lt;&gt;"",SUMIF(total!$B$8:$B$1007,total!B937,$F$8:$F$1007),0)</f>
        <v>0</v>
      </c>
      <c r="Q937" s="110">
        <f>SUMIF(total!$B$8:$B$1007,total!B937,$I$8:$I$1007)</f>
        <v>0</v>
      </c>
      <c r="R937" s="110">
        <f>SUMIF(acc!$B$8:$B$507,total!D937,acc!$J$8:$J$507)</f>
        <v>0</v>
      </c>
      <c r="S937" s="110">
        <f>IF(D937&lt;&gt;"",SUMIF(total!$D$8:$D$1007,total!D937,$F$8:$F$1007),0)</f>
        <v>0</v>
      </c>
      <c r="T937" s="110">
        <f>SUMIF(pay!$B$8:$B$507,total!G937,pay!$H$8:$H$507)</f>
        <v>0</v>
      </c>
      <c r="U937" s="110">
        <f>IF(G937&lt;&gt;"",SUMIF(total!$G$8:$G$1007,total!G937,$I$8:$I$1007),0)</f>
        <v>0</v>
      </c>
    </row>
    <row r="938" spans="1:21" x14ac:dyDescent="0.25">
      <c r="A938" s="69">
        <v>931</v>
      </c>
      <c r="B938" s="69" t="str">
        <f>IF(AND(C938&lt;&gt;"",C938&lt;&gt;" -  -  -  -  - "),VLOOKUP(C938,exp!$A$8:$B$507,2,FALSE),"")</f>
        <v/>
      </c>
      <c r="C938" s="60"/>
      <c r="D938" s="69" t="str">
        <f>IF(AND(E938&lt;&gt;"",E938&lt;&gt;" -  -  -  -  - "),VLOOKUP(E938,acc!$A$8:$B$507,2,FALSE),"")</f>
        <v/>
      </c>
      <c r="E938" s="60"/>
      <c r="F938" s="44"/>
      <c r="G938" s="69" t="str">
        <f>IF(AND(H938&lt;&gt;"",H938&lt;&gt;" -  -  -  -  - "),VLOOKUP(H938,pay!$A$8:$B$507,2,FALSE),"")</f>
        <v/>
      </c>
      <c r="H938" s="60"/>
      <c r="I938" s="44"/>
      <c r="J938" s="93" t="str">
        <f t="shared" si="70"/>
        <v>OK</v>
      </c>
      <c r="K938" s="93" t="str">
        <f t="shared" si="71"/>
        <v>OK</v>
      </c>
      <c r="L938" s="93" t="str">
        <f t="shared" si="72"/>
        <v>OK</v>
      </c>
      <c r="M938" s="93" t="str">
        <f t="shared" si="73"/>
        <v>OK</v>
      </c>
      <c r="N938" s="63" t="str">
        <f t="shared" si="74"/>
        <v/>
      </c>
      <c r="O938" s="110">
        <f>SUMIF(exp!$B$8:$B$507,total!B938,exp!$Q$8:$Q$507)</f>
        <v>0</v>
      </c>
      <c r="P938" s="111">
        <f>IF(B938&lt;&gt;"",SUMIF(total!$B$8:$B$1007,total!B938,$F$8:$F$1007),0)</f>
        <v>0</v>
      </c>
      <c r="Q938" s="110">
        <f>SUMIF(total!$B$8:$B$1007,total!B938,$I$8:$I$1007)</f>
        <v>0</v>
      </c>
      <c r="R938" s="110">
        <f>SUMIF(acc!$B$8:$B$507,total!D938,acc!$J$8:$J$507)</f>
        <v>0</v>
      </c>
      <c r="S938" s="110">
        <f>IF(D938&lt;&gt;"",SUMIF(total!$D$8:$D$1007,total!D938,$F$8:$F$1007),0)</f>
        <v>0</v>
      </c>
      <c r="T938" s="110">
        <f>SUMIF(pay!$B$8:$B$507,total!G938,pay!$H$8:$H$507)</f>
        <v>0</v>
      </c>
      <c r="U938" s="110">
        <f>IF(G938&lt;&gt;"",SUMIF(total!$G$8:$G$1007,total!G938,$I$8:$I$1007),0)</f>
        <v>0</v>
      </c>
    </row>
    <row r="939" spans="1:21" x14ac:dyDescent="0.25">
      <c r="A939" s="69">
        <v>932</v>
      </c>
      <c r="B939" s="69" t="str">
        <f>IF(AND(C939&lt;&gt;"",C939&lt;&gt;" -  -  -  -  - "),VLOOKUP(C939,exp!$A$8:$B$507,2,FALSE),"")</f>
        <v/>
      </c>
      <c r="C939" s="60"/>
      <c r="D939" s="69" t="str">
        <f>IF(AND(E939&lt;&gt;"",E939&lt;&gt;" -  -  -  -  - "),VLOOKUP(E939,acc!$A$8:$B$507,2,FALSE),"")</f>
        <v/>
      </c>
      <c r="E939" s="60"/>
      <c r="F939" s="44"/>
      <c r="G939" s="69" t="str">
        <f>IF(AND(H939&lt;&gt;"",H939&lt;&gt;" -  -  -  -  - "),VLOOKUP(H939,pay!$A$8:$B$507,2,FALSE),"")</f>
        <v/>
      </c>
      <c r="H939" s="60"/>
      <c r="I939" s="44"/>
      <c r="J939" s="93" t="str">
        <f t="shared" si="70"/>
        <v>OK</v>
      </c>
      <c r="K939" s="93" t="str">
        <f t="shared" si="71"/>
        <v>OK</v>
      </c>
      <c r="L939" s="93" t="str">
        <f t="shared" si="72"/>
        <v>OK</v>
      </c>
      <c r="M939" s="93" t="str">
        <f t="shared" si="73"/>
        <v>OK</v>
      </c>
      <c r="N939" s="63" t="str">
        <f t="shared" si="74"/>
        <v/>
      </c>
      <c r="O939" s="110">
        <f>SUMIF(exp!$B$8:$B$507,total!B939,exp!$Q$8:$Q$507)</f>
        <v>0</v>
      </c>
      <c r="P939" s="111">
        <f>IF(B939&lt;&gt;"",SUMIF(total!$B$8:$B$1007,total!B939,$F$8:$F$1007),0)</f>
        <v>0</v>
      </c>
      <c r="Q939" s="110">
        <f>SUMIF(total!$B$8:$B$1007,total!B939,$I$8:$I$1007)</f>
        <v>0</v>
      </c>
      <c r="R939" s="110">
        <f>SUMIF(acc!$B$8:$B$507,total!D939,acc!$J$8:$J$507)</f>
        <v>0</v>
      </c>
      <c r="S939" s="110">
        <f>IF(D939&lt;&gt;"",SUMIF(total!$D$8:$D$1007,total!D939,$F$8:$F$1007),0)</f>
        <v>0</v>
      </c>
      <c r="T939" s="110">
        <f>SUMIF(pay!$B$8:$B$507,total!G939,pay!$H$8:$H$507)</f>
        <v>0</v>
      </c>
      <c r="U939" s="110">
        <f>IF(G939&lt;&gt;"",SUMIF(total!$G$8:$G$1007,total!G939,$I$8:$I$1007),0)</f>
        <v>0</v>
      </c>
    </row>
    <row r="940" spans="1:21" x14ac:dyDescent="0.25">
      <c r="A940" s="69">
        <v>933</v>
      </c>
      <c r="B940" s="69" t="str">
        <f>IF(AND(C940&lt;&gt;"",C940&lt;&gt;" -  -  -  -  - "),VLOOKUP(C940,exp!$A$8:$B$507,2,FALSE),"")</f>
        <v/>
      </c>
      <c r="C940" s="60"/>
      <c r="D940" s="69" t="str">
        <f>IF(AND(E940&lt;&gt;"",E940&lt;&gt;" -  -  -  -  - "),VLOOKUP(E940,acc!$A$8:$B$507,2,FALSE),"")</f>
        <v/>
      </c>
      <c r="E940" s="60"/>
      <c r="F940" s="44"/>
      <c r="G940" s="69" t="str">
        <f>IF(AND(H940&lt;&gt;"",H940&lt;&gt;" -  -  -  -  - "),VLOOKUP(H940,pay!$A$8:$B$507,2,FALSE),"")</f>
        <v/>
      </c>
      <c r="H940" s="60"/>
      <c r="I940" s="44"/>
      <c r="J940" s="93" t="str">
        <f t="shared" si="70"/>
        <v>OK</v>
      </c>
      <c r="K940" s="93" t="str">
        <f t="shared" si="71"/>
        <v>OK</v>
      </c>
      <c r="L940" s="93" t="str">
        <f t="shared" si="72"/>
        <v>OK</v>
      </c>
      <c r="M940" s="93" t="str">
        <f t="shared" si="73"/>
        <v>OK</v>
      </c>
      <c r="N940" s="63" t="str">
        <f t="shared" si="74"/>
        <v/>
      </c>
      <c r="O940" s="110">
        <f>SUMIF(exp!$B$8:$B$507,total!B940,exp!$Q$8:$Q$507)</f>
        <v>0</v>
      </c>
      <c r="P940" s="111">
        <f>IF(B940&lt;&gt;"",SUMIF(total!$B$8:$B$1007,total!B940,$F$8:$F$1007),0)</f>
        <v>0</v>
      </c>
      <c r="Q940" s="110">
        <f>SUMIF(total!$B$8:$B$1007,total!B940,$I$8:$I$1007)</f>
        <v>0</v>
      </c>
      <c r="R940" s="110">
        <f>SUMIF(acc!$B$8:$B$507,total!D940,acc!$J$8:$J$507)</f>
        <v>0</v>
      </c>
      <c r="S940" s="110">
        <f>IF(D940&lt;&gt;"",SUMIF(total!$D$8:$D$1007,total!D940,$F$8:$F$1007),0)</f>
        <v>0</v>
      </c>
      <c r="T940" s="110">
        <f>SUMIF(pay!$B$8:$B$507,total!G940,pay!$H$8:$H$507)</f>
        <v>0</v>
      </c>
      <c r="U940" s="110">
        <f>IF(G940&lt;&gt;"",SUMIF(total!$G$8:$G$1007,total!G940,$I$8:$I$1007),0)</f>
        <v>0</v>
      </c>
    </row>
    <row r="941" spans="1:21" x14ac:dyDescent="0.25">
      <c r="A941" s="69">
        <v>934</v>
      </c>
      <c r="B941" s="69" t="str">
        <f>IF(AND(C941&lt;&gt;"",C941&lt;&gt;" -  -  -  -  - "),VLOOKUP(C941,exp!$A$8:$B$507,2,FALSE),"")</f>
        <v/>
      </c>
      <c r="C941" s="60"/>
      <c r="D941" s="69" t="str">
        <f>IF(AND(E941&lt;&gt;"",E941&lt;&gt;" -  -  -  -  - "),VLOOKUP(E941,acc!$A$8:$B$507,2,FALSE),"")</f>
        <v/>
      </c>
      <c r="E941" s="60"/>
      <c r="F941" s="44"/>
      <c r="G941" s="69" t="str">
        <f>IF(AND(H941&lt;&gt;"",H941&lt;&gt;" -  -  -  -  - "),VLOOKUP(H941,pay!$A$8:$B$507,2,FALSE),"")</f>
        <v/>
      </c>
      <c r="H941" s="60"/>
      <c r="I941" s="44"/>
      <c r="J941" s="93" t="str">
        <f t="shared" si="70"/>
        <v>OK</v>
      </c>
      <c r="K941" s="93" t="str">
        <f t="shared" si="71"/>
        <v>OK</v>
      </c>
      <c r="L941" s="93" t="str">
        <f t="shared" si="72"/>
        <v>OK</v>
      </c>
      <c r="M941" s="93" t="str">
        <f t="shared" si="73"/>
        <v>OK</v>
      </c>
      <c r="N941" s="63" t="str">
        <f t="shared" si="74"/>
        <v/>
      </c>
      <c r="O941" s="110">
        <f>SUMIF(exp!$B$8:$B$507,total!B941,exp!$Q$8:$Q$507)</f>
        <v>0</v>
      </c>
      <c r="P941" s="111">
        <f>IF(B941&lt;&gt;"",SUMIF(total!$B$8:$B$1007,total!B941,$F$8:$F$1007),0)</f>
        <v>0</v>
      </c>
      <c r="Q941" s="110">
        <f>SUMIF(total!$B$8:$B$1007,total!B941,$I$8:$I$1007)</f>
        <v>0</v>
      </c>
      <c r="R941" s="110">
        <f>SUMIF(acc!$B$8:$B$507,total!D941,acc!$J$8:$J$507)</f>
        <v>0</v>
      </c>
      <c r="S941" s="110">
        <f>IF(D941&lt;&gt;"",SUMIF(total!$D$8:$D$1007,total!D941,$F$8:$F$1007),0)</f>
        <v>0</v>
      </c>
      <c r="T941" s="110">
        <f>SUMIF(pay!$B$8:$B$507,total!G941,pay!$H$8:$H$507)</f>
        <v>0</v>
      </c>
      <c r="U941" s="110">
        <f>IF(G941&lt;&gt;"",SUMIF(total!$G$8:$G$1007,total!G941,$I$8:$I$1007),0)</f>
        <v>0</v>
      </c>
    </row>
    <row r="942" spans="1:21" x14ac:dyDescent="0.25">
      <c r="A942" s="69">
        <v>935</v>
      </c>
      <c r="B942" s="69" t="str">
        <f>IF(AND(C942&lt;&gt;"",C942&lt;&gt;" -  -  -  -  - "),VLOOKUP(C942,exp!$A$8:$B$507,2,FALSE),"")</f>
        <v/>
      </c>
      <c r="C942" s="60"/>
      <c r="D942" s="69" t="str">
        <f>IF(AND(E942&lt;&gt;"",E942&lt;&gt;" -  -  -  -  - "),VLOOKUP(E942,acc!$A$8:$B$507,2,FALSE),"")</f>
        <v/>
      </c>
      <c r="E942" s="60"/>
      <c r="F942" s="44"/>
      <c r="G942" s="69" t="str">
        <f>IF(AND(H942&lt;&gt;"",H942&lt;&gt;" -  -  -  -  - "),VLOOKUP(H942,pay!$A$8:$B$507,2,FALSE),"")</f>
        <v/>
      </c>
      <c r="H942" s="60"/>
      <c r="I942" s="44"/>
      <c r="J942" s="93" t="str">
        <f t="shared" si="70"/>
        <v>OK</v>
      </c>
      <c r="K942" s="93" t="str">
        <f t="shared" si="71"/>
        <v>OK</v>
      </c>
      <c r="L942" s="93" t="str">
        <f t="shared" si="72"/>
        <v>OK</v>
      </c>
      <c r="M942" s="93" t="str">
        <f t="shared" si="73"/>
        <v>OK</v>
      </c>
      <c r="N942" s="63" t="str">
        <f t="shared" si="74"/>
        <v/>
      </c>
      <c r="O942" s="110">
        <f>SUMIF(exp!$B$8:$B$507,total!B942,exp!$Q$8:$Q$507)</f>
        <v>0</v>
      </c>
      <c r="P942" s="111">
        <f>IF(B942&lt;&gt;"",SUMIF(total!$B$8:$B$1007,total!B942,$F$8:$F$1007),0)</f>
        <v>0</v>
      </c>
      <c r="Q942" s="110">
        <f>SUMIF(total!$B$8:$B$1007,total!B942,$I$8:$I$1007)</f>
        <v>0</v>
      </c>
      <c r="R942" s="110">
        <f>SUMIF(acc!$B$8:$B$507,total!D942,acc!$J$8:$J$507)</f>
        <v>0</v>
      </c>
      <c r="S942" s="110">
        <f>IF(D942&lt;&gt;"",SUMIF(total!$D$8:$D$1007,total!D942,$F$8:$F$1007),0)</f>
        <v>0</v>
      </c>
      <c r="T942" s="110">
        <f>SUMIF(pay!$B$8:$B$507,total!G942,pay!$H$8:$H$507)</f>
        <v>0</v>
      </c>
      <c r="U942" s="110">
        <f>IF(G942&lt;&gt;"",SUMIF(total!$G$8:$G$1007,total!G942,$I$8:$I$1007),0)</f>
        <v>0</v>
      </c>
    </row>
    <row r="943" spans="1:21" x14ac:dyDescent="0.25">
      <c r="A943" s="69">
        <v>936</v>
      </c>
      <c r="B943" s="69" t="str">
        <f>IF(AND(C943&lt;&gt;"",C943&lt;&gt;" -  -  -  -  - "),VLOOKUP(C943,exp!$A$8:$B$507,2,FALSE),"")</f>
        <v/>
      </c>
      <c r="C943" s="60"/>
      <c r="D943" s="69" t="str">
        <f>IF(AND(E943&lt;&gt;"",E943&lt;&gt;" -  -  -  -  - "),VLOOKUP(E943,acc!$A$8:$B$507,2,FALSE),"")</f>
        <v/>
      </c>
      <c r="E943" s="60"/>
      <c r="F943" s="44"/>
      <c r="G943" s="69" t="str">
        <f>IF(AND(H943&lt;&gt;"",H943&lt;&gt;" -  -  -  -  - "),VLOOKUP(H943,pay!$A$8:$B$507,2,FALSE),"")</f>
        <v/>
      </c>
      <c r="H943" s="60"/>
      <c r="I943" s="44"/>
      <c r="J943" s="93" t="str">
        <f t="shared" si="70"/>
        <v>OK</v>
      </c>
      <c r="K943" s="93" t="str">
        <f t="shared" si="71"/>
        <v>OK</v>
      </c>
      <c r="L943" s="93" t="str">
        <f t="shared" si="72"/>
        <v>OK</v>
      </c>
      <c r="M943" s="93" t="str">
        <f t="shared" si="73"/>
        <v>OK</v>
      </c>
      <c r="N943" s="63" t="str">
        <f t="shared" si="74"/>
        <v/>
      </c>
      <c r="O943" s="110">
        <f>SUMIF(exp!$B$8:$B$507,total!B943,exp!$Q$8:$Q$507)</f>
        <v>0</v>
      </c>
      <c r="P943" s="111">
        <f>IF(B943&lt;&gt;"",SUMIF(total!$B$8:$B$1007,total!B943,$F$8:$F$1007),0)</f>
        <v>0</v>
      </c>
      <c r="Q943" s="110">
        <f>SUMIF(total!$B$8:$B$1007,total!B943,$I$8:$I$1007)</f>
        <v>0</v>
      </c>
      <c r="R943" s="110">
        <f>SUMIF(acc!$B$8:$B$507,total!D943,acc!$J$8:$J$507)</f>
        <v>0</v>
      </c>
      <c r="S943" s="110">
        <f>IF(D943&lt;&gt;"",SUMIF(total!$D$8:$D$1007,total!D943,$F$8:$F$1007),0)</f>
        <v>0</v>
      </c>
      <c r="T943" s="110">
        <f>SUMIF(pay!$B$8:$B$507,total!G943,pay!$H$8:$H$507)</f>
        <v>0</v>
      </c>
      <c r="U943" s="110">
        <f>IF(G943&lt;&gt;"",SUMIF(total!$G$8:$G$1007,total!G943,$I$8:$I$1007),0)</f>
        <v>0</v>
      </c>
    </row>
    <row r="944" spans="1:21" x14ac:dyDescent="0.25">
      <c r="A944" s="69">
        <v>937</v>
      </c>
      <c r="B944" s="69" t="str">
        <f>IF(AND(C944&lt;&gt;"",C944&lt;&gt;" -  -  -  -  - "),VLOOKUP(C944,exp!$A$8:$B$507,2,FALSE),"")</f>
        <v/>
      </c>
      <c r="C944" s="60"/>
      <c r="D944" s="69" t="str">
        <f>IF(AND(E944&lt;&gt;"",E944&lt;&gt;" -  -  -  -  - "),VLOOKUP(E944,acc!$A$8:$B$507,2,FALSE),"")</f>
        <v/>
      </c>
      <c r="E944" s="60"/>
      <c r="F944" s="44"/>
      <c r="G944" s="69" t="str">
        <f>IF(AND(H944&lt;&gt;"",H944&lt;&gt;" -  -  -  -  - "),VLOOKUP(H944,pay!$A$8:$B$507,2,FALSE),"")</f>
        <v/>
      </c>
      <c r="H944" s="60"/>
      <c r="I944" s="44"/>
      <c r="J944" s="93" t="str">
        <f t="shared" si="70"/>
        <v>OK</v>
      </c>
      <c r="K944" s="93" t="str">
        <f t="shared" si="71"/>
        <v>OK</v>
      </c>
      <c r="L944" s="93" t="str">
        <f t="shared" si="72"/>
        <v>OK</v>
      </c>
      <c r="M944" s="93" t="str">
        <f t="shared" si="73"/>
        <v>OK</v>
      </c>
      <c r="N944" s="63" t="str">
        <f t="shared" si="74"/>
        <v/>
      </c>
      <c r="O944" s="110">
        <f>SUMIF(exp!$B$8:$B$507,total!B944,exp!$Q$8:$Q$507)</f>
        <v>0</v>
      </c>
      <c r="P944" s="111">
        <f>IF(B944&lt;&gt;"",SUMIF(total!$B$8:$B$1007,total!B944,$F$8:$F$1007),0)</f>
        <v>0</v>
      </c>
      <c r="Q944" s="110">
        <f>SUMIF(total!$B$8:$B$1007,total!B944,$I$8:$I$1007)</f>
        <v>0</v>
      </c>
      <c r="R944" s="110">
        <f>SUMIF(acc!$B$8:$B$507,total!D944,acc!$J$8:$J$507)</f>
        <v>0</v>
      </c>
      <c r="S944" s="110">
        <f>IF(D944&lt;&gt;"",SUMIF(total!$D$8:$D$1007,total!D944,$F$8:$F$1007),0)</f>
        <v>0</v>
      </c>
      <c r="T944" s="110">
        <f>SUMIF(pay!$B$8:$B$507,total!G944,pay!$H$8:$H$507)</f>
        <v>0</v>
      </c>
      <c r="U944" s="110">
        <f>IF(G944&lt;&gt;"",SUMIF(total!$G$8:$G$1007,total!G944,$I$8:$I$1007),0)</f>
        <v>0</v>
      </c>
    </row>
    <row r="945" spans="1:21" x14ac:dyDescent="0.25">
      <c r="A945" s="69">
        <v>938</v>
      </c>
      <c r="B945" s="69" t="str">
        <f>IF(AND(C945&lt;&gt;"",C945&lt;&gt;" -  -  -  -  - "),VLOOKUP(C945,exp!$A$8:$B$507,2,FALSE),"")</f>
        <v/>
      </c>
      <c r="C945" s="60"/>
      <c r="D945" s="69" t="str">
        <f>IF(AND(E945&lt;&gt;"",E945&lt;&gt;" -  -  -  -  - "),VLOOKUP(E945,acc!$A$8:$B$507,2,FALSE),"")</f>
        <v/>
      </c>
      <c r="E945" s="60"/>
      <c r="F945" s="44"/>
      <c r="G945" s="69" t="str">
        <f>IF(AND(H945&lt;&gt;"",H945&lt;&gt;" -  -  -  -  - "),VLOOKUP(H945,pay!$A$8:$B$507,2,FALSE),"")</f>
        <v/>
      </c>
      <c r="H945" s="60"/>
      <c r="I945" s="44"/>
      <c r="J945" s="93" t="str">
        <f t="shared" si="70"/>
        <v>OK</v>
      </c>
      <c r="K945" s="93" t="str">
        <f t="shared" si="71"/>
        <v>OK</v>
      </c>
      <c r="L945" s="93" t="str">
        <f t="shared" si="72"/>
        <v>OK</v>
      </c>
      <c r="M945" s="93" t="str">
        <f t="shared" si="73"/>
        <v>OK</v>
      </c>
      <c r="N945" s="63" t="str">
        <f t="shared" si="74"/>
        <v/>
      </c>
      <c r="O945" s="110">
        <f>SUMIF(exp!$B$8:$B$507,total!B945,exp!$Q$8:$Q$507)</f>
        <v>0</v>
      </c>
      <c r="P945" s="111">
        <f>IF(B945&lt;&gt;"",SUMIF(total!$B$8:$B$1007,total!B945,$F$8:$F$1007),0)</f>
        <v>0</v>
      </c>
      <c r="Q945" s="110">
        <f>SUMIF(total!$B$8:$B$1007,total!B945,$I$8:$I$1007)</f>
        <v>0</v>
      </c>
      <c r="R945" s="110">
        <f>SUMIF(acc!$B$8:$B$507,total!D945,acc!$J$8:$J$507)</f>
        <v>0</v>
      </c>
      <c r="S945" s="110">
        <f>IF(D945&lt;&gt;"",SUMIF(total!$D$8:$D$1007,total!D945,$F$8:$F$1007),0)</f>
        <v>0</v>
      </c>
      <c r="T945" s="110">
        <f>SUMIF(pay!$B$8:$B$507,total!G945,pay!$H$8:$H$507)</f>
        <v>0</v>
      </c>
      <c r="U945" s="110">
        <f>IF(G945&lt;&gt;"",SUMIF(total!$G$8:$G$1007,total!G945,$I$8:$I$1007),0)</f>
        <v>0</v>
      </c>
    </row>
    <row r="946" spans="1:21" x14ac:dyDescent="0.25">
      <c r="A946" s="69">
        <v>939</v>
      </c>
      <c r="B946" s="69" t="str">
        <f>IF(AND(C946&lt;&gt;"",C946&lt;&gt;" -  -  -  -  - "),VLOOKUP(C946,exp!$A$8:$B$507,2,FALSE),"")</f>
        <v/>
      </c>
      <c r="C946" s="60"/>
      <c r="D946" s="69" t="str">
        <f>IF(AND(E946&lt;&gt;"",E946&lt;&gt;" -  -  -  -  - "),VLOOKUP(E946,acc!$A$8:$B$507,2,FALSE),"")</f>
        <v/>
      </c>
      <c r="E946" s="60"/>
      <c r="F946" s="44"/>
      <c r="G946" s="69" t="str">
        <f>IF(AND(H946&lt;&gt;"",H946&lt;&gt;" -  -  -  -  - "),VLOOKUP(H946,pay!$A$8:$B$507,2,FALSE),"")</f>
        <v/>
      </c>
      <c r="H946" s="60"/>
      <c r="I946" s="44"/>
      <c r="J946" s="93" t="str">
        <f t="shared" si="70"/>
        <v>OK</v>
      </c>
      <c r="K946" s="93" t="str">
        <f t="shared" si="71"/>
        <v>OK</v>
      </c>
      <c r="L946" s="93" t="str">
        <f t="shared" si="72"/>
        <v>OK</v>
      </c>
      <c r="M946" s="93" t="str">
        <f t="shared" si="73"/>
        <v>OK</v>
      </c>
      <c r="N946" s="63" t="str">
        <f t="shared" si="74"/>
        <v/>
      </c>
      <c r="O946" s="110">
        <f>SUMIF(exp!$B$8:$B$507,total!B946,exp!$Q$8:$Q$507)</f>
        <v>0</v>
      </c>
      <c r="P946" s="111">
        <f>IF(B946&lt;&gt;"",SUMIF(total!$B$8:$B$1007,total!B946,$F$8:$F$1007),0)</f>
        <v>0</v>
      </c>
      <c r="Q946" s="110">
        <f>SUMIF(total!$B$8:$B$1007,total!B946,$I$8:$I$1007)</f>
        <v>0</v>
      </c>
      <c r="R946" s="110">
        <f>SUMIF(acc!$B$8:$B$507,total!D946,acc!$J$8:$J$507)</f>
        <v>0</v>
      </c>
      <c r="S946" s="110">
        <f>IF(D946&lt;&gt;"",SUMIF(total!$D$8:$D$1007,total!D946,$F$8:$F$1007),0)</f>
        <v>0</v>
      </c>
      <c r="T946" s="110">
        <f>SUMIF(pay!$B$8:$B$507,total!G946,pay!$H$8:$H$507)</f>
        <v>0</v>
      </c>
      <c r="U946" s="110">
        <f>IF(G946&lt;&gt;"",SUMIF(total!$G$8:$G$1007,total!G946,$I$8:$I$1007),0)</f>
        <v>0</v>
      </c>
    </row>
    <row r="947" spans="1:21" x14ac:dyDescent="0.25">
      <c r="A947" s="69">
        <v>940</v>
      </c>
      <c r="B947" s="69" t="str">
        <f>IF(AND(C947&lt;&gt;"",C947&lt;&gt;" -  -  -  -  - "),VLOOKUP(C947,exp!$A$8:$B$507,2,FALSE),"")</f>
        <v/>
      </c>
      <c r="C947" s="60"/>
      <c r="D947" s="69" t="str">
        <f>IF(AND(E947&lt;&gt;"",E947&lt;&gt;" -  -  -  -  - "),VLOOKUP(E947,acc!$A$8:$B$507,2,FALSE),"")</f>
        <v/>
      </c>
      <c r="E947" s="60"/>
      <c r="F947" s="44"/>
      <c r="G947" s="69" t="str">
        <f>IF(AND(H947&lt;&gt;"",H947&lt;&gt;" -  -  -  -  - "),VLOOKUP(H947,pay!$A$8:$B$507,2,FALSE),"")</f>
        <v/>
      </c>
      <c r="H947" s="60"/>
      <c r="I947" s="44"/>
      <c r="J947" s="93" t="str">
        <f t="shared" si="70"/>
        <v>OK</v>
      </c>
      <c r="K947" s="93" t="str">
        <f t="shared" si="71"/>
        <v>OK</v>
      </c>
      <c r="L947" s="93" t="str">
        <f t="shared" si="72"/>
        <v>OK</v>
      </c>
      <c r="M947" s="93" t="str">
        <f t="shared" si="73"/>
        <v>OK</v>
      </c>
      <c r="N947" s="63" t="str">
        <f t="shared" si="74"/>
        <v/>
      </c>
      <c r="O947" s="110">
        <f>SUMIF(exp!$B$8:$B$507,total!B947,exp!$Q$8:$Q$507)</f>
        <v>0</v>
      </c>
      <c r="P947" s="111">
        <f>IF(B947&lt;&gt;"",SUMIF(total!$B$8:$B$1007,total!B947,$F$8:$F$1007),0)</f>
        <v>0</v>
      </c>
      <c r="Q947" s="110">
        <f>SUMIF(total!$B$8:$B$1007,total!B947,$I$8:$I$1007)</f>
        <v>0</v>
      </c>
      <c r="R947" s="110">
        <f>SUMIF(acc!$B$8:$B$507,total!D947,acc!$J$8:$J$507)</f>
        <v>0</v>
      </c>
      <c r="S947" s="110">
        <f>IF(D947&lt;&gt;"",SUMIF(total!$D$8:$D$1007,total!D947,$F$8:$F$1007),0)</f>
        <v>0</v>
      </c>
      <c r="T947" s="110">
        <f>SUMIF(pay!$B$8:$B$507,total!G947,pay!$H$8:$H$507)</f>
        <v>0</v>
      </c>
      <c r="U947" s="110">
        <f>IF(G947&lt;&gt;"",SUMIF(total!$G$8:$G$1007,total!G947,$I$8:$I$1007),0)</f>
        <v>0</v>
      </c>
    </row>
    <row r="948" spans="1:21" x14ac:dyDescent="0.25">
      <c r="A948" s="69">
        <v>941</v>
      </c>
      <c r="B948" s="69" t="str">
        <f>IF(AND(C948&lt;&gt;"",C948&lt;&gt;" -  -  -  -  - "),VLOOKUP(C948,exp!$A$8:$B$507,2,FALSE),"")</f>
        <v/>
      </c>
      <c r="C948" s="60"/>
      <c r="D948" s="69" t="str">
        <f>IF(AND(E948&lt;&gt;"",E948&lt;&gt;" -  -  -  -  - "),VLOOKUP(E948,acc!$A$8:$B$507,2,FALSE),"")</f>
        <v/>
      </c>
      <c r="E948" s="60"/>
      <c r="F948" s="44"/>
      <c r="G948" s="69" t="str">
        <f>IF(AND(H948&lt;&gt;"",H948&lt;&gt;" -  -  -  -  - "),VLOOKUP(H948,pay!$A$8:$B$507,2,FALSE),"")</f>
        <v/>
      </c>
      <c r="H948" s="60"/>
      <c r="I948" s="44"/>
      <c r="J948" s="93" t="str">
        <f t="shared" si="70"/>
        <v>OK</v>
      </c>
      <c r="K948" s="93" t="str">
        <f t="shared" si="71"/>
        <v>OK</v>
      </c>
      <c r="L948" s="93" t="str">
        <f t="shared" si="72"/>
        <v>OK</v>
      </c>
      <c r="M948" s="93" t="str">
        <f t="shared" si="73"/>
        <v>OK</v>
      </c>
      <c r="N948" s="63" t="str">
        <f t="shared" si="74"/>
        <v/>
      </c>
      <c r="O948" s="110">
        <f>SUMIF(exp!$B$8:$B$507,total!B948,exp!$Q$8:$Q$507)</f>
        <v>0</v>
      </c>
      <c r="P948" s="111">
        <f>IF(B948&lt;&gt;"",SUMIF(total!$B$8:$B$1007,total!B948,$F$8:$F$1007),0)</f>
        <v>0</v>
      </c>
      <c r="Q948" s="110">
        <f>SUMIF(total!$B$8:$B$1007,total!B948,$I$8:$I$1007)</f>
        <v>0</v>
      </c>
      <c r="R948" s="110">
        <f>SUMIF(acc!$B$8:$B$507,total!D948,acc!$J$8:$J$507)</f>
        <v>0</v>
      </c>
      <c r="S948" s="110">
        <f>IF(D948&lt;&gt;"",SUMIF(total!$D$8:$D$1007,total!D948,$F$8:$F$1007),0)</f>
        <v>0</v>
      </c>
      <c r="T948" s="110">
        <f>SUMIF(pay!$B$8:$B$507,total!G948,pay!$H$8:$H$507)</f>
        <v>0</v>
      </c>
      <c r="U948" s="110">
        <f>IF(G948&lt;&gt;"",SUMIF(total!$G$8:$G$1007,total!G948,$I$8:$I$1007),0)</f>
        <v>0</v>
      </c>
    </row>
    <row r="949" spans="1:21" x14ac:dyDescent="0.25">
      <c r="A949" s="69">
        <v>942</v>
      </c>
      <c r="B949" s="69" t="str">
        <f>IF(AND(C949&lt;&gt;"",C949&lt;&gt;" -  -  -  -  - "),VLOOKUP(C949,exp!$A$8:$B$507,2,FALSE),"")</f>
        <v/>
      </c>
      <c r="C949" s="60"/>
      <c r="D949" s="69" t="str">
        <f>IF(AND(E949&lt;&gt;"",E949&lt;&gt;" -  -  -  -  - "),VLOOKUP(E949,acc!$A$8:$B$507,2,FALSE),"")</f>
        <v/>
      </c>
      <c r="E949" s="60"/>
      <c r="F949" s="44"/>
      <c r="G949" s="69" t="str">
        <f>IF(AND(H949&lt;&gt;"",H949&lt;&gt;" -  -  -  -  - "),VLOOKUP(H949,pay!$A$8:$B$507,2,FALSE),"")</f>
        <v/>
      </c>
      <c r="H949" s="60"/>
      <c r="I949" s="44"/>
      <c r="J949" s="93" t="str">
        <f t="shared" si="70"/>
        <v>OK</v>
      </c>
      <c r="K949" s="93" t="str">
        <f t="shared" si="71"/>
        <v>OK</v>
      </c>
      <c r="L949" s="93" t="str">
        <f t="shared" si="72"/>
        <v>OK</v>
      </c>
      <c r="M949" s="93" t="str">
        <f t="shared" si="73"/>
        <v>OK</v>
      </c>
      <c r="N949" s="63" t="str">
        <f t="shared" si="74"/>
        <v/>
      </c>
      <c r="O949" s="110">
        <f>SUMIF(exp!$B$8:$B$507,total!B949,exp!$Q$8:$Q$507)</f>
        <v>0</v>
      </c>
      <c r="P949" s="111">
        <f>IF(B949&lt;&gt;"",SUMIF(total!$B$8:$B$1007,total!B949,$F$8:$F$1007),0)</f>
        <v>0</v>
      </c>
      <c r="Q949" s="110">
        <f>SUMIF(total!$B$8:$B$1007,total!B949,$I$8:$I$1007)</f>
        <v>0</v>
      </c>
      <c r="R949" s="110">
        <f>SUMIF(acc!$B$8:$B$507,total!D949,acc!$J$8:$J$507)</f>
        <v>0</v>
      </c>
      <c r="S949" s="110">
        <f>IF(D949&lt;&gt;"",SUMIF(total!$D$8:$D$1007,total!D949,$F$8:$F$1007),0)</f>
        <v>0</v>
      </c>
      <c r="T949" s="110">
        <f>SUMIF(pay!$B$8:$B$507,total!G949,pay!$H$8:$H$507)</f>
        <v>0</v>
      </c>
      <c r="U949" s="110">
        <f>IF(G949&lt;&gt;"",SUMIF(total!$G$8:$G$1007,total!G949,$I$8:$I$1007),0)</f>
        <v>0</v>
      </c>
    </row>
    <row r="950" spans="1:21" x14ac:dyDescent="0.25">
      <c r="A950" s="69">
        <v>943</v>
      </c>
      <c r="B950" s="69" t="str">
        <f>IF(AND(C950&lt;&gt;"",C950&lt;&gt;" -  -  -  -  - "),VLOOKUP(C950,exp!$A$8:$B$507,2,FALSE),"")</f>
        <v/>
      </c>
      <c r="C950" s="60"/>
      <c r="D950" s="69" t="str">
        <f>IF(AND(E950&lt;&gt;"",E950&lt;&gt;" -  -  -  -  - "),VLOOKUP(E950,acc!$A$8:$B$507,2,FALSE),"")</f>
        <v/>
      </c>
      <c r="E950" s="60"/>
      <c r="F950" s="44"/>
      <c r="G950" s="69" t="str">
        <f>IF(AND(H950&lt;&gt;"",H950&lt;&gt;" -  -  -  -  - "),VLOOKUP(H950,pay!$A$8:$B$507,2,FALSE),"")</f>
        <v/>
      </c>
      <c r="H950" s="60"/>
      <c r="I950" s="44"/>
      <c r="J950" s="93" t="str">
        <f t="shared" si="70"/>
        <v>OK</v>
      </c>
      <c r="K950" s="93" t="str">
        <f t="shared" si="71"/>
        <v>OK</v>
      </c>
      <c r="L950" s="93" t="str">
        <f t="shared" si="72"/>
        <v>OK</v>
      </c>
      <c r="M950" s="93" t="str">
        <f t="shared" si="73"/>
        <v>OK</v>
      </c>
      <c r="N950" s="63" t="str">
        <f t="shared" si="74"/>
        <v/>
      </c>
      <c r="O950" s="110">
        <f>SUMIF(exp!$B$8:$B$507,total!B950,exp!$Q$8:$Q$507)</f>
        <v>0</v>
      </c>
      <c r="P950" s="111">
        <f>IF(B950&lt;&gt;"",SUMIF(total!$B$8:$B$1007,total!B950,$F$8:$F$1007),0)</f>
        <v>0</v>
      </c>
      <c r="Q950" s="110">
        <f>SUMIF(total!$B$8:$B$1007,total!B950,$I$8:$I$1007)</f>
        <v>0</v>
      </c>
      <c r="R950" s="110">
        <f>SUMIF(acc!$B$8:$B$507,total!D950,acc!$J$8:$J$507)</f>
        <v>0</v>
      </c>
      <c r="S950" s="110">
        <f>IF(D950&lt;&gt;"",SUMIF(total!$D$8:$D$1007,total!D950,$F$8:$F$1007),0)</f>
        <v>0</v>
      </c>
      <c r="T950" s="110">
        <f>SUMIF(pay!$B$8:$B$507,total!G950,pay!$H$8:$H$507)</f>
        <v>0</v>
      </c>
      <c r="U950" s="110">
        <f>IF(G950&lt;&gt;"",SUMIF(total!$G$8:$G$1007,total!G950,$I$8:$I$1007),0)</f>
        <v>0</v>
      </c>
    </row>
    <row r="951" spans="1:21" x14ac:dyDescent="0.25">
      <c r="A951" s="69">
        <v>944</v>
      </c>
      <c r="B951" s="69" t="str">
        <f>IF(AND(C951&lt;&gt;"",C951&lt;&gt;" -  -  -  -  - "),VLOOKUP(C951,exp!$A$8:$B$507,2,FALSE),"")</f>
        <v/>
      </c>
      <c r="C951" s="60"/>
      <c r="D951" s="69" t="str">
        <f>IF(AND(E951&lt;&gt;"",E951&lt;&gt;" -  -  -  -  - "),VLOOKUP(E951,acc!$A$8:$B$507,2,FALSE),"")</f>
        <v/>
      </c>
      <c r="E951" s="60"/>
      <c r="F951" s="44"/>
      <c r="G951" s="69" t="str">
        <f>IF(AND(H951&lt;&gt;"",H951&lt;&gt;" -  -  -  -  - "),VLOOKUP(H951,pay!$A$8:$B$507,2,FALSE),"")</f>
        <v/>
      </c>
      <c r="H951" s="60"/>
      <c r="I951" s="44"/>
      <c r="J951" s="93" t="str">
        <f t="shared" si="70"/>
        <v>OK</v>
      </c>
      <c r="K951" s="93" t="str">
        <f t="shared" si="71"/>
        <v>OK</v>
      </c>
      <c r="L951" s="93" t="str">
        <f t="shared" si="72"/>
        <v>OK</v>
      </c>
      <c r="M951" s="93" t="str">
        <f t="shared" si="73"/>
        <v>OK</v>
      </c>
      <c r="N951" s="63" t="str">
        <f t="shared" si="74"/>
        <v/>
      </c>
      <c r="O951" s="110">
        <f>SUMIF(exp!$B$8:$B$507,total!B951,exp!$Q$8:$Q$507)</f>
        <v>0</v>
      </c>
      <c r="P951" s="111">
        <f>IF(B951&lt;&gt;"",SUMIF(total!$B$8:$B$1007,total!B951,$F$8:$F$1007),0)</f>
        <v>0</v>
      </c>
      <c r="Q951" s="110">
        <f>SUMIF(total!$B$8:$B$1007,total!B951,$I$8:$I$1007)</f>
        <v>0</v>
      </c>
      <c r="R951" s="110">
        <f>SUMIF(acc!$B$8:$B$507,total!D951,acc!$J$8:$J$507)</f>
        <v>0</v>
      </c>
      <c r="S951" s="110">
        <f>IF(D951&lt;&gt;"",SUMIF(total!$D$8:$D$1007,total!D951,$F$8:$F$1007),0)</f>
        <v>0</v>
      </c>
      <c r="T951" s="110">
        <f>SUMIF(pay!$B$8:$B$507,total!G951,pay!$H$8:$H$507)</f>
        <v>0</v>
      </c>
      <c r="U951" s="110">
        <f>IF(G951&lt;&gt;"",SUMIF(total!$G$8:$G$1007,total!G951,$I$8:$I$1007),0)</f>
        <v>0</v>
      </c>
    </row>
    <row r="952" spans="1:21" x14ac:dyDescent="0.25">
      <c r="A952" s="69">
        <v>945</v>
      </c>
      <c r="B952" s="69" t="str">
        <f>IF(AND(C952&lt;&gt;"",C952&lt;&gt;" -  -  -  -  - "),VLOOKUP(C952,exp!$A$8:$B$507,2,FALSE),"")</f>
        <v/>
      </c>
      <c r="C952" s="60"/>
      <c r="D952" s="69" t="str">
        <f>IF(AND(E952&lt;&gt;"",E952&lt;&gt;" -  -  -  -  - "),VLOOKUP(E952,acc!$A$8:$B$507,2,FALSE),"")</f>
        <v/>
      </c>
      <c r="E952" s="60"/>
      <c r="F952" s="44"/>
      <c r="G952" s="69" t="str">
        <f>IF(AND(H952&lt;&gt;"",H952&lt;&gt;" -  -  -  -  - "),VLOOKUP(H952,pay!$A$8:$B$507,2,FALSE),"")</f>
        <v/>
      </c>
      <c r="H952" s="60"/>
      <c r="I952" s="44"/>
      <c r="J952" s="93" t="str">
        <f t="shared" si="70"/>
        <v>OK</v>
      </c>
      <c r="K952" s="93" t="str">
        <f t="shared" si="71"/>
        <v>OK</v>
      </c>
      <c r="L952" s="93" t="str">
        <f t="shared" si="72"/>
        <v>OK</v>
      </c>
      <c r="M952" s="93" t="str">
        <f t="shared" si="73"/>
        <v>OK</v>
      </c>
      <c r="N952" s="63" t="str">
        <f t="shared" si="74"/>
        <v/>
      </c>
      <c r="O952" s="110">
        <f>SUMIF(exp!$B$8:$B$507,total!B952,exp!$Q$8:$Q$507)</f>
        <v>0</v>
      </c>
      <c r="P952" s="111">
        <f>IF(B952&lt;&gt;"",SUMIF(total!$B$8:$B$1007,total!B952,$F$8:$F$1007),0)</f>
        <v>0</v>
      </c>
      <c r="Q952" s="110">
        <f>SUMIF(total!$B$8:$B$1007,total!B952,$I$8:$I$1007)</f>
        <v>0</v>
      </c>
      <c r="R952" s="110">
        <f>SUMIF(acc!$B$8:$B$507,total!D952,acc!$J$8:$J$507)</f>
        <v>0</v>
      </c>
      <c r="S952" s="110">
        <f>IF(D952&lt;&gt;"",SUMIF(total!$D$8:$D$1007,total!D952,$F$8:$F$1007),0)</f>
        <v>0</v>
      </c>
      <c r="T952" s="110">
        <f>SUMIF(pay!$B$8:$B$507,total!G952,pay!$H$8:$H$507)</f>
        <v>0</v>
      </c>
      <c r="U952" s="110">
        <f>IF(G952&lt;&gt;"",SUMIF(total!$G$8:$G$1007,total!G952,$I$8:$I$1007),0)</f>
        <v>0</v>
      </c>
    </row>
    <row r="953" spans="1:21" x14ac:dyDescent="0.25">
      <c r="A953" s="69">
        <v>946</v>
      </c>
      <c r="B953" s="69" t="str">
        <f>IF(AND(C953&lt;&gt;"",C953&lt;&gt;" -  -  -  -  - "),VLOOKUP(C953,exp!$A$8:$B$507,2,FALSE),"")</f>
        <v/>
      </c>
      <c r="C953" s="60"/>
      <c r="D953" s="69" t="str">
        <f>IF(AND(E953&lt;&gt;"",E953&lt;&gt;" -  -  -  -  - "),VLOOKUP(E953,acc!$A$8:$B$507,2,FALSE),"")</f>
        <v/>
      </c>
      <c r="E953" s="60"/>
      <c r="F953" s="44"/>
      <c r="G953" s="69" t="str">
        <f>IF(AND(H953&lt;&gt;"",H953&lt;&gt;" -  -  -  -  - "),VLOOKUP(H953,pay!$A$8:$B$507,2,FALSE),"")</f>
        <v/>
      </c>
      <c r="H953" s="60"/>
      <c r="I953" s="44"/>
      <c r="J953" s="93" t="str">
        <f t="shared" si="70"/>
        <v>OK</v>
      </c>
      <c r="K953" s="93" t="str">
        <f t="shared" si="71"/>
        <v>OK</v>
      </c>
      <c r="L953" s="93" t="str">
        <f t="shared" si="72"/>
        <v>OK</v>
      </c>
      <c r="M953" s="93" t="str">
        <f t="shared" si="73"/>
        <v>OK</v>
      </c>
      <c r="N953" s="63" t="str">
        <f t="shared" si="74"/>
        <v/>
      </c>
      <c r="O953" s="110">
        <f>SUMIF(exp!$B$8:$B$507,total!B953,exp!$Q$8:$Q$507)</f>
        <v>0</v>
      </c>
      <c r="P953" s="111">
        <f>IF(B953&lt;&gt;"",SUMIF(total!$B$8:$B$1007,total!B953,$F$8:$F$1007),0)</f>
        <v>0</v>
      </c>
      <c r="Q953" s="110">
        <f>SUMIF(total!$B$8:$B$1007,total!B953,$I$8:$I$1007)</f>
        <v>0</v>
      </c>
      <c r="R953" s="110">
        <f>SUMIF(acc!$B$8:$B$507,total!D953,acc!$J$8:$J$507)</f>
        <v>0</v>
      </c>
      <c r="S953" s="110">
        <f>IF(D953&lt;&gt;"",SUMIF(total!$D$8:$D$1007,total!D953,$F$8:$F$1007),0)</f>
        <v>0</v>
      </c>
      <c r="T953" s="110">
        <f>SUMIF(pay!$B$8:$B$507,total!G953,pay!$H$8:$H$507)</f>
        <v>0</v>
      </c>
      <c r="U953" s="110">
        <f>IF(G953&lt;&gt;"",SUMIF(total!$G$8:$G$1007,total!G953,$I$8:$I$1007),0)</f>
        <v>0</v>
      </c>
    </row>
    <row r="954" spans="1:21" x14ac:dyDescent="0.25">
      <c r="A954" s="69">
        <v>947</v>
      </c>
      <c r="B954" s="69" t="str">
        <f>IF(AND(C954&lt;&gt;"",C954&lt;&gt;" -  -  -  -  - "),VLOOKUP(C954,exp!$A$8:$B$507,2,FALSE),"")</f>
        <v/>
      </c>
      <c r="C954" s="60"/>
      <c r="D954" s="69" t="str">
        <f>IF(AND(E954&lt;&gt;"",E954&lt;&gt;" -  -  -  -  - "),VLOOKUP(E954,acc!$A$8:$B$507,2,FALSE),"")</f>
        <v/>
      </c>
      <c r="E954" s="60"/>
      <c r="F954" s="44"/>
      <c r="G954" s="69" t="str">
        <f>IF(AND(H954&lt;&gt;"",H954&lt;&gt;" -  -  -  -  - "),VLOOKUP(H954,pay!$A$8:$B$507,2,FALSE),"")</f>
        <v/>
      </c>
      <c r="H954" s="60"/>
      <c r="I954" s="44"/>
      <c r="J954" s="93" t="str">
        <f t="shared" si="70"/>
        <v>OK</v>
      </c>
      <c r="K954" s="93" t="str">
        <f t="shared" si="71"/>
        <v>OK</v>
      </c>
      <c r="L954" s="93" t="str">
        <f t="shared" si="72"/>
        <v>OK</v>
      </c>
      <c r="M954" s="93" t="str">
        <f t="shared" si="73"/>
        <v>OK</v>
      </c>
      <c r="N954" s="63" t="str">
        <f t="shared" si="74"/>
        <v/>
      </c>
      <c r="O954" s="110">
        <f>SUMIF(exp!$B$8:$B$507,total!B954,exp!$Q$8:$Q$507)</f>
        <v>0</v>
      </c>
      <c r="P954" s="111">
        <f>IF(B954&lt;&gt;"",SUMIF(total!$B$8:$B$1007,total!B954,$F$8:$F$1007),0)</f>
        <v>0</v>
      </c>
      <c r="Q954" s="110">
        <f>SUMIF(total!$B$8:$B$1007,total!B954,$I$8:$I$1007)</f>
        <v>0</v>
      </c>
      <c r="R954" s="110">
        <f>SUMIF(acc!$B$8:$B$507,total!D954,acc!$J$8:$J$507)</f>
        <v>0</v>
      </c>
      <c r="S954" s="110">
        <f>IF(D954&lt;&gt;"",SUMIF(total!$D$8:$D$1007,total!D954,$F$8:$F$1007),0)</f>
        <v>0</v>
      </c>
      <c r="T954" s="110">
        <f>SUMIF(pay!$B$8:$B$507,total!G954,pay!$H$8:$H$507)</f>
        <v>0</v>
      </c>
      <c r="U954" s="110">
        <f>IF(G954&lt;&gt;"",SUMIF(total!$G$8:$G$1007,total!G954,$I$8:$I$1007),0)</f>
        <v>0</v>
      </c>
    </row>
    <row r="955" spans="1:21" x14ac:dyDescent="0.25">
      <c r="A955" s="69">
        <v>948</v>
      </c>
      <c r="B955" s="69" t="str">
        <f>IF(AND(C955&lt;&gt;"",C955&lt;&gt;" -  -  -  -  - "),VLOOKUP(C955,exp!$A$8:$B$507,2,FALSE),"")</f>
        <v/>
      </c>
      <c r="C955" s="60"/>
      <c r="D955" s="69" t="str">
        <f>IF(AND(E955&lt;&gt;"",E955&lt;&gt;" -  -  -  -  - "),VLOOKUP(E955,acc!$A$8:$B$507,2,FALSE),"")</f>
        <v/>
      </c>
      <c r="E955" s="60"/>
      <c r="F955" s="44"/>
      <c r="G955" s="69" t="str">
        <f>IF(AND(H955&lt;&gt;"",H955&lt;&gt;" -  -  -  -  - "),VLOOKUP(H955,pay!$A$8:$B$507,2,FALSE),"")</f>
        <v/>
      </c>
      <c r="H955" s="60"/>
      <c r="I955" s="44"/>
      <c r="J955" s="93" t="str">
        <f t="shared" si="70"/>
        <v>OK</v>
      </c>
      <c r="K955" s="93" t="str">
        <f t="shared" si="71"/>
        <v>OK</v>
      </c>
      <c r="L955" s="93" t="str">
        <f t="shared" si="72"/>
        <v>OK</v>
      </c>
      <c r="M955" s="93" t="str">
        <f t="shared" si="73"/>
        <v>OK</v>
      </c>
      <c r="N955" s="63" t="str">
        <f t="shared" si="74"/>
        <v/>
      </c>
      <c r="O955" s="110">
        <f>SUMIF(exp!$B$8:$B$507,total!B955,exp!$Q$8:$Q$507)</f>
        <v>0</v>
      </c>
      <c r="P955" s="111">
        <f>IF(B955&lt;&gt;"",SUMIF(total!$B$8:$B$1007,total!B955,$F$8:$F$1007),0)</f>
        <v>0</v>
      </c>
      <c r="Q955" s="110">
        <f>SUMIF(total!$B$8:$B$1007,total!B955,$I$8:$I$1007)</f>
        <v>0</v>
      </c>
      <c r="R955" s="110">
        <f>SUMIF(acc!$B$8:$B$507,total!D955,acc!$J$8:$J$507)</f>
        <v>0</v>
      </c>
      <c r="S955" s="110">
        <f>IF(D955&lt;&gt;"",SUMIF(total!$D$8:$D$1007,total!D955,$F$8:$F$1007),0)</f>
        <v>0</v>
      </c>
      <c r="T955" s="110">
        <f>SUMIF(pay!$B$8:$B$507,total!G955,pay!$H$8:$H$507)</f>
        <v>0</v>
      </c>
      <c r="U955" s="110">
        <f>IF(G955&lt;&gt;"",SUMIF(total!$G$8:$G$1007,total!G955,$I$8:$I$1007),0)</f>
        <v>0</v>
      </c>
    </row>
    <row r="956" spans="1:21" x14ac:dyDescent="0.25">
      <c r="A956" s="69">
        <v>949</v>
      </c>
      <c r="B956" s="69" t="str">
        <f>IF(AND(C956&lt;&gt;"",C956&lt;&gt;" -  -  -  -  - "),VLOOKUP(C956,exp!$A$8:$B$507,2,FALSE),"")</f>
        <v/>
      </c>
      <c r="C956" s="60"/>
      <c r="D956" s="69" t="str">
        <f>IF(AND(E956&lt;&gt;"",E956&lt;&gt;" -  -  -  -  - "),VLOOKUP(E956,acc!$A$8:$B$507,2,FALSE),"")</f>
        <v/>
      </c>
      <c r="E956" s="60"/>
      <c r="F956" s="44"/>
      <c r="G956" s="69" t="str">
        <f>IF(AND(H956&lt;&gt;"",H956&lt;&gt;" -  -  -  -  - "),VLOOKUP(H956,pay!$A$8:$B$507,2,FALSE),"")</f>
        <v/>
      </c>
      <c r="H956" s="60"/>
      <c r="I956" s="44"/>
      <c r="J956" s="93" t="str">
        <f t="shared" si="70"/>
        <v>OK</v>
      </c>
      <c r="K956" s="93" t="str">
        <f t="shared" si="71"/>
        <v>OK</v>
      </c>
      <c r="L956" s="93" t="str">
        <f t="shared" si="72"/>
        <v>OK</v>
      </c>
      <c r="M956" s="93" t="str">
        <f t="shared" si="73"/>
        <v>OK</v>
      </c>
      <c r="N956" s="63" t="str">
        <f t="shared" si="74"/>
        <v/>
      </c>
      <c r="O956" s="110">
        <f>SUMIF(exp!$B$8:$B$507,total!B956,exp!$Q$8:$Q$507)</f>
        <v>0</v>
      </c>
      <c r="P956" s="111">
        <f>IF(B956&lt;&gt;"",SUMIF(total!$B$8:$B$1007,total!B956,$F$8:$F$1007),0)</f>
        <v>0</v>
      </c>
      <c r="Q956" s="110">
        <f>SUMIF(total!$B$8:$B$1007,total!B956,$I$8:$I$1007)</f>
        <v>0</v>
      </c>
      <c r="R956" s="110">
        <f>SUMIF(acc!$B$8:$B$507,total!D956,acc!$J$8:$J$507)</f>
        <v>0</v>
      </c>
      <c r="S956" s="110">
        <f>IF(D956&lt;&gt;"",SUMIF(total!$D$8:$D$1007,total!D956,$F$8:$F$1007),0)</f>
        <v>0</v>
      </c>
      <c r="T956" s="110">
        <f>SUMIF(pay!$B$8:$B$507,total!G956,pay!$H$8:$H$507)</f>
        <v>0</v>
      </c>
      <c r="U956" s="110">
        <f>IF(G956&lt;&gt;"",SUMIF(total!$G$8:$G$1007,total!G956,$I$8:$I$1007),0)</f>
        <v>0</v>
      </c>
    </row>
    <row r="957" spans="1:21" x14ac:dyDescent="0.25">
      <c r="A957" s="69">
        <v>950</v>
      </c>
      <c r="B957" s="69" t="str">
        <f>IF(AND(C957&lt;&gt;"",C957&lt;&gt;" -  -  -  -  - "),VLOOKUP(C957,exp!$A$8:$B$507,2,FALSE),"")</f>
        <v/>
      </c>
      <c r="C957" s="60"/>
      <c r="D957" s="69" t="str">
        <f>IF(AND(E957&lt;&gt;"",E957&lt;&gt;" -  -  -  -  - "),VLOOKUP(E957,acc!$A$8:$B$507,2,FALSE),"")</f>
        <v/>
      </c>
      <c r="E957" s="60"/>
      <c r="F957" s="44"/>
      <c r="G957" s="69" t="str">
        <f>IF(AND(H957&lt;&gt;"",H957&lt;&gt;" -  -  -  -  - "),VLOOKUP(H957,pay!$A$8:$B$507,2,FALSE),"")</f>
        <v/>
      </c>
      <c r="H957" s="60"/>
      <c r="I957" s="44"/>
      <c r="J957" s="93" t="str">
        <f t="shared" si="70"/>
        <v>OK</v>
      </c>
      <c r="K957" s="93" t="str">
        <f t="shared" si="71"/>
        <v>OK</v>
      </c>
      <c r="L957" s="93" t="str">
        <f t="shared" si="72"/>
        <v>OK</v>
      </c>
      <c r="M957" s="93" t="str">
        <f t="shared" si="73"/>
        <v>OK</v>
      </c>
      <c r="N957" s="63" t="str">
        <f t="shared" si="74"/>
        <v/>
      </c>
      <c r="O957" s="110">
        <f>SUMIF(exp!$B$8:$B$507,total!B957,exp!$Q$8:$Q$507)</f>
        <v>0</v>
      </c>
      <c r="P957" s="111">
        <f>IF(B957&lt;&gt;"",SUMIF(total!$B$8:$B$1007,total!B957,$F$8:$F$1007),0)</f>
        <v>0</v>
      </c>
      <c r="Q957" s="110">
        <f>SUMIF(total!$B$8:$B$1007,total!B957,$I$8:$I$1007)</f>
        <v>0</v>
      </c>
      <c r="R957" s="110">
        <f>SUMIF(acc!$B$8:$B$507,total!D957,acc!$J$8:$J$507)</f>
        <v>0</v>
      </c>
      <c r="S957" s="110">
        <f>IF(D957&lt;&gt;"",SUMIF(total!$D$8:$D$1007,total!D957,$F$8:$F$1007),0)</f>
        <v>0</v>
      </c>
      <c r="T957" s="110">
        <f>SUMIF(pay!$B$8:$B$507,total!G957,pay!$H$8:$H$507)</f>
        <v>0</v>
      </c>
      <c r="U957" s="110">
        <f>IF(G957&lt;&gt;"",SUMIF(total!$G$8:$G$1007,total!G957,$I$8:$I$1007),0)</f>
        <v>0</v>
      </c>
    </row>
    <row r="958" spans="1:21" x14ac:dyDescent="0.25">
      <c r="A958" s="69">
        <v>951</v>
      </c>
      <c r="B958" s="69" t="str">
        <f>IF(AND(C958&lt;&gt;"",C958&lt;&gt;" -  -  -  -  - "),VLOOKUP(C958,exp!$A$8:$B$507,2,FALSE),"")</f>
        <v/>
      </c>
      <c r="C958" s="60"/>
      <c r="D958" s="69" t="str">
        <f>IF(AND(E958&lt;&gt;"",E958&lt;&gt;" -  -  -  -  - "),VLOOKUP(E958,acc!$A$8:$B$507,2,FALSE),"")</f>
        <v/>
      </c>
      <c r="E958" s="60"/>
      <c r="F958" s="44"/>
      <c r="G958" s="69" t="str">
        <f>IF(AND(H958&lt;&gt;"",H958&lt;&gt;" -  -  -  -  - "),VLOOKUP(H958,pay!$A$8:$B$507,2,FALSE),"")</f>
        <v/>
      </c>
      <c r="H958" s="60"/>
      <c r="I958" s="44"/>
      <c r="J958" s="93" t="str">
        <f t="shared" si="70"/>
        <v>OK</v>
      </c>
      <c r="K958" s="93" t="str">
        <f t="shared" si="71"/>
        <v>OK</v>
      </c>
      <c r="L958" s="93" t="str">
        <f t="shared" si="72"/>
        <v>OK</v>
      </c>
      <c r="M958" s="93" t="str">
        <f t="shared" si="73"/>
        <v>OK</v>
      </c>
      <c r="N958" s="63" t="str">
        <f t="shared" si="74"/>
        <v/>
      </c>
      <c r="O958" s="110">
        <f>SUMIF(exp!$B$8:$B$507,total!B958,exp!$Q$8:$Q$507)</f>
        <v>0</v>
      </c>
      <c r="P958" s="111">
        <f>IF(B958&lt;&gt;"",SUMIF(total!$B$8:$B$1007,total!B958,$F$8:$F$1007),0)</f>
        <v>0</v>
      </c>
      <c r="Q958" s="110">
        <f>SUMIF(total!$B$8:$B$1007,total!B958,$I$8:$I$1007)</f>
        <v>0</v>
      </c>
      <c r="R958" s="110">
        <f>SUMIF(acc!$B$8:$B$507,total!D958,acc!$J$8:$J$507)</f>
        <v>0</v>
      </c>
      <c r="S958" s="110">
        <f>IF(D958&lt;&gt;"",SUMIF(total!$D$8:$D$1007,total!D958,$F$8:$F$1007),0)</f>
        <v>0</v>
      </c>
      <c r="T958" s="110">
        <f>SUMIF(pay!$B$8:$B$507,total!G958,pay!$H$8:$H$507)</f>
        <v>0</v>
      </c>
      <c r="U958" s="110">
        <f>IF(G958&lt;&gt;"",SUMIF(total!$G$8:$G$1007,total!G958,$I$8:$I$1007),0)</f>
        <v>0</v>
      </c>
    </row>
    <row r="959" spans="1:21" x14ac:dyDescent="0.25">
      <c r="A959" s="69">
        <v>952</v>
      </c>
      <c r="B959" s="69" t="str">
        <f>IF(AND(C959&lt;&gt;"",C959&lt;&gt;" -  -  -  -  - "),VLOOKUP(C959,exp!$A$8:$B$507,2,FALSE),"")</f>
        <v/>
      </c>
      <c r="C959" s="60"/>
      <c r="D959" s="69" t="str">
        <f>IF(AND(E959&lt;&gt;"",E959&lt;&gt;" -  -  -  -  - "),VLOOKUP(E959,acc!$A$8:$B$507,2,FALSE),"")</f>
        <v/>
      </c>
      <c r="E959" s="60"/>
      <c r="F959" s="44"/>
      <c r="G959" s="69" t="str">
        <f>IF(AND(H959&lt;&gt;"",H959&lt;&gt;" -  -  -  -  - "),VLOOKUP(H959,pay!$A$8:$B$507,2,FALSE),"")</f>
        <v/>
      </c>
      <c r="H959" s="60"/>
      <c r="I959" s="44"/>
      <c r="J959" s="93" t="str">
        <f t="shared" si="70"/>
        <v>OK</v>
      </c>
      <c r="K959" s="93" t="str">
        <f t="shared" si="71"/>
        <v>OK</v>
      </c>
      <c r="L959" s="93" t="str">
        <f t="shared" si="72"/>
        <v>OK</v>
      </c>
      <c r="M959" s="93" t="str">
        <f t="shared" si="73"/>
        <v>OK</v>
      </c>
      <c r="N959" s="63" t="str">
        <f t="shared" si="74"/>
        <v/>
      </c>
      <c r="O959" s="110">
        <f>SUMIF(exp!$B$8:$B$507,total!B959,exp!$Q$8:$Q$507)</f>
        <v>0</v>
      </c>
      <c r="P959" s="111">
        <f>IF(B959&lt;&gt;"",SUMIF(total!$B$8:$B$1007,total!B959,$F$8:$F$1007),0)</f>
        <v>0</v>
      </c>
      <c r="Q959" s="110">
        <f>SUMIF(total!$B$8:$B$1007,total!B959,$I$8:$I$1007)</f>
        <v>0</v>
      </c>
      <c r="R959" s="110">
        <f>SUMIF(acc!$B$8:$B$507,total!D959,acc!$J$8:$J$507)</f>
        <v>0</v>
      </c>
      <c r="S959" s="110">
        <f>IF(D959&lt;&gt;"",SUMIF(total!$D$8:$D$1007,total!D959,$F$8:$F$1007),0)</f>
        <v>0</v>
      </c>
      <c r="T959" s="110">
        <f>SUMIF(pay!$B$8:$B$507,total!G959,pay!$H$8:$H$507)</f>
        <v>0</v>
      </c>
      <c r="U959" s="110">
        <f>IF(G959&lt;&gt;"",SUMIF(total!$G$8:$G$1007,total!G959,$I$8:$I$1007),0)</f>
        <v>0</v>
      </c>
    </row>
    <row r="960" spans="1:21" x14ac:dyDescent="0.25">
      <c r="A960" s="69">
        <v>953</v>
      </c>
      <c r="B960" s="69" t="str">
        <f>IF(AND(C960&lt;&gt;"",C960&lt;&gt;" -  -  -  -  - "),VLOOKUP(C960,exp!$A$8:$B$507,2,FALSE),"")</f>
        <v/>
      </c>
      <c r="C960" s="60"/>
      <c r="D960" s="69" t="str">
        <f>IF(AND(E960&lt;&gt;"",E960&lt;&gt;" -  -  -  -  - "),VLOOKUP(E960,acc!$A$8:$B$507,2,FALSE),"")</f>
        <v/>
      </c>
      <c r="E960" s="60"/>
      <c r="F960" s="44"/>
      <c r="G960" s="69" t="str">
        <f>IF(AND(H960&lt;&gt;"",H960&lt;&gt;" -  -  -  -  - "),VLOOKUP(H960,pay!$A$8:$B$507,2,FALSE),"")</f>
        <v/>
      </c>
      <c r="H960" s="60"/>
      <c r="I960" s="44"/>
      <c r="J960" s="93" t="str">
        <f t="shared" si="70"/>
        <v>OK</v>
      </c>
      <c r="K960" s="93" t="str">
        <f t="shared" si="71"/>
        <v>OK</v>
      </c>
      <c r="L960" s="93" t="str">
        <f t="shared" si="72"/>
        <v>OK</v>
      </c>
      <c r="M960" s="93" t="str">
        <f t="shared" si="73"/>
        <v>OK</v>
      </c>
      <c r="N960" s="63" t="str">
        <f t="shared" si="74"/>
        <v/>
      </c>
      <c r="O960" s="110">
        <f>SUMIF(exp!$B$8:$B$507,total!B960,exp!$Q$8:$Q$507)</f>
        <v>0</v>
      </c>
      <c r="P960" s="111">
        <f>IF(B960&lt;&gt;"",SUMIF(total!$B$8:$B$1007,total!B960,$F$8:$F$1007),0)</f>
        <v>0</v>
      </c>
      <c r="Q960" s="110">
        <f>SUMIF(total!$B$8:$B$1007,total!B960,$I$8:$I$1007)</f>
        <v>0</v>
      </c>
      <c r="R960" s="110">
        <f>SUMIF(acc!$B$8:$B$507,total!D960,acc!$J$8:$J$507)</f>
        <v>0</v>
      </c>
      <c r="S960" s="110">
        <f>IF(D960&lt;&gt;"",SUMIF(total!$D$8:$D$1007,total!D960,$F$8:$F$1007),0)</f>
        <v>0</v>
      </c>
      <c r="T960" s="110">
        <f>SUMIF(pay!$B$8:$B$507,total!G960,pay!$H$8:$H$507)</f>
        <v>0</v>
      </c>
      <c r="U960" s="110">
        <f>IF(G960&lt;&gt;"",SUMIF(total!$G$8:$G$1007,total!G960,$I$8:$I$1007),0)</f>
        <v>0</v>
      </c>
    </row>
    <row r="961" spans="1:21" x14ac:dyDescent="0.25">
      <c r="A961" s="69">
        <v>954</v>
      </c>
      <c r="B961" s="69" t="str">
        <f>IF(AND(C961&lt;&gt;"",C961&lt;&gt;" -  -  -  -  - "),VLOOKUP(C961,exp!$A$8:$B$507,2,FALSE),"")</f>
        <v/>
      </c>
      <c r="C961" s="60"/>
      <c r="D961" s="69" t="str">
        <f>IF(AND(E961&lt;&gt;"",E961&lt;&gt;" -  -  -  -  - "),VLOOKUP(E961,acc!$A$8:$B$507,2,FALSE),"")</f>
        <v/>
      </c>
      <c r="E961" s="60"/>
      <c r="F961" s="44"/>
      <c r="G961" s="69" t="str">
        <f>IF(AND(H961&lt;&gt;"",H961&lt;&gt;" -  -  -  -  - "),VLOOKUP(H961,pay!$A$8:$B$507,2,FALSE),"")</f>
        <v/>
      </c>
      <c r="H961" s="60"/>
      <c r="I961" s="44"/>
      <c r="J961" s="93" t="str">
        <f t="shared" si="70"/>
        <v>OK</v>
      </c>
      <c r="K961" s="93" t="str">
        <f t="shared" si="71"/>
        <v>OK</v>
      </c>
      <c r="L961" s="93" t="str">
        <f t="shared" si="72"/>
        <v>OK</v>
      </c>
      <c r="M961" s="93" t="str">
        <f t="shared" si="73"/>
        <v>OK</v>
      </c>
      <c r="N961" s="63" t="str">
        <f t="shared" si="74"/>
        <v/>
      </c>
      <c r="O961" s="110">
        <f>SUMIF(exp!$B$8:$B$507,total!B961,exp!$Q$8:$Q$507)</f>
        <v>0</v>
      </c>
      <c r="P961" s="111">
        <f>IF(B961&lt;&gt;"",SUMIF(total!$B$8:$B$1007,total!B961,$F$8:$F$1007),0)</f>
        <v>0</v>
      </c>
      <c r="Q961" s="110">
        <f>SUMIF(total!$B$8:$B$1007,total!B961,$I$8:$I$1007)</f>
        <v>0</v>
      </c>
      <c r="R961" s="110">
        <f>SUMIF(acc!$B$8:$B$507,total!D961,acc!$J$8:$J$507)</f>
        <v>0</v>
      </c>
      <c r="S961" s="110">
        <f>IF(D961&lt;&gt;"",SUMIF(total!$D$8:$D$1007,total!D961,$F$8:$F$1007),0)</f>
        <v>0</v>
      </c>
      <c r="T961" s="110">
        <f>SUMIF(pay!$B$8:$B$507,total!G961,pay!$H$8:$H$507)</f>
        <v>0</v>
      </c>
      <c r="U961" s="110">
        <f>IF(G961&lt;&gt;"",SUMIF(total!$G$8:$G$1007,total!G961,$I$8:$I$1007),0)</f>
        <v>0</v>
      </c>
    </row>
    <row r="962" spans="1:21" x14ac:dyDescent="0.25">
      <c r="A962" s="69">
        <v>955</v>
      </c>
      <c r="B962" s="69" t="str">
        <f>IF(AND(C962&lt;&gt;"",C962&lt;&gt;" -  -  -  -  - "),VLOOKUP(C962,exp!$A$8:$B$507,2,FALSE),"")</f>
        <v/>
      </c>
      <c r="C962" s="60"/>
      <c r="D962" s="69" t="str">
        <f>IF(AND(E962&lt;&gt;"",E962&lt;&gt;" -  -  -  -  - "),VLOOKUP(E962,acc!$A$8:$B$507,2,FALSE),"")</f>
        <v/>
      </c>
      <c r="E962" s="60"/>
      <c r="F962" s="44"/>
      <c r="G962" s="69" t="str">
        <f>IF(AND(H962&lt;&gt;"",H962&lt;&gt;" -  -  -  -  - "),VLOOKUP(H962,pay!$A$8:$B$507,2,FALSE),"")</f>
        <v/>
      </c>
      <c r="H962" s="60"/>
      <c r="I962" s="44"/>
      <c r="J962" s="93" t="str">
        <f t="shared" si="70"/>
        <v>OK</v>
      </c>
      <c r="K962" s="93" t="str">
        <f t="shared" si="71"/>
        <v>OK</v>
      </c>
      <c r="L962" s="93" t="str">
        <f t="shared" si="72"/>
        <v>OK</v>
      </c>
      <c r="M962" s="93" t="str">
        <f t="shared" si="73"/>
        <v>OK</v>
      </c>
      <c r="N962" s="63" t="str">
        <f t="shared" si="74"/>
        <v/>
      </c>
      <c r="O962" s="110">
        <f>SUMIF(exp!$B$8:$B$507,total!B962,exp!$Q$8:$Q$507)</f>
        <v>0</v>
      </c>
      <c r="P962" s="111">
        <f>IF(B962&lt;&gt;"",SUMIF(total!$B$8:$B$1007,total!B962,$F$8:$F$1007),0)</f>
        <v>0</v>
      </c>
      <c r="Q962" s="110">
        <f>SUMIF(total!$B$8:$B$1007,total!B962,$I$8:$I$1007)</f>
        <v>0</v>
      </c>
      <c r="R962" s="110">
        <f>SUMIF(acc!$B$8:$B$507,total!D962,acc!$J$8:$J$507)</f>
        <v>0</v>
      </c>
      <c r="S962" s="110">
        <f>IF(D962&lt;&gt;"",SUMIF(total!$D$8:$D$1007,total!D962,$F$8:$F$1007),0)</f>
        <v>0</v>
      </c>
      <c r="T962" s="110">
        <f>SUMIF(pay!$B$8:$B$507,total!G962,pay!$H$8:$H$507)</f>
        <v>0</v>
      </c>
      <c r="U962" s="110">
        <f>IF(G962&lt;&gt;"",SUMIF(total!$G$8:$G$1007,total!G962,$I$8:$I$1007),0)</f>
        <v>0</v>
      </c>
    </row>
    <row r="963" spans="1:21" x14ac:dyDescent="0.25">
      <c r="A963" s="69">
        <v>956</v>
      </c>
      <c r="B963" s="69" t="str">
        <f>IF(AND(C963&lt;&gt;"",C963&lt;&gt;" -  -  -  -  - "),VLOOKUP(C963,exp!$A$8:$B$507,2,FALSE),"")</f>
        <v/>
      </c>
      <c r="C963" s="60"/>
      <c r="D963" s="69" t="str">
        <f>IF(AND(E963&lt;&gt;"",E963&lt;&gt;" -  -  -  -  - "),VLOOKUP(E963,acc!$A$8:$B$507,2,FALSE),"")</f>
        <v/>
      </c>
      <c r="E963" s="60"/>
      <c r="F963" s="44"/>
      <c r="G963" s="69" t="str">
        <f>IF(AND(H963&lt;&gt;"",H963&lt;&gt;" -  -  -  -  - "),VLOOKUP(H963,pay!$A$8:$B$507,2,FALSE),"")</f>
        <v/>
      </c>
      <c r="H963" s="60"/>
      <c r="I963" s="44"/>
      <c r="J963" s="93" t="str">
        <f t="shared" si="70"/>
        <v>OK</v>
      </c>
      <c r="K963" s="93" t="str">
        <f t="shared" si="71"/>
        <v>OK</v>
      </c>
      <c r="L963" s="93" t="str">
        <f t="shared" si="72"/>
        <v>OK</v>
      </c>
      <c r="M963" s="93" t="str">
        <f t="shared" si="73"/>
        <v>OK</v>
      </c>
      <c r="N963" s="63" t="str">
        <f t="shared" si="74"/>
        <v/>
      </c>
      <c r="O963" s="110">
        <f>SUMIF(exp!$B$8:$B$507,total!B963,exp!$Q$8:$Q$507)</f>
        <v>0</v>
      </c>
      <c r="P963" s="111">
        <f>IF(B963&lt;&gt;"",SUMIF(total!$B$8:$B$1007,total!B963,$F$8:$F$1007),0)</f>
        <v>0</v>
      </c>
      <c r="Q963" s="110">
        <f>SUMIF(total!$B$8:$B$1007,total!B963,$I$8:$I$1007)</f>
        <v>0</v>
      </c>
      <c r="R963" s="110">
        <f>SUMIF(acc!$B$8:$B$507,total!D963,acc!$J$8:$J$507)</f>
        <v>0</v>
      </c>
      <c r="S963" s="110">
        <f>IF(D963&lt;&gt;"",SUMIF(total!$D$8:$D$1007,total!D963,$F$8:$F$1007),0)</f>
        <v>0</v>
      </c>
      <c r="T963" s="110">
        <f>SUMIF(pay!$B$8:$B$507,total!G963,pay!$H$8:$H$507)</f>
        <v>0</v>
      </c>
      <c r="U963" s="110">
        <f>IF(G963&lt;&gt;"",SUMIF(total!$G$8:$G$1007,total!G963,$I$8:$I$1007),0)</f>
        <v>0</v>
      </c>
    </row>
    <row r="964" spans="1:21" x14ac:dyDescent="0.25">
      <c r="A964" s="69">
        <v>957</v>
      </c>
      <c r="B964" s="69" t="str">
        <f>IF(AND(C964&lt;&gt;"",C964&lt;&gt;" -  -  -  -  - "),VLOOKUP(C964,exp!$A$8:$B$507,2,FALSE),"")</f>
        <v/>
      </c>
      <c r="C964" s="60"/>
      <c r="D964" s="69" t="str">
        <f>IF(AND(E964&lt;&gt;"",E964&lt;&gt;" -  -  -  -  - "),VLOOKUP(E964,acc!$A$8:$B$507,2,FALSE),"")</f>
        <v/>
      </c>
      <c r="E964" s="60"/>
      <c r="F964" s="44"/>
      <c r="G964" s="69" t="str">
        <f>IF(AND(H964&lt;&gt;"",H964&lt;&gt;" -  -  -  -  - "),VLOOKUP(H964,pay!$A$8:$B$507,2,FALSE),"")</f>
        <v/>
      </c>
      <c r="H964" s="60"/>
      <c r="I964" s="44"/>
      <c r="J964" s="93" t="str">
        <f t="shared" si="70"/>
        <v>OK</v>
      </c>
      <c r="K964" s="93" t="str">
        <f t="shared" si="71"/>
        <v>OK</v>
      </c>
      <c r="L964" s="93" t="str">
        <f t="shared" si="72"/>
        <v>OK</v>
      </c>
      <c r="M964" s="93" t="str">
        <f t="shared" si="73"/>
        <v>OK</v>
      </c>
      <c r="N964" s="63" t="str">
        <f t="shared" si="74"/>
        <v/>
      </c>
      <c r="O964" s="110">
        <f>SUMIF(exp!$B$8:$B$507,total!B964,exp!$Q$8:$Q$507)</f>
        <v>0</v>
      </c>
      <c r="P964" s="111">
        <f>IF(B964&lt;&gt;"",SUMIF(total!$B$8:$B$1007,total!B964,$F$8:$F$1007),0)</f>
        <v>0</v>
      </c>
      <c r="Q964" s="110">
        <f>SUMIF(total!$B$8:$B$1007,total!B964,$I$8:$I$1007)</f>
        <v>0</v>
      </c>
      <c r="R964" s="110">
        <f>SUMIF(acc!$B$8:$B$507,total!D964,acc!$J$8:$J$507)</f>
        <v>0</v>
      </c>
      <c r="S964" s="110">
        <f>IF(D964&lt;&gt;"",SUMIF(total!$D$8:$D$1007,total!D964,$F$8:$F$1007),0)</f>
        <v>0</v>
      </c>
      <c r="T964" s="110">
        <f>SUMIF(pay!$B$8:$B$507,total!G964,pay!$H$8:$H$507)</f>
        <v>0</v>
      </c>
      <c r="U964" s="110">
        <f>IF(G964&lt;&gt;"",SUMIF(total!$G$8:$G$1007,total!G964,$I$8:$I$1007),0)</f>
        <v>0</v>
      </c>
    </row>
    <row r="965" spans="1:21" x14ac:dyDescent="0.25">
      <c r="A965" s="69">
        <v>958</v>
      </c>
      <c r="B965" s="69" t="str">
        <f>IF(AND(C965&lt;&gt;"",C965&lt;&gt;" -  -  -  -  - "),VLOOKUP(C965,exp!$A$8:$B$507,2,FALSE),"")</f>
        <v/>
      </c>
      <c r="C965" s="60"/>
      <c r="D965" s="69" t="str">
        <f>IF(AND(E965&lt;&gt;"",E965&lt;&gt;" -  -  -  -  - "),VLOOKUP(E965,acc!$A$8:$B$507,2,FALSE),"")</f>
        <v/>
      </c>
      <c r="E965" s="60"/>
      <c r="F965" s="44"/>
      <c r="G965" s="69" t="str">
        <f>IF(AND(H965&lt;&gt;"",H965&lt;&gt;" -  -  -  -  - "),VLOOKUP(H965,pay!$A$8:$B$507,2,FALSE),"")</f>
        <v/>
      </c>
      <c r="H965" s="60"/>
      <c r="I965" s="44"/>
      <c r="J965" s="93" t="str">
        <f t="shared" si="70"/>
        <v>OK</v>
      </c>
      <c r="K965" s="93" t="str">
        <f t="shared" si="71"/>
        <v>OK</v>
      </c>
      <c r="L965" s="93" t="str">
        <f t="shared" si="72"/>
        <v>OK</v>
      </c>
      <c r="M965" s="93" t="str">
        <f t="shared" si="73"/>
        <v>OK</v>
      </c>
      <c r="N965" s="63" t="str">
        <f t="shared" si="74"/>
        <v/>
      </c>
      <c r="O965" s="110">
        <f>SUMIF(exp!$B$8:$B$507,total!B965,exp!$Q$8:$Q$507)</f>
        <v>0</v>
      </c>
      <c r="P965" s="111">
        <f>IF(B965&lt;&gt;"",SUMIF(total!$B$8:$B$1007,total!B965,$F$8:$F$1007),0)</f>
        <v>0</v>
      </c>
      <c r="Q965" s="110">
        <f>SUMIF(total!$B$8:$B$1007,total!B965,$I$8:$I$1007)</f>
        <v>0</v>
      </c>
      <c r="R965" s="110">
        <f>SUMIF(acc!$B$8:$B$507,total!D965,acc!$J$8:$J$507)</f>
        <v>0</v>
      </c>
      <c r="S965" s="110">
        <f>IF(D965&lt;&gt;"",SUMIF(total!$D$8:$D$1007,total!D965,$F$8:$F$1007),0)</f>
        <v>0</v>
      </c>
      <c r="T965" s="110">
        <f>SUMIF(pay!$B$8:$B$507,total!G965,pay!$H$8:$H$507)</f>
        <v>0</v>
      </c>
      <c r="U965" s="110">
        <f>IF(G965&lt;&gt;"",SUMIF(total!$G$8:$G$1007,total!G965,$I$8:$I$1007),0)</f>
        <v>0</v>
      </c>
    </row>
    <row r="966" spans="1:21" x14ac:dyDescent="0.25">
      <c r="A966" s="69">
        <v>959</v>
      </c>
      <c r="B966" s="69" t="str">
        <f>IF(AND(C966&lt;&gt;"",C966&lt;&gt;" -  -  -  -  - "),VLOOKUP(C966,exp!$A$8:$B$507,2,FALSE),"")</f>
        <v/>
      </c>
      <c r="C966" s="60"/>
      <c r="D966" s="69" t="str">
        <f>IF(AND(E966&lt;&gt;"",E966&lt;&gt;" -  -  -  -  - "),VLOOKUP(E966,acc!$A$8:$B$507,2,FALSE),"")</f>
        <v/>
      </c>
      <c r="E966" s="60"/>
      <c r="F966" s="44"/>
      <c r="G966" s="69" t="str">
        <f>IF(AND(H966&lt;&gt;"",H966&lt;&gt;" -  -  -  -  - "),VLOOKUP(H966,pay!$A$8:$B$507,2,FALSE),"")</f>
        <v/>
      </c>
      <c r="H966" s="60"/>
      <c r="I966" s="44"/>
      <c r="J966" s="93" t="str">
        <f t="shared" si="70"/>
        <v>OK</v>
      </c>
      <c r="K966" s="93" t="str">
        <f t="shared" si="71"/>
        <v>OK</v>
      </c>
      <c r="L966" s="93" t="str">
        <f t="shared" si="72"/>
        <v>OK</v>
      </c>
      <c r="M966" s="93" t="str">
        <f t="shared" si="73"/>
        <v>OK</v>
      </c>
      <c r="N966" s="63" t="str">
        <f t="shared" si="74"/>
        <v/>
      </c>
      <c r="O966" s="110">
        <f>SUMIF(exp!$B$8:$B$507,total!B966,exp!$Q$8:$Q$507)</f>
        <v>0</v>
      </c>
      <c r="P966" s="111">
        <f>IF(B966&lt;&gt;"",SUMIF(total!$B$8:$B$1007,total!B966,$F$8:$F$1007),0)</f>
        <v>0</v>
      </c>
      <c r="Q966" s="110">
        <f>SUMIF(total!$B$8:$B$1007,total!B966,$I$8:$I$1007)</f>
        <v>0</v>
      </c>
      <c r="R966" s="110">
        <f>SUMIF(acc!$B$8:$B$507,total!D966,acc!$J$8:$J$507)</f>
        <v>0</v>
      </c>
      <c r="S966" s="110">
        <f>IF(D966&lt;&gt;"",SUMIF(total!$D$8:$D$1007,total!D966,$F$8:$F$1007),0)</f>
        <v>0</v>
      </c>
      <c r="T966" s="110">
        <f>SUMIF(pay!$B$8:$B$507,total!G966,pay!$H$8:$H$507)</f>
        <v>0</v>
      </c>
      <c r="U966" s="110">
        <f>IF(G966&lt;&gt;"",SUMIF(total!$G$8:$G$1007,total!G966,$I$8:$I$1007),0)</f>
        <v>0</v>
      </c>
    </row>
    <row r="967" spans="1:21" x14ac:dyDescent="0.25">
      <c r="A967" s="69">
        <v>960</v>
      </c>
      <c r="B967" s="69" t="str">
        <f>IF(AND(C967&lt;&gt;"",C967&lt;&gt;" -  -  -  -  - "),VLOOKUP(C967,exp!$A$8:$B$507,2,FALSE),"")</f>
        <v/>
      </c>
      <c r="C967" s="60"/>
      <c r="D967" s="69" t="str">
        <f>IF(AND(E967&lt;&gt;"",E967&lt;&gt;" -  -  -  -  - "),VLOOKUP(E967,acc!$A$8:$B$507,2,FALSE),"")</f>
        <v/>
      </c>
      <c r="E967" s="60"/>
      <c r="F967" s="44"/>
      <c r="G967" s="69" t="str">
        <f>IF(AND(H967&lt;&gt;"",H967&lt;&gt;" -  -  -  -  - "),VLOOKUP(H967,pay!$A$8:$B$507,2,FALSE),"")</f>
        <v/>
      </c>
      <c r="H967" s="60"/>
      <c r="I967" s="44"/>
      <c r="J967" s="93" t="str">
        <f t="shared" si="70"/>
        <v>OK</v>
      </c>
      <c r="K967" s="93" t="str">
        <f t="shared" si="71"/>
        <v>OK</v>
      </c>
      <c r="L967" s="93" t="str">
        <f t="shared" si="72"/>
        <v>OK</v>
      </c>
      <c r="M967" s="93" t="str">
        <f t="shared" si="73"/>
        <v>OK</v>
      </c>
      <c r="N967" s="63" t="str">
        <f t="shared" si="74"/>
        <v/>
      </c>
      <c r="O967" s="110">
        <f>SUMIF(exp!$B$8:$B$507,total!B967,exp!$Q$8:$Q$507)</f>
        <v>0</v>
      </c>
      <c r="P967" s="111">
        <f>IF(B967&lt;&gt;"",SUMIF(total!$B$8:$B$1007,total!B967,$F$8:$F$1007),0)</f>
        <v>0</v>
      </c>
      <c r="Q967" s="110">
        <f>SUMIF(total!$B$8:$B$1007,total!B967,$I$8:$I$1007)</f>
        <v>0</v>
      </c>
      <c r="R967" s="110">
        <f>SUMIF(acc!$B$8:$B$507,total!D967,acc!$J$8:$J$507)</f>
        <v>0</v>
      </c>
      <c r="S967" s="110">
        <f>IF(D967&lt;&gt;"",SUMIF(total!$D$8:$D$1007,total!D967,$F$8:$F$1007),0)</f>
        <v>0</v>
      </c>
      <c r="T967" s="110">
        <f>SUMIF(pay!$B$8:$B$507,total!G967,pay!$H$8:$H$507)</f>
        <v>0</v>
      </c>
      <c r="U967" s="110">
        <f>IF(G967&lt;&gt;"",SUMIF(total!$G$8:$G$1007,total!G967,$I$8:$I$1007),0)</f>
        <v>0</v>
      </c>
    </row>
    <row r="968" spans="1:21" x14ac:dyDescent="0.25">
      <c r="A968" s="69">
        <v>961</v>
      </c>
      <c r="B968" s="69" t="str">
        <f>IF(AND(C968&lt;&gt;"",C968&lt;&gt;" -  -  -  -  - "),VLOOKUP(C968,exp!$A$8:$B$507,2,FALSE),"")</f>
        <v/>
      </c>
      <c r="C968" s="60"/>
      <c r="D968" s="69" t="str">
        <f>IF(AND(E968&lt;&gt;"",E968&lt;&gt;" -  -  -  -  - "),VLOOKUP(E968,acc!$A$8:$B$507,2,FALSE),"")</f>
        <v/>
      </c>
      <c r="E968" s="60"/>
      <c r="F968" s="44"/>
      <c r="G968" s="69" t="str">
        <f>IF(AND(H968&lt;&gt;"",H968&lt;&gt;" -  -  -  -  - "),VLOOKUP(H968,pay!$A$8:$B$507,2,FALSE),"")</f>
        <v/>
      </c>
      <c r="H968" s="60"/>
      <c r="I968" s="44"/>
      <c r="J968" s="93" t="str">
        <f t="shared" si="70"/>
        <v>OK</v>
      </c>
      <c r="K968" s="93" t="str">
        <f t="shared" si="71"/>
        <v>OK</v>
      </c>
      <c r="L968" s="93" t="str">
        <f t="shared" si="72"/>
        <v>OK</v>
      </c>
      <c r="M968" s="93" t="str">
        <f t="shared" si="73"/>
        <v>OK</v>
      </c>
      <c r="N968" s="63" t="str">
        <f t="shared" si="74"/>
        <v/>
      </c>
      <c r="O968" s="110">
        <f>SUMIF(exp!$B$8:$B$507,total!B968,exp!$Q$8:$Q$507)</f>
        <v>0</v>
      </c>
      <c r="P968" s="111">
        <f>IF(B968&lt;&gt;"",SUMIF(total!$B$8:$B$1007,total!B968,$F$8:$F$1007),0)</f>
        <v>0</v>
      </c>
      <c r="Q968" s="110">
        <f>SUMIF(total!$B$8:$B$1007,total!B968,$I$8:$I$1007)</f>
        <v>0</v>
      </c>
      <c r="R968" s="110">
        <f>SUMIF(acc!$B$8:$B$507,total!D968,acc!$J$8:$J$507)</f>
        <v>0</v>
      </c>
      <c r="S968" s="110">
        <f>IF(D968&lt;&gt;"",SUMIF(total!$D$8:$D$1007,total!D968,$F$8:$F$1007),0)</f>
        <v>0</v>
      </c>
      <c r="T968" s="110">
        <f>SUMIF(pay!$B$8:$B$507,total!G968,pay!$H$8:$H$507)</f>
        <v>0</v>
      </c>
      <c r="U968" s="110">
        <f>IF(G968&lt;&gt;"",SUMIF(total!$G$8:$G$1007,total!G968,$I$8:$I$1007),0)</f>
        <v>0</v>
      </c>
    </row>
    <row r="969" spans="1:21" x14ac:dyDescent="0.25">
      <c r="A969" s="69">
        <v>962</v>
      </c>
      <c r="B969" s="69" t="str">
        <f>IF(AND(C969&lt;&gt;"",C969&lt;&gt;" -  -  -  -  - "),VLOOKUP(C969,exp!$A$8:$B$507,2,FALSE),"")</f>
        <v/>
      </c>
      <c r="C969" s="60"/>
      <c r="D969" s="69" t="str">
        <f>IF(AND(E969&lt;&gt;"",E969&lt;&gt;" -  -  -  -  - "),VLOOKUP(E969,acc!$A$8:$B$507,2,FALSE),"")</f>
        <v/>
      </c>
      <c r="E969" s="60"/>
      <c r="F969" s="44"/>
      <c r="G969" s="69" t="str">
        <f>IF(AND(H969&lt;&gt;"",H969&lt;&gt;" -  -  -  -  - "),VLOOKUP(H969,pay!$A$8:$B$507,2,FALSE),"")</f>
        <v/>
      </c>
      <c r="H969" s="60"/>
      <c r="I969" s="44"/>
      <c r="J969" s="93" t="str">
        <f t="shared" ref="J969:J1007" si="75">IF(F969&lt;&gt;I969,"колони F и I са с различна сума",IF(AND(OR(F969&lt;=0,I969&lt;=0),F969&lt;&gt;"",I969&lt;&gt;""),"Попълнена е сума равна или по-малка от 0-ла",IF(AND(OR(B969&lt;&gt;"",D969&lt;&gt;"",F969&lt;&gt;"",G969&lt;&gt;"",I969&lt;&gt;""),OR(B969="",D969="",F969="",G969="",I969="")),"Не са попълнени всички полета","OK")))</f>
        <v>OK</v>
      </c>
      <c r="K969" s="93" t="str">
        <f t="shared" ref="K969:K1007" si="76">IF(O969&gt;P969,"Разходът е на по-висока стойност от посочените в Таблица 5 части от счетовнодни документи",IF(O969&gt;Q969,"Разходът е на по-висока стойност от посочените в Таблица 5 части от платежни документи","OK"))</f>
        <v>OK</v>
      </c>
      <c r="L969" s="93" t="str">
        <f t="shared" ref="L969:L1007" si="77">IF(R969&lt;S969,"Сумата на частите на счетоводния документ в Т5, е по-голяма от стойността му в Т3","OK")</f>
        <v>OK</v>
      </c>
      <c r="M969" s="93" t="str">
        <f t="shared" ref="M969:M1007" si="78">IF(T969&lt;U969,"Сумата на частите на платежния документ в Т5, е по-голяма от стойността му в Т4","OK")</f>
        <v>OK</v>
      </c>
      <c r="N969" s="63" t="str">
        <f t="shared" ref="N969:N1007" si="79">IF(OR(ABS(F969)*100&gt;TRUNC(ABS(F969)*100),ABS(I969)*100&gt;TRUNC(ABS(I969)*100)),"Въведена е сума с повече от два знака след десетичната запетая","")</f>
        <v/>
      </c>
      <c r="O969" s="110">
        <f>SUMIF(exp!$B$8:$B$507,total!B969,exp!$Q$8:$Q$507)</f>
        <v>0</v>
      </c>
      <c r="P969" s="111">
        <f>IF(B969&lt;&gt;"",SUMIF(total!$B$8:$B$1007,total!B969,$F$8:$F$1007),0)</f>
        <v>0</v>
      </c>
      <c r="Q969" s="110">
        <f>SUMIF(total!$B$8:$B$1007,total!B969,$I$8:$I$1007)</f>
        <v>0</v>
      </c>
      <c r="R969" s="110">
        <f>SUMIF(acc!$B$8:$B$507,total!D969,acc!$J$8:$J$507)</f>
        <v>0</v>
      </c>
      <c r="S969" s="110">
        <f>IF(D969&lt;&gt;"",SUMIF(total!$D$8:$D$1007,total!D969,$F$8:$F$1007),0)</f>
        <v>0</v>
      </c>
      <c r="T969" s="110">
        <f>SUMIF(pay!$B$8:$B$507,total!G969,pay!$H$8:$H$507)</f>
        <v>0</v>
      </c>
      <c r="U969" s="110">
        <f>IF(G969&lt;&gt;"",SUMIF(total!$G$8:$G$1007,total!G969,$I$8:$I$1007),0)</f>
        <v>0</v>
      </c>
    </row>
    <row r="970" spans="1:21" x14ac:dyDescent="0.25">
      <c r="A970" s="69">
        <v>963</v>
      </c>
      <c r="B970" s="69" t="str">
        <f>IF(AND(C970&lt;&gt;"",C970&lt;&gt;" -  -  -  -  - "),VLOOKUP(C970,exp!$A$8:$B$507,2,FALSE),"")</f>
        <v/>
      </c>
      <c r="C970" s="60"/>
      <c r="D970" s="69" t="str">
        <f>IF(AND(E970&lt;&gt;"",E970&lt;&gt;" -  -  -  -  - "),VLOOKUP(E970,acc!$A$8:$B$507,2,FALSE),"")</f>
        <v/>
      </c>
      <c r="E970" s="60"/>
      <c r="F970" s="44"/>
      <c r="G970" s="69" t="str">
        <f>IF(AND(H970&lt;&gt;"",H970&lt;&gt;" -  -  -  -  - "),VLOOKUP(H970,pay!$A$8:$B$507,2,FALSE),"")</f>
        <v/>
      </c>
      <c r="H970" s="60"/>
      <c r="I970" s="44"/>
      <c r="J970" s="93" t="str">
        <f t="shared" si="75"/>
        <v>OK</v>
      </c>
      <c r="K970" s="93" t="str">
        <f t="shared" si="76"/>
        <v>OK</v>
      </c>
      <c r="L970" s="93" t="str">
        <f t="shared" si="77"/>
        <v>OK</v>
      </c>
      <c r="M970" s="93" t="str">
        <f t="shared" si="78"/>
        <v>OK</v>
      </c>
      <c r="N970" s="63" t="str">
        <f t="shared" si="79"/>
        <v/>
      </c>
      <c r="O970" s="110">
        <f>SUMIF(exp!$B$8:$B$507,total!B970,exp!$Q$8:$Q$507)</f>
        <v>0</v>
      </c>
      <c r="P970" s="111">
        <f>IF(B970&lt;&gt;"",SUMIF(total!$B$8:$B$1007,total!B970,$F$8:$F$1007),0)</f>
        <v>0</v>
      </c>
      <c r="Q970" s="110">
        <f>SUMIF(total!$B$8:$B$1007,total!B970,$I$8:$I$1007)</f>
        <v>0</v>
      </c>
      <c r="R970" s="110">
        <f>SUMIF(acc!$B$8:$B$507,total!D970,acc!$J$8:$J$507)</f>
        <v>0</v>
      </c>
      <c r="S970" s="110">
        <f>IF(D970&lt;&gt;"",SUMIF(total!$D$8:$D$1007,total!D970,$F$8:$F$1007),0)</f>
        <v>0</v>
      </c>
      <c r="T970" s="110">
        <f>SUMIF(pay!$B$8:$B$507,total!G970,pay!$H$8:$H$507)</f>
        <v>0</v>
      </c>
      <c r="U970" s="110">
        <f>IF(G970&lt;&gt;"",SUMIF(total!$G$8:$G$1007,total!G970,$I$8:$I$1007),0)</f>
        <v>0</v>
      </c>
    </row>
    <row r="971" spans="1:21" x14ac:dyDescent="0.25">
      <c r="A971" s="69">
        <v>964</v>
      </c>
      <c r="B971" s="69" t="str">
        <f>IF(AND(C971&lt;&gt;"",C971&lt;&gt;" -  -  -  -  - "),VLOOKUP(C971,exp!$A$8:$B$507,2,FALSE),"")</f>
        <v/>
      </c>
      <c r="C971" s="60"/>
      <c r="D971" s="69" t="str">
        <f>IF(AND(E971&lt;&gt;"",E971&lt;&gt;" -  -  -  -  - "),VLOOKUP(E971,acc!$A$8:$B$507,2,FALSE),"")</f>
        <v/>
      </c>
      <c r="E971" s="60"/>
      <c r="F971" s="44"/>
      <c r="G971" s="69" t="str">
        <f>IF(AND(H971&lt;&gt;"",H971&lt;&gt;" -  -  -  -  - "),VLOOKUP(H971,pay!$A$8:$B$507,2,FALSE),"")</f>
        <v/>
      </c>
      <c r="H971" s="60"/>
      <c r="I971" s="44"/>
      <c r="J971" s="93" t="str">
        <f t="shared" si="75"/>
        <v>OK</v>
      </c>
      <c r="K971" s="93" t="str">
        <f t="shared" si="76"/>
        <v>OK</v>
      </c>
      <c r="L971" s="93" t="str">
        <f t="shared" si="77"/>
        <v>OK</v>
      </c>
      <c r="M971" s="93" t="str">
        <f t="shared" si="78"/>
        <v>OK</v>
      </c>
      <c r="N971" s="63" t="str">
        <f t="shared" si="79"/>
        <v/>
      </c>
      <c r="O971" s="110">
        <f>SUMIF(exp!$B$8:$B$507,total!B971,exp!$Q$8:$Q$507)</f>
        <v>0</v>
      </c>
      <c r="P971" s="111">
        <f>IF(B971&lt;&gt;"",SUMIF(total!$B$8:$B$1007,total!B971,$F$8:$F$1007),0)</f>
        <v>0</v>
      </c>
      <c r="Q971" s="110">
        <f>SUMIF(total!$B$8:$B$1007,total!B971,$I$8:$I$1007)</f>
        <v>0</v>
      </c>
      <c r="R971" s="110">
        <f>SUMIF(acc!$B$8:$B$507,total!D971,acc!$J$8:$J$507)</f>
        <v>0</v>
      </c>
      <c r="S971" s="110">
        <f>IF(D971&lt;&gt;"",SUMIF(total!$D$8:$D$1007,total!D971,$F$8:$F$1007),0)</f>
        <v>0</v>
      </c>
      <c r="T971" s="110">
        <f>SUMIF(pay!$B$8:$B$507,total!G971,pay!$H$8:$H$507)</f>
        <v>0</v>
      </c>
      <c r="U971" s="110">
        <f>IF(G971&lt;&gt;"",SUMIF(total!$G$8:$G$1007,total!G971,$I$8:$I$1007),0)</f>
        <v>0</v>
      </c>
    </row>
    <row r="972" spans="1:21" x14ac:dyDescent="0.25">
      <c r="A972" s="69">
        <v>965</v>
      </c>
      <c r="B972" s="69" t="str">
        <f>IF(AND(C972&lt;&gt;"",C972&lt;&gt;" -  -  -  -  - "),VLOOKUP(C972,exp!$A$8:$B$507,2,FALSE),"")</f>
        <v/>
      </c>
      <c r="C972" s="60"/>
      <c r="D972" s="69" t="str">
        <f>IF(AND(E972&lt;&gt;"",E972&lt;&gt;" -  -  -  -  - "),VLOOKUP(E972,acc!$A$8:$B$507,2,FALSE),"")</f>
        <v/>
      </c>
      <c r="E972" s="60"/>
      <c r="F972" s="44"/>
      <c r="G972" s="69" t="str">
        <f>IF(AND(H972&lt;&gt;"",H972&lt;&gt;" -  -  -  -  - "),VLOOKUP(H972,pay!$A$8:$B$507,2,FALSE),"")</f>
        <v/>
      </c>
      <c r="H972" s="60"/>
      <c r="I972" s="44"/>
      <c r="J972" s="93" t="str">
        <f t="shared" si="75"/>
        <v>OK</v>
      </c>
      <c r="K972" s="93" t="str">
        <f t="shared" si="76"/>
        <v>OK</v>
      </c>
      <c r="L972" s="93" t="str">
        <f t="shared" si="77"/>
        <v>OK</v>
      </c>
      <c r="M972" s="93" t="str">
        <f t="shared" si="78"/>
        <v>OK</v>
      </c>
      <c r="N972" s="63" t="str">
        <f t="shared" si="79"/>
        <v/>
      </c>
      <c r="O972" s="110">
        <f>SUMIF(exp!$B$8:$B$507,total!B972,exp!$Q$8:$Q$507)</f>
        <v>0</v>
      </c>
      <c r="P972" s="111">
        <f>IF(B972&lt;&gt;"",SUMIF(total!$B$8:$B$1007,total!B972,$F$8:$F$1007),0)</f>
        <v>0</v>
      </c>
      <c r="Q972" s="110">
        <f>SUMIF(total!$B$8:$B$1007,total!B972,$I$8:$I$1007)</f>
        <v>0</v>
      </c>
      <c r="R972" s="110">
        <f>SUMIF(acc!$B$8:$B$507,total!D972,acc!$J$8:$J$507)</f>
        <v>0</v>
      </c>
      <c r="S972" s="110">
        <f>IF(D972&lt;&gt;"",SUMIF(total!$D$8:$D$1007,total!D972,$F$8:$F$1007),0)</f>
        <v>0</v>
      </c>
      <c r="T972" s="110">
        <f>SUMIF(pay!$B$8:$B$507,total!G972,pay!$H$8:$H$507)</f>
        <v>0</v>
      </c>
      <c r="U972" s="110">
        <f>IF(G972&lt;&gt;"",SUMIF(total!$G$8:$G$1007,total!G972,$I$8:$I$1007),0)</f>
        <v>0</v>
      </c>
    </row>
    <row r="973" spans="1:21" x14ac:dyDescent="0.25">
      <c r="A973" s="69">
        <v>966</v>
      </c>
      <c r="B973" s="69" t="str">
        <f>IF(AND(C973&lt;&gt;"",C973&lt;&gt;" -  -  -  -  - "),VLOOKUP(C973,exp!$A$8:$B$507,2,FALSE),"")</f>
        <v/>
      </c>
      <c r="C973" s="60"/>
      <c r="D973" s="69" t="str">
        <f>IF(AND(E973&lt;&gt;"",E973&lt;&gt;" -  -  -  -  - "),VLOOKUP(E973,acc!$A$8:$B$507,2,FALSE),"")</f>
        <v/>
      </c>
      <c r="E973" s="60"/>
      <c r="F973" s="44"/>
      <c r="G973" s="69" t="str">
        <f>IF(AND(H973&lt;&gt;"",H973&lt;&gt;" -  -  -  -  - "),VLOOKUP(H973,pay!$A$8:$B$507,2,FALSE),"")</f>
        <v/>
      </c>
      <c r="H973" s="60"/>
      <c r="I973" s="44"/>
      <c r="J973" s="93" t="str">
        <f t="shared" si="75"/>
        <v>OK</v>
      </c>
      <c r="K973" s="93" t="str">
        <f t="shared" si="76"/>
        <v>OK</v>
      </c>
      <c r="L973" s="93" t="str">
        <f t="shared" si="77"/>
        <v>OK</v>
      </c>
      <c r="M973" s="93" t="str">
        <f t="shared" si="78"/>
        <v>OK</v>
      </c>
      <c r="N973" s="63" t="str">
        <f t="shared" si="79"/>
        <v/>
      </c>
      <c r="O973" s="110">
        <f>SUMIF(exp!$B$8:$B$507,total!B973,exp!$Q$8:$Q$507)</f>
        <v>0</v>
      </c>
      <c r="P973" s="111">
        <f>IF(B973&lt;&gt;"",SUMIF(total!$B$8:$B$1007,total!B973,$F$8:$F$1007),0)</f>
        <v>0</v>
      </c>
      <c r="Q973" s="110">
        <f>SUMIF(total!$B$8:$B$1007,total!B973,$I$8:$I$1007)</f>
        <v>0</v>
      </c>
      <c r="R973" s="110">
        <f>SUMIF(acc!$B$8:$B$507,total!D973,acc!$J$8:$J$507)</f>
        <v>0</v>
      </c>
      <c r="S973" s="110">
        <f>IF(D973&lt;&gt;"",SUMIF(total!$D$8:$D$1007,total!D973,$F$8:$F$1007),0)</f>
        <v>0</v>
      </c>
      <c r="T973" s="110">
        <f>SUMIF(pay!$B$8:$B$507,total!G973,pay!$H$8:$H$507)</f>
        <v>0</v>
      </c>
      <c r="U973" s="110">
        <f>IF(G973&lt;&gt;"",SUMIF(total!$G$8:$G$1007,total!G973,$I$8:$I$1007),0)</f>
        <v>0</v>
      </c>
    </row>
    <row r="974" spans="1:21" x14ac:dyDescent="0.25">
      <c r="A974" s="69">
        <v>967</v>
      </c>
      <c r="B974" s="69" t="str">
        <f>IF(AND(C974&lt;&gt;"",C974&lt;&gt;" -  -  -  -  - "),VLOOKUP(C974,exp!$A$8:$B$507,2,FALSE),"")</f>
        <v/>
      </c>
      <c r="C974" s="60"/>
      <c r="D974" s="69" t="str">
        <f>IF(AND(E974&lt;&gt;"",E974&lt;&gt;" -  -  -  -  - "),VLOOKUP(E974,acc!$A$8:$B$507,2,FALSE),"")</f>
        <v/>
      </c>
      <c r="E974" s="60"/>
      <c r="F974" s="44"/>
      <c r="G974" s="69" t="str">
        <f>IF(AND(H974&lt;&gt;"",H974&lt;&gt;" -  -  -  -  - "),VLOOKUP(H974,pay!$A$8:$B$507,2,FALSE),"")</f>
        <v/>
      </c>
      <c r="H974" s="60"/>
      <c r="I974" s="44"/>
      <c r="J974" s="93" t="str">
        <f t="shared" si="75"/>
        <v>OK</v>
      </c>
      <c r="K974" s="93" t="str">
        <f t="shared" si="76"/>
        <v>OK</v>
      </c>
      <c r="L974" s="93" t="str">
        <f t="shared" si="77"/>
        <v>OK</v>
      </c>
      <c r="M974" s="93" t="str">
        <f t="shared" si="78"/>
        <v>OK</v>
      </c>
      <c r="N974" s="63" t="str">
        <f t="shared" si="79"/>
        <v/>
      </c>
      <c r="O974" s="110">
        <f>SUMIF(exp!$B$8:$B$507,total!B974,exp!$Q$8:$Q$507)</f>
        <v>0</v>
      </c>
      <c r="P974" s="111">
        <f>IF(B974&lt;&gt;"",SUMIF(total!$B$8:$B$1007,total!B974,$F$8:$F$1007),0)</f>
        <v>0</v>
      </c>
      <c r="Q974" s="110">
        <f>SUMIF(total!$B$8:$B$1007,total!B974,$I$8:$I$1007)</f>
        <v>0</v>
      </c>
      <c r="R974" s="110">
        <f>SUMIF(acc!$B$8:$B$507,total!D974,acc!$J$8:$J$507)</f>
        <v>0</v>
      </c>
      <c r="S974" s="110">
        <f>IF(D974&lt;&gt;"",SUMIF(total!$D$8:$D$1007,total!D974,$F$8:$F$1007),0)</f>
        <v>0</v>
      </c>
      <c r="T974" s="110">
        <f>SUMIF(pay!$B$8:$B$507,total!G974,pay!$H$8:$H$507)</f>
        <v>0</v>
      </c>
      <c r="U974" s="110">
        <f>IF(G974&lt;&gt;"",SUMIF(total!$G$8:$G$1007,total!G974,$I$8:$I$1007),0)</f>
        <v>0</v>
      </c>
    </row>
    <row r="975" spans="1:21" x14ac:dyDescent="0.25">
      <c r="A975" s="69">
        <v>968</v>
      </c>
      <c r="B975" s="69" t="str">
        <f>IF(AND(C975&lt;&gt;"",C975&lt;&gt;" -  -  -  -  - "),VLOOKUP(C975,exp!$A$8:$B$507,2,FALSE),"")</f>
        <v/>
      </c>
      <c r="C975" s="60"/>
      <c r="D975" s="69" t="str">
        <f>IF(AND(E975&lt;&gt;"",E975&lt;&gt;" -  -  -  -  - "),VLOOKUP(E975,acc!$A$8:$B$507,2,FALSE),"")</f>
        <v/>
      </c>
      <c r="E975" s="60"/>
      <c r="F975" s="44"/>
      <c r="G975" s="69" t="str">
        <f>IF(AND(H975&lt;&gt;"",H975&lt;&gt;" -  -  -  -  - "),VLOOKUP(H975,pay!$A$8:$B$507,2,FALSE),"")</f>
        <v/>
      </c>
      <c r="H975" s="60"/>
      <c r="I975" s="44"/>
      <c r="J975" s="93" t="str">
        <f t="shared" si="75"/>
        <v>OK</v>
      </c>
      <c r="K975" s="93" t="str">
        <f t="shared" si="76"/>
        <v>OK</v>
      </c>
      <c r="L975" s="93" t="str">
        <f t="shared" si="77"/>
        <v>OK</v>
      </c>
      <c r="M975" s="93" t="str">
        <f t="shared" si="78"/>
        <v>OK</v>
      </c>
      <c r="N975" s="63" t="str">
        <f t="shared" si="79"/>
        <v/>
      </c>
      <c r="O975" s="110">
        <f>SUMIF(exp!$B$8:$B$507,total!B975,exp!$Q$8:$Q$507)</f>
        <v>0</v>
      </c>
      <c r="P975" s="111">
        <f>IF(B975&lt;&gt;"",SUMIF(total!$B$8:$B$1007,total!B975,$F$8:$F$1007),0)</f>
        <v>0</v>
      </c>
      <c r="Q975" s="110">
        <f>SUMIF(total!$B$8:$B$1007,total!B975,$I$8:$I$1007)</f>
        <v>0</v>
      </c>
      <c r="R975" s="110">
        <f>SUMIF(acc!$B$8:$B$507,total!D975,acc!$J$8:$J$507)</f>
        <v>0</v>
      </c>
      <c r="S975" s="110">
        <f>IF(D975&lt;&gt;"",SUMIF(total!$D$8:$D$1007,total!D975,$F$8:$F$1007),0)</f>
        <v>0</v>
      </c>
      <c r="T975" s="110">
        <f>SUMIF(pay!$B$8:$B$507,total!G975,pay!$H$8:$H$507)</f>
        <v>0</v>
      </c>
      <c r="U975" s="110">
        <f>IF(G975&lt;&gt;"",SUMIF(total!$G$8:$G$1007,total!G975,$I$8:$I$1007),0)</f>
        <v>0</v>
      </c>
    </row>
    <row r="976" spans="1:21" x14ac:dyDescent="0.25">
      <c r="A976" s="69">
        <v>969</v>
      </c>
      <c r="B976" s="69" t="str">
        <f>IF(AND(C976&lt;&gt;"",C976&lt;&gt;" -  -  -  -  - "),VLOOKUP(C976,exp!$A$8:$B$507,2,FALSE),"")</f>
        <v/>
      </c>
      <c r="C976" s="60"/>
      <c r="D976" s="69" t="str">
        <f>IF(AND(E976&lt;&gt;"",E976&lt;&gt;" -  -  -  -  - "),VLOOKUP(E976,acc!$A$8:$B$507,2,FALSE),"")</f>
        <v/>
      </c>
      <c r="E976" s="60"/>
      <c r="F976" s="44"/>
      <c r="G976" s="69" t="str">
        <f>IF(AND(H976&lt;&gt;"",H976&lt;&gt;" -  -  -  -  - "),VLOOKUP(H976,pay!$A$8:$B$507,2,FALSE),"")</f>
        <v/>
      </c>
      <c r="H976" s="60"/>
      <c r="I976" s="44"/>
      <c r="J976" s="93" t="str">
        <f t="shared" si="75"/>
        <v>OK</v>
      </c>
      <c r="K976" s="93" t="str">
        <f t="shared" si="76"/>
        <v>OK</v>
      </c>
      <c r="L976" s="93" t="str">
        <f t="shared" si="77"/>
        <v>OK</v>
      </c>
      <c r="M976" s="93" t="str">
        <f t="shared" si="78"/>
        <v>OK</v>
      </c>
      <c r="N976" s="63" t="str">
        <f t="shared" si="79"/>
        <v/>
      </c>
      <c r="O976" s="110">
        <f>SUMIF(exp!$B$8:$B$507,total!B976,exp!$Q$8:$Q$507)</f>
        <v>0</v>
      </c>
      <c r="P976" s="111">
        <f>IF(B976&lt;&gt;"",SUMIF(total!$B$8:$B$1007,total!B976,$F$8:$F$1007),0)</f>
        <v>0</v>
      </c>
      <c r="Q976" s="110">
        <f>SUMIF(total!$B$8:$B$1007,total!B976,$I$8:$I$1007)</f>
        <v>0</v>
      </c>
      <c r="R976" s="110">
        <f>SUMIF(acc!$B$8:$B$507,total!D976,acc!$J$8:$J$507)</f>
        <v>0</v>
      </c>
      <c r="S976" s="110">
        <f>IF(D976&lt;&gt;"",SUMIF(total!$D$8:$D$1007,total!D976,$F$8:$F$1007),0)</f>
        <v>0</v>
      </c>
      <c r="T976" s="110">
        <f>SUMIF(pay!$B$8:$B$507,total!G976,pay!$H$8:$H$507)</f>
        <v>0</v>
      </c>
      <c r="U976" s="110">
        <f>IF(G976&lt;&gt;"",SUMIF(total!$G$8:$G$1007,total!G976,$I$8:$I$1007),0)</f>
        <v>0</v>
      </c>
    </row>
    <row r="977" spans="1:21" x14ac:dyDescent="0.25">
      <c r="A977" s="69">
        <v>970</v>
      </c>
      <c r="B977" s="69" t="str">
        <f>IF(AND(C977&lt;&gt;"",C977&lt;&gt;" -  -  -  -  - "),VLOOKUP(C977,exp!$A$8:$B$507,2,FALSE),"")</f>
        <v/>
      </c>
      <c r="C977" s="60"/>
      <c r="D977" s="69" t="str">
        <f>IF(AND(E977&lt;&gt;"",E977&lt;&gt;" -  -  -  -  - "),VLOOKUP(E977,acc!$A$8:$B$507,2,FALSE),"")</f>
        <v/>
      </c>
      <c r="E977" s="60"/>
      <c r="F977" s="44"/>
      <c r="G977" s="69" t="str">
        <f>IF(AND(H977&lt;&gt;"",H977&lt;&gt;" -  -  -  -  - "),VLOOKUP(H977,pay!$A$8:$B$507,2,FALSE),"")</f>
        <v/>
      </c>
      <c r="H977" s="60"/>
      <c r="I977" s="44"/>
      <c r="J977" s="93" t="str">
        <f t="shared" si="75"/>
        <v>OK</v>
      </c>
      <c r="K977" s="93" t="str">
        <f t="shared" si="76"/>
        <v>OK</v>
      </c>
      <c r="L977" s="93" t="str">
        <f t="shared" si="77"/>
        <v>OK</v>
      </c>
      <c r="M977" s="93" t="str">
        <f t="shared" si="78"/>
        <v>OK</v>
      </c>
      <c r="N977" s="63" t="str">
        <f t="shared" si="79"/>
        <v/>
      </c>
      <c r="O977" s="110">
        <f>SUMIF(exp!$B$8:$B$507,total!B977,exp!$Q$8:$Q$507)</f>
        <v>0</v>
      </c>
      <c r="P977" s="111">
        <f>IF(B977&lt;&gt;"",SUMIF(total!$B$8:$B$1007,total!B977,$F$8:$F$1007),0)</f>
        <v>0</v>
      </c>
      <c r="Q977" s="110">
        <f>SUMIF(total!$B$8:$B$1007,total!B977,$I$8:$I$1007)</f>
        <v>0</v>
      </c>
      <c r="R977" s="110">
        <f>SUMIF(acc!$B$8:$B$507,total!D977,acc!$J$8:$J$507)</f>
        <v>0</v>
      </c>
      <c r="S977" s="110">
        <f>IF(D977&lt;&gt;"",SUMIF(total!$D$8:$D$1007,total!D977,$F$8:$F$1007),0)</f>
        <v>0</v>
      </c>
      <c r="T977" s="110">
        <f>SUMIF(pay!$B$8:$B$507,total!G977,pay!$H$8:$H$507)</f>
        <v>0</v>
      </c>
      <c r="U977" s="110">
        <f>IF(G977&lt;&gt;"",SUMIF(total!$G$8:$G$1007,total!G977,$I$8:$I$1007),0)</f>
        <v>0</v>
      </c>
    </row>
    <row r="978" spans="1:21" x14ac:dyDescent="0.25">
      <c r="A978" s="69">
        <v>971</v>
      </c>
      <c r="B978" s="69" t="str">
        <f>IF(AND(C978&lt;&gt;"",C978&lt;&gt;" -  -  -  -  - "),VLOOKUP(C978,exp!$A$8:$B$507,2,FALSE),"")</f>
        <v/>
      </c>
      <c r="C978" s="60"/>
      <c r="D978" s="69" t="str">
        <f>IF(AND(E978&lt;&gt;"",E978&lt;&gt;" -  -  -  -  - "),VLOOKUP(E978,acc!$A$8:$B$507,2,FALSE),"")</f>
        <v/>
      </c>
      <c r="E978" s="60"/>
      <c r="F978" s="44"/>
      <c r="G978" s="69" t="str">
        <f>IF(AND(H978&lt;&gt;"",H978&lt;&gt;" -  -  -  -  - "),VLOOKUP(H978,pay!$A$8:$B$507,2,FALSE),"")</f>
        <v/>
      </c>
      <c r="H978" s="60"/>
      <c r="I978" s="44"/>
      <c r="J978" s="93" t="str">
        <f t="shared" si="75"/>
        <v>OK</v>
      </c>
      <c r="K978" s="93" t="str">
        <f t="shared" si="76"/>
        <v>OK</v>
      </c>
      <c r="L978" s="93" t="str">
        <f t="shared" si="77"/>
        <v>OK</v>
      </c>
      <c r="M978" s="93" t="str">
        <f t="shared" si="78"/>
        <v>OK</v>
      </c>
      <c r="N978" s="63" t="str">
        <f t="shared" si="79"/>
        <v/>
      </c>
      <c r="O978" s="110">
        <f>SUMIF(exp!$B$8:$B$507,total!B978,exp!$Q$8:$Q$507)</f>
        <v>0</v>
      </c>
      <c r="P978" s="111">
        <f>IF(B978&lt;&gt;"",SUMIF(total!$B$8:$B$1007,total!B978,$F$8:$F$1007),0)</f>
        <v>0</v>
      </c>
      <c r="Q978" s="110">
        <f>SUMIF(total!$B$8:$B$1007,total!B978,$I$8:$I$1007)</f>
        <v>0</v>
      </c>
      <c r="R978" s="110">
        <f>SUMIF(acc!$B$8:$B$507,total!D978,acc!$J$8:$J$507)</f>
        <v>0</v>
      </c>
      <c r="S978" s="110">
        <f>IF(D978&lt;&gt;"",SUMIF(total!$D$8:$D$1007,total!D978,$F$8:$F$1007),0)</f>
        <v>0</v>
      </c>
      <c r="T978" s="110">
        <f>SUMIF(pay!$B$8:$B$507,total!G978,pay!$H$8:$H$507)</f>
        <v>0</v>
      </c>
      <c r="U978" s="110">
        <f>IF(G978&lt;&gt;"",SUMIF(total!$G$8:$G$1007,total!G978,$I$8:$I$1007),0)</f>
        <v>0</v>
      </c>
    </row>
    <row r="979" spans="1:21" x14ac:dyDescent="0.25">
      <c r="A979" s="69">
        <v>972</v>
      </c>
      <c r="B979" s="69" t="str">
        <f>IF(AND(C979&lt;&gt;"",C979&lt;&gt;" -  -  -  -  - "),VLOOKUP(C979,exp!$A$8:$B$507,2,FALSE),"")</f>
        <v/>
      </c>
      <c r="C979" s="60"/>
      <c r="D979" s="69" t="str">
        <f>IF(AND(E979&lt;&gt;"",E979&lt;&gt;" -  -  -  -  - "),VLOOKUP(E979,acc!$A$8:$B$507,2,FALSE),"")</f>
        <v/>
      </c>
      <c r="E979" s="60"/>
      <c r="F979" s="44"/>
      <c r="G979" s="69" t="str">
        <f>IF(AND(H979&lt;&gt;"",H979&lt;&gt;" -  -  -  -  - "),VLOOKUP(H979,pay!$A$8:$B$507,2,FALSE),"")</f>
        <v/>
      </c>
      <c r="H979" s="60"/>
      <c r="I979" s="44"/>
      <c r="J979" s="93" t="str">
        <f t="shared" si="75"/>
        <v>OK</v>
      </c>
      <c r="K979" s="93" t="str">
        <f t="shared" si="76"/>
        <v>OK</v>
      </c>
      <c r="L979" s="93" t="str">
        <f t="shared" si="77"/>
        <v>OK</v>
      </c>
      <c r="M979" s="93" t="str">
        <f t="shared" si="78"/>
        <v>OK</v>
      </c>
      <c r="N979" s="63" t="str">
        <f t="shared" si="79"/>
        <v/>
      </c>
      <c r="O979" s="110">
        <f>SUMIF(exp!$B$8:$B$507,total!B979,exp!$Q$8:$Q$507)</f>
        <v>0</v>
      </c>
      <c r="P979" s="111">
        <f>IF(B979&lt;&gt;"",SUMIF(total!$B$8:$B$1007,total!B979,$F$8:$F$1007),0)</f>
        <v>0</v>
      </c>
      <c r="Q979" s="110">
        <f>SUMIF(total!$B$8:$B$1007,total!B979,$I$8:$I$1007)</f>
        <v>0</v>
      </c>
      <c r="R979" s="110">
        <f>SUMIF(acc!$B$8:$B$507,total!D979,acc!$J$8:$J$507)</f>
        <v>0</v>
      </c>
      <c r="S979" s="110">
        <f>IF(D979&lt;&gt;"",SUMIF(total!$D$8:$D$1007,total!D979,$F$8:$F$1007),0)</f>
        <v>0</v>
      </c>
      <c r="T979" s="110">
        <f>SUMIF(pay!$B$8:$B$507,total!G979,pay!$H$8:$H$507)</f>
        <v>0</v>
      </c>
      <c r="U979" s="110">
        <f>IF(G979&lt;&gt;"",SUMIF(total!$G$8:$G$1007,total!G979,$I$8:$I$1007),0)</f>
        <v>0</v>
      </c>
    </row>
    <row r="980" spans="1:21" x14ac:dyDescent="0.25">
      <c r="A980" s="69">
        <v>973</v>
      </c>
      <c r="B980" s="69" t="str">
        <f>IF(AND(C980&lt;&gt;"",C980&lt;&gt;" -  -  -  -  - "),VLOOKUP(C980,exp!$A$8:$B$507,2,FALSE),"")</f>
        <v/>
      </c>
      <c r="C980" s="60"/>
      <c r="D980" s="69" t="str">
        <f>IF(AND(E980&lt;&gt;"",E980&lt;&gt;" -  -  -  -  - "),VLOOKUP(E980,acc!$A$8:$B$507,2,FALSE),"")</f>
        <v/>
      </c>
      <c r="E980" s="60"/>
      <c r="F980" s="44"/>
      <c r="G980" s="69" t="str">
        <f>IF(AND(H980&lt;&gt;"",H980&lt;&gt;" -  -  -  -  - "),VLOOKUP(H980,pay!$A$8:$B$507,2,FALSE),"")</f>
        <v/>
      </c>
      <c r="H980" s="60"/>
      <c r="I980" s="44"/>
      <c r="J980" s="93" t="str">
        <f t="shared" si="75"/>
        <v>OK</v>
      </c>
      <c r="K980" s="93" t="str">
        <f t="shared" si="76"/>
        <v>OK</v>
      </c>
      <c r="L980" s="93" t="str">
        <f t="shared" si="77"/>
        <v>OK</v>
      </c>
      <c r="M980" s="93" t="str">
        <f t="shared" si="78"/>
        <v>OK</v>
      </c>
      <c r="N980" s="63" t="str">
        <f t="shared" si="79"/>
        <v/>
      </c>
      <c r="O980" s="110">
        <f>SUMIF(exp!$B$8:$B$507,total!B980,exp!$Q$8:$Q$507)</f>
        <v>0</v>
      </c>
      <c r="P980" s="111">
        <f>IF(B980&lt;&gt;"",SUMIF(total!$B$8:$B$1007,total!B980,$F$8:$F$1007),0)</f>
        <v>0</v>
      </c>
      <c r="Q980" s="110">
        <f>SUMIF(total!$B$8:$B$1007,total!B980,$I$8:$I$1007)</f>
        <v>0</v>
      </c>
      <c r="R980" s="110">
        <f>SUMIF(acc!$B$8:$B$507,total!D980,acc!$J$8:$J$507)</f>
        <v>0</v>
      </c>
      <c r="S980" s="110">
        <f>IF(D980&lt;&gt;"",SUMIF(total!$D$8:$D$1007,total!D980,$F$8:$F$1007),0)</f>
        <v>0</v>
      </c>
      <c r="T980" s="110">
        <f>SUMIF(pay!$B$8:$B$507,total!G980,pay!$H$8:$H$507)</f>
        <v>0</v>
      </c>
      <c r="U980" s="110">
        <f>IF(G980&lt;&gt;"",SUMIF(total!$G$8:$G$1007,total!G980,$I$8:$I$1007),0)</f>
        <v>0</v>
      </c>
    </row>
    <row r="981" spans="1:21" x14ac:dyDescent="0.25">
      <c r="A981" s="69">
        <v>974</v>
      </c>
      <c r="B981" s="69" t="str">
        <f>IF(AND(C981&lt;&gt;"",C981&lt;&gt;" -  -  -  -  - "),VLOOKUP(C981,exp!$A$8:$B$507,2,FALSE),"")</f>
        <v/>
      </c>
      <c r="C981" s="60"/>
      <c r="D981" s="69" t="str">
        <f>IF(AND(E981&lt;&gt;"",E981&lt;&gt;" -  -  -  -  - "),VLOOKUP(E981,acc!$A$8:$B$507,2,FALSE),"")</f>
        <v/>
      </c>
      <c r="E981" s="60"/>
      <c r="F981" s="44"/>
      <c r="G981" s="69" t="str">
        <f>IF(AND(H981&lt;&gt;"",H981&lt;&gt;" -  -  -  -  - "),VLOOKUP(H981,pay!$A$8:$B$507,2,FALSE),"")</f>
        <v/>
      </c>
      <c r="H981" s="60"/>
      <c r="I981" s="44"/>
      <c r="J981" s="93" t="str">
        <f t="shared" si="75"/>
        <v>OK</v>
      </c>
      <c r="K981" s="93" t="str">
        <f t="shared" si="76"/>
        <v>OK</v>
      </c>
      <c r="L981" s="93" t="str">
        <f t="shared" si="77"/>
        <v>OK</v>
      </c>
      <c r="M981" s="93" t="str">
        <f t="shared" si="78"/>
        <v>OK</v>
      </c>
      <c r="N981" s="63" t="str">
        <f t="shared" si="79"/>
        <v/>
      </c>
      <c r="O981" s="110">
        <f>SUMIF(exp!$B$8:$B$507,total!B981,exp!$Q$8:$Q$507)</f>
        <v>0</v>
      </c>
      <c r="P981" s="111">
        <f>IF(B981&lt;&gt;"",SUMIF(total!$B$8:$B$1007,total!B981,$F$8:$F$1007),0)</f>
        <v>0</v>
      </c>
      <c r="Q981" s="110">
        <f>SUMIF(total!$B$8:$B$1007,total!B981,$I$8:$I$1007)</f>
        <v>0</v>
      </c>
      <c r="R981" s="110">
        <f>SUMIF(acc!$B$8:$B$507,total!D981,acc!$J$8:$J$507)</f>
        <v>0</v>
      </c>
      <c r="S981" s="110">
        <f>IF(D981&lt;&gt;"",SUMIF(total!$D$8:$D$1007,total!D981,$F$8:$F$1007),0)</f>
        <v>0</v>
      </c>
      <c r="T981" s="110">
        <f>SUMIF(pay!$B$8:$B$507,total!G981,pay!$H$8:$H$507)</f>
        <v>0</v>
      </c>
      <c r="U981" s="110">
        <f>IF(G981&lt;&gt;"",SUMIF(total!$G$8:$G$1007,total!G981,$I$8:$I$1007),0)</f>
        <v>0</v>
      </c>
    </row>
    <row r="982" spans="1:21" x14ac:dyDescent="0.25">
      <c r="A982" s="69">
        <v>975</v>
      </c>
      <c r="B982" s="69" t="str">
        <f>IF(AND(C982&lt;&gt;"",C982&lt;&gt;" -  -  -  -  - "),VLOOKUP(C982,exp!$A$8:$B$507,2,FALSE),"")</f>
        <v/>
      </c>
      <c r="C982" s="60"/>
      <c r="D982" s="69" t="str">
        <f>IF(AND(E982&lt;&gt;"",E982&lt;&gt;" -  -  -  -  - "),VLOOKUP(E982,acc!$A$8:$B$507,2,FALSE),"")</f>
        <v/>
      </c>
      <c r="E982" s="60"/>
      <c r="F982" s="44"/>
      <c r="G982" s="69" t="str">
        <f>IF(AND(H982&lt;&gt;"",H982&lt;&gt;" -  -  -  -  - "),VLOOKUP(H982,pay!$A$8:$B$507,2,FALSE),"")</f>
        <v/>
      </c>
      <c r="H982" s="60"/>
      <c r="I982" s="44"/>
      <c r="J982" s="93" t="str">
        <f t="shared" si="75"/>
        <v>OK</v>
      </c>
      <c r="K982" s="93" t="str">
        <f t="shared" si="76"/>
        <v>OK</v>
      </c>
      <c r="L982" s="93" t="str">
        <f t="shared" si="77"/>
        <v>OK</v>
      </c>
      <c r="M982" s="93" t="str">
        <f t="shared" si="78"/>
        <v>OK</v>
      </c>
      <c r="N982" s="63" t="str">
        <f t="shared" si="79"/>
        <v/>
      </c>
      <c r="O982" s="110">
        <f>SUMIF(exp!$B$8:$B$507,total!B982,exp!$Q$8:$Q$507)</f>
        <v>0</v>
      </c>
      <c r="P982" s="111">
        <f>IF(B982&lt;&gt;"",SUMIF(total!$B$8:$B$1007,total!B982,$F$8:$F$1007),0)</f>
        <v>0</v>
      </c>
      <c r="Q982" s="110">
        <f>SUMIF(total!$B$8:$B$1007,total!B982,$I$8:$I$1007)</f>
        <v>0</v>
      </c>
      <c r="R982" s="110">
        <f>SUMIF(acc!$B$8:$B$507,total!D982,acc!$J$8:$J$507)</f>
        <v>0</v>
      </c>
      <c r="S982" s="110">
        <f>IF(D982&lt;&gt;"",SUMIF(total!$D$8:$D$1007,total!D982,$F$8:$F$1007),0)</f>
        <v>0</v>
      </c>
      <c r="T982" s="110">
        <f>SUMIF(pay!$B$8:$B$507,total!G982,pay!$H$8:$H$507)</f>
        <v>0</v>
      </c>
      <c r="U982" s="110">
        <f>IF(G982&lt;&gt;"",SUMIF(total!$G$8:$G$1007,total!G982,$I$8:$I$1007),0)</f>
        <v>0</v>
      </c>
    </row>
    <row r="983" spans="1:21" x14ac:dyDescent="0.25">
      <c r="A983" s="69">
        <v>976</v>
      </c>
      <c r="B983" s="69" t="str">
        <f>IF(AND(C983&lt;&gt;"",C983&lt;&gt;" -  -  -  -  - "),VLOOKUP(C983,exp!$A$8:$B$507,2,FALSE),"")</f>
        <v/>
      </c>
      <c r="C983" s="60"/>
      <c r="D983" s="69" t="str">
        <f>IF(AND(E983&lt;&gt;"",E983&lt;&gt;" -  -  -  -  - "),VLOOKUP(E983,acc!$A$8:$B$507,2,FALSE),"")</f>
        <v/>
      </c>
      <c r="E983" s="60"/>
      <c r="F983" s="44"/>
      <c r="G983" s="69" t="str">
        <f>IF(AND(H983&lt;&gt;"",H983&lt;&gt;" -  -  -  -  - "),VLOOKUP(H983,pay!$A$8:$B$507,2,FALSE),"")</f>
        <v/>
      </c>
      <c r="H983" s="60"/>
      <c r="I983" s="44"/>
      <c r="J983" s="93" t="str">
        <f t="shared" si="75"/>
        <v>OK</v>
      </c>
      <c r="K983" s="93" t="str">
        <f t="shared" si="76"/>
        <v>OK</v>
      </c>
      <c r="L983" s="93" t="str">
        <f t="shared" si="77"/>
        <v>OK</v>
      </c>
      <c r="M983" s="93" t="str">
        <f t="shared" si="78"/>
        <v>OK</v>
      </c>
      <c r="N983" s="63" t="str">
        <f t="shared" si="79"/>
        <v/>
      </c>
      <c r="O983" s="110">
        <f>SUMIF(exp!$B$8:$B$507,total!B983,exp!$Q$8:$Q$507)</f>
        <v>0</v>
      </c>
      <c r="P983" s="111">
        <f>IF(B983&lt;&gt;"",SUMIF(total!$B$8:$B$1007,total!B983,$F$8:$F$1007),0)</f>
        <v>0</v>
      </c>
      <c r="Q983" s="110">
        <f>SUMIF(total!$B$8:$B$1007,total!B983,$I$8:$I$1007)</f>
        <v>0</v>
      </c>
      <c r="R983" s="110">
        <f>SUMIF(acc!$B$8:$B$507,total!D983,acc!$J$8:$J$507)</f>
        <v>0</v>
      </c>
      <c r="S983" s="110">
        <f>IF(D983&lt;&gt;"",SUMIF(total!$D$8:$D$1007,total!D983,$F$8:$F$1007),0)</f>
        <v>0</v>
      </c>
      <c r="T983" s="110">
        <f>SUMIF(pay!$B$8:$B$507,total!G983,pay!$H$8:$H$507)</f>
        <v>0</v>
      </c>
      <c r="U983" s="110">
        <f>IF(G983&lt;&gt;"",SUMIF(total!$G$8:$G$1007,total!G983,$I$8:$I$1007),0)</f>
        <v>0</v>
      </c>
    </row>
    <row r="984" spans="1:21" x14ac:dyDescent="0.25">
      <c r="A984" s="69">
        <v>977</v>
      </c>
      <c r="B984" s="69" t="str">
        <f>IF(AND(C984&lt;&gt;"",C984&lt;&gt;" -  -  -  -  - "),VLOOKUP(C984,exp!$A$8:$B$507,2,FALSE),"")</f>
        <v/>
      </c>
      <c r="C984" s="60"/>
      <c r="D984" s="69" t="str">
        <f>IF(AND(E984&lt;&gt;"",E984&lt;&gt;" -  -  -  -  - "),VLOOKUP(E984,acc!$A$8:$B$507,2,FALSE),"")</f>
        <v/>
      </c>
      <c r="E984" s="60"/>
      <c r="F984" s="44"/>
      <c r="G984" s="69" t="str">
        <f>IF(AND(H984&lt;&gt;"",H984&lt;&gt;" -  -  -  -  - "),VLOOKUP(H984,pay!$A$8:$B$507,2,FALSE),"")</f>
        <v/>
      </c>
      <c r="H984" s="60"/>
      <c r="I984" s="44"/>
      <c r="J984" s="93" t="str">
        <f t="shared" si="75"/>
        <v>OK</v>
      </c>
      <c r="K984" s="93" t="str">
        <f t="shared" si="76"/>
        <v>OK</v>
      </c>
      <c r="L984" s="93" t="str">
        <f t="shared" si="77"/>
        <v>OK</v>
      </c>
      <c r="M984" s="93" t="str">
        <f t="shared" si="78"/>
        <v>OK</v>
      </c>
      <c r="N984" s="63" t="str">
        <f t="shared" si="79"/>
        <v/>
      </c>
      <c r="O984" s="110">
        <f>SUMIF(exp!$B$8:$B$507,total!B984,exp!$Q$8:$Q$507)</f>
        <v>0</v>
      </c>
      <c r="P984" s="111">
        <f>IF(B984&lt;&gt;"",SUMIF(total!$B$8:$B$1007,total!B984,$F$8:$F$1007),0)</f>
        <v>0</v>
      </c>
      <c r="Q984" s="110">
        <f>SUMIF(total!$B$8:$B$1007,total!B984,$I$8:$I$1007)</f>
        <v>0</v>
      </c>
      <c r="R984" s="110">
        <f>SUMIF(acc!$B$8:$B$507,total!D984,acc!$J$8:$J$507)</f>
        <v>0</v>
      </c>
      <c r="S984" s="110">
        <f>IF(D984&lt;&gt;"",SUMIF(total!$D$8:$D$1007,total!D984,$F$8:$F$1007),0)</f>
        <v>0</v>
      </c>
      <c r="T984" s="110">
        <f>SUMIF(pay!$B$8:$B$507,total!G984,pay!$H$8:$H$507)</f>
        <v>0</v>
      </c>
      <c r="U984" s="110">
        <f>IF(G984&lt;&gt;"",SUMIF(total!$G$8:$G$1007,total!G984,$I$8:$I$1007),0)</f>
        <v>0</v>
      </c>
    </row>
    <row r="985" spans="1:21" x14ac:dyDescent="0.25">
      <c r="A985" s="69">
        <v>978</v>
      </c>
      <c r="B985" s="69" t="str">
        <f>IF(AND(C985&lt;&gt;"",C985&lt;&gt;" -  -  -  -  - "),VLOOKUP(C985,exp!$A$8:$B$507,2,FALSE),"")</f>
        <v/>
      </c>
      <c r="C985" s="60"/>
      <c r="D985" s="69" t="str">
        <f>IF(AND(E985&lt;&gt;"",E985&lt;&gt;" -  -  -  -  - "),VLOOKUP(E985,acc!$A$8:$B$507,2,FALSE),"")</f>
        <v/>
      </c>
      <c r="E985" s="60"/>
      <c r="F985" s="44"/>
      <c r="G985" s="69" t="str">
        <f>IF(AND(H985&lt;&gt;"",H985&lt;&gt;" -  -  -  -  - "),VLOOKUP(H985,pay!$A$8:$B$507,2,FALSE),"")</f>
        <v/>
      </c>
      <c r="H985" s="60"/>
      <c r="I985" s="44"/>
      <c r="J985" s="93" t="str">
        <f t="shared" si="75"/>
        <v>OK</v>
      </c>
      <c r="K985" s="93" t="str">
        <f t="shared" si="76"/>
        <v>OK</v>
      </c>
      <c r="L985" s="93" t="str">
        <f t="shared" si="77"/>
        <v>OK</v>
      </c>
      <c r="M985" s="93" t="str">
        <f t="shared" si="78"/>
        <v>OK</v>
      </c>
      <c r="N985" s="63" t="str">
        <f t="shared" si="79"/>
        <v/>
      </c>
      <c r="O985" s="110">
        <f>SUMIF(exp!$B$8:$B$507,total!B985,exp!$Q$8:$Q$507)</f>
        <v>0</v>
      </c>
      <c r="P985" s="111">
        <f>IF(B985&lt;&gt;"",SUMIF(total!$B$8:$B$1007,total!B985,$F$8:$F$1007),0)</f>
        <v>0</v>
      </c>
      <c r="Q985" s="110">
        <f>SUMIF(total!$B$8:$B$1007,total!B985,$I$8:$I$1007)</f>
        <v>0</v>
      </c>
      <c r="R985" s="110">
        <f>SUMIF(acc!$B$8:$B$507,total!D985,acc!$J$8:$J$507)</f>
        <v>0</v>
      </c>
      <c r="S985" s="110">
        <f>IF(D985&lt;&gt;"",SUMIF(total!$D$8:$D$1007,total!D985,$F$8:$F$1007),0)</f>
        <v>0</v>
      </c>
      <c r="T985" s="110">
        <f>SUMIF(pay!$B$8:$B$507,total!G985,pay!$H$8:$H$507)</f>
        <v>0</v>
      </c>
      <c r="U985" s="110">
        <f>IF(G985&lt;&gt;"",SUMIF(total!$G$8:$G$1007,total!G985,$I$8:$I$1007),0)</f>
        <v>0</v>
      </c>
    </row>
    <row r="986" spans="1:21" x14ac:dyDescent="0.25">
      <c r="A986" s="69">
        <v>979</v>
      </c>
      <c r="B986" s="69" t="str">
        <f>IF(AND(C986&lt;&gt;"",C986&lt;&gt;" -  -  -  -  - "),VLOOKUP(C986,exp!$A$8:$B$507,2,FALSE),"")</f>
        <v/>
      </c>
      <c r="C986" s="60"/>
      <c r="D986" s="69" t="str">
        <f>IF(AND(E986&lt;&gt;"",E986&lt;&gt;" -  -  -  -  - "),VLOOKUP(E986,acc!$A$8:$B$507,2,FALSE),"")</f>
        <v/>
      </c>
      <c r="E986" s="60"/>
      <c r="F986" s="44"/>
      <c r="G986" s="69" t="str">
        <f>IF(AND(H986&lt;&gt;"",H986&lt;&gt;" -  -  -  -  - "),VLOOKUP(H986,pay!$A$8:$B$507,2,FALSE),"")</f>
        <v/>
      </c>
      <c r="H986" s="60"/>
      <c r="I986" s="44"/>
      <c r="J986" s="93" t="str">
        <f t="shared" si="75"/>
        <v>OK</v>
      </c>
      <c r="K986" s="93" t="str">
        <f t="shared" si="76"/>
        <v>OK</v>
      </c>
      <c r="L986" s="93" t="str">
        <f t="shared" si="77"/>
        <v>OK</v>
      </c>
      <c r="M986" s="93" t="str">
        <f t="shared" si="78"/>
        <v>OK</v>
      </c>
      <c r="N986" s="63" t="str">
        <f t="shared" si="79"/>
        <v/>
      </c>
      <c r="O986" s="110">
        <f>SUMIF(exp!$B$8:$B$507,total!B986,exp!$Q$8:$Q$507)</f>
        <v>0</v>
      </c>
      <c r="P986" s="111">
        <f>IF(B986&lt;&gt;"",SUMIF(total!$B$8:$B$1007,total!B986,$F$8:$F$1007),0)</f>
        <v>0</v>
      </c>
      <c r="Q986" s="110">
        <f>SUMIF(total!$B$8:$B$1007,total!B986,$I$8:$I$1007)</f>
        <v>0</v>
      </c>
      <c r="R986" s="110">
        <f>SUMIF(acc!$B$8:$B$507,total!D986,acc!$J$8:$J$507)</f>
        <v>0</v>
      </c>
      <c r="S986" s="110">
        <f>IF(D986&lt;&gt;"",SUMIF(total!$D$8:$D$1007,total!D986,$F$8:$F$1007),0)</f>
        <v>0</v>
      </c>
      <c r="T986" s="110">
        <f>SUMIF(pay!$B$8:$B$507,total!G986,pay!$H$8:$H$507)</f>
        <v>0</v>
      </c>
      <c r="U986" s="110">
        <f>IF(G986&lt;&gt;"",SUMIF(total!$G$8:$G$1007,total!G986,$I$8:$I$1007),0)</f>
        <v>0</v>
      </c>
    </row>
    <row r="987" spans="1:21" x14ac:dyDescent="0.25">
      <c r="A987" s="69">
        <v>980</v>
      </c>
      <c r="B987" s="69" t="str">
        <f>IF(AND(C987&lt;&gt;"",C987&lt;&gt;" -  -  -  -  - "),VLOOKUP(C987,exp!$A$8:$B$507,2,FALSE),"")</f>
        <v/>
      </c>
      <c r="C987" s="60"/>
      <c r="D987" s="69" t="str">
        <f>IF(AND(E987&lt;&gt;"",E987&lt;&gt;" -  -  -  -  - "),VLOOKUP(E987,acc!$A$8:$B$507,2,FALSE),"")</f>
        <v/>
      </c>
      <c r="E987" s="60"/>
      <c r="F987" s="44"/>
      <c r="G987" s="69" t="str">
        <f>IF(AND(H987&lt;&gt;"",H987&lt;&gt;" -  -  -  -  - "),VLOOKUP(H987,pay!$A$8:$B$507,2,FALSE),"")</f>
        <v/>
      </c>
      <c r="H987" s="60"/>
      <c r="I987" s="44"/>
      <c r="J987" s="93" t="str">
        <f t="shared" si="75"/>
        <v>OK</v>
      </c>
      <c r="K987" s="93" t="str">
        <f t="shared" si="76"/>
        <v>OK</v>
      </c>
      <c r="L987" s="93" t="str">
        <f t="shared" si="77"/>
        <v>OK</v>
      </c>
      <c r="M987" s="93" t="str">
        <f t="shared" si="78"/>
        <v>OK</v>
      </c>
      <c r="N987" s="63" t="str">
        <f t="shared" si="79"/>
        <v/>
      </c>
      <c r="O987" s="110">
        <f>SUMIF(exp!$B$8:$B$507,total!B987,exp!$Q$8:$Q$507)</f>
        <v>0</v>
      </c>
      <c r="P987" s="111">
        <f>IF(B987&lt;&gt;"",SUMIF(total!$B$8:$B$1007,total!B987,$F$8:$F$1007),0)</f>
        <v>0</v>
      </c>
      <c r="Q987" s="110">
        <f>SUMIF(total!$B$8:$B$1007,total!B987,$I$8:$I$1007)</f>
        <v>0</v>
      </c>
      <c r="R987" s="110">
        <f>SUMIF(acc!$B$8:$B$507,total!D987,acc!$J$8:$J$507)</f>
        <v>0</v>
      </c>
      <c r="S987" s="110">
        <f>IF(D987&lt;&gt;"",SUMIF(total!$D$8:$D$1007,total!D987,$F$8:$F$1007),0)</f>
        <v>0</v>
      </c>
      <c r="T987" s="110">
        <f>SUMIF(pay!$B$8:$B$507,total!G987,pay!$H$8:$H$507)</f>
        <v>0</v>
      </c>
      <c r="U987" s="110">
        <f>IF(G987&lt;&gt;"",SUMIF(total!$G$8:$G$1007,total!G987,$I$8:$I$1007),0)</f>
        <v>0</v>
      </c>
    </row>
    <row r="988" spans="1:21" x14ac:dyDescent="0.25">
      <c r="A988" s="69">
        <v>981</v>
      </c>
      <c r="B988" s="69" t="str">
        <f>IF(AND(C988&lt;&gt;"",C988&lt;&gt;" -  -  -  -  - "),VLOOKUP(C988,exp!$A$8:$B$507,2,FALSE),"")</f>
        <v/>
      </c>
      <c r="C988" s="60"/>
      <c r="D988" s="69" t="str">
        <f>IF(AND(E988&lt;&gt;"",E988&lt;&gt;" -  -  -  -  - "),VLOOKUP(E988,acc!$A$8:$B$507,2,FALSE),"")</f>
        <v/>
      </c>
      <c r="E988" s="60"/>
      <c r="F988" s="44"/>
      <c r="G988" s="69" t="str">
        <f>IF(AND(H988&lt;&gt;"",H988&lt;&gt;" -  -  -  -  - "),VLOOKUP(H988,pay!$A$8:$B$507,2,FALSE),"")</f>
        <v/>
      </c>
      <c r="H988" s="60"/>
      <c r="I988" s="44"/>
      <c r="J988" s="93" t="str">
        <f t="shared" si="75"/>
        <v>OK</v>
      </c>
      <c r="K988" s="93" t="str">
        <f t="shared" si="76"/>
        <v>OK</v>
      </c>
      <c r="L988" s="93" t="str">
        <f t="shared" si="77"/>
        <v>OK</v>
      </c>
      <c r="M988" s="93" t="str">
        <f t="shared" si="78"/>
        <v>OK</v>
      </c>
      <c r="N988" s="63" t="str">
        <f t="shared" si="79"/>
        <v/>
      </c>
      <c r="O988" s="110">
        <f>SUMIF(exp!$B$8:$B$507,total!B988,exp!$Q$8:$Q$507)</f>
        <v>0</v>
      </c>
      <c r="P988" s="111">
        <f>IF(B988&lt;&gt;"",SUMIF(total!$B$8:$B$1007,total!B988,$F$8:$F$1007),0)</f>
        <v>0</v>
      </c>
      <c r="Q988" s="110">
        <f>SUMIF(total!$B$8:$B$1007,total!B988,$I$8:$I$1007)</f>
        <v>0</v>
      </c>
      <c r="R988" s="110">
        <f>SUMIF(acc!$B$8:$B$507,total!D988,acc!$J$8:$J$507)</f>
        <v>0</v>
      </c>
      <c r="S988" s="110">
        <f>IF(D988&lt;&gt;"",SUMIF(total!$D$8:$D$1007,total!D988,$F$8:$F$1007),0)</f>
        <v>0</v>
      </c>
      <c r="T988" s="110">
        <f>SUMIF(pay!$B$8:$B$507,total!G988,pay!$H$8:$H$507)</f>
        <v>0</v>
      </c>
      <c r="U988" s="110">
        <f>IF(G988&lt;&gt;"",SUMIF(total!$G$8:$G$1007,total!G988,$I$8:$I$1007),0)</f>
        <v>0</v>
      </c>
    </row>
    <row r="989" spans="1:21" x14ac:dyDescent="0.25">
      <c r="A989" s="69">
        <v>982</v>
      </c>
      <c r="B989" s="69" t="str">
        <f>IF(AND(C989&lt;&gt;"",C989&lt;&gt;" -  -  -  -  - "),VLOOKUP(C989,exp!$A$8:$B$507,2,FALSE),"")</f>
        <v/>
      </c>
      <c r="C989" s="60"/>
      <c r="D989" s="69" t="str">
        <f>IF(AND(E989&lt;&gt;"",E989&lt;&gt;" -  -  -  -  - "),VLOOKUP(E989,acc!$A$8:$B$507,2,FALSE),"")</f>
        <v/>
      </c>
      <c r="E989" s="60"/>
      <c r="F989" s="44"/>
      <c r="G989" s="69" t="str">
        <f>IF(AND(H989&lt;&gt;"",H989&lt;&gt;" -  -  -  -  - "),VLOOKUP(H989,pay!$A$8:$B$507,2,FALSE),"")</f>
        <v/>
      </c>
      <c r="H989" s="60"/>
      <c r="I989" s="44"/>
      <c r="J989" s="93" t="str">
        <f t="shared" si="75"/>
        <v>OK</v>
      </c>
      <c r="K989" s="93" t="str">
        <f t="shared" si="76"/>
        <v>OK</v>
      </c>
      <c r="L989" s="93" t="str">
        <f t="shared" si="77"/>
        <v>OK</v>
      </c>
      <c r="M989" s="93" t="str">
        <f t="shared" si="78"/>
        <v>OK</v>
      </c>
      <c r="N989" s="63" t="str">
        <f t="shared" si="79"/>
        <v/>
      </c>
      <c r="O989" s="110">
        <f>SUMIF(exp!$B$8:$B$507,total!B989,exp!$Q$8:$Q$507)</f>
        <v>0</v>
      </c>
      <c r="P989" s="111">
        <f>IF(B989&lt;&gt;"",SUMIF(total!$B$8:$B$1007,total!B989,$F$8:$F$1007),0)</f>
        <v>0</v>
      </c>
      <c r="Q989" s="110">
        <f>SUMIF(total!$B$8:$B$1007,total!B989,$I$8:$I$1007)</f>
        <v>0</v>
      </c>
      <c r="R989" s="110">
        <f>SUMIF(acc!$B$8:$B$507,total!D989,acc!$J$8:$J$507)</f>
        <v>0</v>
      </c>
      <c r="S989" s="110">
        <f>IF(D989&lt;&gt;"",SUMIF(total!$D$8:$D$1007,total!D989,$F$8:$F$1007),0)</f>
        <v>0</v>
      </c>
      <c r="T989" s="110">
        <f>SUMIF(pay!$B$8:$B$507,total!G989,pay!$H$8:$H$507)</f>
        <v>0</v>
      </c>
      <c r="U989" s="110">
        <f>IF(G989&lt;&gt;"",SUMIF(total!$G$8:$G$1007,total!G989,$I$8:$I$1007),0)</f>
        <v>0</v>
      </c>
    </row>
    <row r="990" spans="1:21" x14ac:dyDescent="0.25">
      <c r="A990" s="69">
        <v>983</v>
      </c>
      <c r="B990" s="69" t="str">
        <f>IF(AND(C990&lt;&gt;"",C990&lt;&gt;" -  -  -  -  - "),VLOOKUP(C990,exp!$A$8:$B$507,2,FALSE),"")</f>
        <v/>
      </c>
      <c r="C990" s="60"/>
      <c r="D990" s="69" t="str">
        <f>IF(AND(E990&lt;&gt;"",E990&lt;&gt;" -  -  -  -  - "),VLOOKUP(E990,acc!$A$8:$B$507,2,FALSE),"")</f>
        <v/>
      </c>
      <c r="E990" s="60"/>
      <c r="F990" s="44"/>
      <c r="G990" s="69" t="str">
        <f>IF(AND(H990&lt;&gt;"",H990&lt;&gt;" -  -  -  -  - "),VLOOKUP(H990,pay!$A$8:$B$507,2,FALSE),"")</f>
        <v/>
      </c>
      <c r="H990" s="60"/>
      <c r="I990" s="44"/>
      <c r="J990" s="93" t="str">
        <f t="shared" si="75"/>
        <v>OK</v>
      </c>
      <c r="K990" s="93" t="str">
        <f t="shared" si="76"/>
        <v>OK</v>
      </c>
      <c r="L990" s="93" t="str">
        <f t="shared" si="77"/>
        <v>OK</v>
      </c>
      <c r="M990" s="93" t="str">
        <f t="shared" si="78"/>
        <v>OK</v>
      </c>
      <c r="N990" s="63" t="str">
        <f t="shared" si="79"/>
        <v/>
      </c>
      <c r="O990" s="110">
        <f>SUMIF(exp!$B$8:$B$507,total!B990,exp!$Q$8:$Q$507)</f>
        <v>0</v>
      </c>
      <c r="P990" s="111">
        <f>IF(B990&lt;&gt;"",SUMIF(total!$B$8:$B$1007,total!B990,$F$8:$F$1007),0)</f>
        <v>0</v>
      </c>
      <c r="Q990" s="110">
        <f>SUMIF(total!$B$8:$B$1007,total!B990,$I$8:$I$1007)</f>
        <v>0</v>
      </c>
      <c r="R990" s="110">
        <f>SUMIF(acc!$B$8:$B$507,total!D990,acc!$J$8:$J$507)</f>
        <v>0</v>
      </c>
      <c r="S990" s="110">
        <f>IF(D990&lt;&gt;"",SUMIF(total!$D$8:$D$1007,total!D990,$F$8:$F$1007),0)</f>
        <v>0</v>
      </c>
      <c r="T990" s="110">
        <f>SUMIF(pay!$B$8:$B$507,total!G990,pay!$H$8:$H$507)</f>
        <v>0</v>
      </c>
      <c r="U990" s="110">
        <f>IF(G990&lt;&gt;"",SUMIF(total!$G$8:$G$1007,total!G990,$I$8:$I$1007),0)</f>
        <v>0</v>
      </c>
    </row>
    <row r="991" spans="1:21" x14ac:dyDescent="0.25">
      <c r="A991" s="69">
        <v>984</v>
      </c>
      <c r="B991" s="69" t="str">
        <f>IF(AND(C991&lt;&gt;"",C991&lt;&gt;" -  -  -  -  - "),VLOOKUP(C991,exp!$A$8:$B$507,2,FALSE),"")</f>
        <v/>
      </c>
      <c r="C991" s="60"/>
      <c r="D991" s="69" t="str">
        <f>IF(AND(E991&lt;&gt;"",E991&lt;&gt;" -  -  -  -  - "),VLOOKUP(E991,acc!$A$8:$B$507,2,FALSE),"")</f>
        <v/>
      </c>
      <c r="E991" s="60"/>
      <c r="F991" s="44"/>
      <c r="G991" s="69" t="str">
        <f>IF(AND(H991&lt;&gt;"",H991&lt;&gt;" -  -  -  -  - "),VLOOKUP(H991,pay!$A$8:$B$507,2,FALSE),"")</f>
        <v/>
      </c>
      <c r="H991" s="60"/>
      <c r="I991" s="44"/>
      <c r="J991" s="93" t="str">
        <f t="shared" si="75"/>
        <v>OK</v>
      </c>
      <c r="K991" s="93" t="str">
        <f t="shared" si="76"/>
        <v>OK</v>
      </c>
      <c r="L991" s="93" t="str">
        <f t="shared" si="77"/>
        <v>OK</v>
      </c>
      <c r="M991" s="93" t="str">
        <f t="shared" si="78"/>
        <v>OK</v>
      </c>
      <c r="N991" s="63" t="str">
        <f t="shared" si="79"/>
        <v/>
      </c>
      <c r="O991" s="110">
        <f>SUMIF(exp!$B$8:$B$507,total!B991,exp!$Q$8:$Q$507)</f>
        <v>0</v>
      </c>
      <c r="P991" s="111">
        <f>IF(B991&lt;&gt;"",SUMIF(total!$B$8:$B$1007,total!B991,$F$8:$F$1007),0)</f>
        <v>0</v>
      </c>
      <c r="Q991" s="110">
        <f>SUMIF(total!$B$8:$B$1007,total!B991,$I$8:$I$1007)</f>
        <v>0</v>
      </c>
      <c r="R991" s="110">
        <f>SUMIF(acc!$B$8:$B$507,total!D991,acc!$J$8:$J$507)</f>
        <v>0</v>
      </c>
      <c r="S991" s="110">
        <f>IF(D991&lt;&gt;"",SUMIF(total!$D$8:$D$1007,total!D991,$F$8:$F$1007),0)</f>
        <v>0</v>
      </c>
      <c r="T991" s="110">
        <f>SUMIF(pay!$B$8:$B$507,total!G991,pay!$H$8:$H$507)</f>
        <v>0</v>
      </c>
      <c r="U991" s="110">
        <f>IF(G991&lt;&gt;"",SUMIF(total!$G$8:$G$1007,total!G991,$I$8:$I$1007),0)</f>
        <v>0</v>
      </c>
    </row>
    <row r="992" spans="1:21" x14ac:dyDescent="0.25">
      <c r="A992" s="69">
        <v>985</v>
      </c>
      <c r="B992" s="69" t="str">
        <f>IF(AND(C992&lt;&gt;"",C992&lt;&gt;" -  -  -  -  - "),VLOOKUP(C992,exp!$A$8:$B$507,2,FALSE),"")</f>
        <v/>
      </c>
      <c r="C992" s="60"/>
      <c r="D992" s="69" t="str">
        <f>IF(AND(E992&lt;&gt;"",E992&lt;&gt;" -  -  -  -  - "),VLOOKUP(E992,acc!$A$8:$B$507,2,FALSE),"")</f>
        <v/>
      </c>
      <c r="E992" s="60"/>
      <c r="F992" s="44"/>
      <c r="G992" s="69" t="str">
        <f>IF(AND(H992&lt;&gt;"",H992&lt;&gt;" -  -  -  -  - "),VLOOKUP(H992,pay!$A$8:$B$507,2,FALSE),"")</f>
        <v/>
      </c>
      <c r="H992" s="60"/>
      <c r="I992" s="44"/>
      <c r="J992" s="93" t="str">
        <f t="shared" si="75"/>
        <v>OK</v>
      </c>
      <c r="K992" s="93" t="str">
        <f t="shared" si="76"/>
        <v>OK</v>
      </c>
      <c r="L992" s="93" t="str">
        <f t="shared" si="77"/>
        <v>OK</v>
      </c>
      <c r="M992" s="93" t="str">
        <f t="shared" si="78"/>
        <v>OK</v>
      </c>
      <c r="N992" s="63" t="str">
        <f t="shared" si="79"/>
        <v/>
      </c>
      <c r="O992" s="110">
        <f>SUMIF(exp!$B$8:$B$507,total!B992,exp!$Q$8:$Q$507)</f>
        <v>0</v>
      </c>
      <c r="P992" s="111">
        <f>IF(B992&lt;&gt;"",SUMIF(total!$B$8:$B$1007,total!B992,$F$8:$F$1007),0)</f>
        <v>0</v>
      </c>
      <c r="Q992" s="110">
        <f>SUMIF(total!$B$8:$B$1007,total!B992,$I$8:$I$1007)</f>
        <v>0</v>
      </c>
      <c r="R992" s="110">
        <f>SUMIF(acc!$B$8:$B$507,total!D992,acc!$J$8:$J$507)</f>
        <v>0</v>
      </c>
      <c r="S992" s="110">
        <f>IF(D992&lt;&gt;"",SUMIF(total!$D$8:$D$1007,total!D992,$F$8:$F$1007),0)</f>
        <v>0</v>
      </c>
      <c r="T992" s="110">
        <f>SUMIF(pay!$B$8:$B$507,total!G992,pay!$H$8:$H$507)</f>
        <v>0</v>
      </c>
      <c r="U992" s="110">
        <f>IF(G992&lt;&gt;"",SUMIF(total!$G$8:$G$1007,total!G992,$I$8:$I$1007),0)</f>
        <v>0</v>
      </c>
    </row>
    <row r="993" spans="1:21" x14ac:dyDescent="0.25">
      <c r="A993" s="69">
        <v>986</v>
      </c>
      <c r="B993" s="69" t="str">
        <f>IF(AND(C993&lt;&gt;"",C993&lt;&gt;" -  -  -  -  - "),VLOOKUP(C993,exp!$A$8:$B$507,2,FALSE),"")</f>
        <v/>
      </c>
      <c r="C993" s="60"/>
      <c r="D993" s="69" t="str">
        <f>IF(AND(E993&lt;&gt;"",E993&lt;&gt;" -  -  -  -  - "),VLOOKUP(E993,acc!$A$8:$B$507,2,FALSE),"")</f>
        <v/>
      </c>
      <c r="E993" s="60"/>
      <c r="F993" s="44"/>
      <c r="G993" s="69" t="str">
        <f>IF(AND(H993&lt;&gt;"",H993&lt;&gt;" -  -  -  -  - "),VLOOKUP(H993,pay!$A$8:$B$507,2,FALSE),"")</f>
        <v/>
      </c>
      <c r="H993" s="60"/>
      <c r="I993" s="44"/>
      <c r="J993" s="93" t="str">
        <f t="shared" si="75"/>
        <v>OK</v>
      </c>
      <c r="K993" s="93" t="str">
        <f t="shared" si="76"/>
        <v>OK</v>
      </c>
      <c r="L993" s="93" t="str">
        <f t="shared" si="77"/>
        <v>OK</v>
      </c>
      <c r="M993" s="93" t="str">
        <f t="shared" si="78"/>
        <v>OK</v>
      </c>
      <c r="N993" s="63" t="str">
        <f t="shared" si="79"/>
        <v/>
      </c>
      <c r="O993" s="110">
        <f>SUMIF(exp!$B$8:$B$507,total!B993,exp!$Q$8:$Q$507)</f>
        <v>0</v>
      </c>
      <c r="P993" s="111">
        <f>IF(B993&lt;&gt;"",SUMIF(total!$B$8:$B$1007,total!B993,$F$8:$F$1007),0)</f>
        <v>0</v>
      </c>
      <c r="Q993" s="110">
        <f>SUMIF(total!$B$8:$B$1007,total!B993,$I$8:$I$1007)</f>
        <v>0</v>
      </c>
      <c r="R993" s="110">
        <f>SUMIF(acc!$B$8:$B$507,total!D993,acc!$J$8:$J$507)</f>
        <v>0</v>
      </c>
      <c r="S993" s="110">
        <f>IF(D993&lt;&gt;"",SUMIF(total!$D$8:$D$1007,total!D993,$F$8:$F$1007),0)</f>
        <v>0</v>
      </c>
      <c r="T993" s="110">
        <f>SUMIF(pay!$B$8:$B$507,total!G993,pay!$H$8:$H$507)</f>
        <v>0</v>
      </c>
      <c r="U993" s="110">
        <f>IF(G993&lt;&gt;"",SUMIF(total!$G$8:$G$1007,total!G993,$I$8:$I$1007),0)</f>
        <v>0</v>
      </c>
    </row>
    <row r="994" spans="1:21" x14ac:dyDescent="0.25">
      <c r="A994" s="69">
        <v>987</v>
      </c>
      <c r="B994" s="69" t="str">
        <f>IF(AND(C994&lt;&gt;"",C994&lt;&gt;" -  -  -  -  - "),VLOOKUP(C994,exp!$A$8:$B$507,2,FALSE),"")</f>
        <v/>
      </c>
      <c r="C994" s="60"/>
      <c r="D994" s="69" t="str">
        <f>IF(AND(E994&lt;&gt;"",E994&lt;&gt;" -  -  -  -  - "),VLOOKUP(E994,acc!$A$8:$B$507,2,FALSE),"")</f>
        <v/>
      </c>
      <c r="E994" s="60"/>
      <c r="F994" s="44"/>
      <c r="G994" s="69" t="str">
        <f>IF(AND(H994&lt;&gt;"",H994&lt;&gt;" -  -  -  -  - "),VLOOKUP(H994,pay!$A$8:$B$507,2,FALSE),"")</f>
        <v/>
      </c>
      <c r="H994" s="60"/>
      <c r="I994" s="44"/>
      <c r="J994" s="93" t="str">
        <f t="shared" si="75"/>
        <v>OK</v>
      </c>
      <c r="K994" s="93" t="str">
        <f t="shared" si="76"/>
        <v>OK</v>
      </c>
      <c r="L994" s="93" t="str">
        <f t="shared" si="77"/>
        <v>OK</v>
      </c>
      <c r="M994" s="93" t="str">
        <f t="shared" si="78"/>
        <v>OK</v>
      </c>
      <c r="N994" s="63" t="str">
        <f t="shared" si="79"/>
        <v/>
      </c>
      <c r="O994" s="110">
        <f>SUMIF(exp!$B$8:$B$507,total!B994,exp!$Q$8:$Q$507)</f>
        <v>0</v>
      </c>
      <c r="P994" s="111">
        <f>IF(B994&lt;&gt;"",SUMIF(total!$B$8:$B$1007,total!B994,$F$8:$F$1007),0)</f>
        <v>0</v>
      </c>
      <c r="Q994" s="110">
        <f>SUMIF(total!$B$8:$B$1007,total!B994,$I$8:$I$1007)</f>
        <v>0</v>
      </c>
      <c r="R994" s="110">
        <f>SUMIF(acc!$B$8:$B$507,total!D994,acc!$J$8:$J$507)</f>
        <v>0</v>
      </c>
      <c r="S994" s="110">
        <f>IF(D994&lt;&gt;"",SUMIF(total!$D$8:$D$1007,total!D994,$F$8:$F$1007),0)</f>
        <v>0</v>
      </c>
      <c r="T994" s="110">
        <f>SUMIF(pay!$B$8:$B$507,total!G994,pay!$H$8:$H$507)</f>
        <v>0</v>
      </c>
      <c r="U994" s="110">
        <f>IF(G994&lt;&gt;"",SUMIF(total!$G$8:$G$1007,total!G994,$I$8:$I$1007),0)</f>
        <v>0</v>
      </c>
    </row>
    <row r="995" spans="1:21" x14ac:dyDescent="0.25">
      <c r="A995" s="69">
        <v>988</v>
      </c>
      <c r="B995" s="69" t="str">
        <f>IF(AND(C995&lt;&gt;"",C995&lt;&gt;" -  -  -  -  - "),VLOOKUP(C995,exp!$A$8:$B$507,2,FALSE),"")</f>
        <v/>
      </c>
      <c r="C995" s="60"/>
      <c r="D995" s="69" t="str">
        <f>IF(AND(E995&lt;&gt;"",E995&lt;&gt;" -  -  -  -  - "),VLOOKUP(E995,acc!$A$8:$B$507,2,FALSE),"")</f>
        <v/>
      </c>
      <c r="E995" s="60"/>
      <c r="F995" s="44"/>
      <c r="G995" s="69" t="str">
        <f>IF(AND(H995&lt;&gt;"",H995&lt;&gt;" -  -  -  -  - "),VLOOKUP(H995,pay!$A$8:$B$507,2,FALSE),"")</f>
        <v/>
      </c>
      <c r="H995" s="60"/>
      <c r="I995" s="44"/>
      <c r="J995" s="93" t="str">
        <f t="shared" si="75"/>
        <v>OK</v>
      </c>
      <c r="K995" s="93" t="str">
        <f t="shared" si="76"/>
        <v>OK</v>
      </c>
      <c r="L995" s="93" t="str">
        <f t="shared" si="77"/>
        <v>OK</v>
      </c>
      <c r="M995" s="93" t="str">
        <f t="shared" si="78"/>
        <v>OK</v>
      </c>
      <c r="N995" s="63" t="str">
        <f t="shared" si="79"/>
        <v/>
      </c>
      <c r="O995" s="110">
        <f>SUMIF(exp!$B$8:$B$507,total!B995,exp!$Q$8:$Q$507)</f>
        <v>0</v>
      </c>
      <c r="P995" s="111">
        <f>IF(B995&lt;&gt;"",SUMIF(total!$B$8:$B$1007,total!B995,$F$8:$F$1007),0)</f>
        <v>0</v>
      </c>
      <c r="Q995" s="110">
        <f>SUMIF(total!$B$8:$B$1007,total!B995,$I$8:$I$1007)</f>
        <v>0</v>
      </c>
      <c r="R995" s="110">
        <f>SUMIF(acc!$B$8:$B$507,total!D995,acc!$J$8:$J$507)</f>
        <v>0</v>
      </c>
      <c r="S995" s="110">
        <f>IF(D995&lt;&gt;"",SUMIF(total!$D$8:$D$1007,total!D995,$F$8:$F$1007),0)</f>
        <v>0</v>
      </c>
      <c r="T995" s="110">
        <f>SUMIF(pay!$B$8:$B$507,total!G995,pay!$H$8:$H$507)</f>
        <v>0</v>
      </c>
      <c r="U995" s="110">
        <f>IF(G995&lt;&gt;"",SUMIF(total!$G$8:$G$1007,total!G995,$I$8:$I$1007),0)</f>
        <v>0</v>
      </c>
    </row>
    <row r="996" spans="1:21" x14ac:dyDescent="0.25">
      <c r="A996" s="69">
        <v>989</v>
      </c>
      <c r="B996" s="69" t="str">
        <f>IF(AND(C996&lt;&gt;"",C996&lt;&gt;" -  -  -  -  - "),VLOOKUP(C996,exp!$A$8:$B$507,2,FALSE),"")</f>
        <v/>
      </c>
      <c r="C996" s="60"/>
      <c r="D996" s="69" t="str">
        <f>IF(AND(E996&lt;&gt;"",E996&lt;&gt;" -  -  -  -  - "),VLOOKUP(E996,acc!$A$8:$B$507,2,FALSE),"")</f>
        <v/>
      </c>
      <c r="E996" s="60"/>
      <c r="F996" s="44"/>
      <c r="G996" s="69" t="str">
        <f>IF(AND(H996&lt;&gt;"",H996&lt;&gt;" -  -  -  -  - "),VLOOKUP(H996,pay!$A$8:$B$507,2,FALSE),"")</f>
        <v/>
      </c>
      <c r="H996" s="60"/>
      <c r="I996" s="44"/>
      <c r="J996" s="93" t="str">
        <f t="shared" si="75"/>
        <v>OK</v>
      </c>
      <c r="K996" s="93" t="str">
        <f t="shared" si="76"/>
        <v>OK</v>
      </c>
      <c r="L996" s="93" t="str">
        <f t="shared" si="77"/>
        <v>OK</v>
      </c>
      <c r="M996" s="93" t="str">
        <f t="shared" si="78"/>
        <v>OK</v>
      </c>
      <c r="N996" s="63" t="str">
        <f t="shared" si="79"/>
        <v/>
      </c>
      <c r="O996" s="110">
        <f>SUMIF(exp!$B$8:$B$507,total!B996,exp!$Q$8:$Q$507)</f>
        <v>0</v>
      </c>
      <c r="P996" s="111">
        <f>IF(B996&lt;&gt;"",SUMIF(total!$B$8:$B$1007,total!B996,$F$8:$F$1007),0)</f>
        <v>0</v>
      </c>
      <c r="Q996" s="110">
        <f>SUMIF(total!$B$8:$B$1007,total!B996,$I$8:$I$1007)</f>
        <v>0</v>
      </c>
      <c r="R996" s="110">
        <f>SUMIF(acc!$B$8:$B$507,total!D996,acc!$J$8:$J$507)</f>
        <v>0</v>
      </c>
      <c r="S996" s="110">
        <f>IF(D996&lt;&gt;"",SUMIF(total!$D$8:$D$1007,total!D996,$F$8:$F$1007),0)</f>
        <v>0</v>
      </c>
      <c r="T996" s="110">
        <f>SUMIF(pay!$B$8:$B$507,total!G996,pay!$H$8:$H$507)</f>
        <v>0</v>
      </c>
      <c r="U996" s="110">
        <f>IF(G996&lt;&gt;"",SUMIF(total!$G$8:$G$1007,total!G996,$I$8:$I$1007),0)</f>
        <v>0</v>
      </c>
    </row>
    <row r="997" spans="1:21" x14ac:dyDescent="0.25">
      <c r="A997" s="69">
        <v>990</v>
      </c>
      <c r="B997" s="69" t="str">
        <f>IF(AND(C997&lt;&gt;"",C997&lt;&gt;" -  -  -  -  - "),VLOOKUP(C997,exp!$A$8:$B$507,2,FALSE),"")</f>
        <v/>
      </c>
      <c r="C997" s="60"/>
      <c r="D997" s="69" t="str">
        <f>IF(AND(E997&lt;&gt;"",E997&lt;&gt;" -  -  -  -  - "),VLOOKUP(E997,acc!$A$8:$B$507,2,FALSE),"")</f>
        <v/>
      </c>
      <c r="E997" s="60"/>
      <c r="F997" s="44"/>
      <c r="G997" s="69" t="str">
        <f>IF(AND(H997&lt;&gt;"",H997&lt;&gt;" -  -  -  -  - "),VLOOKUP(H997,pay!$A$8:$B$507,2,FALSE),"")</f>
        <v/>
      </c>
      <c r="H997" s="60"/>
      <c r="I997" s="44"/>
      <c r="J997" s="93" t="str">
        <f t="shared" si="75"/>
        <v>OK</v>
      </c>
      <c r="K997" s="93" t="str">
        <f t="shared" si="76"/>
        <v>OK</v>
      </c>
      <c r="L997" s="93" t="str">
        <f t="shared" si="77"/>
        <v>OK</v>
      </c>
      <c r="M997" s="93" t="str">
        <f t="shared" si="78"/>
        <v>OK</v>
      </c>
      <c r="N997" s="63" t="str">
        <f t="shared" si="79"/>
        <v/>
      </c>
      <c r="O997" s="110">
        <f>SUMIF(exp!$B$8:$B$507,total!B997,exp!$Q$8:$Q$507)</f>
        <v>0</v>
      </c>
      <c r="P997" s="111">
        <f>IF(B997&lt;&gt;"",SUMIF(total!$B$8:$B$1007,total!B997,$F$8:$F$1007),0)</f>
        <v>0</v>
      </c>
      <c r="Q997" s="110">
        <f>SUMIF(total!$B$8:$B$1007,total!B997,$I$8:$I$1007)</f>
        <v>0</v>
      </c>
      <c r="R997" s="110">
        <f>SUMIF(acc!$B$8:$B$507,total!D997,acc!$J$8:$J$507)</f>
        <v>0</v>
      </c>
      <c r="S997" s="110">
        <f>IF(D997&lt;&gt;"",SUMIF(total!$D$8:$D$1007,total!D997,$F$8:$F$1007),0)</f>
        <v>0</v>
      </c>
      <c r="T997" s="110">
        <f>SUMIF(pay!$B$8:$B$507,total!G997,pay!$H$8:$H$507)</f>
        <v>0</v>
      </c>
      <c r="U997" s="110">
        <f>IF(G997&lt;&gt;"",SUMIF(total!$G$8:$G$1007,total!G997,$I$8:$I$1007),0)</f>
        <v>0</v>
      </c>
    </row>
    <row r="998" spans="1:21" x14ac:dyDescent="0.25">
      <c r="A998" s="69">
        <v>991</v>
      </c>
      <c r="B998" s="69" t="str">
        <f>IF(AND(C998&lt;&gt;"",C998&lt;&gt;" -  -  -  -  - "),VLOOKUP(C998,exp!$A$8:$B$507,2,FALSE),"")</f>
        <v/>
      </c>
      <c r="C998" s="60"/>
      <c r="D998" s="69" t="str">
        <f>IF(AND(E998&lt;&gt;"",E998&lt;&gt;" -  -  -  -  - "),VLOOKUP(E998,acc!$A$8:$B$507,2,FALSE),"")</f>
        <v/>
      </c>
      <c r="E998" s="60"/>
      <c r="F998" s="44"/>
      <c r="G998" s="69" t="str">
        <f>IF(AND(H998&lt;&gt;"",H998&lt;&gt;" -  -  -  -  - "),VLOOKUP(H998,pay!$A$8:$B$507,2,FALSE),"")</f>
        <v/>
      </c>
      <c r="H998" s="60"/>
      <c r="I998" s="44"/>
      <c r="J998" s="93" t="str">
        <f t="shared" si="75"/>
        <v>OK</v>
      </c>
      <c r="K998" s="93" t="str">
        <f t="shared" si="76"/>
        <v>OK</v>
      </c>
      <c r="L998" s="93" t="str">
        <f t="shared" si="77"/>
        <v>OK</v>
      </c>
      <c r="M998" s="93" t="str">
        <f t="shared" si="78"/>
        <v>OK</v>
      </c>
      <c r="N998" s="63" t="str">
        <f t="shared" si="79"/>
        <v/>
      </c>
      <c r="O998" s="110">
        <f>SUMIF(exp!$B$8:$B$507,total!B998,exp!$Q$8:$Q$507)</f>
        <v>0</v>
      </c>
      <c r="P998" s="111">
        <f>IF(B998&lt;&gt;"",SUMIF(total!$B$8:$B$1007,total!B998,$F$8:$F$1007),0)</f>
        <v>0</v>
      </c>
      <c r="Q998" s="110">
        <f>SUMIF(total!$B$8:$B$1007,total!B998,$I$8:$I$1007)</f>
        <v>0</v>
      </c>
      <c r="R998" s="110">
        <f>SUMIF(acc!$B$8:$B$507,total!D998,acc!$J$8:$J$507)</f>
        <v>0</v>
      </c>
      <c r="S998" s="110">
        <f>IF(D998&lt;&gt;"",SUMIF(total!$D$8:$D$1007,total!D998,$F$8:$F$1007),0)</f>
        <v>0</v>
      </c>
      <c r="T998" s="110">
        <f>SUMIF(pay!$B$8:$B$507,total!G998,pay!$H$8:$H$507)</f>
        <v>0</v>
      </c>
      <c r="U998" s="110">
        <f>IF(G998&lt;&gt;"",SUMIF(total!$G$8:$G$1007,total!G998,$I$8:$I$1007),0)</f>
        <v>0</v>
      </c>
    </row>
    <row r="999" spans="1:21" x14ac:dyDescent="0.25">
      <c r="A999" s="69">
        <v>992</v>
      </c>
      <c r="B999" s="69" t="str">
        <f>IF(AND(C999&lt;&gt;"",C999&lt;&gt;" -  -  -  -  - "),VLOOKUP(C999,exp!$A$8:$B$507,2,FALSE),"")</f>
        <v/>
      </c>
      <c r="C999" s="60"/>
      <c r="D999" s="69" t="str">
        <f>IF(AND(E999&lt;&gt;"",E999&lt;&gt;" -  -  -  -  - "),VLOOKUP(E999,acc!$A$8:$B$507,2,FALSE),"")</f>
        <v/>
      </c>
      <c r="E999" s="60"/>
      <c r="F999" s="44"/>
      <c r="G999" s="69" t="str">
        <f>IF(AND(H999&lt;&gt;"",H999&lt;&gt;" -  -  -  -  - "),VLOOKUP(H999,pay!$A$8:$B$507,2,FALSE),"")</f>
        <v/>
      </c>
      <c r="H999" s="60"/>
      <c r="I999" s="44"/>
      <c r="J999" s="93" t="str">
        <f t="shared" si="75"/>
        <v>OK</v>
      </c>
      <c r="K999" s="93" t="str">
        <f t="shared" si="76"/>
        <v>OK</v>
      </c>
      <c r="L999" s="93" t="str">
        <f t="shared" si="77"/>
        <v>OK</v>
      </c>
      <c r="M999" s="93" t="str">
        <f t="shared" si="78"/>
        <v>OK</v>
      </c>
      <c r="N999" s="63" t="str">
        <f t="shared" si="79"/>
        <v/>
      </c>
      <c r="O999" s="110">
        <f>SUMIF(exp!$B$8:$B$507,total!B999,exp!$Q$8:$Q$507)</f>
        <v>0</v>
      </c>
      <c r="P999" s="111">
        <f>IF(B999&lt;&gt;"",SUMIF(total!$B$8:$B$1007,total!B999,$F$8:$F$1007),0)</f>
        <v>0</v>
      </c>
      <c r="Q999" s="110">
        <f>SUMIF(total!$B$8:$B$1007,total!B999,$I$8:$I$1007)</f>
        <v>0</v>
      </c>
      <c r="R999" s="110">
        <f>SUMIF(acc!$B$8:$B$507,total!D999,acc!$J$8:$J$507)</f>
        <v>0</v>
      </c>
      <c r="S999" s="110">
        <f>IF(D999&lt;&gt;"",SUMIF(total!$D$8:$D$1007,total!D999,$F$8:$F$1007),0)</f>
        <v>0</v>
      </c>
      <c r="T999" s="110">
        <f>SUMIF(pay!$B$8:$B$507,total!G999,pay!$H$8:$H$507)</f>
        <v>0</v>
      </c>
      <c r="U999" s="110">
        <f>IF(G999&lt;&gt;"",SUMIF(total!$G$8:$G$1007,total!G999,$I$8:$I$1007),0)</f>
        <v>0</v>
      </c>
    </row>
    <row r="1000" spans="1:21" x14ac:dyDescent="0.25">
      <c r="A1000" s="69">
        <v>993</v>
      </c>
      <c r="B1000" s="69" t="str">
        <f>IF(AND(C1000&lt;&gt;"",C1000&lt;&gt;" -  -  -  -  - "),VLOOKUP(C1000,exp!$A$8:$B$507,2,FALSE),"")</f>
        <v/>
      </c>
      <c r="C1000" s="60"/>
      <c r="D1000" s="69" t="str">
        <f>IF(AND(E1000&lt;&gt;"",E1000&lt;&gt;" -  -  -  -  - "),VLOOKUP(E1000,acc!$A$8:$B$507,2,FALSE),"")</f>
        <v/>
      </c>
      <c r="E1000" s="60"/>
      <c r="F1000" s="44"/>
      <c r="G1000" s="69" t="str">
        <f>IF(AND(H1000&lt;&gt;"",H1000&lt;&gt;" -  -  -  -  - "),VLOOKUP(H1000,pay!$A$8:$B$507,2,FALSE),"")</f>
        <v/>
      </c>
      <c r="H1000" s="60"/>
      <c r="I1000" s="44"/>
      <c r="J1000" s="93" t="str">
        <f t="shared" si="75"/>
        <v>OK</v>
      </c>
      <c r="K1000" s="93" t="str">
        <f t="shared" si="76"/>
        <v>OK</v>
      </c>
      <c r="L1000" s="93" t="str">
        <f t="shared" si="77"/>
        <v>OK</v>
      </c>
      <c r="M1000" s="93" t="str">
        <f t="shared" si="78"/>
        <v>OK</v>
      </c>
      <c r="N1000" s="63" t="str">
        <f t="shared" si="79"/>
        <v/>
      </c>
      <c r="O1000" s="110">
        <f>SUMIF(exp!$B$8:$B$507,total!B1000,exp!$Q$8:$Q$507)</f>
        <v>0</v>
      </c>
      <c r="P1000" s="111">
        <f>IF(B1000&lt;&gt;"",SUMIF(total!$B$8:$B$1007,total!B1000,$F$8:$F$1007),0)</f>
        <v>0</v>
      </c>
      <c r="Q1000" s="110">
        <f>SUMIF(total!$B$8:$B$1007,total!B1000,$I$8:$I$1007)</f>
        <v>0</v>
      </c>
      <c r="R1000" s="110">
        <f>SUMIF(acc!$B$8:$B$507,total!D1000,acc!$J$8:$J$507)</f>
        <v>0</v>
      </c>
      <c r="S1000" s="110">
        <f>IF(D1000&lt;&gt;"",SUMIF(total!$D$8:$D$1007,total!D1000,$F$8:$F$1007),0)</f>
        <v>0</v>
      </c>
      <c r="T1000" s="110">
        <f>SUMIF(pay!$B$8:$B$507,total!G1000,pay!$H$8:$H$507)</f>
        <v>0</v>
      </c>
      <c r="U1000" s="110">
        <f>IF(G1000&lt;&gt;"",SUMIF(total!$G$8:$G$1007,total!G1000,$I$8:$I$1007),0)</f>
        <v>0</v>
      </c>
    </row>
    <row r="1001" spans="1:21" x14ac:dyDescent="0.25">
      <c r="A1001" s="69">
        <v>994</v>
      </c>
      <c r="B1001" s="69" t="str">
        <f>IF(AND(C1001&lt;&gt;"",C1001&lt;&gt;" -  -  -  -  - "),VLOOKUP(C1001,exp!$A$8:$B$507,2,FALSE),"")</f>
        <v/>
      </c>
      <c r="C1001" s="60"/>
      <c r="D1001" s="69" t="str">
        <f>IF(AND(E1001&lt;&gt;"",E1001&lt;&gt;" -  -  -  -  - "),VLOOKUP(E1001,acc!$A$8:$B$507,2,FALSE),"")</f>
        <v/>
      </c>
      <c r="E1001" s="60"/>
      <c r="F1001" s="44"/>
      <c r="G1001" s="69" t="str">
        <f>IF(AND(H1001&lt;&gt;"",H1001&lt;&gt;" -  -  -  -  - "),VLOOKUP(H1001,pay!$A$8:$B$507,2,FALSE),"")</f>
        <v/>
      </c>
      <c r="H1001" s="60"/>
      <c r="I1001" s="44"/>
      <c r="J1001" s="93" t="str">
        <f t="shared" si="75"/>
        <v>OK</v>
      </c>
      <c r="K1001" s="93" t="str">
        <f t="shared" si="76"/>
        <v>OK</v>
      </c>
      <c r="L1001" s="93" t="str">
        <f t="shared" si="77"/>
        <v>OK</v>
      </c>
      <c r="M1001" s="93" t="str">
        <f t="shared" si="78"/>
        <v>OK</v>
      </c>
      <c r="N1001" s="63" t="str">
        <f t="shared" si="79"/>
        <v/>
      </c>
      <c r="O1001" s="110">
        <f>SUMIF(exp!$B$8:$B$507,total!B1001,exp!$Q$8:$Q$507)</f>
        <v>0</v>
      </c>
      <c r="P1001" s="111">
        <f>IF(B1001&lt;&gt;"",SUMIF(total!$B$8:$B$1007,total!B1001,$F$8:$F$1007),0)</f>
        <v>0</v>
      </c>
      <c r="Q1001" s="110">
        <f>SUMIF(total!$B$8:$B$1007,total!B1001,$I$8:$I$1007)</f>
        <v>0</v>
      </c>
      <c r="R1001" s="110">
        <f>SUMIF(acc!$B$8:$B$507,total!D1001,acc!$J$8:$J$507)</f>
        <v>0</v>
      </c>
      <c r="S1001" s="110">
        <f>IF(D1001&lt;&gt;"",SUMIF(total!$D$8:$D$1007,total!D1001,$F$8:$F$1007),0)</f>
        <v>0</v>
      </c>
      <c r="T1001" s="110">
        <f>SUMIF(pay!$B$8:$B$507,total!G1001,pay!$H$8:$H$507)</f>
        <v>0</v>
      </c>
      <c r="U1001" s="110">
        <f>IF(G1001&lt;&gt;"",SUMIF(total!$G$8:$G$1007,total!G1001,$I$8:$I$1007),0)</f>
        <v>0</v>
      </c>
    </row>
    <row r="1002" spans="1:21" x14ac:dyDescent="0.25">
      <c r="A1002" s="69">
        <v>995</v>
      </c>
      <c r="B1002" s="69" t="str">
        <f>IF(AND(C1002&lt;&gt;"",C1002&lt;&gt;" -  -  -  -  - "),VLOOKUP(C1002,exp!$A$8:$B$507,2,FALSE),"")</f>
        <v/>
      </c>
      <c r="C1002" s="60"/>
      <c r="D1002" s="69" t="str">
        <f>IF(AND(E1002&lt;&gt;"",E1002&lt;&gt;" -  -  -  -  - "),VLOOKUP(E1002,acc!$A$8:$B$507,2,FALSE),"")</f>
        <v/>
      </c>
      <c r="E1002" s="60"/>
      <c r="F1002" s="44"/>
      <c r="G1002" s="69" t="str">
        <f>IF(AND(H1002&lt;&gt;"",H1002&lt;&gt;" -  -  -  -  - "),VLOOKUP(H1002,pay!$A$8:$B$507,2,FALSE),"")</f>
        <v/>
      </c>
      <c r="H1002" s="60"/>
      <c r="I1002" s="44"/>
      <c r="J1002" s="93" t="str">
        <f t="shared" si="75"/>
        <v>OK</v>
      </c>
      <c r="K1002" s="93" t="str">
        <f t="shared" si="76"/>
        <v>OK</v>
      </c>
      <c r="L1002" s="93" t="str">
        <f t="shared" si="77"/>
        <v>OK</v>
      </c>
      <c r="M1002" s="93" t="str">
        <f t="shared" si="78"/>
        <v>OK</v>
      </c>
      <c r="N1002" s="63" t="str">
        <f t="shared" si="79"/>
        <v/>
      </c>
      <c r="O1002" s="110">
        <f>SUMIF(exp!$B$8:$B$507,total!B1002,exp!$Q$8:$Q$507)</f>
        <v>0</v>
      </c>
      <c r="P1002" s="111">
        <f>IF(B1002&lt;&gt;"",SUMIF(total!$B$8:$B$1007,total!B1002,$F$8:$F$1007),0)</f>
        <v>0</v>
      </c>
      <c r="Q1002" s="110">
        <f>SUMIF(total!$B$8:$B$1007,total!B1002,$I$8:$I$1007)</f>
        <v>0</v>
      </c>
      <c r="R1002" s="110">
        <f>SUMIF(acc!$B$8:$B$507,total!D1002,acc!$J$8:$J$507)</f>
        <v>0</v>
      </c>
      <c r="S1002" s="110">
        <f>IF(D1002&lt;&gt;"",SUMIF(total!$D$8:$D$1007,total!D1002,$F$8:$F$1007),0)</f>
        <v>0</v>
      </c>
      <c r="T1002" s="110">
        <f>SUMIF(pay!$B$8:$B$507,total!G1002,pay!$H$8:$H$507)</f>
        <v>0</v>
      </c>
      <c r="U1002" s="110">
        <f>IF(G1002&lt;&gt;"",SUMIF(total!$G$8:$G$1007,total!G1002,$I$8:$I$1007),0)</f>
        <v>0</v>
      </c>
    </row>
    <row r="1003" spans="1:21" x14ac:dyDescent="0.25">
      <c r="A1003" s="69">
        <v>996</v>
      </c>
      <c r="B1003" s="69" t="str">
        <f>IF(AND(C1003&lt;&gt;"",C1003&lt;&gt;" -  -  -  -  - "),VLOOKUP(C1003,exp!$A$8:$B$507,2,FALSE),"")</f>
        <v/>
      </c>
      <c r="C1003" s="60"/>
      <c r="D1003" s="69" t="str">
        <f>IF(AND(E1003&lt;&gt;"",E1003&lt;&gt;" -  -  -  -  - "),VLOOKUP(E1003,acc!$A$8:$B$507,2,FALSE),"")</f>
        <v/>
      </c>
      <c r="E1003" s="60"/>
      <c r="F1003" s="44"/>
      <c r="G1003" s="69" t="str">
        <f>IF(AND(H1003&lt;&gt;"",H1003&lt;&gt;" -  -  -  -  - "),VLOOKUP(H1003,pay!$A$8:$B$507,2,FALSE),"")</f>
        <v/>
      </c>
      <c r="H1003" s="60"/>
      <c r="I1003" s="44"/>
      <c r="J1003" s="93" t="str">
        <f t="shared" si="75"/>
        <v>OK</v>
      </c>
      <c r="K1003" s="93" t="str">
        <f t="shared" si="76"/>
        <v>OK</v>
      </c>
      <c r="L1003" s="93" t="str">
        <f t="shared" si="77"/>
        <v>OK</v>
      </c>
      <c r="M1003" s="93" t="str">
        <f t="shared" si="78"/>
        <v>OK</v>
      </c>
      <c r="N1003" s="63" t="str">
        <f t="shared" si="79"/>
        <v/>
      </c>
      <c r="O1003" s="110">
        <f>SUMIF(exp!$B$8:$B$507,total!B1003,exp!$Q$8:$Q$507)</f>
        <v>0</v>
      </c>
      <c r="P1003" s="111">
        <f>IF(B1003&lt;&gt;"",SUMIF(total!$B$8:$B$1007,total!B1003,$F$8:$F$1007),0)</f>
        <v>0</v>
      </c>
      <c r="Q1003" s="110">
        <f>SUMIF(total!$B$8:$B$1007,total!B1003,$I$8:$I$1007)</f>
        <v>0</v>
      </c>
      <c r="R1003" s="110">
        <f>SUMIF(acc!$B$8:$B$507,total!D1003,acc!$J$8:$J$507)</f>
        <v>0</v>
      </c>
      <c r="S1003" s="110">
        <f>IF(D1003&lt;&gt;"",SUMIF(total!$D$8:$D$1007,total!D1003,$F$8:$F$1007),0)</f>
        <v>0</v>
      </c>
      <c r="T1003" s="110">
        <f>SUMIF(pay!$B$8:$B$507,total!G1003,pay!$H$8:$H$507)</f>
        <v>0</v>
      </c>
      <c r="U1003" s="110">
        <f>IF(G1003&lt;&gt;"",SUMIF(total!$G$8:$G$1007,total!G1003,$I$8:$I$1007),0)</f>
        <v>0</v>
      </c>
    </row>
    <row r="1004" spans="1:21" x14ac:dyDescent="0.25">
      <c r="A1004" s="69">
        <v>997</v>
      </c>
      <c r="B1004" s="69" t="str">
        <f>IF(AND(C1004&lt;&gt;"",C1004&lt;&gt;" -  -  -  -  - "),VLOOKUP(C1004,exp!$A$8:$B$507,2,FALSE),"")</f>
        <v/>
      </c>
      <c r="C1004" s="60"/>
      <c r="D1004" s="69" t="str">
        <f>IF(AND(E1004&lt;&gt;"",E1004&lt;&gt;" -  -  -  -  - "),VLOOKUP(E1004,acc!$A$8:$B$507,2,FALSE),"")</f>
        <v/>
      </c>
      <c r="E1004" s="60"/>
      <c r="F1004" s="44"/>
      <c r="G1004" s="69" t="str">
        <f>IF(AND(H1004&lt;&gt;"",H1004&lt;&gt;" -  -  -  -  - "),VLOOKUP(H1004,pay!$A$8:$B$507,2,FALSE),"")</f>
        <v/>
      </c>
      <c r="H1004" s="60"/>
      <c r="I1004" s="44"/>
      <c r="J1004" s="93" t="str">
        <f t="shared" si="75"/>
        <v>OK</v>
      </c>
      <c r="K1004" s="93" t="str">
        <f t="shared" si="76"/>
        <v>OK</v>
      </c>
      <c r="L1004" s="93" t="str">
        <f t="shared" si="77"/>
        <v>OK</v>
      </c>
      <c r="M1004" s="93" t="str">
        <f t="shared" si="78"/>
        <v>OK</v>
      </c>
      <c r="N1004" s="63" t="str">
        <f t="shared" si="79"/>
        <v/>
      </c>
      <c r="O1004" s="110">
        <f>SUMIF(exp!$B$8:$B$507,total!B1004,exp!$Q$8:$Q$507)</f>
        <v>0</v>
      </c>
      <c r="P1004" s="111">
        <f>IF(B1004&lt;&gt;"",SUMIF(total!$B$8:$B$1007,total!B1004,$F$8:$F$1007),0)</f>
        <v>0</v>
      </c>
      <c r="Q1004" s="110">
        <f>SUMIF(total!$B$8:$B$1007,total!B1004,$I$8:$I$1007)</f>
        <v>0</v>
      </c>
      <c r="R1004" s="110">
        <f>SUMIF(acc!$B$8:$B$507,total!D1004,acc!$J$8:$J$507)</f>
        <v>0</v>
      </c>
      <c r="S1004" s="110">
        <f>IF(D1004&lt;&gt;"",SUMIF(total!$D$8:$D$1007,total!D1004,$F$8:$F$1007),0)</f>
        <v>0</v>
      </c>
      <c r="T1004" s="110">
        <f>SUMIF(pay!$B$8:$B$507,total!G1004,pay!$H$8:$H$507)</f>
        <v>0</v>
      </c>
      <c r="U1004" s="110">
        <f>IF(G1004&lt;&gt;"",SUMIF(total!$G$8:$G$1007,total!G1004,$I$8:$I$1007),0)</f>
        <v>0</v>
      </c>
    </row>
    <row r="1005" spans="1:21" x14ac:dyDescent="0.25">
      <c r="A1005" s="69">
        <v>998</v>
      </c>
      <c r="B1005" s="69" t="str">
        <f>IF(AND(C1005&lt;&gt;"",C1005&lt;&gt;" -  -  -  -  - "),VLOOKUP(C1005,exp!$A$8:$B$507,2,FALSE),"")</f>
        <v/>
      </c>
      <c r="C1005" s="60"/>
      <c r="D1005" s="69" t="str">
        <f>IF(AND(E1005&lt;&gt;"",E1005&lt;&gt;" -  -  -  -  - "),VLOOKUP(E1005,acc!$A$8:$B$507,2,FALSE),"")</f>
        <v/>
      </c>
      <c r="E1005" s="60"/>
      <c r="F1005" s="44"/>
      <c r="G1005" s="69" t="str">
        <f>IF(AND(H1005&lt;&gt;"",H1005&lt;&gt;" -  -  -  -  - "),VLOOKUP(H1005,pay!$A$8:$B$507,2,FALSE),"")</f>
        <v/>
      </c>
      <c r="H1005" s="60"/>
      <c r="I1005" s="44"/>
      <c r="J1005" s="93" t="str">
        <f t="shared" si="75"/>
        <v>OK</v>
      </c>
      <c r="K1005" s="93" t="str">
        <f t="shared" si="76"/>
        <v>OK</v>
      </c>
      <c r="L1005" s="93" t="str">
        <f t="shared" si="77"/>
        <v>OK</v>
      </c>
      <c r="M1005" s="93" t="str">
        <f t="shared" si="78"/>
        <v>OK</v>
      </c>
      <c r="N1005" s="63" t="str">
        <f t="shared" si="79"/>
        <v/>
      </c>
      <c r="O1005" s="110">
        <f>SUMIF(exp!$B$8:$B$507,total!B1005,exp!$Q$8:$Q$507)</f>
        <v>0</v>
      </c>
      <c r="P1005" s="111">
        <f>IF(B1005&lt;&gt;"",SUMIF(total!$B$8:$B$1007,total!B1005,$F$8:$F$1007),0)</f>
        <v>0</v>
      </c>
      <c r="Q1005" s="110">
        <f>SUMIF(total!$B$8:$B$1007,total!B1005,$I$8:$I$1007)</f>
        <v>0</v>
      </c>
      <c r="R1005" s="110">
        <f>SUMIF(acc!$B$8:$B$507,total!D1005,acc!$J$8:$J$507)</f>
        <v>0</v>
      </c>
      <c r="S1005" s="110">
        <f>IF(D1005&lt;&gt;"",SUMIF(total!$D$8:$D$1007,total!D1005,$F$8:$F$1007),0)</f>
        <v>0</v>
      </c>
      <c r="T1005" s="110">
        <f>SUMIF(pay!$B$8:$B$507,total!G1005,pay!$H$8:$H$507)</f>
        <v>0</v>
      </c>
      <c r="U1005" s="110">
        <f>IF(G1005&lt;&gt;"",SUMIF(total!$G$8:$G$1007,total!G1005,$I$8:$I$1007),0)</f>
        <v>0</v>
      </c>
    </row>
    <row r="1006" spans="1:21" x14ac:dyDescent="0.25">
      <c r="A1006" s="69">
        <v>999</v>
      </c>
      <c r="B1006" s="69" t="str">
        <f>IF(AND(C1006&lt;&gt;"",C1006&lt;&gt;" -  -  -  -  - "),VLOOKUP(C1006,exp!$A$8:$B$507,2,FALSE),"")</f>
        <v/>
      </c>
      <c r="C1006" s="60"/>
      <c r="D1006" s="69" t="str">
        <f>IF(AND(E1006&lt;&gt;"",E1006&lt;&gt;" -  -  -  -  - "),VLOOKUP(E1006,acc!$A$8:$B$507,2,FALSE),"")</f>
        <v/>
      </c>
      <c r="E1006" s="60"/>
      <c r="F1006" s="44"/>
      <c r="G1006" s="69" t="str">
        <f>IF(AND(H1006&lt;&gt;"",H1006&lt;&gt;" -  -  -  -  - "),VLOOKUP(H1006,pay!$A$8:$B$507,2,FALSE),"")</f>
        <v/>
      </c>
      <c r="H1006" s="60"/>
      <c r="I1006" s="44"/>
      <c r="J1006" s="93" t="str">
        <f t="shared" si="75"/>
        <v>OK</v>
      </c>
      <c r="K1006" s="93" t="str">
        <f t="shared" si="76"/>
        <v>OK</v>
      </c>
      <c r="L1006" s="93" t="str">
        <f t="shared" si="77"/>
        <v>OK</v>
      </c>
      <c r="M1006" s="93" t="str">
        <f t="shared" si="78"/>
        <v>OK</v>
      </c>
      <c r="N1006" s="63" t="str">
        <f t="shared" si="79"/>
        <v/>
      </c>
      <c r="O1006" s="110">
        <f>SUMIF(exp!$B$8:$B$507,total!B1006,exp!$Q$8:$Q$507)</f>
        <v>0</v>
      </c>
      <c r="P1006" s="111">
        <f>IF(B1006&lt;&gt;"",SUMIF(total!$B$8:$B$1007,total!B1006,$F$8:$F$1007),0)</f>
        <v>0</v>
      </c>
      <c r="Q1006" s="110">
        <f>SUMIF(total!$B$8:$B$1007,total!B1006,$I$8:$I$1007)</f>
        <v>0</v>
      </c>
      <c r="R1006" s="110">
        <f>SUMIF(acc!$B$8:$B$507,total!D1006,acc!$J$8:$J$507)</f>
        <v>0</v>
      </c>
      <c r="S1006" s="110">
        <f>IF(D1006&lt;&gt;"",SUMIF(total!$D$8:$D$1007,total!D1006,$F$8:$F$1007),0)</f>
        <v>0</v>
      </c>
      <c r="T1006" s="110">
        <f>SUMIF(pay!$B$8:$B$507,total!G1006,pay!$H$8:$H$507)</f>
        <v>0</v>
      </c>
      <c r="U1006" s="110">
        <f>IF(G1006&lt;&gt;"",SUMIF(total!$G$8:$G$1007,total!G1006,$I$8:$I$1007),0)</f>
        <v>0</v>
      </c>
    </row>
    <row r="1007" spans="1:21" x14ac:dyDescent="0.25">
      <c r="A1007" s="69">
        <v>1000</v>
      </c>
      <c r="B1007" s="69" t="str">
        <f>IF(AND(C1007&lt;&gt;"",C1007&lt;&gt;" -  -  -  -  - "),VLOOKUP(C1007,exp!$A$8:$B$507,2,FALSE),"")</f>
        <v/>
      </c>
      <c r="C1007" s="60"/>
      <c r="D1007" s="69" t="str">
        <f>IF(AND(E1007&lt;&gt;"",E1007&lt;&gt;" -  -  -  -  - "),VLOOKUP(E1007,acc!$A$8:$B$507,2,FALSE),"")</f>
        <v/>
      </c>
      <c r="E1007" s="60"/>
      <c r="F1007" s="44"/>
      <c r="G1007" s="69" t="str">
        <f>IF(AND(H1007&lt;&gt;"",H1007&lt;&gt;" -  -  -  -  - "),VLOOKUP(H1007,pay!$A$8:$B$507,2,FALSE),"")</f>
        <v/>
      </c>
      <c r="H1007" s="60"/>
      <c r="I1007" s="44"/>
      <c r="J1007" s="93" t="str">
        <f t="shared" si="75"/>
        <v>OK</v>
      </c>
      <c r="K1007" s="93" t="str">
        <f t="shared" si="76"/>
        <v>OK</v>
      </c>
      <c r="L1007" s="93" t="str">
        <f t="shared" si="77"/>
        <v>OK</v>
      </c>
      <c r="M1007" s="93" t="str">
        <f t="shared" si="78"/>
        <v>OK</v>
      </c>
      <c r="N1007" s="63" t="str">
        <f t="shared" si="79"/>
        <v/>
      </c>
      <c r="O1007" s="110">
        <f>SUMIF(exp!$B$8:$B$507,total!B1007,exp!$Q$8:$Q$507)</f>
        <v>0</v>
      </c>
      <c r="P1007" s="111">
        <f>IF(B1007&lt;&gt;"",SUMIF(total!$B$8:$B$1007,total!B1007,$F$8:$F$1007),0)</f>
        <v>0</v>
      </c>
      <c r="Q1007" s="110">
        <f>SUMIF(total!$B$8:$B$1007,total!B1007,$I$8:$I$1007)</f>
        <v>0</v>
      </c>
      <c r="R1007" s="110">
        <f>SUMIF(acc!$B$8:$B$507,total!D1007,acc!$J$8:$J$507)</f>
        <v>0</v>
      </c>
      <c r="S1007" s="110">
        <f>IF(D1007&lt;&gt;"",SUMIF(total!$D$8:$D$1007,total!D1007,$F$8:$F$1007),0)</f>
        <v>0</v>
      </c>
      <c r="T1007" s="110">
        <f>SUMIF(pay!$B$8:$B$507,total!G1007,pay!$H$8:$H$507)</f>
        <v>0</v>
      </c>
      <c r="U1007" s="110">
        <f>IF(G1007&lt;&gt;"",SUMIF(total!$G$8:$G$1007,total!G1007,$I$8:$I$1007),0)</f>
        <v>0</v>
      </c>
    </row>
  </sheetData>
  <sheetProtection password="C8E3" sheet="1" objects="1" scenarios="1"/>
  <autoFilter ref="A7:U7"/>
  <mergeCells count="5">
    <mergeCell ref="A1:I1"/>
    <mergeCell ref="A2:H2"/>
    <mergeCell ref="K2:K6"/>
    <mergeCell ref="L2:L6"/>
    <mergeCell ref="M2:M6"/>
  </mergeCells>
  <conditionalFormatting sqref="Q8">
    <cfRule type="expression" dxfId="12" priority="48">
      <formula>O8&gt;Q8</formula>
    </cfRule>
  </conditionalFormatting>
  <conditionalFormatting sqref="S8:S1007">
    <cfRule type="expression" dxfId="11" priority="46">
      <formula>R8&gt;S8</formula>
    </cfRule>
    <cfRule type="expression" dxfId="10" priority="47">
      <formula>R8&lt;S8</formula>
    </cfRule>
  </conditionalFormatting>
  <conditionalFormatting sqref="U8:U1007">
    <cfRule type="expression" dxfId="9" priority="38">
      <formula>T8&gt;U8</formula>
    </cfRule>
    <cfRule type="expression" dxfId="8" priority="39">
      <formula>T8&lt;U8</formula>
    </cfRule>
  </conditionalFormatting>
  <conditionalFormatting sqref="P8:P1007">
    <cfRule type="expression" dxfId="7" priority="8">
      <formula>O8&gt;P8</formula>
    </cfRule>
  </conditionalFormatting>
  <conditionalFormatting sqref="Q9:Q1007">
    <cfRule type="expression" dxfId="6" priority="7">
      <formula>O9&gt;Q9</formula>
    </cfRule>
  </conditionalFormatting>
  <conditionalFormatting sqref="S9:S1007">
    <cfRule type="expression" dxfId="5" priority="5">
      <formula>R9&gt;S9</formula>
    </cfRule>
    <cfRule type="expression" dxfId="4" priority="6">
      <formula>R9&lt;S9</formula>
    </cfRule>
  </conditionalFormatting>
  <conditionalFormatting sqref="U9:U1007">
    <cfRule type="expression" dxfId="3" priority="3">
      <formula>T9&gt;U9</formula>
    </cfRule>
    <cfRule type="expression" dxfId="2" priority="4">
      <formula>T9&lt;U9</formula>
    </cfRule>
  </conditionalFormatting>
  <conditionalFormatting sqref="P9:P1007">
    <cfRule type="expression" dxfId="1" priority="2">
      <formula>O9&gt;P9</formula>
    </cfRule>
  </conditionalFormatting>
  <conditionalFormatting sqref="J8:M1007">
    <cfRule type="containsText" dxfId="0" priority="1" operator="containsText" text="OK">
      <formula>NOT(ISERROR(SEARCH("OK",J8)))</formula>
    </cfRule>
  </conditionalFormatting>
  <dataValidations count="4">
    <dataValidation type="custom" allowBlank="1" showInputMessage="1" showErrorMessage="1" error="Въведената стойност има повече от два знака след десетичната запетая" sqref="F8:F1007 I9:I1007">
      <formula1>ABS(F8)*100=TRUNC(ABS(F8)*100)</formula1>
    </dataValidation>
    <dataValidation type="list" allowBlank="1" showInputMessage="1" showErrorMessage="1" sqref="C8:C1007">
      <formula1>spisak_razhodi</formula1>
    </dataValidation>
    <dataValidation type="list" allowBlank="1" showInputMessage="1" showErrorMessage="1" sqref="E8:E1007">
      <formula1>spisak_acc</formula1>
    </dataValidation>
    <dataValidation type="list" allowBlank="1" showInputMessage="1" showErrorMessage="1" sqref="H8:H1007">
      <formula1>spisak_pay</formula1>
    </dataValidation>
  </dataValidations>
  <pageMargins left="0.70866141732283472" right="0.70866141732283472" top="0.74803149606299213" bottom="0.74803149606299213" header="0.31496062992125984" footer="0.31496062992125984"/>
  <pageSetup paperSize="9" scale="46" orientation="landscape" r:id="rId1"/>
  <colBreaks count="1" manualBreakCount="1">
    <brk id="9" max="200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acc!A8:A507</xm:f>
          </x14:formula1>
          <xm:sqref>E7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07"/>
  <sheetViews>
    <sheetView zoomScaleNormal="100" zoomScalePageLayoutView="88" workbookViewId="0">
      <pane ySplit="7" topLeftCell="A8" activePane="bottomLeft" state="frozen"/>
      <selection activeCell="D8" sqref="D8"/>
      <selection pane="bottomLeft" activeCell="E15" sqref="E15"/>
    </sheetView>
  </sheetViews>
  <sheetFormatPr defaultColWidth="8.85546875" defaultRowHeight="15" x14ac:dyDescent="0.25"/>
  <cols>
    <col min="1" max="1" width="35.7109375" style="7" customWidth="1"/>
    <col min="2" max="2" width="30" style="30" bestFit="1" customWidth="1"/>
    <col min="3" max="3" width="66.140625" style="16" customWidth="1"/>
    <col min="4" max="4" width="38.140625" style="31" bestFit="1" customWidth="1"/>
    <col min="5" max="5" width="19.7109375" style="30" bestFit="1" customWidth="1"/>
    <col min="6" max="6" width="20.28515625" style="31" bestFit="1" customWidth="1"/>
    <col min="7" max="7" width="42.85546875" style="7" bestFit="1" customWidth="1"/>
  </cols>
  <sheetData>
    <row r="1" spans="1:8" ht="20.25" customHeight="1" x14ac:dyDescent="0.25">
      <c r="A1" s="160" t="s">
        <v>234</v>
      </c>
      <c r="B1" s="161"/>
      <c r="C1" s="161"/>
      <c r="D1" s="161"/>
      <c r="E1" s="161"/>
      <c r="F1" s="161"/>
      <c r="G1" s="161"/>
      <c r="H1" s="7"/>
    </row>
    <row r="2" spans="1:8" ht="32.25" customHeight="1" x14ac:dyDescent="0.25">
      <c r="A2" s="140" t="s">
        <v>301</v>
      </c>
      <c r="B2" s="140"/>
      <c r="C2" s="140"/>
      <c r="D2" s="140"/>
      <c r="E2" s="140"/>
      <c r="F2" s="140"/>
      <c r="G2" s="140"/>
      <c r="H2" s="140"/>
    </row>
    <row r="3" spans="1:8" ht="17.25" hidden="1" customHeight="1" x14ac:dyDescent="0.25">
      <c r="A3" s="97"/>
      <c r="B3" s="97"/>
      <c r="C3" s="97"/>
      <c r="D3" s="97"/>
      <c r="E3" s="97"/>
      <c r="F3" s="97"/>
      <c r="G3" s="97"/>
      <c r="H3" s="97"/>
    </row>
    <row r="4" spans="1:8" ht="20.25" customHeight="1" x14ac:dyDescent="0.25">
      <c r="A4" s="56"/>
      <c r="B4" s="97"/>
      <c r="C4" s="97"/>
      <c r="D4" s="97"/>
      <c r="E4" s="97"/>
      <c r="F4" s="97"/>
      <c r="G4" s="97"/>
      <c r="H4" s="97"/>
    </row>
    <row r="5" spans="1:8" ht="20.25" customHeight="1" x14ac:dyDescent="0.25">
      <c r="A5" s="56"/>
      <c r="B5" s="97"/>
      <c r="C5" s="97"/>
      <c r="D5" s="97"/>
      <c r="E5" s="97"/>
      <c r="F5" s="97"/>
      <c r="G5" s="97"/>
      <c r="H5" s="97"/>
    </row>
    <row r="6" spans="1:8" ht="20.25" customHeight="1" x14ac:dyDescent="0.25">
      <c r="A6" s="57"/>
      <c r="B6" s="57"/>
      <c r="C6" s="57"/>
      <c r="D6" s="57"/>
      <c r="E6" s="57"/>
      <c r="F6" s="57"/>
      <c r="G6" s="57"/>
      <c r="H6" s="57"/>
    </row>
    <row r="7" spans="1:8" s="7" customFormat="1" ht="69.75" customHeight="1" x14ac:dyDescent="0.25">
      <c r="A7" s="62" t="s">
        <v>73</v>
      </c>
      <c r="B7" s="62" t="s">
        <v>243</v>
      </c>
      <c r="C7" s="62" t="s">
        <v>74</v>
      </c>
      <c r="D7" s="20" t="s">
        <v>76</v>
      </c>
      <c r="E7" s="62" t="s">
        <v>4</v>
      </c>
      <c r="F7" s="20" t="s">
        <v>5</v>
      </c>
      <c r="G7" s="62" t="s">
        <v>288</v>
      </c>
    </row>
    <row r="8" spans="1:8" x14ac:dyDescent="0.25">
      <c r="A8" s="69">
        <v>1</v>
      </c>
      <c r="B8" s="102" t="str">
        <f>IF(AND(C8&lt;&gt;"",C8&lt;&gt;" -  -  -  -  - "),VLOOKUP(C8,exp!$A$8:$B$507,2,FALSE),"")</f>
        <v/>
      </c>
      <c r="C8" s="60"/>
      <c r="D8" s="113"/>
      <c r="E8" s="114"/>
      <c r="F8" s="113"/>
      <c r="G8" s="103" t="str">
        <f>IF(B8&lt;&gt;"",IF(AND(D8&lt;&gt;"",E8&lt;&gt;""),"","Задължителни полета - Наименование/Дата"),"Няма избран разход")</f>
        <v>Няма избран разход</v>
      </c>
    </row>
    <row r="9" spans="1:8" x14ac:dyDescent="0.25">
      <c r="A9" s="102">
        <v>2</v>
      </c>
      <c r="B9" s="102" t="str">
        <f>IF(AND(C9&lt;&gt;"",C9&lt;&gt;" -  -  -  -  - "),VLOOKUP(C9,exp!$A$8:$B$507,2,FALSE),"")</f>
        <v/>
      </c>
      <c r="C9" s="60"/>
      <c r="D9" s="113"/>
      <c r="E9" s="114"/>
      <c r="F9" s="113"/>
      <c r="G9" s="103" t="str">
        <f t="shared" ref="G9:G72" si="0">IF(B9&lt;&gt;"",IF(AND(D9&lt;&gt;"",E9&lt;&gt;""),"","Задължителни полета - Наименование/Дата"),"Няма избран разход")</f>
        <v>Няма избран разход</v>
      </c>
    </row>
    <row r="10" spans="1:8" x14ac:dyDescent="0.25">
      <c r="A10" s="102">
        <v>3</v>
      </c>
      <c r="B10" s="102" t="str">
        <f>IF(AND(C10&lt;&gt;"",C10&lt;&gt;" -  -  -  -  - "),VLOOKUP(C10,exp!$A$8:$B$507,2,FALSE),"")</f>
        <v/>
      </c>
      <c r="C10" s="60"/>
      <c r="D10" s="113"/>
      <c r="E10" s="114"/>
      <c r="F10" s="113"/>
      <c r="G10" s="103" t="str">
        <f t="shared" si="0"/>
        <v>Няма избран разход</v>
      </c>
    </row>
    <row r="11" spans="1:8" x14ac:dyDescent="0.25">
      <c r="A11" s="69">
        <v>4</v>
      </c>
      <c r="B11" s="102" t="str">
        <f>IF(AND(C11&lt;&gt;"",C11&lt;&gt;" -  -  -  -  - "),VLOOKUP(C11,exp!$A$8:$B$507,2,FALSE),"")</f>
        <v/>
      </c>
      <c r="C11" s="60"/>
      <c r="D11" s="113"/>
      <c r="E11" s="114"/>
      <c r="F11" s="113"/>
      <c r="G11" s="103" t="str">
        <f t="shared" si="0"/>
        <v>Няма избран разход</v>
      </c>
    </row>
    <row r="12" spans="1:8" x14ac:dyDescent="0.25">
      <c r="A12" s="102">
        <v>5</v>
      </c>
      <c r="B12" s="102" t="str">
        <f>IF(AND(C12&lt;&gt;"",C12&lt;&gt;" -  -  -  -  - "),VLOOKUP(C12,exp!$A$8:$B$507,2,FALSE),"")</f>
        <v/>
      </c>
      <c r="C12" s="60"/>
      <c r="D12" s="113"/>
      <c r="E12" s="114"/>
      <c r="F12" s="113"/>
      <c r="G12" s="103" t="str">
        <f t="shared" si="0"/>
        <v>Няма избран разход</v>
      </c>
    </row>
    <row r="13" spans="1:8" x14ac:dyDescent="0.25">
      <c r="A13" s="102">
        <v>6</v>
      </c>
      <c r="B13" s="102" t="str">
        <f>IF(AND(C13&lt;&gt;"",C13&lt;&gt;" -  -  -  -  - "),VLOOKUP(C13,exp!$A$8:$B$507,2,FALSE),"")</f>
        <v/>
      </c>
      <c r="C13" s="60"/>
      <c r="D13" s="113"/>
      <c r="E13" s="114"/>
      <c r="F13" s="113"/>
      <c r="G13" s="103" t="str">
        <f t="shared" si="0"/>
        <v>Няма избран разход</v>
      </c>
    </row>
    <row r="14" spans="1:8" x14ac:dyDescent="0.25">
      <c r="A14" s="69">
        <v>7</v>
      </c>
      <c r="B14" s="102" t="str">
        <f>IF(AND(C14&lt;&gt;"",C14&lt;&gt;" -  -  -  -  - "),VLOOKUP(C14,exp!$A$8:$B$507,2,FALSE),"")</f>
        <v/>
      </c>
      <c r="C14" s="60"/>
      <c r="D14" s="113"/>
      <c r="E14" s="114"/>
      <c r="F14" s="113"/>
      <c r="G14" s="103" t="str">
        <f t="shared" si="0"/>
        <v>Няма избран разход</v>
      </c>
    </row>
    <row r="15" spans="1:8" x14ac:dyDescent="0.25">
      <c r="A15" s="102">
        <v>8</v>
      </c>
      <c r="B15" s="102" t="str">
        <f>IF(AND(C15&lt;&gt;"",C15&lt;&gt;" -  -  -  -  - "),VLOOKUP(C15,exp!$A$8:$B$507,2,FALSE),"")</f>
        <v/>
      </c>
      <c r="C15" s="60"/>
      <c r="D15" s="113"/>
      <c r="E15" s="114"/>
      <c r="F15" s="113"/>
      <c r="G15" s="103" t="str">
        <f t="shared" si="0"/>
        <v>Няма избран разход</v>
      </c>
    </row>
    <row r="16" spans="1:8" x14ac:dyDescent="0.25">
      <c r="A16" s="102">
        <v>9</v>
      </c>
      <c r="B16" s="102" t="str">
        <f>IF(AND(C16&lt;&gt;"",C16&lt;&gt;" -  -  -  -  - "),VLOOKUP(C16,exp!$A$8:$B$507,2,FALSE),"")</f>
        <v/>
      </c>
      <c r="C16" s="60"/>
      <c r="D16" s="113"/>
      <c r="E16" s="114"/>
      <c r="F16" s="113"/>
      <c r="G16" s="103" t="str">
        <f t="shared" si="0"/>
        <v>Няма избран разход</v>
      </c>
    </row>
    <row r="17" spans="1:7" x14ac:dyDescent="0.25">
      <c r="A17" s="69">
        <v>10</v>
      </c>
      <c r="B17" s="102" t="str">
        <f>IF(AND(C17&lt;&gt;"",C17&lt;&gt;" -  -  -  -  - "),VLOOKUP(C17,exp!$A$8:$B$507,2,FALSE),"")</f>
        <v/>
      </c>
      <c r="C17" s="60"/>
      <c r="D17" s="113"/>
      <c r="E17" s="114"/>
      <c r="F17" s="113"/>
      <c r="G17" s="103" t="str">
        <f t="shared" si="0"/>
        <v>Няма избран разход</v>
      </c>
    </row>
    <row r="18" spans="1:7" x14ac:dyDescent="0.25">
      <c r="A18" s="102">
        <v>11</v>
      </c>
      <c r="B18" s="102" t="str">
        <f>IF(AND(C18&lt;&gt;"",C18&lt;&gt;" -  -  -  -  - "),VLOOKUP(C18,exp!$A$8:$B$507,2,FALSE),"")</f>
        <v/>
      </c>
      <c r="C18" s="60"/>
      <c r="D18" s="113"/>
      <c r="E18" s="114"/>
      <c r="F18" s="113"/>
      <c r="G18" s="103" t="str">
        <f t="shared" si="0"/>
        <v>Няма избран разход</v>
      </c>
    </row>
    <row r="19" spans="1:7" x14ac:dyDescent="0.25">
      <c r="A19" s="102">
        <v>12</v>
      </c>
      <c r="B19" s="102" t="str">
        <f>IF(AND(C19&lt;&gt;"",C19&lt;&gt;" -  -  -  -  - "),VLOOKUP(C19,exp!$A$8:$B$507,2,FALSE),"")</f>
        <v/>
      </c>
      <c r="C19" s="60"/>
      <c r="D19" s="113"/>
      <c r="E19" s="114"/>
      <c r="F19" s="113"/>
      <c r="G19" s="103" t="str">
        <f t="shared" si="0"/>
        <v>Няма избран разход</v>
      </c>
    </row>
    <row r="20" spans="1:7" x14ac:dyDescent="0.25">
      <c r="A20" s="69">
        <v>13</v>
      </c>
      <c r="B20" s="102" t="str">
        <f>IF(AND(C20&lt;&gt;"",C20&lt;&gt;" -  -  -  -  - "),VLOOKUP(C20,exp!$A$8:$B$507,2,FALSE),"")</f>
        <v/>
      </c>
      <c r="C20" s="60"/>
      <c r="D20" s="113"/>
      <c r="E20" s="114"/>
      <c r="F20" s="113"/>
      <c r="G20" s="103" t="str">
        <f t="shared" si="0"/>
        <v>Няма избран разход</v>
      </c>
    </row>
    <row r="21" spans="1:7" x14ac:dyDescent="0.25">
      <c r="A21" s="102">
        <v>14</v>
      </c>
      <c r="B21" s="102" t="str">
        <f>IF(AND(C21&lt;&gt;"",C21&lt;&gt;" -  -  -  -  - "),VLOOKUP(C21,exp!$A$8:$B$507,2,FALSE),"")</f>
        <v/>
      </c>
      <c r="C21" s="60"/>
      <c r="D21" s="113"/>
      <c r="E21" s="114"/>
      <c r="F21" s="113"/>
      <c r="G21" s="103" t="str">
        <f t="shared" si="0"/>
        <v>Няма избран разход</v>
      </c>
    </row>
    <row r="22" spans="1:7" x14ac:dyDescent="0.25">
      <c r="A22" s="102">
        <v>15</v>
      </c>
      <c r="B22" s="102" t="str">
        <f>IF(AND(C22&lt;&gt;"",C22&lt;&gt;" -  -  -  -  - "),VLOOKUP(C22,exp!$A$8:$B$507,2,FALSE),"")</f>
        <v/>
      </c>
      <c r="C22" s="60"/>
      <c r="D22" s="113"/>
      <c r="E22" s="114"/>
      <c r="F22" s="113"/>
      <c r="G22" s="103" t="str">
        <f t="shared" si="0"/>
        <v>Няма избран разход</v>
      </c>
    </row>
    <row r="23" spans="1:7" x14ac:dyDescent="0.25">
      <c r="A23" s="69">
        <v>16</v>
      </c>
      <c r="B23" s="102" t="str">
        <f>IF(AND(C23&lt;&gt;"",C23&lt;&gt;" -  -  -  -  - "),VLOOKUP(C23,exp!$A$8:$B$507,2,FALSE),"")</f>
        <v/>
      </c>
      <c r="C23" s="60"/>
      <c r="D23" s="113"/>
      <c r="E23" s="114"/>
      <c r="F23" s="113"/>
      <c r="G23" s="103" t="str">
        <f t="shared" si="0"/>
        <v>Няма избран разход</v>
      </c>
    </row>
    <row r="24" spans="1:7" x14ac:dyDescent="0.25">
      <c r="A24" s="102">
        <v>17</v>
      </c>
      <c r="B24" s="102" t="str">
        <f>IF(AND(C24&lt;&gt;"",C24&lt;&gt;" -  -  -  -  - "),VLOOKUP(C24,exp!$A$8:$B$507,2,FALSE),"")</f>
        <v/>
      </c>
      <c r="C24" s="60"/>
      <c r="D24" s="113"/>
      <c r="E24" s="114"/>
      <c r="F24" s="113"/>
      <c r="G24" s="103" t="str">
        <f t="shared" si="0"/>
        <v>Няма избран разход</v>
      </c>
    </row>
    <row r="25" spans="1:7" x14ac:dyDescent="0.25">
      <c r="A25" s="102">
        <v>18</v>
      </c>
      <c r="B25" s="102" t="str">
        <f>IF(AND(C25&lt;&gt;"",C25&lt;&gt;" -  -  -  -  - "),VLOOKUP(C25,exp!$A$8:$B$507,2,FALSE),"")</f>
        <v/>
      </c>
      <c r="C25" s="60"/>
      <c r="D25" s="113"/>
      <c r="E25" s="114"/>
      <c r="F25" s="113"/>
      <c r="G25" s="103" t="str">
        <f t="shared" si="0"/>
        <v>Няма избран разход</v>
      </c>
    </row>
    <row r="26" spans="1:7" x14ac:dyDescent="0.25">
      <c r="A26" s="69">
        <v>19</v>
      </c>
      <c r="B26" s="102" t="str">
        <f>IF(AND(C26&lt;&gt;"",C26&lt;&gt;" -  -  -  -  - "),VLOOKUP(C26,exp!$A$8:$B$507,2,FALSE),"")</f>
        <v/>
      </c>
      <c r="C26" s="60"/>
      <c r="D26" s="113"/>
      <c r="E26" s="114"/>
      <c r="F26" s="113"/>
      <c r="G26" s="103" t="str">
        <f t="shared" si="0"/>
        <v>Няма избран разход</v>
      </c>
    </row>
    <row r="27" spans="1:7" x14ac:dyDescent="0.25">
      <c r="A27" s="102">
        <v>20</v>
      </c>
      <c r="B27" s="102" t="str">
        <f>IF(AND(C27&lt;&gt;"",C27&lt;&gt;" -  -  -  -  - "),VLOOKUP(C27,exp!$A$8:$B$507,2,FALSE),"")</f>
        <v/>
      </c>
      <c r="C27" s="60"/>
      <c r="D27" s="113"/>
      <c r="E27" s="114"/>
      <c r="F27" s="113"/>
      <c r="G27" s="103" t="str">
        <f t="shared" si="0"/>
        <v>Няма избран разход</v>
      </c>
    </row>
    <row r="28" spans="1:7" x14ac:dyDescent="0.25">
      <c r="A28" s="102">
        <v>21</v>
      </c>
      <c r="B28" s="102" t="str">
        <f>IF(AND(C28&lt;&gt;"",C28&lt;&gt;" -  -  -  -  - "),VLOOKUP(C28,exp!$A$8:$B$507,2,FALSE),"")</f>
        <v/>
      </c>
      <c r="C28" s="60"/>
      <c r="D28" s="113"/>
      <c r="E28" s="114"/>
      <c r="F28" s="113"/>
      <c r="G28" s="103" t="str">
        <f t="shared" si="0"/>
        <v>Няма избран разход</v>
      </c>
    </row>
    <row r="29" spans="1:7" x14ac:dyDescent="0.25">
      <c r="A29" s="69">
        <v>22</v>
      </c>
      <c r="B29" s="102" t="str">
        <f>IF(AND(C29&lt;&gt;"",C29&lt;&gt;" -  -  -  -  - "),VLOOKUP(C29,exp!$A$8:$B$507,2,FALSE),"")</f>
        <v/>
      </c>
      <c r="C29" s="60"/>
      <c r="D29" s="113"/>
      <c r="E29" s="114"/>
      <c r="F29" s="113"/>
      <c r="G29" s="103" t="str">
        <f t="shared" si="0"/>
        <v>Няма избран разход</v>
      </c>
    </row>
    <row r="30" spans="1:7" x14ac:dyDescent="0.25">
      <c r="A30" s="102">
        <v>23</v>
      </c>
      <c r="B30" s="102" t="str">
        <f>IF(AND(C30&lt;&gt;"",C30&lt;&gt;" -  -  -  -  - "),VLOOKUP(C30,exp!$A$8:$B$507,2,FALSE),"")</f>
        <v/>
      </c>
      <c r="C30" s="60"/>
      <c r="D30" s="113"/>
      <c r="E30" s="114"/>
      <c r="F30" s="113"/>
      <c r="G30" s="103" t="str">
        <f t="shared" si="0"/>
        <v>Няма избран разход</v>
      </c>
    </row>
    <row r="31" spans="1:7" x14ac:dyDescent="0.25">
      <c r="A31" s="102">
        <v>24</v>
      </c>
      <c r="B31" s="102" t="str">
        <f>IF(AND(C31&lt;&gt;"",C31&lt;&gt;" -  -  -  -  - "),VLOOKUP(C31,exp!$A$8:$B$507,2,FALSE),"")</f>
        <v/>
      </c>
      <c r="C31" s="60"/>
      <c r="D31" s="113"/>
      <c r="E31" s="114"/>
      <c r="F31" s="113"/>
      <c r="G31" s="103" t="str">
        <f t="shared" si="0"/>
        <v>Няма избран разход</v>
      </c>
    </row>
    <row r="32" spans="1:7" x14ac:dyDescent="0.25">
      <c r="A32" s="69">
        <v>25</v>
      </c>
      <c r="B32" s="102" t="str">
        <f>IF(AND(C32&lt;&gt;"",C32&lt;&gt;" -  -  -  -  - "),VLOOKUP(C32,exp!$A$8:$B$507,2,FALSE),"")</f>
        <v/>
      </c>
      <c r="C32" s="60"/>
      <c r="D32" s="113"/>
      <c r="E32" s="114"/>
      <c r="F32" s="113"/>
      <c r="G32" s="103" t="str">
        <f t="shared" si="0"/>
        <v>Няма избран разход</v>
      </c>
    </row>
    <row r="33" spans="1:7" x14ac:dyDescent="0.25">
      <c r="A33" s="102">
        <v>26</v>
      </c>
      <c r="B33" s="102" t="str">
        <f>IF(AND(C33&lt;&gt;"",C33&lt;&gt;" -  -  -  -  - "),VLOOKUP(C33,exp!$A$8:$B$507,2,FALSE),"")</f>
        <v/>
      </c>
      <c r="C33" s="60"/>
      <c r="D33" s="113"/>
      <c r="E33" s="114"/>
      <c r="F33" s="113"/>
      <c r="G33" s="103" t="str">
        <f t="shared" si="0"/>
        <v>Няма избран разход</v>
      </c>
    </row>
    <row r="34" spans="1:7" x14ac:dyDescent="0.25">
      <c r="A34" s="102">
        <v>27</v>
      </c>
      <c r="B34" s="102" t="str">
        <f>IF(AND(C34&lt;&gt;"",C34&lt;&gt;" -  -  -  -  - "),VLOOKUP(C34,exp!$A$8:$B$507,2,FALSE),"")</f>
        <v/>
      </c>
      <c r="C34" s="60"/>
      <c r="D34" s="113"/>
      <c r="E34" s="114"/>
      <c r="F34" s="113"/>
      <c r="G34" s="103" t="str">
        <f t="shared" si="0"/>
        <v>Няма избран разход</v>
      </c>
    </row>
    <row r="35" spans="1:7" x14ac:dyDescent="0.25">
      <c r="A35" s="69">
        <v>28</v>
      </c>
      <c r="B35" s="102" t="str">
        <f>IF(AND(C35&lt;&gt;"",C35&lt;&gt;" -  -  -  -  - "),VLOOKUP(C35,exp!$A$8:$B$507,2,FALSE),"")</f>
        <v/>
      </c>
      <c r="C35" s="60"/>
      <c r="D35" s="113"/>
      <c r="E35" s="114"/>
      <c r="F35" s="113"/>
      <c r="G35" s="103" t="str">
        <f t="shared" si="0"/>
        <v>Няма избран разход</v>
      </c>
    </row>
    <row r="36" spans="1:7" x14ac:dyDescent="0.25">
      <c r="A36" s="102">
        <v>29</v>
      </c>
      <c r="B36" s="102" t="str">
        <f>IF(AND(C36&lt;&gt;"",C36&lt;&gt;" -  -  -  -  - "),VLOOKUP(C36,exp!$A$8:$B$507,2,FALSE),"")</f>
        <v/>
      </c>
      <c r="C36" s="60"/>
      <c r="D36" s="113"/>
      <c r="E36" s="114"/>
      <c r="F36" s="113"/>
      <c r="G36" s="103" t="str">
        <f t="shared" si="0"/>
        <v>Няма избран разход</v>
      </c>
    </row>
    <row r="37" spans="1:7" x14ac:dyDescent="0.25">
      <c r="A37" s="102">
        <v>30</v>
      </c>
      <c r="B37" s="102" t="str">
        <f>IF(AND(C37&lt;&gt;"",C37&lt;&gt;" -  -  -  -  - "),VLOOKUP(C37,exp!$A$8:$B$507,2,FALSE),"")</f>
        <v/>
      </c>
      <c r="C37" s="60"/>
      <c r="D37" s="113"/>
      <c r="E37" s="114"/>
      <c r="F37" s="113"/>
      <c r="G37" s="103" t="str">
        <f t="shared" si="0"/>
        <v>Няма избран разход</v>
      </c>
    </row>
    <row r="38" spans="1:7" x14ac:dyDescent="0.25">
      <c r="A38" s="69">
        <v>31</v>
      </c>
      <c r="B38" s="102" t="str">
        <f>IF(AND(C38&lt;&gt;"",C38&lt;&gt;" -  -  -  -  - "),VLOOKUP(C38,exp!$A$8:$B$507,2,FALSE),"")</f>
        <v/>
      </c>
      <c r="C38" s="60"/>
      <c r="D38" s="113"/>
      <c r="E38" s="114"/>
      <c r="F38" s="113"/>
      <c r="G38" s="103" t="str">
        <f t="shared" si="0"/>
        <v>Няма избран разход</v>
      </c>
    </row>
    <row r="39" spans="1:7" x14ac:dyDescent="0.25">
      <c r="A39" s="102">
        <v>32</v>
      </c>
      <c r="B39" s="102" t="str">
        <f>IF(AND(C39&lt;&gt;"",C39&lt;&gt;" -  -  -  -  - "),VLOOKUP(C39,exp!$A$8:$B$507,2,FALSE),"")</f>
        <v/>
      </c>
      <c r="C39" s="60"/>
      <c r="D39" s="113"/>
      <c r="E39" s="114"/>
      <c r="F39" s="113"/>
      <c r="G39" s="103" t="str">
        <f t="shared" si="0"/>
        <v>Няма избран разход</v>
      </c>
    </row>
    <row r="40" spans="1:7" x14ac:dyDescent="0.25">
      <c r="A40" s="102">
        <v>33</v>
      </c>
      <c r="B40" s="102" t="str">
        <f>IF(AND(C40&lt;&gt;"",C40&lt;&gt;" -  -  -  -  - "),VLOOKUP(C40,exp!$A$8:$B$507,2,FALSE),"")</f>
        <v/>
      </c>
      <c r="C40" s="60"/>
      <c r="D40" s="113"/>
      <c r="E40" s="114"/>
      <c r="F40" s="113"/>
      <c r="G40" s="103" t="str">
        <f t="shared" si="0"/>
        <v>Няма избран разход</v>
      </c>
    </row>
    <row r="41" spans="1:7" x14ac:dyDescent="0.25">
      <c r="A41" s="69">
        <v>34</v>
      </c>
      <c r="B41" s="102" t="str">
        <f>IF(AND(C41&lt;&gt;"",C41&lt;&gt;" -  -  -  -  - "),VLOOKUP(C41,exp!$A$8:$B$507,2,FALSE),"")</f>
        <v/>
      </c>
      <c r="C41" s="60"/>
      <c r="D41" s="113"/>
      <c r="E41" s="114"/>
      <c r="F41" s="113"/>
      <c r="G41" s="103" t="str">
        <f t="shared" si="0"/>
        <v>Няма избран разход</v>
      </c>
    </row>
    <row r="42" spans="1:7" x14ac:dyDescent="0.25">
      <c r="A42" s="102">
        <v>35</v>
      </c>
      <c r="B42" s="102" t="str">
        <f>IF(AND(C42&lt;&gt;"",C42&lt;&gt;" -  -  -  -  - "),VLOOKUP(C42,exp!$A$8:$B$507,2,FALSE),"")</f>
        <v/>
      </c>
      <c r="C42" s="60"/>
      <c r="D42" s="113"/>
      <c r="E42" s="114"/>
      <c r="F42" s="113"/>
      <c r="G42" s="103" t="str">
        <f t="shared" si="0"/>
        <v>Няма избран разход</v>
      </c>
    </row>
    <row r="43" spans="1:7" x14ac:dyDescent="0.25">
      <c r="A43" s="102">
        <v>36</v>
      </c>
      <c r="B43" s="102" t="str">
        <f>IF(AND(C43&lt;&gt;"",C43&lt;&gt;" -  -  -  -  - "),VLOOKUP(C43,exp!$A$8:$B$507,2,FALSE),"")</f>
        <v/>
      </c>
      <c r="C43" s="60"/>
      <c r="D43" s="113"/>
      <c r="E43" s="114"/>
      <c r="F43" s="113"/>
      <c r="G43" s="103" t="str">
        <f t="shared" si="0"/>
        <v>Няма избран разход</v>
      </c>
    </row>
    <row r="44" spans="1:7" x14ac:dyDescent="0.25">
      <c r="A44" s="69">
        <v>37</v>
      </c>
      <c r="B44" s="102" t="str">
        <f>IF(AND(C44&lt;&gt;"",C44&lt;&gt;" -  -  -  -  - "),VLOOKUP(C44,exp!$A$8:$B$507,2,FALSE),"")</f>
        <v/>
      </c>
      <c r="C44" s="60"/>
      <c r="D44" s="113"/>
      <c r="E44" s="114"/>
      <c r="F44" s="113"/>
      <c r="G44" s="103" t="str">
        <f t="shared" si="0"/>
        <v>Няма избран разход</v>
      </c>
    </row>
    <row r="45" spans="1:7" x14ac:dyDescent="0.25">
      <c r="A45" s="102">
        <v>38</v>
      </c>
      <c r="B45" s="102" t="str">
        <f>IF(AND(C45&lt;&gt;"",C45&lt;&gt;" -  -  -  -  - "),VLOOKUP(C45,exp!$A$8:$B$507,2,FALSE),"")</f>
        <v/>
      </c>
      <c r="C45" s="60"/>
      <c r="D45" s="113"/>
      <c r="E45" s="114"/>
      <c r="F45" s="113"/>
      <c r="G45" s="103" t="str">
        <f t="shared" si="0"/>
        <v>Няма избран разход</v>
      </c>
    </row>
    <row r="46" spans="1:7" x14ac:dyDescent="0.25">
      <c r="A46" s="102">
        <v>39</v>
      </c>
      <c r="B46" s="102" t="str">
        <f>IF(AND(C46&lt;&gt;"",C46&lt;&gt;" -  -  -  -  - "),VLOOKUP(C46,exp!$A$8:$B$507,2,FALSE),"")</f>
        <v/>
      </c>
      <c r="C46" s="60"/>
      <c r="D46" s="113"/>
      <c r="E46" s="114"/>
      <c r="F46" s="113"/>
      <c r="G46" s="103" t="str">
        <f t="shared" si="0"/>
        <v>Няма избран разход</v>
      </c>
    </row>
    <row r="47" spans="1:7" x14ac:dyDescent="0.25">
      <c r="A47" s="69">
        <v>40</v>
      </c>
      <c r="B47" s="102" t="str">
        <f>IF(AND(C47&lt;&gt;"",C47&lt;&gt;" -  -  -  -  - "),VLOOKUP(C47,exp!$A$8:$B$507,2,FALSE),"")</f>
        <v/>
      </c>
      <c r="C47" s="60"/>
      <c r="D47" s="113"/>
      <c r="E47" s="114"/>
      <c r="F47" s="113"/>
      <c r="G47" s="103" t="str">
        <f t="shared" si="0"/>
        <v>Няма избран разход</v>
      </c>
    </row>
    <row r="48" spans="1:7" x14ac:dyDescent="0.25">
      <c r="A48" s="102">
        <v>41</v>
      </c>
      <c r="B48" s="102" t="str">
        <f>IF(AND(C48&lt;&gt;"",C48&lt;&gt;" -  -  -  -  - "),VLOOKUP(C48,exp!$A$8:$B$507,2,FALSE),"")</f>
        <v/>
      </c>
      <c r="C48" s="60"/>
      <c r="D48" s="113"/>
      <c r="E48" s="114"/>
      <c r="F48" s="113"/>
      <c r="G48" s="103" t="str">
        <f t="shared" si="0"/>
        <v>Няма избран разход</v>
      </c>
    </row>
    <row r="49" spans="1:7" x14ac:dyDescent="0.25">
      <c r="A49" s="102">
        <v>42</v>
      </c>
      <c r="B49" s="102" t="str">
        <f>IF(AND(C49&lt;&gt;"",C49&lt;&gt;" -  -  -  -  - "),VLOOKUP(C49,exp!$A$8:$B$507,2,FALSE),"")</f>
        <v/>
      </c>
      <c r="C49" s="60"/>
      <c r="D49" s="113"/>
      <c r="E49" s="114"/>
      <c r="F49" s="113"/>
      <c r="G49" s="103" t="str">
        <f t="shared" si="0"/>
        <v>Няма избран разход</v>
      </c>
    </row>
    <row r="50" spans="1:7" x14ac:dyDescent="0.25">
      <c r="A50" s="69">
        <v>43</v>
      </c>
      <c r="B50" s="102" t="str">
        <f>IF(AND(C50&lt;&gt;"",C50&lt;&gt;" -  -  -  -  - "),VLOOKUP(C50,exp!$A$8:$B$507,2,FALSE),"")</f>
        <v/>
      </c>
      <c r="C50" s="60"/>
      <c r="D50" s="113"/>
      <c r="E50" s="114"/>
      <c r="F50" s="113"/>
      <c r="G50" s="103" t="str">
        <f t="shared" si="0"/>
        <v>Няма избран разход</v>
      </c>
    </row>
    <row r="51" spans="1:7" x14ac:dyDescent="0.25">
      <c r="A51" s="102">
        <v>44</v>
      </c>
      <c r="B51" s="102" t="str">
        <f>IF(AND(C51&lt;&gt;"",C51&lt;&gt;" -  -  -  -  - "),VLOOKUP(C51,exp!$A$8:$B$507,2,FALSE),"")</f>
        <v/>
      </c>
      <c r="C51" s="60"/>
      <c r="D51" s="113"/>
      <c r="E51" s="114"/>
      <c r="F51" s="113"/>
      <c r="G51" s="103" t="str">
        <f t="shared" si="0"/>
        <v>Няма избран разход</v>
      </c>
    </row>
    <row r="52" spans="1:7" x14ac:dyDescent="0.25">
      <c r="A52" s="102">
        <v>45</v>
      </c>
      <c r="B52" s="102" t="str">
        <f>IF(AND(C52&lt;&gt;"",C52&lt;&gt;" -  -  -  -  - "),VLOOKUP(C52,exp!$A$8:$B$507,2,FALSE),"")</f>
        <v/>
      </c>
      <c r="C52" s="60"/>
      <c r="D52" s="113"/>
      <c r="E52" s="114"/>
      <c r="F52" s="113"/>
      <c r="G52" s="103" t="str">
        <f t="shared" si="0"/>
        <v>Няма избран разход</v>
      </c>
    </row>
    <row r="53" spans="1:7" x14ac:dyDescent="0.25">
      <c r="A53" s="69">
        <v>46</v>
      </c>
      <c r="B53" s="102" t="str">
        <f>IF(AND(C53&lt;&gt;"",C53&lt;&gt;" -  -  -  -  - "),VLOOKUP(C53,exp!$A$8:$B$507,2,FALSE),"")</f>
        <v/>
      </c>
      <c r="C53" s="60"/>
      <c r="D53" s="113"/>
      <c r="E53" s="114"/>
      <c r="F53" s="113"/>
      <c r="G53" s="103" t="str">
        <f t="shared" si="0"/>
        <v>Няма избран разход</v>
      </c>
    </row>
    <row r="54" spans="1:7" x14ac:dyDescent="0.25">
      <c r="A54" s="102">
        <v>47</v>
      </c>
      <c r="B54" s="102" t="str">
        <f>IF(AND(C54&lt;&gt;"",C54&lt;&gt;" -  -  -  -  - "),VLOOKUP(C54,exp!$A$8:$B$507,2,FALSE),"")</f>
        <v/>
      </c>
      <c r="C54" s="60"/>
      <c r="D54" s="113"/>
      <c r="E54" s="114"/>
      <c r="F54" s="113"/>
      <c r="G54" s="103" t="str">
        <f t="shared" si="0"/>
        <v>Няма избран разход</v>
      </c>
    </row>
    <row r="55" spans="1:7" x14ac:dyDescent="0.25">
      <c r="A55" s="102">
        <v>48</v>
      </c>
      <c r="B55" s="102" t="str">
        <f>IF(AND(C55&lt;&gt;"",C55&lt;&gt;" -  -  -  -  - "),VLOOKUP(C55,exp!$A$8:$B$507,2,FALSE),"")</f>
        <v/>
      </c>
      <c r="C55" s="60"/>
      <c r="D55" s="113"/>
      <c r="E55" s="114"/>
      <c r="F55" s="113"/>
      <c r="G55" s="103" t="str">
        <f t="shared" si="0"/>
        <v>Няма избран разход</v>
      </c>
    </row>
    <row r="56" spans="1:7" x14ac:dyDescent="0.25">
      <c r="A56" s="69">
        <v>49</v>
      </c>
      <c r="B56" s="102" t="str">
        <f>IF(AND(C56&lt;&gt;"",C56&lt;&gt;" -  -  -  -  - "),VLOOKUP(C56,exp!$A$8:$B$507,2,FALSE),"")</f>
        <v/>
      </c>
      <c r="C56" s="60"/>
      <c r="D56" s="113"/>
      <c r="E56" s="114"/>
      <c r="F56" s="113"/>
      <c r="G56" s="103" t="str">
        <f t="shared" si="0"/>
        <v>Няма избран разход</v>
      </c>
    </row>
    <row r="57" spans="1:7" x14ac:dyDescent="0.25">
      <c r="A57" s="102">
        <v>50</v>
      </c>
      <c r="B57" s="102" t="str">
        <f>IF(AND(C57&lt;&gt;"",C57&lt;&gt;" -  -  -  -  - "),VLOOKUP(C57,exp!$A$8:$B$507,2,FALSE),"")</f>
        <v/>
      </c>
      <c r="C57" s="60"/>
      <c r="D57" s="113"/>
      <c r="E57" s="114"/>
      <c r="F57" s="113"/>
      <c r="G57" s="103" t="str">
        <f t="shared" si="0"/>
        <v>Няма избран разход</v>
      </c>
    </row>
    <row r="58" spans="1:7" x14ac:dyDescent="0.25">
      <c r="A58" s="102">
        <v>51</v>
      </c>
      <c r="B58" s="102" t="str">
        <f>IF(AND(C58&lt;&gt;"",C58&lt;&gt;" -  -  -  -  - "),VLOOKUP(C58,exp!$A$8:$B$507,2,FALSE),"")</f>
        <v/>
      </c>
      <c r="C58" s="60"/>
      <c r="D58" s="113"/>
      <c r="E58" s="114"/>
      <c r="F58" s="113"/>
      <c r="G58" s="103" t="str">
        <f t="shared" si="0"/>
        <v>Няма избран разход</v>
      </c>
    </row>
    <row r="59" spans="1:7" x14ac:dyDescent="0.25">
      <c r="A59" s="69">
        <v>52</v>
      </c>
      <c r="B59" s="102" t="str">
        <f>IF(AND(C59&lt;&gt;"",C59&lt;&gt;" -  -  -  -  - "),VLOOKUP(C59,exp!$A$8:$B$507,2,FALSE),"")</f>
        <v/>
      </c>
      <c r="C59" s="60"/>
      <c r="D59" s="113"/>
      <c r="E59" s="114"/>
      <c r="F59" s="113"/>
      <c r="G59" s="103" t="str">
        <f t="shared" si="0"/>
        <v>Няма избран разход</v>
      </c>
    </row>
    <row r="60" spans="1:7" x14ac:dyDescent="0.25">
      <c r="A60" s="102">
        <v>53</v>
      </c>
      <c r="B60" s="102" t="str">
        <f>IF(AND(C60&lt;&gt;"",C60&lt;&gt;" -  -  -  -  - "),VLOOKUP(C60,exp!$A$8:$B$507,2,FALSE),"")</f>
        <v/>
      </c>
      <c r="C60" s="60"/>
      <c r="D60" s="113"/>
      <c r="E60" s="114"/>
      <c r="F60" s="113"/>
      <c r="G60" s="103" t="str">
        <f t="shared" si="0"/>
        <v>Няма избран разход</v>
      </c>
    </row>
    <row r="61" spans="1:7" x14ac:dyDescent="0.25">
      <c r="A61" s="102">
        <v>54</v>
      </c>
      <c r="B61" s="102" t="str">
        <f>IF(AND(C61&lt;&gt;"",C61&lt;&gt;" -  -  -  -  - "),VLOOKUP(C61,exp!$A$8:$B$507,2,FALSE),"")</f>
        <v/>
      </c>
      <c r="C61" s="60"/>
      <c r="D61" s="113"/>
      <c r="E61" s="114"/>
      <c r="F61" s="113"/>
      <c r="G61" s="103" t="str">
        <f t="shared" si="0"/>
        <v>Няма избран разход</v>
      </c>
    </row>
    <row r="62" spans="1:7" x14ac:dyDescent="0.25">
      <c r="A62" s="69">
        <v>55</v>
      </c>
      <c r="B62" s="102" t="str">
        <f>IF(AND(C62&lt;&gt;"",C62&lt;&gt;" -  -  -  -  - "),VLOOKUP(C62,exp!$A$8:$B$507,2,FALSE),"")</f>
        <v/>
      </c>
      <c r="C62" s="60"/>
      <c r="D62" s="113"/>
      <c r="E62" s="114"/>
      <c r="F62" s="113"/>
      <c r="G62" s="103" t="str">
        <f t="shared" si="0"/>
        <v>Няма избран разход</v>
      </c>
    </row>
    <row r="63" spans="1:7" x14ac:dyDescent="0.25">
      <c r="A63" s="102">
        <v>56</v>
      </c>
      <c r="B63" s="102" t="str">
        <f>IF(AND(C63&lt;&gt;"",C63&lt;&gt;" -  -  -  -  - "),VLOOKUP(C63,exp!$A$8:$B$507,2,FALSE),"")</f>
        <v/>
      </c>
      <c r="C63" s="60"/>
      <c r="D63" s="113"/>
      <c r="E63" s="114"/>
      <c r="F63" s="113"/>
      <c r="G63" s="103" t="str">
        <f t="shared" si="0"/>
        <v>Няма избран разход</v>
      </c>
    </row>
    <row r="64" spans="1:7" x14ac:dyDescent="0.25">
      <c r="A64" s="102">
        <v>57</v>
      </c>
      <c r="B64" s="102" t="str">
        <f>IF(AND(C64&lt;&gt;"",C64&lt;&gt;" -  -  -  -  - "),VLOOKUP(C64,exp!$A$8:$B$507,2,FALSE),"")</f>
        <v/>
      </c>
      <c r="C64" s="60"/>
      <c r="D64" s="113"/>
      <c r="E64" s="114"/>
      <c r="F64" s="113"/>
      <c r="G64" s="103" t="str">
        <f t="shared" si="0"/>
        <v>Няма избран разход</v>
      </c>
    </row>
    <row r="65" spans="1:7" x14ac:dyDescent="0.25">
      <c r="A65" s="69">
        <v>58</v>
      </c>
      <c r="B65" s="102" t="str">
        <f>IF(AND(C65&lt;&gt;"",C65&lt;&gt;" -  -  -  -  - "),VLOOKUP(C65,exp!$A$8:$B$507,2,FALSE),"")</f>
        <v/>
      </c>
      <c r="C65" s="60"/>
      <c r="D65" s="113"/>
      <c r="E65" s="114"/>
      <c r="F65" s="113"/>
      <c r="G65" s="103" t="str">
        <f t="shared" si="0"/>
        <v>Няма избран разход</v>
      </c>
    </row>
    <row r="66" spans="1:7" x14ac:dyDescent="0.25">
      <c r="A66" s="102">
        <v>59</v>
      </c>
      <c r="B66" s="102" t="str">
        <f>IF(AND(C66&lt;&gt;"",C66&lt;&gt;" -  -  -  -  - "),VLOOKUP(C66,exp!$A$8:$B$507,2,FALSE),"")</f>
        <v/>
      </c>
      <c r="C66" s="60"/>
      <c r="D66" s="113"/>
      <c r="E66" s="114"/>
      <c r="F66" s="113"/>
      <c r="G66" s="103" t="str">
        <f t="shared" si="0"/>
        <v>Няма избран разход</v>
      </c>
    </row>
    <row r="67" spans="1:7" x14ac:dyDescent="0.25">
      <c r="A67" s="102">
        <v>60</v>
      </c>
      <c r="B67" s="102" t="str">
        <f>IF(AND(C67&lt;&gt;"",C67&lt;&gt;" -  -  -  -  - "),VLOOKUP(C67,exp!$A$8:$B$507,2,FALSE),"")</f>
        <v/>
      </c>
      <c r="C67" s="60"/>
      <c r="D67" s="113"/>
      <c r="E67" s="114"/>
      <c r="F67" s="113"/>
      <c r="G67" s="103" t="str">
        <f t="shared" si="0"/>
        <v>Няма избран разход</v>
      </c>
    </row>
    <row r="68" spans="1:7" x14ac:dyDescent="0.25">
      <c r="A68" s="69">
        <v>61</v>
      </c>
      <c r="B68" s="102" t="str">
        <f>IF(AND(C68&lt;&gt;"",C68&lt;&gt;" -  -  -  -  - "),VLOOKUP(C68,exp!$A$8:$B$507,2,FALSE),"")</f>
        <v/>
      </c>
      <c r="C68" s="60"/>
      <c r="D68" s="113"/>
      <c r="E68" s="114"/>
      <c r="F68" s="113"/>
      <c r="G68" s="103" t="str">
        <f t="shared" si="0"/>
        <v>Няма избран разход</v>
      </c>
    </row>
    <row r="69" spans="1:7" x14ac:dyDescent="0.25">
      <c r="A69" s="102">
        <v>62</v>
      </c>
      <c r="B69" s="102" t="str">
        <f>IF(AND(C69&lt;&gt;"",C69&lt;&gt;" -  -  -  -  - "),VLOOKUP(C69,exp!$A$8:$B$507,2,FALSE),"")</f>
        <v/>
      </c>
      <c r="C69" s="60"/>
      <c r="D69" s="113"/>
      <c r="E69" s="114"/>
      <c r="F69" s="113"/>
      <c r="G69" s="103" t="str">
        <f t="shared" si="0"/>
        <v>Няма избран разход</v>
      </c>
    </row>
    <row r="70" spans="1:7" x14ac:dyDescent="0.25">
      <c r="A70" s="102">
        <v>63</v>
      </c>
      <c r="B70" s="102" t="str">
        <f>IF(AND(C70&lt;&gt;"",C70&lt;&gt;" -  -  -  -  - "),VLOOKUP(C70,exp!$A$8:$B$507,2,FALSE),"")</f>
        <v/>
      </c>
      <c r="C70" s="60"/>
      <c r="D70" s="113"/>
      <c r="E70" s="114"/>
      <c r="F70" s="113"/>
      <c r="G70" s="103" t="str">
        <f t="shared" si="0"/>
        <v>Няма избран разход</v>
      </c>
    </row>
    <row r="71" spans="1:7" x14ac:dyDescent="0.25">
      <c r="A71" s="69">
        <v>64</v>
      </c>
      <c r="B71" s="102" t="str">
        <f>IF(AND(C71&lt;&gt;"",C71&lt;&gt;" -  -  -  -  - "),VLOOKUP(C71,exp!$A$8:$B$507,2,FALSE),"")</f>
        <v/>
      </c>
      <c r="C71" s="60"/>
      <c r="D71" s="113"/>
      <c r="E71" s="114"/>
      <c r="F71" s="113"/>
      <c r="G71" s="103" t="str">
        <f t="shared" si="0"/>
        <v>Няма избран разход</v>
      </c>
    </row>
    <row r="72" spans="1:7" x14ac:dyDescent="0.25">
      <c r="A72" s="102">
        <v>65</v>
      </c>
      <c r="B72" s="102" t="str">
        <f>IF(AND(C72&lt;&gt;"",C72&lt;&gt;" -  -  -  -  - "),VLOOKUP(C72,exp!$A$8:$B$507,2,FALSE),"")</f>
        <v/>
      </c>
      <c r="C72" s="60"/>
      <c r="D72" s="113"/>
      <c r="E72" s="114"/>
      <c r="F72" s="113"/>
      <c r="G72" s="103" t="str">
        <f t="shared" si="0"/>
        <v>Няма избран разход</v>
      </c>
    </row>
    <row r="73" spans="1:7" x14ac:dyDescent="0.25">
      <c r="A73" s="102">
        <v>66</v>
      </c>
      <c r="B73" s="102" t="str">
        <f>IF(AND(C73&lt;&gt;"",C73&lt;&gt;" -  -  -  -  - "),VLOOKUP(C73,exp!$A$8:$B$507,2,FALSE),"")</f>
        <v/>
      </c>
      <c r="C73" s="60"/>
      <c r="D73" s="113"/>
      <c r="E73" s="114"/>
      <c r="F73" s="113"/>
      <c r="G73" s="103" t="str">
        <f t="shared" ref="G73:G136" si="1">IF(B73&lt;&gt;"",IF(AND(D73&lt;&gt;"",E73&lt;&gt;""),"","Задължителни полета - Наименование/Дата"),"Няма избран разход")</f>
        <v>Няма избран разход</v>
      </c>
    </row>
    <row r="74" spans="1:7" x14ac:dyDescent="0.25">
      <c r="A74" s="69">
        <v>67</v>
      </c>
      <c r="B74" s="102" t="str">
        <f>IF(AND(C74&lt;&gt;"",C74&lt;&gt;" -  -  -  -  - "),VLOOKUP(C74,exp!$A$8:$B$507,2,FALSE),"")</f>
        <v/>
      </c>
      <c r="C74" s="60"/>
      <c r="D74" s="113"/>
      <c r="E74" s="114"/>
      <c r="F74" s="113"/>
      <c r="G74" s="103" t="str">
        <f t="shared" si="1"/>
        <v>Няма избран разход</v>
      </c>
    </row>
    <row r="75" spans="1:7" x14ac:dyDescent="0.25">
      <c r="A75" s="102">
        <v>68</v>
      </c>
      <c r="B75" s="102" t="str">
        <f>IF(AND(C75&lt;&gt;"",C75&lt;&gt;" -  -  -  -  - "),VLOOKUP(C75,exp!$A$8:$B$507,2,FALSE),"")</f>
        <v/>
      </c>
      <c r="C75" s="60"/>
      <c r="D75" s="113"/>
      <c r="E75" s="114"/>
      <c r="F75" s="113"/>
      <c r="G75" s="103" t="str">
        <f t="shared" si="1"/>
        <v>Няма избран разход</v>
      </c>
    </row>
    <row r="76" spans="1:7" x14ac:dyDescent="0.25">
      <c r="A76" s="102">
        <v>69</v>
      </c>
      <c r="B76" s="102" t="str">
        <f>IF(AND(C76&lt;&gt;"",C76&lt;&gt;" -  -  -  -  - "),VLOOKUP(C76,exp!$A$8:$B$507,2,FALSE),"")</f>
        <v/>
      </c>
      <c r="C76" s="60"/>
      <c r="D76" s="113"/>
      <c r="E76" s="114"/>
      <c r="F76" s="113"/>
      <c r="G76" s="103" t="str">
        <f t="shared" si="1"/>
        <v>Няма избран разход</v>
      </c>
    </row>
    <row r="77" spans="1:7" x14ac:dyDescent="0.25">
      <c r="A77" s="69">
        <v>70</v>
      </c>
      <c r="B77" s="102" t="str">
        <f>IF(AND(C77&lt;&gt;"",C77&lt;&gt;" -  -  -  -  - "),VLOOKUP(C77,exp!$A$8:$B$507,2,FALSE),"")</f>
        <v/>
      </c>
      <c r="C77" s="60"/>
      <c r="D77" s="113"/>
      <c r="E77" s="114"/>
      <c r="F77" s="113"/>
      <c r="G77" s="103" t="str">
        <f t="shared" si="1"/>
        <v>Няма избран разход</v>
      </c>
    </row>
    <row r="78" spans="1:7" x14ac:dyDescent="0.25">
      <c r="A78" s="102">
        <v>71</v>
      </c>
      <c r="B78" s="102" t="str">
        <f>IF(AND(C78&lt;&gt;"",C78&lt;&gt;" -  -  -  -  - "),VLOOKUP(C78,exp!$A$8:$B$507,2,FALSE),"")</f>
        <v/>
      </c>
      <c r="C78" s="60"/>
      <c r="D78" s="113"/>
      <c r="E78" s="114"/>
      <c r="F78" s="113"/>
      <c r="G78" s="103" t="str">
        <f t="shared" si="1"/>
        <v>Няма избран разход</v>
      </c>
    </row>
    <row r="79" spans="1:7" x14ac:dyDescent="0.25">
      <c r="A79" s="102">
        <v>72</v>
      </c>
      <c r="B79" s="102" t="str">
        <f>IF(AND(C79&lt;&gt;"",C79&lt;&gt;" -  -  -  -  - "),VLOOKUP(C79,exp!$A$8:$B$507,2,FALSE),"")</f>
        <v/>
      </c>
      <c r="C79" s="60"/>
      <c r="D79" s="113"/>
      <c r="E79" s="114"/>
      <c r="F79" s="113"/>
      <c r="G79" s="103" t="str">
        <f t="shared" si="1"/>
        <v>Няма избран разход</v>
      </c>
    </row>
    <row r="80" spans="1:7" x14ac:dyDescent="0.25">
      <c r="A80" s="69">
        <v>73</v>
      </c>
      <c r="B80" s="102" t="str">
        <f>IF(AND(C80&lt;&gt;"",C80&lt;&gt;" -  -  -  -  - "),VLOOKUP(C80,exp!$A$8:$B$507,2,FALSE),"")</f>
        <v/>
      </c>
      <c r="C80" s="60"/>
      <c r="D80" s="113"/>
      <c r="E80" s="114"/>
      <c r="F80" s="113"/>
      <c r="G80" s="103" t="str">
        <f t="shared" si="1"/>
        <v>Няма избран разход</v>
      </c>
    </row>
    <row r="81" spans="1:7" x14ac:dyDescent="0.25">
      <c r="A81" s="102">
        <v>74</v>
      </c>
      <c r="B81" s="102" t="str">
        <f>IF(AND(C81&lt;&gt;"",C81&lt;&gt;" -  -  -  -  - "),VLOOKUP(C81,exp!$A$8:$B$507,2,FALSE),"")</f>
        <v/>
      </c>
      <c r="C81" s="60"/>
      <c r="D81" s="113"/>
      <c r="E81" s="114"/>
      <c r="F81" s="113"/>
      <c r="G81" s="103" t="str">
        <f t="shared" si="1"/>
        <v>Няма избран разход</v>
      </c>
    </row>
    <row r="82" spans="1:7" x14ac:dyDescent="0.25">
      <c r="A82" s="102">
        <v>75</v>
      </c>
      <c r="B82" s="102" t="str">
        <f>IF(AND(C82&lt;&gt;"",C82&lt;&gt;" -  -  -  -  - "),VLOOKUP(C82,exp!$A$8:$B$507,2,FALSE),"")</f>
        <v/>
      </c>
      <c r="C82" s="60"/>
      <c r="D82" s="113"/>
      <c r="E82" s="114"/>
      <c r="F82" s="113"/>
      <c r="G82" s="103" t="str">
        <f t="shared" si="1"/>
        <v>Няма избран разход</v>
      </c>
    </row>
    <row r="83" spans="1:7" x14ac:dyDescent="0.25">
      <c r="A83" s="69">
        <v>76</v>
      </c>
      <c r="B83" s="102" t="str">
        <f>IF(AND(C83&lt;&gt;"",C83&lt;&gt;" -  -  -  -  - "),VLOOKUP(C83,exp!$A$8:$B$507,2,FALSE),"")</f>
        <v/>
      </c>
      <c r="C83" s="60"/>
      <c r="D83" s="113"/>
      <c r="E83" s="114"/>
      <c r="F83" s="113"/>
      <c r="G83" s="103" t="str">
        <f t="shared" si="1"/>
        <v>Няма избран разход</v>
      </c>
    </row>
    <row r="84" spans="1:7" x14ac:dyDescent="0.25">
      <c r="A84" s="102">
        <v>77</v>
      </c>
      <c r="B84" s="102" t="str">
        <f>IF(AND(C84&lt;&gt;"",C84&lt;&gt;" -  -  -  -  - "),VLOOKUP(C84,exp!$A$8:$B$507,2,FALSE),"")</f>
        <v/>
      </c>
      <c r="C84" s="60"/>
      <c r="D84" s="113"/>
      <c r="E84" s="114"/>
      <c r="F84" s="113"/>
      <c r="G84" s="103" t="str">
        <f t="shared" si="1"/>
        <v>Няма избран разход</v>
      </c>
    </row>
    <row r="85" spans="1:7" x14ac:dyDescent="0.25">
      <c r="A85" s="102">
        <v>78</v>
      </c>
      <c r="B85" s="102" t="str">
        <f>IF(AND(C85&lt;&gt;"",C85&lt;&gt;" -  -  -  -  - "),VLOOKUP(C85,exp!$A$8:$B$507,2,FALSE),"")</f>
        <v/>
      </c>
      <c r="C85" s="60"/>
      <c r="D85" s="113"/>
      <c r="E85" s="114"/>
      <c r="F85" s="113"/>
      <c r="G85" s="103" t="str">
        <f t="shared" si="1"/>
        <v>Няма избран разход</v>
      </c>
    </row>
    <row r="86" spans="1:7" x14ac:dyDescent="0.25">
      <c r="A86" s="69">
        <v>79</v>
      </c>
      <c r="B86" s="102" t="str">
        <f>IF(AND(C86&lt;&gt;"",C86&lt;&gt;" -  -  -  -  - "),VLOOKUP(C86,exp!$A$8:$B$507,2,FALSE),"")</f>
        <v/>
      </c>
      <c r="C86" s="60"/>
      <c r="D86" s="113"/>
      <c r="E86" s="114"/>
      <c r="F86" s="113"/>
      <c r="G86" s="103" t="str">
        <f t="shared" si="1"/>
        <v>Няма избран разход</v>
      </c>
    </row>
    <row r="87" spans="1:7" x14ac:dyDescent="0.25">
      <c r="A87" s="102">
        <v>80</v>
      </c>
      <c r="B87" s="102" t="str">
        <f>IF(AND(C87&lt;&gt;"",C87&lt;&gt;" -  -  -  -  - "),VLOOKUP(C87,exp!$A$8:$B$507,2,FALSE),"")</f>
        <v/>
      </c>
      <c r="C87" s="60"/>
      <c r="D87" s="113"/>
      <c r="E87" s="114"/>
      <c r="F87" s="113"/>
      <c r="G87" s="103" t="str">
        <f t="shared" si="1"/>
        <v>Няма избран разход</v>
      </c>
    </row>
    <row r="88" spans="1:7" x14ac:dyDescent="0.25">
      <c r="A88" s="102">
        <v>81</v>
      </c>
      <c r="B88" s="102" t="str">
        <f>IF(AND(C88&lt;&gt;"",C88&lt;&gt;" -  -  -  -  - "),VLOOKUP(C88,exp!$A$8:$B$507,2,FALSE),"")</f>
        <v/>
      </c>
      <c r="C88" s="60"/>
      <c r="D88" s="113"/>
      <c r="E88" s="114"/>
      <c r="F88" s="113"/>
      <c r="G88" s="103" t="str">
        <f t="shared" si="1"/>
        <v>Няма избран разход</v>
      </c>
    </row>
    <row r="89" spans="1:7" x14ac:dyDescent="0.25">
      <c r="A89" s="69">
        <v>82</v>
      </c>
      <c r="B89" s="102" t="str">
        <f>IF(AND(C89&lt;&gt;"",C89&lt;&gt;" -  -  -  -  - "),VLOOKUP(C89,exp!$A$8:$B$507,2,FALSE),"")</f>
        <v/>
      </c>
      <c r="C89" s="60"/>
      <c r="D89" s="113"/>
      <c r="E89" s="114"/>
      <c r="F89" s="113"/>
      <c r="G89" s="103" t="str">
        <f t="shared" si="1"/>
        <v>Няма избран разход</v>
      </c>
    </row>
    <row r="90" spans="1:7" x14ac:dyDescent="0.25">
      <c r="A90" s="102">
        <v>83</v>
      </c>
      <c r="B90" s="102" t="str">
        <f>IF(AND(C90&lt;&gt;"",C90&lt;&gt;" -  -  -  -  - "),VLOOKUP(C90,exp!$A$8:$B$507,2,FALSE),"")</f>
        <v/>
      </c>
      <c r="C90" s="60"/>
      <c r="D90" s="113"/>
      <c r="E90" s="114"/>
      <c r="F90" s="113"/>
      <c r="G90" s="103" t="str">
        <f t="shared" si="1"/>
        <v>Няма избран разход</v>
      </c>
    </row>
    <row r="91" spans="1:7" x14ac:dyDescent="0.25">
      <c r="A91" s="102">
        <v>84</v>
      </c>
      <c r="B91" s="102" t="str">
        <f>IF(AND(C91&lt;&gt;"",C91&lt;&gt;" -  -  -  -  - "),VLOOKUP(C91,exp!$A$8:$B$507,2,FALSE),"")</f>
        <v/>
      </c>
      <c r="C91" s="60"/>
      <c r="D91" s="113"/>
      <c r="E91" s="114"/>
      <c r="F91" s="113"/>
      <c r="G91" s="103" t="str">
        <f t="shared" si="1"/>
        <v>Няма избран разход</v>
      </c>
    </row>
    <row r="92" spans="1:7" x14ac:dyDescent="0.25">
      <c r="A92" s="69">
        <v>85</v>
      </c>
      <c r="B92" s="102" t="str">
        <f>IF(AND(C92&lt;&gt;"",C92&lt;&gt;" -  -  -  -  - "),VLOOKUP(C92,exp!$A$8:$B$507,2,FALSE),"")</f>
        <v/>
      </c>
      <c r="C92" s="60"/>
      <c r="D92" s="113"/>
      <c r="E92" s="114"/>
      <c r="F92" s="113"/>
      <c r="G92" s="103" t="str">
        <f t="shared" si="1"/>
        <v>Няма избран разход</v>
      </c>
    </row>
    <row r="93" spans="1:7" x14ac:dyDescent="0.25">
      <c r="A93" s="102">
        <v>86</v>
      </c>
      <c r="B93" s="102" t="str">
        <f>IF(AND(C93&lt;&gt;"",C93&lt;&gt;" -  -  -  -  - "),VLOOKUP(C93,exp!$A$8:$B$507,2,FALSE),"")</f>
        <v/>
      </c>
      <c r="C93" s="60"/>
      <c r="D93" s="113"/>
      <c r="E93" s="114"/>
      <c r="F93" s="113"/>
      <c r="G93" s="103" t="str">
        <f t="shared" si="1"/>
        <v>Няма избран разход</v>
      </c>
    </row>
    <row r="94" spans="1:7" x14ac:dyDescent="0.25">
      <c r="A94" s="102">
        <v>87</v>
      </c>
      <c r="B94" s="102" t="str">
        <f>IF(AND(C94&lt;&gt;"",C94&lt;&gt;" -  -  -  -  - "),VLOOKUP(C94,exp!$A$8:$B$507,2,FALSE),"")</f>
        <v/>
      </c>
      <c r="C94" s="60"/>
      <c r="D94" s="113"/>
      <c r="E94" s="114"/>
      <c r="F94" s="113"/>
      <c r="G94" s="103" t="str">
        <f t="shared" si="1"/>
        <v>Няма избран разход</v>
      </c>
    </row>
    <row r="95" spans="1:7" x14ac:dyDescent="0.25">
      <c r="A95" s="69">
        <v>88</v>
      </c>
      <c r="B95" s="102" t="str">
        <f>IF(AND(C95&lt;&gt;"",C95&lt;&gt;" -  -  -  -  - "),VLOOKUP(C95,exp!$A$8:$B$507,2,FALSE),"")</f>
        <v/>
      </c>
      <c r="C95" s="60"/>
      <c r="D95" s="113"/>
      <c r="E95" s="114"/>
      <c r="F95" s="113"/>
      <c r="G95" s="103" t="str">
        <f t="shared" si="1"/>
        <v>Няма избран разход</v>
      </c>
    </row>
    <row r="96" spans="1:7" x14ac:dyDescent="0.25">
      <c r="A96" s="102">
        <v>89</v>
      </c>
      <c r="B96" s="102" t="str">
        <f>IF(AND(C96&lt;&gt;"",C96&lt;&gt;" -  -  -  -  - "),VLOOKUP(C96,exp!$A$8:$B$507,2,FALSE),"")</f>
        <v/>
      </c>
      <c r="C96" s="60"/>
      <c r="D96" s="113"/>
      <c r="E96" s="114"/>
      <c r="F96" s="113"/>
      <c r="G96" s="103" t="str">
        <f t="shared" si="1"/>
        <v>Няма избран разход</v>
      </c>
    </row>
    <row r="97" spans="1:7" x14ac:dyDescent="0.25">
      <c r="A97" s="102">
        <v>90</v>
      </c>
      <c r="B97" s="102" t="str">
        <f>IF(AND(C97&lt;&gt;"",C97&lt;&gt;" -  -  -  -  - "),VLOOKUP(C97,exp!$A$8:$B$507,2,FALSE),"")</f>
        <v/>
      </c>
      <c r="C97" s="60"/>
      <c r="D97" s="113"/>
      <c r="E97" s="114"/>
      <c r="F97" s="113"/>
      <c r="G97" s="103" t="str">
        <f t="shared" si="1"/>
        <v>Няма избран разход</v>
      </c>
    </row>
    <row r="98" spans="1:7" x14ac:dyDescent="0.25">
      <c r="A98" s="69">
        <v>91</v>
      </c>
      <c r="B98" s="102" t="str">
        <f>IF(AND(C98&lt;&gt;"",C98&lt;&gt;" -  -  -  -  - "),VLOOKUP(C98,exp!$A$8:$B$507,2,FALSE),"")</f>
        <v/>
      </c>
      <c r="C98" s="60"/>
      <c r="D98" s="113"/>
      <c r="E98" s="114"/>
      <c r="F98" s="113"/>
      <c r="G98" s="103" t="str">
        <f t="shared" si="1"/>
        <v>Няма избран разход</v>
      </c>
    </row>
    <row r="99" spans="1:7" x14ac:dyDescent="0.25">
      <c r="A99" s="102">
        <v>92</v>
      </c>
      <c r="B99" s="102" t="str">
        <f>IF(AND(C99&lt;&gt;"",C99&lt;&gt;" -  -  -  -  - "),VLOOKUP(C99,exp!$A$8:$B$507,2,FALSE),"")</f>
        <v/>
      </c>
      <c r="C99" s="60"/>
      <c r="D99" s="113"/>
      <c r="E99" s="114"/>
      <c r="F99" s="113"/>
      <c r="G99" s="103" t="str">
        <f t="shared" si="1"/>
        <v>Няма избран разход</v>
      </c>
    </row>
    <row r="100" spans="1:7" x14ac:dyDescent="0.25">
      <c r="A100" s="102">
        <v>93</v>
      </c>
      <c r="B100" s="102" t="str">
        <f>IF(AND(C100&lt;&gt;"",C100&lt;&gt;" -  -  -  -  - "),VLOOKUP(C100,exp!$A$8:$B$507,2,FALSE),"")</f>
        <v/>
      </c>
      <c r="C100" s="60"/>
      <c r="D100" s="113"/>
      <c r="E100" s="114"/>
      <c r="F100" s="113"/>
      <c r="G100" s="103" t="str">
        <f t="shared" si="1"/>
        <v>Няма избран разход</v>
      </c>
    </row>
    <row r="101" spans="1:7" x14ac:dyDescent="0.25">
      <c r="A101" s="69">
        <v>94</v>
      </c>
      <c r="B101" s="102" t="str">
        <f>IF(AND(C101&lt;&gt;"",C101&lt;&gt;" -  -  -  -  - "),VLOOKUP(C101,exp!$A$8:$B$507,2,FALSE),"")</f>
        <v/>
      </c>
      <c r="C101" s="60"/>
      <c r="D101" s="113"/>
      <c r="E101" s="114"/>
      <c r="F101" s="113"/>
      <c r="G101" s="103" t="str">
        <f t="shared" si="1"/>
        <v>Няма избран разход</v>
      </c>
    </row>
    <row r="102" spans="1:7" x14ac:dyDescent="0.25">
      <c r="A102" s="102">
        <v>95</v>
      </c>
      <c r="B102" s="102" t="str">
        <f>IF(AND(C102&lt;&gt;"",C102&lt;&gt;" -  -  -  -  - "),VLOOKUP(C102,exp!$A$8:$B$507,2,FALSE),"")</f>
        <v/>
      </c>
      <c r="C102" s="60"/>
      <c r="D102" s="113"/>
      <c r="E102" s="114"/>
      <c r="F102" s="113"/>
      <c r="G102" s="103" t="str">
        <f t="shared" si="1"/>
        <v>Няма избран разход</v>
      </c>
    </row>
    <row r="103" spans="1:7" x14ac:dyDescent="0.25">
      <c r="A103" s="102">
        <v>96</v>
      </c>
      <c r="B103" s="102" t="str">
        <f>IF(AND(C103&lt;&gt;"",C103&lt;&gt;" -  -  -  -  - "),VLOOKUP(C103,exp!$A$8:$B$507,2,FALSE),"")</f>
        <v/>
      </c>
      <c r="C103" s="60"/>
      <c r="D103" s="113"/>
      <c r="E103" s="114"/>
      <c r="F103" s="113"/>
      <c r="G103" s="103" t="str">
        <f t="shared" si="1"/>
        <v>Няма избран разход</v>
      </c>
    </row>
    <row r="104" spans="1:7" x14ac:dyDescent="0.25">
      <c r="A104" s="69">
        <v>97</v>
      </c>
      <c r="B104" s="102" t="str">
        <f>IF(AND(C104&lt;&gt;"",C104&lt;&gt;" -  -  -  -  - "),VLOOKUP(C104,exp!$A$8:$B$507,2,FALSE),"")</f>
        <v/>
      </c>
      <c r="C104" s="60"/>
      <c r="D104" s="113"/>
      <c r="E104" s="114"/>
      <c r="F104" s="113"/>
      <c r="G104" s="103" t="str">
        <f t="shared" si="1"/>
        <v>Няма избран разход</v>
      </c>
    </row>
    <row r="105" spans="1:7" x14ac:dyDescent="0.25">
      <c r="A105" s="102">
        <v>98</v>
      </c>
      <c r="B105" s="102" t="str">
        <f>IF(AND(C105&lt;&gt;"",C105&lt;&gt;" -  -  -  -  - "),VLOOKUP(C105,exp!$A$8:$B$507,2,FALSE),"")</f>
        <v/>
      </c>
      <c r="C105" s="60"/>
      <c r="D105" s="113"/>
      <c r="E105" s="114"/>
      <c r="F105" s="113"/>
      <c r="G105" s="103" t="str">
        <f t="shared" si="1"/>
        <v>Няма избран разход</v>
      </c>
    </row>
    <row r="106" spans="1:7" x14ac:dyDescent="0.25">
      <c r="A106" s="102">
        <v>99</v>
      </c>
      <c r="B106" s="102" t="str">
        <f>IF(AND(C106&lt;&gt;"",C106&lt;&gt;" -  -  -  -  - "),VLOOKUP(C106,exp!$A$8:$B$507,2,FALSE),"")</f>
        <v/>
      </c>
      <c r="C106" s="60"/>
      <c r="D106" s="113"/>
      <c r="E106" s="114"/>
      <c r="F106" s="113"/>
      <c r="G106" s="103" t="str">
        <f t="shared" si="1"/>
        <v>Няма избран разход</v>
      </c>
    </row>
    <row r="107" spans="1:7" x14ac:dyDescent="0.25">
      <c r="A107" s="69">
        <v>100</v>
      </c>
      <c r="B107" s="102" t="str">
        <f>IF(AND(C107&lt;&gt;"",C107&lt;&gt;" -  -  -  -  - "),VLOOKUP(C107,exp!$A$8:$B$507,2,FALSE),"")</f>
        <v/>
      </c>
      <c r="C107" s="60"/>
      <c r="D107" s="113"/>
      <c r="E107" s="114"/>
      <c r="F107" s="113"/>
      <c r="G107" s="103" t="str">
        <f t="shared" si="1"/>
        <v>Няма избран разход</v>
      </c>
    </row>
    <row r="108" spans="1:7" x14ac:dyDescent="0.25">
      <c r="A108" s="102">
        <v>101</v>
      </c>
      <c r="B108" s="102" t="str">
        <f>IF(AND(C108&lt;&gt;"",C108&lt;&gt;" -  -  -  -  - "),VLOOKUP(C108,exp!$A$8:$B$507,2,FALSE),"")</f>
        <v/>
      </c>
      <c r="C108" s="60"/>
      <c r="D108" s="113"/>
      <c r="E108" s="114"/>
      <c r="F108" s="113"/>
      <c r="G108" s="103" t="str">
        <f t="shared" si="1"/>
        <v>Няма избран разход</v>
      </c>
    </row>
    <row r="109" spans="1:7" x14ac:dyDescent="0.25">
      <c r="A109" s="102">
        <v>102</v>
      </c>
      <c r="B109" s="102" t="str">
        <f>IF(AND(C109&lt;&gt;"",C109&lt;&gt;" -  -  -  -  - "),VLOOKUP(C109,exp!$A$8:$B$507,2,FALSE),"")</f>
        <v/>
      </c>
      <c r="C109" s="60"/>
      <c r="D109" s="113"/>
      <c r="E109" s="114"/>
      <c r="F109" s="113"/>
      <c r="G109" s="103" t="str">
        <f t="shared" si="1"/>
        <v>Няма избран разход</v>
      </c>
    </row>
    <row r="110" spans="1:7" x14ac:dyDescent="0.25">
      <c r="A110" s="69">
        <v>103</v>
      </c>
      <c r="B110" s="102" t="str">
        <f>IF(AND(C110&lt;&gt;"",C110&lt;&gt;" -  -  -  -  - "),VLOOKUP(C110,exp!$A$8:$B$507,2,FALSE),"")</f>
        <v/>
      </c>
      <c r="C110" s="60"/>
      <c r="D110" s="113"/>
      <c r="E110" s="114"/>
      <c r="F110" s="113"/>
      <c r="G110" s="103" t="str">
        <f t="shared" si="1"/>
        <v>Няма избран разход</v>
      </c>
    </row>
    <row r="111" spans="1:7" x14ac:dyDescent="0.25">
      <c r="A111" s="102">
        <v>104</v>
      </c>
      <c r="B111" s="102" t="str">
        <f>IF(AND(C111&lt;&gt;"",C111&lt;&gt;" -  -  -  -  - "),VLOOKUP(C111,exp!$A$8:$B$507,2,FALSE),"")</f>
        <v/>
      </c>
      <c r="C111" s="60"/>
      <c r="D111" s="113"/>
      <c r="E111" s="114"/>
      <c r="F111" s="113"/>
      <c r="G111" s="103" t="str">
        <f t="shared" si="1"/>
        <v>Няма избран разход</v>
      </c>
    </row>
    <row r="112" spans="1:7" x14ac:dyDescent="0.25">
      <c r="A112" s="102">
        <v>105</v>
      </c>
      <c r="B112" s="102" t="str">
        <f>IF(AND(C112&lt;&gt;"",C112&lt;&gt;" -  -  -  -  - "),VLOOKUP(C112,exp!$A$8:$B$507,2,FALSE),"")</f>
        <v/>
      </c>
      <c r="C112" s="60"/>
      <c r="D112" s="113"/>
      <c r="E112" s="114"/>
      <c r="F112" s="113"/>
      <c r="G112" s="103" t="str">
        <f t="shared" si="1"/>
        <v>Няма избран разход</v>
      </c>
    </row>
    <row r="113" spans="1:7" x14ac:dyDescent="0.25">
      <c r="A113" s="69">
        <v>106</v>
      </c>
      <c r="B113" s="102" t="str">
        <f>IF(AND(C113&lt;&gt;"",C113&lt;&gt;" -  -  -  -  - "),VLOOKUP(C113,exp!$A$8:$B$507,2,FALSE),"")</f>
        <v/>
      </c>
      <c r="C113" s="60"/>
      <c r="D113" s="113"/>
      <c r="E113" s="114"/>
      <c r="F113" s="113"/>
      <c r="G113" s="103" t="str">
        <f t="shared" si="1"/>
        <v>Няма избран разход</v>
      </c>
    </row>
    <row r="114" spans="1:7" x14ac:dyDescent="0.25">
      <c r="A114" s="102">
        <v>107</v>
      </c>
      <c r="B114" s="102" t="str">
        <f>IF(AND(C114&lt;&gt;"",C114&lt;&gt;" -  -  -  -  - "),VLOOKUP(C114,exp!$A$8:$B$507,2,FALSE),"")</f>
        <v/>
      </c>
      <c r="C114" s="60"/>
      <c r="D114" s="113"/>
      <c r="E114" s="114"/>
      <c r="F114" s="113"/>
      <c r="G114" s="103" t="str">
        <f t="shared" si="1"/>
        <v>Няма избран разход</v>
      </c>
    </row>
    <row r="115" spans="1:7" x14ac:dyDescent="0.25">
      <c r="A115" s="102">
        <v>108</v>
      </c>
      <c r="B115" s="102" t="str">
        <f>IF(AND(C115&lt;&gt;"",C115&lt;&gt;" -  -  -  -  - "),VLOOKUP(C115,exp!$A$8:$B$507,2,FALSE),"")</f>
        <v/>
      </c>
      <c r="C115" s="60"/>
      <c r="D115" s="113"/>
      <c r="E115" s="114"/>
      <c r="F115" s="113"/>
      <c r="G115" s="103" t="str">
        <f t="shared" si="1"/>
        <v>Няма избран разход</v>
      </c>
    </row>
    <row r="116" spans="1:7" x14ac:dyDescent="0.25">
      <c r="A116" s="69">
        <v>109</v>
      </c>
      <c r="B116" s="102" t="str">
        <f>IF(AND(C116&lt;&gt;"",C116&lt;&gt;" -  -  -  -  - "),VLOOKUP(C116,exp!$A$8:$B$507,2,FALSE),"")</f>
        <v/>
      </c>
      <c r="C116" s="60"/>
      <c r="D116" s="113"/>
      <c r="E116" s="114"/>
      <c r="F116" s="113"/>
      <c r="G116" s="103" t="str">
        <f t="shared" si="1"/>
        <v>Няма избран разход</v>
      </c>
    </row>
    <row r="117" spans="1:7" x14ac:dyDescent="0.25">
      <c r="A117" s="102">
        <v>110</v>
      </c>
      <c r="B117" s="102" t="str">
        <f>IF(AND(C117&lt;&gt;"",C117&lt;&gt;" -  -  -  -  - "),VLOOKUP(C117,exp!$A$8:$B$507,2,FALSE),"")</f>
        <v/>
      </c>
      <c r="C117" s="60"/>
      <c r="D117" s="113"/>
      <c r="E117" s="114"/>
      <c r="F117" s="113"/>
      <c r="G117" s="103" t="str">
        <f t="shared" si="1"/>
        <v>Няма избран разход</v>
      </c>
    </row>
    <row r="118" spans="1:7" x14ac:dyDescent="0.25">
      <c r="A118" s="102">
        <v>111</v>
      </c>
      <c r="B118" s="102" t="str">
        <f>IF(AND(C118&lt;&gt;"",C118&lt;&gt;" -  -  -  -  - "),VLOOKUP(C118,exp!$A$8:$B$507,2,FALSE),"")</f>
        <v/>
      </c>
      <c r="C118" s="60"/>
      <c r="D118" s="113"/>
      <c r="E118" s="114"/>
      <c r="F118" s="113"/>
      <c r="G118" s="103" t="str">
        <f t="shared" si="1"/>
        <v>Няма избран разход</v>
      </c>
    </row>
    <row r="119" spans="1:7" x14ac:dyDescent="0.25">
      <c r="A119" s="69">
        <v>112</v>
      </c>
      <c r="B119" s="102" t="str">
        <f>IF(AND(C119&lt;&gt;"",C119&lt;&gt;" -  -  -  -  - "),VLOOKUP(C119,exp!$A$8:$B$507,2,FALSE),"")</f>
        <v/>
      </c>
      <c r="C119" s="60"/>
      <c r="D119" s="113"/>
      <c r="E119" s="114"/>
      <c r="F119" s="113"/>
      <c r="G119" s="103" t="str">
        <f t="shared" si="1"/>
        <v>Няма избран разход</v>
      </c>
    </row>
    <row r="120" spans="1:7" x14ac:dyDescent="0.25">
      <c r="A120" s="102">
        <v>113</v>
      </c>
      <c r="B120" s="102" t="str">
        <f>IF(AND(C120&lt;&gt;"",C120&lt;&gt;" -  -  -  -  - "),VLOOKUP(C120,exp!$A$8:$B$507,2,FALSE),"")</f>
        <v/>
      </c>
      <c r="C120" s="60"/>
      <c r="D120" s="113"/>
      <c r="E120" s="114"/>
      <c r="F120" s="113"/>
      <c r="G120" s="103" t="str">
        <f t="shared" si="1"/>
        <v>Няма избран разход</v>
      </c>
    </row>
    <row r="121" spans="1:7" x14ac:dyDescent="0.25">
      <c r="A121" s="102">
        <v>114</v>
      </c>
      <c r="B121" s="102" t="str">
        <f>IF(AND(C121&lt;&gt;"",C121&lt;&gt;" -  -  -  -  - "),VLOOKUP(C121,exp!$A$8:$B$507,2,FALSE),"")</f>
        <v/>
      </c>
      <c r="C121" s="60"/>
      <c r="D121" s="113"/>
      <c r="E121" s="114"/>
      <c r="F121" s="113"/>
      <c r="G121" s="103" t="str">
        <f t="shared" si="1"/>
        <v>Няма избран разход</v>
      </c>
    </row>
    <row r="122" spans="1:7" x14ac:dyDescent="0.25">
      <c r="A122" s="69">
        <v>115</v>
      </c>
      <c r="B122" s="102" t="str">
        <f>IF(AND(C122&lt;&gt;"",C122&lt;&gt;" -  -  -  -  - "),VLOOKUP(C122,exp!$A$8:$B$507,2,FALSE),"")</f>
        <v/>
      </c>
      <c r="C122" s="60"/>
      <c r="D122" s="113"/>
      <c r="E122" s="114"/>
      <c r="F122" s="113"/>
      <c r="G122" s="103" t="str">
        <f t="shared" si="1"/>
        <v>Няма избран разход</v>
      </c>
    </row>
    <row r="123" spans="1:7" x14ac:dyDescent="0.25">
      <c r="A123" s="102">
        <v>116</v>
      </c>
      <c r="B123" s="102" t="str">
        <f>IF(AND(C123&lt;&gt;"",C123&lt;&gt;" -  -  -  -  - "),VLOOKUP(C123,exp!$A$8:$B$507,2,FALSE),"")</f>
        <v/>
      </c>
      <c r="C123" s="60"/>
      <c r="D123" s="113"/>
      <c r="E123" s="114"/>
      <c r="F123" s="113"/>
      <c r="G123" s="103" t="str">
        <f t="shared" si="1"/>
        <v>Няма избран разход</v>
      </c>
    </row>
    <row r="124" spans="1:7" x14ac:dyDescent="0.25">
      <c r="A124" s="102">
        <v>117</v>
      </c>
      <c r="B124" s="102" t="str">
        <f>IF(AND(C124&lt;&gt;"",C124&lt;&gt;" -  -  -  -  - "),VLOOKUP(C124,exp!$A$8:$B$507,2,FALSE),"")</f>
        <v/>
      </c>
      <c r="C124" s="60"/>
      <c r="D124" s="113"/>
      <c r="E124" s="114"/>
      <c r="F124" s="113"/>
      <c r="G124" s="103" t="str">
        <f t="shared" si="1"/>
        <v>Няма избран разход</v>
      </c>
    </row>
    <row r="125" spans="1:7" x14ac:dyDescent="0.25">
      <c r="A125" s="69">
        <v>118</v>
      </c>
      <c r="B125" s="102" t="str">
        <f>IF(AND(C125&lt;&gt;"",C125&lt;&gt;" -  -  -  -  - "),VLOOKUP(C125,exp!$A$8:$B$507,2,FALSE),"")</f>
        <v/>
      </c>
      <c r="C125" s="60"/>
      <c r="D125" s="113"/>
      <c r="E125" s="114"/>
      <c r="F125" s="113"/>
      <c r="G125" s="103" t="str">
        <f t="shared" si="1"/>
        <v>Няма избран разход</v>
      </c>
    </row>
    <row r="126" spans="1:7" x14ac:dyDescent="0.25">
      <c r="A126" s="102">
        <v>119</v>
      </c>
      <c r="B126" s="102" t="str">
        <f>IF(AND(C126&lt;&gt;"",C126&lt;&gt;" -  -  -  -  - "),VLOOKUP(C126,exp!$A$8:$B$507,2,FALSE),"")</f>
        <v/>
      </c>
      <c r="C126" s="60"/>
      <c r="D126" s="113"/>
      <c r="E126" s="114"/>
      <c r="F126" s="113"/>
      <c r="G126" s="103" t="str">
        <f t="shared" si="1"/>
        <v>Няма избран разход</v>
      </c>
    </row>
    <row r="127" spans="1:7" x14ac:dyDescent="0.25">
      <c r="A127" s="102">
        <v>120</v>
      </c>
      <c r="B127" s="102" t="str">
        <f>IF(AND(C127&lt;&gt;"",C127&lt;&gt;" -  -  -  -  - "),VLOOKUP(C127,exp!$A$8:$B$507,2,FALSE),"")</f>
        <v/>
      </c>
      <c r="C127" s="60"/>
      <c r="D127" s="113"/>
      <c r="E127" s="114"/>
      <c r="F127" s="113"/>
      <c r="G127" s="103" t="str">
        <f t="shared" si="1"/>
        <v>Няма избран разход</v>
      </c>
    </row>
    <row r="128" spans="1:7" x14ac:dyDescent="0.25">
      <c r="A128" s="69">
        <v>121</v>
      </c>
      <c r="B128" s="102" t="str">
        <f>IF(AND(C128&lt;&gt;"",C128&lt;&gt;" -  -  -  -  - "),VLOOKUP(C128,exp!$A$8:$B$507,2,FALSE),"")</f>
        <v/>
      </c>
      <c r="C128" s="60"/>
      <c r="D128" s="113"/>
      <c r="E128" s="114"/>
      <c r="F128" s="113"/>
      <c r="G128" s="103" t="str">
        <f t="shared" si="1"/>
        <v>Няма избран разход</v>
      </c>
    </row>
    <row r="129" spans="1:7" x14ac:dyDescent="0.25">
      <c r="A129" s="102">
        <v>122</v>
      </c>
      <c r="B129" s="102" t="str">
        <f>IF(AND(C129&lt;&gt;"",C129&lt;&gt;" -  -  -  -  - "),VLOOKUP(C129,exp!$A$8:$B$507,2,FALSE),"")</f>
        <v/>
      </c>
      <c r="C129" s="60"/>
      <c r="D129" s="113"/>
      <c r="E129" s="114"/>
      <c r="F129" s="113"/>
      <c r="G129" s="103" t="str">
        <f t="shared" si="1"/>
        <v>Няма избран разход</v>
      </c>
    </row>
    <row r="130" spans="1:7" x14ac:dyDescent="0.25">
      <c r="A130" s="102">
        <v>123</v>
      </c>
      <c r="B130" s="102" t="str">
        <f>IF(AND(C130&lt;&gt;"",C130&lt;&gt;" -  -  -  -  - "),VLOOKUP(C130,exp!$A$8:$B$507,2,FALSE),"")</f>
        <v/>
      </c>
      <c r="C130" s="60"/>
      <c r="D130" s="113"/>
      <c r="E130" s="114"/>
      <c r="F130" s="113"/>
      <c r="G130" s="103" t="str">
        <f t="shared" si="1"/>
        <v>Няма избран разход</v>
      </c>
    </row>
    <row r="131" spans="1:7" x14ac:dyDescent="0.25">
      <c r="A131" s="69">
        <v>124</v>
      </c>
      <c r="B131" s="102" t="str">
        <f>IF(AND(C131&lt;&gt;"",C131&lt;&gt;" -  -  -  -  - "),VLOOKUP(C131,exp!$A$8:$B$507,2,FALSE),"")</f>
        <v/>
      </c>
      <c r="C131" s="60"/>
      <c r="D131" s="113"/>
      <c r="E131" s="114"/>
      <c r="F131" s="113"/>
      <c r="G131" s="103" t="str">
        <f t="shared" si="1"/>
        <v>Няма избран разход</v>
      </c>
    </row>
    <row r="132" spans="1:7" x14ac:dyDescent="0.25">
      <c r="A132" s="102">
        <v>125</v>
      </c>
      <c r="B132" s="102" t="str">
        <f>IF(AND(C132&lt;&gt;"",C132&lt;&gt;" -  -  -  -  - "),VLOOKUP(C132,exp!$A$8:$B$507,2,FALSE),"")</f>
        <v/>
      </c>
      <c r="C132" s="60"/>
      <c r="D132" s="113"/>
      <c r="E132" s="114"/>
      <c r="F132" s="113"/>
      <c r="G132" s="103" t="str">
        <f t="shared" si="1"/>
        <v>Няма избран разход</v>
      </c>
    </row>
    <row r="133" spans="1:7" x14ac:dyDescent="0.25">
      <c r="A133" s="102">
        <v>126</v>
      </c>
      <c r="B133" s="102" t="str">
        <f>IF(AND(C133&lt;&gt;"",C133&lt;&gt;" -  -  -  -  - "),VLOOKUP(C133,exp!$A$8:$B$507,2,FALSE),"")</f>
        <v/>
      </c>
      <c r="C133" s="60"/>
      <c r="D133" s="113"/>
      <c r="E133" s="114"/>
      <c r="F133" s="113"/>
      <c r="G133" s="103" t="str">
        <f t="shared" si="1"/>
        <v>Няма избран разход</v>
      </c>
    </row>
    <row r="134" spans="1:7" x14ac:dyDescent="0.25">
      <c r="A134" s="69">
        <v>127</v>
      </c>
      <c r="B134" s="102" t="str">
        <f>IF(AND(C134&lt;&gt;"",C134&lt;&gt;" -  -  -  -  - "),VLOOKUP(C134,exp!$A$8:$B$507,2,FALSE),"")</f>
        <v/>
      </c>
      <c r="C134" s="60"/>
      <c r="D134" s="113"/>
      <c r="E134" s="114"/>
      <c r="F134" s="113"/>
      <c r="G134" s="103" t="str">
        <f t="shared" si="1"/>
        <v>Няма избран разход</v>
      </c>
    </row>
    <row r="135" spans="1:7" x14ac:dyDescent="0.25">
      <c r="A135" s="102">
        <v>128</v>
      </c>
      <c r="B135" s="102" t="str">
        <f>IF(AND(C135&lt;&gt;"",C135&lt;&gt;" -  -  -  -  - "),VLOOKUP(C135,exp!$A$8:$B$507,2,FALSE),"")</f>
        <v/>
      </c>
      <c r="C135" s="60"/>
      <c r="D135" s="113"/>
      <c r="E135" s="114"/>
      <c r="F135" s="113"/>
      <c r="G135" s="103" t="str">
        <f t="shared" si="1"/>
        <v>Няма избран разход</v>
      </c>
    </row>
    <row r="136" spans="1:7" x14ac:dyDescent="0.25">
      <c r="A136" s="102">
        <v>129</v>
      </c>
      <c r="B136" s="102" t="str">
        <f>IF(AND(C136&lt;&gt;"",C136&lt;&gt;" -  -  -  -  - "),VLOOKUP(C136,exp!$A$8:$B$507,2,FALSE),"")</f>
        <v/>
      </c>
      <c r="C136" s="60"/>
      <c r="D136" s="113"/>
      <c r="E136" s="114"/>
      <c r="F136" s="113"/>
      <c r="G136" s="103" t="str">
        <f t="shared" si="1"/>
        <v>Няма избран разход</v>
      </c>
    </row>
    <row r="137" spans="1:7" x14ac:dyDescent="0.25">
      <c r="A137" s="69">
        <v>130</v>
      </c>
      <c r="B137" s="102" t="str">
        <f>IF(AND(C137&lt;&gt;"",C137&lt;&gt;" -  -  -  -  - "),VLOOKUP(C137,exp!$A$8:$B$507,2,FALSE),"")</f>
        <v/>
      </c>
      <c r="C137" s="60"/>
      <c r="D137" s="113"/>
      <c r="E137" s="114"/>
      <c r="F137" s="113"/>
      <c r="G137" s="103" t="str">
        <f t="shared" ref="G137:G200" si="2">IF(B137&lt;&gt;"",IF(AND(D137&lt;&gt;"",E137&lt;&gt;""),"","Задължителни полета - Наименование/Дата"),"Няма избран разход")</f>
        <v>Няма избран разход</v>
      </c>
    </row>
    <row r="138" spans="1:7" x14ac:dyDescent="0.25">
      <c r="A138" s="102">
        <v>131</v>
      </c>
      <c r="B138" s="102" t="str">
        <f>IF(AND(C138&lt;&gt;"",C138&lt;&gt;" -  -  -  -  - "),VLOOKUP(C138,exp!$A$8:$B$507,2,FALSE),"")</f>
        <v/>
      </c>
      <c r="C138" s="60"/>
      <c r="D138" s="113"/>
      <c r="E138" s="114"/>
      <c r="F138" s="113"/>
      <c r="G138" s="103" t="str">
        <f t="shared" si="2"/>
        <v>Няма избран разход</v>
      </c>
    </row>
    <row r="139" spans="1:7" x14ac:dyDescent="0.25">
      <c r="A139" s="102">
        <v>132</v>
      </c>
      <c r="B139" s="102" t="str">
        <f>IF(AND(C139&lt;&gt;"",C139&lt;&gt;" -  -  -  -  - "),VLOOKUP(C139,exp!$A$8:$B$507,2,FALSE),"")</f>
        <v/>
      </c>
      <c r="C139" s="60"/>
      <c r="D139" s="113"/>
      <c r="E139" s="114"/>
      <c r="F139" s="113"/>
      <c r="G139" s="103" t="str">
        <f t="shared" si="2"/>
        <v>Няма избран разход</v>
      </c>
    </row>
    <row r="140" spans="1:7" x14ac:dyDescent="0.25">
      <c r="A140" s="69">
        <v>133</v>
      </c>
      <c r="B140" s="102" t="str">
        <f>IF(AND(C140&lt;&gt;"",C140&lt;&gt;" -  -  -  -  - "),VLOOKUP(C140,exp!$A$8:$B$507,2,FALSE),"")</f>
        <v/>
      </c>
      <c r="C140" s="60"/>
      <c r="D140" s="113"/>
      <c r="E140" s="114"/>
      <c r="F140" s="113"/>
      <c r="G140" s="103" t="str">
        <f t="shared" si="2"/>
        <v>Няма избран разход</v>
      </c>
    </row>
    <row r="141" spans="1:7" x14ac:dyDescent="0.25">
      <c r="A141" s="102">
        <v>134</v>
      </c>
      <c r="B141" s="102" t="str">
        <f>IF(AND(C141&lt;&gt;"",C141&lt;&gt;" -  -  -  -  - "),VLOOKUP(C141,exp!$A$8:$B$507,2,FALSE),"")</f>
        <v/>
      </c>
      <c r="C141" s="60"/>
      <c r="D141" s="113"/>
      <c r="E141" s="114"/>
      <c r="F141" s="113"/>
      <c r="G141" s="103" t="str">
        <f t="shared" si="2"/>
        <v>Няма избран разход</v>
      </c>
    </row>
    <row r="142" spans="1:7" x14ac:dyDescent="0.25">
      <c r="A142" s="102">
        <v>135</v>
      </c>
      <c r="B142" s="102" t="str">
        <f>IF(AND(C142&lt;&gt;"",C142&lt;&gt;" -  -  -  -  - "),VLOOKUP(C142,exp!$A$8:$B$507,2,FALSE),"")</f>
        <v/>
      </c>
      <c r="C142" s="60"/>
      <c r="D142" s="113"/>
      <c r="E142" s="114"/>
      <c r="F142" s="113"/>
      <c r="G142" s="103" t="str">
        <f t="shared" si="2"/>
        <v>Няма избран разход</v>
      </c>
    </row>
    <row r="143" spans="1:7" x14ac:dyDescent="0.25">
      <c r="A143" s="69">
        <v>136</v>
      </c>
      <c r="B143" s="102" t="str">
        <f>IF(AND(C143&lt;&gt;"",C143&lt;&gt;" -  -  -  -  - "),VLOOKUP(C143,exp!$A$8:$B$507,2,FALSE),"")</f>
        <v/>
      </c>
      <c r="C143" s="60"/>
      <c r="D143" s="113"/>
      <c r="E143" s="114"/>
      <c r="F143" s="113"/>
      <c r="G143" s="103" t="str">
        <f t="shared" si="2"/>
        <v>Няма избран разход</v>
      </c>
    </row>
    <row r="144" spans="1:7" x14ac:dyDescent="0.25">
      <c r="A144" s="102">
        <v>137</v>
      </c>
      <c r="B144" s="102" t="str">
        <f>IF(AND(C144&lt;&gt;"",C144&lt;&gt;" -  -  -  -  - "),VLOOKUP(C144,exp!$A$8:$B$507,2,FALSE),"")</f>
        <v/>
      </c>
      <c r="C144" s="60"/>
      <c r="D144" s="113"/>
      <c r="E144" s="114"/>
      <c r="F144" s="113"/>
      <c r="G144" s="103" t="str">
        <f t="shared" si="2"/>
        <v>Няма избран разход</v>
      </c>
    </row>
    <row r="145" spans="1:7" x14ac:dyDescent="0.25">
      <c r="A145" s="102">
        <v>138</v>
      </c>
      <c r="B145" s="102" t="str">
        <f>IF(AND(C145&lt;&gt;"",C145&lt;&gt;" -  -  -  -  - "),VLOOKUP(C145,exp!$A$8:$B$507,2,FALSE),"")</f>
        <v/>
      </c>
      <c r="C145" s="60"/>
      <c r="D145" s="113"/>
      <c r="E145" s="114"/>
      <c r="F145" s="113"/>
      <c r="G145" s="103" t="str">
        <f t="shared" si="2"/>
        <v>Няма избран разход</v>
      </c>
    </row>
    <row r="146" spans="1:7" x14ac:dyDescent="0.25">
      <c r="A146" s="69">
        <v>139</v>
      </c>
      <c r="B146" s="102" t="str">
        <f>IF(AND(C146&lt;&gt;"",C146&lt;&gt;" -  -  -  -  - "),VLOOKUP(C146,exp!$A$8:$B$507,2,FALSE),"")</f>
        <v/>
      </c>
      <c r="C146" s="60"/>
      <c r="D146" s="113"/>
      <c r="E146" s="114"/>
      <c r="F146" s="113"/>
      <c r="G146" s="103" t="str">
        <f t="shared" si="2"/>
        <v>Няма избран разход</v>
      </c>
    </row>
    <row r="147" spans="1:7" x14ac:dyDescent="0.25">
      <c r="A147" s="102">
        <v>140</v>
      </c>
      <c r="B147" s="102" t="str">
        <f>IF(AND(C147&lt;&gt;"",C147&lt;&gt;" -  -  -  -  - "),VLOOKUP(C147,exp!$A$8:$B$507,2,FALSE),"")</f>
        <v/>
      </c>
      <c r="C147" s="60"/>
      <c r="D147" s="113"/>
      <c r="E147" s="114"/>
      <c r="F147" s="113"/>
      <c r="G147" s="103" t="str">
        <f t="shared" si="2"/>
        <v>Няма избран разход</v>
      </c>
    </row>
    <row r="148" spans="1:7" x14ac:dyDescent="0.25">
      <c r="A148" s="102">
        <v>141</v>
      </c>
      <c r="B148" s="102" t="str">
        <f>IF(AND(C148&lt;&gt;"",C148&lt;&gt;" -  -  -  -  - "),VLOOKUP(C148,exp!$A$8:$B$507,2,FALSE),"")</f>
        <v/>
      </c>
      <c r="C148" s="60"/>
      <c r="D148" s="113"/>
      <c r="E148" s="114"/>
      <c r="F148" s="113"/>
      <c r="G148" s="103" t="str">
        <f t="shared" si="2"/>
        <v>Няма избран разход</v>
      </c>
    </row>
    <row r="149" spans="1:7" x14ac:dyDescent="0.25">
      <c r="A149" s="69">
        <v>142</v>
      </c>
      <c r="B149" s="102" t="str">
        <f>IF(AND(C149&lt;&gt;"",C149&lt;&gt;" -  -  -  -  - "),VLOOKUP(C149,exp!$A$8:$B$507,2,FALSE),"")</f>
        <v/>
      </c>
      <c r="C149" s="60"/>
      <c r="D149" s="113"/>
      <c r="E149" s="114"/>
      <c r="F149" s="113"/>
      <c r="G149" s="103" t="str">
        <f t="shared" si="2"/>
        <v>Няма избран разход</v>
      </c>
    </row>
    <row r="150" spans="1:7" x14ac:dyDescent="0.25">
      <c r="A150" s="102">
        <v>143</v>
      </c>
      <c r="B150" s="102" t="str">
        <f>IF(AND(C150&lt;&gt;"",C150&lt;&gt;" -  -  -  -  - "),VLOOKUP(C150,exp!$A$8:$B$507,2,FALSE),"")</f>
        <v/>
      </c>
      <c r="C150" s="60"/>
      <c r="D150" s="113"/>
      <c r="E150" s="114"/>
      <c r="F150" s="113"/>
      <c r="G150" s="103" t="str">
        <f t="shared" si="2"/>
        <v>Няма избран разход</v>
      </c>
    </row>
    <row r="151" spans="1:7" x14ac:dyDescent="0.25">
      <c r="A151" s="102">
        <v>144</v>
      </c>
      <c r="B151" s="102" t="str">
        <f>IF(AND(C151&lt;&gt;"",C151&lt;&gt;" -  -  -  -  - "),VLOOKUP(C151,exp!$A$8:$B$507,2,FALSE),"")</f>
        <v/>
      </c>
      <c r="C151" s="60"/>
      <c r="D151" s="113"/>
      <c r="E151" s="114"/>
      <c r="F151" s="113"/>
      <c r="G151" s="103" t="str">
        <f t="shared" si="2"/>
        <v>Няма избран разход</v>
      </c>
    </row>
    <row r="152" spans="1:7" x14ac:dyDescent="0.25">
      <c r="A152" s="69">
        <v>145</v>
      </c>
      <c r="B152" s="102" t="str">
        <f>IF(AND(C152&lt;&gt;"",C152&lt;&gt;" -  -  -  -  - "),VLOOKUP(C152,exp!$A$8:$B$507,2,FALSE),"")</f>
        <v/>
      </c>
      <c r="C152" s="60"/>
      <c r="D152" s="113"/>
      <c r="E152" s="114"/>
      <c r="F152" s="113"/>
      <c r="G152" s="103" t="str">
        <f t="shared" si="2"/>
        <v>Няма избран разход</v>
      </c>
    </row>
    <row r="153" spans="1:7" x14ac:dyDescent="0.25">
      <c r="A153" s="102">
        <v>146</v>
      </c>
      <c r="B153" s="102" t="str">
        <f>IF(AND(C153&lt;&gt;"",C153&lt;&gt;" -  -  -  -  - "),VLOOKUP(C153,exp!$A$8:$B$507,2,FALSE),"")</f>
        <v/>
      </c>
      <c r="C153" s="60"/>
      <c r="D153" s="113"/>
      <c r="E153" s="114"/>
      <c r="F153" s="113"/>
      <c r="G153" s="103" t="str">
        <f t="shared" si="2"/>
        <v>Няма избран разход</v>
      </c>
    </row>
    <row r="154" spans="1:7" x14ac:dyDescent="0.25">
      <c r="A154" s="102">
        <v>147</v>
      </c>
      <c r="B154" s="102" t="str">
        <f>IF(AND(C154&lt;&gt;"",C154&lt;&gt;" -  -  -  -  - "),VLOOKUP(C154,exp!$A$8:$B$507,2,FALSE),"")</f>
        <v/>
      </c>
      <c r="C154" s="60"/>
      <c r="D154" s="113"/>
      <c r="E154" s="114"/>
      <c r="F154" s="113"/>
      <c r="G154" s="103" t="str">
        <f t="shared" si="2"/>
        <v>Няма избран разход</v>
      </c>
    </row>
    <row r="155" spans="1:7" x14ac:dyDescent="0.25">
      <c r="A155" s="69">
        <v>148</v>
      </c>
      <c r="B155" s="102" t="str">
        <f>IF(AND(C155&lt;&gt;"",C155&lt;&gt;" -  -  -  -  - "),VLOOKUP(C155,exp!$A$8:$B$507,2,FALSE),"")</f>
        <v/>
      </c>
      <c r="C155" s="60"/>
      <c r="D155" s="113"/>
      <c r="E155" s="114"/>
      <c r="F155" s="113"/>
      <c r="G155" s="103" t="str">
        <f t="shared" si="2"/>
        <v>Няма избран разход</v>
      </c>
    </row>
    <row r="156" spans="1:7" x14ac:dyDescent="0.25">
      <c r="A156" s="102">
        <v>149</v>
      </c>
      <c r="B156" s="102" t="str">
        <f>IF(AND(C156&lt;&gt;"",C156&lt;&gt;" -  -  -  -  - "),VLOOKUP(C156,exp!$A$8:$B$507,2,FALSE),"")</f>
        <v/>
      </c>
      <c r="C156" s="60"/>
      <c r="D156" s="113"/>
      <c r="E156" s="114"/>
      <c r="F156" s="113"/>
      <c r="G156" s="103" t="str">
        <f t="shared" si="2"/>
        <v>Няма избран разход</v>
      </c>
    </row>
    <row r="157" spans="1:7" x14ac:dyDescent="0.25">
      <c r="A157" s="102">
        <v>150</v>
      </c>
      <c r="B157" s="102" t="str">
        <f>IF(AND(C157&lt;&gt;"",C157&lt;&gt;" -  -  -  -  - "),VLOOKUP(C157,exp!$A$8:$B$507,2,FALSE),"")</f>
        <v/>
      </c>
      <c r="C157" s="60"/>
      <c r="D157" s="113"/>
      <c r="E157" s="114"/>
      <c r="F157" s="113"/>
      <c r="G157" s="103" t="str">
        <f t="shared" si="2"/>
        <v>Няма избран разход</v>
      </c>
    </row>
    <row r="158" spans="1:7" x14ac:dyDescent="0.25">
      <c r="A158" s="69">
        <v>151</v>
      </c>
      <c r="B158" s="102" t="str">
        <f>IF(AND(C158&lt;&gt;"",C158&lt;&gt;" -  -  -  -  - "),VLOOKUP(C158,exp!$A$8:$B$507,2,FALSE),"")</f>
        <v/>
      </c>
      <c r="C158" s="60"/>
      <c r="D158" s="113"/>
      <c r="E158" s="114"/>
      <c r="F158" s="113"/>
      <c r="G158" s="103" t="str">
        <f t="shared" si="2"/>
        <v>Няма избран разход</v>
      </c>
    </row>
    <row r="159" spans="1:7" x14ac:dyDescent="0.25">
      <c r="A159" s="102">
        <v>152</v>
      </c>
      <c r="B159" s="102" t="str">
        <f>IF(AND(C159&lt;&gt;"",C159&lt;&gt;" -  -  -  -  - "),VLOOKUP(C159,exp!$A$8:$B$507,2,FALSE),"")</f>
        <v/>
      </c>
      <c r="C159" s="60"/>
      <c r="D159" s="113"/>
      <c r="E159" s="114"/>
      <c r="F159" s="113"/>
      <c r="G159" s="103" t="str">
        <f t="shared" si="2"/>
        <v>Няма избран разход</v>
      </c>
    </row>
    <row r="160" spans="1:7" x14ac:dyDescent="0.25">
      <c r="A160" s="102">
        <v>153</v>
      </c>
      <c r="B160" s="102" t="str">
        <f>IF(AND(C160&lt;&gt;"",C160&lt;&gt;" -  -  -  -  - "),VLOOKUP(C160,exp!$A$8:$B$507,2,FALSE),"")</f>
        <v/>
      </c>
      <c r="C160" s="60"/>
      <c r="D160" s="113"/>
      <c r="E160" s="114"/>
      <c r="F160" s="113"/>
      <c r="G160" s="103" t="str">
        <f t="shared" si="2"/>
        <v>Няма избран разход</v>
      </c>
    </row>
    <row r="161" spans="1:7" x14ac:dyDescent="0.25">
      <c r="A161" s="69">
        <v>154</v>
      </c>
      <c r="B161" s="102" t="str">
        <f>IF(AND(C161&lt;&gt;"",C161&lt;&gt;" -  -  -  -  - "),VLOOKUP(C161,exp!$A$8:$B$507,2,FALSE),"")</f>
        <v/>
      </c>
      <c r="C161" s="60"/>
      <c r="D161" s="113"/>
      <c r="E161" s="114"/>
      <c r="F161" s="113"/>
      <c r="G161" s="103" t="str">
        <f t="shared" si="2"/>
        <v>Няма избран разход</v>
      </c>
    </row>
    <row r="162" spans="1:7" x14ac:dyDescent="0.25">
      <c r="A162" s="102">
        <v>155</v>
      </c>
      <c r="B162" s="102" t="str">
        <f>IF(AND(C162&lt;&gt;"",C162&lt;&gt;" -  -  -  -  - "),VLOOKUP(C162,exp!$A$8:$B$507,2,FALSE),"")</f>
        <v/>
      </c>
      <c r="C162" s="60"/>
      <c r="D162" s="113"/>
      <c r="E162" s="114"/>
      <c r="F162" s="113"/>
      <c r="G162" s="103" t="str">
        <f t="shared" si="2"/>
        <v>Няма избран разход</v>
      </c>
    </row>
    <row r="163" spans="1:7" x14ac:dyDescent="0.25">
      <c r="A163" s="102">
        <v>156</v>
      </c>
      <c r="B163" s="102" t="str">
        <f>IF(AND(C163&lt;&gt;"",C163&lt;&gt;" -  -  -  -  - "),VLOOKUP(C163,exp!$A$8:$B$507,2,FALSE),"")</f>
        <v/>
      </c>
      <c r="C163" s="60"/>
      <c r="D163" s="113"/>
      <c r="E163" s="114"/>
      <c r="F163" s="113"/>
      <c r="G163" s="103" t="str">
        <f t="shared" si="2"/>
        <v>Няма избран разход</v>
      </c>
    </row>
    <row r="164" spans="1:7" x14ac:dyDescent="0.25">
      <c r="A164" s="69">
        <v>157</v>
      </c>
      <c r="B164" s="102" t="str">
        <f>IF(AND(C164&lt;&gt;"",C164&lt;&gt;" -  -  -  -  - "),VLOOKUP(C164,exp!$A$8:$B$507,2,FALSE),"")</f>
        <v/>
      </c>
      <c r="C164" s="60"/>
      <c r="D164" s="113"/>
      <c r="E164" s="114"/>
      <c r="F164" s="113"/>
      <c r="G164" s="103" t="str">
        <f t="shared" si="2"/>
        <v>Няма избран разход</v>
      </c>
    </row>
    <row r="165" spans="1:7" x14ac:dyDescent="0.25">
      <c r="A165" s="102">
        <v>158</v>
      </c>
      <c r="B165" s="102" t="str">
        <f>IF(AND(C165&lt;&gt;"",C165&lt;&gt;" -  -  -  -  - "),VLOOKUP(C165,exp!$A$8:$B$507,2,FALSE),"")</f>
        <v/>
      </c>
      <c r="C165" s="60"/>
      <c r="D165" s="113"/>
      <c r="E165" s="114"/>
      <c r="F165" s="113"/>
      <c r="G165" s="103" t="str">
        <f t="shared" si="2"/>
        <v>Няма избран разход</v>
      </c>
    </row>
    <row r="166" spans="1:7" x14ac:dyDescent="0.25">
      <c r="A166" s="102">
        <v>159</v>
      </c>
      <c r="B166" s="102" t="str">
        <f>IF(AND(C166&lt;&gt;"",C166&lt;&gt;" -  -  -  -  - "),VLOOKUP(C166,exp!$A$8:$B$507,2,FALSE),"")</f>
        <v/>
      </c>
      <c r="C166" s="60"/>
      <c r="D166" s="113"/>
      <c r="E166" s="114"/>
      <c r="F166" s="113"/>
      <c r="G166" s="103" t="str">
        <f t="shared" si="2"/>
        <v>Няма избран разход</v>
      </c>
    </row>
    <row r="167" spans="1:7" x14ac:dyDescent="0.25">
      <c r="A167" s="69">
        <v>160</v>
      </c>
      <c r="B167" s="102" t="str">
        <f>IF(AND(C167&lt;&gt;"",C167&lt;&gt;" -  -  -  -  - "),VLOOKUP(C167,exp!$A$8:$B$507,2,FALSE),"")</f>
        <v/>
      </c>
      <c r="C167" s="60"/>
      <c r="D167" s="113"/>
      <c r="E167" s="114"/>
      <c r="F167" s="113"/>
      <c r="G167" s="103" t="str">
        <f t="shared" si="2"/>
        <v>Няма избран разход</v>
      </c>
    </row>
    <row r="168" spans="1:7" x14ac:dyDescent="0.25">
      <c r="A168" s="102">
        <v>161</v>
      </c>
      <c r="B168" s="102" t="str">
        <f>IF(AND(C168&lt;&gt;"",C168&lt;&gt;" -  -  -  -  - "),VLOOKUP(C168,exp!$A$8:$B$507,2,FALSE),"")</f>
        <v/>
      </c>
      <c r="C168" s="60"/>
      <c r="D168" s="113"/>
      <c r="E168" s="114"/>
      <c r="F168" s="113"/>
      <c r="G168" s="103" t="str">
        <f t="shared" si="2"/>
        <v>Няма избран разход</v>
      </c>
    </row>
    <row r="169" spans="1:7" x14ac:dyDescent="0.25">
      <c r="A169" s="102">
        <v>162</v>
      </c>
      <c r="B169" s="102" t="str">
        <f>IF(AND(C169&lt;&gt;"",C169&lt;&gt;" -  -  -  -  - "),VLOOKUP(C169,exp!$A$8:$B$507,2,FALSE),"")</f>
        <v/>
      </c>
      <c r="C169" s="60"/>
      <c r="D169" s="113"/>
      <c r="E169" s="114"/>
      <c r="F169" s="113"/>
      <c r="G169" s="103" t="str">
        <f t="shared" si="2"/>
        <v>Няма избран разход</v>
      </c>
    </row>
    <row r="170" spans="1:7" x14ac:dyDescent="0.25">
      <c r="A170" s="69">
        <v>163</v>
      </c>
      <c r="B170" s="102" t="str">
        <f>IF(AND(C170&lt;&gt;"",C170&lt;&gt;" -  -  -  -  - "),VLOOKUP(C170,exp!$A$8:$B$507,2,FALSE),"")</f>
        <v/>
      </c>
      <c r="C170" s="60"/>
      <c r="D170" s="113"/>
      <c r="E170" s="114"/>
      <c r="F170" s="113"/>
      <c r="G170" s="103" t="str">
        <f t="shared" si="2"/>
        <v>Няма избран разход</v>
      </c>
    </row>
    <row r="171" spans="1:7" x14ac:dyDescent="0.25">
      <c r="A171" s="102">
        <v>164</v>
      </c>
      <c r="B171" s="102" t="str">
        <f>IF(AND(C171&lt;&gt;"",C171&lt;&gt;" -  -  -  -  - "),VLOOKUP(C171,exp!$A$8:$B$507,2,FALSE),"")</f>
        <v/>
      </c>
      <c r="C171" s="60"/>
      <c r="D171" s="113"/>
      <c r="E171" s="114"/>
      <c r="F171" s="113"/>
      <c r="G171" s="103" t="str">
        <f t="shared" si="2"/>
        <v>Няма избран разход</v>
      </c>
    </row>
    <row r="172" spans="1:7" x14ac:dyDescent="0.25">
      <c r="A172" s="102">
        <v>165</v>
      </c>
      <c r="B172" s="102" t="str">
        <f>IF(AND(C172&lt;&gt;"",C172&lt;&gt;" -  -  -  -  - "),VLOOKUP(C172,exp!$A$8:$B$507,2,FALSE),"")</f>
        <v/>
      </c>
      <c r="C172" s="60"/>
      <c r="D172" s="113"/>
      <c r="E172" s="114"/>
      <c r="F172" s="113"/>
      <c r="G172" s="103" t="str">
        <f t="shared" si="2"/>
        <v>Няма избран разход</v>
      </c>
    </row>
    <row r="173" spans="1:7" x14ac:dyDescent="0.25">
      <c r="A173" s="69">
        <v>166</v>
      </c>
      <c r="B173" s="102" t="str">
        <f>IF(AND(C173&lt;&gt;"",C173&lt;&gt;" -  -  -  -  - "),VLOOKUP(C173,exp!$A$8:$B$507,2,FALSE),"")</f>
        <v/>
      </c>
      <c r="C173" s="60"/>
      <c r="D173" s="113"/>
      <c r="E173" s="114"/>
      <c r="F173" s="113"/>
      <c r="G173" s="103" t="str">
        <f t="shared" si="2"/>
        <v>Няма избран разход</v>
      </c>
    </row>
    <row r="174" spans="1:7" x14ac:dyDescent="0.25">
      <c r="A174" s="102">
        <v>167</v>
      </c>
      <c r="B174" s="102" t="str">
        <f>IF(AND(C174&lt;&gt;"",C174&lt;&gt;" -  -  -  -  - "),VLOOKUP(C174,exp!$A$8:$B$507,2,FALSE),"")</f>
        <v/>
      </c>
      <c r="C174" s="60"/>
      <c r="D174" s="113"/>
      <c r="E174" s="114"/>
      <c r="F174" s="113"/>
      <c r="G174" s="103" t="str">
        <f t="shared" si="2"/>
        <v>Няма избран разход</v>
      </c>
    </row>
    <row r="175" spans="1:7" x14ac:dyDescent="0.25">
      <c r="A175" s="102">
        <v>168</v>
      </c>
      <c r="B175" s="102" t="str">
        <f>IF(AND(C175&lt;&gt;"",C175&lt;&gt;" -  -  -  -  - "),VLOOKUP(C175,exp!$A$8:$B$507,2,FALSE),"")</f>
        <v/>
      </c>
      <c r="C175" s="60"/>
      <c r="D175" s="113"/>
      <c r="E175" s="114"/>
      <c r="F175" s="113"/>
      <c r="G175" s="103" t="str">
        <f t="shared" si="2"/>
        <v>Няма избран разход</v>
      </c>
    </row>
    <row r="176" spans="1:7" x14ac:dyDescent="0.25">
      <c r="A176" s="69">
        <v>169</v>
      </c>
      <c r="B176" s="102" t="str">
        <f>IF(AND(C176&lt;&gt;"",C176&lt;&gt;" -  -  -  -  - "),VLOOKUP(C176,exp!$A$8:$B$507,2,FALSE),"")</f>
        <v/>
      </c>
      <c r="C176" s="60"/>
      <c r="D176" s="113"/>
      <c r="E176" s="114"/>
      <c r="F176" s="113"/>
      <c r="G176" s="103" t="str">
        <f t="shared" si="2"/>
        <v>Няма избран разход</v>
      </c>
    </row>
    <row r="177" spans="1:7" x14ac:dyDescent="0.25">
      <c r="A177" s="102">
        <v>170</v>
      </c>
      <c r="B177" s="102" t="str">
        <f>IF(AND(C177&lt;&gt;"",C177&lt;&gt;" -  -  -  -  - "),VLOOKUP(C177,exp!$A$8:$B$507,2,FALSE),"")</f>
        <v/>
      </c>
      <c r="C177" s="60"/>
      <c r="D177" s="113"/>
      <c r="E177" s="114"/>
      <c r="F177" s="113"/>
      <c r="G177" s="103" t="str">
        <f t="shared" si="2"/>
        <v>Няма избран разход</v>
      </c>
    </row>
    <row r="178" spans="1:7" x14ac:dyDescent="0.25">
      <c r="A178" s="102">
        <v>171</v>
      </c>
      <c r="B178" s="102" t="str">
        <f>IF(AND(C178&lt;&gt;"",C178&lt;&gt;" -  -  -  -  - "),VLOOKUP(C178,exp!$A$8:$B$507,2,FALSE),"")</f>
        <v/>
      </c>
      <c r="C178" s="60"/>
      <c r="D178" s="113"/>
      <c r="E178" s="114"/>
      <c r="F178" s="113"/>
      <c r="G178" s="103" t="str">
        <f t="shared" si="2"/>
        <v>Няма избран разход</v>
      </c>
    </row>
    <row r="179" spans="1:7" x14ac:dyDescent="0.25">
      <c r="A179" s="69">
        <v>172</v>
      </c>
      <c r="B179" s="102" t="str">
        <f>IF(AND(C179&lt;&gt;"",C179&lt;&gt;" -  -  -  -  - "),VLOOKUP(C179,exp!$A$8:$B$507,2,FALSE),"")</f>
        <v/>
      </c>
      <c r="C179" s="60"/>
      <c r="D179" s="113"/>
      <c r="E179" s="114"/>
      <c r="F179" s="113"/>
      <c r="G179" s="103" t="str">
        <f t="shared" si="2"/>
        <v>Няма избран разход</v>
      </c>
    </row>
    <row r="180" spans="1:7" x14ac:dyDescent="0.25">
      <c r="A180" s="102">
        <v>173</v>
      </c>
      <c r="B180" s="102" t="str">
        <f>IF(AND(C180&lt;&gt;"",C180&lt;&gt;" -  -  -  -  - "),VLOOKUP(C180,exp!$A$8:$B$507,2,FALSE),"")</f>
        <v/>
      </c>
      <c r="C180" s="60"/>
      <c r="D180" s="113"/>
      <c r="E180" s="114"/>
      <c r="F180" s="113"/>
      <c r="G180" s="103" t="str">
        <f t="shared" si="2"/>
        <v>Няма избран разход</v>
      </c>
    </row>
    <row r="181" spans="1:7" x14ac:dyDescent="0.25">
      <c r="A181" s="102">
        <v>174</v>
      </c>
      <c r="B181" s="102" t="str">
        <f>IF(AND(C181&lt;&gt;"",C181&lt;&gt;" -  -  -  -  - "),VLOOKUP(C181,exp!$A$8:$B$507,2,FALSE),"")</f>
        <v/>
      </c>
      <c r="C181" s="60"/>
      <c r="D181" s="113"/>
      <c r="E181" s="114"/>
      <c r="F181" s="113"/>
      <c r="G181" s="103" t="str">
        <f t="shared" si="2"/>
        <v>Няма избран разход</v>
      </c>
    </row>
    <row r="182" spans="1:7" x14ac:dyDescent="0.25">
      <c r="A182" s="69">
        <v>175</v>
      </c>
      <c r="B182" s="102" t="str">
        <f>IF(AND(C182&lt;&gt;"",C182&lt;&gt;" -  -  -  -  - "),VLOOKUP(C182,exp!$A$8:$B$507,2,FALSE),"")</f>
        <v/>
      </c>
      <c r="C182" s="60"/>
      <c r="D182" s="113"/>
      <c r="E182" s="114"/>
      <c r="F182" s="113"/>
      <c r="G182" s="103" t="str">
        <f t="shared" si="2"/>
        <v>Няма избран разход</v>
      </c>
    </row>
    <row r="183" spans="1:7" x14ac:dyDescent="0.25">
      <c r="A183" s="102">
        <v>176</v>
      </c>
      <c r="B183" s="102" t="str">
        <f>IF(AND(C183&lt;&gt;"",C183&lt;&gt;" -  -  -  -  - "),VLOOKUP(C183,exp!$A$8:$B$507,2,FALSE),"")</f>
        <v/>
      </c>
      <c r="C183" s="60"/>
      <c r="D183" s="113"/>
      <c r="E183" s="114"/>
      <c r="F183" s="113"/>
      <c r="G183" s="103" t="str">
        <f t="shared" si="2"/>
        <v>Няма избран разход</v>
      </c>
    </row>
    <row r="184" spans="1:7" x14ac:dyDescent="0.25">
      <c r="A184" s="102">
        <v>177</v>
      </c>
      <c r="B184" s="102" t="str">
        <f>IF(AND(C184&lt;&gt;"",C184&lt;&gt;" -  -  -  -  - "),VLOOKUP(C184,exp!$A$8:$B$507,2,FALSE),"")</f>
        <v/>
      </c>
      <c r="C184" s="60"/>
      <c r="D184" s="113"/>
      <c r="E184" s="114"/>
      <c r="F184" s="113"/>
      <c r="G184" s="103" t="str">
        <f t="shared" si="2"/>
        <v>Няма избран разход</v>
      </c>
    </row>
    <row r="185" spans="1:7" x14ac:dyDescent="0.25">
      <c r="A185" s="69">
        <v>178</v>
      </c>
      <c r="B185" s="102" t="str">
        <f>IF(AND(C185&lt;&gt;"",C185&lt;&gt;" -  -  -  -  - "),VLOOKUP(C185,exp!$A$8:$B$507,2,FALSE),"")</f>
        <v/>
      </c>
      <c r="C185" s="60"/>
      <c r="D185" s="113"/>
      <c r="E185" s="114"/>
      <c r="F185" s="113"/>
      <c r="G185" s="103" t="str">
        <f t="shared" si="2"/>
        <v>Няма избран разход</v>
      </c>
    </row>
    <row r="186" spans="1:7" x14ac:dyDescent="0.25">
      <c r="A186" s="102">
        <v>179</v>
      </c>
      <c r="B186" s="102" t="str">
        <f>IF(AND(C186&lt;&gt;"",C186&lt;&gt;" -  -  -  -  - "),VLOOKUP(C186,exp!$A$8:$B$507,2,FALSE),"")</f>
        <v/>
      </c>
      <c r="C186" s="60"/>
      <c r="D186" s="113"/>
      <c r="E186" s="114"/>
      <c r="F186" s="113"/>
      <c r="G186" s="103" t="str">
        <f t="shared" si="2"/>
        <v>Няма избран разход</v>
      </c>
    </row>
    <row r="187" spans="1:7" x14ac:dyDescent="0.25">
      <c r="A187" s="102">
        <v>180</v>
      </c>
      <c r="B187" s="102" t="str">
        <f>IF(AND(C187&lt;&gt;"",C187&lt;&gt;" -  -  -  -  - "),VLOOKUP(C187,exp!$A$8:$B$507,2,FALSE),"")</f>
        <v/>
      </c>
      <c r="C187" s="60"/>
      <c r="D187" s="113"/>
      <c r="E187" s="114"/>
      <c r="F187" s="113"/>
      <c r="G187" s="103" t="str">
        <f t="shared" si="2"/>
        <v>Няма избран разход</v>
      </c>
    </row>
    <row r="188" spans="1:7" x14ac:dyDescent="0.25">
      <c r="A188" s="69">
        <v>181</v>
      </c>
      <c r="B188" s="102" t="str">
        <f>IF(AND(C188&lt;&gt;"",C188&lt;&gt;" -  -  -  -  - "),VLOOKUP(C188,exp!$A$8:$B$507,2,FALSE),"")</f>
        <v/>
      </c>
      <c r="C188" s="60"/>
      <c r="D188" s="113"/>
      <c r="E188" s="114"/>
      <c r="F188" s="113"/>
      <c r="G188" s="103" t="str">
        <f t="shared" si="2"/>
        <v>Няма избран разход</v>
      </c>
    </row>
    <row r="189" spans="1:7" x14ac:dyDescent="0.25">
      <c r="A189" s="102">
        <v>182</v>
      </c>
      <c r="B189" s="102" t="str">
        <f>IF(AND(C189&lt;&gt;"",C189&lt;&gt;" -  -  -  -  - "),VLOOKUP(C189,exp!$A$8:$B$507,2,FALSE),"")</f>
        <v/>
      </c>
      <c r="C189" s="60"/>
      <c r="D189" s="113"/>
      <c r="E189" s="114"/>
      <c r="F189" s="113"/>
      <c r="G189" s="103" t="str">
        <f t="shared" si="2"/>
        <v>Няма избран разход</v>
      </c>
    </row>
    <row r="190" spans="1:7" x14ac:dyDescent="0.25">
      <c r="A190" s="102">
        <v>183</v>
      </c>
      <c r="B190" s="102" t="str">
        <f>IF(AND(C190&lt;&gt;"",C190&lt;&gt;" -  -  -  -  - "),VLOOKUP(C190,exp!$A$8:$B$507,2,FALSE),"")</f>
        <v/>
      </c>
      <c r="C190" s="60"/>
      <c r="D190" s="113"/>
      <c r="E190" s="114"/>
      <c r="F190" s="113"/>
      <c r="G190" s="103" t="str">
        <f t="shared" si="2"/>
        <v>Няма избран разход</v>
      </c>
    </row>
    <row r="191" spans="1:7" x14ac:dyDescent="0.25">
      <c r="A191" s="69">
        <v>184</v>
      </c>
      <c r="B191" s="102" t="str">
        <f>IF(AND(C191&lt;&gt;"",C191&lt;&gt;" -  -  -  -  - "),VLOOKUP(C191,exp!$A$8:$B$507,2,FALSE),"")</f>
        <v/>
      </c>
      <c r="C191" s="60"/>
      <c r="D191" s="113"/>
      <c r="E191" s="114"/>
      <c r="F191" s="113"/>
      <c r="G191" s="103" t="str">
        <f t="shared" si="2"/>
        <v>Няма избран разход</v>
      </c>
    </row>
    <row r="192" spans="1:7" x14ac:dyDescent="0.25">
      <c r="A192" s="102">
        <v>185</v>
      </c>
      <c r="B192" s="102" t="str">
        <f>IF(AND(C192&lt;&gt;"",C192&lt;&gt;" -  -  -  -  - "),VLOOKUP(C192,exp!$A$8:$B$507,2,FALSE),"")</f>
        <v/>
      </c>
      <c r="C192" s="60"/>
      <c r="D192" s="113"/>
      <c r="E192" s="114"/>
      <c r="F192" s="113"/>
      <c r="G192" s="103" t="str">
        <f t="shared" si="2"/>
        <v>Няма избран разход</v>
      </c>
    </row>
    <row r="193" spans="1:7" x14ac:dyDescent="0.25">
      <c r="A193" s="102">
        <v>186</v>
      </c>
      <c r="B193" s="102" t="str">
        <f>IF(AND(C193&lt;&gt;"",C193&lt;&gt;" -  -  -  -  - "),VLOOKUP(C193,exp!$A$8:$B$507,2,FALSE),"")</f>
        <v/>
      </c>
      <c r="C193" s="60"/>
      <c r="D193" s="113"/>
      <c r="E193" s="114"/>
      <c r="F193" s="113"/>
      <c r="G193" s="103" t="str">
        <f t="shared" si="2"/>
        <v>Няма избран разход</v>
      </c>
    </row>
    <row r="194" spans="1:7" x14ac:dyDescent="0.25">
      <c r="A194" s="69">
        <v>187</v>
      </c>
      <c r="B194" s="102" t="str">
        <f>IF(AND(C194&lt;&gt;"",C194&lt;&gt;" -  -  -  -  - "),VLOOKUP(C194,exp!$A$8:$B$507,2,FALSE),"")</f>
        <v/>
      </c>
      <c r="C194" s="60"/>
      <c r="D194" s="113"/>
      <c r="E194" s="114"/>
      <c r="F194" s="113"/>
      <c r="G194" s="103" t="str">
        <f t="shared" si="2"/>
        <v>Няма избран разход</v>
      </c>
    </row>
    <row r="195" spans="1:7" x14ac:dyDescent="0.25">
      <c r="A195" s="102">
        <v>188</v>
      </c>
      <c r="B195" s="102" t="str">
        <f>IF(AND(C195&lt;&gt;"",C195&lt;&gt;" -  -  -  -  - "),VLOOKUP(C195,exp!$A$8:$B$507,2,FALSE),"")</f>
        <v/>
      </c>
      <c r="C195" s="60"/>
      <c r="D195" s="113"/>
      <c r="E195" s="114"/>
      <c r="F195" s="113"/>
      <c r="G195" s="103" t="str">
        <f t="shared" si="2"/>
        <v>Няма избран разход</v>
      </c>
    </row>
    <row r="196" spans="1:7" x14ac:dyDescent="0.25">
      <c r="A196" s="102">
        <v>189</v>
      </c>
      <c r="B196" s="102" t="str">
        <f>IF(AND(C196&lt;&gt;"",C196&lt;&gt;" -  -  -  -  - "),VLOOKUP(C196,exp!$A$8:$B$507,2,FALSE),"")</f>
        <v/>
      </c>
      <c r="C196" s="60"/>
      <c r="D196" s="113"/>
      <c r="E196" s="114"/>
      <c r="F196" s="113"/>
      <c r="G196" s="103" t="str">
        <f t="shared" si="2"/>
        <v>Няма избран разход</v>
      </c>
    </row>
    <row r="197" spans="1:7" x14ac:dyDescent="0.25">
      <c r="A197" s="69">
        <v>190</v>
      </c>
      <c r="B197" s="102" t="str">
        <f>IF(AND(C197&lt;&gt;"",C197&lt;&gt;" -  -  -  -  - "),VLOOKUP(C197,exp!$A$8:$B$507,2,FALSE),"")</f>
        <v/>
      </c>
      <c r="C197" s="60"/>
      <c r="D197" s="113"/>
      <c r="E197" s="114"/>
      <c r="F197" s="113"/>
      <c r="G197" s="103" t="str">
        <f t="shared" si="2"/>
        <v>Няма избран разход</v>
      </c>
    </row>
    <row r="198" spans="1:7" x14ac:dyDescent="0.25">
      <c r="A198" s="102">
        <v>191</v>
      </c>
      <c r="B198" s="102" t="str">
        <f>IF(AND(C198&lt;&gt;"",C198&lt;&gt;" -  -  -  -  - "),VLOOKUP(C198,exp!$A$8:$B$507,2,FALSE),"")</f>
        <v/>
      </c>
      <c r="C198" s="60"/>
      <c r="D198" s="113"/>
      <c r="E198" s="114"/>
      <c r="F198" s="113"/>
      <c r="G198" s="103" t="str">
        <f t="shared" si="2"/>
        <v>Няма избран разход</v>
      </c>
    </row>
    <row r="199" spans="1:7" x14ac:dyDescent="0.25">
      <c r="A199" s="102">
        <v>192</v>
      </c>
      <c r="B199" s="102" t="str">
        <f>IF(AND(C199&lt;&gt;"",C199&lt;&gt;" -  -  -  -  - "),VLOOKUP(C199,exp!$A$8:$B$507,2,FALSE),"")</f>
        <v/>
      </c>
      <c r="C199" s="60"/>
      <c r="D199" s="113"/>
      <c r="E199" s="114"/>
      <c r="F199" s="113"/>
      <c r="G199" s="103" t="str">
        <f t="shared" si="2"/>
        <v>Няма избран разход</v>
      </c>
    </row>
    <row r="200" spans="1:7" x14ac:dyDescent="0.25">
      <c r="A200" s="69">
        <v>193</v>
      </c>
      <c r="B200" s="102" t="str">
        <f>IF(AND(C200&lt;&gt;"",C200&lt;&gt;" -  -  -  -  - "),VLOOKUP(C200,exp!$A$8:$B$507,2,FALSE),"")</f>
        <v/>
      </c>
      <c r="C200" s="60"/>
      <c r="D200" s="113"/>
      <c r="E200" s="114"/>
      <c r="F200" s="113"/>
      <c r="G200" s="103" t="str">
        <f t="shared" si="2"/>
        <v>Няма избран разход</v>
      </c>
    </row>
    <row r="201" spans="1:7" x14ac:dyDescent="0.25">
      <c r="A201" s="102">
        <v>194</v>
      </c>
      <c r="B201" s="102" t="str">
        <f>IF(AND(C201&lt;&gt;"",C201&lt;&gt;" -  -  -  -  - "),VLOOKUP(C201,exp!$A$8:$B$507,2,FALSE),"")</f>
        <v/>
      </c>
      <c r="C201" s="60"/>
      <c r="D201" s="113"/>
      <c r="E201" s="114"/>
      <c r="F201" s="113"/>
      <c r="G201" s="103" t="str">
        <f t="shared" ref="G201:G264" si="3">IF(B201&lt;&gt;"",IF(AND(D201&lt;&gt;"",E201&lt;&gt;""),"","Задължителни полета - Наименование/Дата"),"Няма избран разход")</f>
        <v>Няма избран разход</v>
      </c>
    </row>
    <row r="202" spans="1:7" x14ac:dyDescent="0.25">
      <c r="A202" s="102">
        <v>195</v>
      </c>
      <c r="B202" s="102" t="str">
        <f>IF(AND(C202&lt;&gt;"",C202&lt;&gt;" -  -  -  -  - "),VLOOKUP(C202,exp!$A$8:$B$507,2,FALSE),"")</f>
        <v/>
      </c>
      <c r="C202" s="60"/>
      <c r="D202" s="113"/>
      <c r="E202" s="114"/>
      <c r="F202" s="113"/>
      <c r="G202" s="103" t="str">
        <f t="shared" si="3"/>
        <v>Няма избран разход</v>
      </c>
    </row>
    <row r="203" spans="1:7" x14ac:dyDescent="0.25">
      <c r="A203" s="69">
        <v>196</v>
      </c>
      <c r="B203" s="102" t="str">
        <f>IF(AND(C203&lt;&gt;"",C203&lt;&gt;" -  -  -  -  - "),VLOOKUP(C203,exp!$A$8:$B$507,2,FALSE),"")</f>
        <v/>
      </c>
      <c r="C203" s="60"/>
      <c r="D203" s="113"/>
      <c r="E203" s="114"/>
      <c r="F203" s="113"/>
      <c r="G203" s="103" t="str">
        <f t="shared" si="3"/>
        <v>Няма избран разход</v>
      </c>
    </row>
    <row r="204" spans="1:7" x14ac:dyDescent="0.25">
      <c r="A204" s="102">
        <v>197</v>
      </c>
      <c r="B204" s="102" t="str">
        <f>IF(AND(C204&lt;&gt;"",C204&lt;&gt;" -  -  -  -  - "),VLOOKUP(C204,exp!$A$8:$B$507,2,FALSE),"")</f>
        <v/>
      </c>
      <c r="C204" s="60"/>
      <c r="D204" s="113"/>
      <c r="E204" s="114"/>
      <c r="F204" s="113"/>
      <c r="G204" s="103" t="str">
        <f t="shared" si="3"/>
        <v>Няма избран разход</v>
      </c>
    </row>
    <row r="205" spans="1:7" x14ac:dyDescent="0.25">
      <c r="A205" s="102">
        <v>198</v>
      </c>
      <c r="B205" s="102" t="str">
        <f>IF(AND(C205&lt;&gt;"",C205&lt;&gt;" -  -  -  -  - "),VLOOKUP(C205,exp!$A$8:$B$507,2,FALSE),"")</f>
        <v/>
      </c>
      <c r="C205" s="60"/>
      <c r="D205" s="113"/>
      <c r="E205" s="114"/>
      <c r="F205" s="113"/>
      <c r="G205" s="103" t="str">
        <f t="shared" si="3"/>
        <v>Няма избран разход</v>
      </c>
    </row>
    <row r="206" spans="1:7" x14ac:dyDescent="0.25">
      <c r="A206" s="69">
        <v>199</v>
      </c>
      <c r="B206" s="102" t="str">
        <f>IF(AND(C206&lt;&gt;"",C206&lt;&gt;" -  -  -  -  - "),VLOOKUP(C206,exp!$A$8:$B$507,2,FALSE),"")</f>
        <v/>
      </c>
      <c r="C206" s="60"/>
      <c r="D206" s="113"/>
      <c r="E206" s="114"/>
      <c r="F206" s="113"/>
      <c r="G206" s="103" t="str">
        <f t="shared" si="3"/>
        <v>Няма избран разход</v>
      </c>
    </row>
    <row r="207" spans="1:7" x14ac:dyDescent="0.25">
      <c r="A207" s="102">
        <v>200</v>
      </c>
      <c r="B207" s="102" t="str">
        <f>IF(AND(C207&lt;&gt;"",C207&lt;&gt;" -  -  -  -  - "),VLOOKUP(C207,exp!$A$8:$B$507,2,FALSE),"")</f>
        <v/>
      </c>
      <c r="C207" s="60"/>
      <c r="D207" s="113"/>
      <c r="E207" s="114"/>
      <c r="F207" s="113"/>
      <c r="G207" s="103" t="str">
        <f t="shared" si="3"/>
        <v>Няма избран разход</v>
      </c>
    </row>
    <row r="208" spans="1:7" x14ac:dyDescent="0.25">
      <c r="A208" s="102">
        <v>201</v>
      </c>
      <c r="B208" s="102" t="str">
        <f>IF(AND(C208&lt;&gt;"",C208&lt;&gt;" -  -  -  -  - "),VLOOKUP(C208,exp!$A$8:$B$507,2,FALSE),"")</f>
        <v/>
      </c>
      <c r="C208" s="60"/>
      <c r="D208" s="113"/>
      <c r="E208" s="114"/>
      <c r="F208" s="113"/>
      <c r="G208" s="103" t="str">
        <f t="shared" si="3"/>
        <v>Няма избран разход</v>
      </c>
    </row>
    <row r="209" spans="1:7" x14ac:dyDescent="0.25">
      <c r="A209" s="69">
        <v>202</v>
      </c>
      <c r="B209" s="102" t="str">
        <f>IF(AND(C209&lt;&gt;"",C209&lt;&gt;" -  -  -  -  - "),VLOOKUP(C209,exp!$A$8:$B$507,2,FALSE),"")</f>
        <v/>
      </c>
      <c r="C209" s="60"/>
      <c r="D209" s="113"/>
      <c r="E209" s="114"/>
      <c r="F209" s="113"/>
      <c r="G209" s="103" t="str">
        <f t="shared" si="3"/>
        <v>Няма избран разход</v>
      </c>
    </row>
    <row r="210" spans="1:7" x14ac:dyDescent="0.25">
      <c r="A210" s="102">
        <v>203</v>
      </c>
      <c r="B210" s="102" t="str">
        <f>IF(AND(C210&lt;&gt;"",C210&lt;&gt;" -  -  -  -  - "),VLOOKUP(C210,exp!$A$8:$B$507,2,FALSE),"")</f>
        <v/>
      </c>
      <c r="C210" s="60"/>
      <c r="D210" s="113"/>
      <c r="E210" s="114"/>
      <c r="F210" s="113"/>
      <c r="G210" s="103" t="str">
        <f t="shared" si="3"/>
        <v>Няма избран разход</v>
      </c>
    </row>
    <row r="211" spans="1:7" x14ac:dyDescent="0.25">
      <c r="A211" s="102">
        <v>204</v>
      </c>
      <c r="B211" s="102" t="str">
        <f>IF(AND(C211&lt;&gt;"",C211&lt;&gt;" -  -  -  -  - "),VLOOKUP(C211,exp!$A$8:$B$507,2,FALSE),"")</f>
        <v/>
      </c>
      <c r="C211" s="60"/>
      <c r="D211" s="113"/>
      <c r="E211" s="114"/>
      <c r="F211" s="113"/>
      <c r="G211" s="103" t="str">
        <f t="shared" si="3"/>
        <v>Няма избран разход</v>
      </c>
    </row>
    <row r="212" spans="1:7" x14ac:dyDescent="0.25">
      <c r="A212" s="69">
        <v>205</v>
      </c>
      <c r="B212" s="102" t="str">
        <f>IF(AND(C212&lt;&gt;"",C212&lt;&gt;" -  -  -  -  - "),VLOOKUP(C212,exp!$A$8:$B$507,2,FALSE),"")</f>
        <v/>
      </c>
      <c r="C212" s="60"/>
      <c r="D212" s="113"/>
      <c r="E212" s="114"/>
      <c r="F212" s="113"/>
      <c r="G212" s="103" t="str">
        <f t="shared" si="3"/>
        <v>Няма избран разход</v>
      </c>
    </row>
    <row r="213" spans="1:7" x14ac:dyDescent="0.25">
      <c r="A213" s="102">
        <v>206</v>
      </c>
      <c r="B213" s="102" t="str">
        <f>IF(AND(C213&lt;&gt;"",C213&lt;&gt;" -  -  -  -  - "),VLOOKUP(C213,exp!$A$8:$B$507,2,FALSE),"")</f>
        <v/>
      </c>
      <c r="C213" s="60"/>
      <c r="D213" s="113"/>
      <c r="E213" s="114"/>
      <c r="F213" s="113"/>
      <c r="G213" s="103" t="str">
        <f t="shared" si="3"/>
        <v>Няма избран разход</v>
      </c>
    </row>
    <row r="214" spans="1:7" x14ac:dyDescent="0.25">
      <c r="A214" s="102">
        <v>207</v>
      </c>
      <c r="B214" s="102" t="str">
        <f>IF(AND(C214&lt;&gt;"",C214&lt;&gt;" -  -  -  -  - "),VLOOKUP(C214,exp!$A$8:$B$507,2,FALSE),"")</f>
        <v/>
      </c>
      <c r="C214" s="60"/>
      <c r="D214" s="113"/>
      <c r="E214" s="114"/>
      <c r="F214" s="113"/>
      <c r="G214" s="103" t="str">
        <f t="shared" si="3"/>
        <v>Няма избран разход</v>
      </c>
    </row>
    <row r="215" spans="1:7" x14ac:dyDescent="0.25">
      <c r="A215" s="69">
        <v>208</v>
      </c>
      <c r="B215" s="102" t="str">
        <f>IF(AND(C215&lt;&gt;"",C215&lt;&gt;" -  -  -  -  - "),VLOOKUP(C215,exp!$A$8:$B$507,2,FALSE),"")</f>
        <v/>
      </c>
      <c r="C215" s="60"/>
      <c r="D215" s="113"/>
      <c r="E215" s="114"/>
      <c r="F215" s="113"/>
      <c r="G215" s="103" t="str">
        <f t="shared" si="3"/>
        <v>Няма избран разход</v>
      </c>
    </row>
    <row r="216" spans="1:7" x14ac:dyDescent="0.25">
      <c r="A216" s="102">
        <v>209</v>
      </c>
      <c r="B216" s="102" t="str">
        <f>IF(AND(C216&lt;&gt;"",C216&lt;&gt;" -  -  -  -  - "),VLOOKUP(C216,exp!$A$8:$B$507,2,FALSE),"")</f>
        <v/>
      </c>
      <c r="C216" s="60"/>
      <c r="D216" s="113"/>
      <c r="E216" s="114"/>
      <c r="F216" s="113"/>
      <c r="G216" s="103" t="str">
        <f t="shared" si="3"/>
        <v>Няма избран разход</v>
      </c>
    </row>
    <row r="217" spans="1:7" x14ac:dyDescent="0.25">
      <c r="A217" s="102">
        <v>210</v>
      </c>
      <c r="B217" s="102" t="str">
        <f>IF(AND(C217&lt;&gt;"",C217&lt;&gt;" -  -  -  -  - "),VLOOKUP(C217,exp!$A$8:$B$507,2,FALSE),"")</f>
        <v/>
      </c>
      <c r="C217" s="60"/>
      <c r="D217" s="113"/>
      <c r="E217" s="114"/>
      <c r="F217" s="113"/>
      <c r="G217" s="103" t="str">
        <f t="shared" si="3"/>
        <v>Няма избран разход</v>
      </c>
    </row>
    <row r="218" spans="1:7" x14ac:dyDescent="0.25">
      <c r="A218" s="69">
        <v>211</v>
      </c>
      <c r="B218" s="102" t="str">
        <f>IF(AND(C218&lt;&gt;"",C218&lt;&gt;" -  -  -  -  - "),VLOOKUP(C218,exp!$A$8:$B$507,2,FALSE),"")</f>
        <v/>
      </c>
      <c r="C218" s="60"/>
      <c r="D218" s="113"/>
      <c r="E218" s="114"/>
      <c r="F218" s="113"/>
      <c r="G218" s="103" t="str">
        <f t="shared" si="3"/>
        <v>Няма избран разход</v>
      </c>
    </row>
    <row r="219" spans="1:7" x14ac:dyDescent="0.25">
      <c r="A219" s="102">
        <v>212</v>
      </c>
      <c r="B219" s="102" t="str">
        <f>IF(AND(C219&lt;&gt;"",C219&lt;&gt;" -  -  -  -  - "),VLOOKUP(C219,exp!$A$8:$B$507,2,FALSE),"")</f>
        <v/>
      </c>
      <c r="C219" s="60"/>
      <c r="D219" s="113"/>
      <c r="E219" s="114"/>
      <c r="F219" s="113"/>
      <c r="G219" s="103" t="str">
        <f t="shared" si="3"/>
        <v>Няма избран разход</v>
      </c>
    </row>
    <row r="220" spans="1:7" x14ac:dyDescent="0.25">
      <c r="A220" s="102">
        <v>213</v>
      </c>
      <c r="B220" s="102" t="str">
        <f>IF(AND(C220&lt;&gt;"",C220&lt;&gt;" -  -  -  -  - "),VLOOKUP(C220,exp!$A$8:$B$507,2,FALSE),"")</f>
        <v/>
      </c>
      <c r="C220" s="60"/>
      <c r="D220" s="113"/>
      <c r="E220" s="114"/>
      <c r="F220" s="113"/>
      <c r="G220" s="103" t="str">
        <f t="shared" si="3"/>
        <v>Няма избран разход</v>
      </c>
    </row>
    <row r="221" spans="1:7" x14ac:dyDescent="0.25">
      <c r="A221" s="69">
        <v>214</v>
      </c>
      <c r="B221" s="102" t="str">
        <f>IF(AND(C221&lt;&gt;"",C221&lt;&gt;" -  -  -  -  - "),VLOOKUP(C221,exp!$A$8:$B$507,2,FALSE),"")</f>
        <v/>
      </c>
      <c r="C221" s="60"/>
      <c r="D221" s="113"/>
      <c r="E221" s="114"/>
      <c r="F221" s="113"/>
      <c r="G221" s="103" t="str">
        <f t="shared" si="3"/>
        <v>Няма избран разход</v>
      </c>
    </row>
    <row r="222" spans="1:7" x14ac:dyDescent="0.25">
      <c r="A222" s="102">
        <v>215</v>
      </c>
      <c r="B222" s="102" t="str">
        <f>IF(AND(C222&lt;&gt;"",C222&lt;&gt;" -  -  -  -  - "),VLOOKUP(C222,exp!$A$8:$B$507,2,FALSE),"")</f>
        <v/>
      </c>
      <c r="C222" s="60"/>
      <c r="D222" s="113"/>
      <c r="E222" s="114"/>
      <c r="F222" s="113"/>
      <c r="G222" s="103" t="str">
        <f t="shared" si="3"/>
        <v>Няма избран разход</v>
      </c>
    </row>
    <row r="223" spans="1:7" x14ac:dyDescent="0.25">
      <c r="A223" s="102">
        <v>216</v>
      </c>
      <c r="B223" s="102" t="str">
        <f>IF(AND(C223&lt;&gt;"",C223&lt;&gt;" -  -  -  -  - "),VLOOKUP(C223,exp!$A$8:$B$507,2,FALSE),"")</f>
        <v/>
      </c>
      <c r="C223" s="60"/>
      <c r="D223" s="113"/>
      <c r="E223" s="114"/>
      <c r="F223" s="113"/>
      <c r="G223" s="103" t="str">
        <f t="shared" si="3"/>
        <v>Няма избран разход</v>
      </c>
    </row>
    <row r="224" spans="1:7" x14ac:dyDescent="0.25">
      <c r="A224" s="69">
        <v>217</v>
      </c>
      <c r="B224" s="102" t="str">
        <f>IF(AND(C224&lt;&gt;"",C224&lt;&gt;" -  -  -  -  - "),VLOOKUP(C224,exp!$A$8:$B$507,2,FALSE),"")</f>
        <v/>
      </c>
      <c r="C224" s="60"/>
      <c r="D224" s="113"/>
      <c r="E224" s="114"/>
      <c r="F224" s="113"/>
      <c r="G224" s="103" t="str">
        <f t="shared" si="3"/>
        <v>Няма избран разход</v>
      </c>
    </row>
    <row r="225" spans="1:7" x14ac:dyDescent="0.25">
      <c r="A225" s="102">
        <v>218</v>
      </c>
      <c r="B225" s="102" t="str">
        <f>IF(AND(C225&lt;&gt;"",C225&lt;&gt;" -  -  -  -  - "),VLOOKUP(C225,exp!$A$8:$B$507,2,FALSE),"")</f>
        <v/>
      </c>
      <c r="C225" s="60"/>
      <c r="D225" s="113"/>
      <c r="E225" s="114"/>
      <c r="F225" s="113"/>
      <c r="G225" s="103" t="str">
        <f t="shared" si="3"/>
        <v>Няма избран разход</v>
      </c>
    </row>
    <row r="226" spans="1:7" x14ac:dyDescent="0.25">
      <c r="A226" s="102">
        <v>219</v>
      </c>
      <c r="B226" s="102" t="str">
        <f>IF(AND(C226&lt;&gt;"",C226&lt;&gt;" -  -  -  -  - "),VLOOKUP(C226,exp!$A$8:$B$507,2,FALSE),"")</f>
        <v/>
      </c>
      <c r="C226" s="60"/>
      <c r="D226" s="113"/>
      <c r="E226" s="114"/>
      <c r="F226" s="113"/>
      <c r="G226" s="103" t="str">
        <f t="shared" si="3"/>
        <v>Няма избран разход</v>
      </c>
    </row>
    <row r="227" spans="1:7" x14ac:dyDescent="0.25">
      <c r="A227" s="69">
        <v>220</v>
      </c>
      <c r="B227" s="102" t="str">
        <f>IF(AND(C227&lt;&gt;"",C227&lt;&gt;" -  -  -  -  - "),VLOOKUP(C227,exp!$A$8:$B$507,2,FALSE),"")</f>
        <v/>
      </c>
      <c r="C227" s="60"/>
      <c r="D227" s="113"/>
      <c r="E227" s="114"/>
      <c r="F227" s="113"/>
      <c r="G227" s="103" t="str">
        <f t="shared" si="3"/>
        <v>Няма избран разход</v>
      </c>
    </row>
    <row r="228" spans="1:7" x14ac:dyDescent="0.25">
      <c r="A228" s="102">
        <v>221</v>
      </c>
      <c r="B228" s="102" t="str">
        <f>IF(AND(C228&lt;&gt;"",C228&lt;&gt;" -  -  -  -  - "),VLOOKUP(C228,exp!$A$8:$B$507,2,FALSE),"")</f>
        <v/>
      </c>
      <c r="C228" s="60"/>
      <c r="D228" s="113"/>
      <c r="E228" s="114"/>
      <c r="F228" s="113"/>
      <c r="G228" s="103" t="str">
        <f t="shared" si="3"/>
        <v>Няма избран разход</v>
      </c>
    </row>
    <row r="229" spans="1:7" x14ac:dyDescent="0.25">
      <c r="A229" s="102">
        <v>222</v>
      </c>
      <c r="B229" s="102" t="str">
        <f>IF(AND(C229&lt;&gt;"",C229&lt;&gt;" -  -  -  -  - "),VLOOKUP(C229,exp!$A$8:$B$507,2,FALSE),"")</f>
        <v/>
      </c>
      <c r="C229" s="60"/>
      <c r="D229" s="113"/>
      <c r="E229" s="114"/>
      <c r="F229" s="113"/>
      <c r="G229" s="103" t="str">
        <f t="shared" si="3"/>
        <v>Няма избран разход</v>
      </c>
    </row>
    <row r="230" spans="1:7" x14ac:dyDescent="0.25">
      <c r="A230" s="69">
        <v>223</v>
      </c>
      <c r="B230" s="102" t="str">
        <f>IF(AND(C230&lt;&gt;"",C230&lt;&gt;" -  -  -  -  - "),VLOOKUP(C230,exp!$A$8:$B$507,2,FALSE),"")</f>
        <v/>
      </c>
      <c r="C230" s="60"/>
      <c r="D230" s="113"/>
      <c r="E230" s="114"/>
      <c r="F230" s="113"/>
      <c r="G230" s="103" t="str">
        <f t="shared" si="3"/>
        <v>Няма избран разход</v>
      </c>
    </row>
    <row r="231" spans="1:7" x14ac:dyDescent="0.25">
      <c r="A231" s="102">
        <v>224</v>
      </c>
      <c r="B231" s="102" t="str">
        <f>IF(AND(C231&lt;&gt;"",C231&lt;&gt;" -  -  -  -  - "),VLOOKUP(C231,exp!$A$8:$B$507,2,FALSE),"")</f>
        <v/>
      </c>
      <c r="C231" s="60"/>
      <c r="D231" s="113"/>
      <c r="E231" s="114"/>
      <c r="F231" s="113"/>
      <c r="G231" s="103" t="str">
        <f t="shared" si="3"/>
        <v>Няма избран разход</v>
      </c>
    </row>
    <row r="232" spans="1:7" x14ac:dyDescent="0.25">
      <c r="A232" s="102">
        <v>225</v>
      </c>
      <c r="B232" s="102" t="str">
        <f>IF(AND(C232&lt;&gt;"",C232&lt;&gt;" -  -  -  -  - "),VLOOKUP(C232,exp!$A$8:$B$507,2,FALSE),"")</f>
        <v/>
      </c>
      <c r="C232" s="60"/>
      <c r="D232" s="113"/>
      <c r="E232" s="114"/>
      <c r="F232" s="113"/>
      <c r="G232" s="103" t="str">
        <f t="shared" si="3"/>
        <v>Няма избран разход</v>
      </c>
    </row>
    <row r="233" spans="1:7" x14ac:dyDescent="0.25">
      <c r="A233" s="69">
        <v>226</v>
      </c>
      <c r="B233" s="102" t="str">
        <f>IF(AND(C233&lt;&gt;"",C233&lt;&gt;" -  -  -  -  - "),VLOOKUP(C233,exp!$A$8:$B$507,2,FALSE),"")</f>
        <v/>
      </c>
      <c r="C233" s="60"/>
      <c r="D233" s="113"/>
      <c r="E233" s="114"/>
      <c r="F233" s="113"/>
      <c r="G233" s="103" t="str">
        <f t="shared" si="3"/>
        <v>Няма избран разход</v>
      </c>
    </row>
    <row r="234" spans="1:7" x14ac:dyDescent="0.25">
      <c r="A234" s="102">
        <v>227</v>
      </c>
      <c r="B234" s="102" t="str">
        <f>IF(AND(C234&lt;&gt;"",C234&lt;&gt;" -  -  -  -  - "),VLOOKUP(C234,exp!$A$8:$B$507,2,FALSE),"")</f>
        <v/>
      </c>
      <c r="C234" s="60"/>
      <c r="D234" s="113"/>
      <c r="E234" s="114"/>
      <c r="F234" s="113"/>
      <c r="G234" s="103" t="str">
        <f t="shared" si="3"/>
        <v>Няма избран разход</v>
      </c>
    </row>
    <row r="235" spans="1:7" x14ac:dyDescent="0.25">
      <c r="A235" s="102">
        <v>228</v>
      </c>
      <c r="B235" s="102" t="str">
        <f>IF(AND(C235&lt;&gt;"",C235&lt;&gt;" -  -  -  -  - "),VLOOKUP(C235,exp!$A$8:$B$507,2,FALSE),"")</f>
        <v/>
      </c>
      <c r="C235" s="60"/>
      <c r="D235" s="113"/>
      <c r="E235" s="114"/>
      <c r="F235" s="113"/>
      <c r="G235" s="103" t="str">
        <f t="shared" si="3"/>
        <v>Няма избран разход</v>
      </c>
    </row>
    <row r="236" spans="1:7" x14ac:dyDescent="0.25">
      <c r="A236" s="69">
        <v>229</v>
      </c>
      <c r="B236" s="102" t="str">
        <f>IF(AND(C236&lt;&gt;"",C236&lt;&gt;" -  -  -  -  - "),VLOOKUP(C236,exp!$A$8:$B$507,2,FALSE),"")</f>
        <v/>
      </c>
      <c r="C236" s="60"/>
      <c r="D236" s="113"/>
      <c r="E236" s="114"/>
      <c r="F236" s="113"/>
      <c r="G236" s="103" t="str">
        <f t="shared" si="3"/>
        <v>Няма избран разход</v>
      </c>
    </row>
    <row r="237" spans="1:7" x14ac:dyDescent="0.25">
      <c r="A237" s="102">
        <v>230</v>
      </c>
      <c r="B237" s="102" t="str">
        <f>IF(AND(C237&lt;&gt;"",C237&lt;&gt;" -  -  -  -  - "),VLOOKUP(C237,exp!$A$8:$B$507,2,FALSE),"")</f>
        <v/>
      </c>
      <c r="C237" s="60"/>
      <c r="D237" s="113"/>
      <c r="E237" s="114"/>
      <c r="F237" s="113"/>
      <c r="G237" s="103" t="str">
        <f t="shared" si="3"/>
        <v>Няма избран разход</v>
      </c>
    </row>
    <row r="238" spans="1:7" x14ac:dyDescent="0.25">
      <c r="A238" s="102">
        <v>231</v>
      </c>
      <c r="B238" s="102" t="str">
        <f>IF(AND(C238&lt;&gt;"",C238&lt;&gt;" -  -  -  -  - "),VLOOKUP(C238,exp!$A$8:$B$507,2,FALSE),"")</f>
        <v/>
      </c>
      <c r="C238" s="60"/>
      <c r="D238" s="113"/>
      <c r="E238" s="114"/>
      <c r="F238" s="113"/>
      <c r="G238" s="103" t="str">
        <f t="shared" si="3"/>
        <v>Няма избран разход</v>
      </c>
    </row>
    <row r="239" spans="1:7" x14ac:dyDescent="0.25">
      <c r="A239" s="69">
        <v>232</v>
      </c>
      <c r="B239" s="102" t="str">
        <f>IF(AND(C239&lt;&gt;"",C239&lt;&gt;" -  -  -  -  - "),VLOOKUP(C239,exp!$A$8:$B$507,2,FALSE),"")</f>
        <v/>
      </c>
      <c r="C239" s="60"/>
      <c r="D239" s="113"/>
      <c r="E239" s="114"/>
      <c r="F239" s="113"/>
      <c r="G239" s="103" t="str">
        <f t="shared" si="3"/>
        <v>Няма избран разход</v>
      </c>
    </row>
    <row r="240" spans="1:7" x14ac:dyDescent="0.25">
      <c r="A240" s="102">
        <v>233</v>
      </c>
      <c r="B240" s="102" t="str">
        <f>IF(AND(C240&lt;&gt;"",C240&lt;&gt;" -  -  -  -  - "),VLOOKUP(C240,exp!$A$8:$B$507,2,FALSE),"")</f>
        <v/>
      </c>
      <c r="C240" s="60"/>
      <c r="D240" s="113"/>
      <c r="E240" s="114"/>
      <c r="F240" s="113"/>
      <c r="G240" s="103" t="str">
        <f t="shared" si="3"/>
        <v>Няма избран разход</v>
      </c>
    </row>
    <row r="241" spans="1:7" x14ac:dyDescent="0.25">
      <c r="A241" s="102">
        <v>234</v>
      </c>
      <c r="B241" s="102" t="str">
        <f>IF(AND(C241&lt;&gt;"",C241&lt;&gt;" -  -  -  -  - "),VLOOKUP(C241,exp!$A$8:$B$507,2,FALSE),"")</f>
        <v/>
      </c>
      <c r="C241" s="60"/>
      <c r="D241" s="113"/>
      <c r="E241" s="114"/>
      <c r="F241" s="113"/>
      <c r="G241" s="103" t="str">
        <f t="shared" si="3"/>
        <v>Няма избран разход</v>
      </c>
    </row>
    <row r="242" spans="1:7" x14ac:dyDescent="0.25">
      <c r="A242" s="69">
        <v>235</v>
      </c>
      <c r="B242" s="102" t="str">
        <f>IF(AND(C242&lt;&gt;"",C242&lt;&gt;" -  -  -  -  - "),VLOOKUP(C242,exp!$A$8:$B$507,2,FALSE),"")</f>
        <v/>
      </c>
      <c r="C242" s="60"/>
      <c r="D242" s="113"/>
      <c r="E242" s="114"/>
      <c r="F242" s="113"/>
      <c r="G242" s="103" t="str">
        <f t="shared" si="3"/>
        <v>Няма избран разход</v>
      </c>
    </row>
    <row r="243" spans="1:7" x14ac:dyDescent="0.25">
      <c r="A243" s="102">
        <v>236</v>
      </c>
      <c r="B243" s="102" t="str">
        <f>IF(AND(C243&lt;&gt;"",C243&lt;&gt;" -  -  -  -  - "),VLOOKUP(C243,exp!$A$8:$B$507,2,FALSE),"")</f>
        <v/>
      </c>
      <c r="C243" s="60"/>
      <c r="D243" s="113"/>
      <c r="E243" s="114"/>
      <c r="F243" s="113"/>
      <c r="G243" s="103" t="str">
        <f t="shared" si="3"/>
        <v>Няма избран разход</v>
      </c>
    </row>
    <row r="244" spans="1:7" x14ac:dyDescent="0.25">
      <c r="A244" s="102">
        <v>237</v>
      </c>
      <c r="B244" s="102" t="str">
        <f>IF(AND(C244&lt;&gt;"",C244&lt;&gt;" -  -  -  -  - "),VLOOKUP(C244,exp!$A$8:$B$507,2,FALSE),"")</f>
        <v/>
      </c>
      <c r="C244" s="60"/>
      <c r="D244" s="113"/>
      <c r="E244" s="114"/>
      <c r="F244" s="113"/>
      <c r="G244" s="103" t="str">
        <f t="shared" si="3"/>
        <v>Няма избран разход</v>
      </c>
    </row>
    <row r="245" spans="1:7" x14ac:dyDescent="0.25">
      <c r="A245" s="69">
        <v>238</v>
      </c>
      <c r="B245" s="102" t="str">
        <f>IF(AND(C245&lt;&gt;"",C245&lt;&gt;" -  -  -  -  - "),VLOOKUP(C245,exp!$A$8:$B$507,2,FALSE),"")</f>
        <v/>
      </c>
      <c r="C245" s="60"/>
      <c r="D245" s="113"/>
      <c r="E245" s="114"/>
      <c r="F245" s="113"/>
      <c r="G245" s="103" t="str">
        <f t="shared" si="3"/>
        <v>Няма избран разход</v>
      </c>
    </row>
    <row r="246" spans="1:7" x14ac:dyDescent="0.25">
      <c r="A246" s="102">
        <v>239</v>
      </c>
      <c r="B246" s="102" t="str">
        <f>IF(AND(C246&lt;&gt;"",C246&lt;&gt;" -  -  -  -  - "),VLOOKUP(C246,exp!$A$8:$B$507,2,FALSE),"")</f>
        <v/>
      </c>
      <c r="C246" s="60"/>
      <c r="D246" s="113"/>
      <c r="E246" s="114"/>
      <c r="F246" s="113"/>
      <c r="G246" s="103" t="str">
        <f t="shared" si="3"/>
        <v>Няма избран разход</v>
      </c>
    </row>
    <row r="247" spans="1:7" x14ac:dyDescent="0.25">
      <c r="A247" s="102">
        <v>240</v>
      </c>
      <c r="B247" s="102" t="str">
        <f>IF(AND(C247&lt;&gt;"",C247&lt;&gt;" -  -  -  -  - "),VLOOKUP(C247,exp!$A$8:$B$507,2,FALSE),"")</f>
        <v/>
      </c>
      <c r="C247" s="60"/>
      <c r="D247" s="113"/>
      <c r="E247" s="114"/>
      <c r="F247" s="113"/>
      <c r="G247" s="103" t="str">
        <f t="shared" si="3"/>
        <v>Няма избран разход</v>
      </c>
    </row>
    <row r="248" spans="1:7" x14ac:dyDescent="0.25">
      <c r="A248" s="69">
        <v>241</v>
      </c>
      <c r="B248" s="102" t="str">
        <f>IF(AND(C248&lt;&gt;"",C248&lt;&gt;" -  -  -  -  - "),VLOOKUP(C248,exp!$A$8:$B$507,2,FALSE),"")</f>
        <v/>
      </c>
      <c r="C248" s="60"/>
      <c r="D248" s="113"/>
      <c r="E248" s="114"/>
      <c r="F248" s="113"/>
      <c r="G248" s="103" t="str">
        <f t="shared" si="3"/>
        <v>Няма избран разход</v>
      </c>
    </row>
    <row r="249" spans="1:7" x14ac:dyDescent="0.25">
      <c r="A249" s="102">
        <v>242</v>
      </c>
      <c r="B249" s="102" t="str">
        <f>IF(AND(C249&lt;&gt;"",C249&lt;&gt;" -  -  -  -  - "),VLOOKUP(C249,exp!$A$8:$B$507,2,FALSE),"")</f>
        <v/>
      </c>
      <c r="C249" s="60"/>
      <c r="D249" s="113"/>
      <c r="E249" s="114"/>
      <c r="F249" s="113"/>
      <c r="G249" s="103" t="str">
        <f t="shared" si="3"/>
        <v>Няма избран разход</v>
      </c>
    </row>
    <row r="250" spans="1:7" x14ac:dyDescent="0.25">
      <c r="A250" s="102">
        <v>243</v>
      </c>
      <c r="B250" s="102" t="str">
        <f>IF(AND(C250&lt;&gt;"",C250&lt;&gt;" -  -  -  -  - "),VLOOKUP(C250,exp!$A$8:$B$507,2,FALSE),"")</f>
        <v/>
      </c>
      <c r="C250" s="60"/>
      <c r="D250" s="113"/>
      <c r="E250" s="114"/>
      <c r="F250" s="113"/>
      <c r="G250" s="103" t="str">
        <f t="shared" si="3"/>
        <v>Няма избран разход</v>
      </c>
    </row>
    <row r="251" spans="1:7" x14ac:dyDescent="0.25">
      <c r="A251" s="69">
        <v>244</v>
      </c>
      <c r="B251" s="102" t="str">
        <f>IF(AND(C251&lt;&gt;"",C251&lt;&gt;" -  -  -  -  - "),VLOOKUP(C251,exp!$A$8:$B$507,2,FALSE),"")</f>
        <v/>
      </c>
      <c r="C251" s="60"/>
      <c r="D251" s="113"/>
      <c r="E251" s="114"/>
      <c r="F251" s="113"/>
      <c r="G251" s="103" t="str">
        <f t="shared" si="3"/>
        <v>Няма избран разход</v>
      </c>
    </row>
    <row r="252" spans="1:7" x14ac:dyDescent="0.25">
      <c r="A252" s="102">
        <v>245</v>
      </c>
      <c r="B252" s="102" t="str">
        <f>IF(AND(C252&lt;&gt;"",C252&lt;&gt;" -  -  -  -  - "),VLOOKUP(C252,exp!$A$8:$B$507,2,FALSE),"")</f>
        <v/>
      </c>
      <c r="C252" s="60"/>
      <c r="D252" s="113"/>
      <c r="E252" s="114"/>
      <c r="F252" s="113"/>
      <c r="G252" s="103" t="str">
        <f t="shared" si="3"/>
        <v>Няма избран разход</v>
      </c>
    </row>
    <row r="253" spans="1:7" x14ac:dyDescent="0.25">
      <c r="A253" s="102">
        <v>246</v>
      </c>
      <c r="B253" s="102" t="str">
        <f>IF(AND(C253&lt;&gt;"",C253&lt;&gt;" -  -  -  -  - "),VLOOKUP(C253,exp!$A$8:$B$507,2,FALSE),"")</f>
        <v/>
      </c>
      <c r="C253" s="60"/>
      <c r="D253" s="113"/>
      <c r="E253" s="114"/>
      <c r="F253" s="113"/>
      <c r="G253" s="103" t="str">
        <f t="shared" si="3"/>
        <v>Няма избран разход</v>
      </c>
    </row>
    <row r="254" spans="1:7" x14ac:dyDescent="0.25">
      <c r="A254" s="69">
        <v>247</v>
      </c>
      <c r="B254" s="102" t="str">
        <f>IF(AND(C254&lt;&gt;"",C254&lt;&gt;" -  -  -  -  - "),VLOOKUP(C254,exp!$A$8:$B$507,2,FALSE),"")</f>
        <v/>
      </c>
      <c r="C254" s="60"/>
      <c r="D254" s="113"/>
      <c r="E254" s="114"/>
      <c r="F254" s="113"/>
      <c r="G254" s="103" t="str">
        <f t="shared" si="3"/>
        <v>Няма избран разход</v>
      </c>
    </row>
    <row r="255" spans="1:7" x14ac:dyDescent="0.25">
      <c r="A255" s="102">
        <v>248</v>
      </c>
      <c r="B255" s="102" t="str">
        <f>IF(AND(C255&lt;&gt;"",C255&lt;&gt;" -  -  -  -  - "),VLOOKUP(C255,exp!$A$8:$B$507,2,FALSE),"")</f>
        <v/>
      </c>
      <c r="C255" s="60"/>
      <c r="D255" s="113"/>
      <c r="E255" s="114"/>
      <c r="F255" s="113"/>
      <c r="G255" s="103" t="str">
        <f t="shared" si="3"/>
        <v>Няма избран разход</v>
      </c>
    </row>
    <row r="256" spans="1:7" x14ac:dyDescent="0.25">
      <c r="A256" s="102">
        <v>249</v>
      </c>
      <c r="B256" s="102" t="str">
        <f>IF(AND(C256&lt;&gt;"",C256&lt;&gt;" -  -  -  -  - "),VLOOKUP(C256,exp!$A$8:$B$507,2,FALSE),"")</f>
        <v/>
      </c>
      <c r="C256" s="60"/>
      <c r="D256" s="113"/>
      <c r="E256" s="114"/>
      <c r="F256" s="113"/>
      <c r="G256" s="103" t="str">
        <f t="shared" si="3"/>
        <v>Няма избран разход</v>
      </c>
    </row>
    <row r="257" spans="1:7" x14ac:dyDescent="0.25">
      <c r="A257" s="69">
        <v>250</v>
      </c>
      <c r="B257" s="102" t="str">
        <f>IF(AND(C257&lt;&gt;"",C257&lt;&gt;" -  -  -  -  - "),VLOOKUP(C257,exp!$A$8:$B$507,2,FALSE),"")</f>
        <v/>
      </c>
      <c r="C257" s="60"/>
      <c r="D257" s="113"/>
      <c r="E257" s="114"/>
      <c r="F257" s="113"/>
      <c r="G257" s="103" t="str">
        <f t="shared" si="3"/>
        <v>Няма избран разход</v>
      </c>
    </row>
    <row r="258" spans="1:7" x14ac:dyDescent="0.25">
      <c r="A258" s="102">
        <v>251</v>
      </c>
      <c r="B258" s="102" t="str">
        <f>IF(AND(C258&lt;&gt;"",C258&lt;&gt;" -  -  -  -  - "),VLOOKUP(C258,exp!$A$8:$B$507,2,FALSE),"")</f>
        <v/>
      </c>
      <c r="C258" s="60"/>
      <c r="D258" s="113"/>
      <c r="E258" s="114"/>
      <c r="F258" s="113"/>
      <c r="G258" s="103" t="str">
        <f t="shared" si="3"/>
        <v>Няма избран разход</v>
      </c>
    </row>
    <row r="259" spans="1:7" x14ac:dyDescent="0.25">
      <c r="A259" s="102">
        <v>252</v>
      </c>
      <c r="B259" s="102" t="str">
        <f>IF(AND(C259&lt;&gt;"",C259&lt;&gt;" -  -  -  -  - "),VLOOKUP(C259,exp!$A$8:$B$507,2,FALSE),"")</f>
        <v/>
      </c>
      <c r="C259" s="60"/>
      <c r="D259" s="113"/>
      <c r="E259" s="114"/>
      <c r="F259" s="113"/>
      <c r="G259" s="103" t="str">
        <f t="shared" si="3"/>
        <v>Няма избран разход</v>
      </c>
    </row>
    <row r="260" spans="1:7" x14ac:dyDescent="0.25">
      <c r="A260" s="69">
        <v>253</v>
      </c>
      <c r="B260" s="102" t="str">
        <f>IF(AND(C260&lt;&gt;"",C260&lt;&gt;" -  -  -  -  - "),VLOOKUP(C260,exp!$A$8:$B$507,2,FALSE),"")</f>
        <v/>
      </c>
      <c r="C260" s="60"/>
      <c r="D260" s="113"/>
      <c r="E260" s="114"/>
      <c r="F260" s="113"/>
      <c r="G260" s="103" t="str">
        <f t="shared" si="3"/>
        <v>Няма избран разход</v>
      </c>
    </row>
    <row r="261" spans="1:7" x14ac:dyDescent="0.25">
      <c r="A261" s="102">
        <v>254</v>
      </c>
      <c r="B261" s="102" t="str">
        <f>IF(AND(C261&lt;&gt;"",C261&lt;&gt;" -  -  -  -  - "),VLOOKUP(C261,exp!$A$8:$B$507,2,FALSE),"")</f>
        <v/>
      </c>
      <c r="C261" s="60"/>
      <c r="D261" s="113"/>
      <c r="E261" s="114"/>
      <c r="F261" s="113"/>
      <c r="G261" s="103" t="str">
        <f t="shared" si="3"/>
        <v>Няма избран разход</v>
      </c>
    </row>
    <row r="262" spans="1:7" x14ac:dyDescent="0.25">
      <c r="A262" s="102">
        <v>255</v>
      </c>
      <c r="B262" s="102" t="str">
        <f>IF(AND(C262&lt;&gt;"",C262&lt;&gt;" -  -  -  -  - "),VLOOKUP(C262,exp!$A$8:$B$507,2,FALSE),"")</f>
        <v/>
      </c>
      <c r="C262" s="60"/>
      <c r="D262" s="113"/>
      <c r="E262" s="114"/>
      <c r="F262" s="113"/>
      <c r="G262" s="103" t="str">
        <f t="shared" si="3"/>
        <v>Няма избран разход</v>
      </c>
    </row>
    <row r="263" spans="1:7" x14ac:dyDescent="0.25">
      <c r="A263" s="69">
        <v>256</v>
      </c>
      <c r="B263" s="102" t="str">
        <f>IF(AND(C263&lt;&gt;"",C263&lt;&gt;" -  -  -  -  - "),VLOOKUP(C263,exp!$A$8:$B$507,2,FALSE),"")</f>
        <v/>
      </c>
      <c r="C263" s="60"/>
      <c r="D263" s="113"/>
      <c r="E263" s="114"/>
      <c r="F263" s="113"/>
      <c r="G263" s="103" t="str">
        <f t="shared" si="3"/>
        <v>Няма избран разход</v>
      </c>
    </row>
    <row r="264" spans="1:7" x14ac:dyDescent="0.25">
      <c r="A264" s="102">
        <v>257</v>
      </c>
      <c r="B264" s="102" t="str">
        <f>IF(AND(C264&lt;&gt;"",C264&lt;&gt;" -  -  -  -  - "),VLOOKUP(C264,exp!$A$8:$B$507,2,FALSE),"")</f>
        <v/>
      </c>
      <c r="C264" s="60"/>
      <c r="D264" s="113"/>
      <c r="E264" s="114"/>
      <c r="F264" s="113"/>
      <c r="G264" s="103" t="str">
        <f t="shared" si="3"/>
        <v>Няма избран разход</v>
      </c>
    </row>
    <row r="265" spans="1:7" x14ac:dyDescent="0.25">
      <c r="A265" s="102">
        <v>258</v>
      </c>
      <c r="B265" s="102" t="str">
        <f>IF(AND(C265&lt;&gt;"",C265&lt;&gt;" -  -  -  -  - "),VLOOKUP(C265,exp!$A$8:$B$507,2,FALSE),"")</f>
        <v/>
      </c>
      <c r="C265" s="60"/>
      <c r="D265" s="113"/>
      <c r="E265" s="114"/>
      <c r="F265" s="113"/>
      <c r="G265" s="103" t="str">
        <f t="shared" ref="G265:G328" si="4">IF(B265&lt;&gt;"",IF(AND(D265&lt;&gt;"",E265&lt;&gt;""),"","Задължителни полета - Наименование/Дата"),"Няма избран разход")</f>
        <v>Няма избран разход</v>
      </c>
    </row>
    <row r="266" spans="1:7" x14ac:dyDescent="0.25">
      <c r="A266" s="69">
        <v>259</v>
      </c>
      <c r="B266" s="102" t="str">
        <f>IF(AND(C266&lt;&gt;"",C266&lt;&gt;" -  -  -  -  - "),VLOOKUP(C266,exp!$A$8:$B$507,2,FALSE),"")</f>
        <v/>
      </c>
      <c r="C266" s="60"/>
      <c r="D266" s="113"/>
      <c r="E266" s="114"/>
      <c r="F266" s="113"/>
      <c r="G266" s="103" t="str">
        <f t="shared" si="4"/>
        <v>Няма избран разход</v>
      </c>
    </row>
    <row r="267" spans="1:7" x14ac:dyDescent="0.25">
      <c r="A267" s="102">
        <v>260</v>
      </c>
      <c r="B267" s="102" t="str">
        <f>IF(AND(C267&lt;&gt;"",C267&lt;&gt;" -  -  -  -  - "),VLOOKUP(C267,exp!$A$8:$B$507,2,FALSE),"")</f>
        <v/>
      </c>
      <c r="C267" s="60"/>
      <c r="D267" s="113"/>
      <c r="E267" s="114"/>
      <c r="F267" s="113"/>
      <c r="G267" s="103" t="str">
        <f t="shared" si="4"/>
        <v>Няма избран разход</v>
      </c>
    </row>
    <row r="268" spans="1:7" x14ac:dyDescent="0.25">
      <c r="A268" s="102">
        <v>261</v>
      </c>
      <c r="B268" s="102" t="str">
        <f>IF(AND(C268&lt;&gt;"",C268&lt;&gt;" -  -  -  -  - "),VLOOKUP(C268,exp!$A$8:$B$507,2,FALSE),"")</f>
        <v/>
      </c>
      <c r="C268" s="60"/>
      <c r="D268" s="113"/>
      <c r="E268" s="114"/>
      <c r="F268" s="113"/>
      <c r="G268" s="103" t="str">
        <f t="shared" si="4"/>
        <v>Няма избран разход</v>
      </c>
    </row>
    <row r="269" spans="1:7" x14ac:dyDescent="0.25">
      <c r="A269" s="69">
        <v>262</v>
      </c>
      <c r="B269" s="102" t="str">
        <f>IF(AND(C269&lt;&gt;"",C269&lt;&gt;" -  -  -  -  - "),VLOOKUP(C269,exp!$A$8:$B$507,2,FALSE),"")</f>
        <v/>
      </c>
      <c r="C269" s="60"/>
      <c r="D269" s="113"/>
      <c r="E269" s="114"/>
      <c r="F269" s="113"/>
      <c r="G269" s="103" t="str">
        <f t="shared" si="4"/>
        <v>Няма избран разход</v>
      </c>
    </row>
    <row r="270" spans="1:7" x14ac:dyDescent="0.25">
      <c r="A270" s="102">
        <v>263</v>
      </c>
      <c r="B270" s="102" t="str">
        <f>IF(AND(C270&lt;&gt;"",C270&lt;&gt;" -  -  -  -  - "),VLOOKUP(C270,exp!$A$8:$B$507,2,FALSE),"")</f>
        <v/>
      </c>
      <c r="C270" s="60"/>
      <c r="D270" s="113"/>
      <c r="E270" s="114"/>
      <c r="F270" s="113"/>
      <c r="G270" s="103" t="str">
        <f t="shared" si="4"/>
        <v>Няма избран разход</v>
      </c>
    </row>
    <row r="271" spans="1:7" x14ac:dyDescent="0.25">
      <c r="A271" s="102">
        <v>264</v>
      </c>
      <c r="B271" s="102" t="str">
        <f>IF(AND(C271&lt;&gt;"",C271&lt;&gt;" -  -  -  -  - "),VLOOKUP(C271,exp!$A$8:$B$507,2,FALSE),"")</f>
        <v/>
      </c>
      <c r="C271" s="60"/>
      <c r="D271" s="113"/>
      <c r="E271" s="114"/>
      <c r="F271" s="113"/>
      <c r="G271" s="103" t="str">
        <f t="shared" si="4"/>
        <v>Няма избран разход</v>
      </c>
    </row>
    <row r="272" spans="1:7" x14ac:dyDescent="0.25">
      <c r="A272" s="69">
        <v>265</v>
      </c>
      <c r="B272" s="102" t="str">
        <f>IF(AND(C272&lt;&gt;"",C272&lt;&gt;" -  -  -  -  - "),VLOOKUP(C272,exp!$A$8:$B$507,2,FALSE),"")</f>
        <v/>
      </c>
      <c r="C272" s="60"/>
      <c r="D272" s="113"/>
      <c r="E272" s="114"/>
      <c r="F272" s="113"/>
      <c r="G272" s="103" t="str">
        <f t="shared" si="4"/>
        <v>Няма избран разход</v>
      </c>
    </row>
    <row r="273" spans="1:7" x14ac:dyDescent="0.25">
      <c r="A273" s="102">
        <v>266</v>
      </c>
      <c r="B273" s="102" t="str">
        <f>IF(AND(C273&lt;&gt;"",C273&lt;&gt;" -  -  -  -  - "),VLOOKUP(C273,exp!$A$8:$B$507,2,FALSE),"")</f>
        <v/>
      </c>
      <c r="C273" s="60"/>
      <c r="D273" s="113"/>
      <c r="E273" s="114"/>
      <c r="F273" s="113"/>
      <c r="G273" s="103" t="str">
        <f t="shared" si="4"/>
        <v>Няма избран разход</v>
      </c>
    </row>
    <row r="274" spans="1:7" x14ac:dyDescent="0.25">
      <c r="A274" s="102">
        <v>267</v>
      </c>
      <c r="B274" s="102" t="str">
        <f>IF(AND(C274&lt;&gt;"",C274&lt;&gt;" -  -  -  -  - "),VLOOKUP(C274,exp!$A$8:$B$507,2,FALSE),"")</f>
        <v/>
      </c>
      <c r="C274" s="60"/>
      <c r="D274" s="113"/>
      <c r="E274" s="114"/>
      <c r="F274" s="113"/>
      <c r="G274" s="103" t="str">
        <f t="shared" si="4"/>
        <v>Няма избран разход</v>
      </c>
    </row>
    <row r="275" spans="1:7" x14ac:dyDescent="0.25">
      <c r="A275" s="69">
        <v>268</v>
      </c>
      <c r="B275" s="102" t="str">
        <f>IF(AND(C275&lt;&gt;"",C275&lt;&gt;" -  -  -  -  - "),VLOOKUP(C275,exp!$A$8:$B$507,2,FALSE),"")</f>
        <v/>
      </c>
      <c r="C275" s="60"/>
      <c r="D275" s="113"/>
      <c r="E275" s="114"/>
      <c r="F275" s="113"/>
      <c r="G275" s="103" t="str">
        <f t="shared" si="4"/>
        <v>Няма избран разход</v>
      </c>
    </row>
    <row r="276" spans="1:7" x14ac:dyDescent="0.25">
      <c r="A276" s="102">
        <v>269</v>
      </c>
      <c r="B276" s="102" t="str">
        <f>IF(AND(C276&lt;&gt;"",C276&lt;&gt;" -  -  -  -  - "),VLOOKUP(C276,exp!$A$8:$B$507,2,FALSE),"")</f>
        <v/>
      </c>
      <c r="C276" s="60"/>
      <c r="D276" s="113"/>
      <c r="E276" s="114"/>
      <c r="F276" s="113"/>
      <c r="G276" s="103" t="str">
        <f t="shared" si="4"/>
        <v>Няма избран разход</v>
      </c>
    </row>
    <row r="277" spans="1:7" x14ac:dyDescent="0.25">
      <c r="A277" s="102">
        <v>270</v>
      </c>
      <c r="B277" s="102" t="str">
        <f>IF(AND(C277&lt;&gt;"",C277&lt;&gt;" -  -  -  -  - "),VLOOKUP(C277,exp!$A$8:$B$507,2,FALSE),"")</f>
        <v/>
      </c>
      <c r="C277" s="60"/>
      <c r="D277" s="113"/>
      <c r="E277" s="114"/>
      <c r="F277" s="113"/>
      <c r="G277" s="103" t="str">
        <f t="shared" si="4"/>
        <v>Няма избран разход</v>
      </c>
    </row>
    <row r="278" spans="1:7" x14ac:dyDescent="0.25">
      <c r="A278" s="69">
        <v>271</v>
      </c>
      <c r="B278" s="102" t="str">
        <f>IF(AND(C278&lt;&gt;"",C278&lt;&gt;" -  -  -  -  - "),VLOOKUP(C278,exp!$A$8:$B$507,2,FALSE),"")</f>
        <v/>
      </c>
      <c r="C278" s="60"/>
      <c r="D278" s="113"/>
      <c r="E278" s="114"/>
      <c r="F278" s="113"/>
      <c r="G278" s="103" t="str">
        <f t="shared" si="4"/>
        <v>Няма избран разход</v>
      </c>
    </row>
    <row r="279" spans="1:7" x14ac:dyDescent="0.25">
      <c r="A279" s="102">
        <v>272</v>
      </c>
      <c r="B279" s="102" t="str">
        <f>IF(AND(C279&lt;&gt;"",C279&lt;&gt;" -  -  -  -  - "),VLOOKUP(C279,exp!$A$8:$B$507,2,FALSE),"")</f>
        <v/>
      </c>
      <c r="C279" s="60"/>
      <c r="D279" s="113"/>
      <c r="E279" s="114"/>
      <c r="F279" s="113"/>
      <c r="G279" s="103" t="str">
        <f t="shared" si="4"/>
        <v>Няма избран разход</v>
      </c>
    </row>
    <row r="280" spans="1:7" x14ac:dyDescent="0.25">
      <c r="A280" s="102">
        <v>273</v>
      </c>
      <c r="B280" s="102" t="str">
        <f>IF(AND(C280&lt;&gt;"",C280&lt;&gt;" -  -  -  -  - "),VLOOKUP(C280,exp!$A$8:$B$507,2,FALSE),"")</f>
        <v/>
      </c>
      <c r="C280" s="60"/>
      <c r="D280" s="113"/>
      <c r="E280" s="114"/>
      <c r="F280" s="113"/>
      <c r="G280" s="103" t="str">
        <f t="shared" si="4"/>
        <v>Няма избран разход</v>
      </c>
    </row>
    <row r="281" spans="1:7" x14ac:dyDescent="0.25">
      <c r="A281" s="69">
        <v>274</v>
      </c>
      <c r="B281" s="102" t="str">
        <f>IF(AND(C281&lt;&gt;"",C281&lt;&gt;" -  -  -  -  - "),VLOOKUP(C281,exp!$A$8:$B$507,2,FALSE),"")</f>
        <v/>
      </c>
      <c r="C281" s="60"/>
      <c r="D281" s="113"/>
      <c r="E281" s="114"/>
      <c r="F281" s="113"/>
      <c r="G281" s="103" t="str">
        <f t="shared" si="4"/>
        <v>Няма избран разход</v>
      </c>
    </row>
    <row r="282" spans="1:7" x14ac:dyDescent="0.25">
      <c r="A282" s="102">
        <v>275</v>
      </c>
      <c r="B282" s="102" t="str">
        <f>IF(AND(C282&lt;&gt;"",C282&lt;&gt;" -  -  -  -  - "),VLOOKUP(C282,exp!$A$8:$B$507,2,FALSE),"")</f>
        <v/>
      </c>
      <c r="C282" s="60"/>
      <c r="D282" s="113"/>
      <c r="E282" s="114"/>
      <c r="F282" s="113"/>
      <c r="G282" s="103" t="str">
        <f t="shared" si="4"/>
        <v>Няма избран разход</v>
      </c>
    </row>
    <row r="283" spans="1:7" x14ac:dyDescent="0.25">
      <c r="A283" s="102">
        <v>276</v>
      </c>
      <c r="B283" s="102" t="str">
        <f>IF(AND(C283&lt;&gt;"",C283&lt;&gt;" -  -  -  -  - "),VLOOKUP(C283,exp!$A$8:$B$507,2,FALSE),"")</f>
        <v/>
      </c>
      <c r="C283" s="60"/>
      <c r="D283" s="113"/>
      <c r="E283" s="114"/>
      <c r="F283" s="113"/>
      <c r="G283" s="103" t="str">
        <f t="shared" si="4"/>
        <v>Няма избран разход</v>
      </c>
    </row>
    <row r="284" spans="1:7" x14ac:dyDescent="0.25">
      <c r="A284" s="69">
        <v>277</v>
      </c>
      <c r="B284" s="102" t="str">
        <f>IF(AND(C284&lt;&gt;"",C284&lt;&gt;" -  -  -  -  - "),VLOOKUP(C284,exp!$A$8:$B$507,2,FALSE),"")</f>
        <v/>
      </c>
      <c r="C284" s="60"/>
      <c r="D284" s="113"/>
      <c r="E284" s="114"/>
      <c r="F284" s="113"/>
      <c r="G284" s="103" t="str">
        <f t="shared" si="4"/>
        <v>Няма избран разход</v>
      </c>
    </row>
    <row r="285" spans="1:7" x14ac:dyDescent="0.25">
      <c r="A285" s="102">
        <v>278</v>
      </c>
      <c r="B285" s="102" t="str">
        <f>IF(AND(C285&lt;&gt;"",C285&lt;&gt;" -  -  -  -  - "),VLOOKUP(C285,exp!$A$8:$B$507,2,FALSE),"")</f>
        <v/>
      </c>
      <c r="C285" s="60"/>
      <c r="D285" s="113"/>
      <c r="E285" s="114"/>
      <c r="F285" s="113"/>
      <c r="G285" s="103" t="str">
        <f t="shared" si="4"/>
        <v>Няма избран разход</v>
      </c>
    </row>
    <row r="286" spans="1:7" x14ac:dyDescent="0.25">
      <c r="A286" s="102">
        <v>279</v>
      </c>
      <c r="B286" s="102" t="str">
        <f>IF(AND(C286&lt;&gt;"",C286&lt;&gt;" -  -  -  -  - "),VLOOKUP(C286,exp!$A$8:$B$507,2,FALSE),"")</f>
        <v/>
      </c>
      <c r="C286" s="60"/>
      <c r="D286" s="113"/>
      <c r="E286" s="114"/>
      <c r="F286" s="113"/>
      <c r="G286" s="103" t="str">
        <f t="shared" si="4"/>
        <v>Няма избран разход</v>
      </c>
    </row>
    <row r="287" spans="1:7" x14ac:dyDescent="0.25">
      <c r="A287" s="69">
        <v>280</v>
      </c>
      <c r="B287" s="102" t="str">
        <f>IF(AND(C287&lt;&gt;"",C287&lt;&gt;" -  -  -  -  - "),VLOOKUP(C287,exp!$A$8:$B$507,2,FALSE),"")</f>
        <v/>
      </c>
      <c r="C287" s="60"/>
      <c r="D287" s="113"/>
      <c r="E287" s="114"/>
      <c r="F287" s="113"/>
      <c r="G287" s="103" t="str">
        <f t="shared" si="4"/>
        <v>Няма избран разход</v>
      </c>
    </row>
    <row r="288" spans="1:7" x14ac:dyDescent="0.25">
      <c r="A288" s="102">
        <v>281</v>
      </c>
      <c r="B288" s="102" t="str">
        <f>IF(AND(C288&lt;&gt;"",C288&lt;&gt;" -  -  -  -  - "),VLOOKUP(C288,exp!$A$8:$B$507,2,FALSE),"")</f>
        <v/>
      </c>
      <c r="C288" s="60"/>
      <c r="D288" s="113"/>
      <c r="E288" s="114"/>
      <c r="F288" s="113"/>
      <c r="G288" s="103" t="str">
        <f t="shared" si="4"/>
        <v>Няма избран разход</v>
      </c>
    </row>
    <row r="289" spans="1:7" x14ac:dyDescent="0.25">
      <c r="A289" s="102">
        <v>282</v>
      </c>
      <c r="B289" s="102" t="str">
        <f>IF(AND(C289&lt;&gt;"",C289&lt;&gt;" -  -  -  -  - "),VLOOKUP(C289,exp!$A$8:$B$507,2,FALSE),"")</f>
        <v/>
      </c>
      <c r="C289" s="60"/>
      <c r="D289" s="113"/>
      <c r="E289" s="114"/>
      <c r="F289" s="113"/>
      <c r="G289" s="103" t="str">
        <f t="shared" si="4"/>
        <v>Няма избран разход</v>
      </c>
    </row>
    <row r="290" spans="1:7" x14ac:dyDescent="0.25">
      <c r="A290" s="69">
        <v>283</v>
      </c>
      <c r="B290" s="102" t="str">
        <f>IF(AND(C290&lt;&gt;"",C290&lt;&gt;" -  -  -  -  - "),VLOOKUP(C290,exp!$A$8:$B$507,2,FALSE),"")</f>
        <v/>
      </c>
      <c r="C290" s="60"/>
      <c r="D290" s="113"/>
      <c r="E290" s="114"/>
      <c r="F290" s="113"/>
      <c r="G290" s="103" t="str">
        <f t="shared" si="4"/>
        <v>Няма избран разход</v>
      </c>
    </row>
    <row r="291" spans="1:7" x14ac:dyDescent="0.25">
      <c r="A291" s="102">
        <v>284</v>
      </c>
      <c r="B291" s="102" t="str">
        <f>IF(AND(C291&lt;&gt;"",C291&lt;&gt;" -  -  -  -  - "),VLOOKUP(C291,exp!$A$8:$B$507,2,FALSE),"")</f>
        <v/>
      </c>
      <c r="C291" s="60"/>
      <c r="D291" s="113"/>
      <c r="E291" s="114"/>
      <c r="F291" s="113"/>
      <c r="G291" s="103" t="str">
        <f t="shared" si="4"/>
        <v>Няма избран разход</v>
      </c>
    </row>
    <row r="292" spans="1:7" x14ac:dyDescent="0.25">
      <c r="A292" s="102">
        <v>285</v>
      </c>
      <c r="B292" s="102" t="str">
        <f>IF(AND(C292&lt;&gt;"",C292&lt;&gt;" -  -  -  -  - "),VLOOKUP(C292,exp!$A$8:$B$507,2,FALSE),"")</f>
        <v/>
      </c>
      <c r="C292" s="60"/>
      <c r="D292" s="113"/>
      <c r="E292" s="114"/>
      <c r="F292" s="113"/>
      <c r="G292" s="103" t="str">
        <f t="shared" si="4"/>
        <v>Няма избран разход</v>
      </c>
    </row>
    <row r="293" spans="1:7" x14ac:dyDescent="0.25">
      <c r="A293" s="69">
        <v>286</v>
      </c>
      <c r="B293" s="102" t="str">
        <f>IF(AND(C293&lt;&gt;"",C293&lt;&gt;" -  -  -  -  - "),VLOOKUP(C293,exp!$A$8:$B$507,2,FALSE),"")</f>
        <v/>
      </c>
      <c r="C293" s="60"/>
      <c r="D293" s="113"/>
      <c r="E293" s="114"/>
      <c r="F293" s="113"/>
      <c r="G293" s="103" t="str">
        <f t="shared" si="4"/>
        <v>Няма избран разход</v>
      </c>
    </row>
    <row r="294" spans="1:7" x14ac:dyDescent="0.25">
      <c r="A294" s="102">
        <v>287</v>
      </c>
      <c r="B294" s="102" t="str">
        <f>IF(AND(C294&lt;&gt;"",C294&lt;&gt;" -  -  -  -  - "),VLOOKUP(C294,exp!$A$8:$B$507,2,FALSE),"")</f>
        <v/>
      </c>
      <c r="C294" s="60"/>
      <c r="D294" s="113"/>
      <c r="E294" s="114"/>
      <c r="F294" s="113"/>
      <c r="G294" s="103" t="str">
        <f t="shared" si="4"/>
        <v>Няма избран разход</v>
      </c>
    </row>
    <row r="295" spans="1:7" x14ac:dyDescent="0.25">
      <c r="A295" s="102">
        <v>288</v>
      </c>
      <c r="B295" s="102" t="str">
        <f>IF(AND(C295&lt;&gt;"",C295&lt;&gt;" -  -  -  -  - "),VLOOKUP(C295,exp!$A$8:$B$507,2,FALSE),"")</f>
        <v/>
      </c>
      <c r="C295" s="60"/>
      <c r="D295" s="113"/>
      <c r="E295" s="114"/>
      <c r="F295" s="113"/>
      <c r="G295" s="103" t="str">
        <f t="shared" si="4"/>
        <v>Няма избран разход</v>
      </c>
    </row>
    <row r="296" spans="1:7" x14ac:dyDescent="0.25">
      <c r="A296" s="69">
        <v>289</v>
      </c>
      <c r="B296" s="102" t="str">
        <f>IF(AND(C296&lt;&gt;"",C296&lt;&gt;" -  -  -  -  - "),VLOOKUP(C296,exp!$A$8:$B$507,2,FALSE),"")</f>
        <v/>
      </c>
      <c r="C296" s="60"/>
      <c r="D296" s="113"/>
      <c r="E296" s="114"/>
      <c r="F296" s="113"/>
      <c r="G296" s="103" t="str">
        <f t="shared" si="4"/>
        <v>Няма избран разход</v>
      </c>
    </row>
    <row r="297" spans="1:7" x14ac:dyDescent="0.25">
      <c r="A297" s="102">
        <v>290</v>
      </c>
      <c r="B297" s="102" t="str">
        <f>IF(AND(C297&lt;&gt;"",C297&lt;&gt;" -  -  -  -  - "),VLOOKUP(C297,exp!$A$8:$B$507,2,FALSE),"")</f>
        <v/>
      </c>
      <c r="C297" s="60"/>
      <c r="D297" s="113"/>
      <c r="E297" s="114"/>
      <c r="F297" s="113"/>
      <c r="G297" s="103" t="str">
        <f t="shared" si="4"/>
        <v>Няма избран разход</v>
      </c>
    </row>
    <row r="298" spans="1:7" x14ac:dyDescent="0.25">
      <c r="A298" s="102">
        <v>291</v>
      </c>
      <c r="B298" s="102" t="str">
        <f>IF(AND(C298&lt;&gt;"",C298&lt;&gt;" -  -  -  -  - "),VLOOKUP(C298,exp!$A$8:$B$507,2,FALSE),"")</f>
        <v/>
      </c>
      <c r="C298" s="60"/>
      <c r="D298" s="113"/>
      <c r="E298" s="114"/>
      <c r="F298" s="113"/>
      <c r="G298" s="103" t="str">
        <f t="shared" si="4"/>
        <v>Няма избран разход</v>
      </c>
    </row>
    <row r="299" spans="1:7" x14ac:dyDescent="0.25">
      <c r="A299" s="69">
        <v>292</v>
      </c>
      <c r="B299" s="102" t="str">
        <f>IF(AND(C299&lt;&gt;"",C299&lt;&gt;" -  -  -  -  - "),VLOOKUP(C299,exp!$A$8:$B$507,2,FALSE),"")</f>
        <v/>
      </c>
      <c r="C299" s="60"/>
      <c r="D299" s="113"/>
      <c r="E299" s="114"/>
      <c r="F299" s="113"/>
      <c r="G299" s="103" t="str">
        <f t="shared" si="4"/>
        <v>Няма избран разход</v>
      </c>
    </row>
    <row r="300" spans="1:7" x14ac:dyDescent="0.25">
      <c r="A300" s="102">
        <v>293</v>
      </c>
      <c r="B300" s="102" t="str">
        <f>IF(AND(C300&lt;&gt;"",C300&lt;&gt;" -  -  -  -  - "),VLOOKUP(C300,exp!$A$8:$B$507,2,FALSE),"")</f>
        <v/>
      </c>
      <c r="C300" s="60"/>
      <c r="D300" s="113"/>
      <c r="E300" s="114"/>
      <c r="F300" s="113"/>
      <c r="G300" s="103" t="str">
        <f t="shared" si="4"/>
        <v>Няма избран разход</v>
      </c>
    </row>
    <row r="301" spans="1:7" x14ac:dyDescent="0.25">
      <c r="A301" s="102">
        <v>294</v>
      </c>
      <c r="B301" s="102" t="str">
        <f>IF(AND(C301&lt;&gt;"",C301&lt;&gt;" -  -  -  -  - "),VLOOKUP(C301,exp!$A$8:$B$507,2,FALSE),"")</f>
        <v/>
      </c>
      <c r="C301" s="60"/>
      <c r="D301" s="113"/>
      <c r="E301" s="114"/>
      <c r="F301" s="113"/>
      <c r="G301" s="103" t="str">
        <f t="shared" si="4"/>
        <v>Няма избран разход</v>
      </c>
    </row>
    <row r="302" spans="1:7" x14ac:dyDescent="0.25">
      <c r="A302" s="69">
        <v>295</v>
      </c>
      <c r="B302" s="102" t="str">
        <f>IF(AND(C302&lt;&gt;"",C302&lt;&gt;" -  -  -  -  - "),VLOOKUP(C302,exp!$A$8:$B$507,2,FALSE),"")</f>
        <v/>
      </c>
      <c r="C302" s="60"/>
      <c r="D302" s="113"/>
      <c r="E302" s="114"/>
      <c r="F302" s="113"/>
      <c r="G302" s="103" t="str">
        <f t="shared" si="4"/>
        <v>Няма избран разход</v>
      </c>
    </row>
    <row r="303" spans="1:7" x14ac:dyDescent="0.25">
      <c r="A303" s="102">
        <v>296</v>
      </c>
      <c r="B303" s="102" t="str">
        <f>IF(AND(C303&lt;&gt;"",C303&lt;&gt;" -  -  -  -  - "),VLOOKUP(C303,exp!$A$8:$B$507,2,FALSE),"")</f>
        <v/>
      </c>
      <c r="C303" s="60"/>
      <c r="D303" s="113"/>
      <c r="E303" s="114"/>
      <c r="F303" s="113"/>
      <c r="G303" s="103" t="str">
        <f t="shared" si="4"/>
        <v>Няма избран разход</v>
      </c>
    </row>
    <row r="304" spans="1:7" x14ac:dyDescent="0.25">
      <c r="A304" s="102">
        <v>297</v>
      </c>
      <c r="B304" s="102" t="str">
        <f>IF(AND(C304&lt;&gt;"",C304&lt;&gt;" -  -  -  -  - "),VLOOKUP(C304,exp!$A$8:$B$507,2,FALSE),"")</f>
        <v/>
      </c>
      <c r="C304" s="60"/>
      <c r="D304" s="113"/>
      <c r="E304" s="114"/>
      <c r="F304" s="113"/>
      <c r="G304" s="103" t="str">
        <f t="shared" si="4"/>
        <v>Няма избран разход</v>
      </c>
    </row>
    <row r="305" spans="1:7" x14ac:dyDescent="0.25">
      <c r="A305" s="69">
        <v>298</v>
      </c>
      <c r="B305" s="102" t="str">
        <f>IF(AND(C305&lt;&gt;"",C305&lt;&gt;" -  -  -  -  - "),VLOOKUP(C305,exp!$A$8:$B$507,2,FALSE),"")</f>
        <v/>
      </c>
      <c r="C305" s="60"/>
      <c r="D305" s="113"/>
      <c r="E305" s="114"/>
      <c r="F305" s="113"/>
      <c r="G305" s="103" t="str">
        <f t="shared" si="4"/>
        <v>Няма избран разход</v>
      </c>
    </row>
    <row r="306" spans="1:7" x14ac:dyDescent="0.25">
      <c r="A306" s="102">
        <v>299</v>
      </c>
      <c r="B306" s="102" t="str">
        <f>IF(AND(C306&lt;&gt;"",C306&lt;&gt;" -  -  -  -  - "),VLOOKUP(C306,exp!$A$8:$B$507,2,FALSE),"")</f>
        <v/>
      </c>
      <c r="C306" s="60"/>
      <c r="D306" s="113"/>
      <c r="E306" s="114"/>
      <c r="F306" s="113"/>
      <c r="G306" s="103" t="str">
        <f t="shared" si="4"/>
        <v>Няма избран разход</v>
      </c>
    </row>
    <row r="307" spans="1:7" x14ac:dyDescent="0.25">
      <c r="A307" s="102">
        <v>300</v>
      </c>
      <c r="B307" s="102" t="str">
        <f>IF(AND(C307&lt;&gt;"",C307&lt;&gt;" -  -  -  -  - "),VLOOKUP(C307,exp!$A$8:$B$507,2,FALSE),"")</f>
        <v/>
      </c>
      <c r="C307" s="60"/>
      <c r="D307" s="113"/>
      <c r="E307" s="114"/>
      <c r="F307" s="113"/>
      <c r="G307" s="103" t="str">
        <f t="shared" si="4"/>
        <v>Няма избран разход</v>
      </c>
    </row>
    <row r="308" spans="1:7" x14ac:dyDescent="0.25">
      <c r="A308" s="69">
        <v>301</v>
      </c>
      <c r="B308" s="102" t="str">
        <f>IF(AND(C308&lt;&gt;"",C308&lt;&gt;" -  -  -  -  - "),VLOOKUP(C308,exp!$A$8:$B$507,2,FALSE),"")</f>
        <v/>
      </c>
      <c r="C308" s="60"/>
      <c r="D308" s="113"/>
      <c r="E308" s="114"/>
      <c r="F308" s="113"/>
      <c r="G308" s="103" t="str">
        <f t="shared" si="4"/>
        <v>Няма избран разход</v>
      </c>
    </row>
    <row r="309" spans="1:7" x14ac:dyDescent="0.25">
      <c r="A309" s="102">
        <v>302</v>
      </c>
      <c r="B309" s="102" t="str">
        <f>IF(AND(C309&lt;&gt;"",C309&lt;&gt;" -  -  -  -  - "),VLOOKUP(C309,exp!$A$8:$B$507,2,FALSE),"")</f>
        <v/>
      </c>
      <c r="C309" s="60"/>
      <c r="D309" s="113"/>
      <c r="E309" s="114"/>
      <c r="F309" s="113"/>
      <c r="G309" s="103" t="str">
        <f t="shared" si="4"/>
        <v>Няма избран разход</v>
      </c>
    </row>
    <row r="310" spans="1:7" x14ac:dyDescent="0.25">
      <c r="A310" s="102">
        <v>303</v>
      </c>
      <c r="B310" s="102" t="str">
        <f>IF(AND(C310&lt;&gt;"",C310&lt;&gt;" -  -  -  -  - "),VLOOKUP(C310,exp!$A$8:$B$507,2,FALSE),"")</f>
        <v/>
      </c>
      <c r="C310" s="60"/>
      <c r="D310" s="113"/>
      <c r="E310" s="114"/>
      <c r="F310" s="113"/>
      <c r="G310" s="103" t="str">
        <f t="shared" si="4"/>
        <v>Няма избран разход</v>
      </c>
    </row>
    <row r="311" spans="1:7" x14ac:dyDescent="0.25">
      <c r="A311" s="69">
        <v>304</v>
      </c>
      <c r="B311" s="102" t="str">
        <f>IF(AND(C311&lt;&gt;"",C311&lt;&gt;" -  -  -  -  - "),VLOOKUP(C311,exp!$A$8:$B$507,2,FALSE),"")</f>
        <v/>
      </c>
      <c r="C311" s="60"/>
      <c r="D311" s="113"/>
      <c r="E311" s="114"/>
      <c r="F311" s="113"/>
      <c r="G311" s="103" t="str">
        <f t="shared" si="4"/>
        <v>Няма избран разход</v>
      </c>
    </row>
    <row r="312" spans="1:7" x14ac:dyDescent="0.25">
      <c r="A312" s="102">
        <v>305</v>
      </c>
      <c r="B312" s="102" t="str">
        <f>IF(AND(C312&lt;&gt;"",C312&lt;&gt;" -  -  -  -  - "),VLOOKUP(C312,exp!$A$8:$B$507,2,FALSE),"")</f>
        <v/>
      </c>
      <c r="C312" s="60"/>
      <c r="D312" s="113"/>
      <c r="E312" s="114"/>
      <c r="F312" s="113"/>
      <c r="G312" s="103" t="str">
        <f t="shared" si="4"/>
        <v>Няма избран разход</v>
      </c>
    </row>
    <row r="313" spans="1:7" x14ac:dyDescent="0.25">
      <c r="A313" s="102">
        <v>306</v>
      </c>
      <c r="B313" s="102" t="str">
        <f>IF(AND(C313&lt;&gt;"",C313&lt;&gt;" -  -  -  -  - "),VLOOKUP(C313,exp!$A$8:$B$507,2,FALSE),"")</f>
        <v/>
      </c>
      <c r="C313" s="60"/>
      <c r="D313" s="113"/>
      <c r="E313" s="114"/>
      <c r="F313" s="113"/>
      <c r="G313" s="103" t="str">
        <f t="shared" si="4"/>
        <v>Няма избран разход</v>
      </c>
    </row>
    <row r="314" spans="1:7" x14ac:dyDescent="0.25">
      <c r="A314" s="69">
        <v>307</v>
      </c>
      <c r="B314" s="102" t="str">
        <f>IF(AND(C314&lt;&gt;"",C314&lt;&gt;" -  -  -  -  - "),VLOOKUP(C314,exp!$A$8:$B$507,2,FALSE),"")</f>
        <v/>
      </c>
      <c r="C314" s="60"/>
      <c r="D314" s="113"/>
      <c r="E314" s="114"/>
      <c r="F314" s="113"/>
      <c r="G314" s="103" t="str">
        <f t="shared" si="4"/>
        <v>Няма избран разход</v>
      </c>
    </row>
    <row r="315" spans="1:7" x14ac:dyDescent="0.25">
      <c r="A315" s="102">
        <v>308</v>
      </c>
      <c r="B315" s="102" t="str">
        <f>IF(AND(C315&lt;&gt;"",C315&lt;&gt;" -  -  -  -  - "),VLOOKUP(C315,exp!$A$8:$B$507,2,FALSE),"")</f>
        <v/>
      </c>
      <c r="C315" s="60"/>
      <c r="D315" s="113"/>
      <c r="E315" s="114"/>
      <c r="F315" s="113"/>
      <c r="G315" s="103" t="str">
        <f t="shared" si="4"/>
        <v>Няма избран разход</v>
      </c>
    </row>
    <row r="316" spans="1:7" x14ac:dyDescent="0.25">
      <c r="A316" s="102">
        <v>309</v>
      </c>
      <c r="B316" s="102" t="str">
        <f>IF(AND(C316&lt;&gt;"",C316&lt;&gt;" -  -  -  -  - "),VLOOKUP(C316,exp!$A$8:$B$507,2,FALSE),"")</f>
        <v/>
      </c>
      <c r="C316" s="60"/>
      <c r="D316" s="113"/>
      <c r="E316" s="114"/>
      <c r="F316" s="113"/>
      <c r="G316" s="103" t="str">
        <f t="shared" si="4"/>
        <v>Няма избран разход</v>
      </c>
    </row>
    <row r="317" spans="1:7" x14ac:dyDescent="0.25">
      <c r="A317" s="69">
        <v>310</v>
      </c>
      <c r="B317" s="102" t="str">
        <f>IF(AND(C317&lt;&gt;"",C317&lt;&gt;" -  -  -  -  - "),VLOOKUP(C317,exp!$A$8:$B$507,2,FALSE),"")</f>
        <v/>
      </c>
      <c r="C317" s="60"/>
      <c r="D317" s="113"/>
      <c r="E317" s="114"/>
      <c r="F317" s="113"/>
      <c r="G317" s="103" t="str">
        <f t="shared" si="4"/>
        <v>Няма избран разход</v>
      </c>
    </row>
    <row r="318" spans="1:7" x14ac:dyDescent="0.25">
      <c r="A318" s="102">
        <v>311</v>
      </c>
      <c r="B318" s="102" t="str">
        <f>IF(AND(C318&lt;&gt;"",C318&lt;&gt;" -  -  -  -  - "),VLOOKUP(C318,exp!$A$8:$B$507,2,FALSE),"")</f>
        <v/>
      </c>
      <c r="C318" s="60"/>
      <c r="D318" s="113"/>
      <c r="E318" s="114"/>
      <c r="F318" s="113"/>
      <c r="G318" s="103" t="str">
        <f t="shared" si="4"/>
        <v>Няма избран разход</v>
      </c>
    </row>
    <row r="319" spans="1:7" x14ac:dyDescent="0.25">
      <c r="A319" s="102">
        <v>312</v>
      </c>
      <c r="B319" s="102" t="str">
        <f>IF(AND(C319&lt;&gt;"",C319&lt;&gt;" -  -  -  -  - "),VLOOKUP(C319,exp!$A$8:$B$507,2,FALSE),"")</f>
        <v/>
      </c>
      <c r="C319" s="60"/>
      <c r="D319" s="113"/>
      <c r="E319" s="114"/>
      <c r="F319" s="113"/>
      <c r="G319" s="103" t="str">
        <f t="shared" si="4"/>
        <v>Няма избран разход</v>
      </c>
    </row>
    <row r="320" spans="1:7" x14ac:dyDescent="0.25">
      <c r="A320" s="69">
        <v>313</v>
      </c>
      <c r="B320" s="102" t="str">
        <f>IF(AND(C320&lt;&gt;"",C320&lt;&gt;" -  -  -  -  - "),VLOOKUP(C320,exp!$A$8:$B$507,2,FALSE),"")</f>
        <v/>
      </c>
      <c r="C320" s="60"/>
      <c r="D320" s="113"/>
      <c r="E320" s="114"/>
      <c r="F320" s="113"/>
      <c r="G320" s="103" t="str">
        <f t="shared" si="4"/>
        <v>Няма избран разход</v>
      </c>
    </row>
    <row r="321" spans="1:7" x14ac:dyDescent="0.25">
      <c r="A321" s="102">
        <v>314</v>
      </c>
      <c r="B321" s="102" t="str">
        <f>IF(AND(C321&lt;&gt;"",C321&lt;&gt;" -  -  -  -  - "),VLOOKUP(C321,exp!$A$8:$B$507,2,FALSE),"")</f>
        <v/>
      </c>
      <c r="C321" s="60"/>
      <c r="D321" s="113"/>
      <c r="E321" s="114"/>
      <c r="F321" s="113"/>
      <c r="G321" s="103" t="str">
        <f t="shared" si="4"/>
        <v>Няма избран разход</v>
      </c>
    </row>
    <row r="322" spans="1:7" x14ac:dyDescent="0.25">
      <c r="A322" s="102">
        <v>315</v>
      </c>
      <c r="B322" s="102" t="str">
        <f>IF(AND(C322&lt;&gt;"",C322&lt;&gt;" -  -  -  -  - "),VLOOKUP(C322,exp!$A$8:$B$507,2,FALSE),"")</f>
        <v/>
      </c>
      <c r="C322" s="60"/>
      <c r="D322" s="113"/>
      <c r="E322" s="114"/>
      <c r="F322" s="113"/>
      <c r="G322" s="103" t="str">
        <f t="shared" si="4"/>
        <v>Няма избран разход</v>
      </c>
    </row>
    <row r="323" spans="1:7" x14ac:dyDescent="0.25">
      <c r="A323" s="69">
        <v>316</v>
      </c>
      <c r="B323" s="102" t="str">
        <f>IF(AND(C323&lt;&gt;"",C323&lt;&gt;" -  -  -  -  - "),VLOOKUP(C323,exp!$A$8:$B$507,2,FALSE),"")</f>
        <v/>
      </c>
      <c r="C323" s="60"/>
      <c r="D323" s="113"/>
      <c r="E323" s="114"/>
      <c r="F323" s="113"/>
      <c r="G323" s="103" t="str">
        <f t="shared" si="4"/>
        <v>Няма избран разход</v>
      </c>
    </row>
    <row r="324" spans="1:7" x14ac:dyDescent="0.25">
      <c r="A324" s="102">
        <v>317</v>
      </c>
      <c r="B324" s="102" t="str">
        <f>IF(AND(C324&lt;&gt;"",C324&lt;&gt;" -  -  -  -  - "),VLOOKUP(C324,exp!$A$8:$B$507,2,FALSE),"")</f>
        <v/>
      </c>
      <c r="C324" s="60"/>
      <c r="D324" s="113"/>
      <c r="E324" s="114"/>
      <c r="F324" s="113"/>
      <c r="G324" s="103" t="str">
        <f t="shared" si="4"/>
        <v>Няма избран разход</v>
      </c>
    </row>
    <row r="325" spans="1:7" x14ac:dyDescent="0.25">
      <c r="A325" s="102">
        <v>318</v>
      </c>
      <c r="B325" s="102" t="str">
        <f>IF(AND(C325&lt;&gt;"",C325&lt;&gt;" -  -  -  -  - "),VLOOKUP(C325,exp!$A$8:$B$507,2,FALSE),"")</f>
        <v/>
      </c>
      <c r="C325" s="60"/>
      <c r="D325" s="113"/>
      <c r="E325" s="114"/>
      <c r="F325" s="113"/>
      <c r="G325" s="103" t="str">
        <f t="shared" si="4"/>
        <v>Няма избран разход</v>
      </c>
    </row>
    <row r="326" spans="1:7" x14ac:dyDescent="0.25">
      <c r="A326" s="69">
        <v>319</v>
      </c>
      <c r="B326" s="102" t="str">
        <f>IF(AND(C326&lt;&gt;"",C326&lt;&gt;" -  -  -  -  - "),VLOOKUP(C326,exp!$A$8:$B$507,2,FALSE),"")</f>
        <v/>
      </c>
      <c r="C326" s="60"/>
      <c r="D326" s="113"/>
      <c r="E326" s="114"/>
      <c r="F326" s="113"/>
      <c r="G326" s="103" t="str">
        <f t="shared" si="4"/>
        <v>Няма избран разход</v>
      </c>
    </row>
    <row r="327" spans="1:7" x14ac:dyDescent="0.25">
      <c r="A327" s="102">
        <v>320</v>
      </c>
      <c r="B327" s="102" t="str">
        <f>IF(AND(C327&lt;&gt;"",C327&lt;&gt;" -  -  -  -  - "),VLOOKUP(C327,exp!$A$8:$B$507,2,FALSE),"")</f>
        <v/>
      </c>
      <c r="C327" s="60"/>
      <c r="D327" s="113"/>
      <c r="E327" s="114"/>
      <c r="F327" s="113"/>
      <c r="G327" s="103" t="str">
        <f t="shared" si="4"/>
        <v>Няма избран разход</v>
      </c>
    </row>
    <row r="328" spans="1:7" x14ac:dyDescent="0.25">
      <c r="A328" s="102">
        <v>321</v>
      </c>
      <c r="B328" s="102" t="str">
        <f>IF(AND(C328&lt;&gt;"",C328&lt;&gt;" -  -  -  -  - "),VLOOKUP(C328,exp!$A$8:$B$507,2,FALSE),"")</f>
        <v/>
      </c>
      <c r="C328" s="60"/>
      <c r="D328" s="113"/>
      <c r="E328" s="114"/>
      <c r="F328" s="113"/>
      <c r="G328" s="103" t="str">
        <f t="shared" si="4"/>
        <v>Няма избран разход</v>
      </c>
    </row>
    <row r="329" spans="1:7" x14ac:dyDescent="0.25">
      <c r="A329" s="69">
        <v>322</v>
      </c>
      <c r="B329" s="102" t="str">
        <f>IF(AND(C329&lt;&gt;"",C329&lt;&gt;" -  -  -  -  - "),VLOOKUP(C329,exp!$A$8:$B$507,2,FALSE),"")</f>
        <v/>
      </c>
      <c r="C329" s="60"/>
      <c r="D329" s="113"/>
      <c r="E329" s="114"/>
      <c r="F329" s="113"/>
      <c r="G329" s="103" t="str">
        <f t="shared" ref="G329:G392" si="5">IF(B329&lt;&gt;"",IF(AND(D329&lt;&gt;"",E329&lt;&gt;""),"","Задължителни полета - Наименование/Дата"),"Няма избран разход")</f>
        <v>Няма избран разход</v>
      </c>
    </row>
    <row r="330" spans="1:7" x14ac:dyDescent="0.25">
      <c r="A330" s="102">
        <v>323</v>
      </c>
      <c r="B330" s="102" t="str">
        <f>IF(AND(C330&lt;&gt;"",C330&lt;&gt;" -  -  -  -  - "),VLOOKUP(C330,exp!$A$8:$B$507,2,FALSE),"")</f>
        <v/>
      </c>
      <c r="C330" s="60"/>
      <c r="D330" s="113"/>
      <c r="E330" s="114"/>
      <c r="F330" s="113"/>
      <c r="G330" s="103" t="str">
        <f t="shared" si="5"/>
        <v>Няма избран разход</v>
      </c>
    </row>
    <row r="331" spans="1:7" x14ac:dyDescent="0.25">
      <c r="A331" s="102">
        <v>324</v>
      </c>
      <c r="B331" s="102" t="str">
        <f>IF(AND(C331&lt;&gt;"",C331&lt;&gt;" -  -  -  -  - "),VLOOKUP(C331,exp!$A$8:$B$507,2,FALSE),"")</f>
        <v/>
      </c>
      <c r="C331" s="60"/>
      <c r="D331" s="113"/>
      <c r="E331" s="114"/>
      <c r="F331" s="113"/>
      <c r="G331" s="103" t="str">
        <f t="shared" si="5"/>
        <v>Няма избран разход</v>
      </c>
    </row>
    <row r="332" spans="1:7" x14ac:dyDescent="0.25">
      <c r="A332" s="69">
        <v>325</v>
      </c>
      <c r="B332" s="102" t="str">
        <f>IF(AND(C332&lt;&gt;"",C332&lt;&gt;" -  -  -  -  - "),VLOOKUP(C332,exp!$A$8:$B$507,2,FALSE),"")</f>
        <v/>
      </c>
      <c r="C332" s="60"/>
      <c r="D332" s="113"/>
      <c r="E332" s="114"/>
      <c r="F332" s="113"/>
      <c r="G332" s="103" t="str">
        <f t="shared" si="5"/>
        <v>Няма избран разход</v>
      </c>
    </row>
    <row r="333" spans="1:7" x14ac:dyDescent="0.25">
      <c r="A333" s="102">
        <v>326</v>
      </c>
      <c r="B333" s="102" t="str">
        <f>IF(AND(C333&lt;&gt;"",C333&lt;&gt;" -  -  -  -  - "),VLOOKUP(C333,exp!$A$8:$B$507,2,FALSE),"")</f>
        <v/>
      </c>
      <c r="C333" s="60"/>
      <c r="D333" s="113"/>
      <c r="E333" s="114"/>
      <c r="F333" s="113"/>
      <c r="G333" s="103" t="str">
        <f t="shared" si="5"/>
        <v>Няма избран разход</v>
      </c>
    </row>
    <row r="334" spans="1:7" x14ac:dyDescent="0.25">
      <c r="A334" s="102">
        <v>327</v>
      </c>
      <c r="B334" s="102" t="str">
        <f>IF(AND(C334&lt;&gt;"",C334&lt;&gt;" -  -  -  -  - "),VLOOKUP(C334,exp!$A$8:$B$507,2,FALSE),"")</f>
        <v/>
      </c>
      <c r="C334" s="60"/>
      <c r="D334" s="113"/>
      <c r="E334" s="114"/>
      <c r="F334" s="113"/>
      <c r="G334" s="103" t="str">
        <f t="shared" si="5"/>
        <v>Няма избран разход</v>
      </c>
    </row>
    <row r="335" spans="1:7" x14ac:dyDescent="0.25">
      <c r="A335" s="69">
        <v>328</v>
      </c>
      <c r="B335" s="102" t="str">
        <f>IF(AND(C335&lt;&gt;"",C335&lt;&gt;" -  -  -  -  - "),VLOOKUP(C335,exp!$A$8:$B$507,2,FALSE),"")</f>
        <v/>
      </c>
      <c r="C335" s="60"/>
      <c r="D335" s="113"/>
      <c r="E335" s="114"/>
      <c r="F335" s="113"/>
      <c r="G335" s="103" t="str">
        <f t="shared" si="5"/>
        <v>Няма избран разход</v>
      </c>
    </row>
    <row r="336" spans="1:7" x14ac:dyDescent="0.25">
      <c r="A336" s="102">
        <v>329</v>
      </c>
      <c r="B336" s="102" t="str">
        <f>IF(AND(C336&lt;&gt;"",C336&lt;&gt;" -  -  -  -  - "),VLOOKUP(C336,exp!$A$8:$B$507,2,FALSE),"")</f>
        <v/>
      </c>
      <c r="C336" s="60"/>
      <c r="D336" s="113"/>
      <c r="E336" s="114"/>
      <c r="F336" s="113"/>
      <c r="G336" s="103" t="str">
        <f t="shared" si="5"/>
        <v>Няма избран разход</v>
      </c>
    </row>
    <row r="337" spans="1:7" x14ac:dyDescent="0.25">
      <c r="A337" s="102">
        <v>330</v>
      </c>
      <c r="B337" s="102" t="str">
        <f>IF(AND(C337&lt;&gt;"",C337&lt;&gt;" -  -  -  -  - "),VLOOKUP(C337,exp!$A$8:$B$507,2,FALSE),"")</f>
        <v/>
      </c>
      <c r="C337" s="60"/>
      <c r="D337" s="113"/>
      <c r="E337" s="114"/>
      <c r="F337" s="113"/>
      <c r="G337" s="103" t="str">
        <f t="shared" si="5"/>
        <v>Няма избран разход</v>
      </c>
    </row>
    <row r="338" spans="1:7" x14ac:dyDescent="0.25">
      <c r="A338" s="69">
        <v>331</v>
      </c>
      <c r="B338" s="102" t="str">
        <f>IF(AND(C338&lt;&gt;"",C338&lt;&gt;" -  -  -  -  - "),VLOOKUP(C338,exp!$A$8:$B$507,2,FALSE),"")</f>
        <v/>
      </c>
      <c r="C338" s="60"/>
      <c r="D338" s="113"/>
      <c r="E338" s="114"/>
      <c r="F338" s="113"/>
      <c r="G338" s="103" t="str">
        <f t="shared" si="5"/>
        <v>Няма избран разход</v>
      </c>
    </row>
    <row r="339" spans="1:7" x14ac:dyDescent="0.25">
      <c r="A339" s="102">
        <v>332</v>
      </c>
      <c r="B339" s="102" t="str">
        <f>IF(AND(C339&lt;&gt;"",C339&lt;&gt;" -  -  -  -  - "),VLOOKUP(C339,exp!$A$8:$B$507,2,FALSE),"")</f>
        <v/>
      </c>
      <c r="C339" s="60"/>
      <c r="D339" s="113"/>
      <c r="E339" s="114"/>
      <c r="F339" s="113"/>
      <c r="G339" s="103" t="str">
        <f t="shared" si="5"/>
        <v>Няма избран разход</v>
      </c>
    </row>
    <row r="340" spans="1:7" x14ac:dyDescent="0.25">
      <c r="A340" s="102">
        <v>333</v>
      </c>
      <c r="B340" s="102" t="str">
        <f>IF(AND(C340&lt;&gt;"",C340&lt;&gt;" -  -  -  -  - "),VLOOKUP(C340,exp!$A$8:$B$507,2,FALSE),"")</f>
        <v/>
      </c>
      <c r="C340" s="60"/>
      <c r="D340" s="113"/>
      <c r="E340" s="114"/>
      <c r="F340" s="113"/>
      <c r="G340" s="103" t="str">
        <f t="shared" si="5"/>
        <v>Няма избран разход</v>
      </c>
    </row>
    <row r="341" spans="1:7" x14ac:dyDescent="0.25">
      <c r="A341" s="69">
        <v>334</v>
      </c>
      <c r="B341" s="102" t="str">
        <f>IF(AND(C341&lt;&gt;"",C341&lt;&gt;" -  -  -  -  - "),VLOOKUP(C341,exp!$A$8:$B$507,2,FALSE),"")</f>
        <v/>
      </c>
      <c r="C341" s="60"/>
      <c r="D341" s="113"/>
      <c r="E341" s="114"/>
      <c r="F341" s="113"/>
      <c r="G341" s="103" t="str">
        <f t="shared" si="5"/>
        <v>Няма избран разход</v>
      </c>
    </row>
    <row r="342" spans="1:7" x14ac:dyDescent="0.25">
      <c r="A342" s="102">
        <v>335</v>
      </c>
      <c r="B342" s="102" t="str">
        <f>IF(AND(C342&lt;&gt;"",C342&lt;&gt;" -  -  -  -  - "),VLOOKUP(C342,exp!$A$8:$B$507,2,FALSE),"")</f>
        <v/>
      </c>
      <c r="C342" s="60"/>
      <c r="D342" s="113"/>
      <c r="E342" s="114"/>
      <c r="F342" s="113"/>
      <c r="G342" s="103" t="str">
        <f t="shared" si="5"/>
        <v>Няма избран разход</v>
      </c>
    </row>
    <row r="343" spans="1:7" x14ac:dyDescent="0.25">
      <c r="A343" s="102">
        <v>336</v>
      </c>
      <c r="B343" s="102" t="str">
        <f>IF(AND(C343&lt;&gt;"",C343&lt;&gt;" -  -  -  -  - "),VLOOKUP(C343,exp!$A$8:$B$507,2,FALSE),"")</f>
        <v/>
      </c>
      <c r="C343" s="60"/>
      <c r="D343" s="113"/>
      <c r="E343" s="114"/>
      <c r="F343" s="113"/>
      <c r="G343" s="103" t="str">
        <f t="shared" si="5"/>
        <v>Няма избран разход</v>
      </c>
    </row>
    <row r="344" spans="1:7" x14ac:dyDescent="0.25">
      <c r="A344" s="69">
        <v>337</v>
      </c>
      <c r="B344" s="102" t="str">
        <f>IF(AND(C344&lt;&gt;"",C344&lt;&gt;" -  -  -  -  - "),VLOOKUP(C344,exp!$A$8:$B$507,2,FALSE),"")</f>
        <v/>
      </c>
      <c r="C344" s="60"/>
      <c r="D344" s="113"/>
      <c r="E344" s="114"/>
      <c r="F344" s="113"/>
      <c r="G344" s="103" t="str">
        <f t="shared" si="5"/>
        <v>Няма избран разход</v>
      </c>
    </row>
    <row r="345" spans="1:7" x14ac:dyDescent="0.25">
      <c r="A345" s="102">
        <v>338</v>
      </c>
      <c r="B345" s="102" t="str">
        <f>IF(AND(C345&lt;&gt;"",C345&lt;&gt;" -  -  -  -  - "),VLOOKUP(C345,exp!$A$8:$B$507,2,FALSE),"")</f>
        <v/>
      </c>
      <c r="C345" s="60"/>
      <c r="D345" s="113"/>
      <c r="E345" s="114"/>
      <c r="F345" s="113"/>
      <c r="G345" s="103" t="str">
        <f t="shared" si="5"/>
        <v>Няма избран разход</v>
      </c>
    </row>
    <row r="346" spans="1:7" x14ac:dyDescent="0.25">
      <c r="A346" s="102">
        <v>339</v>
      </c>
      <c r="B346" s="102" t="str">
        <f>IF(AND(C346&lt;&gt;"",C346&lt;&gt;" -  -  -  -  - "),VLOOKUP(C346,exp!$A$8:$B$507,2,FALSE),"")</f>
        <v/>
      </c>
      <c r="C346" s="60"/>
      <c r="D346" s="113"/>
      <c r="E346" s="114"/>
      <c r="F346" s="113"/>
      <c r="G346" s="103" t="str">
        <f t="shared" si="5"/>
        <v>Няма избран разход</v>
      </c>
    </row>
    <row r="347" spans="1:7" x14ac:dyDescent="0.25">
      <c r="A347" s="69">
        <v>340</v>
      </c>
      <c r="B347" s="102" t="str">
        <f>IF(AND(C347&lt;&gt;"",C347&lt;&gt;" -  -  -  -  - "),VLOOKUP(C347,exp!$A$8:$B$507,2,FALSE),"")</f>
        <v/>
      </c>
      <c r="C347" s="60"/>
      <c r="D347" s="113"/>
      <c r="E347" s="114"/>
      <c r="F347" s="113"/>
      <c r="G347" s="103" t="str">
        <f t="shared" si="5"/>
        <v>Няма избран разход</v>
      </c>
    </row>
    <row r="348" spans="1:7" x14ac:dyDescent="0.25">
      <c r="A348" s="102">
        <v>341</v>
      </c>
      <c r="B348" s="102" t="str">
        <f>IF(AND(C348&lt;&gt;"",C348&lt;&gt;" -  -  -  -  - "),VLOOKUP(C348,exp!$A$8:$B$507,2,FALSE),"")</f>
        <v/>
      </c>
      <c r="C348" s="60"/>
      <c r="D348" s="113"/>
      <c r="E348" s="114"/>
      <c r="F348" s="113"/>
      <c r="G348" s="103" t="str">
        <f t="shared" si="5"/>
        <v>Няма избран разход</v>
      </c>
    </row>
    <row r="349" spans="1:7" x14ac:dyDescent="0.25">
      <c r="A349" s="102">
        <v>342</v>
      </c>
      <c r="B349" s="102" t="str">
        <f>IF(AND(C349&lt;&gt;"",C349&lt;&gt;" -  -  -  -  - "),VLOOKUP(C349,exp!$A$8:$B$507,2,FALSE),"")</f>
        <v/>
      </c>
      <c r="C349" s="60"/>
      <c r="D349" s="113"/>
      <c r="E349" s="114"/>
      <c r="F349" s="113"/>
      <c r="G349" s="103" t="str">
        <f t="shared" si="5"/>
        <v>Няма избран разход</v>
      </c>
    </row>
    <row r="350" spans="1:7" x14ac:dyDescent="0.25">
      <c r="A350" s="69">
        <v>343</v>
      </c>
      <c r="B350" s="102" t="str">
        <f>IF(AND(C350&lt;&gt;"",C350&lt;&gt;" -  -  -  -  - "),VLOOKUP(C350,exp!$A$8:$B$507,2,FALSE),"")</f>
        <v/>
      </c>
      <c r="C350" s="60"/>
      <c r="D350" s="113"/>
      <c r="E350" s="114"/>
      <c r="F350" s="113"/>
      <c r="G350" s="103" t="str">
        <f t="shared" si="5"/>
        <v>Няма избран разход</v>
      </c>
    </row>
    <row r="351" spans="1:7" x14ac:dyDescent="0.25">
      <c r="A351" s="102">
        <v>344</v>
      </c>
      <c r="B351" s="102" t="str">
        <f>IF(AND(C351&lt;&gt;"",C351&lt;&gt;" -  -  -  -  - "),VLOOKUP(C351,exp!$A$8:$B$507,2,FALSE),"")</f>
        <v/>
      </c>
      <c r="C351" s="60"/>
      <c r="D351" s="113"/>
      <c r="E351" s="114"/>
      <c r="F351" s="113"/>
      <c r="G351" s="103" t="str">
        <f t="shared" si="5"/>
        <v>Няма избран разход</v>
      </c>
    </row>
    <row r="352" spans="1:7" x14ac:dyDescent="0.25">
      <c r="A352" s="102">
        <v>345</v>
      </c>
      <c r="B352" s="102" t="str">
        <f>IF(AND(C352&lt;&gt;"",C352&lt;&gt;" -  -  -  -  - "),VLOOKUP(C352,exp!$A$8:$B$507,2,FALSE),"")</f>
        <v/>
      </c>
      <c r="C352" s="60"/>
      <c r="D352" s="113"/>
      <c r="E352" s="114"/>
      <c r="F352" s="113"/>
      <c r="G352" s="103" t="str">
        <f t="shared" si="5"/>
        <v>Няма избран разход</v>
      </c>
    </row>
    <row r="353" spans="1:7" x14ac:dyDescent="0.25">
      <c r="A353" s="69">
        <v>346</v>
      </c>
      <c r="B353" s="102" t="str">
        <f>IF(AND(C353&lt;&gt;"",C353&lt;&gt;" -  -  -  -  - "),VLOOKUP(C353,exp!$A$8:$B$507,2,FALSE),"")</f>
        <v/>
      </c>
      <c r="C353" s="60"/>
      <c r="D353" s="113"/>
      <c r="E353" s="114"/>
      <c r="F353" s="113"/>
      <c r="G353" s="103" t="str">
        <f t="shared" si="5"/>
        <v>Няма избран разход</v>
      </c>
    </row>
    <row r="354" spans="1:7" x14ac:dyDescent="0.25">
      <c r="A354" s="102">
        <v>347</v>
      </c>
      <c r="B354" s="102" t="str">
        <f>IF(AND(C354&lt;&gt;"",C354&lt;&gt;" -  -  -  -  - "),VLOOKUP(C354,exp!$A$8:$B$507,2,FALSE),"")</f>
        <v/>
      </c>
      <c r="C354" s="60"/>
      <c r="D354" s="113"/>
      <c r="E354" s="114"/>
      <c r="F354" s="113"/>
      <c r="G354" s="103" t="str">
        <f t="shared" si="5"/>
        <v>Няма избран разход</v>
      </c>
    </row>
    <row r="355" spans="1:7" x14ac:dyDescent="0.25">
      <c r="A355" s="102">
        <v>348</v>
      </c>
      <c r="B355" s="102" t="str">
        <f>IF(AND(C355&lt;&gt;"",C355&lt;&gt;" -  -  -  -  - "),VLOOKUP(C355,exp!$A$8:$B$507,2,FALSE),"")</f>
        <v/>
      </c>
      <c r="C355" s="60"/>
      <c r="D355" s="113"/>
      <c r="E355" s="114"/>
      <c r="F355" s="113"/>
      <c r="G355" s="103" t="str">
        <f t="shared" si="5"/>
        <v>Няма избран разход</v>
      </c>
    </row>
    <row r="356" spans="1:7" x14ac:dyDescent="0.25">
      <c r="A356" s="69">
        <v>349</v>
      </c>
      <c r="B356" s="102" t="str">
        <f>IF(AND(C356&lt;&gt;"",C356&lt;&gt;" -  -  -  -  - "),VLOOKUP(C356,exp!$A$8:$B$507,2,FALSE),"")</f>
        <v/>
      </c>
      <c r="C356" s="60"/>
      <c r="D356" s="113"/>
      <c r="E356" s="114"/>
      <c r="F356" s="113"/>
      <c r="G356" s="103" t="str">
        <f t="shared" si="5"/>
        <v>Няма избран разход</v>
      </c>
    </row>
    <row r="357" spans="1:7" x14ac:dyDescent="0.25">
      <c r="A357" s="102">
        <v>350</v>
      </c>
      <c r="B357" s="102" t="str">
        <f>IF(AND(C357&lt;&gt;"",C357&lt;&gt;" -  -  -  -  - "),VLOOKUP(C357,exp!$A$8:$B$507,2,FALSE),"")</f>
        <v/>
      </c>
      <c r="C357" s="60"/>
      <c r="D357" s="113"/>
      <c r="E357" s="114"/>
      <c r="F357" s="113"/>
      <c r="G357" s="103" t="str">
        <f t="shared" si="5"/>
        <v>Няма избран разход</v>
      </c>
    </row>
    <row r="358" spans="1:7" x14ac:dyDescent="0.25">
      <c r="A358" s="102">
        <v>351</v>
      </c>
      <c r="B358" s="102" t="str">
        <f>IF(AND(C358&lt;&gt;"",C358&lt;&gt;" -  -  -  -  - "),VLOOKUP(C358,exp!$A$8:$B$507,2,FALSE),"")</f>
        <v/>
      </c>
      <c r="C358" s="60"/>
      <c r="D358" s="113"/>
      <c r="E358" s="114"/>
      <c r="F358" s="113"/>
      <c r="G358" s="103" t="str">
        <f t="shared" si="5"/>
        <v>Няма избран разход</v>
      </c>
    </row>
    <row r="359" spans="1:7" x14ac:dyDescent="0.25">
      <c r="A359" s="69">
        <v>352</v>
      </c>
      <c r="B359" s="102" t="str">
        <f>IF(AND(C359&lt;&gt;"",C359&lt;&gt;" -  -  -  -  - "),VLOOKUP(C359,exp!$A$8:$B$507,2,FALSE),"")</f>
        <v/>
      </c>
      <c r="C359" s="60"/>
      <c r="D359" s="113"/>
      <c r="E359" s="114"/>
      <c r="F359" s="113"/>
      <c r="G359" s="103" t="str">
        <f t="shared" si="5"/>
        <v>Няма избран разход</v>
      </c>
    </row>
    <row r="360" spans="1:7" x14ac:dyDescent="0.25">
      <c r="A360" s="102">
        <v>353</v>
      </c>
      <c r="B360" s="102" t="str">
        <f>IF(AND(C360&lt;&gt;"",C360&lt;&gt;" -  -  -  -  - "),VLOOKUP(C360,exp!$A$8:$B$507,2,FALSE),"")</f>
        <v/>
      </c>
      <c r="C360" s="60"/>
      <c r="D360" s="113"/>
      <c r="E360" s="114"/>
      <c r="F360" s="113"/>
      <c r="G360" s="103" t="str">
        <f t="shared" si="5"/>
        <v>Няма избран разход</v>
      </c>
    </row>
    <row r="361" spans="1:7" x14ac:dyDescent="0.25">
      <c r="A361" s="102">
        <v>354</v>
      </c>
      <c r="B361" s="102" t="str">
        <f>IF(AND(C361&lt;&gt;"",C361&lt;&gt;" -  -  -  -  - "),VLOOKUP(C361,exp!$A$8:$B$507,2,FALSE),"")</f>
        <v/>
      </c>
      <c r="C361" s="60"/>
      <c r="D361" s="113"/>
      <c r="E361" s="114"/>
      <c r="F361" s="113"/>
      <c r="G361" s="103" t="str">
        <f t="shared" si="5"/>
        <v>Няма избран разход</v>
      </c>
    </row>
    <row r="362" spans="1:7" x14ac:dyDescent="0.25">
      <c r="A362" s="69">
        <v>355</v>
      </c>
      <c r="B362" s="102" t="str">
        <f>IF(AND(C362&lt;&gt;"",C362&lt;&gt;" -  -  -  -  - "),VLOOKUP(C362,exp!$A$8:$B$507,2,FALSE),"")</f>
        <v/>
      </c>
      <c r="C362" s="60"/>
      <c r="D362" s="113"/>
      <c r="E362" s="114"/>
      <c r="F362" s="113"/>
      <c r="G362" s="103" t="str">
        <f t="shared" si="5"/>
        <v>Няма избран разход</v>
      </c>
    </row>
    <row r="363" spans="1:7" x14ac:dyDescent="0.25">
      <c r="A363" s="102">
        <v>356</v>
      </c>
      <c r="B363" s="102" t="str">
        <f>IF(AND(C363&lt;&gt;"",C363&lt;&gt;" -  -  -  -  - "),VLOOKUP(C363,exp!$A$8:$B$507,2,FALSE),"")</f>
        <v/>
      </c>
      <c r="C363" s="60"/>
      <c r="D363" s="113"/>
      <c r="E363" s="114"/>
      <c r="F363" s="113"/>
      <c r="G363" s="103" t="str">
        <f t="shared" si="5"/>
        <v>Няма избран разход</v>
      </c>
    </row>
    <row r="364" spans="1:7" x14ac:dyDescent="0.25">
      <c r="A364" s="102">
        <v>357</v>
      </c>
      <c r="B364" s="102" t="str">
        <f>IF(AND(C364&lt;&gt;"",C364&lt;&gt;" -  -  -  -  - "),VLOOKUP(C364,exp!$A$8:$B$507,2,FALSE),"")</f>
        <v/>
      </c>
      <c r="C364" s="60"/>
      <c r="D364" s="113"/>
      <c r="E364" s="114"/>
      <c r="F364" s="113"/>
      <c r="G364" s="103" t="str">
        <f t="shared" si="5"/>
        <v>Няма избран разход</v>
      </c>
    </row>
    <row r="365" spans="1:7" x14ac:dyDescent="0.25">
      <c r="A365" s="69">
        <v>358</v>
      </c>
      <c r="B365" s="102" t="str">
        <f>IF(AND(C365&lt;&gt;"",C365&lt;&gt;" -  -  -  -  - "),VLOOKUP(C365,exp!$A$8:$B$507,2,FALSE),"")</f>
        <v/>
      </c>
      <c r="C365" s="60"/>
      <c r="D365" s="113"/>
      <c r="E365" s="114"/>
      <c r="F365" s="113"/>
      <c r="G365" s="103" t="str">
        <f t="shared" si="5"/>
        <v>Няма избран разход</v>
      </c>
    </row>
    <row r="366" spans="1:7" x14ac:dyDescent="0.25">
      <c r="A366" s="102">
        <v>359</v>
      </c>
      <c r="B366" s="102" t="str">
        <f>IF(AND(C366&lt;&gt;"",C366&lt;&gt;" -  -  -  -  - "),VLOOKUP(C366,exp!$A$8:$B$507,2,FALSE),"")</f>
        <v/>
      </c>
      <c r="C366" s="60"/>
      <c r="D366" s="113"/>
      <c r="E366" s="114"/>
      <c r="F366" s="113"/>
      <c r="G366" s="103" t="str">
        <f t="shared" si="5"/>
        <v>Няма избран разход</v>
      </c>
    </row>
    <row r="367" spans="1:7" x14ac:dyDescent="0.25">
      <c r="A367" s="102">
        <v>360</v>
      </c>
      <c r="B367" s="102" t="str">
        <f>IF(AND(C367&lt;&gt;"",C367&lt;&gt;" -  -  -  -  - "),VLOOKUP(C367,exp!$A$8:$B$507,2,FALSE),"")</f>
        <v/>
      </c>
      <c r="C367" s="60"/>
      <c r="D367" s="113"/>
      <c r="E367" s="114"/>
      <c r="F367" s="113"/>
      <c r="G367" s="103" t="str">
        <f t="shared" si="5"/>
        <v>Няма избран разход</v>
      </c>
    </row>
    <row r="368" spans="1:7" x14ac:dyDescent="0.25">
      <c r="A368" s="69">
        <v>361</v>
      </c>
      <c r="B368" s="102" t="str">
        <f>IF(AND(C368&lt;&gt;"",C368&lt;&gt;" -  -  -  -  - "),VLOOKUP(C368,exp!$A$8:$B$507,2,FALSE),"")</f>
        <v/>
      </c>
      <c r="C368" s="60"/>
      <c r="D368" s="113"/>
      <c r="E368" s="114"/>
      <c r="F368" s="113"/>
      <c r="G368" s="103" t="str">
        <f t="shared" si="5"/>
        <v>Няма избран разход</v>
      </c>
    </row>
    <row r="369" spans="1:7" x14ac:dyDescent="0.25">
      <c r="A369" s="102">
        <v>362</v>
      </c>
      <c r="B369" s="102" t="str">
        <f>IF(AND(C369&lt;&gt;"",C369&lt;&gt;" -  -  -  -  - "),VLOOKUP(C369,exp!$A$8:$B$507,2,FALSE),"")</f>
        <v/>
      </c>
      <c r="C369" s="60"/>
      <c r="D369" s="113"/>
      <c r="E369" s="114"/>
      <c r="F369" s="113"/>
      <c r="G369" s="103" t="str">
        <f t="shared" si="5"/>
        <v>Няма избран разход</v>
      </c>
    </row>
    <row r="370" spans="1:7" x14ac:dyDescent="0.25">
      <c r="A370" s="102">
        <v>363</v>
      </c>
      <c r="B370" s="102" t="str">
        <f>IF(AND(C370&lt;&gt;"",C370&lt;&gt;" -  -  -  -  - "),VLOOKUP(C370,exp!$A$8:$B$507,2,FALSE),"")</f>
        <v/>
      </c>
      <c r="C370" s="60"/>
      <c r="D370" s="113"/>
      <c r="E370" s="114"/>
      <c r="F370" s="113"/>
      <c r="G370" s="103" t="str">
        <f t="shared" si="5"/>
        <v>Няма избран разход</v>
      </c>
    </row>
    <row r="371" spans="1:7" x14ac:dyDescent="0.25">
      <c r="A371" s="69">
        <v>364</v>
      </c>
      <c r="B371" s="102" t="str">
        <f>IF(AND(C371&lt;&gt;"",C371&lt;&gt;" -  -  -  -  - "),VLOOKUP(C371,exp!$A$8:$B$507,2,FALSE),"")</f>
        <v/>
      </c>
      <c r="C371" s="60"/>
      <c r="D371" s="113"/>
      <c r="E371" s="114"/>
      <c r="F371" s="113"/>
      <c r="G371" s="103" t="str">
        <f t="shared" si="5"/>
        <v>Няма избран разход</v>
      </c>
    </row>
    <row r="372" spans="1:7" x14ac:dyDescent="0.25">
      <c r="A372" s="102">
        <v>365</v>
      </c>
      <c r="B372" s="102" t="str">
        <f>IF(AND(C372&lt;&gt;"",C372&lt;&gt;" -  -  -  -  - "),VLOOKUP(C372,exp!$A$8:$B$507,2,FALSE),"")</f>
        <v/>
      </c>
      <c r="C372" s="60"/>
      <c r="D372" s="113"/>
      <c r="E372" s="114"/>
      <c r="F372" s="113"/>
      <c r="G372" s="103" t="str">
        <f t="shared" si="5"/>
        <v>Няма избран разход</v>
      </c>
    </row>
    <row r="373" spans="1:7" x14ac:dyDescent="0.25">
      <c r="A373" s="102">
        <v>366</v>
      </c>
      <c r="B373" s="102" t="str">
        <f>IF(AND(C373&lt;&gt;"",C373&lt;&gt;" -  -  -  -  - "),VLOOKUP(C373,exp!$A$8:$B$507,2,FALSE),"")</f>
        <v/>
      </c>
      <c r="C373" s="60"/>
      <c r="D373" s="113"/>
      <c r="E373" s="114"/>
      <c r="F373" s="113"/>
      <c r="G373" s="103" t="str">
        <f t="shared" si="5"/>
        <v>Няма избран разход</v>
      </c>
    </row>
    <row r="374" spans="1:7" x14ac:dyDescent="0.25">
      <c r="A374" s="69">
        <v>367</v>
      </c>
      <c r="B374" s="102" t="str">
        <f>IF(AND(C374&lt;&gt;"",C374&lt;&gt;" -  -  -  -  - "),VLOOKUP(C374,exp!$A$8:$B$507,2,FALSE),"")</f>
        <v/>
      </c>
      <c r="C374" s="60"/>
      <c r="D374" s="113"/>
      <c r="E374" s="114"/>
      <c r="F374" s="113"/>
      <c r="G374" s="103" t="str">
        <f t="shared" si="5"/>
        <v>Няма избран разход</v>
      </c>
    </row>
    <row r="375" spans="1:7" x14ac:dyDescent="0.25">
      <c r="A375" s="102">
        <v>368</v>
      </c>
      <c r="B375" s="102" t="str">
        <f>IF(AND(C375&lt;&gt;"",C375&lt;&gt;" -  -  -  -  - "),VLOOKUP(C375,exp!$A$8:$B$507,2,FALSE),"")</f>
        <v/>
      </c>
      <c r="C375" s="60"/>
      <c r="D375" s="113"/>
      <c r="E375" s="114"/>
      <c r="F375" s="113"/>
      <c r="G375" s="103" t="str">
        <f t="shared" si="5"/>
        <v>Няма избран разход</v>
      </c>
    </row>
    <row r="376" spans="1:7" x14ac:dyDescent="0.25">
      <c r="A376" s="102">
        <v>369</v>
      </c>
      <c r="B376" s="102" t="str">
        <f>IF(AND(C376&lt;&gt;"",C376&lt;&gt;" -  -  -  -  - "),VLOOKUP(C376,exp!$A$8:$B$507,2,FALSE),"")</f>
        <v/>
      </c>
      <c r="C376" s="60"/>
      <c r="D376" s="113"/>
      <c r="E376" s="114"/>
      <c r="F376" s="113"/>
      <c r="G376" s="103" t="str">
        <f t="shared" si="5"/>
        <v>Няма избран разход</v>
      </c>
    </row>
    <row r="377" spans="1:7" x14ac:dyDescent="0.25">
      <c r="A377" s="69">
        <v>370</v>
      </c>
      <c r="B377" s="102" t="str">
        <f>IF(AND(C377&lt;&gt;"",C377&lt;&gt;" -  -  -  -  - "),VLOOKUP(C377,exp!$A$8:$B$507,2,FALSE),"")</f>
        <v/>
      </c>
      <c r="C377" s="60"/>
      <c r="D377" s="113"/>
      <c r="E377" s="114"/>
      <c r="F377" s="113"/>
      <c r="G377" s="103" t="str">
        <f t="shared" si="5"/>
        <v>Няма избран разход</v>
      </c>
    </row>
    <row r="378" spans="1:7" x14ac:dyDescent="0.25">
      <c r="A378" s="102">
        <v>371</v>
      </c>
      <c r="B378" s="102" t="str">
        <f>IF(AND(C378&lt;&gt;"",C378&lt;&gt;" -  -  -  -  - "),VLOOKUP(C378,exp!$A$8:$B$507,2,FALSE),"")</f>
        <v/>
      </c>
      <c r="C378" s="60"/>
      <c r="D378" s="113"/>
      <c r="E378" s="114"/>
      <c r="F378" s="113"/>
      <c r="G378" s="103" t="str">
        <f t="shared" si="5"/>
        <v>Няма избран разход</v>
      </c>
    </row>
    <row r="379" spans="1:7" x14ac:dyDescent="0.25">
      <c r="A379" s="102">
        <v>372</v>
      </c>
      <c r="B379" s="102" t="str">
        <f>IF(AND(C379&lt;&gt;"",C379&lt;&gt;" -  -  -  -  - "),VLOOKUP(C379,exp!$A$8:$B$507,2,FALSE),"")</f>
        <v/>
      </c>
      <c r="C379" s="60"/>
      <c r="D379" s="113"/>
      <c r="E379" s="114"/>
      <c r="F379" s="113"/>
      <c r="G379" s="103" t="str">
        <f t="shared" si="5"/>
        <v>Няма избран разход</v>
      </c>
    </row>
    <row r="380" spans="1:7" x14ac:dyDescent="0.25">
      <c r="A380" s="69">
        <v>373</v>
      </c>
      <c r="B380" s="102" t="str">
        <f>IF(AND(C380&lt;&gt;"",C380&lt;&gt;" -  -  -  -  - "),VLOOKUP(C380,exp!$A$8:$B$507,2,FALSE),"")</f>
        <v/>
      </c>
      <c r="C380" s="60"/>
      <c r="D380" s="113"/>
      <c r="E380" s="114"/>
      <c r="F380" s="113"/>
      <c r="G380" s="103" t="str">
        <f t="shared" si="5"/>
        <v>Няма избран разход</v>
      </c>
    </row>
    <row r="381" spans="1:7" x14ac:dyDescent="0.25">
      <c r="A381" s="102">
        <v>374</v>
      </c>
      <c r="B381" s="102" t="str">
        <f>IF(AND(C381&lt;&gt;"",C381&lt;&gt;" -  -  -  -  - "),VLOOKUP(C381,exp!$A$8:$B$507,2,FALSE),"")</f>
        <v/>
      </c>
      <c r="C381" s="60"/>
      <c r="D381" s="113"/>
      <c r="E381" s="114"/>
      <c r="F381" s="113"/>
      <c r="G381" s="103" t="str">
        <f t="shared" si="5"/>
        <v>Няма избран разход</v>
      </c>
    </row>
    <row r="382" spans="1:7" x14ac:dyDescent="0.25">
      <c r="A382" s="102">
        <v>375</v>
      </c>
      <c r="B382" s="102" t="str">
        <f>IF(AND(C382&lt;&gt;"",C382&lt;&gt;" -  -  -  -  - "),VLOOKUP(C382,exp!$A$8:$B$507,2,FALSE),"")</f>
        <v/>
      </c>
      <c r="C382" s="60"/>
      <c r="D382" s="113"/>
      <c r="E382" s="114"/>
      <c r="F382" s="113"/>
      <c r="G382" s="103" t="str">
        <f t="shared" si="5"/>
        <v>Няма избран разход</v>
      </c>
    </row>
    <row r="383" spans="1:7" x14ac:dyDescent="0.25">
      <c r="A383" s="69">
        <v>376</v>
      </c>
      <c r="B383" s="102" t="str">
        <f>IF(AND(C383&lt;&gt;"",C383&lt;&gt;" -  -  -  -  - "),VLOOKUP(C383,exp!$A$8:$B$507,2,FALSE),"")</f>
        <v/>
      </c>
      <c r="C383" s="60"/>
      <c r="D383" s="113"/>
      <c r="E383" s="114"/>
      <c r="F383" s="113"/>
      <c r="G383" s="103" t="str">
        <f t="shared" si="5"/>
        <v>Няма избран разход</v>
      </c>
    </row>
    <row r="384" spans="1:7" x14ac:dyDescent="0.25">
      <c r="A384" s="102">
        <v>377</v>
      </c>
      <c r="B384" s="102" t="str">
        <f>IF(AND(C384&lt;&gt;"",C384&lt;&gt;" -  -  -  -  - "),VLOOKUP(C384,exp!$A$8:$B$507,2,FALSE),"")</f>
        <v/>
      </c>
      <c r="C384" s="60"/>
      <c r="D384" s="113"/>
      <c r="E384" s="114"/>
      <c r="F384" s="113"/>
      <c r="G384" s="103" t="str">
        <f t="shared" si="5"/>
        <v>Няма избран разход</v>
      </c>
    </row>
    <row r="385" spans="1:7" x14ac:dyDescent="0.25">
      <c r="A385" s="102">
        <v>378</v>
      </c>
      <c r="B385" s="102" t="str">
        <f>IF(AND(C385&lt;&gt;"",C385&lt;&gt;" -  -  -  -  - "),VLOOKUP(C385,exp!$A$8:$B$507,2,FALSE),"")</f>
        <v/>
      </c>
      <c r="C385" s="60"/>
      <c r="D385" s="113"/>
      <c r="E385" s="114"/>
      <c r="F385" s="113"/>
      <c r="G385" s="103" t="str">
        <f t="shared" si="5"/>
        <v>Няма избран разход</v>
      </c>
    </row>
    <row r="386" spans="1:7" x14ac:dyDescent="0.25">
      <c r="A386" s="69">
        <v>379</v>
      </c>
      <c r="B386" s="102" t="str">
        <f>IF(AND(C386&lt;&gt;"",C386&lt;&gt;" -  -  -  -  - "),VLOOKUP(C386,exp!$A$8:$B$507,2,FALSE),"")</f>
        <v/>
      </c>
      <c r="C386" s="60"/>
      <c r="D386" s="113"/>
      <c r="E386" s="114"/>
      <c r="F386" s="113"/>
      <c r="G386" s="103" t="str">
        <f t="shared" si="5"/>
        <v>Няма избран разход</v>
      </c>
    </row>
    <row r="387" spans="1:7" x14ac:dyDescent="0.25">
      <c r="A387" s="102">
        <v>380</v>
      </c>
      <c r="B387" s="102" t="str">
        <f>IF(AND(C387&lt;&gt;"",C387&lt;&gt;" -  -  -  -  - "),VLOOKUP(C387,exp!$A$8:$B$507,2,FALSE),"")</f>
        <v/>
      </c>
      <c r="C387" s="60"/>
      <c r="D387" s="113"/>
      <c r="E387" s="114"/>
      <c r="F387" s="113"/>
      <c r="G387" s="103" t="str">
        <f t="shared" si="5"/>
        <v>Няма избран разход</v>
      </c>
    </row>
    <row r="388" spans="1:7" x14ac:dyDescent="0.25">
      <c r="A388" s="102">
        <v>381</v>
      </c>
      <c r="B388" s="102" t="str">
        <f>IF(AND(C388&lt;&gt;"",C388&lt;&gt;" -  -  -  -  - "),VLOOKUP(C388,exp!$A$8:$B$507,2,FALSE),"")</f>
        <v/>
      </c>
      <c r="C388" s="60"/>
      <c r="D388" s="113"/>
      <c r="E388" s="114"/>
      <c r="F388" s="113"/>
      <c r="G388" s="103" t="str">
        <f t="shared" si="5"/>
        <v>Няма избран разход</v>
      </c>
    </row>
    <row r="389" spans="1:7" x14ac:dyDescent="0.25">
      <c r="A389" s="69">
        <v>382</v>
      </c>
      <c r="B389" s="102" t="str">
        <f>IF(AND(C389&lt;&gt;"",C389&lt;&gt;" -  -  -  -  - "),VLOOKUP(C389,exp!$A$8:$B$507,2,FALSE),"")</f>
        <v/>
      </c>
      <c r="C389" s="60"/>
      <c r="D389" s="113"/>
      <c r="E389" s="114"/>
      <c r="F389" s="113"/>
      <c r="G389" s="103" t="str">
        <f t="shared" si="5"/>
        <v>Няма избран разход</v>
      </c>
    </row>
    <row r="390" spans="1:7" x14ac:dyDescent="0.25">
      <c r="A390" s="102">
        <v>383</v>
      </c>
      <c r="B390" s="102" t="str">
        <f>IF(AND(C390&lt;&gt;"",C390&lt;&gt;" -  -  -  -  - "),VLOOKUP(C390,exp!$A$8:$B$507,2,FALSE),"")</f>
        <v/>
      </c>
      <c r="C390" s="60"/>
      <c r="D390" s="113"/>
      <c r="E390" s="114"/>
      <c r="F390" s="113"/>
      <c r="G390" s="103" t="str">
        <f t="shared" si="5"/>
        <v>Няма избран разход</v>
      </c>
    </row>
    <row r="391" spans="1:7" x14ac:dyDescent="0.25">
      <c r="A391" s="102">
        <v>384</v>
      </c>
      <c r="B391" s="102" t="str">
        <f>IF(AND(C391&lt;&gt;"",C391&lt;&gt;" -  -  -  -  - "),VLOOKUP(C391,exp!$A$8:$B$507,2,FALSE),"")</f>
        <v/>
      </c>
      <c r="C391" s="60"/>
      <c r="D391" s="113"/>
      <c r="E391" s="114"/>
      <c r="F391" s="113"/>
      <c r="G391" s="103" t="str">
        <f t="shared" si="5"/>
        <v>Няма избран разход</v>
      </c>
    </row>
    <row r="392" spans="1:7" x14ac:dyDescent="0.25">
      <c r="A392" s="69">
        <v>385</v>
      </c>
      <c r="B392" s="102" t="str">
        <f>IF(AND(C392&lt;&gt;"",C392&lt;&gt;" -  -  -  -  - "),VLOOKUP(C392,exp!$A$8:$B$507,2,FALSE),"")</f>
        <v/>
      </c>
      <c r="C392" s="60"/>
      <c r="D392" s="113"/>
      <c r="E392" s="114"/>
      <c r="F392" s="113"/>
      <c r="G392" s="103" t="str">
        <f t="shared" si="5"/>
        <v>Няма избран разход</v>
      </c>
    </row>
    <row r="393" spans="1:7" x14ac:dyDescent="0.25">
      <c r="A393" s="102">
        <v>386</v>
      </c>
      <c r="B393" s="102" t="str">
        <f>IF(AND(C393&lt;&gt;"",C393&lt;&gt;" -  -  -  -  - "),VLOOKUP(C393,exp!$A$8:$B$507,2,FALSE),"")</f>
        <v/>
      </c>
      <c r="C393" s="60"/>
      <c r="D393" s="113"/>
      <c r="E393" s="114"/>
      <c r="F393" s="113"/>
      <c r="G393" s="103" t="str">
        <f t="shared" ref="G393:G456" si="6">IF(B393&lt;&gt;"",IF(AND(D393&lt;&gt;"",E393&lt;&gt;""),"","Задължителни полета - Наименование/Дата"),"Няма избран разход")</f>
        <v>Няма избран разход</v>
      </c>
    </row>
    <row r="394" spans="1:7" x14ac:dyDescent="0.25">
      <c r="A394" s="102">
        <v>387</v>
      </c>
      <c r="B394" s="102" t="str">
        <f>IF(AND(C394&lt;&gt;"",C394&lt;&gt;" -  -  -  -  - "),VLOOKUP(C394,exp!$A$8:$B$507,2,FALSE),"")</f>
        <v/>
      </c>
      <c r="C394" s="60"/>
      <c r="D394" s="113"/>
      <c r="E394" s="114"/>
      <c r="F394" s="113"/>
      <c r="G394" s="103" t="str">
        <f t="shared" si="6"/>
        <v>Няма избран разход</v>
      </c>
    </row>
    <row r="395" spans="1:7" x14ac:dyDescent="0.25">
      <c r="A395" s="69">
        <v>388</v>
      </c>
      <c r="B395" s="102" t="str">
        <f>IF(AND(C395&lt;&gt;"",C395&lt;&gt;" -  -  -  -  - "),VLOOKUP(C395,exp!$A$8:$B$507,2,FALSE),"")</f>
        <v/>
      </c>
      <c r="C395" s="60"/>
      <c r="D395" s="113"/>
      <c r="E395" s="114"/>
      <c r="F395" s="113"/>
      <c r="G395" s="103" t="str">
        <f t="shared" si="6"/>
        <v>Няма избран разход</v>
      </c>
    </row>
    <row r="396" spans="1:7" x14ac:dyDescent="0.25">
      <c r="A396" s="102">
        <v>389</v>
      </c>
      <c r="B396" s="102" t="str">
        <f>IF(AND(C396&lt;&gt;"",C396&lt;&gt;" -  -  -  -  - "),VLOOKUP(C396,exp!$A$8:$B$507,2,FALSE),"")</f>
        <v/>
      </c>
      <c r="C396" s="60"/>
      <c r="D396" s="113"/>
      <c r="E396" s="114"/>
      <c r="F396" s="113"/>
      <c r="G396" s="103" t="str">
        <f t="shared" si="6"/>
        <v>Няма избран разход</v>
      </c>
    </row>
    <row r="397" spans="1:7" x14ac:dyDescent="0.25">
      <c r="A397" s="102">
        <v>390</v>
      </c>
      <c r="B397" s="102" t="str">
        <f>IF(AND(C397&lt;&gt;"",C397&lt;&gt;" -  -  -  -  - "),VLOOKUP(C397,exp!$A$8:$B$507,2,FALSE),"")</f>
        <v/>
      </c>
      <c r="C397" s="60"/>
      <c r="D397" s="113"/>
      <c r="E397" s="114"/>
      <c r="F397" s="113"/>
      <c r="G397" s="103" t="str">
        <f t="shared" si="6"/>
        <v>Няма избран разход</v>
      </c>
    </row>
    <row r="398" spans="1:7" x14ac:dyDescent="0.25">
      <c r="A398" s="69">
        <v>391</v>
      </c>
      <c r="B398" s="102" t="str">
        <f>IF(AND(C398&lt;&gt;"",C398&lt;&gt;" -  -  -  -  - "),VLOOKUP(C398,exp!$A$8:$B$507,2,FALSE),"")</f>
        <v/>
      </c>
      <c r="C398" s="60"/>
      <c r="D398" s="113"/>
      <c r="E398" s="114"/>
      <c r="F398" s="113"/>
      <c r="G398" s="103" t="str">
        <f t="shared" si="6"/>
        <v>Няма избран разход</v>
      </c>
    </row>
    <row r="399" spans="1:7" x14ac:dyDescent="0.25">
      <c r="A399" s="102">
        <v>392</v>
      </c>
      <c r="B399" s="102" t="str">
        <f>IF(AND(C399&lt;&gt;"",C399&lt;&gt;" -  -  -  -  - "),VLOOKUP(C399,exp!$A$8:$B$507,2,FALSE),"")</f>
        <v/>
      </c>
      <c r="C399" s="60"/>
      <c r="D399" s="113"/>
      <c r="E399" s="114"/>
      <c r="F399" s="113"/>
      <c r="G399" s="103" t="str">
        <f t="shared" si="6"/>
        <v>Няма избран разход</v>
      </c>
    </row>
    <row r="400" spans="1:7" x14ac:dyDescent="0.25">
      <c r="A400" s="102">
        <v>393</v>
      </c>
      <c r="B400" s="102" t="str">
        <f>IF(AND(C400&lt;&gt;"",C400&lt;&gt;" -  -  -  -  - "),VLOOKUP(C400,exp!$A$8:$B$507,2,FALSE),"")</f>
        <v/>
      </c>
      <c r="C400" s="60"/>
      <c r="D400" s="113"/>
      <c r="E400" s="114"/>
      <c r="F400" s="113"/>
      <c r="G400" s="103" t="str">
        <f t="shared" si="6"/>
        <v>Няма избран разход</v>
      </c>
    </row>
    <row r="401" spans="1:7" x14ac:dyDescent="0.25">
      <c r="A401" s="69">
        <v>394</v>
      </c>
      <c r="B401" s="102" t="str">
        <f>IF(AND(C401&lt;&gt;"",C401&lt;&gt;" -  -  -  -  - "),VLOOKUP(C401,exp!$A$8:$B$507,2,FALSE),"")</f>
        <v/>
      </c>
      <c r="C401" s="60"/>
      <c r="D401" s="113"/>
      <c r="E401" s="114"/>
      <c r="F401" s="113"/>
      <c r="G401" s="103" t="str">
        <f t="shared" si="6"/>
        <v>Няма избран разход</v>
      </c>
    </row>
    <row r="402" spans="1:7" x14ac:dyDescent="0.25">
      <c r="A402" s="102">
        <v>395</v>
      </c>
      <c r="B402" s="102" t="str">
        <f>IF(AND(C402&lt;&gt;"",C402&lt;&gt;" -  -  -  -  - "),VLOOKUP(C402,exp!$A$8:$B$507,2,FALSE),"")</f>
        <v/>
      </c>
      <c r="C402" s="60"/>
      <c r="D402" s="113"/>
      <c r="E402" s="114"/>
      <c r="F402" s="113"/>
      <c r="G402" s="103" t="str">
        <f t="shared" si="6"/>
        <v>Няма избран разход</v>
      </c>
    </row>
    <row r="403" spans="1:7" x14ac:dyDescent="0.25">
      <c r="A403" s="102">
        <v>396</v>
      </c>
      <c r="B403" s="102" t="str">
        <f>IF(AND(C403&lt;&gt;"",C403&lt;&gt;" -  -  -  -  - "),VLOOKUP(C403,exp!$A$8:$B$507,2,FALSE),"")</f>
        <v/>
      </c>
      <c r="C403" s="60"/>
      <c r="D403" s="113"/>
      <c r="E403" s="114"/>
      <c r="F403" s="113"/>
      <c r="G403" s="103" t="str">
        <f t="shared" si="6"/>
        <v>Няма избран разход</v>
      </c>
    </row>
    <row r="404" spans="1:7" x14ac:dyDescent="0.25">
      <c r="A404" s="69">
        <v>397</v>
      </c>
      <c r="B404" s="102" t="str">
        <f>IF(AND(C404&lt;&gt;"",C404&lt;&gt;" -  -  -  -  - "),VLOOKUP(C404,exp!$A$8:$B$507,2,FALSE),"")</f>
        <v/>
      </c>
      <c r="C404" s="60"/>
      <c r="D404" s="113"/>
      <c r="E404" s="114"/>
      <c r="F404" s="113"/>
      <c r="G404" s="103" t="str">
        <f t="shared" si="6"/>
        <v>Няма избран разход</v>
      </c>
    </row>
    <row r="405" spans="1:7" x14ac:dyDescent="0.25">
      <c r="A405" s="102">
        <v>398</v>
      </c>
      <c r="B405" s="102" t="str">
        <f>IF(AND(C405&lt;&gt;"",C405&lt;&gt;" -  -  -  -  - "),VLOOKUP(C405,exp!$A$8:$B$507,2,FALSE),"")</f>
        <v/>
      </c>
      <c r="C405" s="60"/>
      <c r="D405" s="113"/>
      <c r="E405" s="114"/>
      <c r="F405" s="113"/>
      <c r="G405" s="103" t="str">
        <f t="shared" si="6"/>
        <v>Няма избран разход</v>
      </c>
    </row>
    <row r="406" spans="1:7" x14ac:dyDescent="0.25">
      <c r="A406" s="102">
        <v>399</v>
      </c>
      <c r="B406" s="102" t="str">
        <f>IF(AND(C406&lt;&gt;"",C406&lt;&gt;" -  -  -  -  - "),VLOOKUP(C406,exp!$A$8:$B$507,2,FALSE),"")</f>
        <v/>
      </c>
      <c r="C406" s="60"/>
      <c r="D406" s="113"/>
      <c r="E406" s="114"/>
      <c r="F406" s="113"/>
      <c r="G406" s="103" t="str">
        <f t="shared" si="6"/>
        <v>Няма избран разход</v>
      </c>
    </row>
    <row r="407" spans="1:7" x14ac:dyDescent="0.25">
      <c r="A407" s="69">
        <v>400</v>
      </c>
      <c r="B407" s="102" t="str">
        <f>IF(AND(C407&lt;&gt;"",C407&lt;&gt;" -  -  -  -  - "),VLOOKUP(C407,exp!$A$8:$B$507,2,FALSE),"")</f>
        <v/>
      </c>
      <c r="C407" s="60"/>
      <c r="D407" s="113"/>
      <c r="E407" s="114"/>
      <c r="F407" s="113"/>
      <c r="G407" s="103" t="str">
        <f t="shared" si="6"/>
        <v>Няма избран разход</v>
      </c>
    </row>
    <row r="408" spans="1:7" x14ac:dyDescent="0.25">
      <c r="A408" s="102">
        <v>401</v>
      </c>
      <c r="B408" s="102" t="str">
        <f>IF(AND(C408&lt;&gt;"",C408&lt;&gt;" -  -  -  -  - "),VLOOKUP(C408,exp!$A$8:$B$507,2,FALSE),"")</f>
        <v/>
      </c>
      <c r="C408" s="60"/>
      <c r="D408" s="113"/>
      <c r="E408" s="114"/>
      <c r="F408" s="113"/>
      <c r="G408" s="103" t="str">
        <f t="shared" si="6"/>
        <v>Няма избран разход</v>
      </c>
    </row>
    <row r="409" spans="1:7" x14ac:dyDescent="0.25">
      <c r="A409" s="102">
        <v>402</v>
      </c>
      <c r="B409" s="102" t="str">
        <f>IF(AND(C409&lt;&gt;"",C409&lt;&gt;" -  -  -  -  - "),VLOOKUP(C409,exp!$A$8:$B$507,2,FALSE),"")</f>
        <v/>
      </c>
      <c r="C409" s="60"/>
      <c r="D409" s="113"/>
      <c r="E409" s="114"/>
      <c r="F409" s="113"/>
      <c r="G409" s="103" t="str">
        <f t="shared" si="6"/>
        <v>Няма избран разход</v>
      </c>
    </row>
    <row r="410" spans="1:7" x14ac:dyDescent="0.25">
      <c r="A410" s="69">
        <v>403</v>
      </c>
      <c r="B410" s="102" t="str">
        <f>IF(AND(C410&lt;&gt;"",C410&lt;&gt;" -  -  -  -  - "),VLOOKUP(C410,exp!$A$8:$B$507,2,FALSE),"")</f>
        <v/>
      </c>
      <c r="C410" s="60"/>
      <c r="D410" s="113"/>
      <c r="E410" s="114"/>
      <c r="F410" s="113"/>
      <c r="G410" s="103" t="str">
        <f t="shared" si="6"/>
        <v>Няма избран разход</v>
      </c>
    </row>
    <row r="411" spans="1:7" x14ac:dyDescent="0.25">
      <c r="A411" s="102">
        <v>404</v>
      </c>
      <c r="B411" s="102" t="str">
        <f>IF(AND(C411&lt;&gt;"",C411&lt;&gt;" -  -  -  -  - "),VLOOKUP(C411,exp!$A$8:$B$507,2,FALSE),"")</f>
        <v/>
      </c>
      <c r="C411" s="60"/>
      <c r="D411" s="113"/>
      <c r="E411" s="114"/>
      <c r="F411" s="113"/>
      <c r="G411" s="103" t="str">
        <f t="shared" si="6"/>
        <v>Няма избран разход</v>
      </c>
    </row>
    <row r="412" spans="1:7" x14ac:dyDescent="0.25">
      <c r="A412" s="102">
        <v>405</v>
      </c>
      <c r="B412" s="102" t="str">
        <f>IF(AND(C412&lt;&gt;"",C412&lt;&gt;" -  -  -  -  - "),VLOOKUP(C412,exp!$A$8:$B$507,2,FALSE),"")</f>
        <v/>
      </c>
      <c r="C412" s="60"/>
      <c r="D412" s="113"/>
      <c r="E412" s="114"/>
      <c r="F412" s="113"/>
      <c r="G412" s="103" t="str">
        <f t="shared" si="6"/>
        <v>Няма избран разход</v>
      </c>
    </row>
    <row r="413" spans="1:7" x14ac:dyDescent="0.25">
      <c r="A413" s="69">
        <v>406</v>
      </c>
      <c r="B413" s="102" t="str">
        <f>IF(AND(C413&lt;&gt;"",C413&lt;&gt;" -  -  -  -  - "),VLOOKUP(C413,exp!$A$8:$B$507,2,FALSE),"")</f>
        <v/>
      </c>
      <c r="C413" s="60"/>
      <c r="D413" s="113"/>
      <c r="E413" s="114"/>
      <c r="F413" s="113"/>
      <c r="G413" s="103" t="str">
        <f t="shared" si="6"/>
        <v>Няма избран разход</v>
      </c>
    </row>
    <row r="414" spans="1:7" x14ac:dyDescent="0.25">
      <c r="A414" s="102">
        <v>407</v>
      </c>
      <c r="B414" s="102" t="str">
        <f>IF(AND(C414&lt;&gt;"",C414&lt;&gt;" -  -  -  -  - "),VLOOKUP(C414,exp!$A$8:$B$507,2,FALSE),"")</f>
        <v/>
      </c>
      <c r="C414" s="60"/>
      <c r="D414" s="113"/>
      <c r="E414" s="114"/>
      <c r="F414" s="113"/>
      <c r="G414" s="103" t="str">
        <f t="shared" si="6"/>
        <v>Няма избран разход</v>
      </c>
    </row>
    <row r="415" spans="1:7" x14ac:dyDescent="0.25">
      <c r="A415" s="102">
        <v>408</v>
      </c>
      <c r="B415" s="102" t="str">
        <f>IF(AND(C415&lt;&gt;"",C415&lt;&gt;" -  -  -  -  - "),VLOOKUP(C415,exp!$A$8:$B$507,2,FALSE),"")</f>
        <v/>
      </c>
      <c r="C415" s="60"/>
      <c r="D415" s="113"/>
      <c r="E415" s="114"/>
      <c r="F415" s="113"/>
      <c r="G415" s="103" t="str">
        <f t="shared" si="6"/>
        <v>Няма избран разход</v>
      </c>
    </row>
    <row r="416" spans="1:7" x14ac:dyDescent="0.25">
      <c r="A416" s="69">
        <v>409</v>
      </c>
      <c r="B416" s="102" t="str">
        <f>IF(AND(C416&lt;&gt;"",C416&lt;&gt;" -  -  -  -  - "),VLOOKUP(C416,exp!$A$8:$B$507,2,FALSE),"")</f>
        <v/>
      </c>
      <c r="C416" s="60"/>
      <c r="D416" s="113"/>
      <c r="E416" s="114"/>
      <c r="F416" s="113"/>
      <c r="G416" s="103" t="str">
        <f t="shared" si="6"/>
        <v>Няма избран разход</v>
      </c>
    </row>
    <row r="417" spans="1:7" x14ac:dyDescent="0.25">
      <c r="A417" s="102">
        <v>410</v>
      </c>
      <c r="B417" s="102" t="str">
        <f>IF(AND(C417&lt;&gt;"",C417&lt;&gt;" -  -  -  -  - "),VLOOKUP(C417,exp!$A$8:$B$507,2,FALSE),"")</f>
        <v/>
      </c>
      <c r="C417" s="60"/>
      <c r="D417" s="113"/>
      <c r="E417" s="114"/>
      <c r="F417" s="113"/>
      <c r="G417" s="103" t="str">
        <f t="shared" si="6"/>
        <v>Няма избран разход</v>
      </c>
    </row>
    <row r="418" spans="1:7" x14ac:dyDescent="0.25">
      <c r="A418" s="102">
        <v>411</v>
      </c>
      <c r="B418" s="102" t="str">
        <f>IF(AND(C418&lt;&gt;"",C418&lt;&gt;" -  -  -  -  - "),VLOOKUP(C418,exp!$A$8:$B$507,2,FALSE),"")</f>
        <v/>
      </c>
      <c r="C418" s="60"/>
      <c r="D418" s="113"/>
      <c r="E418" s="114"/>
      <c r="F418" s="113"/>
      <c r="G418" s="103" t="str">
        <f t="shared" si="6"/>
        <v>Няма избран разход</v>
      </c>
    </row>
    <row r="419" spans="1:7" x14ac:dyDescent="0.25">
      <c r="A419" s="69">
        <v>412</v>
      </c>
      <c r="B419" s="102" t="str">
        <f>IF(AND(C419&lt;&gt;"",C419&lt;&gt;" -  -  -  -  - "),VLOOKUP(C419,exp!$A$8:$B$507,2,FALSE),"")</f>
        <v/>
      </c>
      <c r="C419" s="60"/>
      <c r="D419" s="113"/>
      <c r="E419" s="114"/>
      <c r="F419" s="113"/>
      <c r="G419" s="103" t="str">
        <f t="shared" si="6"/>
        <v>Няма избран разход</v>
      </c>
    </row>
    <row r="420" spans="1:7" x14ac:dyDescent="0.25">
      <c r="A420" s="102">
        <v>413</v>
      </c>
      <c r="B420" s="102" t="str">
        <f>IF(AND(C420&lt;&gt;"",C420&lt;&gt;" -  -  -  -  - "),VLOOKUP(C420,exp!$A$8:$B$507,2,FALSE),"")</f>
        <v/>
      </c>
      <c r="C420" s="60"/>
      <c r="D420" s="113"/>
      <c r="E420" s="114"/>
      <c r="F420" s="113"/>
      <c r="G420" s="103" t="str">
        <f t="shared" si="6"/>
        <v>Няма избран разход</v>
      </c>
    </row>
    <row r="421" spans="1:7" x14ac:dyDescent="0.25">
      <c r="A421" s="102">
        <v>414</v>
      </c>
      <c r="B421" s="102" t="str">
        <f>IF(AND(C421&lt;&gt;"",C421&lt;&gt;" -  -  -  -  - "),VLOOKUP(C421,exp!$A$8:$B$507,2,FALSE),"")</f>
        <v/>
      </c>
      <c r="C421" s="60"/>
      <c r="D421" s="113"/>
      <c r="E421" s="114"/>
      <c r="F421" s="113"/>
      <c r="G421" s="103" t="str">
        <f t="shared" si="6"/>
        <v>Няма избран разход</v>
      </c>
    </row>
    <row r="422" spans="1:7" x14ac:dyDescent="0.25">
      <c r="A422" s="69">
        <v>415</v>
      </c>
      <c r="B422" s="102" t="str">
        <f>IF(AND(C422&lt;&gt;"",C422&lt;&gt;" -  -  -  -  - "),VLOOKUP(C422,exp!$A$8:$B$507,2,FALSE),"")</f>
        <v/>
      </c>
      <c r="C422" s="60"/>
      <c r="D422" s="113"/>
      <c r="E422" s="114"/>
      <c r="F422" s="113"/>
      <c r="G422" s="103" t="str">
        <f t="shared" si="6"/>
        <v>Няма избран разход</v>
      </c>
    </row>
    <row r="423" spans="1:7" x14ac:dyDescent="0.25">
      <c r="A423" s="102">
        <v>416</v>
      </c>
      <c r="B423" s="102" t="str">
        <f>IF(AND(C423&lt;&gt;"",C423&lt;&gt;" -  -  -  -  - "),VLOOKUP(C423,exp!$A$8:$B$507,2,FALSE),"")</f>
        <v/>
      </c>
      <c r="C423" s="60"/>
      <c r="D423" s="113"/>
      <c r="E423" s="114"/>
      <c r="F423" s="113"/>
      <c r="G423" s="103" t="str">
        <f t="shared" si="6"/>
        <v>Няма избран разход</v>
      </c>
    </row>
    <row r="424" spans="1:7" x14ac:dyDescent="0.25">
      <c r="A424" s="102">
        <v>417</v>
      </c>
      <c r="B424" s="102" t="str">
        <f>IF(AND(C424&lt;&gt;"",C424&lt;&gt;" -  -  -  -  - "),VLOOKUP(C424,exp!$A$8:$B$507,2,FALSE),"")</f>
        <v/>
      </c>
      <c r="C424" s="60"/>
      <c r="D424" s="113"/>
      <c r="E424" s="114"/>
      <c r="F424" s="113"/>
      <c r="G424" s="103" t="str">
        <f t="shared" si="6"/>
        <v>Няма избран разход</v>
      </c>
    </row>
    <row r="425" spans="1:7" x14ac:dyDescent="0.25">
      <c r="A425" s="69">
        <v>418</v>
      </c>
      <c r="B425" s="102" t="str">
        <f>IF(AND(C425&lt;&gt;"",C425&lt;&gt;" -  -  -  -  - "),VLOOKUP(C425,exp!$A$8:$B$507,2,FALSE),"")</f>
        <v/>
      </c>
      <c r="C425" s="60"/>
      <c r="D425" s="113"/>
      <c r="E425" s="114"/>
      <c r="F425" s="113"/>
      <c r="G425" s="103" t="str">
        <f t="shared" si="6"/>
        <v>Няма избран разход</v>
      </c>
    </row>
    <row r="426" spans="1:7" x14ac:dyDescent="0.25">
      <c r="A426" s="102">
        <v>419</v>
      </c>
      <c r="B426" s="102" t="str">
        <f>IF(AND(C426&lt;&gt;"",C426&lt;&gt;" -  -  -  -  - "),VLOOKUP(C426,exp!$A$8:$B$507,2,FALSE),"")</f>
        <v/>
      </c>
      <c r="C426" s="60"/>
      <c r="D426" s="113"/>
      <c r="E426" s="114"/>
      <c r="F426" s="113"/>
      <c r="G426" s="103" t="str">
        <f t="shared" si="6"/>
        <v>Няма избран разход</v>
      </c>
    </row>
    <row r="427" spans="1:7" x14ac:dyDescent="0.25">
      <c r="A427" s="102">
        <v>420</v>
      </c>
      <c r="B427" s="102" t="str">
        <f>IF(AND(C427&lt;&gt;"",C427&lt;&gt;" -  -  -  -  - "),VLOOKUP(C427,exp!$A$8:$B$507,2,FALSE),"")</f>
        <v/>
      </c>
      <c r="C427" s="60"/>
      <c r="D427" s="113"/>
      <c r="E427" s="114"/>
      <c r="F427" s="113"/>
      <c r="G427" s="103" t="str">
        <f t="shared" si="6"/>
        <v>Няма избран разход</v>
      </c>
    </row>
    <row r="428" spans="1:7" x14ac:dyDescent="0.25">
      <c r="A428" s="69">
        <v>421</v>
      </c>
      <c r="B428" s="102" t="str">
        <f>IF(AND(C428&lt;&gt;"",C428&lt;&gt;" -  -  -  -  - "),VLOOKUP(C428,exp!$A$8:$B$507,2,FALSE),"")</f>
        <v/>
      </c>
      <c r="C428" s="60"/>
      <c r="D428" s="113"/>
      <c r="E428" s="114"/>
      <c r="F428" s="113"/>
      <c r="G428" s="103" t="str">
        <f t="shared" si="6"/>
        <v>Няма избран разход</v>
      </c>
    </row>
    <row r="429" spans="1:7" x14ac:dyDescent="0.25">
      <c r="A429" s="102">
        <v>422</v>
      </c>
      <c r="B429" s="102" t="str">
        <f>IF(AND(C429&lt;&gt;"",C429&lt;&gt;" -  -  -  -  - "),VLOOKUP(C429,exp!$A$8:$B$507,2,FALSE),"")</f>
        <v/>
      </c>
      <c r="C429" s="60"/>
      <c r="D429" s="113"/>
      <c r="E429" s="114"/>
      <c r="F429" s="113"/>
      <c r="G429" s="103" t="str">
        <f t="shared" si="6"/>
        <v>Няма избран разход</v>
      </c>
    </row>
    <row r="430" spans="1:7" x14ac:dyDescent="0.25">
      <c r="A430" s="102">
        <v>423</v>
      </c>
      <c r="B430" s="102" t="str">
        <f>IF(AND(C430&lt;&gt;"",C430&lt;&gt;" -  -  -  -  - "),VLOOKUP(C430,exp!$A$8:$B$507,2,FALSE),"")</f>
        <v/>
      </c>
      <c r="C430" s="60"/>
      <c r="D430" s="113"/>
      <c r="E430" s="114"/>
      <c r="F430" s="113"/>
      <c r="G430" s="103" t="str">
        <f t="shared" si="6"/>
        <v>Няма избран разход</v>
      </c>
    </row>
    <row r="431" spans="1:7" x14ac:dyDescent="0.25">
      <c r="A431" s="69">
        <v>424</v>
      </c>
      <c r="B431" s="102" t="str">
        <f>IF(AND(C431&lt;&gt;"",C431&lt;&gt;" -  -  -  -  - "),VLOOKUP(C431,exp!$A$8:$B$507,2,FALSE),"")</f>
        <v/>
      </c>
      <c r="C431" s="60"/>
      <c r="D431" s="113"/>
      <c r="E431" s="114"/>
      <c r="F431" s="113"/>
      <c r="G431" s="103" t="str">
        <f t="shared" si="6"/>
        <v>Няма избран разход</v>
      </c>
    </row>
    <row r="432" spans="1:7" x14ac:dyDescent="0.25">
      <c r="A432" s="102">
        <v>425</v>
      </c>
      <c r="B432" s="102" t="str">
        <f>IF(AND(C432&lt;&gt;"",C432&lt;&gt;" -  -  -  -  - "),VLOOKUP(C432,exp!$A$8:$B$507,2,FALSE),"")</f>
        <v/>
      </c>
      <c r="C432" s="60"/>
      <c r="D432" s="113"/>
      <c r="E432" s="114"/>
      <c r="F432" s="113"/>
      <c r="G432" s="103" t="str">
        <f t="shared" si="6"/>
        <v>Няма избран разход</v>
      </c>
    </row>
    <row r="433" spans="1:7" x14ac:dyDescent="0.25">
      <c r="A433" s="102">
        <v>426</v>
      </c>
      <c r="B433" s="102" t="str">
        <f>IF(AND(C433&lt;&gt;"",C433&lt;&gt;" -  -  -  -  - "),VLOOKUP(C433,exp!$A$8:$B$507,2,FALSE),"")</f>
        <v/>
      </c>
      <c r="C433" s="60"/>
      <c r="D433" s="113"/>
      <c r="E433" s="114"/>
      <c r="F433" s="113"/>
      <c r="G433" s="103" t="str">
        <f t="shared" si="6"/>
        <v>Няма избран разход</v>
      </c>
    </row>
    <row r="434" spans="1:7" x14ac:dyDescent="0.25">
      <c r="A434" s="69">
        <v>427</v>
      </c>
      <c r="B434" s="102" t="str">
        <f>IF(AND(C434&lt;&gt;"",C434&lt;&gt;" -  -  -  -  - "),VLOOKUP(C434,exp!$A$8:$B$507,2,FALSE),"")</f>
        <v/>
      </c>
      <c r="C434" s="60"/>
      <c r="D434" s="113"/>
      <c r="E434" s="114"/>
      <c r="F434" s="113"/>
      <c r="G434" s="103" t="str">
        <f t="shared" si="6"/>
        <v>Няма избран разход</v>
      </c>
    </row>
    <row r="435" spans="1:7" x14ac:dyDescent="0.25">
      <c r="A435" s="102">
        <v>428</v>
      </c>
      <c r="B435" s="102" t="str">
        <f>IF(AND(C435&lt;&gt;"",C435&lt;&gt;" -  -  -  -  - "),VLOOKUP(C435,exp!$A$8:$B$507,2,FALSE),"")</f>
        <v/>
      </c>
      <c r="C435" s="60"/>
      <c r="D435" s="113"/>
      <c r="E435" s="114"/>
      <c r="F435" s="113"/>
      <c r="G435" s="103" t="str">
        <f t="shared" si="6"/>
        <v>Няма избран разход</v>
      </c>
    </row>
    <row r="436" spans="1:7" x14ac:dyDescent="0.25">
      <c r="A436" s="102">
        <v>429</v>
      </c>
      <c r="B436" s="102" t="str">
        <f>IF(AND(C436&lt;&gt;"",C436&lt;&gt;" -  -  -  -  - "),VLOOKUP(C436,exp!$A$8:$B$507,2,FALSE),"")</f>
        <v/>
      </c>
      <c r="C436" s="60"/>
      <c r="D436" s="113"/>
      <c r="E436" s="114"/>
      <c r="F436" s="113"/>
      <c r="G436" s="103" t="str">
        <f t="shared" si="6"/>
        <v>Няма избран разход</v>
      </c>
    </row>
    <row r="437" spans="1:7" x14ac:dyDescent="0.25">
      <c r="A437" s="69">
        <v>430</v>
      </c>
      <c r="B437" s="102" t="str">
        <f>IF(AND(C437&lt;&gt;"",C437&lt;&gt;" -  -  -  -  - "),VLOOKUP(C437,exp!$A$8:$B$507,2,FALSE),"")</f>
        <v/>
      </c>
      <c r="C437" s="60"/>
      <c r="D437" s="113"/>
      <c r="E437" s="114"/>
      <c r="F437" s="113"/>
      <c r="G437" s="103" t="str">
        <f t="shared" si="6"/>
        <v>Няма избран разход</v>
      </c>
    </row>
    <row r="438" spans="1:7" x14ac:dyDescent="0.25">
      <c r="A438" s="102">
        <v>431</v>
      </c>
      <c r="B438" s="102" t="str">
        <f>IF(AND(C438&lt;&gt;"",C438&lt;&gt;" -  -  -  -  - "),VLOOKUP(C438,exp!$A$8:$B$507,2,FALSE),"")</f>
        <v/>
      </c>
      <c r="C438" s="60"/>
      <c r="D438" s="113"/>
      <c r="E438" s="114"/>
      <c r="F438" s="113"/>
      <c r="G438" s="103" t="str">
        <f t="shared" si="6"/>
        <v>Няма избран разход</v>
      </c>
    </row>
    <row r="439" spans="1:7" x14ac:dyDescent="0.25">
      <c r="A439" s="102">
        <v>432</v>
      </c>
      <c r="B439" s="102" t="str">
        <f>IF(AND(C439&lt;&gt;"",C439&lt;&gt;" -  -  -  -  - "),VLOOKUP(C439,exp!$A$8:$B$507,2,FALSE),"")</f>
        <v/>
      </c>
      <c r="C439" s="60"/>
      <c r="D439" s="113"/>
      <c r="E439" s="114"/>
      <c r="F439" s="113"/>
      <c r="G439" s="103" t="str">
        <f t="shared" si="6"/>
        <v>Няма избран разход</v>
      </c>
    </row>
    <row r="440" spans="1:7" x14ac:dyDescent="0.25">
      <c r="A440" s="69">
        <v>433</v>
      </c>
      <c r="B440" s="102" t="str">
        <f>IF(AND(C440&lt;&gt;"",C440&lt;&gt;" -  -  -  -  - "),VLOOKUP(C440,exp!$A$8:$B$507,2,FALSE),"")</f>
        <v/>
      </c>
      <c r="C440" s="60"/>
      <c r="D440" s="113"/>
      <c r="E440" s="114"/>
      <c r="F440" s="113"/>
      <c r="G440" s="103" t="str">
        <f t="shared" si="6"/>
        <v>Няма избран разход</v>
      </c>
    </row>
    <row r="441" spans="1:7" x14ac:dyDescent="0.25">
      <c r="A441" s="102">
        <v>434</v>
      </c>
      <c r="B441" s="102" t="str">
        <f>IF(AND(C441&lt;&gt;"",C441&lt;&gt;" -  -  -  -  - "),VLOOKUP(C441,exp!$A$8:$B$507,2,FALSE),"")</f>
        <v/>
      </c>
      <c r="C441" s="60"/>
      <c r="D441" s="113"/>
      <c r="E441" s="114"/>
      <c r="F441" s="113"/>
      <c r="G441" s="103" t="str">
        <f t="shared" si="6"/>
        <v>Няма избран разход</v>
      </c>
    </row>
    <row r="442" spans="1:7" x14ac:dyDescent="0.25">
      <c r="A442" s="102">
        <v>435</v>
      </c>
      <c r="B442" s="102" t="str">
        <f>IF(AND(C442&lt;&gt;"",C442&lt;&gt;" -  -  -  -  - "),VLOOKUP(C442,exp!$A$8:$B$507,2,FALSE),"")</f>
        <v/>
      </c>
      <c r="C442" s="60"/>
      <c r="D442" s="113"/>
      <c r="E442" s="114"/>
      <c r="F442" s="113"/>
      <c r="G442" s="103" t="str">
        <f t="shared" si="6"/>
        <v>Няма избран разход</v>
      </c>
    </row>
    <row r="443" spans="1:7" x14ac:dyDescent="0.25">
      <c r="A443" s="69">
        <v>436</v>
      </c>
      <c r="B443" s="102" t="str">
        <f>IF(AND(C443&lt;&gt;"",C443&lt;&gt;" -  -  -  -  - "),VLOOKUP(C443,exp!$A$8:$B$507,2,FALSE),"")</f>
        <v/>
      </c>
      <c r="C443" s="60"/>
      <c r="D443" s="113"/>
      <c r="E443" s="114"/>
      <c r="F443" s="113"/>
      <c r="G443" s="103" t="str">
        <f t="shared" si="6"/>
        <v>Няма избран разход</v>
      </c>
    </row>
    <row r="444" spans="1:7" x14ac:dyDescent="0.25">
      <c r="A444" s="102">
        <v>437</v>
      </c>
      <c r="B444" s="102" t="str">
        <f>IF(AND(C444&lt;&gt;"",C444&lt;&gt;" -  -  -  -  - "),VLOOKUP(C444,exp!$A$8:$B$507,2,FALSE),"")</f>
        <v/>
      </c>
      <c r="C444" s="60"/>
      <c r="D444" s="113"/>
      <c r="E444" s="114"/>
      <c r="F444" s="113"/>
      <c r="G444" s="103" t="str">
        <f t="shared" si="6"/>
        <v>Няма избран разход</v>
      </c>
    </row>
    <row r="445" spans="1:7" x14ac:dyDescent="0.25">
      <c r="A445" s="102">
        <v>438</v>
      </c>
      <c r="B445" s="102" t="str">
        <f>IF(AND(C445&lt;&gt;"",C445&lt;&gt;" -  -  -  -  - "),VLOOKUP(C445,exp!$A$8:$B$507,2,FALSE),"")</f>
        <v/>
      </c>
      <c r="C445" s="60"/>
      <c r="D445" s="113"/>
      <c r="E445" s="114"/>
      <c r="F445" s="113"/>
      <c r="G445" s="103" t="str">
        <f t="shared" si="6"/>
        <v>Няма избран разход</v>
      </c>
    </row>
    <row r="446" spans="1:7" x14ac:dyDescent="0.25">
      <c r="A446" s="69">
        <v>439</v>
      </c>
      <c r="B446" s="102" t="str">
        <f>IF(AND(C446&lt;&gt;"",C446&lt;&gt;" -  -  -  -  - "),VLOOKUP(C446,exp!$A$8:$B$507,2,FALSE),"")</f>
        <v/>
      </c>
      <c r="C446" s="60"/>
      <c r="D446" s="113"/>
      <c r="E446" s="114"/>
      <c r="F446" s="113"/>
      <c r="G446" s="103" t="str">
        <f t="shared" si="6"/>
        <v>Няма избран разход</v>
      </c>
    </row>
    <row r="447" spans="1:7" x14ac:dyDescent="0.25">
      <c r="A447" s="102">
        <v>440</v>
      </c>
      <c r="B447" s="102" t="str">
        <f>IF(AND(C447&lt;&gt;"",C447&lt;&gt;" -  -  -  -  - "),VLOOKUP(C447,exp!$A$8:$B$507,2,FALSE),"")</f>
        <v/>
      </c>
      <c r="C447" s="60"/>
      <c r="D447" s="113"/>
      <c r="E447" s="114"/>
      <c r="F447" s="113"/>
      <c r="G447" s="103" t="str">
        <f t="shared" si="6"/>
        <v>Няма избран разход</v>
      </c>
    </row>
    <row r="448" spans="1:7" x14ac:dyDescent="0.25">
      <c r="A448" s="102">
        <v>441</v>
      </c>
      <c r="B448" s="102" t="str">
        <f>IF(AND(C448&lt;&gt;"",C448&lt;&gt;" -  -  -  -  - "),VLOOKUP(C448,exp!$A$8:$B$507,2,FALSE),"")</f>
        <v/>
      </c>
      <c r="C448" s="60"/>
      <c r="D448" s="113"/>
      <c r="E448" s="114"/>
      <c r="F448" s="113"/>
      <c r="G448" s="103" t="str">
        <f t="shared" si="6"/>
        <v>Няма избран разход</v>
      </c>
    </row>
    <row r="449" spans="1:7" x14ac:dyDescent="0.25">
      <c r="A449" s="69">
        <v>442</v>
      </c>
      <c r="B449" s="102" t="str">
        <f>IF(AND(C449&lt;&gt;"",C449&lt;&gt;" -  -  -  -  - "),VLOOKUP(C449,exp!$A$8:$B$507,2,FALSE),"")</f>
        <v/>
      </c>
      <c r="C449" s="60"/>
      <c r="D449" s="113"/>
      <c r="E449" s="114"/>
      <c r="F449" s="113"/>
      <c r="G449" s="103" t="str">
        <f t="shared" si="6"/>
        <v>Няма избран разход</v>
      </c>
    </row>
    <row r="450" spans="1:7" x14ac:dyDescent="0.25">
      <c r="A450" s="102">
        <v>443</v>
      </c>
      <c r="B450" s="102" t="str">
        <f>IF(AND(C450&lt;&gt;"",C450&lt;&gt;" -  -  -  -  - "),VLOOKUP(C450,exp!$A$8:$B$507,2,FALSE),"")</f>
        <v/>
      </c>
      <c r="C450" s="60"/>
      <c r="D450" s="113"/>
      <c r="E450" s="114"/>
      <c r="F450" s="113"/>
      <c r="G450" s="103" t="str">
        <f t="shared" si="6"/>
        <v>Няма избран разход</v>
      </c>
    </row>
    <row r="451" spans="1:7" x14ac:dyDescent="0.25">
      <c r="A451" s="102">
        <v>444</v>
      </c>
      <c r="B451" s="102" t="str">
        <f>IF(AND(C451&lt;&gt;"",C451&lt;&gt;" -  -  -  -  - "),VLOOKUP(C451,exp!$A$8:$B$507,2,FALSE),"")</f>
        <v/>
      </c>
      <c r="C451" s="60"/>
      <c r="D451" s="113"/>
      <c r="E451" s="114"/>
      <c r="F451" s="113"/>
      <c r="G451" s="103" t="str">
        <f t="shared" si="6"/>
        <v>Няма избран разход</v>
      </c>
    </row>
    <row r="452" spans="1:7" x14ac:dyDescent="0.25">
      <c r="A452" s="69">
        <v>445</v>
      </c>
      <c r="B452" s="102" t="str">
        <f>IF(AND(C452&lt;&gt;"",C452&lt;&gt;" -  -  -  -  - "),VLOOKUP(C452,exp!$A$8:$B$507,2,FALSE),"")</f>
        <v/>
      </c>
      <c r="C452" s="60"/>
      <c r="D452" s="113"/>
      <c r="E452" s="114"/>
      <c r="F452" s="113"/>
      <c r="G452" s="103" t="str">
        <f t="shared" si="6"/>
        <v>Няма избран разход</v>
      </c>
    </row>
    <row r="453" spans="1:7" x14ac:dyDescent="0.25">
      <c r="A453" s="102">
        <v>446</v>
      </c>
      <c r="B453" s="102" t="str">
        <f>IF(AND(C453&lt;&gt;"",C453&lt;&gt;" -  -  -  -  - "),VLOOKUP(C453,exp!$A$8:$B$507,2,FALSE),"")</f>
        <v/>
      </c>
      <c r="C453" s="60"/>
      <c r="D453" s="113"/>
      <c r="E453" s="114"/>
      <c r="F453" s="113"/>
      <c r="G453" s="103" t="str">
        <f t="shared" si="6"/>
        <v>Няма избран разход</v>
      </c>
    </row>
    <row r="454" spans="1:7" x14ac:dyDescent="0.25">
      <c r="A454" s="102">
        <v>447</v>
      </c>
      <c r="B454" s="102" t="str">
        <f>IF(AND(C454&lt;&gt;"",C454&lt;&gt;" -  -  -  -  - "),VLOOKUP(C454,exp!$A$8:$B$507,2,FALSE),"")</f>
        <v/>
      </c>
      <c r="C454" s="60"/>
      <c r="D454" s="113"/>
      <c r="E454" s="114"/>
      <c r="F454" s="113"/>
      <c r="G454" s="103" t="str">
        <f t="shared" si="6"/>
        <v>Няма избран разход</v>
      </c>
    </row>
    <row r="455" spans="1:7" x14ac:dyDescent="0.25">
      <c r="A455" s="69">
        <v>448</v>
      </c>
      <c r="B455" s="102" t="str">
        <f>IF(AND(C455&lt;&gt;"",C455&lt;&gt;" -  -  -  -  - "),VLOOKUP(C455,exp!$A$8:$B$507,2,FALSE),"")</f>
        <v/>
      </c>
      <c r="C455" s="60"/>
      <c r="D455" s="113"/>
      <c r="E455" s="114"/>
      <c r="F455" s="113"/>
      <c r="G455" s="103" t="str">
        <f t="shared" si="6"/>
        <v>Няма избран разход</v>
      </c>
    </row>
    <row r="456" spans="1:7" x14ac:dyDescent="0.25">
      <c r="A456" s="102">
        <v>449</v>
      </c>
      <c r="B456" s="102" t="str">
        <f>IF(AND(C456&lt;&gt;"",C456&lt;&gt;" -  -  -  -  - "),VLOOKUP(C456,exp!$A$8:$B$507,2,FALSE),"")</f>
        <v/>
      </c>
      <c r="C456" s="60"/>
      <c r="D456" s="113"/>
      <c r="E456" s="114"/>
      <c r="F456" s="113"/>
      <c r="G456" s="103" t="str">
        <f t="shared" si="6"/>
        <v>Няма избран разход</v>
      </c>
    </row>
    <row r="457" spans="1:7" x14ac:dyDescent="0.25">
      <c r="A457" s="102">
        <v>450</v>
      </c>
      <c r="B457" s="102" t="str">
        <f>IF(AND(C457&lt;&gt;"",C457&lt;&gt;" -  -  -  -  - "),VLOOKUP(C457,exp!$A$8:$B$507,2,FALSE),"")</f>
        <v/>
      </c>
      <c r="C457" s="60"/>
      <c r="D457" s="113"/>
      <c r="E457" s="114"/>
      <c r="F457" s="113"/>
      <c r="G457" s="103" t="str">
        <f t="shared" ref="G457:G507" si="7">IF(B457&lt;&gt;"",IF(AND(D457&lt;&gt;"",E457&lt;&gt;""),"","Задължителни полета - Наименование/Дата"),"Няма избран разход")</f>
        <v>Няма избран разход</v>
      </c>
    </row>
    <row r="458" spans="1:7" x14ac:dyDescent="0.25">
      <c r="A458" s="69">
        <v>451</v>
      </c>
      <c r="B458" s="102" t="str">
        <f>IF(AND(C458&lt;&gt;"",C458&lt;&gt;" -  -  -  -  - "),VLOOKUP(C458,exp!$A$8:$B$507,2,FALSE),"")</f>
        <v/>
      </c>
      <c r="C458" s="60"/>
      <c r="D458" s="113"/>
      <c r="E458" s="114"/>
      <c r="F458" s="113"/>
      <c r="G458" s="103" t="str">
        <f t="shared" si="7"/>
        <v>Няма избран разход</v>
      </c>
    </row>
    <row r="459" spans="1:7" x14ac:dyDescent="0.25">
      <c r="A459" s="102">
        <v>452</v>
      </c>
      <c r="B459" s="102" t="str">
        <f>IF(AND(C459&lt;&gt;"",C459&lt;&gt;" -  -  -  -  - "),VLOOKUP(C459,exp!$A$8:$B$507,2,FALSE),"")</f>
        <v/>
      </c>
      <c r="C459" s="60"/>
      <c r="D459" s="113"/>
      <c r="E459" s="114"/>
      <c r="F459" s="113"/>
      <c r="G459" s="103" t="str">
        <f t="shared" si="7"/>
        <v>Няма избран разход</v>
      </c>
    </row>
    <row r="460" spans="1:7" x14ac:dyDescent="0.25">
      <c r="A460" s="102">
        <v>453</v>
      </c>
      <c r="B460" s="102" t="str">
        <f>IF(AND(C460&lt;&gt;"",C460&lt;&gt;" -  -  -  -  - "),VLOOKUP(C460,exp!$A$8:$B$507,2,FALSE),"")</f>
        <v/>
      </c>
      <c r="C460" s="60"/>
      <c r="D460" s="113"/>
      <c r="E460" s="114"/>
      <c r="F460" s="113"/>
      <c r="G460" s="103" t="str">
        <f t="shared" si="7"/>
        <v>Няма избран разход</v>
      </c>
    </row>
    <row r="461" spans="1:7" x14ac:dyDescent="0.25">
      <c r="A461" s="69">
        <v>454</v>
      </c>
      <c r="B461" s="102" t="str">
        <f>IF(AND(C461&lt;&gt;"",C461&lt;&gt;" -  -  -  -  - "),VLOOKUP(C461,exp!$A$8:$B$507,2,FALSE),"")</f>
        <v/>
      </c>
      <c r="C461" s="60"/>
      <c r="D461" s="113"/>
      <c r="E461" s="114"/>
      <c r="F461" s="113"/>
      <c r="G461" s="103" t="str">
        <f t="shared" si="7"/>
        <v>Няма избран разход</v>
      </c>
    </row>
    <row r="462" spans="1:7" x14ac:dyDescent="0.25">
      <c r="A462" s="102">
        <v>455</v>
      </c>
      <c r="B462" s="102" t="str">
        <f>IF(AND(C462&lt;&gt;"",C462&lt;&gt;" -  -  -  -  - "),VLOOKUP(C462,exp!$A$8:$B$507,2,FALSE),"")</f>
        <v/>
      </c>
      <c r="C462" s="60"/>
      <c r="D462" s="113"/>
      <c r="E462" s="114"/>
      <c r="F462" s="113"/>
      <c r="G462" s="103" t="str">
        <f t="shared" si="7"/>
        <v>Няма избран разход</v>
      </c>
    </row>
    <row r="463" spans="1:7" x14ac:dyDescent="0.25">
      <c r="A463" s="102">
        <v>456</v>
      </c>
      <c r="B463" s="102" t="str">
        <f>IF(AND(C463&lt;&gt;"",C463&lt;&gt;" -  -  -  -  - "),VLOOKUP(C463,exp!$A$8:$B$507,2,FALSE),"")</f>
        <v/>
      </c>
      <c r="C463" s="60"/>
      <c r="D463" s="113"/>
      <c r="E463" s="114"/>
      <c r="F463" s="113"/>
      <c r="G463" s="103" t="str">
        <f t="shared" si="7"/>
        <v>Няма избран разход</v>
      </c>
    </row>
    <row r="464" spans="1:7" x14ac:dyDescent="0.25">
      <c r="A464" s="69">
        <v>457</v>
      </c>
      <c r="B464" s="102" t="str">
        <f>IF(AND(C464&lt;&gt;"",C464&lt;&gt;" -  -  -  -  - "),VLOOKUP(C464,exp!$A$8:$B$507,2,FALSE),"")</f>
        <v/>
      </c>
      <c r="C464" s="60"/>
      <c r="D464" s="113"/>
      <c r="E464" s="114"/>
      <c r="F464" s="113"/>
      <c r="G464" s="103" t="str">
        <f t="shared" si="7"/>
        <v>Няма избран разход</v>
      </c>
    </row>
    <row r="465" spans="1:7" x14ac:dyDescent="0.25">
      <c r="A465" s="102">
        <v>458</v>
      </c>
      <c r="B465" s="102" t="str">
        <f>IF(AND(C465&lt;&gt;"",C465&lt;&gt;" -  -  -  -  - "),VLOOKUP(C465,exp!$A$8:$B$507,2,FALSE),"")</f>
        <v/>
      </c>
      <c r="C465" s="60"/>
      <c r="D465" s="113"/>
      <c r="E465" s="114"/>
      <c r="F465" s="113"/>
      <c r="G465" s="103" t="str">
        <f t="shared" si="7"/>
        <v>Няма избран разход</v>
      </c>
    </row>
    <row r="466" spans="1:7" x14ac:dyDescent="0.25">
      <c r="A466" s="102">
        <v>459</v>
      </c>
      <c r="B466" s="102" t="str">
        <f>IF(AND(C466&lt;&gt;"",C466&lt;&gt;" -  -  -  -  - "),VLOOKUP(C466,exp!$A$8:$B$507,2,FALSE),"")</f>
        <v/>
      </c>
      <c r="C466" s="60"/>
      <c r="D466" s="113"/>
      <c r="E466" s="114"/>
      <c r="F466" s="113"/>
      <c r="G466" s="103" t="str">
        <f t="shared" si="7"/>
        <v>Няма избран разход</v>
      </c>
    </row>
    <row r="467" spans="1:7" x14ac:dyDescent="0.25">
      <c r="A467" s="69">
        <v>460</v>
      </c>
      <c r="B467" s="102" t="str">
        <f>IF(AND(C467&lt;&gt;"",C467&lt;&gt;" -  -  -  -  - "),VLOOKUP(C467,exp!$A$8:$B$507,2,FALSE),"")</f>
        <v/>
      </c>
      <c r="C467" s="60"/>
      <c r="D467" s="113"/>
      <c r="E467" s="114"/>
      <c r="F467" s="113"/>
      <c r="G467" s="103" t="str">
        <f t="shared" si="7"/>
        <v>Няма избран разход</v>
      </c>
    </row>
    <row r="468" spans="1:7" x14ac:dyDescent="0.25">
      <c r="A468" s="102">
        <v>461</v>
      </c>
      <c r="B468" s="102" t="str">
        <f>IF(AND(C468&lt;&gt;"",C468&lt;&gt;" -  -  -  -  - "),VLOOKUP(C468,exp!$A$8:$B$507,2,FALSE),"")</f>
        <v/>
      </c>
      <c r="C468" s="60"/>
      <c r="D468" s="113"/>
      <c r="E468" s="114"/>
      <c r="F468" s="113"/>
      <c r="G468" s="103" t="str">
        <f t="shared" si="7"/>
        <v>Няма избран разход</v>
      </c>
    </row>
    <row r="469" spans="1:7" x14ac:dyDescent="0.25">
      <c r="A469" s="102">
        <v>462</v>
      </c>
      <c r="B469" s="102" t="str">
        <f>IF(AND(C469&lt;&gt;"",C469&lt;&gt;" -  -  -  -  - "),VLOOKUP(C469,exp!$A$8:$B$507,2,FALSE),"")</f>
        <v/>
      </c>
      <c r="C469" s="60"/>
      <c r="D469" s="113"/>
      <c r="E469" s="114"/>
      <c r="F469" s="113"/>
      <c r="G469" s="103" t="str">
        <f t="shared" si="7"/>
        <v>Няма избран разход</v>
      </c>
    </row>
    <row r="470" spans="1:7" x14ac:dyDescent="0.25">
      <c r="A470" s="69">
        <v>463</v>
      </c>
      <c r="B470" s="102" t="str">
        <f>IF(AND(C470&lt;&gt;"",C470&lt;&gt;" -  -  -  -  - "),VLOOKUP(C470,exp!$A$8:$B$507,2,FALSE),"")</f>
        <v/>
      </c>
      <c r="C470" s="60"/>
      <c r="D470" s="113"/>
      <c r="E470" s="114"/>
      <c r="F470" s="113"/>
      <c r="G470" s="103" t="str">
        <f t="shared" si="7"/>
        <v>Няма избран разход</v>
      </c>
    </row>
    <row r="471" spans="1:7" x14ac:dyDescent="0.25">
      <c r="A471" s="102">
        <v>464</v>
      </c>
      <c r="B471" s="102" t="str">
        <f>IF(AND(C471&lt;&gt;"",C471&lt;&gt;" -  -  -  -  - "),VLOOKUP(C471,exp!$A$8:$B$507,2,FALSE),"")</f>
        <v/>
      </c>
      <c r="C471" s="60"/>
      <c r="D471" s="113"/>
      <c r="E471" s="114"/>
      <c r="F471" s="113"/>
      <c r="G471" s="103" t="str">
        <f t="shared" si="7"/>
        <v>Няма избран разход</v>
      </c>
    </row>
    <row r="472" spans="1:7" x14ac:dyDescent="0.25">
      <c r="A472" s="102">
        <v>465</v>
      </c>
      <c r="B472" s="102" t="str">
        <f>IF(AND(C472&lt;&gt;"",C472&lt;&gt;" -  -  -  -  - "),VLOOKUP(C472,exp!$A$8:$B$507,2,FALSE),"")</f>
        <v/>
      </c>
      <c r="C472" s="60"/>
      <c r="D472" s="113"/>
      <c r="E472" s="114"/>
      <c r="F472" s="113"/>
      <c r="G472" s="103" t="str">
        <f t="shared" si="7"/>
        <v>Няма избран разход</v>
      </c>
    </row>
    <row r="473" spans="1:7" x14ac:dyDescent="0.25">
      <c r="A473" s="69">
        <v>466</v>
      </c>
      <c r="B473" s="102" t="str">
        <f>IF(AND(C473&lt;&gt;"",C473&lt;&gt;" -  -  -  -  - "),VLOOKUP(C473,exp!$A$8:$B$507,2,FALSE),"")</f>
        <v/>
      </c>
      <c r="C473" s="60"/>
      <c r="D473" s="113"/>
      <c r="E473" s="114"/>
      <c r="F473" s="113"/>
      <c r="G473" s="103" t="str">
        <f t="shared" si="7"/>
        <v>Няма избран разход</v>
      </c>
    </row>
    <row r="474" spans="1:7" x14ac:dyDescent="0.25">
      <c r="A474" s="102">
        <v>467</v>
      </c>
      <c r="B474" s="102" t="str">
        <f>IF(AND(C474&lt;&gt;"",C474&lt;&gt;" -  -  -  -  - "),VLOOKUP(C474,exp!$A$8:$B$507,2,FALSE),"")</f>
        <v/>
      </c>
      <c r="C474" s="60"/>
      <c r="D474" s="113"/>
      <c r="E474" s="114"/>
      <c r="F474" s="113"/>
      <c r="G474" s="103" t="str">
        <f t="shared" si="7"/>
        <v>Няма избран разход</v>
      </c>
    </row>
    <row r="475" spans="1:7" x14ac:dyDescent="0.25">
      <c r="A475" s="102">
        <v>468</v>
      </c>
      <c r="B475" s="102" t="str">
        <f>IF(AND(C475&lt;&gt;"",C475&lt;&gt;" -  -  -  -  - "),VLOOKUP(C475,exp!$A$8:$B$507,2,FALSE),"")</f>
        <v/>
      </c>
      <c r="C475" s="60"/>
      <c r="D475" s="113"/>
      <c r="E475" s="114"/>
      <c r="F475" s="113"/>
      <c r="G475" s="103" t="str">
        <f t="shared" si="7"/>
        <v>Няма избран разход</v>
      </c>
    </row>
    <row r="476" spans="1:7" x14ac:dyDescent="0.25">
      <c r="A476" s="69">
        <v>469</v>
      </c>
      <c r="B476" s="102" t="str">
        <f>IF(AND(C476&lt;&gt;"",C476&lt;&gt;" -  -  -  -  - "),VLOOKUP(C476,exp!$A$8:$B$507,2,FALSE),"")</f>
        <v/>
      </c>
      <c r="C476" s="60"/>
      <c r="D476" s="113"/>
      <c r="E476" s="114"/>
      <c r="F476" s="113"/>
      <c r="G476" s="103" t="str">
        <f t="shared" si="7"/>
        <v>Няма избран разход</v>
      </c>
    </row>
    <row r="477" spans="1:7" x14ac:dyDescent="0.25">
      <c r="A477" s="102">
        <v>470</v>
      </c>
      <c r="B477" s="102" t="str">
        <f>IF(AND(C477&lt;&gt;"",C477&lt;&gt;" -  -  -  -  - "),VLOOKUP(C477,exp!$A$8:$B$507,2,FALSE),"")</f>
        <v/>
      </c>
      <c r="C477" s="60"/>
      <c r="D477" s="113"/>
      <c r="E477" s="114"/>
      <c r="F477" s="113"/>
      <c r="G477" s="103" t="str">
        <f t="shared" si="7"/>
        <v>Няма избран разход</v>
      </c>
    </row>
    <row r="478" spans="1:7" x14ac:dyDescent="0.25">
      <c r="A478" s="102">
        <v>471</v>
      </c>
      <c r="B478" s="102" t="str">
        <f>IF(AND(C478&lt;&gt;"",C478&lt;&gt;" -  -  -  -  - "),VLOOKUP(C478,exp!$A$8:$B$507,2,FALSE),"")</f>
        <v/>
      </c>
      <c r="C478" s="60"/>
      <c r="D478" s="113"/>
      <c r="E478" s="114"/>
      <c r="F478" s="113"/>
      <c r="G478" s="103" t="str">
        <f t="shared" si="7"/>
        <v>Няма избран разход</v>
      </c>
    </row>
    <row r="479" spans="1:7" x14ac:dyDescent="0.25">
      <c r="A479" s="69">
        <v>472</v>
      </c>
      <c r="B479" s="102" t="str">
        <f>IF(AND(C479&lt;&gt;"",C479&lt;&gt;" -  -  -  -  - "),VLOOKUP(C479,exp!$A$8:$B$507,2,FALSE),"")</f>
        <v/>
      </c>
      <c r="C479" s="60"/>
      <c r="D479" s="113"/>
      <c r="E479" s="114"/>
      <c r="F479" s="113"/>
      <c r="G479" s="103" t="str">
        <f t="shared" si="7"/>
        <v>Няма избран разход</v>
      </c>
    </row>
    <row r="480" spans="1:7" x14ac:dyDescent="0.25">
      <c r="A480" s="102">
        <v>473</v>
      </c>
      <c r="B480" s="102" t="str">
        <f>IF(AND(C480&lt;&gt;"",C480&lt;&gt;" -  -  -  -  - "),VLOOKUP(C480,exp!$A$8:$B$507,2,FALSE),"")</f>
        <v/>
      </c>
      <c r="C480" s="60"/>
      <c r="D480" s="113"/>
      <c r="E480" s="114"/>
      <c r="F480" s="113"/>
      <c r="G480" s="103" t="str">
        <f t="shared" si="7"/>
        <v>Няма избран разход</v>
      </c>
    </row>
    <row r="481" spans="1:7" x14ac:dyDescent="0.25">
      <c r="A481" s="102">
        <v>474</v>
      </c>
      <c r="B481" s="102" t="str">
        <f>IF(AND(C481&lt;&gt;"",C481&lt;&gt;" -  -  -  -  - "),VLOOKUP(C481,exp!$A$8:$B$507,2,FALSE),"")</f>
        <v/>
      </c>
      <c r="C481" s="60"/>
      <c r="D481" s="113"/>
      <c r="E481" s="114"/>
      <c r="F481" s="113"/>
      <c r="G481" s="103" t="str">
        <f t="shared" si="7"/>
        <v>Няма избран разход</v>
      </c>
    </row>
    <row r="482" spans="1:7" x14ac:dyDescent="0.25">
      <c r="A482" s="69">
        <v>475</v>
      </c>
      <c r="B482" s="102" t="str">
        <f>IF(AND(C482&lt;&gt;"",C482&lt;&gt;" -  -  -  -  - "),VLOOKUP(C482,exp!$A$8:$B$507,2,FALSE),"")</f>
        <v/>
      </c>
      <c r="C482" s="60"/>
      <c r="D482" s="113"/>
      <c r="E482" s="114"/>
      <c r="F482" s="113"/>
      <c r="G482" s="103" t="str">
        <f t="shared" si="7"/>
        <v>Няма избран разход</v>
      </c>
    </row>
    <row r="483" spans="1:7" x14ac:dyDescent="0.25">
      <c r="A483" s="102">
        <v>476</v>
      </c>
      <c r="B483" s="102" t="str">
        <f>IF(AND(C483&lt;&gt;"",C483&lt;&gt;" -  -  -  -  - "),VLOOKUP(C483,exp!$A$8:$B$507,2,FALSE),"")</f>
        <v/>
      </c>
      <c r="C483" s="60"/>
      <c r="D483" s="113"/>
      <c r="E483" s="114"/>
      <c r="F483" s="113"/>
      <c r="G483" s="103" t="str">
        <f t="shared" si="7"/>
        <v>Няма избран разход</v>
      </c>
    </row>
    <row r="484" spans="1:7" x14ac:dyDescent="0.25">
      <c r="A484" s="102">
        <v>477</v>
      </c>
      <c r="B484" s="102" t="str">
        <f>IF(AND(C484&lt;&gt;"",C484&lt;&gt;" -  -  -  -  - "),VLOOKUP(C484,exp!$A$8:$B$507,2,FALSE),"")</f>
        <v/>
      </c>
      <c r="C484" s="60"/>
      <c r="D484" s="113"/>
      <c r="E484" s="114"/>
      <c r="F484" s="113"/>
      <c r="G484" s="103" t="str">
        <f t="shared" si="7"/>
        <v>Няма избран разход</v>
      </c>
    </row>
    <row r="485" spans="1:7" x14ac:dyDescent="0.25">
      <c r="A485" s="69">
        <v>478</v>
      </c>
      <c r="B485" s="102" t="str">
        <f>IF(AND(C485&lt;&gt;"",C485&lt;&gt;" -  -  -  -  - "),VLOOKUP(C485,exp!$A$8:$B$507,2,FALSE),"")</f>
        <v/>
      </c>
      <c r="C485" s="60"/>
      <c r="D485" s="113"/>
      <c r="E485" s="114"/>
      <c r="F485" s="113"/>
      <c r="G485" s="103" t="str">
        <f t="shared" si="7"/>
        <v>Няма избран разход</v>
      </c>
    </row>
    <row r="486" spans="1:7" x14ac:dyDescent="0.25">
      <c r="A486" s="102">
        <v>479</v>
      </c>
      <c r="B486" s="102" t="str">
        <f>IF(AND(C486&lt;&gt;"",C486&lt;&gt;" -  -  -  -  - "),VLOOKUP(C486,exp!$A$8:$B$507,2,FALSE),"")</f>
        <v/>
      </c>
      <c r="C486" s="60"/>
      <c r="D486" s="113"/>
      <c r="E486" s="114"/>
      <c r="F486" s="113"/>
      <c r="G486" s="103" t="str">
        <f t="shared" si="7"/>
        <v>Няма избран разход</v>
      </c>
    </row>
    <row r="487" spans="1:7" x14ac:dyDescent="0.25">
      <c r="A487" s="102">
        <v>480</v>
      </c>
      <c r="B487" s="102" t="str">
        <f>IF(AND(C487&lt;&gt;"",C487&lt;&gt;" -  -  -  -  - "),VLOOKUP(C487,exp!$A$8:$B$507,2,FALSE),"")</f>
        <v/>
      </c>
      <c r="C487" s="60"/>
      <c r="D487" s="113"/>
      <c r="E487" s="114"/>
      <c r="F487" s="113"/>
      <c r="G487" s="103" t="str">
        <f t="shared" si="7"/>
        <v>Няма избран разход</v>
      </c>
    </row>
    <row r="488" spans="1:7" x14ac:dyDescent="0.25">
      <c r="A488" s="69">
        <v>481</v>
      </c>
      <c r="B488" s="102" t="str">
        <f>IF(AND(C488&lt;&gt;"",C488&lt;&gt;" -  -  -  -  - "),VLOOKUP(C488,exp!$A$8:$B$507,2,FALSE),"")</f>
        <v/>
      </c>
      <c r="C488" s="60"/>
      <c r="D488" s="113"/>
      <c r="E488" s="114"/>
      <c r="F488" s="113"/>
      <c r="G488" s="103" t="str">
        <f t="shared" si="7"/>
        <v>Няма избран разход</v>
      </c>
    </row>
    <row r="489" spans="1:7" x14ac:dyDescent="0.25">
      <c r="A489" s="102">
        <v>482</v>
      </c>
      <c r="B489" s="102" t="str">
        <f>IF(AND(C489&lt;&gt;"",C489&lt;&gt;" -  -  -  -  - "),VLOOKUP(C489,exp!$A$8:$B$507,2,FALSE),"")</f>
        <v/>
      </c>
      <c r="C489" s="60"/>
      <c r="D489" s="113"/>
      <c r="E489" s="114"/>
      <c r="F489" s="113"/>
      <c r="G489" s="103" t="str">
        <f t="shared" si="7"/>
        <v>Няма избран разход</v>
      </c>
    </row>
    <row r="490" spans="1:7" x14ac:dyDescent="0.25">
      <c r="A490" s="102">
        <v>483</v>
      </c>
      <c r="B490" s="102" t="str">
        <f>IF(AND(C490&lt;&gt;"",C490&lt;&gt;" -  -  -  -  - "),VLOOKUP(C490,exp!$A$8:$B$507,2,FALSE),"")</f>
        <v/>
      </c>
      <c r="C490" s="60"/>
      <c r="D490" s="113"/>
      <c r="E490" s="114"/>
      <c r="F490" s="113"/>
      <c r="G490" s="103" t="str">
        <f t="shared" si="7"/>
        <v>Няма избран разход</v>
      </c>
    </row>
    <row r="491" spans="1:7" x14ac:dyDescent="0.25">
      <c r="A491" s="69">
        <v>484</v>
      </c>
      <c r="B491" s="102" t="str">
        <f>IF(AND(C491&lt;&gt;"",C491&lt;&gt;" -  -  -  -  - "),VLOOKUP(C491,exp!$A$8:$B$507,2,FALSE),"")</f>
        <v/>
      </c>
      <c r="C491" s="60"/>
      <c r="D491" s="113"/>
      <c r="E491" s="114"/>
      <c r="F491" s="113"/>
      <c r="G491" s="103" t="str">
        <f t="shared" si="7"/>
        <v>Няма избран разход</v>
      </c>
    </row>
    <row r="492" spans="1:7" x14ac:dyDescent="0.25">
      <c r="A492" s="102">
        <v>485</v>
      </c>
      <c r="B492" s="102" t="str">
        <f>IF(AND(C492&lt;&gt;"",C492&lt;&gt;" -  -  -  -  - "),VLOOKUP(C492,exp!$A$8:$B$507,2,FALSE),"")</f>
        <v/>
      </c>
      <c r="C492" s="60"/>
      <c r="D492" s="113"/>
      <c r="E492" s="114"/>
      <c r="F492" s="113"/>
      <c r="G492" s="103" t="str">
        <f t="shared" si="7"/>
        <v>Няма избран разход</v>
      </c>
    </row>
    <row r="493" spans="1:7" x14ac:dyDescent="0.25">
      <c r="A493" s="102">
        <v>486</v>
      </c>
      <c r="B493" s="102" t="str">
        <f>IF(AND(C493&lt;&gt;"",C493&lt;&gt;" -  -  -  -  - "),VLOOKUP(C493,exp!$A$8:$B$507,2,FALSE),"")</f>
        <v/>
      </c>
      <c r="C493" s="60"/>
      <c r="D493" s="113"/>
      <c r="E493" s="114"/>
      <c r="F493" s="113"/>
      <c r="G493" s="103" t="str">
        <f t="shared" si="7"/>
        <v>Няма избран разход</v>
      </c>
    </row>
    <row r="494" spans="1:7" x14ac:dyDescent="0.25">
      <c r="A494" s="69">
        <v>487</v>
      </c>
      <c r="B494" s="102" t="str">
        <f>IF(AND(C494&lt;&gt;"",C494&lt;&gt;" -  -  -  -  - "),VLOOKUP(C494,exp!$A$8:$B$507,2,FALSE),"")</f>
        <v/>
      </c>
      <c r="C494" s="60"/>
      <c r="D494" s="113"/>
      <c r="E494" s="114"/>
      <c r="F494" s="113"/>
      <c r="G494" s="103" t="str">
        <f t="shared" si="7"/>
        <v>Няма избран разход</v>
      </c>
    </row>
    <row r="495" spans="1:7" x14ac:dyDescent="0.25">
      <c r="A495" s="102">
        <v>488</v>
      </c>
      <c r="B495" s="102" t="str">
        <f>IF(AND(C495&lt;&gt;"",C495&lt;&gt;" -  -  -  -  - "),VLOOKUP(C495,exp!$A$8:$B$507,2,FALSE),"")</f>
        <v/>
      </c>
      <c r="C495" s="60"/>
      <c r="D495" s="113"/>
      <c r="E495" s="114"/>
      <c r="F495" s="113"/>
      <c r="G495" s="103" t="str">
        <f t="shared" si="7"/>
        <v>Няма избран разход</v>
      </c>
    </row>
    <row r="496" spans="1:7" x14ac:dyDescent="0.25">
      <c r="A496" s="102">
        <v>489</v>
      </c>
      <c r="B496" s="102" t="str">
        <f>IF(AND(C496&lt;&gt;"",C496&lt;&gt;" -  -  -  -  - "),VLOOKUP(C496,exp!$A$8:$B$507,2,FALSE),"")</f>
        <v/>
      </c>
      <c r="C496" s="60"/>
      <c r="D496" s="113"/>
      <c r="E496" s="114"/>
      <c r="F496" s="113"/>
      <c r="G496" s="103" t="str">
        <f t="shared" si="7"/>
        <v>Няма избран разход</v>
      </c>
    </row>
    <row r="497" spans="1:7" x14ac:dyDescent="0.25">
      <c r="A497" s="69">
        <v>490</v>
      </c>
      <c r="B497" s="102" t="str">
        <f>IF(AND(C497&lt;&gt;"",C497&lt;&gt;" -  -  -  -  - "),VLOOKUP(C497,exp!$A$8:$B$507,2,FALSE),"")</f>
        <v/>
      </c>
      <c r="C497" s="60"/>
      <c r="D497" s="113"/>
      <c r="E497" s="114"/>
      <c r="F497" s="113"/>
      <c r="G497" s="103" t="str">
        <f t="shared" si="7"/>
        <v>Няма избран разход</v>
      </c>
    </row>
    <row r="498" spans="1:7" x14ac:dyDescent="0.25">
      <c r="A498" s="102">
        <v>491</v>
      </c>
      <c r="B498" s="102" t="str">
        <f>IF(AND(C498&lt;&gt;"",C498&lt;&gt;" -  -  -  -  - "),VLOOKUP(C498,exp!$A$8:$B$507,2,FALSE),"")</f>
        <v/>
      </c>
      <c r="C498" s="60"/>
      <c r="D498" s="113"/>
      <c r="E498" s="114"/>
      <c r="F498" s="113"/>
      <c r="G498" s="103" t="str">
        <f t="shared" si="7"/>
        <v>Няма избран разход</v>
      </c>
    </row>
    <row r="499" spans="1:7" x14ac:dyDescent="0.25">
      <c r="A499" s="102">
        <v>492</v>
      </c>
      <c r="B499" s="102" t="str">
        <f>IF(AND(C499&lt;&gt;"",C499&lt;&gt;" -  -  -  -  - "),VLOOKUP(C499,exp!$A$8:$B$507,2,FALSE),"")</f>
        <v/>
      </c>
      <c r="C499" s="60"/>
      <c r="D499" s="113"/>
      <c r="E499" s="114"/>
      <c r="F499" s="113"/>
      <c r="G499" s="103" t="str">
        <f t="shared" si="7"/>
        <v>Няма избран разход</v>
      </c>
    </row>
    <row r="500" spans="1:7" x14ac:dyDescent="0.25">
      <c r="A500" s="69">
        <v>493</v>
      </c>
      <c r="B500" s="102" t="str">
        <f>IF(AND(C500&lt;&gt;"",C500&lt;&gt;" -  -  -  -  - "),VLOOKUP(C500,exp!$A$8:$B$507,2,FALSE),"")</f>
        <v/>
      </c>
      <c r="C500" s="60"/>
      <c r="D500" s="113"/>
      <c r="E500" s="114"/>
      <c r="F500" s="113"/>
      <c r="G500" s="103" t="str">
        <f t="shared" si="7"/>
        <v>Няма избран разход</v>
      </c>
    </row>
    <row r="501" spans="1:7" x14ac:dyDescent="0.25">
      <c r="A501" s="102">
        <v>494</v>
      </c>
      <c r="B501" s="102" t="str">
        <f>IF(AND(C501&lt;&gt;"",C501&lt;&gt;" -  -  -  -  - "),VLOOKUP(C501,exp!$A$8:$B$507,2,FALSE),"")</f>
        <v/>
      </c>
      <c r="C501" s="60"/>
      <c r="D501" s="113"/>
      <c r="E501" s="114"/>
      <c r="F501" s="113"/>
      <c r="G501" s="103" t="str">
        <f t="shared" si="7"/>
        <v>Няма избран разход</v>
      </c>
    </row>
    <row r="502" spans="1:7" x14ac:dyDescent="0.25">
      <c r="A502" s="102">
        <v>495</v>
      </c>
      <c r="B502" s="102" t="str">
        <f>IF(AND(C502&lt;&gt;"",C502&lt;&gt;" -  -  -  -  - "),VLOOKUP(C502,exp!$A$8:$B$507,2,FALSE),"")</f>
        <v/>
      </c>
      <c r="C502" s="60"/>
      <c r="D502" s="113"/>
      <c r="E502" s="114"/>
      <c r="F502" s="113"/>
      <c r="G502" s="103" t="str">
        <f t="shared" si="7"/>
        <v>Няма избран разход</v>
      </c>
    </row>
    <row r="503" spans="1:7" x14ac:dyDescent="0.25">
      <c r="A503" s="69">
        <v>496</v>
      </c>
      <c r="B503" s="102" t="str">
        <f>IF(AND(C503&lt;&gt;"",C503&lt;&gt;" -  -  -  -  - "),VLOOKUP(C503,exp!$A$8:$B$507,2,FALSE),"")</f>
        <v/>
      </c>
      <c r="C503" s="60"/>
      <c r="D503" s="113"/>
      <c r="E503" s="114"/>
      <c r="F503" s="113"/>
      <c r="G503" s="103" t="str">
        <f t="shared" si="7"/>
        <v>Няма избран разход</v>
      </c>
    </row>
    <row r="504" spans="1:7" x14ac:dyDescent="0.25">
      <c r="A504" s="102">
        <v>497</v>
      </c>
      <c r="B504" s="102" t="str">
        <f>IF(AND(C504&lt;&gt;"",C504&lt;&gt;" -  -  -  -  - "),VLOOKUP(C504,exp!$A$8:$B$507,2,FALSE),"")</f>
        <v/>
      </c>
      <c r="C504" s="60"/>
      <c r="D504" s="113"/>
      <c r="E504" s="114"/>
      <c r="F504" s="113"/>
      <c r="G504" s="103" t="str">
        <f t="shared" si="7"/>
        <v>Няма избран разход</v>
      </c>
    </row>
    <row r="505" spans="1:7" x14ac:dyDescent="0.25">
      <c r="A505" s="102">
        <v>498</v>
      </c>
      <c r="B505" s="102" t="str">
        <f>IF(AND(C505&lt;&gt;"",C505&lt;&gt;" -  -  -  -  - "),VLOOKUP(C505,exp!$A$8:$B$507,2,FALSE),"")</f>
        <v/>
      </c>
      <c r="C505" s="60"/>
      <c r="D505" s="113"/>
      <c r="E505" s="114"/>
      <c r="F505" s="113"/>
      <c r="G505" s="103" t="str">
        <f t="shared" si="7"/>
        <v>Няма избран разход</v>
      </c>
    </row>
    <row r="506" spans="1:7" x14ac:dyDescent="0.25">
      <c r="A506" s="69">
        <v>499</v>
      </c>
      <c r="B506" s="102" t="str">
        <f>IF(AND(C506&lt;&gt;"",C506&lt;&gt;" -  -  -  -  - "),VLOOKUP(C506,exp!$A$8:$B$507,2,FALSE),"")</f>
        <v/>
      </c>
      <c r="C506" s="60"/>
      <c r="D506" s="113"/>
      <c r="E506" s="114"/>
      <c r="F506" s="113"/>
      <c r="G506" s="103" t="str">
        <f t="shared" si="7"/>
        <v>Няма избран разход</v>
      </c>
    </row>
    <row r="507" spans="1:7" x14ac:dyDescent="0.25">
      <c r="A507" s="102">
        <v>500</v>
      </c>
      <c r="B507" s="102" t="str">
        <f>IF(AND(C507&lt;&gt;"",C507&lt;&gt;" -  -  -  -  - "),VLOOKUP(C507,exp!$A$8:$B$507,2,FALSE),"")</f>
        <v/>
      </c>
      <c r="C507" s="60"/>
      <c r="D507" s="113"/>
      <c r="E507" s="114"/>
      <c r="F507" s="113"/>
      <c r="G507" s="103" t="str">
        <f t="shared" si="7"/>
        <v>Няма избран разход</v>
      </c>
    </row>
  </sheetData>
  <sheetProtection password="C8E3" sheet="1" objects="1" scenarios="1"/>
  <mergeCells count="2">
    <mergeCell ref="A2:H2"/>
    <mergeCell ref="A1:G1"/>
  </mergeCells>
  <dataValidations count="2">
    <dataValidation type="date" allowBlank="1" showInputMessage="1" showErrorMessage="1" error="Моля въведете дата с формат:_x000a_ДД.ММ.ГГГГ между 01.01.2014 и 31.12.2025" sqref="E8:E507">
      <formula1>41640</formula1>
      <formula2>46022</formula2>
    </dataValidation>
    <dataValidation type="list" allowBlank="1" showInputMessage="1" showErrorMessage="1" sqref="C8:C507">
      <formula1>spisak_razhodi</formula1>
    </dataValidation>
  </dataValidations>
  <pageMargins left="0.56000000000000005" right="0.51181102362204722" top="0.74803149606299213" bottom="0.74803149606299213"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exp!$B$8:$B$507</xm:f>
          </x14:formula1>
          <xm:sqref>B8:B507</xm:sqref>
        </x14:dataValidation>
        <x14:dataValidation type="list" showInputMessage="1" showErrorMessage="1">
          <x14:formula1>
            <xm:f>exp!$B$8:$B$507</xm:f>
          </x14:formula1>
          <xm:sqref>B8:B507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07"/>
  <sheetViews>
    <sheetView topLeftCell="F1" zoomScaleNormal="100" zoomScaleSheetLayoutView="100" workbookViewId="0">
      <pane ySplit="7" topLeftCell="A8" activePane="bottomLeft" state="frozen"/>
      <selection activeCell="D8" sqref="D8"/>
      <selection pane="bottomLeft" activeCell="H18" sqref="H18"/>
    </sheetView>
  </sheetViews>
  <sheetFormatPr defaultColWidth="8.85546875" defaultRowHeight="15" x14ac:dyDescent="0.25"/>
  <cols>
    <col min="1" max="1" width="22.42578125" style="16" bestFit="1" customWidth="1"/>
    <col min="2" max="2" width="23.5703125" style="30" customWidth="1"/>
    <col min="3" max="3" width="50.28515625" style="16" customWidth="1"/>
    <col min="4" max="4" width="23.42578125" style="30" customWidth="1"/>
    <col min="5" max="5" width="43.42578125" style="30" customWidth="1"/>
    <col min="6" max="6" width="32.85546875" style="22" bestFit="1" customWidth="1"/>
    <col min="7" max="7" width="27" style="31" bestFit="1" customWidth="1"/>
    <col min="8" max="8" width="23.7109375" style="30" bestFit="1" customWidth="1"/>
    <col min="9" max="10" width="23.7109375" style="30" customWidth="1"/>
    <col min="11" max="11" width="30" style="30" bestFit="1" customWidth="1"/>
    <col min="12" max="12" width="80.140625" style="7" bestFit="1" customWidth="1"/>
  </cols>
  <sheetData>
    <row r="1" spans="1:12" x14ac:dyDescent="0.25">
      <c r="A1" s="162" t="s">
        <v>236</v>
      </c>
      <c r="B1" s="163"/>
      <c r="C1" s="163"/>
      <c r="D1" s="163"/>
      <c r="E1" s="163"/>
      <c r="F1" s="163"/>
      <c r="G1" s="163"/>
      <c r="H1" s="163"/>
      <c r="I1" s="163"/>
      <c r="J1" s="163"/>
      <c r="K1" s="164"/>
    </row>
    <row r="2" spans="1:12" ht="60" customHeight="1" x14ac:dyDescent="0.25">
      <c r="A2" s="136" t="s">
        <v>302</v>
      </c>
      <c r="B2" s="137"/>
      <c r="C2" s="137"/>
      <c r="D2" s="137"/>
      <c r="E2" s="137"/>
      <c r="F2" s="137"/>
      <c r="G2" s="137"/>
      <c r="H2" s="137"/>
      <c r="I2" s="137"/>
      <c r="J2" s="137"/>
      <c r="K2" s="138"/>
    </row>
    <row r="3" spans="1:12" hidden="1" x14ac:dyDescent="0.25">
      <c r="A3" s="122"/>
      <c r="B3" s="123"/>
      <c r="C3" s="123"/>
      <c r="D3" s="123"/>
      <c r="E3" s="123"/>
      <c r="F3" s="123"/>
      <c r="G3" s="123"/>
      <c r="H3" s="123"/>
      <c r="I3" s="126"/>
      <c r="J3" s="126"/>
      <c r="K3" s="127"/>
    </row>
    <row r="4" spans="1:12" ht="17.25" customHeight="1" x14ac:dyDescent="0.25">
      <c r="A4" s="85"/>
      <c r="B4" s="123"/>
      <c r="C4" s="123"/>
      <c r="D4" s="123"/>
      <c r="E4" s="123"/>
      <c r="F4" s="123"/>
      <c r="G4" s="123"/>
      <c r="H4" s="123"/>
      <c r="I4" s="123"/>
      <c r="J4" s="123"/>
      <c r="K4" s="124"/>
    </row>
    <row r="5" spans="1:12" ht="17.25" customHeight="1" x14ac:dyDescent="0.25">
      <c r="A5" s="85"/>
      <c r="B5" s="123"/>
      <c r="C5" s="123"/>
      <c r="D5" s="123"/>
      <c r="E5" s="123"/>
      <c r="F5" s="123"/>
      <c r="G5" s="123"/>
      <c r="H5" s="123"/>
      <c r="I5" s="123"/>
      <c r="J5" s="123"/>
      <c r="K5" s="124"/>
    </row>
    <row r="6" spans="1:12" ht="17.25" customHeight="1" x14ac:dyDescent="0.25">
      <c r="A6" s="87"/>
      <c r="B6" s="57"/>
      <c r="C6" s="57"/>
      <c r="D6" s="57"/>
      <c r="E6" s="57"/>
      <c r="F6" s="57"/>
      <c r="G6" s="57"/>
      <c r="H6" s="57"/>
      <c r="I6" s="57"/>
      <c r="J6" s="57"/>
      <c r="K6" s="88"/>
    </row>
    <row r="7" spans="1:12" s="15" customFormat="1" ht="75" x14ac:dyDescent="0.25">
      <c r="A7" s="62" t="s">
        <v>77</v>
      </c>
      <c r="B7" s="62" t="s">
        <v>243</v>
      </c>
      <c r="C7" s="62" t="s">
        <v>74</v>
      </c>
      <c r="D7" s="62" t="s">
        <v>80</v>
      </c>
      <c r="E7" s="62" t="s">
        <v>78</v>
      </c>
      <c r="F7" s="130" t="s">
        <v>79</v>
      </c>
      <c r="G7" s="20" t="s">
        <v>7</v>
      </c>
      <c r="H7" s="62" t="s">
        <v>226</v>
      </c>
      <c r="I7" s="62" t="s">
        <v>225</v>
      </c>
      <c r="J7" s="62" t="s">
        <v>227</v>
      </c>
      <c r="K7" s="62" t="s">
        <v>81</v>
      </c>
      <c r="L7" s="131" t="s">
        <v>288</v>
      </c>
    </row>
    <row r="8" spans="1:12" s="42" customFormat="1" x14ac:dyDescent="0.25">
      <c r="A8" s="69">
        <v>1</v>
      </c>
      <c r="B8" s="102" t="str">
        <f>IF(AND(C8&lt;&gt;"",C8&lt;&gt;" -  -  -  -  - "),VLOOKUP(C8,exp!$A$8:$B$507,2,FALSE),"")</f>
        <v/>
      </c>
      <c r="C8" s="60"/>
      <c r="D8" s="68"/>
      <c r="E8" s="60"/>
      <c r="F8" s="133" t="str">
        <f>IF(E8&gt;0,IF(ISERROR(VLOOKUP(E8,private!$S$2:$T$33,2,FALSE)),"Не е избран застраховател",VLOOKUP(E8,private!$S$2:$T$33,2,FALSE)),"Не е избран застраховател")</f>
        <v>Не е избран застраховател</v>
      </c>
      <c r="G8" s="117"/>
      <c r="H8" s="114"/>
      <c r="I8" s="114"/>
      <c r="J8" s="114"/>
      <c r="K8" s="118"/>
      <c r="L8" s="132" t="str">
        <f>IF(B8&lt;&gt;"",IF(AND(D8&lt;&gt;"",E8&lt;&gt;"",G8&lt;&gt;"",H8&lt;&gt;"",I8&lt;&gt;"",J8&lt;&gt;"",K8&lt;&gt;""),"","Задължителни полета - Застраховател/Обезщетените/Номер полица/Дата/Премия"),"Няма избран разход")</f>
        <v>Няма избран разход</v>
      </c>
    </row>
    <row r="9" spans="1:12" x14ac:dyDescent="0.25">
      <c r="A9" s="69">
        <v>2</v>
      </c>
      <c r="B9" s="102" t="str">
        <f>IF(AND(C9&lt;&gt;"",C9&lt;&gt;" -  -  -  -  - "),VLOOKUP(C9,exp!$A$8:$B$507,2,FALSE),"")</f>
        <v/>
      </c>
      <c r="C9" s="60"/>
      <c r="D9" s="68"/>
      <c r="E9" s="60"/>
      <c r="F9" s="133" t="str">
        <f>IF(E9&gt;0,IF(ISERROR(VLOOKUP(E9,private!$S$2:$T$33,2,FALSE)),"Не е избран застраховател",VLOOKUP(E9,private!$S$2:$T$33,2,FALSE)),"Не е избран застраховател")</f>
        <v>Не е избран застраховател</v>
      </c>
      <c r="G9" s="117"/>
      <c r="H9" s="114"/>
      <c r="I9" s="114"/>
      <c r="J9" s="114"/>
      <c r="K9" s="118"/>
      <c r="L9" s="132" t="str">
        <f t="shared" ref="L9:L72" si="0">IF(B9&lt;&gt;"",IF(AND(D9&lt;&gt;"",E9&lt;&gt;"",G9&lt;&gt;"",H9&lt;&gt;"",I9&lt;&gt;"",J9&lt;&gt;"",K9&lt;&gt;""),"","Задължителни полета - Застраховател/Обезщетените/Номер полица/Дата/Премия"),"Няма избран разход")</f>
        <v>Няма избран разход</v>
      </c>
    </row>
    <row r="10" spans="1:12" x14ac:dyDescent="0.25">
      <c r="A10" s="69">
        <v>3</v>
      </c>
      <c r="B10" s="102" t="str">
        <f>IF(AND(C10&lt;&gt;"",C10&lt;&gt;" -  -  -  -  - "),VLOOKUP(C10,exp!$A$8:$B$507,2,FALSE),"")</f>
        <v/>
      </c>
      <c r="C10" s="60"/>
      <c r="D10" s="68"/>
      <c r="E10" s="60"/>
      <c r="F10" s="133" t="str">
        <f>IF(E10&gt;0,IF(ISERROR(VLOOKUP(E10,private!$S$2:$T$33,2,FALSE)),"Не е избран застраховател",VLOOKUP(E10,private!$S$2:$T$33,2,FALSE)),"Не е избран застраховател")</f>
        <v>Не е избран застраховател</v>
      </c>
      <c r="G10" s="117"/>
      <c r="H10" s="114"/>
      <c r="I10" s="114"/>
      <c r="J10" s="114"/>
      <c r="K10" s="118"/>
      <c r="L10" s="132" t="str">
        <f t="shared" si="0"/>
        <v>Няма избран разход</v>
      </c>
    </row>
    <row r="11" spans="1:12" x14ac:dyDescent="0.25">
      <c r="A11" s="69">
        <v>4</v>
      </c>
      <c r="B11" s="102" t="str">
        <f>IF(AND(C11&lt;&gt;"",C11&lt;&gt;" -  -  -  -  - "),VLOOKUP(C11,exp!$A$8:$B$507,2,FALSE),"")</f>
        <v/>
      </c>
      <c r="C11" s="60"/>
      <c r="D11" s="68"/>
      <c r="E11" s="60"/>
      <c r="F11" s="133" t="str">
        <f>IF(E11&gt;0,IF(ISERROR(VLOOKUP(E11,private!$S$2:$T$33,2,FALSE)),"Не е избран застраховател",VLOOKUP(E11,private!$S$2:$T$33,2,FALSE)),"Не е избран застраховател")</f>
        <v>Не е избран застраховател</v>
      </c>
      <c r="G11" s="117"/>
      <c r="H11" s="114"/>
      <c r="I11" s="114"/>
      <c r="J11" s="114"/>
      <c r="K11" s="118"/>
      <c r="L11" s="132" t="str">
        <f t="shared" si="0"/>
        <v>Няма избран разход</v>
      </c>
    </row>
    <row r="12" spans="1:12" x14ac:dyDescent="0.25">
      <c r="A12" s="69">
        <v>5</v>
      </c>
      <c r="B12" s="102" t="str">
        <f>IF(AND(C12&lt;&gt;"",C12&lt;&gt;" -  -  -  -  - "),VLOOKUP(C12,exp!$A$8:$B$507,2,FALSE),"")</f>
        <v/>
      </c>
      <c r="C12" s="60"/>
      <c r="D12" s="68"/>
      <c r="E12" s="60"/>
      <c r="F12" s="133" t="str">
        <f>IF(E12&gt;0,IF(ISERROR(VLOOKUP(E12,private!$S$2:$T$33,2,FALSE)),"Не е избран застраховател",VLOOKUP(E12,private!$S$2:$T$33,2,FALSE)),"Не е избран застраховател")</f>
        <v>Не е избран застраховател</v>
      </c>
      <c r="G12" s="117"/>
      <c r="H12" s="114"/>
      <c r="I12" s="114"/>
      <c r="J12" s="114"/>
      <c r="K12" s="118"/>
      <c r="L12" s="132" t="str">
        <f t="shared" si="0"/>
        <v>Няма избран разход</v>
      </c>
    </row>
    <row r="13" spans="1:12" x14ac:dyDescent="0.25">
      <c r="A13" s="69">
        <v>6</v>
      </c>
      <c r="B13" s="102" t="str">
        <f>IF(AND(C13&lt;&gt;"",C13&lt;&gt;" -  -  -  -  - "),VLOOKUP(C13,exp!$A$8:$B$507,2,FALSE),"")</f>
        <v/>
      </c>
      <c r="C13" s="60"/>
      <c r="D13" s="68"/>
      <c r="E13" s="60"/>
      <c r="F13" s="133" t="str">
        <f>IF(E13&gt;0,IF(ISERROR(VLOOKUP(E13,private!$S$2:$T$33,2,FALSE)),"Не е избран застраховател",VLOOKUP(E13,private!$S$2:$T$33,2,FALSE)),"Не е избран застраховател")</f>
        <v>Не е избран застраховател</v>
      </c>
      <c r="G13" s="119"/>
      <c r="H13" s="114"/>
      <c r="I13" s="114"/>
      <c r="J13" s="114"/>
      <c r="K13" s="120"/>
      <c r="L13" s="132" t="str">
        <f t="shared" si="0"/>
        <v>Няма избран разход</v>
      </c>
    </row>
    <row r="14" spans="1:12" x14ac:dyDescent="0.25">
      <c r="A14" s="69">
        <v>7</v>
      </c>
      <c r="B14" s="102" t="str">
        <f>IF(AND(C14&lt;&gt;"",C14&lt;&gt;" -  -  -  -  - "),VLOOKUP(C14,exp!$A$8:$B$507,2,FALSE),"")</f>
        <v/>
      </c>
      <c r="C14" s="60"/>
      <c r="D14" s="68"/>
      <c r="E14" s="60"/>
      <c r="F14" s="133" t="str">
        <f>IF(E14&gt;0,IF(ISERROR(VLOOKUP(E14,private!$S$2:$T$33,2,FALSE)),"Не е избран застраховател",VLOOKUP(E14,private!$S$2:$T$33,2,FALSE)),"Не е избран застраховател")</f>
        <v>Не е избран застраховател</v>
      </c>
      <c r="G14" s="119"/>
      <c r="H14" s="114"/>
      <c r="I14" s="114"/>
      <c r="J14" s="114"/>
      <c r="K14" s="120"/>
      <c r="L14" s="132" t="str">
        <f t="shared" si="0"/>
        <v>Няма избран разход</v>
      </c>
    </row>
    <row r="15" spans="1:12" x14ac:dyDescent="0.25">
      <c r="A15" s="69">
        <v>8</v>
      </c>
      <c r="B15" s="102" t="str">
        <f>IF(AND(C15&lt;&gt;"",C15&lt;&gt;" -  -  -  -  - "),VLOOKUP(C15,exp!$A$8:$B$507,2,FALSE),"")</f>
        <v/>
      </c>
      <c r="C15" s="60"/>
      <c r="D15" s="68"/>
      <c r="E15" s="60"/>
      <c r="F15" s="133" t="str">
        <f>IF(E15&gt;0,IF(ISERROR(VLOOKUP(E15,private!$S$2:$T$33,2,FALSE)),"Не е избран застраховател",VLOOKUP(E15,private!$S$2:$T$33,2,FALSE)),"Не е избран застраховател")</f>
        <v>Не е избран застраховател</v>
      </c>
      <c r="G15" s="119"/>
      <c r="H15" s="114"/>
      <c r="I15" s="114"/>
      <c r="J15" s="114"/>
      <c r="K15" s="120"/>
      <c r="L15" s="132" t="str">
        <f t="shared" si="0"/>
        <v>Няма избран разход</v>
      </c>
    </row>
    <row r="16" spans="1:12" x14ac:dyDescent="0.25">
      <c r="A16" s="69">
        <v>9</v>
      </c>
      <c r="B16" s="102" t="str">
        <f>IF(AND(C16&lt;&gt;"",C16&lt;&gt;" -  -  -  -  - "),VLOOKUP(C16,exp!$A$8:$B$507,2,FALSE),"")</f>
        <v/>
      </c>
      <c r="C16" s="60"/>
      <c r="D16" s="68"/>
      <c r="E16" s="60"/>
      <c r="F16" s="133" t="str">
        <f>IF(E16&gt;0,IF(ISERROR(VLOOKUP(E16,private!$S$2:$T$33,2,FALSE)),"Не е избран застраховател",VLOOKUP(E16,private!$S$2:$T$33,2,FALSE)),"Не е избран застраховател")</f>
        <v>Не е избран застраховател</v>
      </c>
      <c r="G16" s="119"/>
      <c r="H16" s="114"/>
      <c r="I16" s="114"/>
      <c r="J16" s="114"/>
      <c r="K16" s="120"/>
      <c r="L16" s="132" t="str">
        <f t="shared" si="0"/>
        <v>Няма избран разход</v>
      </c>
    </row>
    <row r="17" spans="1:12" x14ac:dyDescent="0.25">
      <c r="A17" s="69">
        <v>10</v>
      </c>
      <c r="B17" s="102" t="str">
        <f>IF(AND(C17&lt;&gt;"",C17&lt;&gt;" -  -  -  -  - "),VLOOKUP(C17,exp!$A$8:$B$507,2,FALSE),"")</f>
        <v/>
      </c>
      <c r="C17" s="60"/>
      <c r="D17" s="68"/>
      <c r="E17" s="60"/>
      <c r="F17" s="133" t="str">
        <f>IF(E17&gt;0,IF(ISERROR(VLOOKUP(E17,private!$S$2:$T$33,2,FALSE)),"Не е избран застраховател",VLOOKUP(E17,private!$S$2:$T$33,2,FALSE)),"Не е избран застраховател")</f>
        <v>Не е избран застраховател</v>
      </c>
      <c r="G17" s="119"/>
      <c r="H17" s="114"/>
      <c r="I17" s="114"/>
      <c r="J17" s="114"/>
      <c r="K17" s="120"/>
      <c r="L17" s="132" t="str">
        <f t="shared" si="0"/>
        <v>Няма избран разход</v>
      </c>
    </row>
    <row r="18" spans="1:12" x14ac:dyDescent="0.25">
      <c r="A18" s="69">
        <v>11</v>
      </c>
      <c r="B18" s="102" t="str">
        <f>IF(AND(C18&lt;&gt;"",C18&lt;&gt;" -  -  -  -  - "),VLOOKUP(C18,exp!$A$8:$B$507,2,FALSE),"")</f>
        <v/>
      </c>
      <c r="C18" s="60"/>
      <c r="D18" s="68"/>
      <c r="E18" s="60"/>
      <c r="F18" s="133" t="str">
        <f>IF(E18&gt;0,IF(ISERROR(VLOOKUP(E18,private!$S$2:$T$33,2,FALSE)),"Не е избран застраховател",VLOOKUP(E18,private!$S$2:$T$33,2,FALSE)),"Не е избран застраховател")</f>
        <v>Не е избран застраховател</v>
      </c>
      <c r="G18" s="119"/>
      <c r="H18" s="114"/>
      <c r="I18" s="114"/>
      <c r="J18" s="114"/>
      <c r="K18" s="120"/>
      <c r="L18" s="132" t="str">
        <f t="shared" si="0"/>
        <v>Няма избран разход</v>
      </c>
    </row>
    <row r="19" spans="1:12" x14ac:dyDescent="0.25">
      <c r="A19" s="69">
        <v>12</v>
      </c>
      <c r="B19" s="102" t="str">
        <f>IF(AND(C19&lt;&gt;"",C19&lt;&gt;" -  -  -  -  - "),VLOOKUP(C19,exp!$A$8:$B$507,2,FALSE),"")</f>
        <v/>
      </c>
      <c r="C19" s="60"/>
      <c r="D19" s="68"/>
      <c r="E19" s="60"/>
      <c r="F19" s="133" t="str">
        <f>IF(E19&gt;0,IF(ISERROR(VLOOKUP(E19,private!$S$2:$T$33,2,FALSE)),"Не е избран застраховател",VLOOKUP(E19,private!$S$2:$T$33,2,FALSE)),"Не е избран застраховател")</f>
        <v>Не е избран застраховател</v>
      </c>
      <c r="G19" s="119"/>
      <c r="H19" s="114"/>
      <c r="I19" s="114"/>
      <c r="J19" s="114"/>
      <c r="K19" s="120"/>
      <c r="L19" s="132" t="str">
        <f t="shared" si="0"/>
        <v>Няма избран разход</v>
      </c>
    </row>
    <row r="20" spans="1:12" x14ac:dyDescent="0.25">
      <c r="A20" s="69">
        <v>13</v>
      </c>
      <c r="B20" s="102" t="str">
        <f>IF(AND(C20&lt;&gt;"",C20&lt;&gt;" -  -  -  -  - "),VLOOKUP(C20,exp!$A$8:$B$507,2,FALSE),"")</f>
        <v/>
      </c>
      <c r="C20" s="60"/>
      <c r="D20" s="68"/>
      <c r="E20" s="60"/>
      <c r="F20" s="133" t="str">
        <f>IF(E20&gt;0,IF(ISERROR(VLOOKUP(E20,private!$S$2:$T$33,2,FALSE)),"Не е избран застраховател",VLOOKUP(E20,private!$S$2:$T$33,2,FALSE)),"Не е избран застраховател")</f>
        <v>Не е избран застраховател</v>
      </c>
      <c r="G20" s="119"/>
      <c r="H20" s="114"/>
      <c r="I20" s="114"/>
      <c r="J20" s="114"/>
      <c r="K20" s="120"/>
      <c r="L20" s="132" t="str">
        <f t="shared" si="0"/>
        <v>Няма избран разход</v>
      </c>
    </row>
    <row r="21" spans="1:12" x14ac:dyDescent="0.25">
      <c r="A21" s="69">
        <v>14</v>
      </c>
      <c r="B21" s="102" t="str">
        <f>IF(AND(C21&lt;&gt;"",C21&lt;&gt;" -  -  -  -  - "),VLOOKUP(C21,exp!$A$8:$B$507,2,FALSE),"")</f>
        <v/>
      </c>
      <c r="C21" s="60"/>
      <c r="D21" s="68"/>
      <c r="E21" s="60"/>
      <c r="F21" s="133" t="str">
        <f>IF(E21&gt;0,IF(ISERROR(VLOOKUP(E21,private!$S$2:$T$33,2,FALSE)),"Не е избран застраховател",VLOOKUP(E21,private!$S$2:$T$33,2,FALSE)),"Не е избран застраховател")</f>
        <v>Не е избран застраховател</v>
      </c>
      <c r="G21" s="119"/>
      <c r="H21" s="114"/>
      <c r="I21" s="114"/>
      <c r="J21" s="114"/>
      <c r="K21" s="120"/>
      <c r="L21" s="132" t="str">
        <f t="shared" si="0"/>
        <v>Няма избран разход</v>
      </c>
    </row>
    <row r="22" spans="1:12" x14ac:dyDescent="0.25">
      <c r="A22" s="69">
        <v>15</v>
      </c>
      <c r="B22" s="102" t="str">
        <f>IF(AND(C22&lt;&gt;"",C22&lt;&gt;" -  -  -  -  - "),VLOOKUP(C22,exp!$A$8:$B$507,2,FALSE),"")</f>
        <v/>
      </c>
      <c r="C22" s="60"/>
      <c r="D22" s="68"/>
      <c r="E22" s="60"/>
      <c r="F22" s="133" t="str">
        <f>IF(E22&gt;0,IF(ISERROR(VLOOKUP(E22,private!$S$2:$T$33,2,FALSE)),"Не е избран застраховател",VLOOKUP(E22,private!$S$2:$T$33,2,FALSE)),"Не е избран застраховател")</f>
        <v>Не е избран застраховател</v>
      </c>
      <c r="G22" s="119"/>
      <c r="H22" s="114"/>
      <c r="I22" s="114"/>
      <c r="J22" s="114"/>
      <c r="K22" s="120"/>
      <c r="L22" s="132" t="str">
        <f t="shared" si="0"/>
        <v>Няма избран разход</v>
      </c>
    </row>
    <row r="23" spans="1:12" x14ac:dyDescent="0.25">
      <c r="A23" s="69">
        <v>16</v>
      </c>
      <c r="B23" s="102" t="str">
        <f>IF(AND(C23&lt;&gt;"",C23&lt;&gt;" -  -  -  -  - "),VLOOKUP(C23,exp!$A$8:$B$507,2,FALSE),"")</f>
        <v/>
      </c>
      <c r="C23" s="60"/>
      <c r="D23" s="68"/>
      <c r="E23" s="60"/>
      <c r="F23" s="133" t="str">
        <f>IF(E23&gt;0,IF(ISERROR(VLOOKUP(E23,private!$S$2:$T$33,2,FALSE)),"Не е избран застраховател",VLOOKUP(E23,private!$S$2:$T$33,2,FALSE)),"Не е избран застраховател")</f>
        <v>Не е избран застраховател</v>
      </c>
      <c r="G23" s="119"/>
      <c r="H23" s="114"/>
      <c r="I23" s="114"/>
      <c r="J23" s="114"/>
      <c r="K23" s="120"/>
      <c r="L23" s="132" t="str">
        <f t="shared" si="0"/>
        <v>Няма избран разход</v>
      </c>
    </row>
    <row r="24" spans="1:12" x14ac:dyDescent="0.25">
      <c r="A24" s="69">
        <v>17</v>
      </c>
      <c r="B24" s="102" t="str">
        <f>IF(AND(C24&lt;&gt;"",C24&lt;&gt;" -  -  -  -  - "),VLOOKUP(C24,exp!$A$8:$B$507,2,FALSE),"")</f>
        <v/>
      </c>
      <c r="C24" s="60"/>
      <c r="D24" s="68"/>
      <c r="E24" s="60"/>
      <c r="F24" s="133" t="str">
        <f>IF(E24&gt;0,IF(ISERROR(VLOOKUP(E24,private!$S$2:$T$33,2,FALSE)),"Не е избран застраховател",VLOOKUP(E24,private!$S$2:$T$33,2,FALSE)),"Не е избран застраховател")</f>
        <v>Не е избран застраховател</v>
      </c>
      <c r="G24" s="119"/>
      <c r="H24" s="114"/>
      <c r="I24" s="114"/>
      <c r="J24" s="114"/>
      <c r="K24" s="120"/>
      <c r="L24" s="132" t="str">
        <f t="shared" si="0"/>
        <v>Няма избран разход</v>
      </c>
    </row>
    <row r="25" spans="1:12" x14ac:dyDescent="0.25">
      <c r="A25" s="69">
        <v>18</v>
      </c>
      <c r="B25" s="102" t="str">
        <f>IF(AND(C25&lt;&gt;"",C25&lt;&gt;" -  -  -  -  - "),VLOOKUP(C25,exp!$A$8:$B$507,2,FALSE),"")</f>
        <v/>
      </c>
      <c r="C25" s="60"/>
      <c r="D25" s="68"/>
      <c r="E25" s="60"/>
      <c r="F25" s="133" t="str">
        <f>IF(E25&gt;0,IF(ISERROR(VLOOKUP(E25,private!$S$2:$T$33,2,FALSE)),"Не е избран застраховател",VLOOKUP(E25,private!$S$2:$T$33,2,FALSE)),"Не е избран застраховател")</f>
        <v>Не е избран застраховател</v>
      </c>
      <c r="G25" s="119"/>
      <c r="H25" s="114"/>
      <c r="I25" s="114"/>
      <c r="J25" s="114"/>
      <c r="K25" s="120"/>
      <c r="L25" s="132" t="str">
        <f t="shared" si="0"/>
        <v>Няма избран разход</v>
      </c>
    </row>
    <row r="26" spans="1:12" x14ac:dyDescent="0.25">
      <c r="A26" s="69">
        <v>19</v>
      </c>
      <c r="B26" s="102" t="str">
        <f>IF(AND(C26&lt;&gt;"",C26&lt;&gt;" -  -  -  -  - "),VLOOKUP(C26,exp!$A$8:$B$507,2,FALSE),"")</f>
        <v/>
      </c>
      <c r="C26" s="60"/>
      <c r="D26" s="68"/>
      <c r="E26" s="60"/>
      <c r="F26" s="133" t="str">
        <f>IF(E26&gt;0,IF(ISERROR(VLOOKUP(E26,private!$S$2:$T$33,2,FALSE)),"Не е избран застраховател",VLOOKUP(E26,private!$S$2:$T$33,2,FALSE)),"Не е избран застраховател")</f>
        <v>Не е избран застраховател</v>
      </c>
      <c r="G26" s="119"/>
      <c r="H26" s="114"/>
      <c r="I26" s="114"/>
      <c r="J26" s="114"/>
      <c r="K26" s="120"/>
      <c r="L26" s="132" t="str">
        <f t="shared" si="0"/>
        <v>Няма избран разход</v>
      </c>
    </row>
    <row r="27" spans="1:12" x14ac:dyDescent="0.25">
      <c r="A27" s="69">
        <v>20</v>
      </c>
      <c r="B27" s="102" t="str">
        <f>IF(AND(C27&lt;&gt;"",C27&lt;&gt;" -  -  -  -  - "),VLOOKUP(C27,exp!$A$8:$B$507,2,FALSE),"")</f>
        <v/>
      </c>
      <c r="C27" s="60"/>
      <c r="D27" s="68"/>
      <c r="E27" s="60"/>
      <c r="F27" s="133" t="str">
        <f>IF(E27&gt;0,IF(ISERROR(VLOOKUP(E27,private!$S$2:$T$33,2,FALSE)),"Не е избран застраховател",VLOOKUP(E27,private!$S$2:$T$33,2,FALSE)),"Не е избран застраховател")</f>
        <v>Не е избран застраховател</v>
      </c>
      <c r="G27" s="119"/>
      <c r="H27" s="114"/>
      <c r="I27" s="114"/>
      <c r="J27" s="114"/>
      <c r="K27" s="120"/>
      <c r="L27" s="132" t="str">
        <f t="shared" si="0"/>
        <v>Няма избран разход</v>
      </c>
    </row>
    <row r="28" spans="1:12" x14ac:dyDescent="0.25">
      <c r="A28" s="69">
        <v>21</v>
      </c>
      <c r="B28" s="102" t="str">
        <f>IF(AND(C28&lt;&gt;"",C28&lt;&gt;" -  -  -  -  - "),VLOOKUP(C28,exp!$A$8:$B$507,2,FALSE),"")</f>
        <v/>
      </c>
      <c r="C28" s="60"/>
      <c r="D28" s="68"/>
      <c r="E28" s="60"/>
      <c r="F28" s="133" t="str">
        <f>IF(E28&gt;0,IF(ISERROR(VLOOKUP(E28,private!$S$2:$T$33,2,FALSE)),"Не е избран застраховател",VLOOKUP(E28,private!$S$2:$T$33,2,FALSE)),"Не е избран застраховател")</f>
        <v>Не е избран застраховател</v>
      </c>
      <c r="G28" s="119"/>
      <c r="H28" s="114"/>
      <c r="I28" s="114"/>
      <c r="J28" s="114"/>
      <c r="K28" s="120"/>
      <c r="L28" s="132" t="str">
        <f t="shared" si="0"/>
        <v>Няма избран разход</v>
      </c>
    </row>
    <row r="29" spans="1:12" x14ac:dyDescent="0.25">
      <c r="A29" s="69">
        <v>22</v>
      </c>
      <c r="B29" s="102" t="str">
        <f>IF(AND(C29&lt;&gt;"",C29&lt;&gt;" -  -  -  -  - "),VLOOKUP(C29,exp!$A$8:$B$507,2,FALSE),"")</f>
        <v/>
      </c>
      <c r="C29" s="60"/>
      <c r="D29" s="68"/>
      <c r="E29" s="60"/>
      <c r="F29" s="133" t="str">
        <f>IF(E29&gt;0,IF(ISERROR(VLOOKUP(E29,private!$S$2:$T$33,2,FALSE)),"Не е избран застраховател",VLOOKUP(E29,private!$S$2:$T$33,2,FALSE)),"Не е избран застраховател")</f>
        <v>Не е избран застраховател</v>
      </c>
      <c r="G29" s="119"/>
      <c r="H29" s="114"/>
      <c r="I29" s="114"/>
      <c r="J29" s="114"/>
      <c r="K29" s="120"/>
      <c r="L29" s="132" t="str">
        <f t="shared" si="0"/>
        <v>Няма избран разход</v>
      </c>
    </row>
    <row r="30" spans="1:12" x14ac:dyDescent="0.25">
      <c r="A30" s="69">
        <v>23</v>
      </c>
      <c r="B30" s="102" t="str">
        <f>IF(AND(C30&lt;&gt;"",C30&lt;&gt;" -  -  -  -  - "),VLOOKUP(C30,exp!$A$8:$B$507,2,FALSE),"")</f>
        <v/>
      </c>
      <c r="C30" s="60"/>
      <c r="D30" s="68"/>
      <c r="E30" s="60"/>
      <c r="F30" s="133" t="str">
        <f>IF(E30&gt;0,IF(ISERROR(VLOOKUP(E30,private!$S$2:$T$33,2,FALSE)),"Не е избран застраховател",VLOOKUP(E30,private!$S$2:$T$33,2,FALSE)),"Не е избран застраховател")</f>
        <v>Не е избран застраховател</v>
      </c>
      <c r="G30" s="119"/>
      <c r="H30" s="114"/>
      <c r="I30" s="114"/>
      <c r="J30" s="114"/>
      <c r="K30" s="120"/>
      <c r="L30" s="132" t="str">
        <f t="shared" si="0"/>
        <v>Няма избран разход</v>
      </c>
    </row>
    <row r="31" spans="1:12" x14ac:dyDescent="0.25">
      <c r="A31" s="69">
        <v>24</v>
      </c>
      <c r="B31" s="102" t="str">
        <f>IF(AND(C31&lt;&gt;"",C31&lt;&gt;" -  -  -  -  - "),VLOOKUP(C31,exp!$A$8:$B$507,2,FALSE),"")</f>
        <v/>
      </c>
      <c r="C31" s="60"/>
      <c r="D31" s="68"/>
      <c r="E31" s="60"/>
      <c r="F31" s="133" t="str">
        <f>IF(E31&gt;0,IF(ISERROR(VLOOKUP(E31,private!$S$2:$T$33,2,FALSE)),"Не е избран застраховател",VLOOKUP(E31,private!$S$2:$T$33,2,FALSE)),"Не е избран застраховател")</f>
        <v>Не е избран застраховател</v>
      </c>
      <c r="G31" s="119"/>
      <c r="H31" s="114"/>
      <c r="I31" s="114"/>
      <c r="J31" s="114"/>
      <c r="K31" s="120"/>
      <c r="L31" s="132" t="str">
        <f t="shared" si="0"/>
        <v>Няма избран разход</v>
      </c>
    </row>
    <row r="32" spans="1:12" x14ac:dyDescent="0.25">
      <c r="A32" s="69">
        <v>25</v>
      </c>
      <c r="B32" s="102" t="str">
        <f>IF(AND(C32&lt;&gt;"",C32&lt;&gt;" -  -  -  -  - "),VLOOKUP(C32,exp!$A$8:$B$507,2,FALSE),"")</f>
        <v/>
      </c>
      <c r="C32" s="60"/>
      <c r="D32" s="68"/>
      <c r="E32" s="60"/>
      <c r="F32" s="133" t="str">
        <f>IF(E32&gt;0,IF(ISERROR(VLOOKUP(E32,private!$S$2:$T$33,2,FALSE)),"Не е избран застраховател",VLOOKUP(E32,private!$S$2:$T$33,2,FALSE)),"Не е избран застраховател")</f>
        <v>Не е избран застраховател</v>
      </c>
      <c r="G32" s="119"/>
      <c r="H32" s="114"/>
      <c r="I32" s="114"/>
      <c r="J32" s="114"/>
      <c r="K32" s="120"/>
      <c r="L32" s="132" t="str">
        <f t="shared" si="0"/>
        <v>Няма избран разход</v>
      </c>
    </row>
    <row r="33" spans="1:12" x14ac:dyDescent="0.25">
      <c r="A33" s="69">
        <v>26</v>
      </c>
      <c r="B33" s="102" t="str">
        <f>IF(AND(C33&lt;&gt;"",C33&lt;&gt;" -  -  -  -  - "),VLOOKUP(C33,exp!$A$8:$B$507,2,FALSE),"")</f>
        <v/>
      </c>
      <c r="C33" s="60"/>
      <c r="D33" s="68"/>
      <c r="E33" s="60"/>
      <c r="F33" s="133" t="str">
        <f>IF(E33&gt;0,IF(ISERROR(VLOOKUP(E33,private!$S$2:$T$33,2,FALSE)),"Не е избран застраховател",VLOOKUP(E33,private!$S$2:$T$33,2,FALSE)),"Не е избран застраховател")</f>
        <v>Не е избран застраховател</v>
      </c>
      <c r="G33" s="119"/>
      <c r="H33" s="114"/>
      <c r="I33" s="114"/>
      <c r="J33" s="114"/>
      <c r="K33" s="120"/>
      <c r="L33" s="132" t="str">
        <f t="shared" si="0"/>
        <v>Няма избран разход</v>
      </c>
    </row>
    <row r="34" spans="1:12" x14ac:dyDescent="0.25">
      <c r="A34" s="69">
        <v>27</v>
      </c>
      <c r="B34" s="102" t="str">
        <f>IF(AND(C34&lt;&gt;"",C34&lt;&gt;" -  -  -  -  - "),VLOOKUP(C34,exp!$A$8:$B$507,2,FALSE),"")</f>
        <v/>
      </c>
      <c r="C34" s="60"/>
      <c r="D34" s="68"/>
      <c r="E34" s="60"/>
      <c r="F34" s="133" t="str">
        <f>IF(E34&gt;0,IF(ISERROR(VLOOKUP(E34,private!$S$2:$T$33,2,FALSE)),"Не е избран застраховател",VLOOKUP(E34,private!$S$2:$T$33,2,FALSE)),"Не е избран застраховател")</f>
        <v>Не е избран застраховател</v>
      </c>
      <c r="G34" s="119"/>
      <c r="H34" s="114"/>
      <c r="I34" s="114"/>
      <c r="J34" s="114"/>
      <c r="K34" s="120"/>
      <c r="L34" s="132" t="str">
        <f t="shared" si="0"/>
        <v>Няма избран разход</v>
      </c>
    </row>
    <row r="35" spans="1:12" x14ac:dyDescent="0.25">
      <c r="A35" s="69">
        <v>28</v>
      </c>
      <c r="B35" s="102" t="str">
        <f>IF(AND(C35&lt;&gt;"",C35&lt;&gt;" -  -  -  -  - "),VLOOKUP(C35,exp!$A$8:$B$507,2,FALSE),"")</f>
        <v/>
      </c>
      <c r="C35" s="60"/>
      <c r="D35" s="68"/>
      <c r="E35" s="60"/>
      <c r="F35" s="133" t="str">
        <f>IF(E35&gt;0,IF(ISERROR(VLOOKUP(E35,private!$S$2:$T$33,2,FALSE)),"Не е избран застраховател",VLOOKUP(E35,private!$S$2:$T$33,2,FALSE)),"Не е избран застраховател")</f>
        <v>Не е избран застраховател</v>
      </c>
      <c r="G35" s="119"/>
      <c r="H35" s="114"/>
      <c r="I35" s="114"/>
      <c r="J35" s="114"/>
      <c r="K35" s="120"/>
      <c r="L35" s="132" t="str">
        <f t="shared" si="0"/>
        <v>Няма избран разход</v>
      </c>
    </row>
    <row r="36" spans="1:12" x14ac:dyDescent="0.25">
      <c r="A36" s="69">
        <v>29</v>
      </c>
      <c r="B36" s="102" t="str">
        <f>IF(AND(C36&lt;&gt;"",C36&lt;&gt;" -  -  -  -  - "),VLOOKUP(C36,exp!$A$8:$B$507,2,FALSE),"")</f>
        <v/>
      </c>
      <c r="C36" s="60"/>
      <c r="D36" s="68"/>
      <c r="E36" s="60"/>
      <c r="F36" s="133" t="str">
        <f>IF(E36&gt;0,IF(ISERROR(VLOOKUP(E36,private!$S$2:$T$33,2,FALSE)),"Не е избран застраховател",VLOOKUP(E36,private!$S$2:$T$33,2,FALSE)),"Не е избран застраховател")</f>
        <v>Не е избран застраховател</v>
      </c>
      <c r="G36" s="119"/>
      <c r="H36" s="114"/>
      <c r="I36" s="114"/>
      <c r="J36" s="114"/>
      <c r="K36" s="120"/>
      <c r="L36" s="132" t="str">
        <f t="shared" si="0"/>
        <v>Няма избран разход</v>
      </c>
    </row>
    <row r="37" spans="1:12" x14ac:dyDescent="0.25">
      <c r="A37" s="69">
        <v>30</v>
      </c>
      <c r="B37" s="102" t="str">
        <f>IF(AND(C37&lt;&gt;"",C37&lt;&gt;" -  -  -  -  - "),VLOOKUP(C37,exp!$A$8:$B$507,2,FALSE),"")</f>
        <v/>
      </c>
      <c r="C37" s="60"/>
      <c r="D37" s="68"/>
      <c r="E37" s="60"/>
      <c r="F37" s="133" t="str">
        <f>IF(E37&gt;0,IF(ISERROR(VLOOKUP(E37,private!$S$2:$T$33,2,FALSE)),"Не е избран застраховател",VLOOKUP(E37,private!$S$2:$T$33,2,FALSE)),"Не е избран застраховател")</f>
        <v>Не е избран застраховател</v>
      </c>
      <c r="G37" s="119"/>
      <c r="H37" s="114"/>
      <c r="I37" s="114"/>
      <c r="J37" s="114"/>
      <c r="K37" s="120"/>
      <c r="L37" s="132" t="str">
        <f t="shared" si="0"/>
        <v>Няма избран разход</v>
      </c>
    </row>
    <row r="38" spans="1:12" x14ac:dyDescent="0.25">
      <c r="A38" s="69">
        <v>31</v>
      </c>
      <c r="B38" s="102" t="str">
        <f>IF(AND(C38&lt;&gt;"",C38&lt;&gt;" -  -  -  -  - "),VLOOKUP(C38,exp!$A$8:$B$507,2,FALSE),"")</f>
        <v/>
      </c>
      <c r="C38" s="60"/>
      <c r="D38" s="68"/>
      <c r="E38" s="60"/>
      <c r="F38" s="133" t="str">
        <f>IF(E38&gt;0,IF(ISERROR(VLOOKUP(E38,private!$S$2:$T$33,2,FALSE)),"Не е избран застраховател",VLOOKUP(E38,private!$S$2:$T$33,2,FALSE)),"Не е избран застраховател")</f>
        <v>Не е избран застраховател</v>
      </c>
      <c r="G38" s="119"/>
      <c r="H38" s="114"/>
      <c r="I38" s="114"/>
      <c r="J38" s="114"/>
      <c r="K38" s="120"/>
      <c r="L38" s="132" t="str">
        <f t="shared" si="0"/>
        <v>Няма избран разход</v>
      </c>
    </row>
    <row r="39" spans="1:12" x14ac:dyDescent="0.25">
      <c r="A39" s="69">
        <v>32</v>
      </c>
      <c r="B39" s="102" t="str">
        <f>IF(AND(C39&lt;&gt;"",C39&lt;&gt;" -  -  -  -  - "),VLOOKUP(C39,exp!$A$8:$B$507,2,FALSE),"")</f>
        <v/>
      </c>
      <c r="C39" s="60"/>
      <c r="D39" s="68"/>
      <c r="E39" s="60"/>
      <c r="F39" s="133" t="str">
        <f>IF(E39&gt;0,IF(ISERROR(VLOOKUP(E39,private!$S$2:$T$33,2,FALSE)),"Не е избран застраховател",VLOOKUP(E39,private!$S$2:$T$33,2,FALSE)),"Не е избран застраховател")</f>
        <v>Не е избран застраховател</v>
      </c>
      <c r="G39" s="119"/>
      <c r="H39" s="114"/>
      <c r="I39" s="114"/>
      <c r="J39" s="114"/>
      <c r="K39" s="120"/>
      <c r="L39" s="132" t="str">
        <f t="shared" si="0"/>
        <v>Няма избран разход</v>
      </c>
    </row>
    <row r="40" spans="1:12" x14ac:dyDescent="0.25">
      <c r="A40" s="69">
        <v>33</v>
      </c>
      <c r="B40" s="102" t="str">
        <f>IF(AND(C40&lt;&gt;"",C40&lt;&gt;" -  -  -  -  - "),VLOOKUP(C40,exp!$A$8:$B$507,2,FALSE),"")</f>
        <v/>
      </c>
      <c r="C40" s="60"/>
      <c r="D40" s="68"/>
      <c r="E40" s="60"/>
      <c r="F40" s="133" t="str">
        <f>IF(E40&gt;0,IF(ISERROR(VLOOKUP(E40,private!$S$2:$T$33,2,FALSE)),"Не е избран застраховател",VLOOKUP(E40,private!$S$2:$T$33,2,FALSE)),"Не е избран застраховател")</f>
        <v>Не е избран застраховател</v>
      </c>
      <c r="G40" s="119"/>
      <c r="H40" s="114"/>
      <c r="I40" s="114"/>
      <c r="J40" s="114"/>
      <c r="K40" s="120"/>
      <c r="L40" s="132" t="str">
        <f t="shared" si="0"/>
        <v>Няма избран разход</v>
      </c>
    </row>
    <row r="41" spans="1:12" x14ac:dyDescent="0.25">
      <c r="A41" s="69">
        <v>34</v>
      </c>
      <c r="B41" s="102" t="str">
        <f>IF(AND(C41&lt;&gt;"",C41&lt;&gt;" -  -  -  -  - "),VLOOKUP(C41,exp!$A$8:$B$507,2,FALSE),"")</f>
        <v/>
      </c>
      <c r="C41" s="60"/>
      <c r="D41" s="68"/>
      <c r="E41" s="60"/>
      <c r="F41" s="133" t="str">
        <f>IF(E41&gt;0,IF(ISERROR(VLOOKUP(E41,private!$S$2:$T$33,2,FALSE)),"Не е избран застраховател",VLOOKUP(E41,private!$S$2:$T$33,2,FALSE)),"Не е избран застраховател")</f>
        <v>Не е избран застраховател</v>
      </c>
      <c r="G41" s="119"/>
      <c r="H41" s="114"/>
      <c r="I41" s="114"/>
      <c r="J41" s="114"/>
      <c r="K41" s="120"/>
      <c r="L41" s="132" t="str">
        <f t="shared" si="0"/>
        <v>Няма избран разход</v>
      </c>
    </row>
    <row r="42" spans="1:12" x14ac:dyDescent="0.25">
      <c r="A42" s="69">
        <v>35</v>
      </c>
      <c r="B42" s="102" t="str">
        <f>IF(AND(C42&lt;&gt;"",C42&lt;&gt;" -  -  -  -  - "),VLOOKUP(C42,exp!$A$8:$B$507,2,FALSE),"")</f>
        <v/>
      </c>
      <c r="C42" s="60"/>
      <c r="D42" s="68"/>
      <c r="E42" s="60"/>
      <c r="F42" s="133" t="str">
        <f>IF(E42&gt;0,IF(ISERROR(VLOOKUP(E42,private!$S$2:$T$33,2,FALSE)),"Не е избран застраховател",VLOOKUP(E42,private!$S$2:$T$33,2,FALSE)),"Не е избран застраховател")</f>
        <v>Не е избран застраховател</v>
      </c>
      <c r="G42" s="119"/>
      <c r="H42" s="114"/>
      <c r="I42" s="114"/>
      <c r="J42" s="114"/>
      <c r="K42" s="120"/>
      <c r="L42" s="132" t="str">
        <f t="shared" si="0"/>
        <v>Няма избран разход</v>
      </c>
    </row>
    <row r="43" spans="1:12" x14ac:dyDescent="0.25">
      <c r="A43" s="69">
        <v>36</v>
      </c>
      <c r="B43" s="102" t="str">
        <f>IF(AND(C43&lt;&gt;"",C43&lt;&gt;" -  -  -  -  - "),VLOOKUP(C43,exp!$A$8:$B$507,2,FALSE),"")</f>
        <v/>
      </c>
      <c r="C43" s="60"/>
      <c r="D43" s="68"/>
      <c r="E43" s="60"/>
      <c r="F43" s="133" t="str">
        <f>IF(E43&gt;0,IF(ISERROR(VLOOKUP(E43,private!$S$2:$T$33,2,FALSE)),"Не е избран застраховател",VLOOKUP(E43,private!$S$2:$T$33,2,FALSE)),"Не е избран застраховател")</f>
        <v>Не е избран застраховател</v>
      </c>
      <c r="G43" s="119"/>
      <c r="H43" s="114"/>
      <c r="I43" s="114"/>
      <c r="J43" s="114"/>
      <c r="K43" s="120"/>
      <c r="L43" s="132" t="str">
        <f t="shared" si="0"/>
        <v>Няма избран разход</v>
      </c>
    </row>
    <row r="44" spans="1:12" x14ac:dyDescent="0.25">
      <c r="A44" s="69">
        <v>37</v>
      </c>
      <c r="B44" s="102" t="str">
        <f>IF(AND(C44&lt;&gt;"",C44&lt;&gt;" -  -  -  -  - "),VLOOKUP(C44,exp!$A$8:$B$507,2,FALSE),"")</f>
        <v/>
      </c>
      <c r="C44" s="60"/>
      <c r="D44" s="68"/>
      <c r="E44" s="60"/>
      <c r="F44" s="133" t="str">
        <f>IF(E44&gt;0,IF(ISERROR(VLOOKUP(E44,private!$S$2:$T$33,2,FALSE)),"Не е избран застраховател",VLOOKUP(E44,private!$S$2:$T$33,2,FALSE)),"Не е избран застраховател")</f>
        <v>Не е избран застраховател</v>
      </c>
      <c r="G44" s="119"/>
      <c r="H44" s="114"/>
      <c r="I44" s="114"/>
      <c r="J44" s="114"/>
      <c r="K44" s="120"/>
      <c r="L44" s="132" t="str">
        <f t="shared" si="0"/>
        <v>Няма избран разход</v>
      </c>
    </row>
    <row r="45" spans="1:12" x14ac:dyDescent="0.25">
      <c r="A45" s="69">
        <v>38</v>
      </c>
      <c r="B45" s="102" t="str">
        <f>IF(AND(C45&lt;&gt;"",C45&lt;&gt;" -  -  -  -  - "),VLOOKUP(C45,exp!$A$8:$B$507,2,FALSE),"")</f>
        <v/>
      </c>
      <c r="C45" s="60"/>
      <c r="D45" s="68"/>
      <c r="E45" s="60"/>
      <c r="F45" s="133" t="str">
        <f>IF(E45&gt;0,IF(ISERROR(VLOOKUP(E45,private!$S$2:$T$33,2,FALSE)),"Не е избран застраховател",VLOOKUP(E45,private!$S$2:$T$33,2,FALSE)),"Не е избран застраховател")</f>
        <v>Не е избран застраховател</v>
      </c>
      <c r="G45" s="119"/>
      <c r="H45" s="114"/>
      <c r="I45" s="114"/>
      <c r="J45" s="114"/>
      <c r="K45" s="120"/>
      <c r="L45" s="132" t="str">
        <f t="shared" si="0"/>
        <v>Няма избран разход</v>
      </c>
    </row>
    <row r="46" spans="1:12" x14ac:dyDescent="0.25">
      <c r="A46" s="69">
        <v>39</v>
      </c>
      <c r="B46" s="102" t="str">
        <f>IF(AND(C46&lt;&gt;"",C46&lt;&gt;" -  -  -  -  - "),VLOOKUP(C46,exp!$A$8:$B$507,2,FALSE),"")</f>
        <v/>
      </c>
      <c r="C46" s="60"/>
      <c r="D46" s="68"/>
      <c r="E46" s="60"/>
      <c r="F46" s="133" t="str">
        <f>IF(E46&gt;0,IF(ISERROR(VLOOKUP(E46,private!$S$2:$T$33,2,FALSE)),"Не е избран застраховател",VLOOKUP(E46,private!$S$2:$T$33,2,FALSE)),"Не е избран застраховател")</f>
        <v>Не е избран застраховател</v>
      </c>
      <c r="G46" s="119"/>
      <c r="H46" s="114"/>
      <c r="I46" s="114"/>
      <c r="J46" s="114"/>
      <c r="K46" s="120"/>
      <c r="L46" s="132" t="str">
        <f t="shared" si="0"/>
        <v>Няма избран разход</v>
      </c>
    </row>
    <row r="47" spans="1:12" x14ac:dyDescent="0.25">
      <c r="A47" s="69">
        <v>40</v>
      </c>
      <c r="B47" s="102" t="str">
        <f>IF(AND(C47&lt;&gt;"",C47&lt;&gt;" -  -  -  -  - "),VLOOKUP(C47,exp!$A$8:$B$507,2,FALSE),"")</f>
        <v/>
      </c>
      <c r="C47" s="60"/>
      <c r="D47" s="68"/>
      <c r="E47" s="60"/>
      <c r="F47" s="133" t="str">
        <f>IF(E47&gt;0,IF(ISERROR(VLOOKUP(E47,private!$S$2:$T$33,2,FALSE)),"Не е избран застраховател",VLOOKUP(E47,private!$S$2:$T$33,2,FALSE)),"Не е избран застраховател")</f>
        <v>Не е избран застраховател</v>
      </c>
      <c r="G47" s="119"/>
      <c r="H47" s="114"/>
      <c r="I47" s="114"/>
      <c r="J47" s="114"/>
      <c r="K47" s="120"/>
      <c r="L47" s="132" t="str">
        <f t="shared" si="0"/>
        <v>Няма избран разход</v>
      </c>
    </row>
    <row r="48" spans="1:12" x14ac:dyDescent="0.25">
      <c r="A48" s="69">
        <v>41</v>
      </c>
      <c r="B48" s="102" t="str">
        <f>IF(AND(C48&lt;&gt;"",C48&lt;&gt;" -  -  -  -  - "),VLOOKUP(C48,exp!$A$8:$B$507,2,FALSE),"")</f>
        <v/>
      </c>
      <c r="C48" s="60"/>
      <c r="D48" s="68"/>
      <c r="E48" s="60"/>
      <c r="F48" s="133" t="str">
        <f>IF(E48&gt;0,IF(ISERROR(VLOOKUP(E48,private!$S$2:$T$33,2,FALSE)),"Не е избран застраховател",VLOOKUP(E48,private!$S$2:$T$33,2,FALSE)),"Не е избран застраховател")</f>
        <v>Не е избран застраховател</v>
      </c>
      <c r="G48" s="119"/>
      <c r="H48" s="114"/>
      <c r="I48" s="114"/>
      <c r="J48" s="114"/>
      <c r="K48" s="120"/>
      <c r="L48" s="132" t="str">
        <f t="shared" si="0"/>
        <v>Няма избран разход</v>
      </c>
    </row>
    <row r="49" spans="1:12" x14ac:dyDescent="0.25">
      <c r="A49" s="69">
        <v>42</v>
      </c>
      <c r="B49" s="102" t="str">
        <f>IF(AND(C49&lt;&gt;"",C49&lt;&gt;" -  -  -  -  - "),VLOOKUP(C49,exp!$A$8:$B$507,2,FALSE),"")</f>
        <v/>
      </c>
      <c r="C49" s="60"/>
      <c r="D49" s="68"/>
      <c r="E49" s="60"/>
      <c r="F49" s="133" t="str">
        <f>IF(E49&gt;0,IF(ISERROR(VLOOKUP(E49,private!$S$2:$T$33,2,FALSE)),"Не е избран застраховател",VLOOKUP(E49,private!$S$2:$T$33,2,FALSE)),"Не е избран застраховател")</f>
        <v>Не е избран застраховател</v>
      </c>
      <c r="G49" s="119"/>
      <c r="H49" s="114"/>
      <c r="I49" s="114"/>
      <c r="J49" s="114"/>
      <c r="K49" s="120"/>
      <c r="L49" s="132" t="str">
        <f t="shared" si="0"/>
        <v>Няма избран разход</v>
      </c>
    </row>
    <row r="50" spans="1:12" x14ac:dyDescent="0.25">
      <c r="A50" s="69">
        <v>43</v>
      </c>
      <c r="B50" s="102" t="str">
        <f>IF(AND(C50&lt;&gt;"",C50&lt;&gt;" -  -  -  -  - "),VLOOKUP(C50,exp!$A$8:$B$507,2,FALSE),"")</f>
        <v/>
      </c>
      <c r="C50" s="60"/>
      <c r="D50" s="68"/>
      <c r="E50" s="60"/>
      <c r="F50" s="133" t="str">
        <f>IF(E50&gt;0,IF(ISERROR(VLOOKUP(E50,private!$S$2:$T$33,2,FALSE)),"Не е избран застраховател",VLOOKUP(E50,private!$S$2:$T$33,2,FALSE)),"Не е избран застраховател")</f>
        <v>Не е избран застраховател</v>
      </c>
      <c r="G50" s="119"/>
      <c r="H50" s="114"/>
      <c r="I50" s="114"/>
      <c r="J50" s="114"/>
      <c r="K50" s="120"/>
      <c r="L50" s="132" t="str">
        <f t="shared" si="0"/>
        <v>Няма избран разход</v>
      </c>
    </row>
    <row r="51" spans="1:12" x14ac:dyDescent="0.25">
      <c r="A51" s="69">
        <v>44</v>
      </c>
      <c r="B51" s="102" t="str">
        <f>IF(AND(C51&lt;&gt;"",C51&lt;&gt;" -  -  -  -  - "),VLOOKUP(C51,exp!$A$8:$B$507,2,FALSE),"")</f>
        <v/>
      </c>
      <c r="C51" s="60"/>
      <c r="D51" s="68"/>
      <c r="E51" s="60"/>
      <c r="F51" s="133" t="str">
        <f>IF(E51&gt;0,IF(ISERROR(VLOOKUP(E51,private!$S$2:$T$33,2,FALSE)),"Не е избран застраховател",VLOOKUP(E51,private!$S$2:$T$33,2,FALSE)),"Не е избран застраховател")</f>
        <v>Не е избран застраховател</v>
      </c>
      <c r="G51" s="119"/>
      <c r="H51" s="114"/>
      <c r="I51" s="114"/>
      <c r="J51" s="114"/>
      <c r="K51" s="120"/>
      <c r="L51" s="132" t="str">
        <f t="shared" si="0"/>
        <v>Няма избран разход</v>
      </c>
    </row>
    <row r="52" spans="1:12" x14ac:dyDescent="0.25">
      <c r="A52" s="69">
        <v>45</v>
      </c>
      <c r="B52" s="102" t="str">
        <f>IF(AND(C52&lt;&gt;"",C52&lt;&gt;" -  -  -  -  - "),VLOOKUP(C52,exp!$A$8:$B$507,2,FALSE),"")</f>
        <v/>
      </c>
      <c r="C52" s="60"/>
      <c r="D52" s="68"/>
      <c r="E52" s="60"/>
      <c r="F52" s="133" t="str">
        <f>IF(E52&gt;0,IF(ISERROR(VLOOKUP(E52,private!$S$2:$T$33,2,FALSE)),"Не е избран застраховател",VLOOKUP(E52,private!$S$2:$T$33,2,FALSE)),"Не е избран застраховател")</f>
        <v>Не е избран застраховател</v>
      </c>
      <c r="G52" s="119"/>
      <c r="H52" s="114"/>
      <c r="I52" s="114"/>
      <c r="J52" s="114"/>
      <c r="K52" s="120"/>
      <c r="L52" s="132" t="str">
        <f t="shared" si="0"/>
        <v>Няма избран разход</v>
      </c>
    </row>
    <row r="53" spans="1:12" x14ac:dyDescent="0.25">
      <c r="A53" s="69">
        <v>46</v>
      </c>
      <c r="B53" s="102" t="str">
        <f>IF(AND(C53&lt;&gt;"",C53&lt;&gt;" -  -  -  -  - "),VLOOKUP(C53,exp!$A$8:$B$507,2,FALSE),"")</f>
        <v/>
      </c>
      <c r="C53" s="60"/>
      <c r="D53" s="68"/>
      <c r="E53" s="60"/>
      <c r="F53" s="133" t="str">
        <f>IF(E53&gt;0,IF(ISERROR(VLOOKUP(E53,private!$S$2:$T$33,2,FALSE)),"Не е избран застраховател",VLOOKUP(E53,private!$S$2:$T$33,2,FALSE)),"Не е избран застраховател")</f>
        <v>Не е избран застраховател</v>
      </c>
      <c r="G53" s="119"/>
      <c r="H53" s="114"/>
      <c r="I53" s="114"/>
      <c r="J53" s="114"/>
      <c r="K53" s="120"/>
      <c r="L53" s="132" t="str">
        <f t="shared" si="0"/>
        <v>Няма избран разход</v>
      </c>
    </row>
    <row r="54" spans="1:12" x14ac:dyDescent="0.25">
      <c r="A54" s="69">
        <v>47</v>
      </c>
      <c r="B54" s="102" t="str">
        <f>IF(AND(C54&lt;&gt;"",C54&lt;&gt;" -  -  -  -  - "),VLOOKUP(C54,exp!$A$8:$B$507,2,FALSE),"")</f>
        <v/>
      </c>
      <c r="C54" s="60"/>
      <c r="D54" s="68"/>
      <c r="E54" s="60"/>
      <c r="F54" s="133" t="str">
        <f>IF(E54&gt;0,IF(ISERROR(VLOOKUP(E54,private!$S$2:$T$33,2,FALSE)),"Не е избран застраховател",VLOOKUP(E54,private!$S$2:$T$33,2,FALSE)),"Не е избран застраховател")</f>
        <v>Не е избран застраховател</v>
      </c>
      <c r="G54" s="119"/>
      <c r="H54" s="114"/>
      <c r="I54" s="114"/>
      <c r="J54" s="114"/>
      <c r="K54" s="120"/>
      <c r="L54" s="132" t="str">
        <f t="shared" si="0"/>
        <v>Няма избран разход</v>
      </c>
    </row>
    <row r="55" spans="1:12" x14ac:dyDescent="0.25">
      <c r="A55" s="69">
        <v>48</v>
      </c>
      <c r="B55" s="102" t="str">
        <f>IF(AND(C55&lt;&gt;"",C55&lt;&gt;" -  -  -  -  - "),VLOOKUP(C55,exp!$A$8:$B$507,2,FALSE),"")</f>
        <v/>
      </c>
      <c r="C55" s="60"/>
      <c r="D55" s="68"/>
      <c r="E55" s="60"/>
      <c r="F55" s="133" t="str">
        <f>IF(E55&gt;0,IF(ISERROR(VLOOKUP(E55,private!$S$2:$T$33,2,FALSE)),"Не е избран застраховател",VLOOKUP(E55,private!$S$2:$T$33,2,FALSE)),"Не е избран застраховател")</f>
        <v>Не е избран застраховател</v>
      </c>
      <c r="G55" s="119"/>
      <c r="H55" s="114"/>
      <c r="I55" s="114"/>
      <c r="J55" s="114"/>
      <c r="K55" s="120"/>
      <c r="L55" s="132" t="str">
        <f t="shared" si="0"/>
        <v>Няма избран разход</v>
      </c>
    </row>
    <row r="56" spans="1:12" x14ac:dyDescent="0.25">
      <c r="A56" s="69">
        <v>49</v>
      </c>
      <c r="B56" s="102" t="str">
        <f>IF(AND(C56&lt;&gt;"",C56&lt;&gt;" -  -  -  -  - "),VLOOKUP(C56,exp!$A$8:$B$507,2,FALSE),"")</f>
        <v/>
      </c>
      <c r="C56" s="60"/>
      <c r="D56" s="68"/>
      <c r="E56" s="60"/>
      <c r="F56" s="133" t="str">
        <f>IF(E56&gt;0,IF(ISERROR(VLOOKUP(E56,private!$S$2:$T$33,2,FALSE)),"Не е избран застраховател",VLOOKUP(E56,private!$S$2:$T$33,2,FALSE)),"Не е избран застраховател")</f>
        <v>Не е избран застраховател</v>
      </c>
      <c r="G56" s="119"/>
      <c r="H56" s="114"/>
      <c r="I56" s="114"/>
      <c r="J56" s="114"/>
      <c r="K56" s="120"/>
      <c r="L56" s="132" t="str">
        <f t="shared" si="0"/>
        <v>Няма избран разход</v>
      </c>
    </row>
    <row r="57" spans="1:12" x14ac:dyDescent="0.25">
      <c r="A57" s="69">
        <v>50</v>
      </c>
      <c r="B57" s="102" t="str">
        <f>IF(AND(C57&lt;&gt;"",C57&lt;&gt;" -  -  -  -  - "),VLOOKUP(C57,exp!$A$8:$B$507,2,FALSE),"")</f>
        <v/>
      </c>
      <c r="C57" s="60"/>
      <c r="D57" s="68"/>
      <c r="E57" s="60"/>
      <c r="F57" s="133" t="str">
        <f>IF(E57&gt;0,IF(ISERROR(VLOOKUP(E57,private!$S$2:$T$33,2,FALSE)),"Не е избран застраховател",VLOOKUP(E57,private!$S$2:$T$33,2,FALSE)),"Не е избран застраховател")</f>
        <v>Не е избран застраховател</v>
      </c>
      <c r="G57" s="119"/>
      <c r="H57" s="114"/>
      <c r="I57" s="114"/>
      <c r="J57" s="114"/>
      <c r="K57" s="120"/>
      <c r="L57" s="132" t="str">
        <f t="shared" si="0"/>
        <v>Няма избран разход</v>
      </c>
    </row>
    <row r="58" spans="1:12" x14ac:dyDescent="0.25">
      <c r="A58" s="69">
        <v>51</v>
      </c>
      <c r="B58" s="102" t="str">
        <f>IF(AND(C58&lt;&gt;"",C58&lt;&gt;" -  -  -  -  - "),VLOOKUP(C58,exp!$A$8:$B$507,2,FALSE),"")</f>
        <v/>
      </c>
      <c r="C58" s="60"/>
      <c r="D58" s="68"/>
      <c r="E58" s="60"/>
      <c r="F58" s="133" t="str">
        <f>IF(E58&gt;0,IF(ISERROR(VLOOKUP(E58,private!$S$2:$T$33,2,FALSE)),"Не е избран застраховател",VLOOKUP(E58,private!$S$2:$T$33,2,FALSE)),"Не е избран застраховател")</f>
        <v>Не е избран застраховател</v>
      </c>
      <c r="G58" s="119"/>
      <c r="H58" s="114"/>
      <c r="I58" s="114"/>
      <c r="J58" s="114"/>
      <c r="K58" s="120"/>
      <c r="L58" s="132" t="str">
        <f t="shared" si="0"/>
        <v>Няма избран разход</v>
      </c>
    </row>
    <row r="59" spans="1:12" x14ac:dyDescent="0.25">
      <c r="A59" s="69">
        <v>52</v>
      </c>
      <c r="B59" s="102" t="str">
        <f>IF(AND(C59&lt;&gt;"",C59&lt;&gt;" -  -  -  -  - "),VLOOKUP(C59,exp!$A$8:$B$507,2,FALSE),"")</f>
        <v/>
      </c>
      <c r="C59" s="60"/>
      <c r="D59" s="68"/>
      <c r="E59" s="60"/>
      <c r="F59" s="133" t="str">
        <f>IF(E59&gt;0,IF(ISERROR(VLOOKUP(E59,private!$S$2:$T$33,2,FALSE)),"Не е избран застраховател",VLOOKUP(E59,private!$S$2:$T$33,2,FALSE)),"Не е избран застраховател")</f>
        <v>Не е избран застраховател</v>
      </c>
      <c r="G59" s="119"/>
      <c r="H59" s="114"/>
      <c r="I59" s="114"/>
      <c r="J59" s="114"/>
      <c r="K59" s="120"/>
      <c r="L59" s="132" t="str">
        <f t="shared" si="0"/>
        <v>Няма избран разход</v>
      </c>
    </row>
    <row r="60" spans="1:12" x14ac:dyDescent="0.25">
      <c r="A60" s="69">
        <v>53</v>
      </c>
      <c r="B60" s="102" t="str">
        <f>IF(AND(C60&lt;&gt;"",C60&lt;&gt;" -  -  -  -  - "),VLOOKUP(C60,exp!$A$8:$B$507,2,FALSE),"")</f>
        <v/>
      </c>
      <c r="C60" s="60"/>
      <c r="D60" s="68"/>
      <c r="E60" s="60"/>
      <c r="F60" s="133" t="str">
        <f>IF(E60&gt;0,IF(ISERROR(VLOOKUP(E60,private!$S$2:$T$33,2,FALSE)),"Не е избран застраховател",VLOOKUP(E60,private!$S$2:$T$33,2,FALSE)),"Не е избран застраховател")</f>
        <v>Не е избран застраховател</v>
      </c>
      <c r="G60" s="119"/>
      <c r="H60" s="114"/>
      <c r="I60" s="114"/>
      <c r="J60" s="114"/>
      <c r="K60" s="120"/>
      <c r="L60" s="132" t="str">
        <f t="shared" si="0"/>
        <v>Няма избран разход</v>
      </c>
    </row>
    <row r="61" spans="1:12" x14ac:dyDescent="0.25">
      <c r="A61" s="69">
        <v>54</v>
      </c>
      <c r="B61" s="102" t="str">
        <f>IF(AND(C61&lt;&gt;"",C61&lt;&gt;" -  -  -  -  - "),VLOOKUP(C61,exp!$A$8:$B$507,2,FALSE),"")</f>
        <v/>
      </c>
      <c r="C61" s="60"/>
      <c r="D61" s="68"/>
      <c r="E61" s="60"/>
      <c r="F61" s="133" t="str">
        <f>IF(E61&gt;0,IF(ISERROR(VLOOKUP(E61,private!$S$2:$T$33,2,FALSE)),"Не е избран застраховател",VLOOKUP(E61,private!$S$2:$T$33,2,FALSE)),"Не е избран застраховател")</f>
        <v>Не е избран застраховател</v>
      </c>
      <c r="G61" s="119"/>
      <c r="H61" s="114"/>
      <c r="I61" s="114"/>
      <c r="J61" s="114"/>
      <c r="K61" s="120"/>
      <c r="L61" s="132" t="str">
        <f t="shared" si="0"/>
        <v>Няма избран разход</v>
      </c>
    </row>
    <row r="62" spans="1:12" x14ac:dyDescent="0.25">
      <c r="A62" s="69">
        <v>55</v>
      </c>
      <c r="B62" s="102" t="str">
        <f>IF(AND(C62&lt;&gt;"",C62&lt;&gt;" -  -  -  -  - "),VLOOKUP(C62,exp!$A$8:$B$507,2,FALSE),"")</f>
        <v/>
      </c>
      <c r="C62" s="60"/>
      <c r="D62" s="68"/>
      <c r="E62" s="60"/>
      <c r="F62" s="133" t="str">
        <f>IF(E62&gt;0,IF(ISERROR(VLOOKUP(E62,private!$S$2:$T$33,2,FALSE)),"Не е избран застраховател",VLOOKUP(E62,private!$S$2:$T$33,2,FALSE)),"Не е избран застраховател")</f>
        <v>Не е избран застраховател</v>
      </c>
      <c r="G62" s="119"/>
      <c r="H62" s="114"/>
      <c r="I62" s="114"/>
      <c r="J62" s="114"/>
      <c r="K62" s="120"/>
      <c r="L62" s="132" t="str">
        <f t="shared" si="0"/>
        <v>Няма избран разход</v>
      </c>
    </row>
    <row r="63" spans="1:12" x14ac:dyDescent="0.25">
      <c r="A63" s="69">
        <v>56</v>
      </c>
      <c r="B63" s="102" t="str">
        <f>IF(AND(C63&lt;&gt;"",C63&lt;&gt;" -  -  -  -  - "),VLOOKUP(C63,exp!$A$8:$B$507,2,FALSE),"")</f>
        <v/>
      </c>
      <c r="C63" s="60"/>
      <c r="D63" s="68"/>
      <c r="E63" s="60"/>
      <c r="F63" s="133" t="str">
        <f>IF(E63&gt;0,IF(ISERROR(VLOOKUP(E63,private!$S$2:$T$33,2,FALSE)),"Не е избран застраховател",VLOOKUP(E63,private!$S$2:$T$33,2,FALSE)),"Не е избран застраховател")</f>
        <v>Не е избран застраховател</v>
      </c>
      <c r="G63" s="119"/>
      <c r="H63" s="114"/>
      <c r="I63" s="114"/>
      <c r="J63" s="114"/>
      <c r="K63" s="120"/>
      <c r="L63" s="132" t="str">
        <f t="shared" si="0"/>
        <v>Няма избран разход</v>
      </c>
    </row>
    <row r="64" spans="1:12" x14ac:dyDescent="0.25">
      <c r="A64" s="69">
        <v>57</v>
      </c>
      <c r="B64" s="102" t="str">
        <f>IF(AND(C64&lt;&gt;"",C64&lt;&gt;" -  -  -  -  - "),VLOOKUP(C64,exp!$A$8:$B$507,2,FALSE),"")</f>
        <v/>
      </c>
      <c r="C64" s="60"/>
      <c r="D64" s="68"/>
      <c r="E64" s="60"/>
      <c r="F64" s="133" t="str">
        <f>IF(E64&gt;0,IF(ISERROR(VLOOKUP(E64,private!$S$2:$T$33,2,FALSE)),"Не е избран застраховател",VLOOKUP(E64,private!$S$2:$T$33,2,FALSE)),"Не е избран застраховател")</f>
        <v>Не е избран застраховател</v>
      </c>
      <c r="G64" s="119"/>
      <c r="H64" s="114"/>
      <c r="I64" s="114"/>
      <c r="J64" s="114"/>
      <c r="K64" s="120"/>
      <c r="L64" s="132" t="str">
        <f t="shared" si="0"/>
        <v>Няма избран разход</v>
      </c>
    </row>
    <row r="65" spans="1:12" x14ac:dyDescent="0.25">
      <c r="A65" s="69">
        <v>58</v>
      </c>
      <c r="B65" s="102" t="str">
        <f>IF(AND(C65&lt;&gt;"",C65&lt;&gt;" -  -  -  -  - "),VLOOKUP(C65,exp!$A$8:$B$507,2,FALSE),"")</f>
        <v/>
      </c>
      <c r="C65" s="60"/>
      <c r="D65" s="68"/>
      <c r="E65" s="60"/>
      <c r="F65" s="133" t="str">
        <f>IF(E65&gt;0,IF(ISERROR(VLOOKUP(E65,private!$S$2:$T$33,2,FALSE)),"Не е избран застраховател",VLOOKUP(E65,private!$S$2:$T$33,2,FALSE)),"Не е избран застраховател")</f>
        <v>Не е избран застраховател</v>
      </c>
      <c r="G65" s="119"/>
      <c r="H65" s="114"/>
      <c r="I65" s="114"/>
      <c r="J65" s="114"/>
      <c r="K65" s="120"/>
      <c r="L65" s="132" t="str">
        <f t="shared" si="0"/>
        <v>Няма избран разход</v>
      </c>
    </row>
    <row r="66" spans="1:12" x14ac:dyDescent="0.25">
      <c r="A66" s="69">
        <v>59</v>
      </c>
      <c r="B66" s="102" t="str">
        <f>IF(AND(C66&lt;&gt;"",C66&lt;&gt;" -  -  -  -  - "),VLOOKUP(C66,exp!$A$8:$B$507,2,FALSE),"")</f>
        <v/>
      </c>
      <c r="C66" s="60"/>
      <c r="D66" s="68"/>
      <c r="E66" s="60"/>
      <c r="F66" s="133" t="str">
        <f>IF(E66&gt;0,IF(ISERROR(VLOOKUP(E66,private!$S$2:$T$33,2,FALSE)),"Не е избран застраховател",VLOOKUP(E66,private!$S$2:$T$33,2,FALSE)),"Не е избран застраховател")</f>
        <v>Не е избран застраховател</v>
      </c>
      <c r="G66" s="119"/>
      <c r="H66" s="114"/>
      <c r="I66" s="114"/>
      <c r="J66" s="114"/>
      <c r="K66" s="120"/>
      <c r="L66" s="132" t="str">
        <f t="shared" si="0"/>
        <v>Няма избран разход</v>
      </c>
    </row>
    <row r="67" spans="1:12" x14ac:dyDescent="0.25">
      <c r="A67" s="69">
        <v>60</v>
      </c>
      <c r="B67" s="102" t="str">
        <f>IF(AND(C67&lt;&gt;"",C67&lt;&gt;" -  -  -  -  - "),VLOOKUP(C67,exp!$A$8:$B$507,2,FALSE),"")</f>
        <v/>
      </c>
      <c r="C67" s="60"/>
      <c r="D67" s="68"/>
      <c r="E67" s="60"/>
      <c r="F67" s="133" t="str">
        <f>IF(E67&gt;0,IF(ISERROR(VLOOKUP(E67,private!$S$2:$T$33,2,FALSE)),"Не е избран застраховател",VLOOKUP(E67,private!$S$2:$T$33,2,FALSE)),"Не е избран застраховател")</f>
        <v>Не е избран застраховател</v>
      </c>
      <c r="G67" s="119"/>
      <c r="H67" s="114"/>
      <c r="I67" s="114"/>
      <c r="J67" s="114"/>
      <c r="K67" s="120"/>
      <c r="L67" s="132" t="str">
        <f t="shared" si="0"/>
        <v>Няма избран разход</v>
      </c>
    </row>
    <row r="68" spans="1:12" x14ac:dyDescent="0.25">
      <c r="A68" s="69">
        <v>61</v>
      </c>
      <c r="B68" s="102" t="str">
        <f>IF(AND(C68&lt;&gt;"",C68&lt;&gt;" -  -  -  -  - "),VLOOKUP(C68,exp!$A$8:$B$507,2,FALSE),"")</f>
        <v/>
      </c>
      <c r="C68" s="60"/>
      <c r="D68" s="68"/>
      <c r="E68" s="60"/>
      <c r="F68" s="133" t="str">
        <f>IF(E68&gt;0,IF(ISERROR(VLOOKUP(E68,private!$S$2:$T$33,2,FALSE)),"Не е избран застраховател",VLOOKUP(E68,private!$S$2:$T$33,2,FALSE)),"Не е избран застраховател")</f>
        <v>Не е избран застраховател</v>
      </c>
      <c r="G68" s="119"/>
      <c r="H68" s="114"/>
      <c r="I68" s="114"/>
      <c r="J68" s="114"/>
      <c r="K68" s="120"/>
      <c r="L68" s="132" t="str">
        <f t="shared" si="0"/>
        <v>Няма избран разход</v>
      </c>
    </row>
    <row r="69" spans="1:12" x14ac:dyDescent="0.25">
      <c r="A69" s="69">
        <v>62</v>
      </c>
      <c r="B69" s="102" t="str">
        <f>IF(AND(C69&lt;&gt;"",C69&lt;&gt;" -  -  -  -  - "),VLOOKUP(C69,exp!$A$8:$B$507,2,FALSE),"")</f>
        <v/>
      </c>
      <c r="C69" s="60"/>
      <c r="D69" s="68"/>
      <c r="E69" s="60"/>
      <c r="F69" s="133" t="str">
        <f>IF(E69&gt;0,IF(ISERROR(VLOOKUP(E69,private!$S$2:$T$33,2,FALSE)),"Не е избран застраховател",VLOOKUP(E69,private!$S$2:$T$33,2,FALSE)),"Не е избран застраховател")</f>
        <v>Не е избран застраховател</v>
      </c>
      <c r="G69" s="119"/>
      <c r="H69" s="114"/>
      <c r="I69" s="114"/>
      <c r="J69" s="114"/>
      <c r="K69" s="120"/>
      <c r="L69" s="132" t="str">
        <f t="shared" si="0"/>
        <v>Няма избран разход</v>
      </c>
    </row>
    <row r="70" spans="1:12" x14ac:dyDescent="0.25">
      <c r="A70" s="69">
        <v>63</v>
      </c>
      <c r="B70" s="102" t="str">
        <f>IF(AND(C70&lt;&gt;"",C70&lt;&gt;" -  -  -  -  - "),VLOOKUP(C70,exp!$A$8:$B$507,2,FALSE),"")</f>
        <v/>
      </c>
      <c r="C70" s="60"/>
      <c r="D70" s="68"/>
      <c r="E70" s="60"/>
      <c r="F70" s="133" t="str">
        <f>IF(E70&gt;0,IF(ISERROR(VLOOKUP(E70,private!$S$2:$T$33,2,FALSE)),"Не е избран застраховател",VLOOKUP(E70,private!$S$2:$T$33,2,FALSE)),"Не е избран застраховател")</f>
        <v>Не е избран застраховател</v>
      </c>
      <c r="G70" s="119"/>
      <c r="H70" s="114"/>
      <c r="I70" s="114"/>
      <c r="J70" s="114"/>
      <c r="K70" s="120"/>
      <c r="L70" s="132" t="str">
        <f t="shared" si="0"/>
        <v>Няма избран разход</v>
      </c>
    </row>
    <row r="71" spans="1:12" x14ac:dyDescent="0.25">
      <c r="A71" s="69">
        <v>64</v>
      </c>
      <c r="B71" s="102" t="str">
        <f>IF(AND(C71&lt;&gt;"",C71&lt;&gt;" -  -  -  -  - "),VLOOKUP(C71,exp!$A$8:$B$507,2,FALSE),"")</f>
        <v/>
      </c>
      <c r="C71" s="60"/>
      <c r="D71" s="68"/>
      <c r="E71" s="60"/>
      <c r="F71" s="133" t="str">
        <f>IF(E71&gt;0,IF(ISERROR(VLOOKUP(E71,private!$S$2:$T$33,2,FALSE)),"Не е избран застраховател",VLOOKUP(E71,private!$S$2:$T$33,2,FALSE)),"Не е избран застраховател")</f>
        <v>Не е избран застраховател</v>
      </c>
      <c r="G71" s="119"/>
      <c r="H71" s="114"/>
      <c r="I71" s="114"/>
      <c r="J71" s="114"/>
      <c r="K71" s="120"/>
      <c r="L71" s="132" t="str">
        <f t="shared" si="0"/>
        <v>Няма избран разход</v>
      </c>
    </row>
    <row r="72" spans="1:12" x14ac:dyDescent="0.25">
      <c r="A72" s="69">
        <v>65</v>
      </c>
      <c r="B72" s="102" t="str">
        <f>IF(AND(C72&lt;&gt;"",C72&lt;&gt;" -  -  -  -  - "),VLOOKUP(C72,exp!$A$8:$B$507,2,FALSE),"")</f>
        <v/>
      </c>
      <c r="C72" s="60"/>
      <c r="D72" s="68"/>
      <c r="E72" s="60"/>
      <c r="F72" s="133" t="str">
        <f>IF(E72&gt;0,IF(ISERROR(VLOOKUP(E72,private!$S$2:$T$33,2,FALSE)),"Не е избран застраховател",VLOOKUP(E72,private!$S$2:$T$33,2,FALSE)),"Не е избран застраховател")</f>
        <v>Не е избран застраховател</v>
      </c>
      <c r="G72" s="119"/>
      <c r="H72" s="114"/>
      <c r="I72" s="114"/>
      <c r="J72" s="114"/>
      <c r="K72" s="120"/>
      <c r="L72" s="132" t="str">
        <f t="shared" si="0"/>
        <v>Няма избран разход</v>
      </c>
    </row>
    <row r="73" spans="1:12" x14ac:dyDescent="0.25">
      <c r="A73" s="69">
        <v>66</v>
      </c>
      <c r="B73" s="102" t="str">
        <f>IF(AND(C73&lt;&gt;"",C73&lt;&gt;" -  -  -  -  - "),VLOOKUP(C73,exp!$A$8:$B$507,2,FALSE),"")</f>
        <v/>
      </c>
      <c r="C73" s="60"/>
      <c r="D73" s="68"/>
      <c r="E73" s="60"/>
      <c r="F73" s="133" t="str">
        <f>IF(E73&gt;0,IF(ISERROR(VLOOKUP(E73,private!$S$2:$T$33,2,FALSE)),"Не е избран застраховател",VLOOKUP(E73,private!$S$2:$T$33,2,FALSE)),"Не е избран застраховател")</f>
        <v>Не е избран застраховател</v>
      </c>
      <c r="G73" s="119"/>
      <c r="H73" s="114"/>
      <c r="I73" s="114"/>
      <c r="J73" s="114"/>
      <c r="K73" s="120"/>
      <c r="L73" s="132" t="str">
        <f t="shared" ref="L73:L136" si="1">IF(B73&lt;&gt;"",IF(AND(D73&lt;&gt;"",E73&lt;&gt;"",G73&lt;&gt;"",H73&lt;&gt;"",I73&lt;&gt;"",J73&lt;&gt;"",K73&lt;&gt;""),"","Задължителни полета - Застраховател/Обезщетените/Номер полица/Дата/Премия"),"Няма избран разход")</f>
        <v>Няма избран разход</v>
      </c>
    </row>
    <row r="74" spans="1:12" x14ac:dyDescent="0.25">
      <c r="A74" s="69">
        <v>67</v>
      </c>
      <c r="B74" s="102" t="str">
        <f>IF(AND(C74&lt;&gt;"",C74&lt;&gt;" -  -  -  -  - "),VLOOKUP(C74,exp!$A$8:$B$507,2,FALSE),"")</f>
        <v/>
      </c>
      <c r="C74" s="60"/>
      <c r="D74" s="68"/>
      <c r="E74" s="60"/>
      <c r="F74" s="133" t="str">
        <f>IF(E74&gt;0,IF(ISERROR(VLOOKUP(E74,private!$S$2:$T$33,2,FALSE)),"Не е избран застраховател",VLOOKUP(E74,private!$S$2:$T$33,2,FALSE)),"Не е избран застраховател")</f>
        <v>Не е избран застраховател</v>
      </c>
      <c r="G74" s="119"/>
      <c r="H74" s="114"/>
      <c r="I74" s="114"/>
      <c r="J74" s="114"/>
      <c r="K74" s="120"/>
      <c r="L74" s="132" t="str">
        <f t="shared" si="1"/>
        <v>Няма избран разход</v>
      </c>
    </row>
    <row r="75" spans="1:12" x14ac:dyDescent="0.25">
      <c r="A75" s="69">
        <v>68</v>
      </c>
      <c r="B75" s="102" t="str">
        <f>IF(AND(C75&lt;&gt;"",C75&lt;&gt;" -  -  -  -  - "),VLOOKUP(C75,exp!$A$8:$B$507,2,FALSE),"")</f>
        <v/>
      </c>
      <c r="C75" s="60"/>
      <c r="D75" s="68"/>
      <c r="E75" s="60"/>
      <c r="F75" s="133" t="str">
        <f>IF(E75&gt;0,IF(ISERROR(VLOOKUP(E75,private!$S$2:$T$33,2,FALSE)),"Не е избран застраховател",VLOOKUP(E75,private!$S$2:$T$33,2,FALSE)),"Не е избран застраховател")</f>
        <v>Не е избран застраховател</v>
      </c>
      <c r="G75" s="119"/>
      <c r="H75" s="114"/>
      <c r="I75" s="114"/>
      <c r="J75" s="114"/>
      <c r="K75" s="120"/>
      <c r="L75" s="132" t="str">
        <f t="shared" si="1"/>
        <v>Няма избран разход</v>
      </c>
    </row>
    <row r="76" spans="1:12" x14ac:dyDescent="0.25">
      <c r="A76" s="69">
        <v>69</v>
      </c>
      <c r="B76" s="102" t="str">
        <f>IF(AND(C76&lt;&gt;"",C76&lt;&gt;" -  -  -  -  - "),VLOOKUP(C76,exp!$A$8:$B$507,2,FALSE),"")</f>
        <v/>
      </c>
      <c r="C76" s="60"/>
      <c r="D76" s="68"/>
      <c r="E76" s="60"/>
      <c r="F76" s="133" t="str">
        <f>IF(E76&gt;0,IF(ISERROR(VLOOKUP(E76,private!$S$2:$T$33,2,FALSE)),"Не е избран застраховател",VLOOKUP(E76,private!$S$2:$T$33,2,FALSE)),"Не е избран застраховател")</f>
        <v>Не е избран застраховател</v>
      </c>
      <c r="G76" s="119"/>
      <c r="H76" s="114"/>
      <c r="I76" s="114"/>
      <c r="J76" s="114"/>
      <c r="K76" s="120"/>
      <c r="L76" s="132" t="str">
        <f t="shared" si="1"/>
        <v>Няма избран разход</v>
      </c>
    </row>
    <row r="77" spans="1:12" x14ac:dyDescent="0.25">
      <c r="A77" s="69">
        <v>70</v>
      </c>
      <c r="B77" s="102" t="str">
        <f>IF(AND(C77&lt;&gt;"",C77&lt;&gt;" -  -  -  -  - "),VLOOKUP(C77,exp!$A$8:$B$507,2,FALSE),"")</f>
        <v/>
      </c>
      <c r="C77" s="60"/>
      <c r="D77" s="68"/>
      <c r="E77" s="60"/>
      <c r="F77" s="133" t="str">
        <f>IF(E77&gt;0,IF(ISERROR(VLOOKUP(E77,private!$S$2:$T$33,2,FALSE)),"Не е избран застраховател",VLOOKUP(E77,private!$S$2:$T$33,2,FALSE)),"Не е избран застраховател")</f>
        <v>Не е избран застраховател</v>
      </c>
      <c r="G77" s="119"/>
      <c r="H77" s="114"/>
      <c r="I77" s="114"/>
      <c r="J77" s="114"/>
      <c r="K77" s="120"/>
      <c r="L77" s="132" t="str">
        <f t="shared" si="1"/>
        <v>Няма избран разход</v>
      </c>
    </row>
    <row r="78" spans="1:12" x14ac:dyDescent="0.25">
      <c r="A78" s="69">
        <v>71</v>
      </c>
      <c r="B78" s="102" t="str">
        <f>IF(AND(C78&lt;&gt;"",C78&lt;&gt;" -  -  -  -  - "),VLOOKUP(C78,exp!$A$8:$B$507,2,FALSE),"")</f>
        <v/>
      </c>
      <c r="C78" s="60"/>
      <c r="D78" s="68"/>
      <c r="E78" s="60"/>
      <c r="F78" s="133" t="str">
        <f>IF(E78&gt;0,IF(ISERROR(VLOOKUP(E78,private!$S$2:$T$33,2,FALSE)),"Не е избран застраховател",VLOOKUP(E78,private!$S$2:$T$33,2,FALSE)),"Не е избран застраховател")</f>
        <v>Не е избран застраховател</v>
      </c>
      <c r="G78" s="119"/>
      <c r="H78" s="114"/>
      <c r="I78" s="114"/>
      <c r="J78" s="114"/>
      <c r="K78" s="120"/>
      <c r="L78" s="132" t="str">
        <f t="shared" si="1"/>
        <v>Няма избран разход</v>
      </c>
    </row>
    <row r="79" spans="1:12" x14ac:dyDescent="0.25">
      <c r="A79" s="69">
        <v>72</v>
      </c>
      <c r="B79" s="102" t="str">
        <f>IF(AND(C79&lt;&gt;"",C79&lt;&gt;" -  -  -  -  - "),VLOOKUP(C79,exp!$A$8:$B$507,2,FALSE),"")</f>
        <v/>
      </c>
      <c r="C79" s="60"/>
      <c r="D79" s="68"/>
      <c r="E79" s="60"/>
      <c r="F79" s="133" t="str">
        <f>IF(E79&gt;0,IF(ISERROR(VLOOKUP(E79,private!$S$2:$T$33,2,FALSE)),"Не е избран застраховател",VLOOKUP(E79,private!$S$2:$T$33,2,FALSE)),"Не е избран застраховател")</f>
        <v>Не е избран застраховател</v>
      </c>
      <c r="G79" s="119"/>
      <c r="H79" s="114"/>
      <c r="I79" s="114"/>
      <c r="J79" s="114"/>
      <c r="K79" s="120"/>
      <c r="L79" s="132" t="str">
        <f t="shared" si="1"/>
        <v>Няма избран разход</v>
      </c>
    </row>
    <row r="80" spans="1:12" x14ac:dyDescent="0.25">
      <c r="A80" s="69">
        <v>73</v>
      </c>
      <c r="B80" s="102" t="str">
        <f>IF(AND(C80&lt;&gt;"",C80&lt;&gt;" -  -  -  -  - "),VLOOKUP(C80,exp!$A$8:$B$507,2,FALSE),"")</f>
        <v/>
      </c>
      <c r="C80" s="60"/>
      <c r="D80" s="68"/>
      <c r="E80" s="60"/>
      <c r="F80" s="133" t="str">
        <f>IF(E80&gt;0,IF(ISERROR(VLOOKUP(E80,private!$S$2:$T$33,2,FALSE)),"Не е избран застраховател",VLOOKUP(E80,private!$S$2:$T$33,2,FALSE)),"Не е избран застраховател")</f>
        <v>Не е избран застраховател</v>
      </c>
      <c r="G80" s="119"/>
      <c r="H80" s="114"/>
      <c r="I80" s="114"/>
      <c r="J80" s="114"/>
      <c r="K80" s="120"/>
      <c r="L80" s="132" t="str">
        <f t="shared" si="1"/>
        <v>Няма избран разход</v>
      </c>
    </row>
    <row r="81" spans="1:12" x14ac:dyDescent="0.25">
      <c r="A81" s="69">
        <v>74</v>
      </c>
      <c r="B81" s="102" t="str">
        <f>IF(AND(C81&lt;&gt;"",C81&lt;&gt;" -  -  -  -  - "),VLOOKUP(C81,exp!$A$8:$B$507,2,FALSE),"")</f>
        <v/>
      </c>
      <c r="C81" s="60"/>
      <c r="D81" s="68"/>
      <c r="E81" s="60"/>
      <c r="F81" s="133" t="str">
        <f>IF(E81&gt;0,IF(ISERROR(VLOOKUP(E81,private!$S$2:$T$33,2,FALSE)),"Не е избран застраховател",VLOOKUP(E81,private!$S$2:$T$33,2,FALSE)),"Не е избран застраховател")</f>
        <v>Не е избран застраховател</v>
      </c>
      <c r="G81" s="119"/>
      <c r="H81" s="114"/>
      <c r="I81" s="114"/>
      <c r="J81" s="114"/>
      <c r="K81" s="120"/>
      <c r="L81" s="132" t="str">
        <f t="shared" si="1"/>
        <v>Няма избран разход</v>
      </c>
    </row>
    <row r="82" spans="1:12" x14ac:dyDescent="0.25">
      <c r="A82" s="69">
        <v>75</v>
      </c>
      <c r="B82" s="102" t="str">
        <f>IF(AND(C82&lt;&gt;"",C82&lt;&gt;" -  -  -  -  - "),VLOOKUP(C82,exp!$A$8:$B$507,2,FALSE),"")</f>
        <v/>
      </c>
      <c r="C82" s="60"/>
      <c r="D82" s="68"/>
      <c r="E82" s="60"/>
      <c r="F82" s="133" t="str">
        <f>IF(E82&gt;0,IF(ISERROR(VLOOKUP(E82,private!$S$2:$T$33,2,FALSE)),"Не е избран застраховател",VLOOKUP(E82,private!$S$2:$T$33,2,FALSE)),"Не е избран застраховател")</f>
        <v>Не е избран застраховател</v>
      </c>
      <c r="G82" s="119"/>
      <c r="H82" s="114"/>
      <c r="I82" s="114"/>
      <c r="J82" s="114"/>
      <c r="K82" s="120"/>
      <c r="L82" s="132" t="str">
        <f t="shared" si="1"/>
        <v>Няма избран разход</v>
      </c>
    </row>
    <row r="83" spans="1:12" x14ac:dyDescent="0.25">
      <c r="A83" s="69">
        <v>76</v>
      </c>
      <c r="B83" s="102" t="str">
        <f>IF(AND(C83&lt;&gt;"",C83&lt;&gt;" -  -  -  -  - "),VLOOKUP(C83,exp!$A$8:$B$507,2,FALSE),"")</f>
        <v/>
      </c>
      <c r="C83" s="60"/>
      <c r="D83" s="68"/>
      <c r="E83" s="60"/>
      <c r="F83" s="133" t="str">
        <f>IF(E83&gt;0,IF(ISERROR(VLOOKUP(E83,private!$S$2:$T$33,2,FALSE)),"Не е избран застраховател",VLOOKUP(E83,private!$S$2:$T$33,2,FALSE)),"Не е избран застраховател")</f>
        <v>Не е избран застраховател</v>
      </c>
      <c r="G83" s="119"/>
      <c r="H83" s="114"/>
      <c r="I83" s="114"/>
      <c r="J83" s="114"/>
      <c r="K83" s="120"/>
      <c r="L83" s="132" t="str">
        <f t="shared" si="1"/>
        <v>Няма избран разход</v>
      </c>
    </row>
    <row r="84" spans="1:12" x14ac:dyDescent="0.25">
      <c r="A84" s="69">
        <v>77</v>
      </c>
      <c r="B84" s="102" t="str">
        <f>IF(AND(C84&lt;&gt;"",C84&lt;&gt;" -  -  -  -  - "),VLOOKUP(C84,exp!$A$8:$B$507,2,FALSE),"")</f>
        <v/>
      </c>
      <c r="C84" s="60"/>
      <c r="D84" s="68"/>
      <c r="E84" s="60"/>
      <c r="F84" s="133" t="str">
        <f>IF(E84&gt;0,IF(ISERROR(VLOOKUP(E84,private!$S$2:$T$33,2,FALSE)),"Не е избран застраховател",VLOOKUP(E84,private!$S$2:$T$33,2,FALSE)),"Не е избран застраховател")</f>
        <v>Не е избран застраховател</v>
      </c>
      <c r="G84" s="119"/>
      <c r="H84" s="114"/>
      <c r="I84" s="114"/>
      <c r="J84" s="114"/>
      <c r="K84" s="120"/>
      <c r="L84" s="132" t="str">
        <f t="shared" si="1"/>
        <v>Няма избран разход</v>
      </c>
    </row>
    <row r="85" spans="1:12" x14ac:dyDescent="0.25">
      <c r="A85" s="69">
        <v>78</v>
      </c>
      <c r="B85" s="102" t="str">
        <f>IF(AND(C85&lt;&gt;"",C85&lt;&gt;" -  -  -  -  - "),VLOOKUP(C85,exp!$A$8:$B$507,2,FALSE),"")</f>
        <v/>
      </c>
      <c r="C85" s="60"/>
      <c r="D85" s="68"/>
      <c r="E85" s="60"/>
      <c r="F85" s="133" t="str">
        <f>IF(E85&gt;0,IF(ISERROR(VLOOKUP(E85,private!$S$2:$T$33,2,FALSE)),"Не е избран застраховател",VLOOKUP(E85,private!$S$2:$T$33,2,FALSE)),"Не е избран застраховател")</f>
        <v>Не е избран застраховател</v>
      </c>
      <c r="G85" s="119"/>
      <c r="H85" s="114"/>
      <c r="I85" s="114"/>
      <c r="J85" s="114"/>
      <c r="K85" s="120"/>
      <c r="L85" s="132" t="str">
        <f t="shared" si="1"/>
        <v>Няма избран разход</v>
      </c>
    </row>
    <row r="86" spans="1:12" x14ac:dyDescent="0.25">
      <c r="A86" s="69">
        <v>79</v>
      </c>
      <c r="B86" s="102" t="str">
        <f>IF(AND(C86&lt;&gt;"",C86&lt;&gt;" -  -  -  -  - "),VLOOKUP(C86,exp!$A$8:$B$507,2,FALSE),"")</f>
        <v/>
      </c>
      <c r="C86" s="60"/>
      <c r="D86" s="68"/>
      <c r="E86" s="60"/>
      <c r="F86" s="133" t="str">
        <f>IF(E86&gt;0,IF(ISERROR(VLOOKUP(E86,private!$S$2:$T$33,2,FALSE)),"Не е избран застраховател",VLOOKUP(E86,private!$S$2:$T$33,2,FALSE)),"Не е избран застраховател")</f>
        <v>Не е избран застраховател</v>
      </c>
      <c r="G86" s="119"/>
      <c r="H86" s="114"/>
      <c r="I86" s="114"/>
      <c r="J86" s="114"/>
      <c r="K86" s="120"/>
      <c r="L86" s="132" t="str">
        <f t="shared" si="1"/>
        <v>Няма избран разход</v>
      </c>
    </row>
    <row r="87" spans="1:12" x14ac:dyDescent="0.25">
      <c r="A87" s="69">
        <v>80</v>
      </c>
      <c r="B87" s="102" t="str">
        <f>IF(AND(C87&lt;&gt;"",C87&lt;&gt;" -  -  -  -  - "),VLOOKUP(C87,exp!$A$8:$B$507,2,FALSE),"")</f>
        <v/>
      </c>
      <c r="C87" s="60"/>
      <c r="D87" s="68"/>
      <c r="E87" s="60"/>
      <c r="F87" s="133" t="str">
        <f>IF(E87&gt;0,IF(ISERROR(VLOOKUP(E87,private!$S$2:$T$33,2,FALSE)),"Не е избран застраховател",VLOOKUP(E87,private!$S$2:$T$33,2,FALSE)),"Не е избран застраховател")</f>
        <v>Не е избран застраховател</v>
      </c>
      <c r="G87" s="119"/>
      <c r="H87" s="114"/>
      <c r="I87" s="114"/>
      <c r="J87" s="114"/>
      <c r="K87" s="120"/>
      <c r="L87" s="132" t="str">
        <f t="shared" si="1"/>
        <v>Няма избран разход</v>
      </c>
    </row>
    <row r="88" spans="1:12" x14ac:dyDescent="0.25">
      <c r="A88" s="69">
        <v>81</v>
      </c>
      <c r="B88" s="102" t="str">
        <f>IF(AND(C88&lt;&gt;"",C88&lt;&gt;" -  -  -  -  - "),VLOOKUP(C88,exp!$A$8:$B$507,2,FALSE),"")</f>
        <v/>
      </c>
      <c r="C88" s="60"/>
      <c r="D88" s="68"/>
      <c r="E88" s="60"/>
      <c r="F88" s="133" t="str">
        <f>IF(E88&gt;0,IF(ISERROR(VLOOKUP(E88,private!$S$2:$T$33,2,FALSE)),"Не е избран застраховател",VLOOKUP(E88,private!$S$2:$T$33,2,FALSE)),"Не е избран застраховател")</f>
        <v>Не е избран застраховател</v>
      </c>
      <c r="G88" s="119"/>
      <c r="H88" s="114"/>
      <c r="I88" s="114"/>
      <c r="J88" s="114"/>
      <c r="K88" s="120"/>
      <c r="L88" s="132" t="str">
        <f t="shared" si="1"/>
        <v>Няма избран разход</v>
      </c>
    </row>
    <row r="89" spans="1:12" x14ac:dyDescent="0.25">
      <c r="A89" s="69">
        <v>82</v>
      </c>
      <c r="B89" s="102" t="str">
        <f>IF(AND(C89&lt;&gt;"",C89&lt;&gt;" -  -  -  -  - "),VLOOKUP(C89,exp!$A$8:$B$507,2,FALSE),"")</f>
        <v/>
      </c>
      <c r="C89" s="60"/>
      <c r="D89" s="68"/>
      <c r="E89" s="60"/>
      <c r="F89" s="133" t="str">
        <f>IF(E89&gt;0,IF(ISERROR(VLOOKUP(E89,private!$S$2:$T$33,2,FALSE)),"Не е избран застраховател",VLOOKUP(E89,private!$S$2:$T$33,2,FALSE)),"Не е избран застраховател")</f>
        <v>Не е избран застраховател</v>
      </c>
      <c r="G89" s="119"/>
      <c r="H89" s="114"/>
      <c r="I89" s="114"/>
      <c r="J89" s="114"/>
      <c r="K89" s="120"/>
      <c r="L89" s="132" t="str">
        <f t="shared" si="1"/>
        <v>Няма избран разход</v>
      </c>
    </row>
    <row r="90" spans="1:12" x14ac:dyDescent="0.25">
      <c r="A90" s="69">
        <v>83</v>
      </c>
      <c r="B90" s="102" t="str">
        <f>IF(AND(C90&lt;&gt;"",C90&lt;&gt;" -  -  -  -  - "),VLOOKUP(C90,exp!$A$8:$B$507,2,FALSE),"")</f>
        <v/>
      </c>
      <c r="C90" s="60"/>
      <c r="D90" s="68"/>
      <c r="E90" s="60"/>
      <c r="F90" s="133" t="str">
        <f>IF(E90&gt;0,IF(ISERROR(VLOOKUP(E90,private!$S$2:$T$33,2,FALSE)),"Не е избран застраховател",VLOOKUP(E90,private!$S$2:$T$33,2,FALSE)),"Не е избран застраховател")</f>
        <v>Не е избран застраховател</v>
      </c>
      <c r="G90" s="119"/>
      <c r="H90" s="114"/>
      <c r="I90" s="114"/>
      <c r="J90" s="114"/>
      <c r="K90" s="120"/>
      <c r="L90" s="132" t="str">
        <f t="shared" si="1"/>
        <v>Няма избран разход</v>
      </c>
    </row>
    <row r="91" spans="1:12" x14ac:dyDescent="0.25">
      <c r="A91" s="69">
        <v>84</v>
      </c>
      <c r="B91" s="102" t="str">
        <f>IF(AND(C91&lt;&gt;"",C91&lt;&gt;" -  -  -  -  - "),VLOOKUP(C91,exp!$A$8:$B$507,2,FALSE),"")</f>
        <v/>
      </c>
      <c r="C91" s="60"/>
      <c r="D91" s="68"/>
      <c r="E91" s="60"/>
      <c r="F91" s="133" t="str">
        <f>IF(E91&gt;0,IF(ISERROR(VLOOKUP(E91,private!$S$2:$T$33,2,FALSE)),"Не е избран застраховател",VLOOKUP(E91,private!$S$2:$T$33,2,FALSE)),"Не е избран застраховател")</f>
        <v>Не е избран застраховател</v>
      </c>
      <c r="G91" s="119"/>
      <c r="H91" s="114"/>
      <c r="I91" s="114"/>
      <c r="J91" s="114"/>
      <c r="K91" s="120"/>
      <c r="L91" s="132" t="str">
        <f t="shared" si="1"/>
        <v>Няма избран разход</v>
      </c>
    </row>
    <row r="92" spans="1:12" x14ac:dyDescent="0.25">
      <c r="A92" s="69">
        <v>85</v>
      </c>
      <c r="B92" s="102" t="str">
        <f>IF(AND(C92&lt;&gt;"",C92&lt;&gt;" -  -  -  -  - "),VLOOKUP(C92,exp!$A$8:$B$507,2,FALSE),"")</f>
        <v/>
      </c>
      <c r="C92" s="60"/>
      <c r="D92" s="68"/>
      <c r="E92" s="60"/>
      <c r="F92" s="133" t="str">
        <f>IF(E92&gt;0,IF(ISERROR(VLOOKUP(E92,private!$S$2:$T$33,2,FALSE)),"Не е избран застраховател",VLOOKUP(E92,private!$S$2:$T$33,2,FALSE)),"Не е избран застраховател")</f>
        <v>Не е избран застраховател</v>
      </c>
      <c r="G92" s="119"/>
      <c r="H92" s="114"/>
      <c r="I92" s="114"/>
      <c r="J92" s="114"/>
      <c r="K92" s="120"/>
      <c r="L92" s="132" t="str">
        <f t="shared" si="1"/>
        <v>Няма избран разход</v>
      </c>
    </row>
    <row r="93" spans="1:12" x14ac:dyDescent="0.25">
      <c r="A93" s="69">
        <v>86</v>
      </c>
      <c r="B93" s="102" t="str">
        <f>IF(AND(C93&lt;&gt;"",C93&lt;&gt;" -  -  -  -  - "),VLOOKUP(C93,exp!$A$8:$B$507,2,FALSE),"")</f>
        <v/>
      </c>
      <c r="C93" s="60"/>
      <c r="D93" s="68"/>
      <c r="E93" s="60"/>
      <c r="F93" s="133" t="str">
        <f>IF(E93&gt;0,IF(ISERROR(VLOOKUP(E93,private!$S$2:$T$33,2,FALSE)),"Не е избран застраховател",VLOOKUP(E93,private!$S$2:$T$33,2,FALSE)),"Не е избран застраховател")</f>
        <v>Не е избран застраховател</v>
      </c>
      <c r="G93" s="119"/>
      <c r="H93" s="114"/>
      <c r="I93" s="114"/>
      <c r="J93" s="114"/>
      <c r="K93" s="120"/>
      <c r="L93" s="132" t="str">
        <f t="shared" si="1"/>
        <v>Няма избран разход</v>
      </c>
    </row>
    <row r="94" spans="1:12" x14ac:dyDescent="0.25">
      <c r="A94" s="69">
        <v>87</v>
      </c>
      <c r="B94" s="102" t="str">
        <f>IF(AND(C94&lt;&gt;"",C94&lt;&gt;" -  -  -  -  - "),VLOOKUP(C94,exp!$A$8:$B$507,2,FALSE),"")</f>
        <v/>
      </c>
      <c r="C94" s="60"/>
      <c r="D94" s="68"/>
      <c r="E94" s="60"/>
      <c r="F94" s="133" t="str">
        <f>IF(E94&gt;0,IF(ISERROR(VLOOKUP(E94,private!$S$2:$T$33,2,FALSE)),"Не е избран застраховател",VLOOKUP(E94,private!$S$2:$T$33,2,FALSE)),"Не е избран застраховател")</f>
        <v>Не е избран застраховател</v>
      </c>
      <c r="G94" s="119"/>
      <c r="H94" s="114"/>
      <c r="I94" s="114"/>
      <c r="J94" s="114"/>
      <c r="K94" s="120"/>
      <c r="L94" s="132" t="str">
        <f t="shared" si="1"/>
        <v>Няма избран разход</v>
      </c>
    </row>
    <row r="95" spans="1:12" x14ac:dyDescent="0.25">
      <c r="A95" s="69">
        <v>88</v>
      </c>
      <c r="B95" s="102" t="str">
        <f>IF(AND(C95&lt;&gt;"",C95&lt;&gt;" -  -  -  -  - "),VLOOKUP(C95,exp!$A$8:$B$507,2,FALSE),"")</f>
        <v/>
      </c>
      <c r="C95" s="60"/>
      <c r="D95" s="68"/>
      <c r="E95" s="60"/>
      <c r="F95" s="133" t="str">
        <f>IF(E95&gt;0,IF(ISERROR(VLOOKUP(E95,private!$S$2:$T$33,2,FALSE)),"Не е избран застраховател",VLOOKUP(E95,private!$S$2:$T$33,2,FALSE)),"Не е избран застраховател")</f>
        <v>Не е избран застраховател</v>
      </c>
      <c r="G95" s="119"/>
      <c r="H95" s="114"/>
      <c r="I95" s="114"/>
      <c r="J95" s="114"/>
      <c r="K95" s="120"/>
      <c r="L95" s="132" t="str">
        <f t="shared" si="1"/>
        <v>Няма избран разход</v>
      </c>
    </row>
    <row r="96" spans="1:12" x14ac:dyDescent="0.25">
      <c r="A96" s="69">
        <v>89</v>
      </c>
      <c r="B96" s="102" t="str">
        <f>IF(AND(C96&lt;&gt;"",C96&lt;&gt;" -  -  -  -  - "),VLOOKUP(C96,exp!$A$8:$B$507,2,FALSE),"")</f>
        <v/>
      </c>
      <c r="C96" s="60"/>
      <c r="D96" s="68"/>
      <c r="E96" s="60"/>
      <c r="F96" s="133" t="str">
        <f>IF(E96&gt;0,IF(ISERROR(VLOOKUP(E96,private!$S$2:$T$33,2,FALSE)),"Не е избран застраховател",VLOOKUP(E96,private!$S$2:$T$33,2,FALSE)),"Не е избран застраховател")</f>
        <v>Не е избран застраховател</v>
      </c>
      <c r="G96" s="119"/>
      <c r="H96" s="114"/>
      <c r="I96" s="114"/>
      <c r="J96" s="114"/>
      <c r="K96" s="120"/>
      <c r="L96" s="132" t="str">
        <f t="shared" si="1"/>
        <v>Няма избран разход</v>
      </c>
    </row>
    <row r="97" spans="1:12" x14ac:dyDescent="0.25">
      <c r="A97" s="69">
        <v>90</v>
      </c>
      <c r="B97" s="102" t="str">
        <f>IF(AND(C97&lt;&gt;"",C97&lt;&gt;" -  -  -  -  - "),VLOOKUP(C97,exp!$A$8:$B$507,2,FALSE),"")</f>
        <v/>
      </c>
      <c r="C97" s="60"/>
      <c r="D97" s="68"/>
      <c r="E97" s="60"/>
      <c r="F97" s="133" t="str">
        <f>IF(E97&gt;0,IF(ISERROR(VLOOKUP(E97,private!$S$2:$T$33,2,FALSE)),"Не е избран застраховател",VLOOKUP(E97,private!$S$2:$T$33,2,FALSE)),"Не е избран застраховател")</f>
        <v>Не е избран застраховател</v>
      </c>
      <c r="G97" s="119"/>
      <c r="H97" s="114"/>
      <c r="I97" s="114"/>
      <c r="J97" s="114"/>
      <c r="K97" s="120"/>
      <c r="L97" s="132" t="str">
        <f t="shared" si="1"/>
        <v>Няма избран разход</v>
      </c>
    </row>
    <row r="98" spans="1:12" x14ac:dyDescent="0.25">
      <c r="A98" s="69">
        <v>91</v>
      </c>
      <c r="B98" s="102" t="str">
        <f>IF(AND(C98&lt;&gt;"",C98&lt;&gt;" -  -  -  -  - "),VLOOKUP(C98,exp!$A$8:$B$507,2,FALSE),"")</f>
        <v/>
      </c>
      <c r="C98" s="60"/>
      <c r="D98" s="68"/>
      <c r="E98" s="60"/>
      <c r="F98" s="133" t="str">
        <f>IF(E98&gt;0,IF(ISERROR(VLOOKUP(E98,private!$S$2:$T$33,2,FALSE)),"Не е избран застраховател",VLOOKUP(E98,private!$S$2:$T$33,2,FALSE)),"Не е избран застраховател")</f>
        <v>Не е избран застраховател</v>
      </c>
      <c r="G98" s="119"/>
      <c r="H98" s="114"/>
      <c r="I98" s="114"/>
      <c r="J98" s="114"/>
      <c r="K98" s="120"/>
      <c r="L98" s="132" t="str">
        <f t="shared" si="1"/>
        <v>Няма избран разход</v>
      </c>
    </row>
    <row r="99" spans="1:12" x14ac:dyDescent="0.25">
      <c r="A99" s="69">
        <v>92</v>
      </c>
      <c r="B99" s="102" t="str">
        <f>IF(AND(C99&lt;&gt;"",C99&lt;&gt;" -  -  -  -  - "),VLOOKUP(C99,exp!$A$8:$B$507,2,FALSE),"")</f>
        <v/>
      </c>
      <c r="C99" s="60"/>
      <c r="D99" s="68"/>
      <c r="E99" s="60"/>
      <c r="F99" s="133" t="str">
        <f>IF(E99&gt;0,IF(ISERROR(VLOOKUP(E99,private!$S$2:$T$33,2,FALSE)),"Не е избран застраховател",VLOOKUP(E99,private!$S$2:$T$33,2,FALSE)),"Не е избран застраховател")</f>
        <v>Не е избран застраховател</v>
      </c>
      <c r="G99" s="119"/>
      <c r="H99" s="114"/>
      <c r="I99" s="114"/>
      <c r="J99" s="114"/>
      <c r="K99" s="120"/>
      <c r="L99" s="132" t="str">
        <f t="shared" si="1"/>
        <v>Няма избран разход</v>
      </c>
    </row>
    <row r="100" spans="1:12" x14ac:dyDescent="0.25">
      <c r="A100" s="69">
        <v>93</v>
      </c>
      <c r="B100" s="102" t="str">
        <f>IF(AND(C100&lt;&gt;"",C100&lt;&gt;" -  -  -  -  - "),VLOOKUP(C100,exp!$A$8:$B$507,2,FALSE),"")</f>
        <v/>
      </c>
      <c r="C100" s="60"/>
      <c r="D100" s="68"/>
      <c r="E100" s="60"/>
      <c r="F100" s="133" t="str">
        <f>IF(E100&gt;0,IF(ISERROR(VLOOKUP(E100,private!$S$2:$T$33,2,FALSE)),"Не е избран застраховател",VLOOKUP(E100,private!$S$2:$T$33,2,FALSE)),"Не е избран застраховател")</f>
        <v>Не е избран застраховател</v>
      </c>
      <c r="G100" s="119"/>
      <c r="H100" s="114"/>
      <c r="I100" s="114"/>
      <c r="J100" s="114"/>
      <c r="K100" s="120"/>
      <c r="L100" s="132" t="str">
        <f t="shared" si="1"/>
        <v>Няма избран разход</v>
      </c>
    </row>
    <row r="101" spans="1:12" x14ac:dyDescent="0.25">
      <c r="A101" s="69">
        <v>94</v>
      </c>
      <c r="B101" s="102" t="str">
        <f>IF(AND(C101&lt;&gt;"",C101&lt;&gt;" -  -  -  -  - "),VLOOKUP(C101,exp!$A$8:$B$507,2,FALSE),"")</f>
        <v/>
      </c>
      <c r="C101" s="60"/>
      <c r="D101" s="68"/>
      <c r="E101" s="60"/>
      <c r="F101" s="133" t="str">
        <f>IF(E101&gt;0,IF(ISERROR(VLOOKUP(E101,private!$S$2:$T$33,2,FALSE)),"Не е избран застраховател",VLOOKUP(E101,private!$S$2:$T$33,2,FALSE)),"Не е избран застраховател")</f>
        <v>Не е избран застраховател</v>
      </c>
      <c r="G101" s="119"/>
      <c r="H101" s="114"/>
      <c r="I101" s="114"/>
      <c r="J101" s="114"/>
      <c r="K101" s="120"/>
      <c r="L101" s="132" t="str">
        <f t="shared" si="1"/>
        <v>Няма избран разход</v>
      </c>
    </row>
    <row r="102" spans="1:12" x14ac:dyDescent="0.25">
      <c r="A102" s="69">
        <v>95</v>
      </c>
      <c r="B102" s="102" t="str">
        <f>IF(AND(C102&lt;&gt;"",C102&lt;&gt;" -  -  -  -  - "),VLOOKUP(C102,exp!$A$8:$B$507,2,FALSE),"")</f>
        <v/>
      </c>
      <c r="C102" s="60"/>
      <c r="D102" s="68"/>
      <c r="E102" s="60"/>
      <c r="F102" s="133" t="str">
        <f>IF(E102&gt;0,IF(ISERROR(VLOOKUP(E102,private!$S$2:$T$33,2,FALSE)),"Не е избран застраховател",VLOOKUP(E102,private!$S$2:$T$33,2,FALSE)),"Не е избран застраховател")</f>
        <v>Не е избран застраховател</v>
      </c>
      <c r="G102" s="119"/>
      <c r="H102" s="114"/>
      <c r="I102" s="114"/>
      <c r="J102" s="114"/>
      <c r="K102" s="120"/>
      <c r="L102" s="132" t="str">
        <f t="shared" si="1"/>
        <v>Няма избран разход</v>
      </c>
    </row>
    <row r="103" spans="1:12" x14ac:dyDescent="0.25">
      <c r="A103" s="69">
        <v>96</v>
      </c>
      <c r="B103" s="102" t="str">
        <f>IF(AND(C103&lt;&gt;"",C103&lt;&gt;" -  -  -  -  - "),VLOOKUP(C103,exp!$A$8:$B$507,2,FALSE),"")</f>
        <v/>
      </c>
      <c r="C103" s="60"/>
      <c r="D103" s="68"/>
      <c r="E103" s="60"/>
      <c r="F103" s="133" t="str">
        <f>IF(E103&gt;0,IF(ISERROR(VLOOKUP(E103,private!$S$2:$T$33,2,FALSE)),"Не е избран застраховател",VLOOKUP(E103,private!$S$2:$T$33,2,FALSE)),"Не е избран застраховател")</f>
        <v>Не е избран застраховател</v>
      </c>
      <c r="G103" s="119"/>
      <c r="H103" s="114"/>
      <c r="I103" s="114"/>
      <c r="J103" s="114"/>
      <c r="K103" s="120"/>
      <c r="L103" s="132" t="str">
        <f t="shared" si="1"/>
        <v>Няма избран разход</v>
      </c>
    </row>
    <row r="104" spans="1:12" x14ac:dyDescent="0.25">
      <c r="A104" s="69">
        <v>97</v>
      </c>
      <c r="B104" s="102" t="str">
        <f>IF(AND(C104&lt;&gt;"",C104&lt;&gt;" -  -  -  -  - "),VLOOKUP(C104,exp!$A$8:$B$507,2,FALSE),"")</f>
        <v/>
      </c>
      <c r="C104" s="60"/>
      <c r="D104" s="68"/>
      <c r="E104" s="60"/>
      <c r="F104" s="133" t="str">
        <f>IF(E104&gt;0,IF(ISERROR(VLOOKUP(E104,private!$S$2:$T$33,2,FALSE)),"Не е избран застраховател",VLOOKUP(E104,private!$S$2:$T$33,2,FALSE)),"Не е избран застраховател")</f>
        <v>Не е избран застраховател</v>
      </c>
      <c r="G104" s="119"/>
      <c r="H104" s="114"/>
      <c r="I104" s="114"/>
      <c r="J104" s="114"/>
      <c r="K104" s="120"/>
      <c r="L104" s="132" t="str">
        <f t="shared" si="1"/>
        <v>Няма избран разход</v>
      </c>
    </row>
    <row r="105" spans="1:12" x14ac:dyDescent="0.25">
      <c r="A105" s="69">
        <v>98</v>
      </c>
      <c r="B105" s="102" t="str">
        <f>IF(AND(C105&lt;&gt;"",C105&lt;&gt;" -  -  -  -  - "),VLOOKUP(C105,exp!$A$8:$B$507,2,FALSE),"")</f>
        <v/>
      </c>
      <c r="C105" s="60"/>
      <c r="D105" s="68"/>
      <c r="E105" s="60"/>
      <c r="F105" s="133" t="str">
        <f>IF(E105&gt;0,IF(ISERROR(VLOOKUP(E105,private!$S$2:$T$33,2,FALSE)),"Не е избран застраховател",VLOOKUP(E105,private!$S$2:$T$33,2,FALSE)),"Не е избран застраховател")</f>
        <v>Не е избран застраховател</v>
      </c>
      <c r="G105" s="119"/>
      <c r="H105" s="114"/>
      <c r="I105" s="114"/>
      <c r="J105" s="114"/>
      <c r="K105" s="120"/>
      <c r="L105" s="132" t="str">
        <f t="shared" si="1"/>
        <v>Няма избран разход</v>
      </c>
    </row>
    <row r="106" spans="1:12" x14ac:dyDescent="0.25">
      <c r="A106" s="69">
        <v>99</v>
      </c>
      <c r="B106" s="102" t="str">
        <f>IF(AND(C106&lt;&gt;"",C106&lt;&gt;" -  -  -  -  - "),VLOOKUP(C106,exp!$A$8:$B$507,2,FALSE),"")</f>
        <v/>
      </c>
      <c r="C106" s="60"/>
      <c r="D106" s="68"/>
      <c r="E106" s="60"/>
      <c r="F106" s="133" t="str">
        <f>IF(E106&gt;0,IF(ISERROR(VLOOKUP(E106,private!$S$2:$T$33,2,FALSE)),"Не е избран застраховател",VLOOKUP(E106,private!$S$2:$T$33,2,FALSE)),"Не е избран застраховател")</f>
        <v>Не е избран застраховател</v>
      </c>
      <c r="G106" s="119"/>
      <c r="H106" s="114"/>
      <c r="I106" s="114"/>
      <c r="J106" s="114"/>
      <c r="K106" s="120"/>
      <c r="L106" s="132" t="str">
        <f t="shared" si="1"/>
        <v>Няма избран разход</v>
      </c>
    </row>
    <row r="107" spans="1:12" x14ac:dyDescent="0.25">
      <c r="A107" s="69">
        <v>100</v>
      </c>
      <c r="B107" s="102" t="str">
        <f>IF(AND(C107&lt;&gt;"",C107&lt;&gt;" -  -  -  -  - "),VLOOKUP(C107,exp!$A$8:$B$507,2,FALSE),"")</f>
        <v/>
      </c>
      <c r="C107" s="60"/>
      <c r="D107" s="68"/>
      <c r="E107" s="60"/>
      <c r="F107" s="133" t="str">
        <f>IF(E107&gt;0,IF(ISERROR(VLOOKUP(E107,private!$S$2:$T$33,2,FALSE)),"Не е избран застраховател",VLOOKUP(E107,private!$S$2:$T$33,2,FALSE)),"Не е избран застраховател")</f>
        <v>Не е избран застраховател</v>
      </c>
      <c r="G107" s="119"/>
      <c r="H107" s="114"/>
      <c r="I107" s="114"/>
      <c r="J107" s="114"/>
      <c r="K107" s="120"/>
      <c r="L107" s="132" t="str">
        <f t="shared" si="1"/>
        <v>Няма избран разход</v>
      </c>
    </row>
    <row r="108" spans="1:12" x14ac:dyDescent="0.25">
      <c r="A108" s="69">
        <v>101</v>
      </c>
      <c r="B108" s="102" t="str">
        <f>IF(AND(C108&lt;&gt;"",C108&lt;&gt;" -  -  -  -  - "),VLOOKUP(C108,exp!$A$8:$B$507,2,FALSE),"")</f>
        <v/>
      </c>
      <c r="C108" s="60"/>
      <c r="D108" s="68"/>
      <c r="E108" s="60"/>
      <c r="F108" s="133" t="str">
        <f>IF(E108&gt;0,IF(ISERROR(VLOOKUP(E108,private!$S$2:$T$33,2,FALSE)),"Не е избран застраховател",VLOOKUP(E108,private!$S$2:$T$33,2,FALSE)),"Не е избран застраховател")</f>
        <v>Не е избран застраховател</v>
      </c>
      <c r="G108" s="119"/>
      <c r="H108" s="114"/>
      <c r="I108" s="114"/>
      <c r="J108" s="114"/>
      <c r="K108" s="120"/>
      <c r="L108" s="132" t="str">
        <f t="shared" si="1"/>
        <v>Няма избран разход</v>
      </c>
    </row>
    <row r="109" spans="1:12" x14ac:dyDescent="0.25">
      <c r="A109" s="69">
        <v>102</v>
      </c>
      <c r="B109" s="102" t="str">
        <f>IF(AND(C109&lt;&gt;"",C109&lt;&gt;" -  -  -  -  - "),VLOOKUP(C109,exp!$A$8:$B$507,2,FALSE),"")</f>
        <v/>
      </c>
      <c r="C109" s="60"/>
      <c r="D109" s="68"/>
      <c r="E109" s="60"/>
      <c r="F109" s="133" t="str">
        <f>IF(E109&gt;0,IF(ISERROR(VLOOKUP(E109,private!$S$2:$T$33,2,FALSE)),"Не е избран застраховател",VLOOKUP(E109,private!$S$2:$T$33,2,FALSE)),"Не е избран застраховател")</f>
        <v>Не е избран застраховател</v>
      </c>
      <c r="G109" s="119"/>
      <c r="H109" s="114"/>
      <c r="I109" s="114"/>
      <c r="J109" s="114"/>
      <c r="K109" s="120"/>
      <c r="L109" s="132" t="str">
        <f t="shared" si="1"/>
        <v>Няма избран разход</v>
      </c>
    </row>
    <row r="110" spans="1:12" x14ac:dyDescent="0.25">
      <c r="A110" s="69">
        <v>103</v>
      </c>
      <c r="B110" s="102" t="str">
        <f>IF(AND(C110&lt;&gt;"",C110&lt;&gt;" -  -  -  -  - "),VLOOKUP(C110,exp!$A$8:$B$507,2,FALSE),"")</f>
        <v/>
      </c>
      <c r="C110" s="60"/>
      <c r="D110" s="68"/>
      <c r="E110" s="60"/>
      <c r="F110" s="133" t="str">
        <f>IF(E110&gt;0,IF(ISERROR(VLOOKUP(E110,private!$S$2:$T$33,2,FALSE)),"Не е избран застраховател",VLOOKUP(E110,private!$S$2:$T$33,2,FALSE)),"Не е избран застраховател")</f>
        <v>Не е избран застраховател</v>
      </c>
      <c r="G110" s="119"/>
      <c r="H110" s="114"/>
      <c r="I110" s="114"/>
      <c r="J110" s="114"/>
      <c r="K110" s="120"/>
      <c r="L110" s="132" t="str">
        <f t="shared" si="1"/>
        <v>Няма избран разход</v>
      </c>
    </row>
    <row r="111" spans="1:12" x14ac:dyDescent="0.25">
      <c r="A111" s="69">
        <v>104</v>
      </c>
      <c r="B111" s="102" t="str">
        <f>IF(AND(C111&lt;&gt;"",C111&lt;&gt;" -  -  -  -  - "),VLOOKUP(C111,exp!$A$8:$B$507,2,FALSE),"")</f>
        <v/>
      </c>
      <c r="C111" s="60"/>
      <c r="D111" s="68"/>
      <c r="E111" s="60"/>
      <c r="F111" s="133" t="str">
        <f>IF(E111&gt;0,IF(ISERROR(VLOOKUP(E111,private!$S$2:$T$33,2,FALSE)),"Не е избран застраховател",VLOOKUP(E111,private!$S$2:$T$33,2,FALSE)),"Не е избран застраховател")</f>
        <v>Не е избран застраховател</v>
      </c>
      <c r="G111" s="119"/>
      <c r="H111" s="114"/>
      <c r="I111" s="114"/>
      <c r="J111" s="114"/>
      <c r="K111" s="120"/>
      <c r="L111" s="132" t="str">
        <f t="shared" si="1"/>
        <v>Няма избран разход</v>
      </c>
    </row>
    <row r="112" spans="1:12" x14ac:dyDescent="0.25">
      <c r="A112" s="69">
        <v>105</v>
      </c>
      <c r="B112" s="102" t="str">
        <f>IF(AND(C112&lt;&gt;"",C112&lt;&gt;" -  -  -  -  - "),VLOOKUP(C112,exp!$A$8:$B$507,2,FALSE),"")</f>
        <v/>
      </c>
      <c r="C112" s="60"/>
      <c r="D112" s="68"/>
      <c r="E112" s="60"/>
      <c r="F112" s="133" t="str">
        <f>IF(E112&gt;0,IF(ISERROR(VLOOKUP(E112,private!$S$2:$T$33,2,FALSE)),"Не е избран застраховател",VLOOKUP(E112,private!$S$2:$T$33,2,FALSE)),"Не е избран застраховател")</f>
        <v>Не е избран застраховател</v>
      </c>
      <c r="G112" s="119"/>
      <c r="H112" s="114"/>
      <c r="I112" s="114"/>
      <c r="J112" s="114"/>
      <c r="K112" s="120"/>
      <c r="L112" s="132" t="str">
        <f t="shared" si="1"/>
        <v>Няма избран разход</v>
      </c>
    </row>
    <row r="113" spans="1:12" x14ac:dyDescent="0.25">
      <c r="A113" s="69">
        <v>106</v>
      </c>
      <c r="B113" s="102" t="str">
        <f>IF(AND(C113&lt;&gt;"",C113&lt;&gt;" -  -  -  -  - "),VLOOKUP(C113,exp!$A$8:$B$507,2,FALSE),"")</f>
        <v/>
      </c>
      <c r="C113" s="60"/>
      <c r="D113" s="68"/>
      <c r="E113" s="60"/>
      <c r="F113" s="133" t="str">
        <f>IF(E113&gt;0,IF(ISERROR(VLOOKUP(E113,private!$S$2:$T$33,2,FALSE)),"Не е избран застраховател",VLOOKUP(E113,private!$S$2:$T$33,2,FALSE)),"Не е избран застраховател")</f>
        <v>Не е избран застраховател</v>
      </c>
      <c r="G113" s="119"/>
      <c r="H113" s="114"/>
      <c r="I113" s="114"/>
      <c r="J113" s="114"/>
      <c r="K113" s="120"/>
      <c r="L113" s="132" t="str">
        <f t="shared" si="1"/>
        <v>Няма избран разход</v>
      </c>
    </row>
    <row r="114" spans="1:12" x14ac:dyDescent="0.25">
      <c r="A114" s="69">
        <v>107</v>
      </c>
      <c r="B114" s="102" t="str">
        <f>IF(AND(C114&lt;&gt;"",C114&lt;&gt;" -  -  -  -  - "),VLOOKUP(C114,exp!$A$8:$B$507,2,FALSE),"")</f>
        <v/>
      </c>
      <c r="C114" s="60"/>
      <c r="D114" s="68"/>
      <c r="E114" s="60"/>
      <c r="F114" s="133" t="str">
        <f>IF(E114&gt;0,IF(ISERROR(VLOOKUP(E114,private!$S$2:$T$33,2,FALSE)),"Не е избран застраховател",VLOOKUP(E114,private!$S$2:$T$33,2,FALSE)),"Не е избран застраховател")</f>
        <v>Не е избран застраховател</v>
      </c>
      <c r="G114" s="119"/>
      <c r="H114" s="114"/>
      <c r="I114" s="114"/>
      <c r="J114" s="114"/>
      <c r="K114" s="120"/>
      <c r="L114" s="132" t="str">
        <f t="shared" si="1"/>
        <v>Няма избран разход</v>
      </c>
    </row>
    <row r="115" spans="1:12" x14ac:dyDescent="0.25">
      <c r="A115" s="69">
        <v>108</v>
      </c>
      <c r="B115" s="102" t="str">
        <f>IF(AND(C115&lt;&gt;"",C115&lt;&gt;" -  -  -  -  - "),VLOOKUP(C115,exp!$A$8:$B$507,2,FALSE),"")</f>
        <v/>
      </c>
      <c r="C115" s="60"/>
      <c r="D115" s="68"/>
      <c r="E115" s="60"/>
      <c r="F115" s="133" t="str">
        <f>IF(E115&gt;0,IF(ISERROR(VLOOKUP(E115,private!$S$2:$T$33,2,FALSE)),"Не е избран застраховател",VLOOKUP(E115,private!$S$2:$T$33,2,FALSE)),"Не е избран застраховател")</f>
        <v>Не е избран застраховател</v>
      </c>
      <c r="G115" s="119"/>
      <c r="H115" s="114"/>
      <c r="I115" s="114"/>
      <c r="J115" s="114"/>
      <c r="K115" s="120"/>
      <c r="L115" s="132" t="str">
        <f t="shared" si="1"/>
        <v>Няма избран разход</v>
      </c>
    </row>
    <row r="116" spans="1:12" x14ac:dyDescent="0.25">
      <c r="A116" s="69">
        <v>109</v>
      </c>
      <c r="B116" s="102" t="str">
        <f>IF(AND(C116&lt;&gt;"",C116&lt;&gt;" -  -  -  -  - "),VLOOKUP(C116,exp!$A$8:$B$507,2,FALSE),"")</f>
        <v/>
      </c>
      <c r="C116" s="60"/>
      <c r="D116" s="68"/>
      <c r="E116" s="60"/>
      <c r="F116" s="133" t="str">
        <f>IF(E116&gt;0,IF(ISERROR(VLOOKUP(E116,private!$S$2:$T$33,2,FALSE)),"Не е избран застраховател",VLOOKUP(E116,private!$S$2:$T$33,2,FALSE)),"Не е избран застраховател")</f>
        <v>Не е избран застраховател</v>
      </c>
      <c r="G116" s="119"/>
      <c r="H116" s="114"/>
      <c r="I116" s="114"/>
      <c r="J116" s="114"/>
      <c r="K116" s="120"/>
      <c r="L116" s="132" t="str">
        <f t="shared" si="1"/>
        <v>Няма избран разход</v>
      </c>
    </row>
    <row r="117" spans="1:12" x14ac:dyDescent="0.25">
      <c r="A117" s="69">
        <v>110</v>
      </c>
      <c r="B117" s="102" t="str">
        <f>IF(AND(C117&lt;&gt;"",C117&lt;&gt;" -  -  -  -  - "),VLOOKUP(C117,exp!$A$8:$B$507,2,FALSE),"")</f>
        <v/>
      </c>
      <c r="C117" s="60"/>
      <c r="D117" s="68"/>
      <c r="E117" s="60"/>
      <c r="F117" s="133" t="str">
        <f>IF(E117&gt;0,IF(ISERROR(VLOOKUP(E117,private!$S$2:$T$33,2,FALSE)),"Не е избран застраховател",VLOOKUP(E117,private!$S$2:$T$33,2,FALSE)),"Не е избран застраховател")</f>
        <v>Не е избран застраховател</v>
      </c>
      <c r="G117" s="119"/>
      <c r="H117" s="114"/>
      <c r="I117" s="114"/>
      <c r="J117" s="114"/>
      <c r="K117" s="120"/>
      <c r="L117" s="132" t="str">
        <f t="shared" si="1"/>
        <v>Няма избран разход</v>
      </c>
    </row>
    <row r="118" spans="1:12" x14ac:dyDescent="0.25">
      <c r="A118" s="69">
        <v>111</v>
      </c>
      <c r="B118" s="102" t="str">
        <f>IF(AND(C118&lt;&gt;"",C118&lt;&gt;" -  -  -  -  - "),VLOOKUP(C118,exp!$A$8:$B$507,2,FALSE),"")</f>
        <v/>
      </c>
      <c r="C118" s="60"/>
      <c r="D118" s="68"/>
      <c r="E118" s="60"/>
      <c r="F118" s="133" t="str">
        <f>IF(E118&gt;0,IF(ISERROR(VLOOKUP(E118,private!$S$2:$T$33,2,FALSE)),"Не е избран застраховател",VLOOKUP(E118,private!$S$2:$T$33,2,FALSE)),"Не е избран застраховател")</f>
        <v>Не е избран застраховател</v>
      </c>
      <c r="G118" s="119"/>
      <c r="H118" s="114"/>
      <c r="I118" s="114"/>
      <c r="J118" s="114"/>
      <c r="K118" s="120"/>
      <c r="L118" s="132" t="str">
        <f t="shared" si="1"/>
        <v>Няма избран разход</v>
      </c>
    </row>
    <row r="119" spans="1:12" x14ac:dyDescent="0.25">
      <c r="A119" s="69">
        <v>112</v>
      </c>
      <c r="B119" s="102" t="str">
        <f>IF(AND(C119&lt;&gt;"",C119&lt;&gt;" -  -  -  -  - "),VLOOKUP(C119,exp!$A$8:$B$507,2,FALSE),"")</f>
        <v/>
      </c>
      <c r="C119" s="60"/>
      <c r="D119" s="68"/>
      <c r="E119" s="60"/>
      <c r="F119" s="133" t="str">
        <f>IF(E119&gt;0,IF(ISERROR(VLOOKUP(E119,private!$S$2:$T$33,2,FALSE)),"Не е избран застраховател",VLOOKUP(E119,private!$S$2:$T$33,2,FALSE)),"Не е избран застраховател")</f>
        <v>Не е избран застраховател</v>
      </c>
      <c r="G119" s="119"/>
      <c r="H119" s="114"/>
      <c r="I119" s="114"/>
      <c r="J119" s="114"/>
      <c r="K119" s="120"/>
      <c r="L119" s="132" t="str">
        <f t="shared" si="1"/>
        <v>Няма избран разход</v>
      </c>
    </row>
    <row r="120" spans="1:12" x14ac:dyDescent="0.25">
      <c r="A120" s="69">
        <v>113</v>
      </c>
      <c r="B120" s="102" t="str">
        <f>IF(AND(C120&lt;&gt;"",C120&lt;&gt;" -  -  -  -  - "),VLOOKUP(C120,exp!$A$8:$B$507,2,FALSE),"")</f>
        <v/>
      </c>
      <c r="C120" s="60"/>
      <c r="D120" s="68"/>
      <c r="E120" s="60"/>
      <c r="F120" s="133" t="str">
        <f>IF(E120&gt;0,IF(ISERROR(VLOOKUP(E120,private!$S$2:$T$33,2,FALSE)),"Не е избран застраховател",VLOOKUP(E120,private!$S$2:$T$33,2,FALSE)),"Не е избран застраховател")</f>
        <v>Не е избран застраховател</v>
      </c>
      <c r="G120" s="119"/>
      <c r="H120" s="114"/>
      <c r="I120" s="114"/>
      <c r="J120" s="114"/>
      <c r="K120" s="120"/>
      <c r="L120" s="132" t="str">
        <f t="shared" si="1"/>
        <v>Няма избран разход</v>
      </c>
    </row>
    <row r="121" spans="1:12" x14ac:dyDescent="0.25">
      <c r="A121" s="69">
        <v>114</v>
      </c>
      <c r="B121" s="102" t="str">
        <f>IF(AND(C121&lt;&gt;"",C121&lt;&gt;" -  -  -  -  - "),VLOOKUP(C121,exp!$A$8:$B$507,2,FALSE),"")</f>
        <v/>
      </c>
      <c r="C121" s="60"/>
      <c r="D121" s="68"/>
      <c r="E121" s="60"/>
      <c r="F121" s="133" t="str">
        <f>IF(E121&gt;0,IF(ISERROR(VLOOKUP(E121,private!$S$2:$T$33,2,FALSE)),"Не е избран застраховател",VLOOKUP(E121,private!$S$2:$T$33,2,FALSE)),"Не е избран застраховател")</f>
        <v>Не е избран застраховател</v>
      </c>
      <c r="G121" s="119"/>
      <c r="H121" s="114"/>
      <c r="I121" s="114"/>
      <c r="J121" s="114"/>
      <c r="K121" s="120"/>
      <c r="L121" s="132" t="str">
        <f t="shared" si="1"/>
        <v>Няма избран разход</v>
      </c>
    </row>
    <row r="122" spans="1:12" x14ac:dyDescent="0.25">
      <c r="A122" s="69">
        <v>115</v>
      </c>
      <c r="B122" s="102" t="str">
        <f>IF(AND(C122&lt;&gt;"",C122&lt;&gt;" -  -  -  -  - "),VLOOKUP(C122,exp!$A$8:$B$507,2,FALSE),"")</f>
        <v/>
      </c>
      <c r="C122" s="60"/>
      <c r="D122" s="68"/>
      <c r="E122" s="60"/>
      <c r="F122" s="133" t="str">
        <f>IF(E122&gt;0,IF(ISERROR(VLOOKUP(E122,private!$S$2:$T$33,2,FALSE)),"Не е избран застраховател",VLOOKUP(E122,private!$S$2:$T$33,2,FALSE)),"Не е избран застраховател")</f>
        <v>Не е избран застраховател</v>
      </c>
      <c r="G122" s="119"/>
      <c r="H122" s="114"/>
      <c r="I122" s="114"/>
      <c r="J122" s="114"/>
      <c r="K122" s="120"/>
      <c r="L122" s="132" t="str">
        <f t="shared" si="1"/>
        <v>Няма избран разход</v>
      </c>
    </row>
    <row r="123" spans="1:12" x14ac:dyDescent="0.25">
      <c r="A123" s="69">
        <v>116</v>
      </c>
      <c r="B123" s="102" t="str">
        <f>IF(AND(C123&lt;&gt;"",C123&lt;&gt;" -  -  -  -  - "),VLOOKUP(C123,exp!$A$8:$B$507,2,FALSE),"")</f>
        <v/>
      </c>
      <c r="C123" s="60"/>
      <c r="D123" s="68"/>
      <c r="E123" s="60"/>
      <c r="F123" s="133" t="str">
        <f>IF(E123&gt;0,IF(ISERROR(VLOOKUP(E123,private!$S$2:$T$33,2,FALSE)),"Не е избран застраховател",VLOOKUP(E123,private!$S$2:$T$33,2,FALSE)),"Не е избран застраховател")</f>
        <v>Не е избран застраховател</v>
      </c>
      <c r="G123" s="119"/>
      <c r="H123" s="114"/>
      <c r="I123" s="114"/>
      <c r="J123" s="114"/>
      <c r="K123" s="120"/>
      <c r="L123" s="132" t="str">
        <f t="shared" si="1"/>
        <v>Няма избран разход</v>
      </c>
    </row>
    <row r="124" spans="1:12" x14ac:dyDescent="0.25">
      <c r="A124" s="69">
        <v>117</v>
      </c>
      <c r="B124" s="102" t="str">
        <f>IF(AND(C124&lt;&gt;"",C124&lt;&gt;" -  -  -  -  - "),VLOOKUP(C124,exp!$A$8:$B$507,2,FALSE),"")</f>
        <v/>
      </c>
      <c r="C124" s="60"/>
      <c r="D124" s="68"/>
      <c r="E124" s="60"/>
      <c r="F124" s="133" t="str">
        <f>IF(E124&gt;0,IF(ISERROR(VLOOKUP(E124,private!$S$2:$T$33,2,FALSE)),"Не е избран застраховател",VLOOKUP(E124,private!$S$2:$T$33,2,FALSE)),"Не е избран застраховател")</f>
        <v>Не е избран застраховател</v>
      </c>
      <c r="G124" s="119"/>
      <c r="H124" s="114"/>
      <c r="I124" s="114"/>
      <c r="J124" s="114"/>
      <c r="K124" s="120"/>
      <c r="L124" s="132" t="str">
        <f t="shared" si="1"/>
        <v>Няма избран разход</v>
      </c>
    </row>
    <row r="125" spans="1:12" x14ac:dyDescent="0.25">
      <c r="A125" s="69">
        <v>118</v>
      </c>
      <c r="B125" s="102" t="str">
        <f>IF(AND(C125&lt;&gt;"",C125&lt;&gt;" -  -  -  -  - "),VLOOKUP(C125,exp!$A$8:$B$507,2,FALSE),"")</f>
        <v/>
      </c>
      <c r="C125" s="60"/>
      <c r="D125" s="68"/>
      <c r="E125" s="60"/>
      <c r="F125" s="133" t="str">
        <f>IF(E125&gt;0,IF(ISERROR(VLOOKUP(E125,private!$S$2:$T$33,2,FALSE)),"Не е избран застраховател",VLOOKUP(E125,private!$S$2:$T$33,2,FALSE)),"Не е избран застраховател")</f>
        <v>Не е избран застраховател</v>
      </c>
      <c r="G125" s="119"/>
      <c r="H125" s="114"/>
      <c r="I125" s="114"/>
      <c r="J125" s="114"/>
      <c r="K125" s="120"/>
      <c r="L125" s="132" t="str">
        <f t="shared" si="1"/>
        <v>Няма избран разход</v>
      </c>
    </row>
    <row r="126" spans="1:12" x14ac:dyDescent="0.25">
      <c r="A126" s="69">
        <v>119</v>
      </c>
      <c r="B126" s="102" t="str">
        <f>IF(AND(C126&lt;&gt;"",C126&lt;&gt;" -  -  -  -  - "),VLOOKUP(C126,exp!$A$8:$B$507,2,FALSE),"")</f>
        <v/>
      </c>
      <c r="C126" s="60"/>
      <c r="D126" s="68"/>
      <c r="E126" s="60"/>
      <c r="F126" s="133" t="str">
        <f>IF(E126&gt;0,IF(ISERROR(VLOOKUP(E126,private!$S$2:$T$33,2,FALSE)),"Не е избран застраховател",VLOOKUP(E126,private!$S$2:$T$33,2,FALSE)),"Не е избран застраховател")</f>
        <v>Не е избран застраховател</v>
      </c>
      <c r="G126" s="119"/>
      <c r="H126" s="114"/>
      <c r="I126" s="114"/>
      <c r="J126" s="114"/>
      <c r="K126" s="120"/>
      <c r="L126" s="132" t="str">
        <f t="shared" si="1"/>
        <v>Няма избран разход</v>
      </c>
    </row>
    <row r="127" spans="1:12" x14ac:dyDescent="0.25">
      <c r="A127" s="69">
        <v>120</v>
      </c>
      <c r="B127" s="102" t="str">
        <f>IF(AND(C127&lt;&gt;"",C127&lt;&gt;" -  -  -  -  - "),VLOOKUP(C127,exp!$A$8:$B$507,2,FALSE),"")</f>
        <v/>
      </c>
      <c r="C127" s="60"/>
      <c r="D127" s="68"/>
      <c r="E127" s="60"/>
      <c r="F127" s="133" t="str">
        <f>IF(E127&gt;0,IF(ISERROR(VLOOKUP(E127,private!$S$2:$T$33,2,FALSE)),"Не е избран застраховател",VLOOKUP(E127,private!$S$2:$T$33,2,FALSE)),"Не е избран застраховател")</f>
        <v>Не е избран застраховател</v>
      </c>
      <c r="G127" s="119"/>
      <c r="H127" s="114"/>
      <c r="I127" s="114"/>
      <c r="J127" s="114"/>
      <c r="K127" s="120"/>
      <c r="L127" s="132" t="str">
        <f t="shared" si="1"/>
        <v>Няма избран разход</v>
      </c>
    </row>
    <row r="128" spans="1:12" x14ac:dyDescent="0.25">
      <c r="A128" s="69">
        <v>121</v>
      </c>
      <c r="B128" s="102" t="str">
        <f>IF(AND(C128&lt;&gt;"",C128&lt;&gt;" -  -  -  -  - "),VLOOKUP(C128,exp!$A$8:$B$507,2,FALSE),"")</f>
        <v/>
      </c>
      <c r="C128" s="60"/>
      <c r="D128" s="68"/>
      <c r="E128" s="60"/>
      <c r="F128" s="133" t="str">
        <f>IF(E128&gt;0,IF(ISERROR(VLOOKUP(E128,private!$S$2:$T$33,2,FALSE)),"Не е избран застраховател",VLOOKUP(E128,private!$S$2:$T$33,2,FALSE)),"Не е избран застраховател")</f>
        <v>Не е избран застраховател</v>
      </c>
      <c r="G128" s="119"/>
      <c r="H128" s="114"/>
      <c r="I128" s="114"/>
      <c r="J128" s="114"/>
      <c r="K128" s="120"/>
      <c r="L128" s="132" t="str">
        <f t="shared" si="1"/>
        <v>Няма избран разход</v>
      </c>
    </row>
    <row r="129" spans="1:12" x14ac:dyDescent="0.25">
      <c r="A129" s="69">
        <v>122</v>
      </c>
      <c r="B129" s="102" t="str">
        <f>IF(AND(C129&lt;&gt;"",C129&lt;&gt;" -  -  -  -  - "),VLOOKUP(C129,exp!$A$8:$B$507,2,FALSE),"")</f>
        <v/>
      </c>
      <c r="C129" s="60"/>
      <c r="D129" s="68"/>
      <c r="E129" s="60"/>
      <c r="F129" s="133" t="str">
        <f>IF(E129&gt;0,IF(ISERROR(VLOOKUP(E129,private!$S$2:$T$33,2,FALSE)),"Не е избран застраховател",VLOOKUP(E129,private!$S$2:$T$33,2,FALSE)),"Не е избран застраховател")</f>
        <v>Не е избран застраховател</v>
      </c>
      <c r="G129" s="119"/>
      <c r="H129" s="114"/>
      <c r="I129" s="114"/>
      <c r="J129" s="114"/>
      <c r="K129" s="120"/>
      <c r="L129" s="132" t="str">
        <f t="shared" si="1"/>
        <v>Няма избран разход</v>
      </c>
    </row>
    <row r="130" spans="1:12" x14ac:dyDescent="0.25">
      <c r="A130" s="69">
        <v>123</v>
      </c>
      <c r="B130" s="102" t="str">
        <f>IF(AND(C130&lt;&gt;"",C130&lt;&gt;" -  -  -  -  - "),VLOOKUP(C130,exp!$A$8:$B$507,2,FALSE),"")</f>
        <v/>
      </c>
      <c r="C130" s="60"/>
      <c r="D130" s="68"/>
      <c r="E130" s="60"/>
      <c r="F130" s="133" t="str">
        <f>IF(E130&gt;0,IF(ISERROR(VLOOKUP(E130,private!$S$2:$T$33,2,FALSE)),"Не е избран застраховател",VLOOKUP(E130,private!$S$2:$T$33,2,FALSE)),"Не е избран застраховател")</f>
        <v>Не е избран застраховател</v>
      </c>
      <c r="G130" s="119"/>
      <c r="H130" s="114"/>
      <c r="I130" s="114"/>
      <c r="J130" s="114"/>
      <c r="K130" s="120"/>
      <c r="L130" s="132" t="str">
        <f t="shared" si="1"/>
        <v>Няма избран разход</v>
      </c>
    </row>
    <row r="131" spans="1:12" x14ac:dyDescent="0.25">
      <c r="A131" s="69">
        <v>124</v>
      </c>
      <c r="B131" s="102" t="str">
        <f>IF(AND(C131&lt;&gt;"",C131&lt;&gt;" -  -  -  -  - "),VLOOKUP(C131,exp!$A$8:$B$507,2,FALSE),"")</f>
        <v/>
      </c>
      <c r="C131" s="60"/>
      <c r="D131" s="68"/>
      <c r="E131" s="60"/>
      <c r="F131" s="133" t="str">
        <f>IF(E131&gt;0,IF(ISERROR(VLOOKUP(E131,private!$S$2:$T$33,2,FALSE)),"Не е избран застраховател",VLOOKUP(E131,private!$S$2:$T$33,2,FALSE)),"Не е избран застраховател")</f>
        <v>Не е избран застраховател</v>
      </c>
      <c r="G131" s="119"/>
      <c r="H131" s="114"/>
      <c r="I131" s="114"/>
      <c r="J131" s="114"/>
      <c r="K131" s="120"/>
      <c r="L131" s="132" t="str">
        <f t="shared" si="1"/>
        <v>Няма избран разход</v>
      </c>
    </row>
    <row r="132" spans="1:12" x14ac:dyDescent="0.25">
      <c r="A132" s="69">
        <v>125</v>
      </c>
      <c r="B132" s="102" t="str">
        <f>IF(AND(C132&lt;&gt;"",C132&lt;&gt;" -  -  -  -  - "),VLOOKUP(C132,exp!$A$8:$B$507,2,FALSE),"")</f>
        <v/>
      </c>
      <c r="C132" s="60"/>
      <c r="D132" s="68"/>
      <c r="E132" s="60"/>
      <c r="F132" s="133" t="str">
        <f>IF(E132&gt;0,IF(ISERROR(VLOOKUP(E132,private!$S$2:$T$33,2,FALSE)),"Не е избран застраховател",VLOOKUP(E132,private!$S$2:$T$33,2,FALSE)),"Не е избран застраховател")</f>
        <v>Не е избран застраховател</v>
      </c>
      <c r="G132" s="119"/>
      <c r="H132" s="114"/>
      <c r="I132" s="114"/>
      <c r="J132" s="114"/>
      <c r="K132" s="120"/>
      <c r="L132" s="132" t="str">
        <f t="shared" si="1"/>
        <v>Няма избран разход</v>
      </c>
    </row>
    <row r="133" spans="1:12" x14ac:dyDescent="0.25">
      <c r="A133" s="69">
        <v>126</v>
      </c>
      <c r="B133" s="102" t="str">
        <f>IF(AND(C133&lt;&gt;"",C133&lt;&gt;" -  -  -  -  - "),VLOOKUP(C133,exp!$A$8:$B$507,2,FALSE),"")</f>
        <v/>
      </c>
      <c r="C133" s="60"/>
      <c r="D133" s="68"/>
      <c r="E133" s="60"/>
      <c r="F133" s="133" t="str">
        <f>IF(E133&gt;0,IF(ISERROR(VLOOKUP(E133,private!$S$2:$T$33,2,FALSE)),"Не е избран застраховател",VLOOKUP(E133,private!$S$2:$T$33,2,FALSE)),"Не е избран застраховател")</f>
        <v>Не е избран застраховател</v>
      </c>
      <c r="G133" s="119"/>
      <c r="H133" s="114"/>
      <c r="I133" s="114"/>
      <c r="J133" s="114"/>
      <c r="K133" s="120"/>
      <c r="L133" s="132" t="str">
        <f t="shared" si="1"/>
        <v>Няма избран разход</v>
      </c>
    </row>
    <row r="134" spans="1:12" x14ac:dyDescent="0.25">
      <c r="A134" s="69">
        <v>127</v>
      </c>
      <c r="B134" s="102" t="str">
        <f>IF(AND(C134&lt;&gt;"",C134&lt;&gt;" -  -  -  -  - "),VLOOKUP(C134,exp!$A$8:$B$507,2,FALSE),"")</f>
        <v/>
      </c>
      <c r="C134" s="60"/>
      <c r="D134" s="68"/>
      <c r="E134" s="60"/>
      <c r="F134" s="133" t="str">
        <f>IF(E134&gt;0,IF(ISERROR(VLOOKUP(E134,private!$S$2:$T$33,2,FALSE)),"Не е избран застраховател",VLOOKUP(E134,private!$S$2:$T$33,2,FALSE)),"Не е избран застраховател")</f>
        <v>Не е избран застраховател</v>
      </c>
      <c r="G134" s="119"/>
      <c r="H134" s="114"/>
      <c r="I134" s="114"/>
      <c r="J134" s="114"/>
      <c r="K134" s="120"/>
      <c r="L134" s="132" t="str">
        <f t="shared" si="1"/>
        <v>Няма избран разход</v>
      </c>
    </row>
    <row r="135" spans="1:12" x14ac:dyDescent="0.25">
      <c r="A135" s="69">
        <v>128</v>
      </c>
      <c r="B135" s="102" t="str">
        <f>IF(AND(C135&lt;&gt;"",C135&lt;&gt;" -  -  -  -  - "),VLOOKUP(C135,exp!$A$8:$B$507,2,FALSE),"")</f>
        <v/>
      </c>
      <c r="C135" s="60"/>
      <c r="D135" s="68"/>
      <c r="E135" s="60"/>
      <c r="F135" s="133" t="str">
        <f>IF(E135&gt;0,IF(ISERROR(VLOOKUP(E135,private!$S$2:$T$33,2,FALSE)),"Не е избран застраховател",VLOOKUP(E135,private!$S$2:$T$33,2,FALSE)),"Не е избран застраховател")</f>
        <v>Не е избран застраховател</v>
      </c>
      <c r="G135" s="119"/>
      <c r="H135" s="114"/>
      <c r="I135" s="114"/>
      <c r="J135" s="114"/>
      <c r="K135" s="120"/>
      <c r="L135" s="132" t="str">
        <f t="shared" si="1"/>
        <v>Няма избран разход</v>
      </c>
    </row>
    <row r="136" spans="1:12" x14ac:dyDescent="0.25">
      <c r="A136" s="69">
        <v>129</v>
      </c>
      <c r="B136" s="102" t="str">
        <f>IF(AND(C136&lt;&gt;"",C136&lt;&gt;" -  -  -  -  - "),VLOOKUP(C136,exp!$A$8:$B$507,2,FALSE),"")</f>
        <v/>
      </c>
      <c r="C136" s="60"/>
      <c r="D136" s="68"/>
      <c r="E136" s="60"/>
      <c r="F136" s="133" t="str">
        <f>IF(E136&gt;0,IF(ISERROR(VLOOKUP(E136,private!$S$2:$T$33,2,FALSE)),"Не е избран застраховател",VLOOKUP(E136,private!$S$2:$T$33,2,FALSE)),"Не е избран застраховател")</f>
        <v>Не е избран застраховател</v>
      </c>
      <c r="G136" s="119"/>
      <c r="H136" s="114"/>
      <c r="I136" s="114"/>
      <c r="J136" s="114"/>
      <c r="K136" s="120"/>
      <c r="L136" s="132" t="str">
        <f t="shared" si="1"/>
        <v>Няма избран разход</v>
      </c>
    </row>
    <row r="137" spans="1:12" x14ac:dyDescent="0.25">
      <c r="A137" s="69">
        <v>130</v>
      </c>
      <c r="B137" s="102" t="str">
        <f>IF(AND(C137&lt;&gt;"",C137&lt;&gt;" -  -  -  -  - "),VLOOKUP(C137,exp!$A$8:$B$507,2,FALSE),"")</f>
        <v/>
      </c>
      <c r="C137" s="60"/>
      <c r="D137" s="68"/>
      <c r="E137" s="60"/>
      <c r="F137" s="133" t="str">
        <f>IF(E137&gt;0,IF(ISERROR(VLOOKUP(E137,private!$S$2:$T$33,2,FALSE)),"Не е избран застраховател",VLOOKUP(E137,private!$S$2:$T$33,2,FALSE)),"Не е избран застраховател")</f>
        <v>Не е избран застраховател</v>
      </c>
      <c r="G137" s="119"/>
      <c r="H137" s="114"/>
      <c r="I137" s="114"/>
      <c r="J137" s="114"/>
      <c r="K137" s="120"/>
      <c r="L137" s="132" t="str">
        <f t="shared" ref="L137:L200" si="2">IF(B137&lt;&gt;"",IF(AND(D137&lt;&gt;"",E137&lt;&gt;"",G137&lt;&gt;"",H137&lt;&gt;"",I137&lt;&gt;"",J137&lt;&gt;"",K137&lt;&gt;""),"","Задължителни полета - Застраховател/Обезщетените/Номер полица/Дата/Премия"),"Няма избран разход")</f>
        <v>Няма избран разход</v>
      </c>
    </row>
    <row r="138" spans="1:12" x14ac:dyDescent="0.25">
      <c r="A138" s="69">
        <v>131</v>
      </c>
      <c r="B138" s="102" t="str">
        <f>IF(AND(C138&lt;&gt;"",C138&lt;&gt;" -  -  -  -  - "),VLOOKUP(C138,exp!$A$8:$B$507,2,FALSE),"")</f>
        <v/>
      </c>
      <c r="C138" s="60"/>
      <c r="D138" s="68"/>
      <c r="E138" s="60"/>
      <c r="F138" s="133" t="str">
        <f>IF(E138&gt;0,IF(ISERROR(VLOOKUP(E138,private!$S$2:$T$33,2,FALSE)),"Не е избран застраховател",VLOOKUP(E138,private!$S$2:$T$33,2,FALSE)),"Не е избран застраховател")</f>
        <v>Не е избран застраховател</v>
      </c>
      <c r="G138" s="119"/>
      <c r="H138" s="114"/>
      <c r="I138" s="114"/>
      <c r="J138" s="114"/>
      <c r="K138" s="120"/>
      <c r="L138" s="132" t="str">
        <f t="shared" si="2"/>
        <v>Няма избран разход</v>
      </c>
    </row>
    <row r="139" spans="1:12" x14ac:dyDescent="0.25">
      <c r="A139" s="69">
        <v>132</v>
      </c>
      <c r="B139" s="102" t="str">
        <f>IF(AND(C139&lt;&gt;"",C139&lt;&gt;" -  -  -  -  - "),VLOOKUP(C139,exp!$A$8:$B$507,2,FALSE),"")</f>
        <v/>
      </c>
      <c r="C139" s="60"/>
      <c r="D139" s="68"/>
      <c r="E139" s="60"/>
      <c r="F139" s="133" t="str">
        <f>IF(E139&gt;0,IF(ISERROR(VLOOKUP(E139,private!$S$2:$T$33,2,FALSE)),"Не е избран застраховател",VLOOKUP(E139,private!$S$2:$T$33,2,FALSE)),"Не е избран застраховател")</f>
        <v>Не е избран застраховател</v>
      </c>
      <c r="G139" s="119"/>
      <c r="H139" s="114"/>
      <c r="I139" s="114"/>
      <c r="J139" s="114"/>
      <c r="K139" s="120"/>
      <c r="L139" s="132" t="str">
        <f t="shared" si="2"/>
        <v>Няма избран разход</v>
      </c>
    </row>
    <row r="140" spans="1:12" x14ac:dyDescent="0.25">
      <c r="A140" s="69">
        <v>133</v>
      </c>
      <c r="B140" s="102" t="str">
        <f>IF(AND(C140&lt;&gt;"",C140&lt;&gt;" -  -  -  -  - "),VLOOKUP(C140,exp!$A$8:$B$507,2,FALSE),"")</f>
        <v/>
      </c>
      <c r="C140" s="60"/>
      <c r="D140" s="68"/>
      <c r="E140" s="60"/>
      <c r="F140" s="133" t="str">
        <f>IF(E140&gt;0,IF(ISERROR(VLOOKUP(E140,private!$S$2:$T$33,2,FALSE)),"Не е избран застраховател",VLOOKUP(E140,private!$S$2:$T$33,2,FALSE)),"Не е избран застраховател")</f>
        <v>Не е избран застраховател</v>
      </c>
      <c r="G140" s="119"/>
      <c r="H140" s="114"/>
      <c r="I140" s="114"/>
      <c r="J140" s="114"/>
      <c r="K140" s="120"/>
      <c r="L140" s="132" t="str">
        <f t="shared" si="2"/>
        <v>Няма избран разход</v>
      </c>
    </row>
    <row r="141" spans="1:12" x14ac:dyDescent="0.25">
      <c r="A141" s="69">
        <v>134</v>
      </c>
      <c r="B141" s="102" t="str">
        <f>IF(AND(C141&lt;&gt;"",C141&lt;&gt;" -  -  -  -  - "),VLOOKUP(C141,exp!$A$8:$B$507,2,FALSE),"")</f>
        <v/>
      </c>
      <c r="C141" s="60"/>
      <c r="D141" s="68"/>
      <c r="E141" s="60"/>
      <c r="F141" s="133" t="str">
        <f>IF(E141&gt;0,IF(ISERROR(VLOOKUP(E141,private!$S$2:$T$33,2,FALSE)),"Не е избран застраховател",VLOOKUP(E141,private!$S$2:$T$33,2,FALSE)),"Не е избран застраховател")</f>
        <v>Не е избран застраховател</v>
      </c>
      <c r="G141" s="119"/>
      <c r="H141" s="114"/>
      <c r="I141" s="114"/>
      <c r="J141" s="114"/>
      <c r="K141" s="120"/>
      <c r="L141" s="132" t="str">
        <f t="shared" si="2"/>
        <v>Няма избран разход</v>
      </c>
    </row>
    <row r="142" spans="1:12" x14ac:dyDescent="0.25">
      <c r="A142" s="69">
        <v>135</v>
      </c>
      <c r="B142" s="102" t="str">
        <f>IF(AND(C142&lt;&gt;"",C142&lt;&gt;" -  -  -  -  - "),VLOOKUP(C142,exp!$A$8:$B$507,2,FALSE),"")</f>
        <v/>
      </c>
      <c r="C142" s="60"/>
      <c r="D142" s="68"/>
      <c r="E142" s="60"/>
      <c r="F142" s="133" t="str">
        <f>IF(E142&gt;0,IF(ISERROR(VLOOKUP(E142,private!$S$2:$T$33,2,FALSE)),"Не е избран застраховател",VLOOKUP(E142,private!$S$2:$T$33,2,FALSE)),"Не е избран застраховател")</f>
        <v>Не е избран застраховател</v>
      </c>
      <c r="G142" s="119"/>
      <c r="H142" s="114"/>
      <c r="I142" s="114"/>
      <c r="J142" s="114"/>
      <c r="K142" s="120"/>
      <c r="L142" s="132" t="str">
        <f t="shared" si="2"/>
        <v>Няма избран разход</v>
      </c>
    </row>
    <row r="143" spans="1:12" x14ac:dyDescent="0.25">
      <c r="A143" s="69">
        <v>136</v>
      </c>
      <c r="B143" s="102" t="str">
        <f>IF(AND(C143&lt;&gt;"",C143&lt;&gt;" -  -  -  -  - "),VLOOKUP(C143,exp!$A$8:$B$507,2,FALSE),"")</f>
        <v/>
      </c>
      <c r="C143" s="60"/>
      <c r="D143" s="68"/>
      <c r="E143" s="60"/>
      <c r="F143" s="133" t="str">
        <f>IF(E143&gt;0,IF(ISERROR(VLOOKUP(E143,private!$S$2:$T$33,2,FALSE)),"Не е избран застраховател",VLOOKUP(E143,private!$S$2:$T$33,2,FALSE)),"Не е избран застраховател")</f>
        <v>Не е избран застраховател</v>
      </c>
      <c r="G143" s="119"/>
      <c r="H143" s="114"/>
      <c r="I143" s="114"/>
      <c r="J143" s="114"/>
      <c r="K143" s="120"/>
      <c r="L143" s="132" t="str">
        <f t="shared" si="2"/>
        <v>Няма избран разход</v>
      </c>
    </row>
    <row r="144" spans="1:12" x14ac:dyDescent="0.25">
      <c r="A144" s="69">
        <v>137</v>
      </c>
      <c r="B144" s="102" t="str">
        <f>IF(AND(C144&lt;&gt;"",C144&lt;&gt;" -  -  -  -  - "),VLOOKUP(C144,exp!$A$8:$B$507,2,FALSE),"")</f>
        <v/>
      </c>
      <c r="C144" s="60"/>
      <c r="D144" s="68"/>
      <c r="E144" s="60"/>
      <c r="F144" s="133" t="str">
        <f>IF(E144&gt;0,IF(ISERROR(VLOOKUP(E144,private!$S$2:$T$33,2,FALSE)),"Не е избран застраховател",VLOOKUP(E144,private!$S$2:$T$33,2,FALSE)),"Не е избран застраховател")</f>
        <v>Не е избран застраховател</v>
      </c>
      <c r="G144" s="119"/>
      <c r="H144" s="114"/>
      <c r="I144" s="114"/>
      <c r="J144" s="114"/>
      <c r="K144" s="120"/>
      <c r="L144" s="132" t="str">
        <f t="shared" si="2"/>
        <v>Няма избран разход</v>
      </c>
    </row>
    <row r="145" spans="1:12" x14ac:dyDescent="0.25">
      <c r="A145" s="69">
        <v>138</v>
      </c>
      <c r="B145" s="102" t="str">
        <f>IF(AND(C145&lt;&gt;"",C145&lt;&gt;" -  -  -  -  - "),VLOOKUP(C145,exp!$A$8:$B$507,2,FALSE),"")</f>
        <v/>
      </c>
      <c r="C145" s="60"/>
      <c r="D145" s="68"/>
      <c r="E145" s="60"/>
      <c r="F145" s="133" t="str">
        <f>IF(E145&gt;0,IF(ISERROR(VLOOKUP(E145,private!$S$2:$T$33,2,FALSE)),"Не е избран застраховател",VLOOKUP(E145,private!$S$2:$T$33,2,FALSE)),"Не е избран застраховател")</f>
        <v>Не е избран застраховател</v>
      </c>
      <c r="G145" s="119"/>
      <c r="H145" s="114"/>
      <c r="I145" s="114"/>
      <c r="J145" s="114"/>
      <c r="K145" s="120"/>
      <c r="L145" s="132" t="str">
        <f t="shared" si="2"/>
        <v>Няма избран разход</v>
      </c>
    </row>
    <row r="146" spans="1:12" x14ac:dyDescent="0.25">
      <c r="A146" s="69">
        <v>139</v>
      </c>
      <c r="B146" s="102" t="str">
        <f>IF(AND(C146&lt;&gt;"",C146&lt;&gt;" -  -  -  -  - "),VLOOKUP(C146,exp!$A$8:$B$507,2,FALSE),"")</f>
        <v/>
      </c>
      <c r="C146" s="60"/>
      <c r="D146" s="68"/>
      <c r="E146" s="60"/>
      <c r="F146" s="133" t="str">
        <f>IF(E146&gt;0,IF(ISERROR(VLOOKUP(E146,private!$S$2:$T$33,2,FALSE)),"Не е избран застраховател",VLOOKUP(E146,private!$S$2:$T$33,2,FALSE)),"Не е избран застраховател")</f>
        <v>Не е избран застраховател</v>
      </c>
      <c r="G146" s="119"/>
      <c r="H146" s="114"/>
      <c r="I146" s="114"/>
      <c r="J146" s="114"/>
      <c r="K146" s="120"/>
      <c r="L146" s="132" t="str">
        <f t="shared" si="2"/>
        <v>Няма избран разход</v>
      </c>
    </row>
    <row r="147" spans="1:12" x14ac:dyDescent="0.25">
      <c r="A147" s="69">
        <v>140</v>
      </c>
      <c r="B147" s="102" t="str">
        <f>IF(AND(C147&lt;&gt;"",C147&lt;&gt;" -  -  -  -  - "),VLOOKUP(C147,exp!$A$8:$B$507,2,FALSE),"")</f>
        <v/>
      </c>
      <c r="C147" s="60"/>
      <c r="D147" s="68"/>
      <c r="E147" s="60"/>
      <c r="F147" s="133" t="str">
        <f>IF(E147&gt;0,IF(ISERROR(VLOOKUP(E147,private!$S$2:$T$33,2,FALSE)),"Не е избран застраховател",VLOOKUP(E147,private!$S$2:$T$33,2,FALSE)),"Не е избран застраховател")</f>
        <v>Не е избран застраховател</v>
      </c>
      <c r="G147" s="119"/>
      <c r="H147" s="114"/>
      <c r="I147" s="114"/>
      <c r="J147" s="114"/>
      <c r="K147" s="120"/>
      <c r="L147" s="132" t="str">
        <f t="shared" si="2"/>
        <v>Няма избран разход</v>
      </c>
    </row>
    <row r="148" spans="1:12" x14ac:dyDescent="0.25">
      <c r="A148" s="69">
        <v>141</v>
      </c>
      <c r="B148" s="102" t="str">
        <f>IF(AND(C148&lt;&gt;"",C148&lt;&gt;" -  -  -  -  - "),VLOOKUP(C148,exp!$A$8:$B$507,2,FALSE),"")</f>
        <v/>
      </c>
      <c r="C148" s="60"/>
      <c r="D148" s="68"/>
      <c r="E148" s="60"/>
      <c r="F148" s="133" t="str">
        <f>IF(E148&gt;0,IF(ISERROR(VLOOKUP(E148,private!$S$2:$T$33,2,FALSE)),"Не е избран застраховател",VLOOKUP(E148,private!$S$2:$T$33,2,FALSE)),"Не е избран застраховател")</f>
        <v>Не е избран застраховател</v>
      </c>
      <c r="G148" s="119"/>
      <c r="H148" s="114"/>
      <c r="I148" s="114"/>
      <c r="J148" s="114"/>
      <c r="K148" s="120"/>
      <c r="L148" s="132" t="str">
        <f t="shared" si="2"/>
        <v>Няма избран разход</v>
      </c>
    </row>
    <row r="149" spans="1:12" x14ac:dyDescent="0.25">
      <c r="A149" s="69">
        <v>142</v>
      </c>
      <c r="B149" s="102" t="str">
        <f>IF(AND(C149&lt;&gt;"",C149&lt;&gt;" -  -  -  -  - "),VLOOKUP(C149,exp!$A$8:$B$507,2,FALSE),"")</f>
        <v/>
      </c>
      <c r="C149" s="60"/>
      <c r="D149" s="68"/>
      <c r="E149" s="60"/>
      <c r="F149" s="133" t="str">
        <f>IF(E149&gt;0,IF(ISERROR(VLOOKUP(E149,private!$S$2:$T$33,2,FALSE)),"Не е избран застраховател",VLOOKUP(E149,private!$S$2:$T$33,2,FALSE)),"Не е избран застраховател")</f>
        <v>Не е избран застраховател</v>
      </c>
      <c r="G149" s="119"/>
      <c r="H149" s="114"/>
      <c r="I149" s="114"/>
      <c r="J149" s="114"/>
      <c r="K149" s="120"/>
      <c r="L149" s="132" t="str">
        <f t="shared" si="2"/>
        <v>Няма избран разход</v>
      </c>
    </row>
    <row r="150" spans="1:12" x14ac:dyDescent="0.25">
      <c r="A150" s="69">
        <v>143</v>
      </c>
      <c r="B150" s="102" t="str">
        <f>IF(AND(C150&lt;&gt;"",C150&lt;&gt;" -  -  -  -  - "),VLOOKUP(C150,exp!$A$8:$B$507,2,FALSE),"")</f>
        <v/>
      </c>
      <c r="C150" s="60"/>
      <c r="D150" s="68"/>
      <c r="E150" s="60"/>
      <c r="F150" s="133" t="str">
        <f>IF(E150&gt;0,IF(ISERROR(VLOOKUP(E150,private!$S$2:$T$33,2,FALSE)),"Не е избран застраховател",VLOOKUP(E150,private!$S$2:$T$33,2,FALSE)),"Не е избран застраховател")</f>
        <v>Не е избран застраховател</v>
      </c>
      <c r="G150" s="119"/>
      <c r="H150" s="114"/>
      <c r="I150" s="114"/>
      <c r="J150" s="114"/>
      <c r="K150" s="120"/>
      <c r="L150" s="132" t="str">
        <f t="shared" si="2"/>
        <v>Няма избран разход</v>
      </c>
    </row>
    <row r="151" spans="1:12" x14ac:dyDescent="0.25">
      <c r="A151" s="69">
        <v>144</v>
      </c>
      <c r="B151" s="102" t="str">
        <f>IF(AND(C151&lt;&gt;"",C151&lt;&gt;" -  -  -  -  - "),VLOOKUP(C151,exp!$A$8:$B$507,2,FALSE),"")</f>
        <v/>
      </c>
      <c r="C151" s="60"/>
      <c r="D151" s="68"/>
      <c r="E151" s="60"/>
      <c r="F151" s="133" t="str">
        <f>IF(E151&gt;0,IF(ISERROR(VLOOKUP(E151,private!$S$2:$T$33,2,FALSE)),"Не е избран застраховател",VLOOKUP(E151,private!$S$2:$T$33,2,FALSE)),"Не е избран застраховател")</f>
        <v>Не е избран застраховател</v>
      </c>
      <c r="G151" s="119"/>
      <c r="H151" s="114"/>
      <c r="I151" s="114"/>
      <c r="J151" s="114"/>
      <c r="K151" s="120"/>
      <c r="L151" s="132" t="str">
        <f t="shared" si="2"/>
        <v>Няма избран разход</v>
      </c>
    </row>
    <row r="152" spans="1:12" x14ac:dyDescent="0.25">
      <c r="A152" s="69">
        <v>145</v>
      </c>
      <c r="B152" s="102" t="str">
        <f>IF(AND(C152&lt;&gt;"",C152&lt;&gt;" -  -  -  -  - "),VLOOKUP(C152,exp!$A$8:$B$507,2,FALSE),"")</f>
        <v/>
      </c>
      <c r="C152" s="60"/>
      <c r="D152" s="68"/>
      <c r="E152" s="60"/>
      <c r="F152" s="133" t="str">
        <f>IF(E152&gt;0,IF(ISERROR(VLOOKUP(E152,private!$S$2:$T$33,2,FALSE)),"Не е избран застраховател",VLOOKUP(E152,private!$S$2:$T$33,2,FALSE)),"Не е избран застраховател")</f>
        <v>Не е избран застраховател</v>
      </c>
      <c r="G152" s="119"/>
      <c r="H152" s="114"/>
      <c r="I152" s="114"/>
      <c r="J152" s="114"/>
      <c r="K152" s="120"/>
      <c r="L152" s="132" t="str">
        <f t="shared" si="2"/>
        <v>Няма избран разход</v>
      </c>
    </row>
    <row r="153" spans="1:12" x14ac:dyDescent="0.25">
      <c r="A153" s="69">
        <v>146</v>
      </c>
      <c r="B153" s="102" t="str">
        <f>IF(AND(C153&lt;&gt;"",C153&lt;&gt;" -  -  -  -  - "),VLOOKUP(C153,exp!$A$8:$B$507,2,FALSE),"")</f>
        <v/>
      </c>
      <c r="C153" s="60"/>
      <c r="D153" s="68"/>
      <c r="E153" s="60"/>
      <c r="F153" s="133" t="str">
        <f>IF(E153&gt;0,IF(ISERROR(VLOOKUP(E153,private!$S$2:$T$33,2,FALSE)),"Не е избран застраховател",VLOOKUP(E153,private!$S$2:$T$33,2,FALSE)),"Не е избран застраховател")</f>
        <v>Не е избран застраховател</v>
      </c>
      <c r="G153" s="119"/>
      <c r="H153" s="114"/>
      <c r="I153" s="114"/>
      <c r="J153" s="114"/>
      <c r="K153" s="120"/>
      <c r="L153" s="132" t="str">
        <f t="shared" si="2"/>
        <v>Няма избран разход</v>
      </c>
    </row>
    <row r="154" spans="1:12" x14ac:dyDescent="0.25">
      <c r="A154" s="69">
        <v>147</v>
      </c>
      <c r="B154" s="102" t="str">
        <f>IF(AND(C154&lt;&gt;"",C154&lt;&gt;" -  -  -  -  - "),VLOOKUP(C154,exp!$A$8:$B$507,2,FALSE),"")</f>
        <v/>
      </c>
      <c r="C154" s="60"/>
      <c r="D154" s="68"/>
      <c r="E154" s="60"/>
      <c r="F154" s="133" t="str">
        <f>IF(E154&gt;0,IF(ISERROR(VLOOKUP(E154,private!$S$2:$T$33,2,FALSE)),"Не е избран застраховател",VLOOKUP(E154,private!$S$2:$T$33,2,FALSE)),"Не е избран застраховател")</f>
        <v>Не е избран застраховател</v>
      </c>
      <c r="G154" s="119"/>
      <c r="H154" s="114"/>
      <c r="I154" s="114"/>
      <c r="J154" s="114"/>
      <c r="K154" s="120"/>
      <c r="L154" s="132" t="str">
        <f t="shared" si="2"/>
        <v>Няма избран разход</v>
      </c>
    </row>
    <row r="155" spans="1:12" x14ac:dyDescent="0.25">
      <c r="A155" s="69">
        <v>148</v>
      </c>
      <c r="B155" s="102" t="str">
        <f>IF(AND(C155&lt;&gt;"",C155&lt;&gt;" -  -  -  -  - "),VLOOKUP(C155,exp!$A$8:$B$507,2,FALSE),"")</f>
        <v/>
      </c>
      <c r="C155" s="60"/>
      <c r="D155" s="68"/>
      <c r="E155" s="60"/>
      <c r="F155" s="133" t="str">
        <f>IF(E155&gt;0,IF(ISERROR(VLOOKUP(E155,private!$S$2:$T$33,2,FALSE)),"Не е избран застраховател",VLOOKUP(E155,private!$S$2:$T$33,2,FALSE)),"Не е избран застраховател")</f>
        <v>Не е избран застраховател</v>
      </c>
      <c r="G155" s="119"/>
      <c r="H155" s="114"/>
      <c r="I155" s="114"/>
      <c r="J155" s="114"/>
      <c r="K155" s="120"/>
      <c r="L155" s="132" t="str">
        <f t="shared" si="2"/>
        <v>Няма избран разход</v>
      </c>
    </row>
    <row r="156" spans="1:12" x14ac:dyDescent="0.25">
      <c r="A156" s="69">
        <v>149</v>
      </c>
      <c r="B156" s="102" t="str">
        <f>IF(AND(C156&lt;&gt;"",C156&lt;&gt;" -  -  -  -  - "),VLOOKUP(C156,exp!$A$8:$B$507,2,FALSE),"")</f>
        <v/>
      </c>
      <c r="C156" s="60"/>
      <c r="D156" s="68"/>
      <c r="E156" s="60"/>
      <c r="F156" s="133" t="str">
        <f>IF(E156&gt;0,IF(ISERROR(VLOOKUP(E156,private!$S$2:$T$33,2,FALSE)),"Не е избран застраховател",VLOOKUP(E156,private!$S$2:$T$33,2,FALSE)),"Не е избран застраховател")</f>
        <v>Не е избран застраховател</v>
      </c>
      <c r="G156" s="119"/>
      <c r="H156" s="114"/>
      <c r="I156" s="114"/>
      <c r="J156" s="114"/>
      <c r="K156" s="120"/>
      <c r="L156" s="132" t="str">
        <f t="shared" si="2"/>
        <v>Няма избран разход</v>
      </c>
    </row>
    <row r="157" spans="1:12" x14ac:dyDescent="0.25">
      <c r="A157" s="69">
        <v>150</v>
      </c>
      <c r="B157" s="102" t="str">
        <f>IF(AND(C157&lt;&gt;"",C157&lt;&gt;" -  -  -  -  - "),VLOOKUP(C157,exp!$A$8:$B$507,2,FALSE),"")</f>
        <v/>
      </c>
      <c r="C157" s="60"/>
      <c r="D157" s="68"/>
      <c r="E157" s="60"/>
      <c r="F157" s="133" t="str">
        <f>IF(E157&gt;0,IF(ISERROR(VLOOKUP(E157,private!$S$2:$T$33,2,FALSE)),"Не е избран застраховател",VLOOKUP(E157,private!$S$2:$T$33,2,FALSE)),"Не е избран застраховател")</f>
        <v>Не е избран застраховател</v>
      </c>
      <c r="G157" s="119"/>
      <c r="H157" s="114"/>
      <c r="I157" s="114"/>
      <c r="J157" s="114"/>
      <c r="K157" s="120"/>
      <c r="L157" s="132" t="str">
        <f t="shared" si="2"/>
        <v>Няма избран разход</v>
      </c>
    </row>
    <row r="158" spans="1:12" x14ac:dyDescent="0.25">
      <c r="A158" s="69">
        <v>151</v>
      </c>
      <c r="B158" s="102" t="str">
        <f>IF(AND(C158&lt;&gt;"",C158&lt;&gt;" -  -  -  -  - "),VLOOKUP(C158,exp!$A$8:$B$507,2,FALSE),"")</f>
        <v/>
      </c>
      <c r="C158" s="60"/>
      <c r="D158" s="68"/>
      <c r="E158" s="60"/>
      <c r="F158" s="133" t="str">
        <f>IF(E158&gt;0,IF(ISERROR(VLOOKUP(E158,private!$S$2:$T$33,2,FALSE)),"Не е избран застраховател",VLOOKUP(E158,private!$S$2:$T$33,2,FALSE)),"Не е избран застраховател")</f>
        <v>Не е избран застраховател</v>
      </c>
      <c r="G158" s="119"/>
      <c r="H158" s="114"/>
      <c r="I158" s="114"/>
      <c r="J158" s="114"/>
      <c r="K158" s="120"/>
      <c r="L158" s="132" t="str">
        <f t="shared" si="2"/>
        <v>Няма избран разход</v>
      </c>
    </row>
    <row r="159" spans="1:12" x14ac:dyDescent="0.25">
      <c r="A159" s="69">
        <v>152</v>
      </c>
      <c r="B159" s="102" t="str">
        <f>IF(AND(C159&lt;&gt;"",C159&lt;&gt;" -  -  -  -  - "),VLOOKUP(C159,exp!$A$8:$B$507,2,FALSE),"")</f>
        <v/>
      </c>
      <c r="C159" s="60"/>
      <c r="D159" s="68"/>
      <c r="E159" s="60"/>
      <c r="F159" s="133" t="str">
        <f>IF(E159&gt;0,IF(ISERROR(VLOOKUP(E159,private!$S$2:$T$33,2,FALSE)),"Не е избран застраховател",VLOOKUP(E159,private!$S$2:$T$33,2,FALSE)),"Не е избран застраховател")</f>
        <v>Не е избран застраховател</v>
      </c>
      <c r="G159" s="119"/>
      <c r="H159" s="114"/>
      <c r="I159" s="114"/>
      <c r="J159" s="114"/>
      <c r="K159" s="120"/>
      <c r="L159" s="132" t="str">
        <f t="shared" si="2"/>
        <v>Няма избран разход</v>
      </c>
    </row>
    <row r="160" spans="1:12" x14ac:dyDescent="0.25">
      <c r="A160" s="69">
        <v>153</v>
      </c>
      <c r="B160" s="102" t="str">
        <f>IF(AND(C160&lt;&gt;"",C160&lt;&gt;" -  -  -  -  - "),VLOOKUP(C160,exp!$A$8:$B$507,2,FALSE),"")</f>
        <v/>
      </c>
      <c r="C160" s="60"/>
      <c r="D160" s="68"/>
      <c r="E160" s="60"/>
      <c r="F160" s="133" t="str">
        <f>IF(E160&gt;0,IF(ISERROR(VLOOKUP(E160,private!$S$2:$T$33,2,FALSE)),"Не е избран застраховател",VLOOKUP(E160,private!$S$2:$T$33,2,FALSE)),"Не е избран застраховател")</f>
        <v>Не е избран застраховател</v>
      </c>
      <c r="G160" s="119"/>
      <c r="H160" s="114"/>
      <c r="I160" s="114"/>
      <c r="J160" s="114"/>
      <c r="K160" s="120"/>
      <c r="L160" s="132" t="str">
        <f t="shared" si="2"/>
        <v>Няма избран разход</v>
      </c>
    </row>
    <row r="161" spans="1:12" x14ac:dyDescent="0.25">
      <c r="A161" s="69">
        <v>154</v>
      </c>
      <c r="B161" s="102" t="str">
        <f>IF(AND(C161&lt;&gt;"",C161&lt;&gt;" -  -  -  -  - "),VLOOKUP(C161,exp!$A$8:$B$507,2,FALSE),"")</f>
        <v/>
      </c>
      <c r="C161" s="60"/>
      <c r="D161" s="68"/>
      <c r="E161" s="60"/>
      <c r="F161" s="133" t="str">
        <f>IF(E161&gt;0,IF(ISERROR(VLOOKUP(E161,private!$S$2:$T$33,2,FALSE)),"Не е избран застраховател",VLOOKUP(E161,private!$S$2:$T$33,2,FALSE)),"Не е избран застраховател")</f>
        <v>Не е избран застраховател</v>
      </c>
      <c r="G161" s="119"/>
      <c r="H161" s="114"/>
      <c r="I161" s="114"/>
      <c r="J161" s="114"/>
      <c r="K161" s="120"/>
      <c r="L161" s="132" t="str">
        <f t="shared" si="2"/>
        <v>Няма избран разход</v>
      </c>
    </row>
    <row r="162" spans="1:12" x14ac:dyDescent="0.25">
      <c r="A162" s="69">
        <v>155</v>
      </c>
      <c r="B162" s="102" t="str">
        <f>IF(AND(C162&lt;&gt;"",C162&lt;&gt;" -  -  -  -  - "),VLOOKUP(C162,exp!$A$8:$B$507,2,FALSE),"")</f>
        <v/>
      </c>
      <c r="C162" s="60"/>
      <c r="D162" s="68"/>
      <c r="E162" s="60"/>
      <c r="F162" s="133" t="str">
        <f>IF(E162&gt;0,IF(ISERROR(VLOOKUP(E162,private!$S$2:$T$33,2,FALSE)),"Не е избран застраховател",VLOOKUP(E162,private!$S$2:$T$33,2,FALSE)),"Не е избран застраховател")</f>
        <v>Не е избран застраховател</v>
      </c>
      <c r="G162" s="119"/>
      <c r="H162" s="114"/>
      <c r="I162" s="114"/>
      <c r="J162" s="114"/>
      <c r="K162" s="120"/>
      <c r="L162" s="132" t="str">
        <f t="shared" si="2"/>
        <v>Няма избран разход</v>
      </c>
    </row>
    <row r="163" spans="1:12" x14ac:dyDescent="0.25">
      <c r="A163" s="69">
        <v>156</v>
      </c>
      <c r="B163" s="102" t="str">
        <f>IF(AND(C163&lt;&gt;"",C163&lt;&gt;" -  -  -  -  - "),VLOOKUP(C163,exp!$A$8:$B$507,2,FALSE),"")</f>
        <v/>
      </c>
      <c r="C163" s="60"/>
      <c r="D163" s="68"/>
      <c r="E163" s="60"/>
      <c r="F163" s="133" t="str">
        <f>IF(E163&gt;0,IF(ISERROR(VLOOKUP(E163,private!$S$2:$T$33,2,FALSE)),"Не е избран застраховател",VLOOKUP(E163,private!$S$2:$T$33,2,FALSE)),"Не е избран застраховател")</f>
        <v>Не е избран застраховател</v>
      </c>
      <c r="G163" s="119"/>
      <c r="H163" s="114"/>
      <c r="I163" s="114"/>
      <c r="J163" s="114"/>
      <c r="K163" s="120"/>
      <c r="L163" s="132" t="str">
        <f t="shared" si="2"/>
        <v>Няма избран разход</v>
      </c>
    </row>
    <row r="164" spans="1:12" x14ac:dyDescent="0.25">
      <c r="A164" s="69">
        <v>157</v>
      </c>
      <c r="B164" s="102" t="str">
        <f>IF(AND(C164&lt;&gt;"",C164&lt;&gt;" -  -  -  -  - "),VLOOKUP(C164,exp!$A$8:$B$507,2,FALSE),"")</f>
        <v/>
      </c>
      <c r="C164" s="60"/>
      <c r="D164" s="68"/>
      <c r="E164" s="60"/>
      <c r="F164" s="133" t="str">
        <f>IF(E164&gt;0,IF(ISERROR(VLOOKUP(E164,private!$S$2:$T$33,2,FALSE)),"Не е избран застраховател",VLOOKUP(E164,private!$S$2:$T$33,2,FALSE)),"Не е избран застраховател")</f>
        <v>Не е избран застраховател</v>
      </c>
      <c r="G164" s="119"/>
      <c r="H164" s="114"/>
      <c r="I164" s="114"/>
      <c r="J164" s="114"/>
      <c r="K164" s="120"/>
      <c r="L164" s="132" t="str">
        <f t="shared" si="2"/>
        <v>Няма избран разход</v>
      </c>
    </row>
    <row r="165" spans="1:12" x14ac:dyDescent="0.25">
      <c r="A165" s="69">
        <v>158</v>
      </c>
      <c r="B165" s="102" t="str">
        <f>IF(AND(C165&lt;&gt;"",C165&lt;&gt;" -  -  -  -  - "),VLOOKUP(C165,exp!$A$8:$B$507,2,FALSE),"")</f>
        <v/>
      </c>
      <c r="C165" s="60"/>
      <c r="D165" s="68"/>
      <c r="E165" s="60"/>
      <c r="F165" s="133" t="str">
        <f>IF(E165&gt;0,IF(ISERROR(VLOOKUP(E165,private!$S$2:$T$33,2,FALSE)),"Не е избран застраховател",VLOOKUP(E165,private!$S$2:$T$33,2,FALSE)),"Не е избран застраховател")</f>
        <v>Не е избран застраховател</v>
      </c>
      <c r="G165" s="119"/>
      <c r="H165" s="114"/>
      <c r="I165" s="114"/>
      <c r="J165" s="114"/>
      <c r="K165" s="120"/>
      <c r="L165" s="132" t="str">
        <f t="shared" si="2"/>
        <v>Няма избран разход</v>
      </c>
    </row>
    <row r="166" spans="1:12" x14ac:dyDescent="0.25">
      <c r="A166" s="69">
        <v>159</v>
      </c>
      <c r="B166" s="102" t="str">
        <f>IF(AND(C166&lt;&gt;"",C166&lt;&gt;" -  -  -  -  - "),VLOOKUP(C166,exp!$A$8:$B$507,2,FALSE),"")</f>
        <v/>
      </c>
      <c r="C166" s="60"/>
      <c r="D166" s="68"/>
      <c r="E166" s="60"/>
      <c r="F166" s="133" t="str">
        <f>IF(E166&gt;0,IF(ISERROR(VLOOKUP(E166,private!$S$2:$T$33,2,FALSE)),"Не е избран застраховател",VLOOKUP(E166,private!$S$2:$T$33,2,FALSE)),"Не е избран застраховател")</f>
        <v>Не е избран застраховател</v>
      </c>
      <c r="G166" s="119"/>
      <c r="H166" s="114"/>
      <c r="I166" s="114"/>
      <c r="J166" s="114"/>
      <c r="K166" s="120"/>
      <c r="L166" s="132" t="str">
        <f t="shared" si="2"/>
        <v>Няма избран разход</v>
      </c>
    </row>
    <row r="167" spans="1:12" x14ac:dyDescent="0.25">
      <c r="A167" s="69">
        <v>160</v>
      </c>
      <c r="B167" s="102" t="str">
        <f>IF(AND(C167&lt;&gt;"",C167&lt;&gt;" -  -  -  -  - "),VLOOKUP(C167,exp!$A$8:$B$507,2,FALSE),"")</f>
        <v/>
      </c>
      <c r="C167" s="60"/>
      <c r="D167" s="68"/>
      <c r="E167" s="60"/>
      <c r="F167" s="133" t="str">
        <f>IF(E167&gt;0,IF(ISERROR(VLOOKUP(E167,private!$S$2:$T$33,2,FALSE)),"Не е избран застраховател",VLOOKUP(E167,private!$S$2:$T$33,2,FALSE)),"Не е избран застраховател")</f>
        <v>Не е избран застраховател</v>
      </c>
      <c r="G167" s="119"/>
      <c r="H167" s="114"/>
      <c r="I167" s="114"/>
      <c r="J167" s="114"/>
      <c r="K167" s="120"/>
      <c r="L167" s="132" t="str">
        <f t="shared" si="2"/>
        <v>Няма избран разход</v>
      </c>
    </row>
    <row r="168" spans="1:12" x14ac:dyDescent="0.25">
      <c r="A168" s="69">
        <v>161</v>
      </c>
      <c r="B168" s="102" t="str">
        <f>IF(AND(C168&lt;&gt;"",C168&lt;&gt;" -  -  -  -  - "),VLOOKUP(C168,exp!$A$8:$B$507,2,FALSE),"")</f>
        <v/>
      </c>
      <c r="C168" s="60"/>
      <c r="D168" s="68"/>
      <c r="E168" s="60"/>
      <c r="F168" s="133" t="str">
        <f>IF(E168&gt;0,IF(ISERROR(VLOOKUP(E168,private!$S$2:$T$33,2,FALSE)),"Не е избран застраховател",VLOOKUP(E168,private!$S$2:$T$33,2,FALSE)),"Не е избран застраховател")</f>
        <v>Не е избран застраховател</v>
      </c>
      <c r="G168" s="119"/>
      <c r="H168" s="114"/>
      <c r="I168" s="114"/>
      <c r="J168" s="114"/>
      <c r="K168" s="120"/>
      <c r="L168" s="132" t="str">
        <f t="shared" si="2"/>
        <v>Няма избран разход</v>
      </c>
    </row>
    <row r="169" spans="1:12" x14ac:dyDescent="0.25">
      <c r="A169" s="69">
        <v>162</v>
      </c>
      <c r="B169" s="102" t="str">
        <f>IF(AND(C169&lt;&gt;"",C169&lt;&gt;" -  -  -  -  - "),VLOOKUP(C169,exp!$A$8:$B$507,2,FALSE),"")</f>
        <v/>
      </c>
      <c r="C169" s="60"/>
      <c r="D169" s="68"/>
      <c r="E169" s="60"/>
      <c r="F169" s="133" t="str">
        <f>IF(E169&gt;0,IF(ISERROR(VLOOKUP(E169,private!$S$2:$T$33,2,FALSE)),"Не е избран застраховател",VLOOKUP(E169,private!$S$2:$T$33,2,FALSE)),"Не е избран застраховател")</f>
        <v>Не е избран застраховател</v>
      </c>
      <c r="G169" s="119"/>
      <c r="H169" s="114"/>
      <c r="I169" s="114"/>
      <c r="J169" s="114"/>
      <c r="K169" s="120"/>
      <c r="L169" s="132" t="str">
        <f t="shared" si="2"/>
        <v>Няма избран разход</v>
      </c>
    </row>
    <row r="170" spans="1:12" x14ac:dyDescent="0.25">
      <c r="A170" s="69">
        <v>163</v>
      </c>
      <c r="B170" s="102" t="str">
        <f>IF(AND(C170&lt;&gt;"",C170&lt;&gt;" -  -  -  -  - "),VLOOKUP(C170,exp!$A$8:$B$507,2,FALSE),"")</f>
        <v/>
      </c>
      <c r="C170" s="60"/>
      <c r="D170" s="68"/>
      <c r="E170" s="60"/>
      <c r="F170" s="133" t="str">
        <f>IF(E170&gt;0,IF(ISERROR(VLOOKUP(E170,private!$S$2:$T$33,2,FALSE)),"Не е избран застраховател",VLOOKUP(E170,private!$S$2:$T$33,2,FALSE)),"Не е избран застраховател")</f>
        <v>Не е избран застраховател</v>
      </c>
      <c r="G170" s="119"/>
      <c r="H170" s="114"/>
      <c r="I170" s="114"/>
      <c r="J170" s="114"/>
      <c r="K170" s="120"/>
      <c r="L170" s="132" t="str">
        <f t="shared" si="2"/>
        <v>Няма избран разход</v>
      </c>
    </row>
    <row r="171" spans="1:12" x14ac:dyDescent="0.25">
      <c r="A171" s="69">
        <v>164</v>
      </c>
      <c r="B171" s="102" t="str">
        <f>IF(AND(C171&lt;&gt;"",C171&lt;&gt;" -  -  -  -  - "),VLOOKUP(C171,exp!$A$8:$B$507,2,FALSE),"")</f>
        <v/>
      </c>
      <c r="C171" s="60"/>
      <c r="D171" s="68"/>
      <c r="E171" s="60"/>
      <c r="F171" s="133" t="str">
        <f>IF(E171&gt;0,IF(ISERROR(VLOOKUP(E171,private!$S$2:$T$33,2,FALSE)),"Не е избран застраховател",VLOOKUP(E171,private!$S$2:$T$33,2,FALSE)),"Не е избран застраховател")</f>
        <v>Не е избран застраховател</v>
      </c>
      <c r="G171" s="119"/>
      <c r="H171" s="114"/>
      <c r="I171" s="114"/>
      <c r="J171" s="114"/>
      <c r="K171" s="120"/>
      <c r="L171" s="132" t="str">
        <f t="shared" si="2"/>
        <v>Няма избран разход</v>
      </c>
    </row>
    <row r="172" spans="1:12" x14ac:dyDescent="0.25">
      <c r="A172" s="69">
        <v>165</v>
      </c>
      <c r="B172" s="102" t="str">
        <f>IF(AND(C172&lt;&gt;"",C172&lt;&gt;" -  -  -  -  - "),VLOOKUP(C172,exp!$A$8:$B$507,2,FALSE),"")</f>
        <v/>
      </c>
      <c r="C172" s="60"/>
      <c r="D172" s="68"/>
      <c r="E172" s="60"/>
      <c r="F172" s="133" t="str">
        <f>IF(E172&gt;0,IF(ISERROR(VLOOKUP(E172,private!$S$2:$T$33,2,FALSE)),"Не е избран застраховател",VLOOKUP(E172,private!$S$2:$T$33,2,FALSE)),"Не е избран застраховател")</f>
        <v>Не е избран застраховател</v>
      </c>
      <c r="G172" s="119"/>
      <c r="H172" s="114"/>
      <c r="I172" s="114"/>
      <c r="J172" s="114"/>
      <c r="K172" s="120"/>
      <c r="L172" s="132" t="str">
        <f t="shared" si="2"/>
        <v>Няма избран разход</v>
      </c>
    </row>
    <row r="173" spans="1:12" x14ac:dyDescent="0.25">
      <c r="A173" s="69">
        <v>166</v>
      </c>
      <c r="B173" s="102" t="str">
        <f>IF(AND(C173&lt;&gt;"",C173&lt;&gt;" -  -  -  -  - "),VLOOKUP(C173,exp!$A$8:$B$507,2,FALSE),"")</f>
        <v/>
      </c>
      <c r="C173" s="60"/>
      <c r="D173" s="68"/>
      <c r="E173" s="60"/>
      <c r="F173" s="133" t="str">
        <f>IF(E173&gt;0,IF(ISERROR(VLOOKUP(E173,private!$S$2:$T$33,2,FALSE)),"Не е избран застраховател",VLOOKUP(E173,private!$S$2:$T$33,2,FALSE)),"Не е избран застраховател")</f>
        <v>Не е избран застраховател</v>
      </c>
      <c r="G173" s="119"/>
      <c r="H173" s="114"/>
      <c r="I173" s="114"/>
      <c r="J173" s="114"/>
      <c r="K173" s="120"/>
      <c r="L173" s="132" t="str">
        <f t="shared" si="2"/>
        <v>Няма избран разход</v>
      </c>
    </row>
    <row r="174" spans="1:12" x14ac:dyDescent="0.25">
      <c r="A174" s="69">
        <v>167</v>
      </c>
      <c r="B174" s="102" t="str">
        <f>IF(AND(C174&lt;&gt;"",C174&lt;&gt;" -  -  -  -  - "),VLOOKUP(C174,exp!$A$8:$B$507,2,FALSE),"")</f>
        <v/>
      </c>
      <c r="C174" s="60"/>
      <c r="D174" s="68"/>
      <c r="E174" s="60"/>
      <c r="F174" s="133" t="str">
        <f>IF(E174&gt;0,IF(ISERROR(VLOOKUP(E174,private!$S$2:$T$33,2,FALSE)),"Не е избран застраховател",VLOOKUP(E174,private!$S$2:$T$33,2,FALSE)),"Не е избран застраховател")</f>
        <v>Не е избран застраховател</v>
      </c>
      <c r="G174" s="119"/>
      <c r="H174" s="114"/>
      <c r="I174" s="114"/>
      <c r="J174" s="114"/>
      <c r="K174" s="120"/>
      <c r="L174" s="132" t="str">
        <f t="shared" si="2"/>
        <v>Няма избран разход</v>
      </c>
    </row>
    <row r="175" spans="1:12" x14ac:dyDescent="0.25">
      <c r="A175" s="69">
        <v>168</v>
      </c>
      <c r="B175" s="102" t="str">
        <f>IF(AND(C175&lt;&gt;"",C175&lt;&gt;" -  -  -  -  - "),VLOOKUP(C175,exp!$A$8:$B$507,2,FALSE),"")</f>
        <v/>
      </c>
      <c r="C175" s="60"/>
      <c r="D175" s="68"/>
      <c r="E175" s="60"/>
      <c r="F175" s="133" t="str">
        <f>IF(E175&gt;0,IF(ISERROR(VLOOKUP(E175,private!$S$2:$T$33,2,FALSE)),"Не е избран застраховател",VLOOKUP(E175,private!$S$2:$T$33,2,FALSE)),"Не е избран застраховател")</f>
        <v>Не е избран застраховател</v>
      </c>
      <c r="G175" s="119"/>
      <c r="H175" s="114"/>
      <c r="I175" s="114"/>
      <c r="J175" s="114"/>
      <c r="K175" s="120"/>
      <c r="L175" s="132" t="str">
        <f t="shared" si="2"/>
        <v>Няма избран разход</v>
      </c>
    </row>
    <row r="176" spans="1:12" x14ac:dyDescent="0.25">
      <c r="A176" s="69">
        <v>169</v>
      </c>
      <c r="B176" s="102" t="str">
        <f>IF(AND(C176&lt;&gt;"",C176&lt;&gt;" -  -  -  -  - "),VLOOKUP(C176,exp!$A$8:$B$507,2,FALSE),"")</f>
        <v/>
      </c>
      <c r="C176" s="60"/>
      <c r="D176" s="68"/>
      <c r="E176" s="60"/>
      <c r="F176" s="133" t="str">
        <f>IF(E176&gt;0,IF(ISERROR(VLOOKUP(E176,private!$S$2:$T$33,2,FALSE)),"Не е избран застраховател",VLOOKUP(E176,private!$S$2:$T$33,2,FALSE)),"Не е избран застраховател")</f>
        <v>Не е избран застраховател</v>
      </c>
      <c r="G176" s="119"/>
      <c r="H176" s="114"/>
      <c r="I176" s="114"/>
      <c r="J176" s="114"/>
      <c r="K176" s="120"/>
      <c r="L176" s="132" t="str">
        <f t="shared" si="2"/>
        <v>Няма избран разход</v>
      </c>
    </row>
    <row r="177" spans="1:12" x14ac:dyDescent="0.25">
      <c r="A177" s="69">
        <v>170</v>
      </c>
      <c r="B177" s="102" t="str">
        <f>IF(AND(C177&lt;&gt;"",C177&lt;&gt;" -  -  -  -  - "),VLOOKUP(C177,exp!$A$8:$B$507,2,FALSE),"")</f>
        <v/>
      </c>
      <c r="C177" s="60"/>
      <c r="D177" s="68"/>
      <c r="E177" s="60"/>
      <c r="F177" s="133" t="str">
        <f>IF(E177&gt;0,IF(ISERROR(VLOOKUP(E177,private!$S$2:$T$33,2,FALSE)),"Не е избран застраховател",VLOOKUP(E177,private!$S$2:$T$33,2,FALSE)),"Не е избран застраховател")</f>
        <v>Не е избран застраховател</v>
      </c>
      <c r="G177" s="119"/>
      <c r="H177" s="114"/>
      <c r="I177" s="114"/>
      <c r="J177" s="114"/>
      <c r="K177" s="120"/>
      <c r="L177" s="132" t="str">
        <f t="shared" si="2"/>
        <v>Няма избран разход</v>
      </c>
    </row>
    <row r="178" spans="1:12" x14ac:dyDescent="0.25">
      <c r="A178" s="69">
        <v>171</v>
      </c>
      <c r="B178" s="102" t="str">
        <f>IF(AND(C178&lt;&gt;"",C178&lt;&gt;" -  -  -  -  - "),VLOOKUP(C178,exp!$A$8:$B$507,2,FALSE),"")</f>
        <v/>
      </c>
      <c r="C178" s="60"/>
      <c r="D178" s="68"/>
      <c r="E178" s="60"/>
      <c r="F178" s="133" t="str">
        <f>IF(E178&gt;0,IF(ISERROR(VLOOKUP(E178,private!$S$2:$T$33,2,FALSE)),"Не е избран застраховател",VLOOKUP(E178,private!$S$2:$T$33,2,FALSE)),"Не е избран застраховател")</f>
        <v>Не е избран застраховател</v>
      </c>
      <c r="G178" s="119"/>
      <c r="H178" s="114"/>
      <c r="I178" s="114"/>
      <c r="J178" s="114"/>
      <c r="K178" s="120"/>
      <c r="L178" s="132" t="str">
        <f t="shared" si="2"/>
        <v>Няма избран разход</v>
      </c>
    </row>
    <row r="179" spans="1:12" x14ac:dyDescent="0.25">
      <c r="A179" s="69">
        <v>172</v>
      </c>
      <c r="B179" s="102" t="str">
        <f>IF(AND(C179&lt;&gt;"",C179&lt;&gt;" -  -  -  -  - "),VLOOKUP(C179,exp!$A$8:$B$507,2,FALSE),"")</f>
        <v/>
      </c>
      <c r="C179" s="60"/>
      <c r="D179" s="68"/>
      <c r="E179" s="60"/>
      <c r="F179" s="133" t="str">
        <f>IF(E179&gt;0,IF(ISERROR(VLOOKUP(E179,private!$S$2:$T$33,2,FALSE)),"Не е избран застраховател",VLOOKUP(E179,private!$S$2:$T$33,2,FALSE)),"Не е избран застраховател")</f>
        <v>Не е избран застраховател</v>
      </c>
      <c r="G179" s="119"/>
      <c r="H179" s="114"/>
      <c r="I179" s="114"/>
      <c r="J179" s="114"/>
      <c r="K179" s="120"/>
      <c r="L179" s="132" t="str">
        <f t="shared" si="2"/>
        <v>Няма избран разход</v>
      </c>
    </row>
    <row r="180" spans="1:12" x14ac:dyDescent="0.25">
      <c r="A180" s="69">
        <v>173</v>
      </c>
      <c r="B180" s="102" t="str">
        <f>IF(AND(C180&lt;&gt;"",C180&lt;&gt;" -  -  -  -  - "),VLOOKUP(C180,exp!$A$8:$B$507,2,FALSE),"")</f>
        <v/>
      </c>
      <c r="C180" s="60"/>
      <c r="D180" s="68"/>
      <c r="E180" s="60"/>
      <c r="F180" s="133" t="str">
        <f>IF(E180&gt;0,IF(ISERROR(VLOOKUP(E180,private!$S$2:$T$33,2,FALSE)),"Не е избран застраховател",VLOOKUP(E180,private!$S$2:$T$33,2,FALSE)),"Не е избран застраховател")</f>
        <v>Не е избран застраховател</v>
      </c>
      <c r="G180" s="119"/>
      <c r="H180" s="114"/>
      <c r="I180" s="114"/>
      <c r="J180" s="114"/>
      <c r="K180" s="120"/>
      <c r="L180" s="132" t="str">
        <f t="shared" si="2"/>
        <v>Няма избран разход</v>
      </c>
    </row>
    <row r="181" spans="1:12" x14ac:dyDescent="0.25">
      <c r="A181" s="69">
        <v>174</v>
      </c>
      <c r="B181" s="102" t="str">
        <f>IF(AND(C181&lt;&gt;"",C181&lt;&gt;" -  -  -  -  - "),VLOOKUP(C181,exp!$A$8:$B$507,2,FALSE),"")</f>
        <v/>
      </c>
      <c r="C181" s="60"/>
      <c r="D181" s="68"/>
      <c r="E181" s="60"/>
      <c r="F181" s="133" t="str">
        <f>IF(E181&gt;0,IF(ISERROR(VLOOKUP(E181,private!$S$2:$T$33,2,FALSE)),"Не е избран застраховател",VLOOKUP(E181,private!$S$2:$T$33,2,FALSE)),"Не е избран застраховател")</f>
        <v>Не е избран застраховател</v>
      </c>
      <c r="G181" s="119"/>
      <c r="H181" s="114"/>
      <c r="I181" s="114"/>
      <c r="J181" s="114"/>
      <c r="K181" s="120"/>
      <c r="L181" s="132" t="str">
        <f t="shared" si="2"/>
        <v>Няма избран разход</v>
      </c>
    </row>
    <row r="182" spans="1:12" x14ac:dyDescent="0.25">
      <c r="A182" s="69">
        <v>175</v>
      </c>
      <c r="B182" s="102" t="str">
        <f>IF(AND(C182&lt;&gt;"",C182&lt;&gt;" -  -  -  -  - "),VLOOKUP(C182,exp!$A$8:$B$507,2,FALSE),"")</f>
        <v/>
      </c>
      <c r="C182" s="60"/>
      <c r="D182" s="68"/>
      <c r="E182" s="60"/>
      <c r="F182" s="133" t="str">
        <f>IF(E182&gt;0,IF(ISERROR(VLOOKUP(E182,private!$S$2:$T$33,2,FALSE)),"Не е избран застраховател",VLOOKUP(E182,private!$S$2:$T$33,2,FALSE)),"Не е избран застраховател")</f>
        <v>Не е избран застраховател</v>
      </c>
      <c r="G182" s="119"/>
      <c r="H182" s="114"/>
      <c r="I182" s="114"/>
      <c r="J182" s="114"/>
      <c r="K182" s="120"/>
      <c r="L182" s="132" t="str">
        <f t="shared" si="2"/>
        <v>Няма избран разход</v>
      </c>
    </row>
    <row r="183" spans="1:12" x14ac:dyDescent="0.25">
      <c r="A183" s="69">
        <v>176</v>
      </c>
      <c r="B183" s="102" t="str">
        <f>IF(AND(C183&lt;&gt;"",C183&lt;&gt;" -  -  -  -  - "),VLOOKUP(C183,exp!$A$8:$B$507,2,FALSE),"")</f>
        <v/>
      </c>
      <c r="C183" s="60"/>
      <c r="D183" s="68"/>
      <c r="E183" s="60"/>
      <c r="F183" s="133" t="str">
        <f>IF(E183&gt;0,IF(ISERROR(VLOOKUP(E183,private!$S$2:$T$33,2,FALSE)),"Не е избран застраховател",VLOOKUP(E183,private!$S$2:$T$33,2,FALSE)),"Не е избран застраховател")</f>
        <v>Не е избран застраховател</v>
      </c>
      <c r="G183" s="119"/>
      <c r="H183" s="114"/>
      <c r="I183" s="114"/>
      <c r="J183" s="114"/>
      <c r="K183" s="120"/>
      <c r="L183" s="132" t="str">
        <f t="shared" si="2"/>
        <v>Няма избран разход</v>
      </c>
    </row>
    <row r="184" spans="1:12" x14ac:dyDescent="0.25">
      <c r="A184" s="69">
        <v>177</v>
      </c>
      <c r="B184" s="102" t="str">
        <f>IF(AND(C184&lt;&gt;"",C184&lt;&gt;" -  -  -  -  - "),VLOOKUP(C184,exp!$A$8:$B$507,2,FALSE),"")</f>
        <v/>
      </c>
      <c r="C184" s="60"/>
      <c r="D184" s="68"/>
      <c r="E184" s="60"/>
      <c r="F184" s="133" t="str">
        <f>IF(E184&gt;0,IF(ISERROR(VLOOKUP(E184,private!$S$2:$T$33,2,FALSE)),"Не е избран застраховател",VLOOKUP(E184,private!$S$2:$T$33,2,FALSE)),"Не е избран застраховател")</f>
        <v>Не е избран застраховател</v>
      </c>
      <c r="G184" s="119"/>
      <c r="H184" s="114"/>
      <c r="I184" s="114"/>
      <c r="J184" s="114"/>
      <c r="K184" s="120"/>
      <c r="L184" s="132" t="str">
        <f t="shared" si="2"/>
        <v>Няма избран разход</v>
      </c>
    </row>
    <row r="185" spans="1:12" x14ac:dyDescent="0.25">
      <c r="A185" s="69">
        <v>178</v>
      </c>
      <c r="B185" s="102" t="str">
        <f>IF(AND(C185&lt;&gt;"",C185&lt;&gt;" -  -  -  -  - "),VLOOKUP(C185,exp!$A$8:$B$507,2,FALSE),"")</f>
        <v/>
      </c>
      <c r="C185" s="60"/>
      <c r="D185" s="68"/>
      <c r="E185" s="60"/>
      <c r="F185" s="133" t="str">
        <f>IF(E185&gt;0,IF(ISERROR(VLOOKUP(E185,private!$S$2:$T$33,2,FALSE)),"Не е избран застраховател",VLOOKUP(E185,private!$S$2:$T$33,2,FALSE)),"Не е избран застраховател")</f>
        <v>Не е избран застраховател</v>
      </c>
      <c r="G185" s="119"/>
      <c r="H185" s="114"/>
      <c r="I185" s="114"/>
      <c r="J185" s="114"/>
      <c r="K185" s="120"/>
      <c r="L185" s="132" t="str">
        <f t="shared" si="2"/>
        <v>Няма избран разход</v>
      </c>
    </row>
    <row r="186" spans="1:12" x14ac:dyDescent="0.25">
      <c r="A186" s="69">
        <v>179</v>
      </c>
      <c r="B186" s="102" t="str">
        <f>IF(AND(C186&lt;&gt;"",C186&lt;&gt;" -  -  -  -  - "),VLOOKUP(C186,exp!$A$8:$B$507,2,FALSE),"")</f>
        <v/>
      </c>
      <c r="C186" s="60"/>
      <c r="D186" s="68"/>
      <c r="E186" s="60"/>
      <c r="F186" s="133" t="str">
        <f>IF(E186&gt;0,IF(ISERROR(VLOOKUP(E186,private!$S$2:$T$33,2,FALSE)),"Не е избран застраховател",VLOOKUP(E186,private!$S$2:$T$33,2,FALSE)),"Не е избран застраховател")</f>
        <v>Не е избран застраховател</v>
      </c>
      <c r="G186" s="119"/>
      <c r="H186" s="114"/>
      <c r="I186" s="114"/>
      <c r="J186" s="114"/>
      <c r="K186" s="120"/>
      <c r="L186" s="132" t="str">
        <f t="shared" si="2"/>
        <v>Няма избран разход</v>
      </c>
    </row>
    <row r="187" spans="1:12" x14ac:dyDescent="0.25">
      <c r="A187" s="69">
        <v>180</v>
      </c>
      <c r="B187" s="102" t="str">
        <f>IF(AND(C187&lt;&gt;"",C187&lt;&gt;" -  -  -  -  - "),VLOOKUP(C187,exp!$A$8:$B$507,2,FALSE),"")</f>
        <v/>
      </c>
      <c r="C187" s="60"/>
      <c r="D187" s="68"/>
      <c r="E187" s="60"/>
      <c r="F187" s="133" t="str">
        <f>IF(E187&gt;0,IF(ISERROR(VLOOKUP(E187,private!$S$2:$T$33,2,FALSE)),"Не е избран застраховател",VLOOKUP(E187,private!$S$2:$T$33,2,FALSE)),"Не е избран застраховател")</f>
        <v>Не е избран застраховател</v>
      </c>
      <c r="G187" s="119"/>
      <c r="H187" s="114"/>
      <c r="I187" s="114"/>
      <c r="J187" s="114"/>
      <c r="K187" s="120"/>
      <c r="L187" s="132" t="str">
        <f t="shared" si="2"/>
        <v>Няма избран разход</v>
      </c>
    </row>
    <row r="188" spans="1:12" x14ac:dyDescent="0.25">
      <c r="A188" s="69">
        <v>181</v>
      </c>
      <c r="B188" s="102" t="str">
        <f>IF(AND(C188&lt;&gt;"",C188&lt;&gt;" -  -  -  -  - "),VLOOKUP(C188,exp!$A$8:$B$507,2,FALSE),"")</f>
        <v/>
      </c>
      <c r="C188" s="60"/>
      <c r="D188" s="68"/>
      <c r="E188" s="60"/>
      <c r="F188" s="133" t="str">
        <f>IF(E188&gt;0,IF(ISERROR(VLOOKUP(E188,private!$S$2:$T$33,2,FALSE)),"Не е избран застраховател",VLOOKUP(E188,private!$S$2:$T$33,2,FALSE)),"Не е избран застраховател")</f>
        <v>Не е избран застраховател</v>
      </c>
      <c r="G188" s="119"/>
      <c r="H188" s="114"/>
      <c r="I188" s="114"/>
      <c r="J188" s="114"/>
      <c r="K188" s="120"/>
      <c r="L188" s="132" t="str">
        <f t="shared" si="2"/>
        <v>Няма избран разход</v>
      </c>
    </row>
    <row r="189" spans="1:12" x14ac:dyDescent="0.25">
      <c r="A189" s="69">
        <v>182</v>
      </c>
      <c r="B189" s="102" t="str">
        <f>IF(AND(C189&lt;&gt;"",C189&lt;&gt;" -  -  -  -  - "),VLOOKUP(C189,exp!$A$8:$B$507,2,FALSE),"")</f>
        <v/>
      </c>
      <c r="C189" s="60"/>
      <c r="D189" s="68"/>
      <c r="E189" s="60"/>
      <c r="F189" s="133" t="str">
        <f>IF(E189&gt;0,IF(ISERROR(VLOOKUP(E189,private!$S$2:$T$33,2,FALSE)),"Не е избран застраховател",VLOOKUP(E189,private!$S$2:$T$33,2,FALSE)),"Не е избран застраховател")</f>
        <v>Не е избран застраховател</v>
      </c>
      <c r="G189" s="119"/>
      <c r="H189" s="114"/>
      <c r="I189" s="114"/>
      <c r="J189" s="114"/>
      <c r="K189" s="120"/>
      <c r="L189" s="132" t="str">
        <f t="shared" si="2"/>
        <v>Няма избран разход</v>
      </c>
    </row>
    <row r="190" spans="1:12" x14ac:dyDescent="0.25">
      <c r="A190" s="69">
        <v>183</v>
      </c>
      <c r="B190" s="102" t="str">
        <f>IF(AND(C190&lt;&gt;"",C190&lt;&gt;" -  -  -  -  - "),VLOOKUP(C190,exp!$A$8:$B$507,2,FALSE),"")</f>
        <v/>
      </c>
      <c r="C190" s="60"/>
      <c r="D190" s="68"/>
      <c r="E190" s="60"/>
      <c r="F190" s="133" t="str">
        <f>IF(E190&gt;0,IF(ISERROR(VLOOKUP(E190,private!$S$2:$T$33,2,FALSE)),"Не е избран застраховател",VLOOKUP(E190,private!$S$2:$T$33,2,FALSE)),"Не е избран застраховател")</f>
        <v>Не е избран застраховател</v>
      </c>
      <c r="G190" s="119"/>
      <c r="H190" s="114"/>
      <c r="I190" s="114"/>
      <c r="J190" s="114"/>
      <c r="K190" s="120"/>
      <c r="L190" s="132" t="str">
        <f t="shared" si="2"/>
        <v>Няма избран разход</v>
      </c>
    </row>
    <row r="191" spans="1:12" x14ac:dyDescent="0.25">
      <c r="A191" s="69">
        <v>184</v>
      </c>
      <c r="B191" s="102" t="str">
        <f>IF(AND(C191&lt;&gt;"",C191&lt;&gt;" -  -  -  -  - "),VLOOKUP(C191,exp!$A$8:$B$507,2,FALSE),"")</f>
        <v/>
      </c>
      <c r="C191" s="60"/>
      <c r="D191" s="68"/>
      <c r="E191" s="60"/>
      <c r="F191" s="133" t="str">
        <f>IF(E191&gt;0,IF(ISERROR(VLOOKUP(E191,private!$S$2:$T$33,2,FALSE)),"Не е избран застраховател",VLOOKUP(E191,private!$S$2:$T$33,2,FALSE)),"Не е избран застраховател")</f>
        <v>Не е избран застраховател</v>
      </c>
      <c r="G191" s="119"/>
      <c r="H191" s="114"/>
      <c r="I191" s="114"/>
      <c r="J191" s="114"/>
      <c r="K191" s="120"/>
      <c r="L191" s="132" t="str">
        <f t="shared" si="2"/>
        <v>Няма избран разход</v>
      </c>
    </row>
    <row r="192" spans="1:12" x14ac:dyDescent="0.25">
      <c r="A192" s="69">
        <v>185</v>
      </c>
      <c r="B192" s="102" t="str">
        <f>IF(AND(C192&lt;&gt;"",C192&lt;&gt;" -  -  -  -  - "),VLOOKUP(C192,exp!$A$8:$B$507,2,FALSE),"")</f>
        <v/>
      </c>
      <c r="C192" s="60"/>
      <c r="D192" s="68"/>
      <c r="E192" s="60"/>
      <c r="F192" s="133" t="str">
        <f>IF(E192&gt;0,IF(ISERROR(VLOOKUP(E192,private!$S$2:$T$33,2,FALSE)),"Не е избран застраховател",VLOOKUP(E192,private!$S$2:$T$33,2,FALSE)),"Не е избран застраховател")</f>
        <v>Не е избран застраховател</v>
      </c>
      <c r="G192" s="119"/>
      <c r="H192" s="114"/>
      <c r="I192" s="114"/>
      <c r="J192" s="114"/>
      <c r="K192" s="120"/>
      <c r="L192" s="132" t="str">
        <f t="shared" si="2"/>
        <v>Няма избран разход</v>
      </c>
    </row>
    <row r="193" spans="1:12" x14ac:dyDescent="0.25">
      <c r="A193" s="69">
        <v>186</v>
      </c>
      <c r="B193" s="102" t="str">
        <f>IF(AND(C193&lt;&gt;"",C193&lt;&gt;" -  -  -  -  - "),VLOOKUP(C193,exp!$A$8:$B$507,2,FALSE),"")</f>
        <v/>
      </c>
      <c r="C193" s="60"/>
      <c r="D193" s="68"/>
      <c r="E193" s="60"/>
      <c r="F193" s="133" t="str">
        <f>IF(E193&gt;0,IF(ISERROR(VLOOKUP(E193,private!$S$2:$T$33,2,FALSE)),"Не е избран застраховател",VLOOKUP(E193,private!$S$2:$T$33,2,FALSE)),"Не е избран застраховател")</f>
        <v>Не е избран застраховател</v>
      </c>
      <c r="G193" s="119"/>
      <c r="H193" s="114"/>
      <c r="I193" s="114"/>
      <c r="J193" s="114"/>
      <c r="K193" s="120"/>
      <c r="L193" s="132" t="str">
        <f t="shared" si="2"/>
        <v>Няма избран разход</v>
      </c>
    </row>
    <row r="194" spans="1:12" x14ac:dyDescent="0.25">
      <c r="A194" s="69">
        <v>187</v>
      </c>
      <c r="B194" s="102" t="str">
        <f>IF(AND(C194&lt;&gt;"",C194&lt;&gt;" -  -  -  -  - "),VLOOKUP(C194,exp!$A$8:$B$507,2,FALSE),"")</f>
        <v/>
      </c>
      <c r="C194" s="60"/>
      <c r="D194" s="68"/>
      <c r="E194" s="60"/>
      <c r="F194" s="133" t="str">
        <f>IF(E194&gt;0,IF(ISERROR(VLOOKUP(E194,private!$S$2:$T$33,2,FALSE)),"Не е избран застраховател",VLOOKUP(E194,private!$S$2:$T$33,2,FALSE)),"Не е избран застраховател")</f>
        <v>Не е избран застраховател</v>
      </c>
      <c r="G194" s="119"/>
      <c r="H194" s="114"/>
      <c r="I194" s="114"/>
      <c r="J194" s="114"/>
      <c r="K194" s="120"/>
      <c r="L194" s="132" t="str">
        <f t="shared" si="2"/>
        <v>Няма избран разход</v>
      </c>
    </row>
    <row r="195" spans="1:12" x14ac:dyDescent="0.25">
      <c r="A195" s="69">
        <v>188</v>
      </c>
      <c r="B195" s="102" t="str">
        <f>IF(AND(C195&lt;&gt;"",C195&lt;&gt;" -  -  -  -  - "),VLOOKUP(C195,exp!$A$8:$B$507,2,FALSE),"")</f>
        <v/>
      </c>
      <c r="C195" s="60"/>
      <c r="D195" s="68"/>
      <c r="E195" s="60"/>
      <c r="F195" s="133" t="str">
        <f>IF(E195&gt;0,IF(ISERROR(VLOOKUP(E195,private!$S$2:$T$33,2,FALSE)),"Не е избран застраховател",VLOOKUP(E195,private!$S$2:$T$33,2,FALSE)),"Не е избран застраховател")</f>
        <v>Не е избран застраховател</v>
      </c>
      <c r="G195" s="119"/>
      <c r="H195" s="114"/>
      <c r="I195" s="114"/>
      <c r="J195" s="114"/>
      <c r="K195" s="120"/>
      <c r="L195" s="132" t="str">
        <f t="shared" si="2"/>
        <v>Няма избран разход</v>
      </c>
    </row>
    <row r="196" spans="1:12" x14ac:dyDescent="0.25">
      <c r="A196" s="69">
        <v>189</v>
      </c>
      <c r="B196" s="102" t="str">
        <f>IF(AND(C196&lt;&gt;"",C196&lt;&gt;" -  -  -  -  - "),VLOOKUP(C196,exp!$A$8:$B$507,2,FALSE),"")</f>
        <v/>
      </c>
      <c r="C196" s="60"/>
      <c r="D196" s="68"/>
      <c r="E196" s="60"/>
      <c r="F196" s="133" t="str">
        <f>IF(E196&gt;0,IF(ISERROR(VLOOKUP(E196,private!$S$2:$T$33,2,FALSE)),"Не е избран застраховател",VLOOKUP(E196,private!$S$2:$T$33,2,FALSE)),"Не е избран застраховател")</f>
        <v>Не е избран застраховател</v>
      </c>
      <c r="G196" s="119"/>
      <c r="H196" s="114"/>
      <c r="I196" s="114"/>
      <c r="J196" s="114"/>
      <c r="K196" s="120"/>
      <c r="L196" s="132" t="str">
        <f t="shared" si="2"/>
        <v>Няма избран разход</v>
      </c>
    </row>
    <row r="197" spans="1:12" x14ac:dyDescent="0.25">
      <c r="A197" s="69">
        <v>190</v>
      </c>
      <c r="B197" s="102" t="str">
        <f>IF(AND(C197&lt;&gt;"",C197&lt;&gt;" -  -  -  -  - "),VLOOKUP(C197,exp!$A$8:$B$507,2,FALSE),"")</f>
        <v/>
      </c>
      <c r="C197" s="60"/>
      <c r="D197" s="68"/>
      <c r="E197" s="60"/>
      <c r="F197" s="133" t="str">
        <f>IF(E197&gt;0,IF(ISERROR(VLOOKUP(E197,private!$S$2:$T$33,2,FALSE)),"Не е избран застраховател",VLOOKUP(E197,private!$S$2:$T$33,2,FALSE)),"Не е избран застраховател")</f>
        <v>Не е избран застраховател</v>
      </c>
      <c r="G197" s="119"/>
      <c r="H197" s="114"/>
      <c r="I197" s="114"/>
      <c r="J197" s="114"/>
      <c r="K197" s="120"/>
      <c r="L197" s="132" t="str">
        <f t="shared" si="2"/>
        <v>Няма избран разход</v>
      </c>
    </row>
    <row r="198" spans="1:12" x14ac:dyDescent="0.25">
      <c r="A198" s="69">
        <v>191</v>
      </c>
      <c r="B198" s="102" t="str">
        <f>IF(AND(C198&lt;&gt;"",C198&lt;&gt;" -  -  -  -  - "),VLOOKUP(C198,exp!$A$8:$B$507,2,FALSE),"")</f>
        <v/>
      </c>
      <c r="C198" s="60"/>
      <c r="D198" s="68"/>
      <c r="E198" s="60"/>
      <c r="F198" s="133" t="str">
        <f>IF(E198&gt;0,IF(ISERROR(VLOOKUP(E198,private!$S$2:$T$33,2,FALSE)),"Не е избран застраховател",VLOOKUP(E198,private!$S$2:$T$33,2,FALSE)),"Не е избран застраховател")</f>
        <v>Не е избран застраховател</v>
      </c>
      <c r="G198" s="119"/>
      <c r="H198" s="114"/>
      <c r="I198" s="114"/>
      <c r="J198" s="114"/>
      <c r="K198" s="120"/>
      <c r="L198" s="132" t="str">
        <f t="shared" si="2"/>
        <v>Няма избран разход</v>
      </c>
    </row>
    <row r="199" spans="1:12" x14ac:dyDescent="0.25">
      <c r="A199" s="69">
        <v>192</v>
      </c>
      <c r="B199" s="102" t="str">
        <f>IF(AND(C199&lt;&gt;"",C199&lt;&gt;" -  -  -  -  - "),VLOOKUP(C199,exp!$A$8:$B$507,2,FALSE),"")</f>
        <v/>
      </c>
      <c r="C199" s="60"/>
      <c r="D199" s="68"/>
      <c r="E199" s="60"/>
      <c r="F199" s="133" t="str">
        <f>IF(E199&gt;0,IF(ISERROR(VLOOKUP(E199,private!$S$2:$T$33,2,FALSE)),"Не е избран застраховател",VLOOKUP(E199,private!$S$2:$T$33,2,FALSE)),"Не е избран застраховател")</f>
        <v>Не е избран застраховател</v>
      </c>
      <c r="G199" s="119"/>
      <c r="H199" s="114"/>
      <c r="I199" s="114"/>
      <c r="J199" s="114"/>
      <c r="K199" s="120"/>
      <c r="L199" s="132" t="str">
        <f t="shared" si="2"/>
        <v>Няма избран разход</v>
      </c>
    </row>
    <row r="200" spans="1:12" x14ac:dyDescent="0.25">
      <c r="A200" s="69">
        <v>193</v>
      </c>
      <c r="B200" s="102" t="str">
        <f>IF(AND(C200&lt;&gt;"",C200&lt;&gt;" -  -  -  -  - "),VLOOKUP(C200,exp!$A$8:$B$507,2,FALSE),"")</f>
        <v/>
      </c>
      <c r="C200" s="60"/>
      <c r="D200" s="68"/>
      <c r="E200" s="60"/>
      <c r="F200" s="133" t="str">
        <f>IF(E200&gt;0,IF(ISERROR(VLOOKUP(E200,private!$S$2:$T$33,2,FALSE)),"Не е избран застраховател",VLOOKUP(E200,private!$S$2:$T$33,2,FALSE)),"Не е избран застраховател")</f>
        <v>Не е избран застраховател</v>
      </c>
      <c r="G200" s="119"/>
      <c r="H200" s="114"/>
      <c r="I200" s="114"/>
      <c r="J200" s="114"/>
      <c r="K200" s="120"/>
      <c r="L200" s="132" t="str">
        <f t="shared" si="2"/>
        <v>Няма избран разход</v>
      </c>
    </row>
    <row r="201" spans="1:12" x14ac:dyDescent="0.25">
      <c r="A201" s="69">
        <v>194</v>
      </c>
      <c r="B201" s="102" t="str">
        <f>IF(AND(C201&lt;&gt;"",C201&lt;&gt;" -  -  -  -  - "),VLOOKUP(C201,exp!$A$8:$B$507,2,FALSE),"")</f>
        <v/>
      </c>
      <c r="C201" s="60"/>
      <c r="D201" s="68"/>
      <c r="E201" s="60"/>
      <c r="F201" s="133" t="str">
        <f>IF(E201&gt;0,IF(ISERROR(VLOOKUP(E201,private!$S$2:$T$33,2,FALSE)),"Не е избран застраховател",VLOOKUP(E201,private!$S$2:$T$33,2,FALSE)),"Не е избран застраховател")</f>
        <v>Не е избран застраховател</v>
      </c>
      <c r="G201" s="119"/>
      <c r="H201" s="114"/>
      <c r="I201" s="114"/>
      <c r="J201" s="114"/>
      <c r="K201" s="120"/>
      <c r="L201" s="132" t="str">
        <f t="shared" ref="L201:L264" si="3">IF(B201&lt;&gt;"",IF(AND(D201&lt;&gt;"",E201&lt;&gt;"",G201&lt;&gt;"",H201&lt;&gt;"",I201&lt;&gt;"",J201&lt;&gt;"",K201&lt;&gt;""),"","Задължителни полета - Застраховател/Обезщетените/Номер полица/Дата/Премия"),"Няма избран разход")</f>
        <v>Няма избран разход</v>
      </c>
    </row>
    <row r="202" spans="1:12" x14ac:dyDescent="0.25">
      <c r="A202" s="69">
        <v>195</v>
      </c>
      <c r="B202" s="102" t="str">
        <f>IF(AND(C202&lt;&gt;"",C202&lt;&gt;" -  -  -  -  - "),VLOOKUP(C202,exp!$A$8:$B$507,2,FALSE),"")</f>
        <v/>
      </c>
      <c r="C202" s="60"/>
      <c r="D202" s="68"/>
      <c r="E202" s="60"/>
      <c r="F202" s="133" t="str">
        <f>IF(E202&gt;0,IF(ISERROR(VLOOKUP(E202,private!$S$2:$T$33,2,FALSE)),"Не е избран застраховател",VLOOKUP(E202,private!$S$2:$T$33,2,FALSE)),"Не е избран застраховател")</f>
        <v>Не е избран застраховател</v>
      </c>
      <c r="G202" s="119"/>
      <c r="H202" s="114"/>
      <c r="I202" s="114"/>
      <c r="J202" s="114"/>
      <c r="K202" s="120"/>
      <c r="L202" s="132" t="str">
        <f t="shared" si="3"/>
        <v>Няма избран разход</v>
      </c>
    </row>
    <row r="203" spans="1:12" x14ac:dyDescent="0.25">
      <c r="A203" s="69">
        <v>196</v>
      </c>
      <c r="B203" s="102" t="str">
        <f>IF(AND(C203&lt;&gt;"",C203&lt;&gt;" -  -  -  -  - "),VLOOKUP(C203,exp!$A$8:$B$507,2,FALSE),"")</f>
        <v/>
      </c>
      <c r="C203" s="60"/>
      <c r="D203" s="68"/>
      <c r="E203" s="60"/>
      <c r="F203" s="133" t="str">
        <f>IF(E203&gt;0,IF(ISERROR(VLOOKUP(E203,private!$S$2:$T$33,2,FALSE)),"Не е избран застраховател",VLOOKUP(E203,private!$S$2:$T$33,2,FALSE)),"Не е избран застраховател")</f>
        <v>Не е избран застраховател</v>
      </c>
      <c r="G203" s="119"/>
      <c r="H203" s="114"/>
      <c r="I203" s="114"/>
      <c r="J203" s="114"/>
      <c r="K203" s="120"/>
      <c r="L203" s="132" t="str">
        <f t="shared" si="3"/>
        <v>Няма избран разход</v>
      </c>
    </row>
    <row r="204" spans="1:12" x14ac:dyDescent="0.25">
      <c r="A204" s="69">
        <v>197</v>
      </c>
      <c r="B204" s="102" t="str">
        <f>IF(AND(C204&lt;&gt;"",C204&lt;&gt;" -  -  -  -  - "),VLOOKUP(C204,exp!$A$8:$B$507,2,FALSE),"")</f>
        <v/>
      </c>
      <c r="C204" s="60"/>
      <c r="D204" s="68"/>
      <c r="E204" s="60"/>
      <c r="F204" s="133" t="str">
        <f>IF(E204&gt;0,IF(ISERROR(VLOOKUP(E204,private!$S$2:$T$33,2,FALSE)),"Не е избран застраховател",VLOOKUP(E204,private!$S$2:$T$33,2,FALSE)),"Не е избран застраховател")</f>
        <v>Не е избран застраховател</v>
      </c>
      <c r="G204" s="119"/>
      <c r="H204" s="114"/>
      <c r="I204" s="114"/>
      <c r="J204" s="114"/>
      <c r="K204" s="120"/>
      <c r="L204" s="132" t="str">
        <f t="shared" si="3"/>
        <v>Няма избран разход</v>
      </c>
    </row>
    <row r="205" spans="1:12" x14ac:dyDescent="0.25">
      <c r="A205" s="69">
        <v>198</v>
      </c>
      <c r="B205" s="102" t="str">
        <f>IF(AND(C205&lt;&gt;"",C205&lt;&gt;" -  -  -  -  - "),VLOOKUP(C205,exp!$A$8:$B$507,2,FALSE),"")</f>
        <v/>
      </c>
      <c r="C205" s="60"/>
      <c r="D205" s="68"/>
      <c r="E205" s="60"/>
      <c r="F205" s="133" t="str">
        <f>IF(E205&gt;0,IF(ISERROR(VLOOKUP(E205,private!$S$2:$T$33,2,FALSE)),"Не е избран застраховател",VLOOKUP(E205,private!$S$2:$T$33,2,FALSE)),"Не е избран застраховател")</f>
        <v>Не е избран застраховател</v>
      </c>
      <c r="G205" s="119"/>
      <c r="H205" s="114"/>
      <c r="I205" s="114"/>
      <c r="J205" s="114"/>
      <c r="K205" s="120"/>
      <c r="L205" s="132" t="str">
        <f t="shared" si="3"/>
        <v>Няма избран разход</v>
      </c>
    </row>
    <row r="206" spans="1:12" x14ac:dyDescent="0.25">
      <c r="A206" s="69">
        <v>199</v>
      </c>
      <c r="B206" s="102" t="str">
        <f>IF(AND(C206&lt;&gt;"",C206&lt;&gt;" -  -  -  -  - "),VLOOKUP(C206,exp!$A$8:$B$507,2,FALSE),"")</f>
        <v/>
      </c>
      <c r="C206" s="60"/>
      <c r="D206" s="68"/>
      <c r="E206" s="60"/>
      <c r="F206" s="133" t="str">
        <f>IF(E206&gt;0,IF(ISERROR(VLOOKUP(E206,private!$S$2:$T$33,2,FALSE)),"Не е избран застраховател",VLOOKUP(E206,private!$S$2:$T$33,2,FALSE)),"Не е избран застраховател")</f>
        <v>Не е избран застраховател</v>
      </c>
      <c r="G206" s="119"/>
      <c r="H206" s="114"/>
      <c r="I206" s="114"/>
      <c r="J206" s="114"/>
      <c r="K206" s="120"/>
      <c r="L206" s="132" t="str">
        <f t="shared" si="3"/>
        <v>Няма избран разход</v>
      </c>
    </row>
    <row r="207" spans="1:12" x14ac:dyDescent="0.25">
      <c r="A207" s="69">
        <v>200</v>
      </c>
      <c r="B207" s="102" t="str">
        <f>IF(AND(C207&lt;&gt;"",C207&lt;&gt;" -  -  -  -  - "),VLOOKUP(C207,exp!$A$8:$B$507,2,FALSE),"")</f>
        <v/>
      </c>
      <c r="C207" s="60"/>
      <c r="D207" s="68"/>
      <c r="E207" s="60"/>
      <c r="F207" s="133" t="str">
        <f>IF(E207&gt;0,IF(ISERROR(VLOOKUP(E207,private!$S$2:$T$33,2,FALSE)),"Не е избран застраховател",VLOOKUP(E207,private!$S$2:$T$33,2,FALSE)),"Не е избран застраховател")</f>
        <v>Не е избран застраховател</v>
      </c>
      <c r="G207" s="119"/>
      <c r="H207" s="114"/>
      <c r="I207" s="114"/>
      <c r="J207" s="114"/>
      <c r="K207" s="120"/>
      <c r="L207" s="132" t="str">
        <f t="shared" si="3"/>
        <v>Няма избран разход</v>
      </c>
    </row>
    <row r="208" spans="1:12" x14ac:dyDescent="0.25">
      <c r="A208" s="69">
        <v>201</v>
      </c>
      <c r="B208" s="102" t="str">
        <f>IF(AND(C208&lt;&gt;"",C208&lt;&gt;" -  -  -  -  - "),VLOOKUP(C208,exp!$A$8:$B$507,2,FALSE),"")</f>
        <v/>
      </c>
      <c r="C208" s="60"/>
      <c r="D208" s="68"/>
      <c r="E208" s="60"/>
      <c r="F208" s="133" t="str">
        <f>IF(E208&gt;0,IF(ISERROR(VLOOKUP(E208,private!$S$2:$T$33,2,FALSE)),"Не е избран застраховател",VLOOKUP(E208,private!$S$2:$T$33,2,FALSE)),"Не е избран застраховател")</f>
        <v>Не е избран застраховател</v>
      </c>
      <c r="G208" s="119"/>
      <c r="H208" s="114"/>
      <c r="I208" s="114"/>
      <c r="J208" s="114"/>
      <c r="K208" s="120"/>
      <c r="L208" s="132" t="str">
        <f t="shared" si="3"/>
        <v>Няма избран разход</v>
      </c>
    </row>
    <row r="209" spans="1:12" x14ac:dyDescent="0.25">
      <c r="A209" s="69">
        <v>202</v>
      </c>
      <c r="B209" s="102" t="str">
        <f>IF(AND(C209&lt;&gt;"",C209&lt;&gt;" -  -  -  -  - "),VLOOKUP(C209,exp!$A$8:$B$507,2,FALSE),"")</f>
        <v/>
      </c>
      <c r="C209" s="60"/>
      <c r="D209" s="68"/>
      <c r="E209" s="60"/>
      <c r="F209" s="133" t="str">
        <f>IF(E209&gt;0,IF(ISERROR(VLOOKUP(E209,private!$S$2:$T$33,2,FALSE)),"Не е избран застраховател",VLOOKUP(E209,private!$S$2:$T$33,2,FALSE)),"Не е избран застраховател")</f>
        <v>Не е избран застраховател</v>
      </c>
      <c r="G209" s="119"/>
      <c r="H209" s="114"/>
      <c r="I209" s="114"/>
      <c r="J209" s="114"/>
      <c r="K209" s="120"/>
      <c r="L209" s="132" t="str">
        <f t="shared" si="3"/>
        <v>Няма избран разход</v>
      </c>
    </row>
    <row r="210" spans="1:12" x14ac:dyDescent="0.25">
      <c r="A210" s="69">
        <v>203</v>
      </c>
      <c r="B210" s="102" t="str">
        <f>IF(AND(C210&lt;&gt;"",C210&lt;&gt;" -  -  -  -  - "),VLOOKUP(C210,exp!$A$8:$B$507,2,FALSE),"")</f>
        <v/>
      </c>
      <c r="C210" s="60"/>
      <c r="D210" s="68"/>
      <c r="E210" s="60"/>
      <c r="F210" s="133" t="str">
        <f>IF(E210&gt;0,IF(ISERROR(VLOOKUP(E210,private!$S$2:$T$33,2,FALSE)),"Не е избран застраховател",VLOOKUP(E210,private!$S$2:$T$33,2,FALSE)),"Не е избран застраховател")</f>
        <v>Не е избран застраховател</v>
      </c>
      <c r="G210" s="119"/>
      <c r="H210" s="114"/>
      <c r="I210" s="114"/>
      <c r="J210" s="114"/>
      <c r="K210" s="120"/>
      <c r="L210" s="132" t="str">
        <f t="shared" si="3"/>
        <v>Няма избран разход</v>
      </c>
    </row>
    <row r="211" spans="1:12" x14ac:dyDescent="0.25">
      <c r="A211" s="69">
        <v>204</v>
      </c>
      <c r="B211" s="102" t="str">
        <f>IF(AND(C211&lt;&gt;"",C211&lt;&gt;" -  -  -  -  - "),VLOOKUP(C211,exp!$A$8:$B$507,2,FALSE),"")</f>
        <v/>
      </c>
      <c r="C211" s="60"/>
      <c r="D211" s="68"/>
      <c r="E211" s="60"/>
      <c r="F211" s="133" t="str">
        <f>IF(E211&gt;0,IF(ISERROR(VLOOKUP(E211,private!$S$2:$T$33,2,FALSE)),"Не е избран застраховател",VLOOKUP(E211,private!$S$2:$T$33,2,FALSE)),"Не е избран застраховател")</f>
        <v>Не е избран застраховател</v>
      </c>
      <c r="G211" s="119"/>
      <c r="H211" s="114"/>
      <c r="I211" s="114"/>
      <c r="J211" s="114"/>
      <c r="K211" s="120"/>
      <c r="L211" s="132" t="str">
        <f t="shared" si="3"/>
        <v>Няма избран разход</v>
      </c>
    </row>
    <row r="212" spans="1:12" x14ac:dyDescent="0.25">
      <c r="A212" s="69">
        <v>205</v>
      </c>
      <c r="B212" s="102" t="str">
        <f>IF(AND(C212&lt;&gt;"",C212&lt;&gt;" -  -  -  -  - "),VLOOKUP(C212,exp!$A$8:$B$507,2,FALSE),"")</f>
        <v/>
      </c>
      <c r="C212" s="60"/>
      <c r="D212" s="68"/>
      <c r="E212" s="60"/>
      <c r="F212" s="133" t="str">
        <f>IF(E212&gt;0,IF(ISERROR(VLOOKUP(E212,private!$S$2:$T$33,2,FALSE)),"Не е избран застраховател",VLOOKUP(E212,private!$S$2:$T$33,2,FALSE)),"Не е избран застраховател")</f>
        <v>Не е избран застраховател</v>
      </c>
      <c r="G212" s="119"/>
      <c r="H212" s="114"/>
      <c r="I212" s="114"/>
      <c r="J212" s="114"/>
      <c r="K212" s="120"/>
      <c r="L212" s="132" t="str">
        <f t="shared" si="3"/>
        <v>Няма избран разход</v>
      </c>
    </row>
    <row r="213" spans="1:12" x14ac:dyDescent="0.25">
      <c r="A213" s="69">
        <v>206</v>
      </c>
      <c r="B213" s="102" t="str">
        <f>IF(AND(C213&lt;&gt;"",C213&lt;&gt;" -  -  -  -  - "),VLOOKUP(C213,exp!$A$8:$B$507,2,FALSE),"")</f>
        <v/>
      </c>
      <c r="C213" s="60"/>
      <c r="D213" s="68"/>
      <c r="E213" s="60"/>
      <c r="F213" s="133" t="str">
        <f>IF(E213&gt;0,IF(ISERROR(VLOOKUP(E213,private!$S$2:$T$33,2,FALSE)),"Не е избран застраховател",VLOOKUP(E213,private!$S$2:$T$33,2,FALSE)),"Не е избран застраховател")</f>
        <v>Не е избран застраховател</v>
      </c>
      <c r="G213" s="119"/>
      <c r="H213" s="114"/>
      <c r="I213" s="114"/>
      <c r="J213" s="114"/>
      <c r="K213" s="120"/>
      <c r="L213" s="132" t="str">
        <f t="shared" si="3"/>
        <v>Няма избран разход</v>
      </c>
    </row>
    <row r="214" spans="1:12" x14ac:dyDescent="0.25">
      <c r="A214" s="69">
        <v>207</v>
      </c>
      <c r="B214" s="102" t="str">
        <f>IF(AND(C214&lt;&gt;"",C214&lt;&gt;" -  -  -  -  - "),VLOOKUP(C214,exp!$A$8:$B$507,2,FALSE),"")</f>
        <v/>
      </c>
      <c r="C214" s="60"/>
      <c r="D214" s="68"/>
      <c r="E214" s="60"/>
      <c r="F214" s="133" t="str">
        <f>IF(E214&gt;0,IF(ISERROR(VLOOKUP(E214,private!$S$2:$T$33,2,FALSE)),"Не е избран застраховател",VLOOKUP(E214,private!$S$2:$T$33,2,FALSE)),"Не е избран застраховател")</f>
        <v>Не е избран застраховател</v>
      </c>
      <c r="G214" s="119"/>
      <c r="H214" s="114"/>
      <c r="I214" s="114"/>
      <c r="J214" s="114"/>
      <c r="K214" s="120"/>
      <c r="L214" s="132" t="str">
        <f t="shared" si="3"/>
        <v>Няма избран разход</v>
      </c>
    </row>
    <row r="215" spans="1:12" x14ac:dyDescent="0.25">
      <c r="A215" s="69">
        <v>208</v>
      </c>
      <c r="B215" s="102" t="str">
        <f>IF(AND(C215&lt;&gt;"",C215&lt;&gt;" -  -  -  -  - "),VLOOKUP(C215,exp!$A$8:$B$507,2,FALSE),"")</f>
        <v/>
      </c>
      <c r="C215" s="60"/>
      <c r="D215" s="68"/>
      <c r="E215" s="60"/>
      <c r="F215" s="133" t="str">
        <f>IF(E215&gt;0,IF(ISERROR(VLOOKUP(E215,private!$S$2:$T$33,2,FALSE)),"Не е избран застраховател",VLOOKUP(E215,private!$S$2:$T$33,2,FALSE)),"Не е избран застраховател")</f>
        <v>Не е избран застраховател</v>
      </c>
      <c r="G215" s="119"/>
      <c r="H215" s="114"/>
      <c r="I215" s="114"/>
      <c r="J215" s="114"/>
      <c r="K215" s="120"/>
      <c r="L215" s="132" t="str">
        <f t="shared" si="3"/>
        <v>Няма избран разход</v>
      </c>
    </row>
    <row r="216" spans="1:12" x14ac:dyDescent="0.25">
      <c r="A216" s="69">
        <v>209</v>
      </c>
      <c r="B216" s="102" t="str">
        <f>IF(AND(C216&lt;&gt;"",C216&lt;&gt;" -  -  -  -  - "),VLOOKUP(C216,exp!$A$8:$B$507,2,FALSE),"")</f>
        <v/>
      </c>
      <c r="C216" s="60"/>
      <c r="D216" s="68"/>
      <c r="E216" s="60"/>
      <c r="F216" s="133" t="str">
        <f>IF(E216&gt;0,IF(ISERROR(VLOOKUP(E216,private!$S$2:$T$33,2,FALSE)),"Не е избран застраховател",VLOOKUP(E216,private!$S$2:$T$33,2,FALSE)),"Не е избран застраховател")</f>
        <v>Не е избран застраховател</v>
      </c>
      <c r="G216" s="119"/>
      <c r="H216" s="114"/>
      <c r="I216" s="114"/>
      <c r="J216" s="114"/>
      <c r="K216" s="120"/>
      <c r="L216" s="132" t="str">
        <f t="shared" si="3"/>
        <v>Няма избран разход</v>
      </c>
    </row>
    <row r="217" spans="1:12" x14ac:dyDescent="0.25">
      <c r="A217" s="69">
        <v>210</v>
      </c>
      <c r="B217" s="102" t="str">
        <f>IF(AND(C217&lt;&gt;"",C217&lt;&gt;" -  -  -  -  - "),VLOOKUP(C217,exp!$A$8:$B$507,2,FALSE),"")</f>
        <v/>
      </c>
      <c r="C217" s="60"/>
      <c r="D217" s="68"/>
      <c r="E217" s="60"/>
      <c r="F217" s="133" t="str">
        <f>IF(E217&gt;0,IF(ISERROR(VLOOKUP(E217,private!$S$2:$T$33,2,FALSE)),"Не е избран застраховател",VLOOKUP(E217,private!$S$2:$T$33,2,FALSE)),"Не е избран застраховател")</f>
        <v>Не е избран застраховател</v>
      </c>
      <c r="G217" s="119"/>
      <c r="H217" s="114"/>
      <c r="I217" s="114"/>
      <c r="J217" s="114"/>
      <c r="K217" s="120"/>
      <c r="L217" s="132" t="str">
        <f t="shared" si="3"/>
        <v>Няма избран разход</v>
      </c>
    </row>
    <row r="218" spans="1:12" x14ac:dyDescent="0.25">
      <c r="A218" s="69">
        <v>211</v>
      </c>
      <c r="B218" s="102" t="str">
        <f>IF(AND(C218&lt;&gt;"",C218&lt;&gt;" -  -  -  -  - "),VLOOKUP(C218,exp!$A$8:$B$507,2,FALSE),"")</f>
        <v/>
      </c>
      <c r="C218" s="60"/>
      <c r="D218" s="68"/>
      <c r="E218" s="60"/>
      <c r="F218" s="133" t="str">
        <f>IF(E218&gt;0,IF(ISERROR(VLOOKUP(E218,private!$S$2:$T$33,2,FALSE)),"Не е избран застраховател",VLOOKUP(E218,private!$S$2:$T$33,2,FALSE)),"Не е избран застраховател")</f>
        <v>Не е избран застраховател</v>
      </c>
      <c r="G218" s="119"/>
      <c r="H218" s="114"/>
      <c r="I218" s="114"/>
      <c r="J218" s="114"/>
      <c r="K218" s="120"/>
      <c r="L218" s="132" t="str">
        <f t="shared" si="3"/>
        <v>Няма избран разход</v>
      </c>
    </row>
    <row r="219" spans="1:12" x14ac:dyDescent="0.25">
      <c r="A219" s="69">
        <v>212</v>
      </c>
      <c r="B219" s="102" t="str">
        <f>IF(AND(C219&lt;&gt;"",C219&lt;&gt;" -  -  -  -  - "),VLOOKUP(C219,exp!$A$8:$B$507,2,FALSE),"")</f>
        <v/>
      </c>
      <c r="C219" s="60"/>
      <c r="D219" s="68"/>
      <c r="E219" s="60"/>
      <c r="F219" s="133" t="str">
        <f>IF(E219&gt;0,IF(ISERROR(VLOOKUP(E219,private!$S$2:$T$33,2,FALSE)),"Не е избран застраховател",VLOOKUP(E219,private!$S$2:$T$33,2,FALSE)),"Не е избран застраховател")</f>
        <v>Не е избран застраховател</v>
      </c>
      <c r="G219" s="119"/>
      <c r="H219" s="114"/>
      <c r="I219" s="114"/>
      <c r="J219" s="114"/>
      <c r="K219" s="120"/>
      <c r="L219" s="132" t="str">
        <f t="shared" si="3"/>
        <v>Няма избран разход</v>
      </c>
    </row>
    <row r="220" spans="1:12" x14ac:dyDescent="0.25">
      <c r="A220" s="69">
        <v>213</v>
      </c>
      <c r="B220" s="102" t="str">
        <f>IF(AND(C220&lt;&gt;"",C220&lt;&gt;" -  -  -  -  - "),VLOOKUP(C220,exp!$A$8:$B$507,2,FALSE),"")</f>
        <v/>
      </c>
      <c r="C220" s="60"/>
      <c r="D220" s="68"/>
      <c r="E220" s="60"/>
      <c r="F220" s="133" t="str">
        <f>IF(E220&gt;0,IF(ISERROR(VLOOKUP(E220,private!$S$2:$T$33,2,FALSE)),"Не е избран застраховател",VLOOKUP(E220,private!$S$2:$T$33,2,FALSE)),"Не е избран застраховател")</f>
        <v>Не е избран застраховател</v>
      </c>
      <c r="G220" s="119"/>
      <c r="H220" s="114"/>
      <c r="I220" s="114"/>
      <c r="J220" s="114"/>
      <c r="K220" s="120"/>
      <c r="L220" s="132" t="str">
        <f t="shared" si="3"/>
        <v>Няма избран разход</v>
      </c>
    </row>
    <row r="221" spans="1:12" x14ac:dyDescent="0.25">
      <c r="A221" s="69">
        <v>214</v>
      </c>
      <c r="B221" s="102" t="str">
        <f>IF(AND(C221&lt;&gt;"",C221&lt;&gt;" -  -  -  -  - "),VLOOKUP(C221,exp!$A$8:$B$507,2,FALSE),"")</f>
        <v/>
      </c>
      <c r="C221" s="60"/>
      <c r="D221" s="68"/>
      <c r="E221" s="60"/>
      <c r="F221" s="133" t="str">
        <f>IF(E221&gt;0,IF(ISERROR(VLOOKUP(E221,private!$S$2:$T$33,2,FALSE)),"Не е избран застраховател",VLOOKUP(E221,private!$S$2:$T$33,2,FALSE)),"Не е избран застраховател")</f>
        <v>Не е избран застраховател</v>
      </c>
      <c r="G221" s="119"/>
      <c r="H221" s="114"/>
      <c r="I221" s="114"/>
      <c r="J221" s="114"/>
      <c r="K221" s="120"/>
      <c r="L221" s="132" t="str">
        <f t="shared" si="3"/>
        <v>Няма избран разход</v>
      </c>
    </row>
    <row r="222" spans="1:12" x14ac:dyDescent="0.25">
      <c r="A222" s="69">
        <v>215</v>
      </c>
      <c r="B222" s="102" t="str">
        <f>IF(AND(C222&lt;&gt;"",C222&lt;&gt;" -  -  -  -  - "),VLOOKUP(C222,exp!$A$8:$B$507,2,FALSE),"")</f>
        <v/>
      </c>
      <c r="C222" s="60"/>
      <c r="D222" s="68"/>
      <c r="E222" s="60"/>
      <c r="F222" s="133" t="str">
        <f>IF(E222&gt;0,IF(ISERROR(VLOOKUP(E222,private!$S$2:$T$33,2,FALSE)),"Не е избран застраховател",VLOOKUP(E222,private!$S$2:$T$33,2,FALSE)),"Не е избран застраховател")</f>
        <v>Не е избран застраховател</v>
      </c>
      <c r="G222" s="119"/>
      <c r="H222" s="114"/>
      <c r="I222" s="114"/>
      <c r="J222" s="114"/>
      <c r="K222" s="120"/>
      <c r="L222" s="132" t="str">
        <f t="shared" si="3"/>
        <v>Няма избран разход</v>
      </c>
    </row>
    <row r="223" spans="1:12" x14ac:dyDescent="0.25">
      <c r="A223" s="69">
        <v>216</v>
      </c>
      <c r="B223" s="102" t="str">
        <f>IF(AND(C223&lt;&gt;"",C223&lt;&gt;" -  -  -  -  - "),VLOOKUP(C223,exp!$A$8:$B$507,2,FALSE),"")</f>
        <v/>
      </c>
      <c r="C223" s="60"/>
      <c r="D223" s="68"/>
      <c r="E223" s="60"/>
      <c r="F223" s="133" t="str">
        <f>IF(E223&gt;0,IF(ISERROR(VLOOKUP(E223,private!$S$2:$T$33,2,FALSE)),"Не е избран застраховател",VLOOKUP(E223,private!$S$2:$T$33,2,FALSE)),"Не е избран застраховател")</f>
        <v>Не е избран застраховател</v>
      </c>
      <c r="G223" s="119"/>
      <c r="H223" s="114"/>
      <c r="I223" s="114"/>
      <c r="J223" s="114"/>
      <c r="K223" s="120"/>
      <c r="L223" s="132" t="str">
        <f t="shared" si="3"/>
        <v>Няма избран разход</v>
      </c>
    </row>
    <row r="224" spans="1:12" x14ac:dyDescent="0.25">
      <c r="A224" s="69">
        <v>217</v>
      </c>
      <c r="B224" s="102" t="str">
        <f>IF(AND(C224&lt;&gt;"",C224&lt;&gt;" -  -  -  -  - "),VLOOKUP(C224,exp!$A$8:$B$507,2,FALSE),"")</f>
        <v/>
      </c>
      <c r="C224" s="60"/>
      <c r="D224" s="68"/>
      <c r="E224" s="60"/>
      <c r="F224" s="133" t="str">
        <f>IF(E224&gt;0,IF(ISERROR(VLOOKUP(E224,private!$S$2:$T$33,2,FALSE)),"Не е избран застраховател",VLOOKUP(E224,private!$S$2:$T$33,2,FALSE)),"Не е избран застраховател")</f>
        <v>Не е избран застраховател</v>
      </c>
      <c r="G224" s="119"/>
      <c r="H224" s="114"/>
      <c r="I224" s="114"/>
      <c r="J224" s="114"/>
      <c r="K224" s="120"/>
      <c r="L224" s="132" t="str">
        <f t="shared" si="3"/>
        <v>Няма избран разход</v>
      </c>
    </row>
    <row r="225" spans="1:12" x14ac:dyDescent="0.25">
      <c r="A225" s="69">
        <v>218</v>
      </c>
      <c r="B225" s="102" t="str">
        <f>IF(AND(C225&lt;&gt;"",C225&lt;&gt;" -  -  -  -  - "),VLOOKUP(C225,exp!$A$8:$B$507,2,FALSE),"")</f>
        <v/>
      </c>
      <c r="C225" s="60"/>
      <c r="D225" s="68"/>
      <c r="E225" s="60"/>
      <c r="F225" s="133" t="str">
        <f>IF(E225&gt;0,IF(ISERROR(VLOOKUP(E225,private!$S$2:$T$33,2,FALSE)),"Не е избран застраховател",VLOOKUP(E225,private!$S$2:$T$33,2,FALSE)),"Не е избран застраховател")</f>
        <v>Не е избран застраховател</v>
      </c>
      <c r="G225" s="119"/>
      <c r="H225" s="114"/>
      <c r="I225" s="114"/>
      <c r="J225" s="114"/>
      <c r="K225" s="120"/>
      <c r="L225" s="132" t="str">
        <f t="shared" si="3"/>
        <v>Няма избран разход</v>
      </c>
    </row>
    <row r="226" spans="1:12" x14ac:dyDescent="0.25">
      <c r="A226" s="69">
        <v>219</v>
      </c>
      <c r="B226" s="102" t="str">
        <f>IF(AND(C226&lt;&gt;"",C226&lt;&gt;" -  -  -  -  - "),VLOOKUP(C226,exp!$A$8:$B$507,2,FALSE),"")</f>
        <v/>
      </c>
      <c r="C226" s="60"/>
      <c r="D226" s="68"/>
      <c r="E226" s="60"/>
      <c r="F226" s="133" t="str">
        <f>IF(E226&gt;0,IF(ISERROR(VLOOKUP(E226,private!$S$2:$T$33,2,FALSE)),"Не е избран застраховател",VLOOKUP(E226,private!$S$2:$T$33,2,FALSE)),"Не е избран застраховател")</f>
        <v>Не е избран застраховател</v>
      </c>
      <c r="G226" s="119"/>
      <c r="H226" s="114"/>
      <c r="I226" s="114"/>
      <c r="J226" s="114"/>
      <c r="K226" s="120"/>
      <c r="L226" s="132" t="str">
        <f t="shared" si="3"/>
        <v>Няма избран разход</v>
      </c>
    </row>
    <row r="227" spans="1:12" x14ac:dyDescent="0.25">
      <c r="A227" s="69">
        <v>220</v>
      </c>
      <c r="B227" s="102" t="str">
        <f>IF(AND(C227&lt;&gt;"",C227&lt;&gt;" -  -  -  -  - "),VLOOKUP(C227,exp!$A$8:$B$507,2,FALSE),"")</f>
        <v/>
      </c>
      <c r="C227" s="60"/>
      <c r="D227" s="68"/>
      <c r="E227" s="60"/>
      <c r="F227" s="133" t="str">
        <f>IF(E227&gt;0,IF(ISERROR(VLOOKUP(E227,private!$S$2:$T$33,2,FALSE)),"Не е избран застраховател",VLOOKUP(E227,private!$S$2:$T$33,2,FALSE)),"Не е избран застраховател")</f>
        <v>Не е избран застраховател</v>
      </c>
      <c r="G227" s="119"/>
      <c r="H227" s="114"/>
      <c r="I227" s="114"/>
      <c r="J227" s="114"/>
      <c r="K227" s="120"/>
      <c r="L227" s="132" t="str">
        <f t="shared" si="3"/>
        <v>Няма избран разход</v>
      </c>
    </row>
    <row r="228" spans="1:12" x14ac:dyDescent="0.25">
      <c r="A228" s="69">
        <v>221</v>
      </c>
      <c r="B228" s="102" t="str">
        <f>IF(AND(C228&lt;&gt;"",C228&lt;&gt;" -  -  -  -  - "),VLOOKUP(C228,exp!$A$8:$B$507,2,FALSE),"")</f>
        <v/>
      </c>
      <c r="C228" s="60"/>
      <c r="D228" s="68"/>
      <c r="E228" s="60"/>
      <c r="F228" s="133" t="str">
        <f>IF(E228&gt;0,IF(ISERROR(VLOOKUP(E228,private!$S$2:$T$33,2,FALSE)),"Не е избран застраховател",VLOOKUP(E228,private!$S$2:$T$33,2,FALSE)),"Не е избран застраховател")</f>
        <v>Не е избран застраховател</v>
      </c>
      <c r="G228" s="119"/>
      <c r="H228" s="114"/>
      <c r="I228" s="114"/>
      <c r="J228" s="114"/>
      <c r="K228" s="120"/>
      <c r="L228" s="132" t="str">
        <f t="shared" si="3"/>
        <v>Няма избран разход</v>
      </c>
    </row>
    <row r="229" spans="1:12" x14ac:dyDescent="0.25">
      <c r="A229" s="69">
        <v>222</v>
      </c>
      <c r="B229" s="102" t="str">
        <f>IF(AND(C229&lt;&gt;"",C229&lt;&gt;" -  -  -  -  - "),VLOOKUP(C229,exp!$A$8:$B$507,2,FALSE),"")</f>
        <v/>
      </c>
      <c r="C229" s="60"/>
      <c r="D229" s="68"/>
      <c r="E229" s="60"/>
      <c r="F229" s="133" t="str">
        <f>IF(E229&gt;0,IF(ISERROR(VLOOKUP(E229,private!$S$2:$T$33,2,FALSE)),"Не е избран застраховател",VLOOKUP(E229,private!$S$2:$T$33,2,FALSE)),"Не е избран застраховател")</f>
        <v>Не е избран застраховател</v>
      </c>
      <c r="G229" s="119"/>
      <c r="H229" s="114"/>
      <c r="I229" s="114"/>
      <c r="J229" s="114"/>
      <c r="K229" s="120"/>
      <c r="L229" s="132" t="str">
        <f t="shared" si="3"/>
        <v>Няма избран разход</v>
      </c>
    </row>
    <row r="230" spans="1:12" x14ac:dyDescent="0.25">
      <c r="A230" s="69">
        <v>223</v>
      </c>
      <c r="B230" s="102" t="str">
        <f>IF(AND(C230&lt;&gt;"",C230&lt;&gt;" -  -  -  -  - "),VLOOKUP(C230,exp!$A$8:$B$507,2,FALSE),"")</f>
        <v/>
      </c>
      <c r="C230" s="60"/>
      <c r="D230" s="68"/>
      <c r="E230" s="60"/>
      <c r="F230" s="133" t="str">
        <f>IF(E230&gt;0,IF(ISERROR(VLOOKUP(E230,private!$S$2:$T$33,2,FALSE)),"Не е избран застраховател",VLOOKUP(E230,private!$S$2:$T$33,2,FALSE)),"Не е избран застраховател")</f>
        <v>Не е избран застраховател</v>
      </c>
      <c r="G230" s="119"/>
      <c r="H230" s="114"/>
      <c r="I230" s="114"/>
      <c r="J230" s="114"/>
      <c r="K230" s="120"/>
      <c r="L230" s="132" t="str">
        <f t="shared" si="3"/>
        <v>Няма избран разход</v>
      </c>
    </row>
    <row r="231" spans="1:12" x14ac:dyDescent="0.25">
      <c r="A231" s="69">
        <v>224</v>
      </c>
      <c r="B231" s="102" t="str">
        <f>IF(AND(C231&lt;&gt;"",C231&lt;&gt;" -  -  -  -  - "),VLOOKUP(C231,exp!$A$8:$B$507,2,FALSE),"")</f>
        <v/>
      </c>
      <c r="C231" s="60"/>
      <c r="D231" s="68"/>
      <c r="E231" s="60"/>
      <c r="F231" s="133" t="str">
        <f>IF(E231&gt;0,IF(ISERROR(VLOOKUP(E231,private!$S$2:$T$33,2,FALSE)),"Не е избран застраховател",VLOOKUP(E231,private!$S$2:$T$33,2,FALSE)),"Не е избран застраховател")</f>
        <v>Не е избран застраховател</v>
      </c>
      <c r="G231" s="119"/>
      <c r="H231" s="114"/>
      <c r="I231" s="114"/>
      <c r="J231" s="114"/>
      <c r="K231" s="120"/>
      <c r="L231" s="132" t="str">
        <f t="shared" si="3"/>
        <v>Няма избран разход</v>
      </c>
    </row>
    <row r="232" spans="1:12" x14ac:dyDescent="0.25">
      <c r="A232" s="69">
        <v>225</v>
      </c>
      <c r="B232" s="102" t="str">
        <f>IF(AND(C232&lt;&gt;"",C232&lt;&gt;" -  -  -  -  - "),VLOOKUP(C232,exp!$A$8:$B$507,2,FALSE),"")</f>
        <v/>
      </c>
      <c r="C232" s="60"/>
      <c r="D232" s="68"/>
      <c r="E232" s="60"/>
      <c r="F232" s="133" t="str">
        <f>IF(E232&gt;0,IF(ISERROR(VLOOKUP(E232,private!$S$2:$T$33,2,FALSE)),"Не е избран застраховател",VLOOKUP(E232,private!$S$2:$T$33,2,FALSE)),"Не е избран застраховател")</f>
        <v>Не е избран застраховател</v>
      </c>
      <c r="G232" s="119"/>
      <c r="H232" s="114"/>
      <c r="I232" s="114"/>
      <c r="J232" s="114"/>
      <c r="K232" s="120"/>
      <c r="L232" s="132" t="str">
        <f t="shared" si="3"/>
        <v>Няма избран разход</v>
      </c>
    </row>
    <row r="233" spans="1:12" x14ac:dyDescent="0.25">
      <c r="A233" s="69">
        <v>226</v>
      </c>
      <c r="B233" s="102" t="str">
        <f>IF(AND(C233&lt;&gt;"",C233&lt;&gt;" -  -  -  -  - "),VLOOKUP(C233,exp!$A$8:$B$507,2,FALSE),"")</f>
        <v/>
      </c>
      <c r="C233" s="60"/>
      <c r="D233" s="68"/>
      <c r="E233" s="60"/>
      <c r="F233" s="133" t="str">
        <f>IF(E233&gt;0,IF(ISERROR(VLOOKUP(E233,private!$S$2:$T$33,2,FALSE)),"Не е избран застраховател",VLOOKUP(E233,private!$S$2:$T$33,2,FALSE)),"Не е избран застраховател")</f>
        <v>Не е избран застраховател</v>
      </c>
      <c r="G233" s="119"/>
      <c r="H233" s="114"/>
      <c r="I233" s="114"/>
      <c r="J233" s="114"/>
      <c r="K233" s="120"/>
      <c r="L233" s="132" t="str">
        <f t="shared" si="3"/>
        <v>Няма избран разход</v>
      </c>
    </row>
    <row r="234" spans="1:12" x14ac:dyDescent="0.25">
      <c r="A234" s="69">
        <v>227</v>
      </c>
      <c r="B234" s="102" t="str">
        <f>IF(AND(C234&lt;&gt;"",C234&lt;&gt;" -  -  -  -  - "),VLOOKUP(C234,exp!$A$8:$B$507,2,FALSE),"")</f>
        <v/>
      </c>
      <c r="C234" s="60"/>
      <c r="D234" s="68"/>
      <c r="E234" s="60"/>
      <c r="F234" s="133" t="str">
        <f>IF(E234&gt;0,IF(ISERROR(VLOOKUP(E234,private!$S$2:$T$33,2,FALSE)),"Не е избран застраховател",VLOOKUP(E234,private!$S$2:$T$33,2,FALSE)),"Не е избран застраховател")</f>
        <v>Не е избран застраховател</v>
      </c>
      <c r="G234" s="119"/>
      <c r="H234" s="114"/>
      <c r="I234" s="114"/>
      <c r="J234" s="114"/>
      <c r="K234" s="120"/>
      <c r="L234" s="132" t="str">
        <f t="shared" si="3"/>
        <v>Няма избран разход</v>
      </c>
    </row>
    <row r="235" spans="1:12" x14ac:dyDescent="0.25">
      <c r="A235" s="69">
        <v>228</v>
      </c>
      <c r="B235" s="102" t="str">
        <f>IF(AND(C235&lt;&gt;"",C235&lt;&gt;" -  -  -  -  - "),VLOOKUP(C235,exp!$A$8:$B$507,2,FALSE),"")</f>
        <v/>
      </c>
      <c r="C235" s="60"/>
      <c r="D235" s="68"/>
      <c r="E235" s="60"/>
      <c r="F235" s="133" t="str">
        <f>IF(E235&gt;0,IF(ISERROR(VLOOKUP(E235,private!$S$2:$T$33,2,FALSE)),"Не е избран застраховател",VLOOKUP(E235,private!$S$2:$T$33,2,FALSE)),"Не е избран застраховател")</f>
        <v>Не е избран застраховател</v>
      </c>
      <c r="G235" s="119"/>
      <c r="H235" s="114"/>
      <c r="I235" s="114"/>
      <c r="J235" s="114"/>
      <c r="K235" s="120"/>
      <c r="L235" s="132" t="str">
        <f t="shared" si="3"/>
        <v>Няма избран разход</v>
      </c>
    </row>
    <row r="236" spans="1:12" x14ac:dyDescent="0.25">
      <c r="A236" s="69">
        <v>229</v>
      </c>
      <c r="B236" s="102" t="str">
        <f>IF(AND(C236&lt;&gt;"",C236&lt;&gt;" -  -  -  -  - "),VLOOKUP(C236,exp!$A$8:$B$507,2,FALSE),"")</f>
        <v/>
      </c>
      <c r="C236" s="60"/>
      <c r="D236" s="68"/>
      <c r="E236" s="60"/>
      <c r="F236" s="133" t="str">
        <f>IF(E236&gt;0,IF(ISERROR(VLOOKUP(E236,private!$S$2:$T$33,2,FALSE)),"Не е избран застраховател",VLOOKUP(E236,private!$S$2:$T$33,2,FALSE)),"Не е избран застраховател")</f>
        <v>Не е избран застраховател</v>
      </c>
      <c r="G236" s="119"/>
      <c r="H236" s="114"/>
      <c r="I236" s="114"/>
      <c r="J236" s="114"/>
      <c r="K236" s="120"/>
      <c r="L236" s="132" t="str">
        <f t="shared" si="3"/>
        <v>Няма избран разход</v>
      </c>
    </row>
    <row r="237" spans="1:12" x14ac:dyDescent="0.25">
      <c r="A237" s="69">
        <v>230</v>
      </c>
      <c r="B237" s="102" t="str">
        <f>IF(AND(C237&lt;&gt;"",C237&lt;&gt;" -  -  -  -  - "),VLOOKUP(C237,exp!$A$8:$B$507,2,FALSE),"")</f>
        <v/>
      </c>
      <c r="C237" s="60"/>
      <c r="D237" s="68"/>
      <c r="E237" s="60"/>
      <c r="F237" s="133" t="str">
        <f>IF(E237&gt;0,IF(ISERROR(VLOOKUP(E237,private!$S$2:$T$33,2,FALSE)),"Не е избран застраховател",VLOOKUP(E237,private!$S$2:$T$33,2,FALSE)),"Не е избран застраховател")</f>
        <v>Не е избран застраховател</v>
      </c>
      <c r="G237" s="119"/>
      <c r="H237" s="114"/>
      <c r="I237" s="114"/>
      <c r="J237" s="114"/>
      <c r="K237" s="120"/>
      <c r="L237" s="132" t="str">
        <f t="shared" si="3"/>
        <v>Няма избран разход</v>
      </c>
    </row>
    <row r="238" spans="1:12" x14ac:dyDescent="0.25">
      <c r="A238" s="69">
        <v>231</v>
      </c>
      <c r="B238" s="102" t="str">
        <f>IF(AND(C238&lt;&gt;"",C238&lt;&gt;" -  -  -  -  - "),VLOOKUP(C238,exp!$A$8:$B$507,2,FALSE),"")</f>
        <v/>
      </c>
      <c r="C238" s="60"/>
      <c r="D238" s="68"/>
      <c r="E238" s="60"/>
      <c r="F238" s="133" t="str">
        <f>IF(E238&gt;0,IF(ISERROR(VLOOKUP(E238,private!$S$2:$T$33,2,FALSE)),"Не е избран застраховател",VLOOKUP(E238,private!$S$2:$T$33,2,FALSE)),"Не е избран застраховател")</f>
        <v>Не е избран застраховател</v>
      </c>
      <c r="G238" s="119"/>
      <c r="H238" s="114"/>
      <c r="I238" s="114"/>
      <c r="J238" s="114"/>
      <c r="K238" s="120"/>
      <c r="L238" s="132" t="str">
        <f t="shared" si="3"/>
        <v>Няма избран разход</v>
      </c>
    </row>
    <row r="239" spans="1:12" x14ac:dyDescent="0.25">
      <c r="A239" s="69">
        <v>232</v>
      </c>
      <c r="B239" s="102" t="str">
        <f>IF(AND(C239&lt;&gt;"",C239&lt;&gt;" -  -  -  -  - "),VLOOKUP(C239,exp!$A$8:$B$507,2,FALSE),"")</f>
        <v/>
      </c>
      <c r="C239" s="60"/>
      <c r="D239" s="68"/>
      <c r="E239" s="60"/>
      <c r="F239" s="133" t="str">
        <f>IF(E239&gt;0,IF(ISERROR(VLOOKUP(E239,private!$S$2:$T$33,2,FALSE)),"Не е избран застраховател",VLOOKUP(E239,private!$S$2:$T$33,2,FALSE)),"Не е избран застраховател")</f>
        <v>Не е избран застраховател</v>
      </c>
      <c r="G239" s="119"/>
      <c r="H239" s="114"/>
      <c r="I239" s="114"/>
      <c r="J239" s="114"/>
      <c r="K239" s="120"/>
      <c r="L239" s="132" t="str">
        <f t="shared" si="3"/>
        <v>Няма избран разход</v>
      </c>
    </row>
    <row r="240" spans="1:12" x14ac:dyDescent="0.25">
      <c r="A240" s="69">
        <v>233</v>
      </c>
      <c r="B240" s="102" t="str">
        <f>IF(AND(C240&lt;&gt;"",C240&lt;&gt;" -  -  -  -  - "),VLOOKUP(C240,exp!$A$8:$B$507,2,FALSE),"")</f>
        <v/>
      </c>
      <c r="C240" s="60"/>
      <c r="D240" s="68"/>
      <c r="E240" s="60"/>
      <c r="F240" s="133" t="str">
        <f>IF(E240&gt;0,IF(ISERROR(VLOOKUP(E240,private!$S$2:$T$33,2,FALSE)),"Не е избран застраховател",VLOOKUP(E240,private!$S$2:$T$33,2,FALSE)),"Не е избран застраховател")</f>
        <v>Не е избран застраховател</v>
      </c>
      <c r="G240" s="119"/>
      <c r="H240" s="114"/>
      <c r="I240" s="114"/>
      <c r="J240" s="114"/>
      <c r="K240" s="120"/>
      <c r="L240" s="132" t="str">
        <f t="shared" si="3"/>
        <v>Няма избран разход</v>
      </c>
    </row>
    <row r="241" spans="1:12" x14ac:dyDescent="0.25">
      <c r="A241" s="69">
        <v>234</v>
      </c>
      <c r="B241" s="102" t="str">
        <f>IF(AND(C241&lt;&gt;"",C241&lt;&gt;" -  -  -  -  - "),VLOOKUP(C241,exp!$A$8:$B$507,2,FALSE),"")</f>
        <v/>
      </c>
      <c r="C241" s="60"/>
      <c r="D241" s="68"/>
      <c r="E241" s="60"/>
      <c r="F241" s="133" t="str">
        <f>IF(E241&gt;0,IF(ISERROR(VLOOKUP(E241,private!$S$2:$T$33,2,FALSE)),"Не е избран застраховател",VLOOKUP(E241,private!$S$2:$T$33,2,FALSE)),"Не е избран застраховател")</f>
        <v>Не е избран застраховател</v>
      </c>
      <c r="G241" s="119"/>
      <c r="H241" s="114"/>
      <c r="I241" s="114"/>
      <c r="J241" s="114"/>
      <c r="K241" s="120"/>
      <c r="L241" s="132" t="str">
        <f t="shared" si="3"/>
        <v>Няма избран разход</v>
      </c>
    </row>
    <row r="242" spans="1:12" x14ac:dyDescent="0.25">
      <c r="A242" s="69">
        <v>235</v>
      </c>
      <c r="B242" s="102" t="str">
        <f>IF(AND(C242&lt;&gt;"",C242&lt;&gt;" -  -  -  -  - "),VLOOKUP(C242,exp!$A$8:$B$507,2,FALSE),"")</f>
        <v/>
      </c>
      <c r="C242" s="60"/>
      <c r="D242" s="68"/>
      <c r="E242" s="60"/>
      <c r="F242" s="133" t="str">
        <f>IF(E242&gt;0,IF(ISERROR(VLOOKUP(E242,private!$S$2:$T$33,2,FALSE)),"Не е избран застраховател",VLOOKUP(E242,private!$S$2:$T$33,2,FALSE)),"Не е избран застраховател")</f>
        <v>Не е избран застраховател</v>
      </c>
      <c r="G242" s="119"/>
      <c r="H242" s="114"/>
      <c r="I242" s="114"/>
      <c r="J242" s="114"/>
      <c r="K242" s="120"/>
      <c r="L242" s="132" t="str">
        <f t="shared" si="3"/>
        <v>Няма избран разход</v>
      </c>
    </row>
    <row r="243" spans="1:12" x14ac:dyDescent="0.25">
      <c r="A243" s="69">
        <v>236</v>
      </c>
      <c r="B243" s="102" t="str">
        <f>IF(AND(C243&lt;&gt;"",C243&lt;&gt;" -  -  -  -  - "),VLOOKUP(C243,exp!$A$8:$B$507,2,FALSE),"")</f>
        <v/>
      </c>
      <c r="C243" s="60"/>
      <c r="D243" s="68"/>
      <c r="E243" s="60"/>
      <c r="F243" s="133" t="str">
        <f>IF(E243&gt;0,IF(ISERROR(VLOOKUP(E243,private!$S$2:$T$33,2,FALSE)),"Не е избран застраховател",VLOOKUP(E243,private!$S$2:$T$33,2,FALSE)),"Не е избран застраховател")</f>
        <v>Не е избран застраховател</v>
      </c>
      <c r="G243" s="119"/>
      <c r="H243" s="114"/>
      <c r="I243" s="114"/>
      <c r="J243" s="114"/>
      <c r="K243" s="120"/>
      <c r="L243" s="132" t="str">
        <f t="shared" si="3"/>
        <v>Няма избран разход</v>
      </c>
    </row>
    <row r="244" spans="1:12" x14ac:dyDescent="0.25">
      <c r="A244" s="69">
        <v>237</v>
      </c>
      <c r="B244" s="102" t="str">
        <f>IF(AND(C244&lt;&gt;"",C244&lt;&gt;" -  -  -  -  - "),VLOOKUP(C244,exp!$A$8:$B$507,2,FALSE),"")</f>
        <v/>
      </c>
      <c r="C244" s="60"/>
      <c r="D244" s="68"/>
      <c r="E244" s="60"/>
      <c r="F244" s="133" t="str">
        <f>IF(E244&gt;0,IF(ISERROR(VLOOKUP(E244,private!$S$2:$T$33,2,FALSE)),"Не е избран застраховател",VLOOKUP(E244,private!$S$2:$T$33,2,FALSE)),"Не е избран застраховател")</f>
        <v>Не е избран застраховател</v>
      </c>
      <c r="G244" s="119"/>
      <c r="H244" s="114"/>
      <c r="I244" s="114"/>
      <c r="J244" s="114"/>
      <c r="K244" s="120"/>
      <c r="L244" s="132" t="str">
        <f t="shared" si="3"/>
        <v>Няма избран разход</v>
      </c>
    </row>
    <row r="245" spans="1:12" x14ac:dyDescent="0.25">
      <c r="A245" s="69">
        <v>238</v>
      </c>
      <c r="B245" s="102" t="str">
        <f>IF(AND(C245&lt;&gt;"",C245&lt;&gt;" -  -  -  -  - "),VLOOKUP(C245,exp!$A$8:$B$507,2,FALSE),"")</f>
        <v/>
      </c>
      <c r="C245" s="60"/>
      <c r="D245" s="68"/>
      <c r="E245" s="60"/>
      <c r="F245" s="133" t="str">
        <f>IF(E245&gt;0,IF(ISERROR(VLOOKUP(E245,private!$S$2:$T$33,2,FALSE)),"Не е избран застраховател",VLOOKUP(E245,private!$S$2:$T$33,2,FALSE)),"Не е избран застраховател")</f>
        <v>Не е избран застраховател</v>
      </c>
      <c r="G245" s="119"/>
      <c r="H245" s="114"/>
      <c r="I245" s="114"/>
      <c r="J245" s="114"/>
      <c r="K245" s="120"/>
      <c r="L245" s="132" t="str">
        <f t="shared" si="3"/>
        <v>Няма избран разход</v>
      </c>
    </row>
    <row r="246" spans="1:12" x14ac:dyDescent="0.25">
      <c r="A246" s="69">
        <v>239</v>
      </c>
      <c r="B246" s="102" t="str">
        <f>IF(AND(C246&lt;&gt;"",C246&lt;&gt;" -  -  -  -  - "),VLOOKUP(C246,exp!$A$8:$B$507,2,FALSE),"")</f>
        <v/>
      </c>
      <c r="C246" s="60"/>
      <c r="D246" s="68"/>
      <c r="E246" s="60"/>
      <c r="F246" s="133" t="str">
        <f>IF(E246&gt;0,IF(ISERROR(VLOOKUP(E246,private!$S$2:$T$33,2,FALSE)),"Не е избран застраховател",VLOOKUP(E246,private!$S$2:$T$33,2,FALSE)),"Не е избран застраховател")</f>
        <v>Не е избран застраховател</v>
      </c>
      <c r="G246" s="119"/>
      <c r="H246" s="114"/>
      <c r="I246" s="114"/>
      <c r="J246" s="114"/>
      <c r="K246" s="120"/>
      <c r="L246" s="132" t="str">
        <f t="shared" si="3"/>
        <v>Няма избран разход</v>
      </c>
    </row>
    <row r="247" spans="1:12" x14ac:dyDescent="0.25">
      <c r="A247" s="69">
        <v>240</v>
      </c>
      <c r="B247" s="102" t="str">
        <f>IF(AND(C247&lt;&gt;"",C247&lt;&gt;" -  -  -  -  - "),VLOOKUP(C247,exp!$A$8:$B$507,2,FALSE),"")</f>
        <v/>
      </c>
      <c r="C247" s="60"/>
      <c r="D247" s="68"/>
      <c r="E247" s="60"/>
      <c r="F247" s="133" t="str">
        <f>IF(E247&gt;0,IF(ISERROR(VLOOKUP(E247,private!$S$2:$T$33,2,FALSE)),"Не е избран застраховател",VLOOKUP(E247,private!$S$2:$T$33,2,FALSE)),"Не е избран застраховател")</f>
        <v>Не е избран застраховател</v>
      </c>
      <c r="G247" s="119"/>
      <c r="H247" s="114"/>
      <c r="I247" s="114"/>
      <c r="J247" s="114"/>
      <c r="K247" s="120"/>
      <c r="L247" s="132" t="str">
        <f t="shared" si="3"/>
        <v>Няма избран разход</v>
      </c>
    </row>
    <row r="248" spans="1:12" x14ac:dyDescent="0.25">
      <c r="A248" s="69">
        <v>241</v>
      </c>
      <c r="B248" s="102" t="str">
        <f>IF(AND(C248&lt;&gt;"",C248&lt;&gt;" -  -  -  -  - "),VLOOKUP(C248,exp!$A$8:$B$507,2,FALSE),"")</f>
        <v/>
      </c>
      <c r="C248" s="60"/>
      <c r="D248" s="68"/>
      <c r="E248" s="60"/>
      <c r="F248" s="133" t="str">
        <f>IF(E248&gt;0,IF(ISERROR(VLOOKUP(E248,private!$S$2:$T$33,2,FALSE)),"Не е избран застраховател",VLOOKUP(E248,private!$S$2:$T$33,2,FALSE)),"Не е избран застраховател")</f>
        <v>Не е избран застраховател</v>
      </c>
      <c r="G248" s="119"/>
      <c r="H248" s="114"/>
      <c r="I248" s="114"/>
      <c r="J248" s="114"/>
      <c r="K248" s="120"/>
      <c r="L248" s="132" t="str">
        <f t="shared" si="3"/>
        <v>Няма избран разход</v>
      </c>
    </row>
    <row r="249" spans="1:12" x14ac:dyDescent="0.25">
      <c r="A249" s="69">
        <v>242</v>
      </c>
      <c r="B249" s="102" t="str">
        <f>IF(AND(C249&lt;&gt;"",C249&lt;&gt;" -  -  -  -  - "),VLOOKUP(C249,exp!$A$8:$B$507,2,FALSE),"")</f>
        <v/>
      </c>
      <c r="C249" s="60"/>
      <c r="D249" s="68"/>
      <c r="E249" s="60"/>
      <c r="F249" s="133" t="str">
        <f>IF(E249&gt;0,IF(ISERROR(VLOOKUP(E249,private!$S$2:$T$33,2,FALSE)),"Не е избран застраховател",VLOOKUP(E249,private!$S$2:$T$33,2,FALSE)),"Не е избран застраховател")</f>
        <v>Не е избран застраховател</v>
      </c>
      <c r="G249" s="119"/>
      <c r="H249" s="114"/>
      <c r="I249" s="114"/>
      <c r="J249" s="114"/>
      <c r="K249" s="120"/>
      <c r="L249" s="132" t="str">
        <f t="shared" si="3"/>
        <v>Няма избран разход</v>
      </c>
    </row>
    <row r="250" spans="1:12" x14ac:dyDescent="0.25">
      <c r="A250" s="69">
        <v>243</v>
      </c>
      <c r="B250" s="102" t="str">
        <f>IF(AND(C250&lt;&gt;"",C250&lt;&gt;" -  -  -  -  - "),VLOOKUP(C250,exp!$A$8:$B$507,2,FALSE),"")</f>
        <v/>
      </c>
      <c r="C250" s="60"/>
      <c r="D250" s="68"/>
      <c r="E250" s="60"/>
      <c r="F250" s="133" t="str">
        <f>IF(E250&gt;0,IF(ISERROR(VLOOKUP(E250,private!$S$2:$T$33,2,FALSE)),"Не е избран застраховател",VLOOKUP(E250,private!$S$2:$T$33,2,FALSE)),"Не е избран застраховател")</f>
        <v>Не е избран застраховател</v>
      </c>
      <c r="G250" s="119"/>
      <c r="H250" s="114"/>
      <c r="I250" s="114"/>
      <c r="J250" s="114"/>
      <c r="K250" s="120"/>
      <c r="L250" s="132" t="str">
        <f t="shared" si="3"/>
        <v>Няма избран разход</v>
      </c>
    </row>
    <row r="251" spans="1:12" x14ac:dyDescent="0.25">
      <c r="A251" s="69">
        <v>244</v>
      </c>
      <c r="B251" s="102" t="str">
        <f>IF(AND(C251&lt;&gt;"",C251&lt;&gt;" -  -  -  -  - "),VLOOKUP(C251,exp!$A$8:$B$507,2,FALSE),"")</f>
        <v/>
      </c>
      <c r="C251" s="60"/>
      <c r="D251" s="68"/>
      <c r="E251" s="60"/>
      <c r="F251" s="133" t="str">
        <f>IF(E251&gt;0,IF(ISERROR(VLOOKUP(E251,private!$S$2:$T$33,2,FALSE)),"Не е избран застраховател",VLOOKUP(E251,private!$S$2:$T$33,2,FALSE)),"Не е избран застраховател")</f>
        <v>Не е избран застраховател</v>
      </c>
      <c r="G251" s="119"/>
      <c r="H251" s="114"/>
      <c r="I251" s="114"/>
      <c r="J251" s="114"/>
      <c r="K251" s="120"/>
      <c r="L251" s="132" t="str">
        <f t="shared" si="3"/>
        <v>Няма избран разход</v>
      </c>
    </row>
    <row r="252" spans="1:12" x14ac:dyDescent="0.25">
      <c r="A252" s="69">
        <v>245</v>
      </c>
      <c r="B252" s="102" t="str">
        <f>IF(AND(C252&lt;&gt;"",C252&lt;&gt;" -  -  -  -  - "),VLOOKUP(C252,exp!$A$8:$B$507,2,FALSE),"")</f>
        <v/>
      </c>
      <c r="C252" s="60"/>
      <c r="D252" s="68"/>
      <c r="E252" s="60"/>
      <c r="F252" s="133" t="str">
        <f>IF(E252&gt;0,IF(ISERROR(VLOOKUP(E252,private!$S$2:$T$33,2,FALSE)),"Не е избран застраховател",VLOOKUP(E252,private!$S$2:$T$33,2,FALSE)),"Не е избран застраховател")</f>
        <v>Не е избран застраховател</v>
      </c>
      <c r="G252" s="119"/>
      <c r="H252" s="114"/>
      <c r="I252" s="114"/>
      <c r="J252" s="114"/>
      <c r="K252" s="120"/>
      <c r="L252" s="132" t="str">
        <f t="shared" si="3"/>
        <v>Няма избран разход</v>
      </c>
    </row>
    <row r="253" spans="1:12" x14ac:dyDescent="0.25">
      <c r="A253" s="69">
        <v>246</v>
      </c>
      <c r="B253" s="102" t="str">
        <f>IF(AND(C253&lt;&gt;"",C253&lt;&gt;" -  -  -  -  - "),VLOOKUP(C253,exp!$A$8:$B$507,2,FALSE),"")</f>
        <v/>
      </c>
      <c r="C253" s="60"/>
      <c r="D253" s="68"/>
      <c r="E253" s="60"/>
      <c r="F253" s="133" t="str">
        <f>IF(E253&gt;0,IF(ISERROR(VLOOKUP(E253,private!$S$2:$T$33,2,FALSE)),"Не е избран застраховател",VLOOKUP(E253,private!$S$2:$T$33,2,FALSE)),"Не е избран застраховател")</f>
        <v>Не е избран застраховател</v>
      </c>
      <c r="G253" s="119"/>
      <c r="H253" s="114"/>
      <c r="I253" s="114"/>
      <c r="J253" s="114"/>
      <c r="K253" s="120"/>
      <c r="L253" s="132" t="str">
        <f t="shared" si="3"/>
        <v>Няма избран разход</v>
      </c>
    </row>
    <row r="254" spans="1:12" x14ac:dyDescent="0.25">
      <c r="A254" s="69">
        <v>247</v>
      </c>
      <c r="B254" s="102" t="str">
        <f>IF(AND(C254&lt;&gt;"",C254&lt;&gt;" -  -  -  -  - "),VLOOKUP(C254,exp!$A$8:$B$507,2,FALSE),"")</f>
        <v/>
      </c>
      <c r="C254" s="60"/>
      <c r="D254" s="68"/>
      <c r="E254" s="60"/>
      <c r="F254" s="133" t="str">
        <f>IF(E254&gt;0,IF(ISERROR(VLOOKUP(E254,private!$S$2:$T$33,2,FALSE)),"Не е избран застраховател",VLOOKUP(E254,private!$S$2:$T$33,2,FALSE)),"Не е избран застраховател")</f>
        <v>Не е избран застраховател</v>
      </c>
      <c r="G254" s="119"/>
      <c r="H254" s="114"/>
      <c r="I254" s="114"/>
      <c r="J254" s="114"/>
      <c r="K254" s="120"/>
      <c r="L254" s="132" t="str">
        <f t="shared" si="3"/>
        <v>Няма избран разход</v>
      </c>
    </row>
    <row r="255" spans="1:12" x14ac:dyDescent="0.25">
      <c r="A255" s="69">
        <v>248</v>
      </c>
      <c r="B255" s="102" t="str">
        <f>IF(AND(C255&lt;&gt;"",C255&lt;&gt;" -  -  -  -  - "),VLOOKUP(C255,exp!$A$8:$B$507,2,FALSE),"")</f>
        <v/>
      </c>
      <c r="C255" s="60"/>
      <c r="D255" s="68"/>
      <c r="E255" s="60"/>
      <c r="F255" s="133" t="str">
        <f>IF(E255&gt;0,IF(ISERROR(VLOOKUP(E255,private!$S$2:$T$33,2,FALSE)),"Не е избран застраховател",VLOOKUP(E255,private!$S$2:$T$33,2,FALSE)),"Не е избран застраховател")</f>
        <v>Не е избран застраховател</v>
      </c>
      <c r="G255" s="119"/>
      <c r="H255" s="114"/>
      <c r="I255" s="114"/>
      <c r="J255" s="114"/>
      <c r="K255" s="120"/>
      <c r="L255" s="132" t="str">
        <f t="shared" si="3"/>
        <v>Няма избран разход</v>
      </c>
    </row>
    <row r="256" spans="1:12" x14ac:dyDescent="0.25">
      <c r="A256" s="69">
        <v>249</v>
      </c>
      <c r="B256" s="102" t="str">
        <f>IF(AND(C256&lt;&gt;"",C256&lt;&gt;" -  -  -  -  - "),VLOOKUP(C256,exp!$A$8:$B$507,2,FALSE),"")</f>
        <v/>
      </c>
      <c r="C256" s="60"/>
      <c r="D256" s="68"/>
      <c r="E256" s="60"/>
      <c r="F256" s="133" t="str">
        <f>IF(E256&gt;0,IF(ISERROR(VLOOKUP(E256,private!$S$2:$T$33,2,FALSE)),"Не е избран застраховател",VLOOKUP(E256,private!$S$2:$T$33,2,FALSE)),"Не е избран застраховател")</f>
        <v>Не е избран застраховател</v>
      </c>
      <c r="G256" s="119"/>
      <c r="H256" s="114"/>
      <c r="I256" s="114"/>
      <c r="J256" s="114"/>
      <c r="K256" s="120"/>
      <c r="L256" s="132" t="str">
        <f t="shared" si="3"/>
        <v>Няма избран разход</v>
      </c>
    </row>
    <row r="257" spans="1:12" x14ac:dyDescent="0.25">
      <c r="A257" s="69">
        <v>250</v>
      </c>
      <c r="B257" s="102" t="str">
        <f>IF(AND(C257&lt;&gt;"",C257&lt;&gt;" -  -  -  -  - "),VLOOKUP(C257,exp!$A$8:$B$507,2,FALSE),"")</f>
        <v/>
      </c>
      <c r="C257" s="60"/>
      <c r="D257" s="68"/>
      <c r="E257" s="60"/>
      <c r="F257" s="133" t="str">
        <f>IF(E257&gt;0,IF(ISERROR(VLOOKUP(E257,private!$S$2:$T$33,2,FALSE)),"Не е избран застраховател",VLOOKUP(E257,private!$S$2:$T$33,2,FALSE)),"Не е избран застраховател")</f>
        <v>Не е избран застраховател</v>
      </c>
      <c r="G257" s="119"/>
      <c r="H257" s="114"/>
      <c r="I257" s="114"/>
      <c r="J257" s="114"/>
      <c r="K257" s="120"/>
      <c r="L257" s="132" t="str">
        <f t="shared" si="3"/>
        <v>Няма избран разход</v>
      </c>
    </row>
    <row r="258" spans="1:12" x14ac:dyDescent="0.25">
      <c r="A258" s="69">
        <v>251</v>
      </c>
      <c r="B258" s="102" t="str">
        <f>IF(AND(C258&lt;&gt;"",C258&lt;&gt;" -  -  -  -  - "),VLOOKUP(C258,exp!$A$8:$B$507,2,FALSE),"")</f>
        <v/>
      </c>
      <c r="C258" s="60"/>
      <c r="D258" s="68"/>
      <c r="E258" s="60"/>
      <c r="F258" s="133" t="str">
        <f>IF(E258&gt;0,IF(ISERROR(VLOOKUP(E258,private!$S$2:$T$33,2,FALSE)),"Не е избран застраховател",VLOOKUP(E258,private!$S$2:$T$33,2,FALSE)),"Не е избран застраховател")</f>
        <v>Не е избран застраховател</v>
      </c>
      <c r="G258" s="119"/>
      <c r="H258" s="114"/>
      <c r="I258" s="114"/>
      <c r="J258" s="114"/>
      <c r="K258" s="120"/>
      <c r="L258" s="132" t="str">
        <f t="shared" si="3"/>
        <v>Няма избран разход</v>
      </c>
    </row>
    <row r="259" spans="1:12" x14ac:dyDescent="0.25">
      <c r="A259" s="69">
        <v>252</v>
      </c>
      <c r="B259" s="102" t="str">
        <f>IF(AND(C259&lt;&gt;"",C259&lt;&gt;" -  -  -  -  - "),VLOOKUP(C259,exp!$A$8:$B$507,2,FALSE),"")</f>
        <v/>
      </c>
      <c r="C259" s="60"/>
      <c r="D259" s="68"/>
      <c r="E259" s="60"/>
      <c r="F259" s="133" t="str">
        <f>IF(E259&gt;0,IF(ISERROR(VLOOKUP(E259,private!$S$2:$T$33,2,FALSE)),"Не е избран застраховател",VLOOKUP(E259,private!$S$2:$T$33,2,FALSE)),"Не е избран застраховател")</f>
        <v>Не е избран застраховател</v>
      </c>
      <c r="G259" s="119"/>
      <c r="H259" s="114"/>
      <c r="I259" s="114"/>
      <c r="J259" s="114"/>
      <c r="K259" s="120"/>
      <c r="L259" s="132" t="str">
        <f t="shared" si="3"/>
        <v>Няма избран разход</v>
      </c>
    </row>
    <row r="260" spans="1:12" x14ac:dyDescent="0.25">
      <c r="A260" s="69">
        <v>253</v>
      </c>
      <c r="B260" s="102" t="str">
        <f>IF(AND(C260&lt;&gt;"",C260&lt;&gt;" -  -  -  -  - "),VLOOKUP(C260,exp!$A$8:$B$507,2,FALSE),"")</f>
        <v/>
      </c>
      <c r="C260" s="60"/>
      <c r="D260" s="68"/>
      <c r="E260" s="60"/>
      <c r="F260" s="133" t="str">
        <f>IF(E260&gt;0,IF(ISERROR(VLOOKUP(E260,private!$S$2:$T$33,2,FALSE)),"Не е избран застраховател",VLOOKUP(E260,private!$S$2:$T$33,2,FALSE)),"Не е избран застраховател")</f>
        <v>Не е избран застраховател</v>
      </c>
      <c r="G260" s="119"/>
      <c r="H260" s="114"/>
      <c r="I260" s="114"/>
      <c r="J260" s="114"/>
      <c r="K260" s="120"/>
      <c r="L260" s="132" t="str">
        <f t="shared" si="3"/>
        <v>Няма избран разход</v>
      </c>
    </row>
    <row r="261" spans="1:12" x14ac:dyDescent="0.25">
      <c r="A261" s="69">
        <v>254</v>
      </c>
      <c r="B261" s="102" t="str">
        <f>IF(AND(C261&lt;&gt;"",C261&lt;&gt;" -  -  -  -  - "),VLOOKUP(C261,exp!$A$8:$B$507,2,FALSE),"")</f>
        <v/>
      </c>
      <c r="C261" s="60"/>
      <c r="D261" s="68"/>
      <c r="E261" s="60"/>
      <c r="F261" s="133" t="str">
        <f>IF(E261&gt;0,IF(ISERROR(VLOOKUP(E261,private!$S$2:$T$33,2,FALSE)),"Не е избран застраховател",VLOOKUP(E261,private!$S$2:$T$33,2,FALSE)),"Не е избран застраховател")</f>
        <v>Не е избран застраховател</v>
      </c>
      <c r="G261" s="119"/>
      <c r="H261" s="114"/>
      <c r="I261" s="114"/>
      <c r="J261" s="114"/>
      <c r="K261" s="120"/>
      <c r="L261" s="132" t="str">
        <f t="shared" si="3"/>
        <v>Няма избран разход</v>
      </c>
    </row>
    <row r="262" spans="1:12" x14ac:dyDescent="0.25">
      <c r="A262" s="69">
        <v>255</v>
      </c>
      <c r="B262" s="102" t="str">
        <f>IF(AND(C262&lt;&gt;"",C262&lt;&gt;" -  -  -  -  - "),VLOOKUP(C262,exp!$A$8:$B$507,2,FALSE),"")</f>
        <v/>
      </c>
      <c r="C262" s="60"/>
      <c r="D262" s="68"/>
      <c r="E262" s="60"/>
      <c r="F262" s="133" t="str">
        <f>IF(E262&gt;0,IF(ISERROR(VLOOKUP(E262,private!$S$2:$T$33,2,FALSE)),"Не е избран застраховател",VLOOKUP(E262,private!$S$2:$T$33,2,FALSE)),"Не е избран застраховател")</f>
        <v>Не е избран застраховател</v>
      </c>
      <c r="G262" s="119"/>
      <c r="H262" s="114"/>
      <c r="I262" s="114"/>
      <c r="J262" s="114"/>
      <c r="K262" s="120"/>
      <c r="L262" s="132" t="str">
        <f t="shared" si="3"/>
        <v>Няма избран разход</v>
      </c>
    </row>
    <row r="263" spans="1:12" x14ac:dyDescent="0.25">
      <c r="A263" s="69">
        <v>256</v>
      </c>
      <c r="B263" s="102" t="str">
        <f>IF(AND(C263&lt;&gt;"",C263&lt;&gt;" -  -  -  -  - "),VLOOKUP(C263,exp!$A$8:$B$507,2,FALSE),"")</f>
        <v/>
      </c>
      <c r="C263" s="60"/>
      <c r="D263" s="68"/>
      <c r="E263" s="60"/>
      <c r="F263" s="133" t="str">
        <f>IF(E263&gt;0,IF(ISERROR(VLOOKUP(E263,private!$S$2:$T$33,2,FALSE)),"Не е избран застраховател",VLOOKUP(E263,private!$S$2:$T$33,2,FALSE)),"Не е избран застраховател")</f>
        <v>Не е избран застраховател</v>
      </c>
      <c r="G263" s="119"/>
      <c r="H263" s="114"/>
      <c r="I263" s="114"/>
      <c r="J263" s="114"/>
      <c r="K263" s="120"/>
      <c r="L263" s="132" t="str">
        <f t="shared" si="3"/>
        <v>Няма избран разход</v>
      </c>
    </row>
    <row r="264" spans="1:12" x14ac:dyDescent="0.25">
      <c r="A264" s="69">
        <v>257</v>
      </c>
      <c r="B264" s="102" t="str">
        <f>IF(AND(C264&lt;&gt;"",C264&lt;&gt;" -  -  -  -  - "),VLOOKUP(C264,exp!$A$8:$B$507,2,FALSE),"")</f>
        <v/>
      </c>
      <c r="C264" s="60"/>
      <c r="D264" s="68"/>
      <c r="E264" s="60"/>
      <c r="F264" s="133" t="str">
        <f>IF(E264&gt;0,IF(ISERROR(VLOOKUP(E264,private!$S$2:$T$33,2,FALSE)),"Не е избран застраховател",VLOOKUP(E264,private!$S$2:$T$33,2,FALSE)),"Не е избран застраховател")</f>
        <v>Не е избран застраховател</v>
      </c>
      <c r="G264" s="119"/>
      <c r="H264" s="114"/>
      <c r="I264" s="114"/>
      <c r="J264" s="114"/>
      <c r="K264" s="120"/>
      <c r="L264" s="132" t="str">
        <f t="shared" si="3"/>
        <v>Няма избран разход</v>
      </c>
    </row>
    <row r="265" spans="1:12" x14ac:dyDescent="0.25">
      <c r="A265" s="69">
        <v>258</v>
      </c>
      <c r="B265" s="102" t="str">
        <f>IF(AND(C265&lt;&gt;"",C265&lt;&gt;" -  -  -  -  - "),VLOOKUP(C265,exp!$A$8:$B$507,2,FALSE),"")</f>
        <v/>
      </c>
      <c r="C265" s="60"/>
      <c r="D265" s="68"/>
      <c r="E265" s="60"/>
      <c r="F265" s="133" t="str">
        <f>IF(E265&gt;0,IF(ISERROR(VLOOKUP(E265,private!$S$2:$T$33,2,FALSE)),"Не е избран застраховател",VLOOKUP(E265,private!$S$2:$T$33,2,FALSE)),"Не е избран застраховател")</f>
        <v>Не е избран застраховател</v>
      </c>
      <c r="G265" s="119"/>
      <c r="H265" s="114"/>
      <c r="I265" s="114"/>
      <c r="J265" s="114"/>
      <c r="K265" s="120"/>
      <c r="L265" s="132" t="str">
        <f t="shared" ref="L265:L328" si="4">IF(B265&lt;&gt;"",IF(AND(D265&lt;&gt;"",E265&lt;&gt;"",G265&lt;&gt;"",H265&lt;&gt;"",I265&lt;&gt;"",J265&lt;&gt;"",K265&lt;&gt;""),"","Задължителни полета - Застраховател/Обезщетените/Номер полица/Дата/Премия"),"Няма избран разход")</f>
        <v>Няма избран разход</v>
      </c>
    </row>
    <row r="266" spans="1:12" x14ac:dyDescent="0.25">
      <c r="A266" s="69">
        <v>259</v>
      </c>
      <c r="B266" s="102" t="str">
        <f>IF(AND(C266&lt;&gt;"",C266&lt;&gt;" -  -  -  -  - "),VLOOKUP(C266,exp!$A$8:$B$507,2,FALSE),"")</f>
        <v/>
      </c>
      <c r="C266" s="60"/>
      <c r="D266" s="68"/>
      <c r="E266" s="60"/>
      <c r="F266" s="133" t="str">
        <f>IF(E266&gt;0,IF(ISERROR(VLOOKUP(E266,private!$S$2:$T$33,2,FALSE)),"Не е избран застраховател",VLOOKUP(E266,private!$S$2:$T$33,2,FALSE)),"Не е избран застраховател")</f>
        <v>Не е избран застраховател</v>
      </c>
      <c r="G266" s="119"/>
      <c r="H266" s="114"/>
      <c r="I266" s="114"/>
      <c r="J266" s="114"/>
      <c r="K266" s="120"/>
      <c r="L266" s="132" t="str">
        <f t="shared" si="4"/>
        <v>Няма избран разход</v>
      </c>
    </row>
    <row r="267" spans="1:12" x14ac:dyDescent="0.25">
      <c r="A267" s="69">
        <v>260</v>
      </c>
      <c r="B267" s="102" t="str">
        <f>IF(AND(C267&lt;&gt;"",C267&lt;&gt;" -  -  -  -  - "),VLOOKUP(C267,exp!$A$8:$B$507,2,FALSE),"")</f>
        <v/>
      </c>
      <c r="C267" s="60"/>
      <c r="D267" s="68"/>
      <c r="E267" s="60"/>
      <c r="F267" s="133" t="str">
        <f>IF(E267&gt;0,IF(ISERROR(VLOOKUP(E267,private!$S$2:$T$33,2,FALSE)),"Не е избран застраховател",VLOOKUP(E267,private!$S$2:$T$33,2,FALSE)),"Не е избран застраховател")</f>
        <v>Не е избран застраховател</v>
      </c>
      <c r="G267" s="119"/>
      <c r="H267" s="114"/>
      <c r="I267" s="114"/>
      <c r="J267" s="114"/>
      <c r="K267" s="120"/>
      <c r="L267" s="132" t="str">
        <f t="shared" si="4"/>
        <v>Няма избран разход</v>
      </c>
    </row>
    <row r="268" spans="1:12" x14ac:dyDescent="0.25">
      <c r="A268" s="69">
        <v>261</v>
      </c>
      <c r="B268" s="102" t="str">
        <f>IF(AND(C268&lt;&gt;"",C268&lt;&gt;" -  -  -  -  - "),VLOOKUP(C268,exp!$A$8:$B$507,2,FALSE),"")</f>
        <v/>
      </c>
      <c r="C268" s="60"/>
      <c r="D268" s="68"/>
      <c r="E268" s="60"/>
      <c r="F268" s="133" t="str">
        <f>IF(E268&gt;0,IF(ISERROR(VLOOKUP(E268,private!$S$2:$T$33,2,FALSE)),"Не е избран застраховател",VLOOKUP(E268,private!$S$2:$T$33,2,FALSE)),"Не е избран застраховател")</f>
        <v>Не е избран застраховател</v>
      </c>
      <c r="G268" s="119"/>
      <c r="H268" s="114"/>
      <c r="I268" s="114"/>
      <c r="J268" s="114"/>
      <c r="K268" s="120"/>
      <c r="L268" s="132" t="str">
        <f t="shared" si="4"/>
        <v>Няма избран разход</v>
      </c>
    </row>
    <row r="269" spans="1:12" x14ac:dyDescent="0.25">
      <c r="A269" s="69">
        <v>262</v>
      </c>
      <c r="B269" s="102" t="str">
        <f>IF(AND(C269&lt;&gt;"",C269&lt;&gt;" -  -  -  -  - "),VLOOKUP(C269,exp!$A$8:$B$507,2,FALSE),"")</f>
        <v/>
      </c>
      <c r="C269" s="60"/>
      <c r="D269" s="68"/>
      <c r="E269" s="60"/>
      <c r="F269" s="133" t="str">
        <f>IF(E269&gt;0,IF(ISERROR(VLOOKUP(E269,private!$S$2:$T$33,2,FALSE)),"Не е избран застраховател",VLOOKUP(E269,private!$S$2:$T$33,2,FALSE)),"Не е избран застраховател")</f>
        <v>Не е избран застраховател</v>
      </c>
      <c r="G269" s="119"/>
      <c r="H269" s="114"/>
      <c r="I269" s="114"/>
      <c r="J269" s="114"/>
      <c r="K269" s="120"/>
      <c r="L269" s="132" t="str">
        <f t="shared" si="4"/>
        <v>Няма избран разход</v>
      </c>
    </row>
    <row r="270" spans="1:12" x14ac:dyDescent="0.25">
      <c r="A270" s="69">
        <v>263</v>
      </c>
      <c r="B270" s="102" t="str">
        <f>IF(AND(C270&lt;&gt;"",C270&lt;&gt;" -  -  -  -  - "),VLOOKUP(C270,exp!$A$8:$B$507,2,FALSE),"")</f>
        <v/>
      </c>
      <c r="C270" s="60"/>
      <c r="D270" s="68"/>
      <c r="E270" s="60"/>
      <c r="F270" s="133" t="str">
        <f>IF(E270&gt;0,IF(ISERROR(VLOOKUP(E270,private!$S$2:$T$33,2,FALSE)),"Не е избран застраховател",VLOOKUP(E270,private!$S$2:$T$33,2,FALSE)),"Не е избран застраховател")</f>
        <v>Не е избран застраховател</v>
      </c>
      <c r="G270" s="119"/>
      <c r="H270" s="114"/>
      <c r="I270" s="114"/>
      <c r="J270" s="114"/>
      <c r="K270" s="120"/>
      <c r="L270" s="132" t="str">
        <f t="shared" si="4"/>
        <v>Няма избран разход</v>
      </c>
    </row>
    <row r="271" spans="1:12" x14ac:dyDescent="0.25">
      <c r="A271" s="69">
        <v>264</v>
      </c>
      <c r="B271" s="102" t="str">
        <f>IF(AND(C271&lt;&gt;"",C271&lt;&gt;" -  -  -  -  - "),VLOOKUP(C271,exp!$A$8:$B$507,2,FALSE),"")</f>
        <v/>
      </c>
      <c r="C271" s="60"/>
      <c r="D271" s="68"/>
      <c r="E271" s="60"/>
      <c r="F271" s="133" t="str">
        <f>IF(E271&gt;0,IF(ISERROR(VLOOKUP(E271,private!$S$2:$T$33,2,FALSE)),"Не е избран застраховател",VLOOKUP(E271,private!$S$2:$T$33,2,FALSE)),"Не е избран застраховател")</f>
        <v>Не е избран застраховател</v>
      </c>
      <c r="G271" s="119"/>
      <c r="H271" s="114"/>
      <c r="I271" s="114"/>
      <c r="J271" s="114"/>
      <c r="K271" s="120"/>
      <c r="L271" s="132" t="str">
        <f t="shared" si="4"/>
        <v>Няма избран разход</v>
      </c>
    </row>
    <row r="272" spans="1:12" x14ac:dyDescent="0.25">
      <c r="A272" s="69">
        <v>265</v>
      </c>
      <c r="B272" s="102" t="str">
        <f>IF(AND(C272&lt;&gt;"",C272&lt;&gt;" -  -  -  -  - "),VLOOKUP(C272,exp!$A$8:$B$507,2,FALSE),"")</f>
        <v/>
      </c>
      <c r="C272" s="60"/>
      <c r="D272" s="68"/>
      <c r="E272" s="60"/>
      <c r="F272" s="133" t="str">
        <f>IF(E272&gt;0,IF(ISERROR(VLOOKUP(E272,private!$S$2:$T$33,2,FALSE)),"Не е избран застраховател",VLOOKUP(E272,private!$S$2:$T$33,2,FALSE)),"Не е избран застраховател")</f>
        <v>Не е избран застраховател</v>
      </c>
      <c r="G272" s="119"/>
      <c r="H272" s="114"/>
      <c r="I272" s="114"/>
      <c r="J272" s="114"/>
      <c r="K272" s="120"/>
      <c r="L272" s="132" t="str">
        <f t="shared" si="4"/>
        <v>Няма избран разход</v>
      </c>
    </row>
    <row r="273" spans="1:12" x14ac:dyDescent="0.25">
      <c r="A273" s="69">
        <v>266</v>
      </c>
      <c r="B273" s="102" t="str">
        <f>IF(AND(C273&lt;&gt;"",C273&lt;&gt;" -  -  -  -  - "),VLOOKUP(C273,exp!$A$8:$B$507,2,FALSE),"")</f>
        <v/>
      </c>
      <c r="C273" s="60"/>
      <c r="D273" s="68"/>
      <c r="E273" s="60"/>
      <c r="F273" s="133" t="str">
        <f>IF(E273&gt;0,IF(ISERROR(VLOOKUP(E273,private!$S$2:$T$33,2,FALSE)),"Не е избран застраховател",VLOOKUP(E273,private!$S$2:$T$33,2,FALSE)),"Не е избран застраховател")</f>
        <v>Не е избран застраховател</v>
      </c>
      <c r="G273" s="119"/>
      <c r="H273" s="114"/>
      <c r="I273" s="114"/>
      <c r="J273" s="114"/>
      <c r="K273" s="120"/>
      <c r="L273" s="132" t="str">
        <f t="shared" si="4"/>
        <v>Няма избран разход</v>
      </c>
    </row>
    <row r="274" spans="1:12" x14ac:dyDescent="0.25">
      <c r="A274" s="69">
        <v>267</v>
      </c>
      <c r="B274" s="102" t="str">
        <f>IF(AND(C274&lt;&gt;"",C274&lt;&gt;" -  -  -  -  - "),VLOOKUP(C274,exp!$A$8:$B$507,2,FALSE),"")</f>
        <v/>
      </c>
      <c r="C274" s="60"/>
      <c r="D274" s="68"/>
      <c r="E274" s="60"/>
      <c r="F274" s="133" t="str">
        <f>IF(E274&gt;0,IF(ISERROR(VLOOKUP(E274,private!$S$2:$T$33,2,FALSE)),"Не е избран застраховател",VLOOKUP(E274,private!$S$2:$T$33,2,FALSE)),"Не е избран застраховател")</f>
        <v>Не е избран застраховател</v>
      </c>
      <c r="G274" s="119"/>
      <c r="H274" s="114"/>
      <c r="I274" s="114"/>
      <c r="J274" s="114"/>
      <c r="K274" s="120"/>
      <c r="L274" s="132" t="str">
        <f t="shared" si="4"/>
        <v>Няма избран разход</v>
      </c>
    </row>
    <row r="275" spans="1:12" x14ac:dyDescent="0.25">
      <c r="A275" s="69">
        <v>268</v>
      </c>
      <c r="B275" s="102" t="str">
        <f>IF(AND(C275&lt;&gt;"",C275&lt;&gt;" -  -  -  -  - "),VLOOKUP(C275,exp!$A$8:$B$507,2,FALSE),"")</f>
        <v/>
      </c>
      <c r="C275" s="60"/>
      <c r="D275" s="68"/>
      <c r="E275" s="60"/>
      <c r="F275" s="133" t="str">
        <f>IF(E275&gt;0,IF(ISERROR(VLOOKUP(E275,private!$S$2:$T$33,2,FALSE)),"Не е избран застраховател",VLOOKUP(E275,private!$S$2:$T$33,2,FALSE)),"Не е избран застраховател")</f>
        <v>Не е избран застраховател</v>
      </c>
      <c r="G275" s="119"/>
      <c r="H275" s="114"/>
      <c r="I275" s="114"/>
      <c r="J275" s="114"/>
      <c r="K275" s="120"/>
      <c r="L275" s="132" t="str">
        <f t="shared" si="4"/>
        <v>Няма избран разход</v>
      </c>
    </row>
    <row r="276" spans="1:12" x14ac:dyDescent="0.25">
      <c r="A276" s="69">
        <v>269</v>
      </c>
      <c r="B276" s="102" t="str">
        <f>IF(AND(C276&lt;&gt;"",C276&lt;&gt;" -  -  -  -  - "),VLOOKUP(C276,exp!$A$8:$B$507,2,FALSE),"")</f>
        <v/>
      </c>
      <c r="C276" s="60"/>
      <c r="D276" s="68"/>
      <c r="E276" s="60"/>
      <c r="F276" s="133" t="str">
        <f>IF(E276&gt;0,IF(ISERROR(VLOOKUP(E276,private!$S$2:$T$33,2,FALSE)),"Не е избран застраховател",VLOOKUP(E276,private!$S$2:$T$33,2,FALSE)),"Не е избран застраховател")</f>
        <v>Не е избран застраховател</v>
      </c>
      <c r="G276" s="119"/>
      <c r="H276" s="114"/>
      <c r="I276" s="114"/>
      <c r="J276" s="114"/>
      <c r="K276" s="120"/>
      <c r="L276" s="132" t="str">
        <f t="shared" si="4"/>
        <v>Няма избран разход</v>
      </c>
    </row>
    <row r="277" spans="1:12" x14ac:dyDescent="0.25">
      <c r="A277" s="69">
        <v>270</v>
      </c>
      <c r="B277" s="102" t="str">
        <f>IF(AND(C277&lt;&gt;"",C277&lt;&gt;" -  -  -  -  - "),VLOOKUP(C277,exp!$A$8:$B$507,2,FALSE),"")</f>
        <v/>
      </c>
      <c r="C277" s="60"/>
      <c r="D277" s="68"/>
      <c r="E277" s="60"/>
      <c r="F277" s="133" t="str">
        <f>IF(E277&gt;0,IF(ISERROR(VLOOKUP(E277,private!$S$2:$T$33,2,FALSE)),"Не е избран застраховател",VLOOKUP(E277,private!$S$2:$T$33,2,FALSE)),"Не е избран застраховател")</f>
        <v>Не е избран застраховател</v>
      </c>
      <c r="G277" s="119"/>
      <c r="H277" s="114"/>
      <c r="I277" s="114"/>
      <c r="J277" s="114"/>
      <c r="K277" s="120"/>
      <c r="L277" s="132" t="str">
        <f t="shared" si="4"/>
        <v>Няма избран разход</v>
      </c>
    </row>
    <row r="278" spans="1:12" x14ac:dyDescent="0.25">
      <c r="A278" s="69">
        <v>271</v>
      </c>
      <c r="B278" s="102" t="str">
        <f>IF(AND(C278&lt;&gt;"",C278&lt;&gt;" -  -  -  -  - "),VLOOKUP(C278,exp!$A$8:$B$507,2,FALSE),"")</f>
        <v/>
      </c>
      <c r="C278" s="60"/>
      <c r="D278" s="68"/>
      <c r="E278" s="60"/>
      <c r="F278" s="133" t="str">
        <f>IF(E278&gt;0,IF(ISERROR(VLOOKUP(E278,private!$S$2:$T$33,2,FALSE)),"Не е избран застраховател",VLOOKUP(E278,private!$S$2:$T$33,2,FALSE)),"Не е избран застраховател")</f>
        <v>Не е избран застраховател</v>
      </c>
      <c r="G278" s="119"/>
      <c r="H278" s="114"/>
      <c r="I278" s="114"/>
      <c r="J278" s="114"/>
      <c r="K278" s="120"/>
      <c r="L278" s="132" t="str">
        <f t="shared" si="4"/>
        <v>Няма избран разход</v>
      </c>
    </row>
    <row r="279" spans="1:12" x14ac:dyDescent="0.25">
      <c r="A279" s="69">
        <v>272</v>
      </c>
      <c r="B279" s="102" t="str">
        <f>IF(AND(C279&lt;&gt;"",C279&lt;&gt;" -  -  -  -  - "),VLOOKUP(C279,exp!$A$8:$B$507,2,FALSE),"")</f>
        <v/>
      </c>
      <c r="C279" s="60"/>
      <c r="D279" s="68"/>
      <c r="E279" s="60"/>
      <c r="F279" s="133" t="str">
        <f>IF(E279&gt;0,IF(ISERROR(VLOOKUP(E279,private!$S$2:$T$33,2,FALSE)),"Не е избран застраховател",VLOOKUP(E279,private!$S$2:$T$33,2,FALSE)),"Не е избран застраховател")</f>
        <v>Не е избран застраховател</v>
      </c>
      <c r="G279" s="119"/>
      <c r="H279" s="114"/>
      <c r="I279" s="114"/>
      <c r="J279" s="114"/>
      <c r="K279" s="120"/>
      <c r="L279" s="132" t="str">
        <f t="shared" si="4"/>
        <v>Няма избран разход</v>
      </c>
    </row>
    <row r="280" spans="1:12" x14ac:dyDescent="0.25">
      <c r="A280" s="69">
        <v>273</v>
      </c>
      <c r="B280" s="102" t="str">
        <f>IF(AND(C280&lt;&gt;"",C280&lt;&gt;" -  -  -  -  - "),VLOOKUP(C280,exp!$A$8:$B$507,2,FALSE),"")</f>
        <v/>
      </c>
      <c r="C280" s="60"/>
      <c r="D280" s="68"/>
      <c r="E280" s="60"/>
      <c r="F280" s="133" t="str">
        <f>IF(E280&gt;0,IF(ISERROR(VLOOKUP(E280,private!$S$2:$T$33,2,FALSE)),"Не е избран застраховател",VLOOKUP(E280,private!$S$2:$T$33,2,FALSE)),"Не е избран застраховател")</f>
        <v>Не е избран застраховател</v>
      </c>
      <c r="G280" s="119"/>
      <c r="H280" s="114"/>
      <c r="I280" s="114"/>
      <c r="J280" s="114"/>
      <c r="K280" s="120"/>
      <c r="L280" s="132" t="str">
        <f t="shared" si="4"/>
        <v>Няма избран разход</v>
      </c>
    </row>
    <row r="281" spans="1:12" x14ac:dyDescent="0.25">
      <c r="A281" s="69">
        <v>274</v>
      </c>
      <c r="B281" s="102" t="str">
        <f>IF(AND(C281&lt;&gt;"",C281&lt;&gt;" -  -  -  -  - "),VLOOKUP(C281,exp!$A$8:$B$507,2,FALSE),"")</f>
        <v/>
      </c>
      <c r="C281" s="60"/>
      <c r="D281" s="68"/>
      <c r="E281" s="60"/>
      <c r="F281" s="133" t="str">
        <f>IF(E281&gt;0,IF(ISERROR(VLOOKUP(E281,private!$S$2:$T$33,2,FALSE)),"Не е избран застраховател",VLOOKUP(E281,private!$S$2:$T$33,2,FALSE)),"Не е избран застраховател")</f>
        <v>Не е избран застраховател</v>
      </c>
      <c r="G281" s="119"/>
      <c r="H281" s="114"/>
      <c r="I281" s="114"/>
      <c r="J281" s="114"/>
      <c r="K281" s="120"/>
      <c r="L281" s="132" t="str">
        <f t="shared" si="4"/>
        <v>Няма избран разход</v>
      </c>
    </row>
    <row r="282" spans="1:12" x14ac:dyDescent="0.25">
      <c r="A282" s="69">
        <v>275</v>
      </c>
      <c r="B282" s="102" t="str">
        <f>IF(AND(C282&lt;&gt;"",C282&lt;&gt;" -  -  -  -  - "),VLOOKUP(C282,exp!$A$8:$B$507,2,FALSE),"")</f>
        <v/>
      </c>
      <c r="C282" s="60"/>
      <c r="D282" s="68"/>
      <c r="E282" s="60"/>
      <c r="F282" s="133" t="str">
        <f>IF(E282&gt;0,IF(ISERROR(VLOOKUP(E282,private!$S$2:$T$33,2,FALSE)),"Не е избран застраховател",VLOOKUP(E282,private!$S$2:$T$33,2,FALSE)),"Не е избран застраховател")</f>
        <v>Не е избран застраховател</v>
      </c>
      <c r="G282" s="119"/>
      <c r="H282" s="114"/>
      <c r="I282" s="114"/>
      <c r="J282" s="114"/>
      <c r="K282" s="120"/>
      <c r="L282" s="132" t="str">
        <f t="shared" si="4"/>
        <v>Няма избран разход</v>
      </c>
    </row>
    <row r="283" spans="1:12" x14ac:dyDescent="0.25">
      <c r="A283" s="69">
        <v>276</v>
      </c>
      <c r="B283" s="102" t="str">
        <f>IF(AND(C283&lt;&gt;"",C283&lt;&gt;" -  -  -  -  - "),VLOOKUP(C283,exp!$A$8:$B$507,2,FALSE),"")</f>
        <v/>
      </c>
      <c r="C283" s="60"/>
      <c r="D283" s="68"/>
      <c r="E283" s="60"/>
      <c r="F283" s="133" t="str">
        <f>IF(E283&gt;0,IF(ISERROR(VLOOKUP(E283,private!$S$2:$T$33,2,FALSE)),"Не е избран застраховател",VLOOKUP(E283,private!$S$2:$T$33,2,FALSE)),"Не е избран застраховател")</f>
        <v>Не е избран застраховател</v>
      </c>
      <c r="G283" s="119"/>
      <c r="H283" s="114"/>
      <c r="I283" s="114"/>
      <c r="J283" s="114"/>
      <c r="K283" s="120"/>
      <c r="L283" s="132" t="str">
        <f t="shared" si="4"/>
        <v>Няма избран разход</v>
      </c>
    </row>
    <row r="284" spans="1:12" x14ac:dyDescent="0.25">
      <c r="A284" s="69">
        <v>277</v>
      </c>
      <c r="B284" s="102" t="str">
        <f>IF(AND(C284&lt;&gt;"",C284&lt;&gt;" -  -  -  -  - "),VLOOKUP(C284,exp!$A$8:$B$507,2,FALSE),"")</f>
        <v/>
      </c>
      <c r="C284" s="60"/>
      <c r="D284" s="68"/>
      <c r="E284" s="60"/>
      <c r="F284" s="133" t="str">
        <f>IF(E284&gt;0,IF(ISERROR(VLOOKUP(E284,private!$S$2:$T$33,2,FALSE)),"Не е избран застраховател",VLOOKUP(E284,private!$S$2:$T$33,2,FALSE)),"Не е избран застраховател")</f>
        <v>Не е избран застраховател</v>
      </c>
      <c r="G284" s="119"/>
      <c r="H284" s="114"/>
      <c r="I284" s="114"/>
      <c r="J284" s="114"/>
      <c r="K284" s="120"/>
      <c r="L284" s="132" t="str">
        <f t="shared" si="4"/>
        <v>Няма избран разход</v>
      </c>
    </row>
    <row r="285" spans="1:12" x14ac:dyDescent="0.25">
      <c r="A285" s="69">
        <v>278</v>
      </c>
      <c r="B285" s="102" t="str">
        <f>IF(AND(C285&lt;&gt;"",C285&lt;&gt;" -  -  -  -  - "),VLOOKUP(C285,exp!$A$8:$B$507,2,FALSE),"")</f>
        <v/>
      </c>
      <c r="C285" s="60"/>
      <c r="D285" s="68"/>
      <c r="E285" s="60"/>
      <c r="F285" s="133" t="str">
        <f>IF(E285&gt;0,IF(ISERROR(VLOOKUP(E285,private!$S$2:$T$33,2,FALSE)),"Не е избран застраховател",VLOOKUP(E285,private!$S$2:$T$33,2,FALSE)),"Не е избран застраховател")</f>
        <v>Не е избран застраховател</v>
      </c>
      <c r="G285" s="119"/>
      <c r="H285" s="114"/>
      <c r="I285" s="114"/>
      <c r="J285" s="114"/>
      <c r="K285" s="120"/>
      <c r="L285" s="132" t="str">
        <f t="shared" si="4"/>
        <v>Няма избран разход</v>
      </c>
    </row>
    <row r="286" spans="1:12" x14ac:dyDescent="0.25">
      <c r="A286" s="69">
        <v>279</v>
      </c>
      <c r="B286" s="102" t="str">
        <f>IF(AND(C286&lt;&gt;"",C286&lt;&gt;" -  -  -  -  - "),VLOOKUP(C286,exp!$A$8:$B$507,2,FALSE),"")</f>
        <v/>
      </c>
      <c r="C286" s="60"/>
      <c r="D286" s="68"/>
      <c r="E286" s="60"/>
      <c r="F286" s="133" t="str">
        <f>IF(E286&gt;0,IF(ISERROR(VLOOKUP(E286,private!$S$2:$T$33,2,FALSE)),"Не е избран застраховател",VLOOKUP(E286,private!$S$2:$T$33,2,FALSE)),"Не е избран застраховател")</f>
        <v>Не е избран застраховател</v>
      </c>
      <c r="G286" s="119"/>
      <c r="H286" s="114"/>
      <c r="I286" s="114"/>
      <c r="J286" s="114"/>
      <c r="K286" s="120"/>
      <c r="L286" s="132" t="str">
        <f t="shared" si="4"/>
        <v>Няма избран разход</v>
      </c>
    </row>
    <row r="287" spans="1:12" x14ac:dyDescent="0.25">
      <c r="A287" s="69">
        <v>280</v>
      </c>
      <c r="B287" s="102" t="str">
        <f>IF(AND(C287&lt;&gt;"",C287&lt;&gt;" -  -  -  -  - "),VLOOKUP(C287,exp!$A$8:$B$507,2,FALSE),"")</f>
        <v/>
      </c>
      <c r="C287" s="60"/>
      <c r="D287" s="68"/>
      <c r="E287" s="60"/>
      <c r="F287" s="133" t="str">
        <f>IF(E287&gt;0,IF(ISERROR(VLOOKUP(E287,private!$S$2:$T$33,2,FALSE)),"Не е избран застраховател",VLOOKUP(E287,private!$S$2:$T$33,2,FALSE)),"Не е избран застраховател")</f>
        <v>Не е избран застраховател</v>
      </c>
      <c r="G287" s="119"/>
      <c r="H287" s="114"/>
      <c r="I287" s="114"/>
      <c r="J287" s="114"/>
      <c r="K287" s="120"/>
      <c r="L287" s="132" t="str">
        <f t="shared" si="4"/>
        <v>Няма избран разход</v>
      </c>
    </row>
    <row r="288" spans="1:12" x14ac:dyDescent="0.25">
      <c r="A288" s="69">
        <v>281</v>
      </c>
      <c r="B288" s="102" t="str">
        <f>IF(AND(C288&lt;&gt;"",C288&lt;&gt;" -  -  -  -  - "),VLOOKUP(C288,exp!$A$8:$B$507,2,FALSE),"")</f>
        <v/>
      </c>
      <c r="C288" s="60"/>
      <c r="D288" s="68"/>
      <c r="E288" s="60"/>
      <c r="F288" s="133" t="str">
        <f>IF(E288&gt;0,IF(ISERROR(VLOOKUP(E288,private!$S$2:$T$33,2,FALSE)),"Не е избран застраховател",VLOOKUP(E288,private!$S$2:$T$33,2,FALSE)),"Не е избран застраховател")</f>
        <v>Не е избран застраховател</v>
      </c>
      <c r="G288" s="119"/>
      <c r="H288" s="114"/>
      <c r="I288" s="114"/>
      <c r="J288" s="114"/>
      <c r="K288" s="120"/>
      <c r="L288" s="132" t="str">
        <f t="shared" si="4"/>
        <v>Няма избран разход</v>
      </c>
    </row>
    <row r="289" spans="1:12" x14ac:dyDescent="0.25">
      <c r="A289" s="69">
        <v>282</v>
      </c>
      <c r="B289" s="102" t="str">
        <f>IF(AND(C289&lt;&gt;"",C289&lt;&gt;" -  -  -  -  - "),VLOOKUP(C289,exp!$A$8:$B$507,2,FALSE),"")</f>
        <v/>
      </c>
      <c r="C289" s="60"/>
      <c r="D289" s="68"/>
      <c r="E289" s="60"/>
      <c r="F289" s="133" t="str">
        <f>IF(E289&gt;0,IF(ISERROR(VLOOKUP(E289,private!$S$2:$T$33,2,FALSE)),"Не е избран застраховател",VLOOKUP(E289,private!$S$2:$T$33,2,FALSE)),"Не е избран застраховател")</f>
        <v>Не е избран застраховател</v>
      </c>
      <c r="G289" s="119"/>
      <c r="H289" s="114"/>
      <c r="I289" s="114"/>
      <c r="J289" s="114"/>
      <c r="K289" s="120"/>
      <c r="L289" s="132" t="str">
        <f t="shared" si="4"/>
        <v>Няма избран разход</v>
      </c>
    </row>
    <row r="290" spans="1:12" x14ac:dyDescent="0.25">
      <c r="A290" s="69">
        <v>283</v>
      </c>
      <c r="B290" s="102" t="str">
        <f>IF(AND(C290&lt;&gt;"",C290&lt;&gt;" -  -  -  -  - "),VLOOKUP(C290,exp!$A$8:$B$507,2,FALSE),"")</f>
        <v/>
      </c>
      <c r="C290" s="60"/>
      <c r="D290" s="68"/>
      <c r="E290" s="60"/>
      <c r="F290" s="133" t="str">
        <f>IF(E290&gt;0,IF(ISERROR(VLOOKUP(E290,private!$S$2:$T$33,2,FALSE)),"Не е избран застраховател",VLOOKUP(E290,private!$S$2:$T$33,2,FALSE)),"Не е избран застраховател")</f>
        <v>Не е избран застраховател</v>
      </c>
      <c r="G290" s="119"/>
      <c r="H290" s="114"/>
      <c r="I290" s="114"/>
      <c r="J290" s="114"/>
      <c r="K290" s="120"/>
      <c r="L290" s="132" t="str">
        <f t="shared" si="4"/>
        <v>Няма избран разход</v>
      </c>
    </row>
    <row r="291" spans="1:12" x14ac:dyDescent="0.25">
      <c r="A291" s="69">
        <v>284</v>
      </c>
      <c r="B291" s="102" t="str">
        <f>IF(AND(C291&lt;&gt;"",C291&lt;&gt;" -  -  -  -  - "),VLOOKUP(C291,exp!$A$8:$B$507,2,FALSE),"")</f>
        <v/>
      </c>
      <c r="C291" s="60"/>
      <c r="D291" s="68"/>
      <c r="E291" s="60"/>
      <c r="F291" s="133" t="str">
        <f>IF(E291&gt;0,IF(ISERROR(VLOOKUP(E291,private!$S$2:$T$33,2,FALSE)),"Не е избран застраховател",VLOOKUP(E291,private!$S$2:$T$33,2,FALSE)),"Не е избран застраховател")</f>
        <v>Не е избран застраховател</v>
      </c>
      <c r="G291" s="119"/>
      <c r="H291" s="114"/>
      <c r="I291" s="114"/>
      <c r="J291" s="114"/>
      <c r="K291" s="120"/>
      <c r="L291" s="132" t="str">
        <f t="shared" si="4"/>
        <v>Няма избран разход</v>
      </c>
    </row>
    <row r="292" spans="1:12" x14ac:dyDescent="0.25">
      <c r="A292" s="69">
        <v>285</v>
      </c>
      <c r="B292" s="102" t="str">
        <f>IF(AND(C292&lt;&gt;"",C292&lt;&gt;" -  -  -  -  - "),VLOOKUP(C292,exp!$A$8:$B$507,2,FALSE),"")</f>
        <v/>
      </c>
      <c r="C292" s="60"/>
      <c r="D292" s="68"/>
      <c r="E292" s="60"/>
      <c r="F292" s="133" t="str">
        <f>IF(E292&gt;0,IF(ISERROR(VLOOKUP(E292,private!$S$2:$T$33,2,FALSE)),"Не е избран застраховател",VLOOKUP(E292,private!$S$2:$T$33,2,FALSE)),"Не е избран застраховател")</f>
        <v>Не е избран застраховател</v>
      </c>
      <c r="G292" s="119"/>
      <c r="H292" s="114"/>
      <c r="I292" s="114"/>
      <c r="J292" s="114"/>
      <c r="K292" s="120"/>
      <c r="L292" s="132" t="str">
        <f t="shared" si="4"/>
        <v>Няма избран разход</v>
      </c>
    </row>
    <row r="293" spans="1:12" x14ac:dyDescent="0.25">
      <c r="A293" s="69">
        <v>286</v>
      </c>
      <c r="B293" s="102" t="str">
        <f>IF(AND(C293&lt;&gt;"",C293&lt;&gt;" -  -  -  -  - "),VLOOKUP(C293,exp!$A$8:$B$507,2,FALSE),"")</f>
        <v/>
      </c>
      <c r="C293" s="60"/>
      <c r="D293" s="68"/>
      <c r="E293" s="60"/>
      <c r="F293" s="133" t="str">
        <f>IF(E293&gt;0,IF(ISERROR(VLOOKUP(E293,private!$S$2:$T$33,2,FALSE)),"Не е избран застраховател",VLOOKUP(E293,private!$S$2:$T$33,2,FALSE)),"Не е избран застраховател")</f>
        <v>Не е избран застраховател</v>
      </c>
      <c r="G293" s="119"/>
      <c r="H293" s="114"/>
      <c r="I293" s="114"/>
      <c r="J293" s="114"/>
      <c r="K293" s="120"/>
      <c r="L293" s="132" t="str">
        <f t="shared" si="4"/>
        <v>Няма избран разход</v>
      </c>
    </row>
    <row r="294" spans="1:12" x14ac:dyDescent="0.25">
      <c r="A294" s="69">
        <v>287</v>
      </c>
      <c r="B294" s="102" t="str">
        <f>IF(AND(C294&lt;&gt;"",C294&lt;&gt;" -  -  -  -  - "),VLOOKUP(C294,exp!$A$8:$B$507,2,FALSE),"")</f>
        <v/>
      </c>
      <c r="C294" s="60"/>
      <c r="D294" s="68"/>
      <c r="E294" s="60"/>
      <c r="F294" s="133" t="str">
        <f>IF(E294&gt;0,IF(ISERROR(VLOOKUP(E294,private!$S$2:$T$33,2,FALSE)),"Не е избран застраховател",VLOOKUP(E294,private!$S$2:$T$33,2,FALSE)),"Не е избран застраховател")</f>
        <v>Не е избран застраховател</v>
      </c>
      <c r="G294" s="119"/>
      <c r="H294" s="114"/>
      <c r="I294" s="114"/>
      <c r="J294" s="114"/>
      <c r="K294" s="120"/>
      <c r="L294" s="132" t="str">
        <f t="shared" si="4"/>
        <v>Няма избран разход</v>
      </c>
    </row>
    <row r="295" spans="1:12" x14ac:dyDescent="0.25">
      <c r="A295" s="69">
        <v>288</v>
      </c>
      <c r="B295" s="102" t="str">
        <f>IF(AND(C295&lt;&gt;"",C295&lt;&gt;" -  -  -  -  - "),VLOOKUP(C295,exp!$A$8:$B$507,2,FALSE),"")</f>
        <v/>
      </c>
      <c r="C295" s="60"/>
      <c r="D295" s="68"/>
      <c r="E295" s="60"/>
      <c r="F295" s="133" t="str">
        <f>IF(E295&gt;0,IF(ISERROR(VLOOKUP(E295,private!$S$2:$T$33,2,FALSE)),"Не е избран застраховател",VLOOKUP(E295,private!$S$2:$T$33,2,FALSE)),"Не е избран застраховател")</f>
        <v>Не е избран застраховател</v>
      </c>
      <c r="G295" s="119"/>
      <c r="H295" s="114"/>
      <c r="I295" s="114"/>
      <c r="J295" s="114"/>
      <c r="K295" s="120"/>
      <c r="L295" s="132" t="str">
        <f t="shared" si="4"/>
        <v>Няма избран разход</v>
      </c>
    </row>
    <row r="296" spans="1:12" x14ac:dyDescent="0.25">
      <c r="A296" s="69">
        <v>289</v>
      </c>
      <c r="B296" s="102" t="str">
        <f>IF(AND(C296&lt;&gt;"",C296&lt;&gt;" -  -  -  -  - "),VLOOKUP(C296,exp!$A$8:$B$507,2,FALSE),"")</f>
        <v/>
      </c>
      <c r="C296" s="60"/>
      <c r="D296" s="68"/>
      <c r="E296" s="60"/>
      <c r="F296" s="133" t="str">
        <f>IF(E296&gt;0,IF(ISERROR(VLOOKUP(E296,private!$S$2:$T$33,2,FALSE)),"Не е избран застраховател",VLOOKUP(E296,private!$S$2:$T$33,2,FALSE)),"Не е избран застраховател")</f>
        <v>Не е избран застраховател</v>
      </c>
      <c r="G296" s="119"/>
      <c r="H296" s="114"/>
      <c r="I296" s="114"/>
      <c r="J296" s="114"/>
      <c r="K296" s="120"/>
      <c r="L296" s="132" t="str">
        <f t="shared" si="4"/>
        <v>Няма избран разход</v>
      </c>
    </row>
    <row r="297" spans="1:12" x14ac:dyDescent="0.25">
      <c r="A297" s="69">
        <v>290</v>
      </c>
      <c r="B297" s="102" t="str">
        <f>IF(AND(C297&lt;&gt;"",C297&lt;&gt;" -  -  -  -  - "),VLOOKUP(C297,exp!$A$8:$B$507,2,FALSE),"")</f>
        <v/>
      </c>
      <c r="C297" s="60"/>
      <c r="D297" s="68"/>
      <c r="E297" s="60"/>
      <c r="F297" s="133" t="str">
        <f>IF(E297&gt;0,IF(ISERROR(VLOOKUP(E297,private!$S$2:$T$33,2,FALSE)),"Не е избран застраховател",VLOOKUP(E297,private!$S$2:$T$33,2,FALSE)),"Не е избран застраховател")</f>
        <v>Не е избран застраховател</v>
      </c>
      <c r="G297" s="119"/>
      <c r="H297" s="114"/>
      <c r="I297" s="114"/>
      <c r="J297" s="114"/>
      <c r="K297" s="120"/>
      <c r="L297" s="132" t="str">
        <f t="shared" si="4"/>
        <v>Няма избран разход</v>
      </c>
    </row>
    <row r="298" spans="1:12" x14ac:dyDescent="0.25">
      <c r="A298" s="69">
        <v>291</v>
      </c>
      <c r="B298" s="102" t="str">
        <f>IF(AND(C298&lt;&gt;"",C298&lt;&gt;" -  -  -  -  - "),VLOOKUP(C298,exp!$A$8:$B$507,2,FALSE),"")</f>
        <v/>
      </c>
      <c r="C298" s="60"/>
      <c r="D298" s="68"/>
      <c r="E298" s="60"/>
      <c r="F298" s="133" t="str">
        <f>IF(E298&gt;0,IF(ISERROR(VLOOKUP(E298,private!$S$2:$T$33,2,FALSE)),"Не е избран застраховател",VLOOKUP(E298,private!$S$2:$T$33,2,FALSE)),"Не е избран застраховател")</f>
        <v>Не е избран застраховател</v>
      </c>
      <c r="G298" s="119"/>
      <c r="H298" s="114"/>
      <c r="I298" s="114"/>
      <c r="J298" s="114"/>
      <c r="K298" s="120"/>
      <c r="L298" s="132" t="str">
        <f t="shared" si="4"/>
        <v>Няма избран разход</v>
      </c>
    </row>
    <row r="299" spans="1:12" x14ac:dyDescent="0.25">
      <c r="A299" s="69">
        <v>292</v>
      </c>
      <c r="B299" s="102" t="str">
        <f>IF(AND(C299&lt;&gt;"",C299&lt;&gt;" -  -  -  -  - "),VLOOKUP(C299,exp!$A$8:$B$507,2,FALSE),"")</f>
        <v/>
      </c>
      <c r="C299" s="60"/>
      <c r="D299" s="68"/>
      <c r="E299" s="60"/>
      <c r="F299" s="133" t="str">
        <f>IF(E299&gt;0,IF(ISERROR(VLOOKUP(E299,private!$S$2:$T$33,2,FALSE)),"Не е избран застраховател",VLOOKUP(E299,private!$S$2:$T$33,2,FALSE)),"Не е избран застраховател")</f>
        <v>Не е избран застраховател</v>
      </c>
      <c r="G299" s="119"/>
      <c r="H299" s="114"/>
      <c r="I299" s="114"/>
      <c r="J299" s="114"/>
      <c r="K299" s="120"/>
      <c r="L299" s="132" t="str">
        <f t="shared" si="4"/>
        <v>Няма избран разход</v>
      </c>
    </row>
    <row r="300" spans="1:12" x14ac:dyDescent="0.25">
      <c r="A300" s="69">
        <v>293</v>
      </c>
      <c r="B300" s="102" t="str">
        <f>IF(AND(C300&lt;&gt;"",C300&lt;&gt;" -  -  -  -  - "),VLOOKUP(C300,exp!$A$8:$B$507,2,FALSE),"")</f>
        <v/>
      </c>
      <c r="C300" s="60"/>
      <c r="D300" s="68"/>
      <c r="E300" s="60"/>
      <c r="F300" s="133" t="str">
        <f>IF(E300&gt;0,IF(ISERROR(VLOOKUP(E300,private!$S$2:$T$33,2,FALSE)),"Не е избран застраховател",VLOOKUP(E300,private!$S$2:$T$33,2,FALSE)),"Не е избран застраховател")</f>
        <v>Не е избран застраховател</v>
      </c>
      <c r="G300" s="119"/>
      <c r="H300" s="114"/>
      <c r="I300" s="114"/>
      <c r="J300" s="114"/>
      <c r="K300" s="120"/>
      <c r="L300" s="132" t="str">
        <f t="shared" si="4"/>
        <v>Няма избран разход</v>
      </c>
    </row>
    <row r="301" spans="1:12" x14ac:dyDescent="0.25">
      <c r="A301" s="69">
        <v>294</v>
      </c>
      <c r="B301" s="102" t="str">
        <f>IF(AND(C301&lt;&gt;"",C301&lt;&gt;" -  -  -  -  - "),VLOOKUP(C301,exp!$A$8:$B$507,2,FALSE),"")</f>
        <v/>
      </c>
      <c r="C301" s="60"/>
      <c r="D301" s="68"/>
      <c r="E301" s="60"/>
      <c r="F301" s="133" t="str">
        <f>IF(E301&gt;0,IF(ISERROR(VLOOKUP(E301,private!$S$2:$T$33,2,FALSE)),"Не е избран застраховател",VLOOKUP(E301,private!$S$2:$T$33,2,FALSE)),"Не е избран застраховател")</f>
        <v>Не е избран застраховател</v>
      </c>
      <c r="G301" s="119"/>
      <c r="H301" s="114"/>
      <c r="I301" s="114"/>
      <c r="J301" s="114"/>
      <c r="K301" s="120"/>
      <c r="L301" s="132" t="str">
        <f t="shared" si="4"/>
        <v>Няма избран разход</v>
      </c>
    </row>
    <row r="302" spans="1:12" x14ac:dyDescent="0.25">
      <c r="A302" s="69">
        <v>295</v>
      </c>
      <c r="B302" s="102" t="str">
        <f>IF(AND(C302&lt;&gt;"",C302&lt;&gt;" -  -  -  -  - "),VLOOKUP(C302,exp!$A$8:$B$507,2,FALSE),"")</f>
        <v/>
      </c>
      <c r="C302" s="60"/>
      <c r="D302" s="68"/>
      <c r="E302" s="60"/>
      <c r="F302" s="133" t="str">
        <f>IF(E302&gt;0,IF(ISERROR(VLOOKUP(E302,private!$S$2:$T$33,2,FALSE)),"Не е избран застраховател",VLOOKUP(E302,private!$S$2:$T$33,2,FALSE)),"Не е избран застраховател")</f>
        <v>Не е избран застраховател</v>
      </c>
      <c r="G302" s="119"/>
      <c r="H302" s="114"/>
      <c r="I302" s="114"/>
      <c r="J302" s="114"/>
      <c r="K302" s="120"/>
      <c r="L302" s="132" t="str">
        <f t="shared" si="4"/>
        <v>Няма избран разход</v>
      </c>
    </row>
    <row r="303" spans="1:12" x14ac:dyDescent="0.25">
      <c r="A303" s="69">
        <v>296</v>
      </c>
      <c r="B303" s="102" t="str">
        <f>IF(AND(C303&lt;&gt;"",C303&lt;&gt;" -  -  -  -  - "),VLOOKUP(C303,exp!$A$8:$B$507,2,FALSE),"")</f>
        <v/>
      </c>
      <c r="C303" s="60"/>
      <c r="D303" s="68"/>
      <c r="E303" s="60"/>
      <c r="F303" s="133" t="str">
        <f>IF(E303&gt;0,IF(ISERROR(VLOOKUP(E303,private!$S$2:$T$33,2,FALSE)),"Не е избран застраховател",VLOOKUP(E303,private!$S$2:$T$33,2,FALSE)),"Не е избран застраховател")</f>
        <v>Не е избран застраховател</v>
      </c>
      <c r="G303" s="119"/>
      <c r="H303" s="114"/>
      <c r="I303" s="114"/>
      <c r="J303" s="114"/>
      <c r="K303" s="120"/>
      <c r="L303" s="132" t="str">
        <f t="shared" si="4"/>
        <v>Няма избран разход</v>
      </c>
    </row>
    <row r="304" spans="1:12" x14ac:dyDescent="0.25">
      <c r="A304" s="69">
        <v>297</v>
      </c>
      <c r="B304" s="102" t="str">
        <f>IF(AND(C304&lt;&gt;"",C304&lt;&gt;" -  -  -  -  - "),VLOOKUP(C304,exp!$A$8:$B$507,2,FALSE),"")</f>
        <v/>
      </c>
      <c r="C304" s="60"/>
      <c r="D304" s="68"/>
      <c r="E304" s="60"/>
      <c r="F304" s="133" t="str">
        <f>IF(E304&gt;0,IF(ISERROR(VLOOKUP(E304,private!$S$2:$T$33,2,FALSE)),"Не е избран застраховател",VLOOKUP(E304,private!$S$2:$T$33,2,FALSE)),"Не е избран застраховател")</f>
        <v>Не е избран застраховател</v>
      </c>
      <c r="G304" s="119"/>
      <c r="H304" s="114"/>
      <c r="I304" s="114"/>
      <c r="J304" s="114"/>
      <c r="K304" s="120"/>
      <c r="L304" s="132" t="str">
        <f t="shared" si="4"/>
        <v>Няма избран разход</v>
      </c>
    </row>
    <row r="305" spans="1:12" x14ac:dyDescent="0.25">
      <c r="A305" s="69">
        <v>298</v>
      </c>
      <c r="B305" s="102" t="str">
        <f>IF(AND(C305&lt;&gt;"",C305&lt;&gt;" -  -  -  -  - "),VLOOKUP(C305,exp!$A$8:$B$507,2,FALSE),"")</f>
        <v/>
      </c>
      <c r="C305" s="60"/>
      <c r="D305" s="68"/>
      <c r="E305" s="60"/>
      <c r="F305" s="133" t="str">
        <f>IF(E305&gt;0,IF(ISERROR(VLOOKUP(E305,private!$S$2:$T$33,2,FALSE)),"Не е избран застраховател",VLOOKUP(E305,private!$S$2:$T$33,2,FALSE)),"Не е избран застраховател")</f>
        <v>Не е избран застраховател</v>
      </c>
      <c r="G305" s="119"/>
      <c r="H305" s="114"/>
      <c r="I305" s="114"/>
      <c r="J305" s="114"/>
      <c r="K305" s="120"/>
      <c r="L305" s="132" t="str">
        <f t="shared" si="4"/>
        <v>Няма избран разход</v>
      </c>
    </row>
    <row r="306" spans="1:12" x14ac:dyDescent="0.25">
      <c r="A306" s="69">
        <v>299</v>
      </c>
      <c r="B306" s="102" t="str">
        <f>IF(AND(C306&lt;&gt;"",C306&lt;&gt;" -  -  -  -  - "),VLOOKUP(C306,exp!$A$8:$B$507,2,FALSE),"")</f>
        <v/>
      </c>
      <c r="C306" s="60"/>
      <c r="D306" s="68"/>
      <c r="E306" s="60"/>
      <c r="F306" s="133" t="str">
        <f>IF(E306&gt;0,IF(ISERROR(VLOOKUP(E306,private!$S$2:$T$33,2,FALSE)),"Не е избран застраховател",VLOOKUP(E306,private!$S$2:$T$33,2,FALSE)),"Не е избран застраховател")</f>
        <v>Не е избран застраховател</v>
      </c>
      <c r="G306" s="119"/>
      <c r="H306" s="114"/>
      <c r="I306" s="114"/>
      <c r="J306" s="114"/>
      <c r="K306" s="120"/>
      <c r="L306" s="132" t="str">
        <f t="shared" si="4"/>
        <v>Няма избран разход</v>
      </c>
    </row>
    <row r="307" spans="1:12" x14ac:dyDescent="0.25">
      <c r="A307" s="69">
        <v>300</v>
      </c>
      <c r="B307" s="102" t="str">
        <f>IF(AND(C307&lt;&gt;"",C307&lt;&gt;" -  -  -  -  - "),VLOOKUP(C307,exp!$A$8:$B$507,2,FALSE),"")</f>
        <v/>
      </c>
      <c r="C307" s="60"/>
      <c r="D307" s="68"/>
      <c r="E307" s="60"/>
      <c r="F307" s="133" t="str">
        <f>IF(E307&gt;0,IF(ISERROR(VLOOKUP(E307,private!$S$2:$T$33,2,FALSE)),"Не е избран застраховател",VLOOKUP(E307,private!$S$2:$T$33,2,FALSE)),"Не е избран застраховател")</f>
        <v>Не е избран застраховател</v>
      </c>
      <c r="G307" s="119"/>
      <c r="H307" s="114"/>
      <c r="I307" s="114"/>
      <c r="J307" s="114"/>
      <c r="K307" s="120"/>
      <c r="L307" s="132" t="str">
        <f t="shared" si="4"/>
        <v>Няма избран разход</v>
      </c>
    </row>
    <row r="308" spans="1:12" x14ac:dyDescent="0.25">
      <c r="A308" s="69">
        <v>301</v>
      </c>
      <c r="B308" s="102" t="str">
        <f>IF(AND(C308&lt;&gt;"",C308&lt;&gt;" -  -  -  -  - "),VLOOKUP(C308,exp!$A$8:$B$507,2,FALSE),"")</f>
        <v/>
      </c>
      <c r="C308" s="60"/>
      <c r="D308" s="68"/>
      <c r="E308" s="60"/>
      <c r="F308" s="133" t="str">
        <f>IF(E308&gt;0,IF(ISERROR(VLOOKUP(E308,private!$S$2:$T$33,2,FALSE)),"Не е избран застраховател",VLOOKUP(E308,private!$S$2:$T$33,2,FALSE)),"Не е избран застраховател")</f>
        <v>Не е избран застраховател</v>
      </c>
      <c r="G308" s="119"/>
      <c r="H308" s="114"/>
      <c r="I308" s="114"/>
      <c r="J308" s="114"/>
      <c r="K308" s="120"/>
      <c r="L308" s="132" t="str">
        <f t="shared" si="4"/>
        <v>Няма избран разход</v>
      </c>
    </row>
    <row r="309" spans="1:12" x14ac:dyDescent="0.25">
      <c r="A309" s="69">
        <v>302</v>
      </c>
      <c r="B309" s="102" t="str">
        <f>IF(AND(C309&lt;&gt;"",C309&lt;&gt;" -  -  -  -  - "),VLOOKUP(C309,exp!$A$8:$B$507,2,FALSE),"")</f>
        <v/>
      </c>
      <c r="C309" s="60"/>
      <c r="D309" s="68"/>
      <c r="E309" s="60"/>
      <c r="F309" s="133" t="str">
        <f>IF(E309&gt;0,IF(ISERROR(VLOOKUP(E309,private!$S$2:$T$33,2,FALSE)),"Не е избран застраховател",VLOOKUP(E309,private!$S$2:$T$33,2,FALSE)),"Не е избран застраховател")</f>
        <v>Не е избран застраховател</v>
      </c>
      <c r="G309" s="119"/>
      <c r="H309" s="114"/>
      <c r="I309" s="114"/>
      <c r="J309" s="114"/>
      <c r="K309" s="120"/>
      <c r="L309" s="132" t="str">
        <f t="shared" si="4"/>
        <v>Няма избран разход</v>
      </c>
    </row>
    <row r="310" spans="1:12" x14ac:dyDescent="0.25">
      <c r="A310" s="69">
        <v>303</v>
      </c>
      <c r="B310" s="102" t="str">
        <f>IF(AND(C310&lt;&gt;"",C310&lt;&gt;" -  -  -  -  - "),VLOOKUP(C310,exp!$A$8:$B$507,2,FALSE),"")</f>
        <v/>
      </c>
      <c r="C310" s="60"/>
      <c r="D310" s="68"/>
      <c r="E310" s="60"/>
      <c r="F310" s="133" t="str">
        <f>IF(E310&gt;0,IF(ISERROR(VLOOKUP(E310,private!$S$2:$T$33,2,FALSE)),"Не е избран застраховател",VLOOKUP(E310,private!$S$2:$T$33,2,FALSE)),"Не е избран застраховател")</f>
        <v>Не е избран застраховател</v>
      </c>
      <c r="G310" s="119"/>
      <c r="H310" s="114"/>
      <c r="I310" s="114"/>
      <c r="J310" s="114"/>
      <c r="K310" s="120"/>
      <c r="L310" s="132" t="str">
        <f t="shared" si="4"/>
        <v>Няма избран разход</v>
      </c>
    </row>
    <row r="311" spans="1:12" x14ac:dyDescent="0.25">
      <c r="A311" s="69">
        <v>304</v>
      </c>
      <c r="B311" s="102" t="str">
        <f>IF(AND(C311&lt;&gt;"",C311&lt;&gt;" -  -  -  -  - "),VLOOKUP(C311,exp!$A$8:$B$507,2,FALSE),"")</f>
        <v/>
      </c>
      <c r="C311" s="60"/>
      <c r="D311" s="68"/>
      <c r="E311" s="60"/>
      <c r="F311" s="133" t="str">
        <f>IF(E311&gt;0,IF(ISERROR(VLOOKUP(E311,private!$S$2:$T$33,2,FALSE)),"Не е избран застраховател",VLOOKUP(E311,private!$S$2:$T$33,2,FALSE)),"Не е избран застраховател")</f>
        <v>Не е избран застраховател</v>
      </c>
      <c r="G311" s="119"/>
      <c r="H311" s="114"/>
      <c r="I311" s="114"/>
      <c r="J311" s="114"/>
      <c r="K311" s="120"/>
      <c r="L311" s="132" t="str">
        <f t="shared" si="4"/>
        <v>Няма избран разход</v>
      </c>
    </row>
    <row r="312" spans="1:12" x14ac:dyDescent="0.25">
      <c r="A312" s="69">
        <v>305</v>
      </c>
      <c r="B312" s="102" t="str">
        <f>IF(AND(C312&lt;&gt;"",C312&lt;&gt;" -  -  -  -  - "),VLOOKUP(C312,exp!$A$8:$B$507,2,FALSE),"")</f>
        <v/>
      </c>
      <c r="C312" s="60"/>
      <c r="D312" s="68"/>
      <c r="E312" s="60"/>
      <c r="F312" s="133" t="str">
        <f>IF(E312&gt;0,IF(ISERROR(VLOOKUP(E312,private!$S$2:$T$33,2,FALSE)),"Не е избран застраховател",VLOOKUP(E312,private!$S$2:$T$33,2,FALSE)),"Не е избран застраховател")</f>
        <v>Не е избран застраховател</v>
      </c>
      <c r="G312" s="119"/>
      <c r="H312" s="114"/>
      <c r="I312" s="114"/>
      <c r="J312" s="114"/>
      <c r="K312" s="120"/>
      <c r="L312" s="132" t="str">
        <f t="shared" si="4"/>
        <v>Няма избран разход</v>
      </c>
    </row>
    <row r="313" spans="1:12" x14ac:dyDescent="0.25">
      <c r="A313" s="69">
        <v>306</v>
      </c>
      <c r="B313" s="102" t="str">
        <f>IF(AND(C313&lt;&gt;"",C313&lt;&gt;" -  -  -  -  - "),VLOOKUP(C313,exp!$A$8:$B$507,2,FALSE),"")</f>
        <v/>
      </c>
      <c r="C313" s="60"/>
      <c r="D313" s="68"/>
      <c r="E313" s="60"/>
      <c r="F313" s="133" t="str">
        <f>IF(E313&gt;0,IF(ISERROR(VLOOKUP(E313,private!$S$2:$T$33,2,FALSE)),"Не е избран застраховател",VLOOKUP(E313,private!$S$2:$T$33,2,FALSE)),"Не е избран застраховател")</f>
        <v>Не е избран застраховател</v>
      </c>
      <c r="G313" s="119"/>
      <c r="H313" s="114"/>
      <c r="I313" s="114"/>
      <c r="J313" s="114"/>
      <c r="K313" s="120"/>
      <c r="L313" s="132" t="str">
        <f t="shared" si="4"/>
        <v>Няма избран разход</v>
      </c>
    </row>
    <row r="314" spans="1:12" x14ac:dyDescent="0.25">
      <c r="A314" s="69">
        <v>307</v>
      </c>
      <c r="B314" s="102" t="str">
        <f>IF(AND(C314&lt;&gt;"",C314&lt;&gt;" -  -  -  -  - "),VLOOKUP(C314,exp!$A$8:$B$507,2,FALSE),"")</f>
        <v/>
      </c>
      <c r="C314" s="60"/>
      <c r="D314" s="68"/>
      <c r="E314" s="60"/>
      <c r="F314" s="133" t="str">
        <f>IF(E314&gt;0,IF(ISERROR(VLOOKUP(E314,private!$S$2:$T$33,2,FALSE)),"Не е избран застраховател",VLOOKUP(E314,private!$S$2:$T$33,2,FALSE)),"Не е избран застраховател")</f>
        <v>Не е избран застраховател</v>
      </c>
      <c r="G314" s="119"/>
      <c r="H314" s="114"/>
      <c r="I314" s="114"/>
      <c r="J314" s="114"/>
      <c r="K314" s="120"/>
      <c r="L314" s="132" t="str">
        <f t="shared" si="4"/>
        <v>Няма избран разход</v>
      </c>
    </row>
    <row r="315" spans="1:12" x14ac:dyDescent="0.25">
      <c r="A315" s="69">
        <v>308</v>
      </c>
      <c r="B315" s="102" t="str">
        <f>IF(AND(C315&lt;&gt;"",C315&lt;&gt;" -  -  -  -  - "),VLOOKUP(C315,exp!$A$8:$B$507,2,FALSE),"")</f>
        <v/>
      </c>
      <c r="C315" s="60"/>
      <c r="D315" s="68"/>
      <c r="E315" s="60"/>
      <c r="F315" s="133" t="str">
        <f>IF(E315&gt;0,IF(ISERROR(VLOOKUP(E315,private!$S$2:$T$33,2,FALSE)),"Не е избран застраховател",VLOOKUP(E315,private!$S$2:$T$33,2,FALSE)),"Не е избран застраховател")</f>
        <v>Не е избран застраховател</v>
      </c>
      <c r="G315" s="119"/>
      <c r="H315" s="114"/>
      <c r="I315" s="114"/>
      <c r="J315" s="114"/>
      <c r="K315" s="120"/>
      <c r="L315" s="132" t="str">
        <f t="shared" si="4"/>
        <v>Няма избран разход</v>
      </c>
    </row>
    <row r="316" spans="1:12" x14ac:dyDescent="0.25">
      <c r="A316" s="69">
        <v>309</v>
      </c>
      <c r="B316" s="102" t="str">
        <f>IF(AND(C316&lt;&gt;"",C316&lt;&gt;" -  -  -  -  - "),VLOOKUP(C316,exp!$A$8:$B$507,2,FALSE),"")</f>
        <v/>
      </c>
      <c r="C316" s="60"/>
      <c r="D316" s="68"/>
      <c r="E316" s="60"/>
      <c r="F316" s="133" t="str">
        <f>IF(E316&gt;0,IF(ISERROR(VLOOKUP(E316,private!$S$2:$T$33,2,FALSE)),"Не е избран застраховател",VLOOKUP(E316,private!$S$2:$T$33,2,FALSE)),"Не е избран застраховател")</f>
        <v>Не е избран застраховател</v>
      </c>
      <c r="G316" s="119"/>
      <c r="H316" s="114"/>
      <c r="I316" s="114"/>
      <c r="J316" s="114"/>
      <c r="K316" s="120"/>
      <c r="L316" s="132" t="str">
        <f t="shared" si="4"/>
        <v>Няма избран разход</v>
      </c>
    </row>
    <row r="317" spans="1:12" x14ac:dyDescent="0.25">
      <c r="A317" s="69">
        <v>310</v>
      </c>
      <c r="B317" s="102" t="str">
        <f>IF(AND(C317&lt;&gt;"",C317&lt;&gt;" -  -  -  -  - "),VLOOKUP(C317,exp!$A$8:$B$507,2,FALSE),"")</f>
        <v/>
      </c>
      <c r="C317" s="60"/>
      <c r="D317" s="68"/>
      <c r="E317" s="60"/>
      <c r="F317" s="133" t="str">
        <f>IF(E317&gt;0,IF(ISERROR(VLOOKUP(E317,private!$S$2:$T$33,2,FALSE)),"Не е избран застраховател",VLOOKUP(E317,private!$S$2:$T$33,2,FALSE)),"Не е избран застраховател")</f>
        <v>Не е избран застраховател</v>
      </c>
      <c r="G317" s="119"/>
      <c r="H317" s="114"/>
      <c r="I317" s="114"/>
      <c r="J317" s="114"/>
      <c r="K317" s="120"/>
      <c r="L317" s="132" t="str">
        <f t="shared" si="4"/>
        <v>Няма избран разход</v>
      </c>
    </row>
    <row r="318" spans="1:12" x14ac:dyDescent="0.25">
      <c r="A318" s="69">
        <v>311</v>
      </c>
      <c r="B318" s="102" t="str">
        <f>IF(AND(C318&lt;&gt;"",C318&lt;&gt;" -  -  -  -  - "),VLOOKUP(C318,exp!$A$8:$B$507,2,FALSE),"")</f>
        <v/>
      </c>
      <c r="C318" s="60"/>
      <c r="D318" s="68"/>
      <c r="E318" s="60"/>
      <c r="F318" s="133" t="str">
        <f>IF(E318&gt;0,IF(ISERROR(VLOOKUP(E318,private!$S$2:$T$33,2,FALSE)),"Не е избран застраховател",VLOOKUP(E318,private!$S$2:$T$33,2,FALSE)),"Не е избран застраховател")</f>
        <v>Не е избран застраховател</v>
      </c>
      <c r="G318" s="119"/>
      <c r="H318" s="114"/>
      <c r="I318" s="114"/>
      <c r="J318" s="114"/>
      <c r="K318" s="120"/>
      <c r="L318" s="132" t="str">
        <f t="shared" si="4"/>
        <v>Няма избран разход</v>
      </c>
    </row>
    <row r="319" spans="1:12" x14ac:dyDescent="0.25">
      <c r="A319" s="69">
        <v>312</v>
      </c>
      <c r="B319" s="102" t="str">
        <f>IF(AND(C319&lt;&gt;"",C319&lt;&gt;" -  -  -  -  - "),VLOOKUP(C319,exp!$A$8:$B$507,2,FALSE),"")</f>
        <v/>
      </c>
      <c r="C319" s="60"/>
      <c r="D319" s="68"/>
      <c r="E319" s="60"/>
      <c r="F319" s="133" t="str">
        <f>IF(E319&gt;0,IF(ISERROR(VLOOKUP(E319,private!$S$2:$T$33,2,FALSE)),"Не е избран застраховател",VLOOKUP(E319,private!$S$2:$T$33,2,FALSE)),"Не е избран застраховател")</f>
        <v>Не е избран застраховател</v>
      </c>
      <c r="G319" s="119"/>
      <c r="H319" s="114"/>
      <c r="I319" s="114"/>
      <c r="J319" s="114"/>
      <c r="K319" s="120"/>
      <c r="L319" s="132" t="str">
        <f t="shared" si="4"/>
        <v>Няма избран разход</v>
      </c>
    </row>
    <row r="320" spans="1:12" x14ac:dyDescent="0.25">
      <c r="A320" s="69">
        <v>313</v>
      </c>
      <c r="B320" s="102" t="str">
        <f>IF(AND(C320&lt;&gt;"",C320&lt;&gt;" -  -  -  -  - "),VLOOKUP(C320,exp!$A$8:$B$507,2,FALSE),"")</f>
        <v/>
      </c>
      <c r="C320" s="60"/>
      <c r="D320" s="68"/>
      <c r="E320" s="60"/>
      <c r="F320" s="133" t="str">
        <f>IF(E320&gt;0,IF(ISERROR(VLOOKUP(E320,private!$S$2:$T$33,2,FALSE)),"Не е избран застраховател",VLOOKUP(E320,private!$S$2:$T$33,2,FALSE)),"Не е избран застраховател")</f>
        <v>Не е избран застраховател</v>
      </c>
      <c r="G320" s="119"/>
      <c r="H320" s="114"/>
      <c r="I320" s="114"/>
      <c r="J320" s="114"/>
      <c r="K320" s="120"/>
      <c r="L320" s="132" t="str">
        <f t="shared" si="4"/>
        <v>Няма избран разход</v>
      </c>
    </row>
    <row r="321" spans="1:12" x14ac:dyDescent="0.25">
      <c r="A321" s="69">
        <v>314</v>
      </c>
      <c r="B321" s="102" t="str">
        <f>IF(AND(C321&lt;&gt;"",C321&lt;&gt;" -  -  -  -  - "),VLOOKUP(C321,exp!$A$8:$B$507,2,FALSE),"")</f>
        <v/>
      </c>
      <c r="C321" s="60"/>
      <c r="D321" s="68"/>
      <c r="E321" s="60"/>
      <c r="F321" s="133" t="str">
        <f>IF(E321&gt;0,IF(ISERROR(VLOOKUP(E321,private!$S$2:$T$33,2,FALSE)),"Не е избран застраховател",VLOOKUP(E321,private!$S$2:$T$33,2,FALSE)),"Не е избран застраховател")</f>
        <v>Не е избран застраховател</v>
      </c>
      <c r="G321" s="119"/>
      <c r="H321" s="114"/>
      <c r="I321" s="114"/>
      <c r="J321" s="114"/>
      <c r="K321" s="120"/>
      <c r="L321" s="132" t="str">
        <f t="shared" si="4"/>
        <v>Няма избран разход</v>
      </c>
    </row>
    <row r="322" spans="1:12" x14ac:dyDescent="0.25">
      <c r="A322" s="69">
        <v>315</v>
      </c>
      <c r="B322" s="102" t="str">
        <f>IF(AND(C322&lt;&gt;"",C322&lt;&gt;" -  -  -  -  - "),VLOOKUP(C322,exp!$A$8:$B$507,2,FALSE),"")</f>
        <v/>
      </c>
      <c r="C322" s="60"/>
      <c r="D322" s="68"/>
      <c r="E322" s="60"/>
      <c r="F322" s="133" t="str">
        <f>IF(E322&gt;0,IF(ISERROR(VLOOKUP(E322,private!$S$2:$T$33,2,FALSE)),"Не е избран застраховател",VLOOKUP(E322,private!$S$2:$T$33,2,FALSE)),"Не е избран застраховател")</f>
        <v>Не е избран застраховател</v>
      </c>
      <c r="G322" s="119"/>
      <c r="H322" s="114"/>
      <c r="I322" s="114"/>
      <c r="J322" s="114"/>
      <c r="K322" s="120"/>
      <c r="L322" s="132" t="str">
        <f t="shared" si="4"/>
        <v>Няма избран разход</v>
      </c>
    </row>
    <row r="323" spans="1:12" x14ac:dyDescent="0.25">
      <c r="A323" s="69">
        <v>316</v>
      </c>
      <c r="B323" s="102" t="str">
        <f>IF(AND(C323&lt;&gt;"",C323&lt;&gt;" -  -  -  -  - "),VLOOKUP(C323,exp!$A$8:$B$507,2,FALSE),"")</f>
        <v/>
      </c>
      <c r="C323" s="60"/>
      <c r="D323" s="68"/>
      <c r="E323" s="60"/>
      <c r="F323" s="133" t="str">
        <f>IF(E323&gt;0,IF(ISERROR(VLOOKUP(E323,private!$S$2:$T$33,2,FALSE)),"Не е избран застраховател",VLOOKUP(E323,private!$S$2:$T$33,2,FALSE)),"Не е избран застраховател")</f>
        <v>Не е избран застраховател</v>
      </c>
      <c r="G323" s="119"/>
      <c r="H323" s="114"/>
      <c r="I323" s="114"/>
      <c r="J323" s="114"/>
      <c r="K323" s="120"/>
      <c r="L323" s="132" t="str">
        <f t="shared" si="4"/>
        <v>Няма избран разход</v>
      </c>
    </row>
    <row r="324" spans="1:12" x14ac:dyDescent="0.25">
      <c r="A324" s="69">
        <v>317</v>
      </c>
      <c r="B324" s="102" t="str">
        <f>IF(AND(C324&lt;&gt;"",C324&lt;&gt;" -  -  -  -  - "),VLOOKUP(C324,exp!$A$8:$B$507,2,FALSE),"")</f>
        <v/>
      </c>
      <c r="C324" s="60"/>
      <c r="D324" s="68"/>
      <c r="E324" s="60"/>
      <c r="F324" s="133" t="str">
        <f>IF(E324&gt;0,IF(ISERROR(VLOOKUP(E324,private!$S$2:$T$33,2,FALSE)),"Не е избран застраховател",VLOOKUP(E324,private!$S$2:$T$33,2,FALSE)),"Не е избран застраховател")</f>
        <v>Не е избран застраховател</v>
      </c>
      <c r="G324" s="119"/>
      <c r="H324" s="114"/>
      <c r="I324" s="114"/>
      <c r="J324" s="114"/>
      <c r="K324" s="120"/>
      <c r="L324" s="132" t="str">
        <f t="shared" si="4"/>
        <v>Няма избран разход</v>
      </c>
    </row>
    <row r="325" spans="1:12" x14ac:dyDescent="0.25">
      <c r="A325" s="69">
        <v>318</v>
      </c>
      <c r="B325" s="102" t="str">
        <f>IF(AND(C325&lt;&gt;"",C325&lt;&gt;" -  -  -  -  - "),VLOOKUP(C325,exp!$A$8:$B$507,2,FALSE),"")</f>
        <v/>
      </c>
      <c r="C325" s="60"/>
      <c r="D325" s="68"/>
      <c r="E325" s="60"/>
      <c r="F325" s="133" t="str">
        <f>IF(E325&gt;0,IF(ISERROR(VLOOKUP(E325,private!$S$2:$T$33,2,FALSE)),"Не е избран застраховател",VLOOKUP(E325,private!$S$2:$T$33,2,FALSE)),"Не е избран застраховател")</f>
        <v>Не е избран застраховател</v>
      </c>
      <c r="G325" s="119"/>
      <c r="H325" s="114"/>
      <c r="I325" s="114"/>
      <c r="J325" s="114"/>
      <c r="K325" s="120"/>
      <c r="L325" s="132" t="str">
        <f t="shared" si="4"/>
        <v>Няма избран разход</v>
      </c>
    </row>
    <row r="326" spans="1:12" x14ac:dyDescent="0.25">
      <c r="A326" s="69">
        <v>319</v>
      </c>
      <c r="B326" s="102" t="str">
        <f>IF(AND(C326&lt;&gt;"",C326&lt;&gt;" -  -  -  -  - "),VLOOKUP(C326,exp!$A$8:$B$507,2,FALSE),"")</f>
        <v/>
      </c>
      <c r="C326" s="60"/>
      <c r="D326" s="68"/>
      <c r="E326" s="60"/>
      <c r="F326" s="133" t="str">
        <f>IF(E326&gt;0,IF(ISERROR(VLOOKUP(E326,private!$S$2:$T$33,2,FALSE)),"Не е избран застраховател",VLOOKUP(E326,private!$S$2:$T$33,2,FALSE)),"Не е избран застраховател")</f>
        <v>Не е избран застраховател</v>
      </c>
      <c r="G326" s="119"/>
      <c r="H326" s="114"/>
      <c r="I326" s="114"/>
      <c r="J326" s="114"/>
      <c r="K326" s="120"/>
      <c r="L326" s="132" t="str">
        <f t="shared" si="4"/>
        <v>Няма избран разход</v>
      </c>
    </row>
    <row r="327" spans="1:12" x14ac:dyDescent="0.25">
      <c r="A327" s="69">
        <v>320</v>
      </c>
      <c r="B327" s="102" t="str">
        <f>IF(AND(C327&lt;&gt;"",C327&lt;&gt;" -  -  -  -  - "),VLOOKUP(C327,exp!$A$8:$B$507,2,FALSE),"")</f>
        <v/>
      </c>
      <c r="C327" s="60"/>
      <c r="D327" s="68"/>
      <c r="E327" s="60"/>
      <c r="F327" s="133" t="str">
        <f>IF(E327&gt;0,IF(ISERROR(VLOOKUP(E327,private!$S$2:$T$33,2,FALSE)),"Не е избран застраховател",VLOOKUP(E327,private!$S$2:$T$33,2,FALSE)),"Не е избран застраховател")</f>
        <v>Не е избран застраховател</v>
      </c>
      <c r="G327" s="119"/>
      <c r="H327" s="114"/>
      <c r="I327" s="114"/>
      <c r="J327" s="114"/>
      <c r="K327" s="120"/>
      <c r="L327" s="132" t="str">
        <f t="shared" si="4"/>
        <v>Няма избран разход</v>
      </c>
    </row>
    <row r="328" spans="1:12" x14ac:dyDescent="0.25">
      <c r="A328" s="69">
        <v>321</v>
      </c>
      <c r="B328" s="102" t="str">
        <f>IF(AND(C328&lt;&gt;"",C328&lt;&gt;" -  -  -  -  - "),VLOOKUP(C328,exp!$A$8:$B$507,2,FALSE),"")</f>
        <v/>
      </c>
      <c r="C328" s="60"/>
      <c r="D328" s="68"/>
      <c r="E328" s="60"/>
      <c r="F328" s="133" t="str">
        <f>IF(E328&gt;0,IF(ISERROR(VLOOKUP(E328,private!$S$2:$T$33,2,FALSE)),"Не е избран застраховател",VLOOKUP(E328,private!$S$2:$T$33,2,FALSE)),"Не е избран застраховател")</f>
        <v>Не е избран застраховател</v>
      </c>
      <c r="G328" s="119"/>
      <c r="H328" s="114"/>
      <c r="I328" s="114"/>
      <c r="J328" s="114"/>
      <c r="K328" s="120"/>
      <c r="L328" s="132" t="str">
        <f t="shared" si="4"/>
        <v>Няма избран разход</v>
      </c>
    </row>
    <row r="329" spans="1:12" x14ac:dyDescent="0.25">
      <c r="A329" s="69">
        <v>322</v>
      </c>
      <c r="B329" s="102" t="str">
        <f>IF(AND(C329&lt;&gt;"",C329&lt;&gt;" -  -  -  -  - "),VLOOKUP(C329,exp!$A$8:$B$507,2,FALSE),"")</f>
        <v/>
      </c>
      <c r="C329" s="60"/>
      <c r="D329" s="68"/>
      <c r="E329" s="60"/>
      <c r="F329" s="133" t="str">
        <f>IF(E329&gt;0,IF(ISERROR(VLOOKUP(E329,private!$S$2:$T$33,2,FALSE)),"Не е избран застраховател",VLOOKUP(E329,private!$S$2:$T$33,2,FALSE)),"Не е избран застраховател")</f>
        <v>Не е избран застраховател</v>
      </c>
      <c r="G329" s="119"/>
      <c r="H329" s="114"/>
      <c r="I329" s="114"/>
      <c r="J329" s="114"/>
      <c r="K329" s="120"/>
      <c r="L329" s="132" t="str">
        <f t="shared" ref="L329:L392" si="5">IF(B329&lt;&gt;"",IF(AND(D329&lt;&gt;"",E329&lt;&gt;"",G329&lt;&gt;"",H329&lt;&gt;"",I329&lt;&gt;"",J329&lt;&gt;"",K329&lt;&gt;""),"","Задължителни полета - Застраховател/Обезщетените/Номер полица/Дата/Премия"),"Няма избран разход")</f>
        <v>Няма избран разход</v>
      </c>
    </row>
    <row r="330" spans="1:12" x14ac:dyDescent="0.25">
      <c r="A330" s="69">
        <v>323</v>
      </c>
      <c r="B330" s="102" t="str">
        <f>IF(AND(C330&lt;&gt;"",C330&lt;&gt;" -  -  -  -  - "),VLOOKUP(C330,exp!$A$8:$B$507,2,FALSE),"")</f>
        <v/>
      </c>
      <c r="C330" s="60"/>
      <c r="D330" s="68"/>
      <c r="E330" s="60"/>
      <c r="F330" s="133" t="str">
        <f>IF(E330&gt;0,IF(ISERROR(VLOOKUP(E330,private!$S$2:$T$33,2,FALSE)),"Не е избран застраховател",VLOOKUP(E330,private!$S$2:$T$33,2,FALSE)),"Не е избран застраховател")</f>
        <v>Не е избран застраховател</v>
      </c>
      <c r="G330" s="119"/>
      <c r="H330" s="114"/>
      <c r="I330" s="114"/>
      <c r="J330" s="114"/>
      <c r="K330" s="120"/>
      <c r="L330" s="132" t="str">
        <f t="shared" si="5"/>
        <v>Няма избран разход</v>
      </c>
    </row>
    <row r="331" spans="1:12" x14ac:dyDescent="0.25">
      <c r="A331" s="69">
        <v>324</v>
      </c>
      <c r="B331" s="102" t="str">
        <f>IF(AND(C331&lt;&gt;"",C331&lt;&gt;" -  -  -  -  - "),VLOOKUP(C331,exp!$A$8:$B$507,2,FALSE),"")</f>
        <v/>
      </c>
      <c r="C331" s="60"/>
      <c r="D331" s="68"/>
      <c r="E331" s="60"/>
      <c r="F331" s="133" t="str">
        <f>IF(E331&gt;0,IF(ISERROR(VLOOKUP(E331,private!$S$2:$T$33,2,FALSE)),"Не е избран застраховател",VLOOKUP(E331,private!$S$2:$T$33,2,FALSE)),"Не е избран застраховател")</f>
        <v>Не е избран застраховател</v>
      </c>
      <c r="G331" s="119"/>
      <c r="H331" s="114"/>
      <c r="I331" s="114"/>
      <c r="J331" s="114"/>
      <c r="K331" s="120"/>
      <c r="L331" s="132" t="str">
        <f t="shared" si="5"/>
        <v>Няма избран разход</v>
      </c>
    </row>
    <row r="332" spans="1:12" x14ac:dyDescent="0.25">
      <c r="A332" s="69">
        <v>325</v>
      </c>
      <c r="B332" s="102" t="str">
        <f>IF(AND(C332&lt;&gt;"",C332&lt;&gt;" -  -  -  -  - "),VLOOKUP(C332,exp!$A$8:$B$507,2,FALSE),"")</f>
        <v/>
      </c>
      <c r="C332" s="60"/>
      <c r="D332" s="68"/>
      <c r="E332" s="60"/>
      <c r="F332" s="133" t="str">
        <f>IF(E332&gt;0,IF(ISERROR(VLOOKUP(E332,private!$S$2:$T$33,2,FALSE)),"Не е избран застраховател",VLOOKUP(E332,private!$S$2:$T$33,2,FALSE)),"Не е избран застраховател")</f>
        <v>Не е избран застраховател</v>
      </c>
      <c r="G332" s="119"/>
      <c r="H332" s="114"/>
      <c r="I332" s="114"/>
      <c r="J332" s="114"/>
      <c r="K332" s="120"/>
      <c r="L332" s="132" t="str">
        <f t="shared" si="5"/>
        <v>Няма избран разход</v>
      </c>
    </row>
    <row r="333" spans="1:12" x14ac:dyDescent="0.25">
      <c r="A333" s="69">
        <v>326</v>
      </c>
      <c r="B333" s="102" t="str">
        <f>IF(AND(C333&lt;&gt;"",C333&lt;&gt;" -  -  -  -  - "),VLOOKUP(C333,exp!$A$8:$B$507,2,FALSE),"")</f>
        <v/>
      </c>
      <c r="C333" s="60"/>
      <c r="D333" s="68"/>
      <c r="E333" s="60"/>
      <c r="F333" s="133" t="str">
        <f>IF(E333&gt;0,IF(ISERROR(VLOOKUP(E333,private!$S$2:$T$33,2,FALSE)),"Не е избран застраховател",VLOOKUP(E333,private!$S$2:$T$33,2,FALSE)),"Не е избран застраховател")</f>
        <v>Не е избран застраховател</v>
      </c>
      <c r="G333" s="119"/>
      <c r="H333" s="114"/>
      <c r="I333" s="114"/>
      <c r="J333" s="114"/>
      <c r="K333" s="120"/>
      <c r="L333" s="132" t="str">
        <f t="shared" si="5"/>
        <v>Няма избран разход</v>
      </c>
    </row>
    <row r="334" spans="1:12" x14ac:dyDescent="0.25">
      <c r="A334" s="69">
        <v>327</v>
      </c>
      <c r="B334" s="102" t="str">
        <f>IF(AND(C334&lt;&gt;"",C334&lt;&gt;" -  -  -  -  - "),VLOOKUP(C334,exp!$A$8:$B$507,2,FALSE),"")</f>
        <v/>
      </c>
      <c r="C334" s="60"/>
      <c r="D334" s="68"/>
      <c r="E334" s="60"/>
      <c r="F334" s="133" t="str">
        <f>IF(E334&gt;0,IF(ISERROR(VLOOKUP(E334,private!$S$2:$T$33,2,FALSE)),"Не е избран застраховател",VLOOKUP(E334,private!$S$2:$T$33,2,FALSE)),"Не е избран застраховател")</f>
        <v>Не е избран застраховател</v>
      </c>
      <c r="G334" s="119"/>
      <c r="H334" s="114"/>
      <c r="I334" s="114"/>
      <c r="J334" s="114"/>
      <c r="K334" s="120"/>
      <c r="L334" s="132" t="str">
        <f t="shared" si="5"/>
        <v>Няма избран разход</v>
      </c>
    </row>
    <row r="335" spans="1:12" x14ac:dyDescent="0.25">
      <c r="A335" s="69">
        <v>328</v>
      </c>
      <c r="B335" s="102" t="str">
        <f>IF(AND(C335&lt;&gt;"",C335&lt;&gt;" -  -  -  -  - "),VLOOKUP(C335,exp!$A$8:$B$507,2,FALSE),"")</f>
        <v/>
      </c>
      <c r="C335" s="60"/>
      <c r="D335" s="68"/>
      <c r="E335" s="60"/>
      <c r="F335" s="133" t="str">
        <f>IF(E335&gt;0,IF(ISERROR(VLOOKUP(E335,private!$S$2:$T$33,2,FALSE)),"Не е избран застраховател",VLOOKUP(E335,private!$S$2:$T$33,2,FALSE)),"Не е избран застраховател")</f>
        <v>Не е избран застраховател</v>
      </c>
      <c r="G335" s="119"/>
      <c r="H335" s="114"/>
      <c r="I335" s="114"/>
      <c r="J335" s="114"/>
      <c r="K335" s="120"/>
      <c r="L335" s="132" t="str">
        <f t="shared" si="5"/>
        <v>Няма избран разход</v>
      </c>
    </row>
    <row r="336" spans="1:12" x14ac:dyDescent="0.25">
      <c r="A336" s="69">
        <v>329</v>
      </c>
      <c r="B336" s="102" t="str">
        <f>IF(AND(C336&lt;&gt;"",C336&lt;&gt;" -  -  -  -  - "),VLOOKUP(C336,exp!$A$8:$B$507,2,FALSE),"")</f>
        <v/>
      </c>
      <c r="C336" s="60"/>
      <c r="D336" s="68"/>
      <c r="E336" s="60"/>
      <c r="F336" s="133" t="str">
        <f>IF(E336&gt;0,IF(ISERROR(VLOOKUP(E336,private!$S$2:$T$33,2,FALSE)),"Не е избран застраховател",VLOOKUP(E336,private!$S$2:$T$33,2,FALSE)),"Не е избран застраховател")</f>
        <v>Не е избран застраховател</v>
      </c>
      <c r="G336" s="119"/>
      <c r="H336" s="114"/>
      <c r="I336" s="114"/>
      <c r="J336" s="114"/>
      <c r="K336" s="120"/>
      <c r="L336" s="132" t="str">
        <f t="shared" si="5"/>
        <v>Няма избран разход</v>
      </c>
    </row>
    <row r="337" spans="1:12" x14ac:dyDescent="0.25">
      <c r="A337" s="69">
        <v>330</v>
      </c>
      <c r="B337" s="102" t="str">
        <f>IF(AND(C337&lt;&gt;"",C337&lt;&gt;" -  -  -  -  - "),VLOOKUP(C337,exp!$A$8:$B$507,2,FALSE),"")</f>
        <v/>
      </c>
      <c r="C337" s="60"/>
      <c r="D337" s="68"/>
      <c r="E337" s="60"/>
      <c r="F337" s="133" t="str">
        <f>IF(E337&gt;0,IF(ISERROR(VLOOKUP(E337,private!$S$2:$T$33,2,FALSE)),"Не е избран застраховател",VLOOKUP(E337,private!$S$2:$T$33,2,FALSE)),"Не е избран застраховател")</f>
        <v>Не е избран застраховател</v>
      </c>
      <c r="G337" s="119"/>
      <c r="H337" s="114"/>
      <c r="I337" s="114"/>
      <c r="J337" s="114"/>
      <c r="K337" s="120"/>
      <c r="L337" s="132" t="str">
        <f t="shared" si="5"/>
        <v>Няма избран разход</v>
      </c>
    </row>
    <row r="338" spans="1:12" x14ac:dyDescent="0.25">
      <c r="A338" s="69">
        <v>331</v>
      </c>
      <c r="B338" s="102" t="str">
        <f>IF(AND(C338&lt;&gt;"",C338&lt;&gt;" -  -  -  -  - "),VLOOKUP(C338,exp!$A$8:$B$507,2,FALSE),"")</f>
        <v/>
      </c>
      <c r="C338" s="60"/>
      <c r="D338" s="68"/>
      <c r="E338" s="60"/>
      <c r="F338" s="133" t="str">
        <f>IF(E338&gt;0,IF(ISERROR(VLOOKUP(E338,private!$S$2:$T$33,2,FALSE)),"Не е избран застраховател",VLOOKUP(E338,private!$S$2:$T$33,2,FALSE)),"Не е избран застраховател")</f>
        <v>Не е избран застраховател</v>
      </c>
      <c r="G338" s="119"/>
      <c r="H338" s="114"/>
      <c r="I338" s="114"/>
      <c r="J338" s="114"/>
      <c r="K338" s="120"/>
      <c r="L338" s="132" t="str">
        <f t="shared" si="5"/>
        <v>Няма избран разход</v>
      </c>
    </row>
    <row r="339" spans="1:12" x14ac:dyDescent="0.25">
      <c r="A339" s="69">
        <v>332</v>
      </c>
      <c r="B339" s="102" t="str">
        <f>IF(AND(C339&lt;&gt;"",C339&lt;&gt;" -  -  -  -  - "),VLOOKUP(C339,exp!$A$8:$B$507,2,FALSE),"")</f>
        <v/>
      </c>
      <c r="C339" s="60"/>
      <c r="D339" s="68"/>
      <c r="E339" s="60"/>
      <c r="F339" s="133" t="str">
        <f>IF(E339&gt;0,IF(ISERROR(VLOOKUP(E339,private!$S$2:$T$33,2,FALSE)),"Не е избран застраховател",VLOOKUP(E339,private!$S$2:$T$33,2,FALSE)),"Не е избран застраховател")</f>
        <v>Не е избран застраховател</v>
      </c>
      <c r="G339" s="119"/>
      <c r="H339" s="114"/>
      <c r="I339" s="114"/>
      <c r="J339" s="114"/>
      <c r="K339" s="120"/>
      <c r="L339" s="132" t="str">
        <f t="shared" si="5"/>
        <v>Няма избран разход</v>
      </c>
    </row>
    <row r="340" spans="1:12" x14ac:dyDescent="0.25">
      <c r="A340" s="69">
        <v>333</v>
      </c>
      <c r="B340" s="102" t="str">
        <f>IF(AND(C340&lt;&gt;"",C340&lt;&gt;" -  -  -  -  - "),VLOOKUP(C340,exp!$A$8:$B$507,2,FALSE),"")</f>
        <v/>
      </c>
      <c r="C340" s="60"/>
      <c r="D340" s="68"/>
      <c r="E340" s="60"/>
      <c r="F340" s="133" t="str">
        <f>IF(E340&gt;0,IF(ISERROR(VLOOKUP(E340,private!$S$2:$T$33,2,FALSE)),"Не е избран застраховател",VLOOKUP(E340,private!$S$2:$T$33,2,FALSE)),"Не е избран застраховател")</f>
        <v>Не е избран застраховател</v>
      </c>
      <c r="G340" s="119"/>
      <c r="H340" s="114"/>
      <c r="I340" s="114"/>
      <c r="J340" s="114"/>
      <c r="K340" s="120"/>
      <c r="L340" s="132" t="str">
        <f t="shared" si="5"/>
        <v>Няма избран разход</v>
      </c>
    </row>
    <row r="341" spans="1:12" x14ac:dyDescent="0.25">
      <c r="A341" s="69">
        <v>334</v>
      </c>
      <c r="B341" s="102" t="str">
        <f>IF(AND(C341&lt;&gt;"",C341&lt;&gt;" -  -  -  -  - "),VLOOKUP(C341,exp!$A$8:$B$507,2,FALSE),"")</f>
        <v/>
      </c>
      <c r="C341" s="60"/>
      <c r="D341" s="68"/>
      <c r="E341" s="60"/>
      <c r="F341" s="133" t="str">
        <f>IF(E341&gt;0,IF(ISERROR(VLOOKUP(E341,private!$S$2:$T$33,2,FALSE)),"Не е избран застраховател",VLOOKUP(E341,private!$S$2:$T$33,2,FALSE)),"Не е избран застраховател")</f>
        <v>Не е избран застраховател</v>
      </c>
      <c r="G341" s="119"/>
      <c r="H341" s="114"/>
      <c r="I341" s="114"/>
      <c r="J341" s="114"/>
      <c r="K341" s="120"/>
      <c r="L341" s="132" t="str">
        <f t="shared" si="5"/>
        <v>Няма избран разход</v>
      </c>
    </row>
    <row r="342" spans="1:12" x14ac:dyDescent="0.25">
      <c r="A342" s="69">
        <v>335</v>
      </c>
      <c r="B342" s="102" t="str">
        <f>IF(AND(C342&lt;&gt;"",C342&lt;&gt;" -  -  -  -  - "),VLOOKUP(C342,exp!$A$8:$B$507,2,FALSE),"")</f>
        <v/>
      </c>
      <c r="C342" s="60"/>
      <c r="D342" s="68"/>
      <c r="E342" s="60"/>
      <c r="F342" s="133" t="str">
        <f>IF(E342&gt;0,IF(ISERROR(VLOOKUP(E342,private!$S$2:$T$33,2,FALSE)),"Не е избран застраховател",VLOOKUP(E342,private!$S$2:$T$33,2,FALSE)),"Не е избран застраховател")</f>
        <v>Не е избран застраховател</v>
      </c>
      <c r="G342" s="119"/>
      <c r="H342" s="114"/>
      <c r="I342" s="114"/>
      <c r="J342" s="114"/>
      <c r="K342" s="120"/>
      <c r="L342" s="132" t="str">
        <f t="shared" si="5"/>
        <v>Няма избран разход</v>
      </c>
    </row>
    <row r="343" spans="1:12" x14ac:dyDescent="0.25">
      <c r="A343" s="69">
        <v>336</v>
      </c>
      <c r="B343" s="102" t="str">
        <f>IF(AND(C343&lt;&gt;"",C343&lt;&gt;" -  -  -  -  - "),VLOOKUP(C343,exp!$A$8:$B$507,2,FALSE),"")</f>
        <v/>
      </c>
      <c r="C343" s="60"/>
      <c r="D343" s="68"/>
      <c r="E343" s="60"/>
      <c r="F343" s="133" t="str">
        <f>IF(E343&gt;0,IF(ISERROR(VLOOKUP(E343,private!$S$2:$T$33,2,FALSE)),"Не е избран застраховател",VLOOKUP(E343,private!$S$2:$T$33,2,FALSE)),"Не е избран застраховател")</f>
        <v>Не е избран застраховател</v>
      </c>
      <c r="G343" s="119"/>
      <c r="H343" s="114"/>
      <c r="I343" s="114"/>
      <c r="J343" s="114"/>
      <c r="K343" s="120"/>
      <c r="L343" s="132" t="str">
        <f t="shared" si="5"/>
        <v>Няма избран разход</v>
      </c>
    </row>
    <row r="344" spans="1:12" x14ac:dyDescent="0.25">
      <c r="A344" s="69">
        <v>337</v>
      </c>
      <c r="B344" s="102" t="str">
        <f>IF(AND(C344&lt;&gt;"",C344&lt;&gt;" -  -  -  -  - "),VLOOKUP(C344,exp!$A$8:$B$507,2,FALSE),"")</f>
        <v/>
      </c>
      <c r="C344" s="60"/>
      <c r="D344" s="68"/>
      <c r="E344" s="60"/>
      <c r="F344" s="133" t="str">
        <f>IF(E344&gt;0,IF(ISERROR(VLOOKUP(E344,private!$S$2:$T$33,2,FALSE)),"Не е избран застраховател",VLOOKUP(E344,private!$S$2:$T$33,2,FALSE)),"Не е избран застраховател")</f>
        <v>Не е избран застраховател</v>
      </c>
      <c r="G344" s="119"/>
      <c r="H344" s="114"/>
      <c r="I344" s="114"/>
      <c r="J344" s="114"/>
      <c r="K344" s="120"/>
      <c r="L344" s="132" t="str">
        <f t="shared" si="5"/>
        <v>Няма избран разход</v>
      </c>
    </row>
    <row r="345" spans="1:12" x14ac:dyDescent="0.25">
      <c r="A345" s="69">
        <v>338</v>
      </c>
      <c r="B345" s="102" t="str">
        <f>IF(AND(C345&lt;&gt;"",C345&lt;&gt;" -  -  -  -  - "),VLOOKUP(C345,exp!$A$8:$B$507,2,FALSE),"")</f>
        <v/>
      </c>
      <c r="C345" s="60"/>
      <c r="D345" s="68"/>
      <c r="E345" s="60"/>
      <c r="F345" s="133" t="str">
        <f>IF(E345&gt;0,IF(ISERROR(VLOOKUP(E345,private!$S$2:$T$33,2,FALSE)),"Не е избран застраховател",VLOOKUP(E345,private!$S$2:$T$33,2,FALSE)),"Не е избран застраховател")</f>
        <v>Не е избран застраховател</v>
      </c>
      <c r="G345" s="119"/>
      <c r="H345" s="114"/>
      <c r="I345" s="114"/>
      <c r="J345" s="114"/>
      <c r="K345" s="120"/>
      <c r="L345" s="132" t="str">
        <f t="shared" si="5"/>
        <v>Няма избран разход</v>
      </c>
    </row>
    <row r="346" spans="1:12" x14ac:dyDescent="0.25">
      <c r="A346" s="69">
        <v>339</v>
      </c>
      <c r="B346" s="102" t="str">
        <f>IF(AND(C346&lt;&gt;"",C346&lt;&gt;" -  -  -  -  - "),VLOOKUP(C346,exp!$A$8:$B$507,2,FALSE),"")</f>
        <v/>
      </c>
      <c r="C346" s="60"/>
      <c r="D346" s="68"/>
      <c r="E346" s="60"/>
      <c r="F346" s="133" t="str">
        <f>IF(E346&gt;0,IF(ISERROR(VLOOKUP(E346,private!$S$2:$T$33,2,FALSE)),"Не е избран застраховател",VLOOKUP(E346,private!$S$2:$T$33,2,FALSE)),"Не е избран застраховател")</f>
        <v>Не е избран застраховател</v>
      </c>
      <c r="G346" s="119"/>
      <c r="H346" s="114"/>
      <c r="I346" s="114"/>
      <c r="J346" s="114"/>
      <c r="K346" s="120"/>
      <c r="L346" s="132" t="str">
        <f t="shared" si="5"/>
        <v>Няма избран разход</v>
      </c>
    </row>
    <row r="347" spans="1:12" x14ac:dyDescent="0.25">
      <c r="A347" s="69">
        <v>340</v>
      </c>
      <c r="B347" s="102" t="str">
        <f>IF(AND(C347&lt;&gt;"",C347&lt;&gt;" -  -  -  -  - "),VLOOKUP(C347,exp!$A$8:$B$507,2,FALSE),"")</f>
        <v/>
      </c>
      <c r="C347" s="60"/>
      <c r="D347" s="68"/>
      <c r="E347" s="60"/>
      <c r="F347" s="133" t="str">
        <f>IF(E347&gt;0,IF(ISERROR(VLOOKUP(E347,private!$S$2:$T$33,2,FALSE)),"Не е избран застраховател",VLOOKUP(E347,private!$S$2:$T$33,2,FALSE)),"Не е избран застраховател")</f>
        <v>Не е избран застраховател</v>
      </c>
      <c r="G347" s="119"/>
      <c r="H347" s="114"/>
      <c r="I347" s="114"/>
      <c r="J347" s="114"/>
      <c r="K347" s="120"/>
      <c r="L347" s="132" t="str">
        <f t="shared" si="5"/>
        <v>Няма избран разход</v>
      </c>
    </row>
    <row r="348" spans="1:12" x14ac:dyDescent="0.25">
      <c r="A348" s="69">
        <v>341</v>
      </c>
      <c r="B348" s="102" t="str">
        <f>IF(AND(C348&lt;&gt;"",C348&lt;&gt;" -  -  -  -  - "),VLOOKUP(C348,exp!$A$8:$B$507,2,FALSE),"")</f>
        <v/>
      </c>
      <c r="C348" s="60"/>
      <c r="D348" s="68"/>
      <c r="E348" s="60"/>
      <c r="F348" s="133" t="str">
        <f>IF(E348&gt;0,IF(ISERROR(VLOOKUP(E348,private!$S$2:$T$33,2,FALSE)),"Не е избран застраховател",VLOOKUP(E348,private!$S$2:$T$33,2,FALSE)),"Не е избран застраховател")</f>
        <v>Не е избран застраховател</v>
      </c>
      <c r="G348" s="119"/>
      <c r="H348" s="114"/>
      <c r="I348" s="114"/>
      <c r="J348" s="114"/>
      <c r="K348" s="120"/>
      <c r="L348" s="132" t="str">
        <f t="shared" si="5"/>
        <v>Няма избран разход</v>
      </c>
    </row>
    <row r="349" spans="1:12" x14ac:dyDescent="0.25">
      <c r="A349" s="69">
        <v>342</v>
      </c>
      <c r="B349" s="102" t="str">
        <f>IF(AND(C349&lt;&gt;"",C349&lt;&gt;" -  -  -  -  - "),VLOOKUP(C349,exp!$A$8:$B$507,2,FALSE),"")</f>
        <v/>
      </c>
      <c r="C349" s="60"/>
      <c r="D349" s="68"/>
      <c r="E349" s="60"/>
      <c r="F349" s="133" t="str">
        <f>IF(E349&gt;0,IF(ISERROR(VLOOKUP(E349,private!$S$2:$T$33,2,FALSE)),"Не е избран застраховател",VLOOKUP(E349,private!$S$2:$T$33,2,FALSE)),"Не е избран застраховател")</f>
        <v>Не е избран застраховател</v>
      </c>
      <c r="G349" s="119"/>
      <c r="H349" s="114"/>
      <c r="I349" s="114"/>
      <c r="J349" s="114"/>
      <c r="K349" s="120"/>
      <c r="L349" s="132" t="str">
        <f t="shared" si="5"/>
        <v>Няма избран разход</v>
      </c>
    </row>
    <row r="350" spans="1:12" x14ac:dyDescent="0.25">
      <c r="A350" s="69">
        <v>343</v>
      </c>
      <c r="B350" s="102" t="str">
        <f>IF(AND(C350&lt;&gt;"",C350&lt;&gt;" -  -  -  -  - "),VLOOKUP(C350,exp!$A$8:$B$507,2,FALSE),"")</f>
        <v/>
      </c>
      <c r="C350" s="60"/>
      <c r="D350" s="68"/>
      <c r="E350" s="60"/>
      <c r="F350" s="133" t="str">
        <f>IF(E350&gt;0,IF(ISERROR(VLOOKUP(E350,private!$S$2:$T$33,2,FALSE)),"Не е избран застраховател",VLOOKUP(E350,private!$S$2:$T$33,2,FALSE)),"Не е избран застраховател")</f>
        <v>Не е избран застраховател</v>
      </c>
      <c r="G350" s="119"/>
      <c r="H350" s="114"/>
      <c r="I350" s="114"/>
      <c r="J350" s="114"/>
      <c r="K350" s="120"/>
      <c r="L350" s="132" t="str">
        <f t="shared" si="5"/>
        <v>Няма избран разход</v>
      </c>
    </row>
    <row r="351" spans="1:12" x14ac:dyDescent="0.25">
      <c r="A351" s="69">
        <v>344</v>
      </c>
      <c r="B351" s="102" t="str">
        <f>IF(AND(C351&lt;&gt;"",C351&lt;&gt;" -  -  -  -  - "),VLOOKUP(C351,exp!$A$8:$B$507,2,FALSE),"")</f>
        <v/>
      </c>
      <c r="C351" s="60"/>
      <c r="D351" s="68"/>
      <c r="E351" s="60"/>
      <c r="F351" s="133" t="str">
        <f>IF(E351&gt;0,IF(ISERROR(VLOOKUP(E351,private!$S$2:$T$33,2,FALSE)),"Не е избран застраховател",VLOOKUP(E351,private!$S$2:$T$33,2,FALSE)),"Не е избран застраховател")</f>
        <v>Не е избран застраховател</v>
      </c>
      <c r="G351" s="119"/>
      <c r="H351" s="114"/>
      <c r="I351" s="114"/>
      <c r="J351" s="114"/>
      <c r="K351" s="120"/>
      <c r="L351" s="132" t="str">
        <f t="shared" si="5"/>
        <v>Няма избран разход</v>
      </c>
    </row>
    <row r="352" spans="1:12" x14ac:dyDescent="0.25">
      <c r="A352" s="69">
        <v>345</v>
      </c>
      <c r="B352" s="102" t="str">
        <f>IF(AND(C352&lt;&gt;"",C352&lt;&gt;" -  -  -  -  - "),VLOOKUP(C352,exp!$A$8:$B$507,2,FALSE),"")</f>
        <v/>
      </c>
      <c r="C352" s="60"/>
      <c r="D352" s="68"/>
      <c r="E352" s="60"/>
      <c r="F352" s="133" t="str">
        <f>IF(E352&gt;0,IF(ISERROR(VLOOKUP(E352,private!$S$2:$T$33,2,FALSE)),"Не е избран застраховател",VLOOKUP(E352,private!$S$2:$T$33,2,FALSE)),"Не е избран застраховател")</f>
        <v>Не е избран застраховател</v>
      </c>
      <c r="G352" s="119"/>
      <c r="H352" s="114"/>
      <c r="I352" s="114"/>
      <c r="J352" s="114"/>
      <c r="K352" s="120"/>
      <c r="L352" s="132" t="str">
        <f t="shared" si="5"/>
        <v>Няма избран разход</v>
      </c>
    </row>
    <row r="353" spans="1:12" x14ac:dyDescent="0.25">
      <c r="A353" s="69">
        <v>346</v>
      </c>
      <c r="B353" s="102" t="str">
        <f>IF(AND(C353&lt;&gt;"",C353&lt;&gt;" -  -  -  -  - "),VLOOKUP(C353,exp!$A$8:$B$507,2,FALSE),"")</f>
        <v/>
      </c>
      <c r="C353" s="60"/>
      <c r="D353" s="68"/>
      <c r="E353" s="60"/>
      <c r="F353" s="133" t="str">
        <f>IF(E353&gt;0,IF(ISERROR(VLOOKUP(E353,private!$S$2:$T$33,2,FALSE)),"Не е избран застраховател",VLOOKUP(E353,private!$S$2:$T$33,2,FALSE)),"Не е избран застраховател")</f>
        <v>Не е избран застраховател</v>
      </c>
      <c r="G353" s="119"/>
      <c r="H353" s="114"/>
      <c r="I353" s="114"/>
      <c r="J353" s="114"/>
      <c r="K353" s="120"/>
      <c r="L353" s="132" t="str">
        <f t="shared" si="5"/>
        <v>Няма избран разход</v>
      </c>
    </row>
    <row r="354" spans="1:12" x14ac:dyDescent="0.25">
      <c r="A354" s="69">
        <v>347</v>
      </c>
      <c r="B354" s="102" t="str">
        <f>IF(AND(C354&lt;&gt;"",C354&lt;&gt;" -  -  -  -  - "),VLOOKUP(C354,exp!$A$8:$B$507,2,FALSE),"")</f>
        <v/>
      </c>
      <c r="C354" s="60"/>
      <c r="D354" s="68"/>
      <c r="E354" s="60"/>
      <c r="F354" s="133" t="str">
        <f>IF(E354&gt;0,IF(ISERROR(VLOOKUP(E354,private!$S$2:$T$33,2,FALSE)),"Не е избран застраховател",VLOOKUP(E354,private!$S$2:$T$33,2,FALSE)),"Не е избран застраховател")</f>
        <v>Не е избран застраховател</v>
      </c>
      <c r="G354" s="119"/>
      <c r="H354" s="114"/>
      <c r="I354" s="114"/>
      <c r="J354" s="114"/>
      <c r="K354" s="120"/>
      <c r="L354" s="132" t="str">
        <f t="shared" si="5"/>
        <v>Няма избран разход</v>
      </c>
    </row>
    <row r="355" spans="1:12" x14ac:dyDescent="0.25">
      <c r="A355" s="69">
        <v>348</v>
      </c>
      <c r="B355" s="102" t="str">
        <f>IF(AND(C355&lt;&gt;"",C355&lt;&gt;" -  -  -  -  - "),VLOOKUP(C355,exp!$A$8:$B$507,2,FALSE),"")</f>
        <v/>
      </c>
      <c r="C355" s="60"/>
      <c r="D355" s="68"/>
      <c r="E355" s="60"/>
      <c r="F355" s="133" t="str">
        <f>IF(E355&gt;0,IF(ISERROR(VLOOKUP(E355,private!$S$2:$T$33,2,FALSE)),"Не е избран застраховател",VLOOKUP(E355,private!$S$2:$T$33,2,FALSE)),"Не е избран застраховател")</f>
        <v>Не е избран застраховател</v>
      </c>
      <c r="G355" s="119"/>
      <c r="H355" s="114"/>
      <c r="I355" s="114"/>
      <c r="J355" s="114"/>
      <c r="K355" s="120"/>
      <c r="L355" s="132" t="str">
        <f t="shared" si="5"/>
        <v>Няма избран разход</v>
      </c>
    </row>
    <row r="356" spans="1:12" x14ac:dyDescent="0.25">
      <c r="A356" s="69">
        <v>349</v>
      </c>
      <c r="B356" s="102" t="str">
        <f>IF(AND(C356&lt;&gt;"",C356&lt;&gt;" -  -  -  -  - "),VLOOKUP(C356,exp!$A$8:$B$507,2,FALSE),"")</f>
        <v/>
      </c>
      <c r="C356" s="60"/>
      <c r="D356" s="68"/>
      <c r="E356" s="60"/>
      <c r="F356" s="133" t="str">
        <f>IF(E356&gt;0,IF(ISERROR(VLOOKUP(E356,private!$S$2:$T$33,2,FALSE)),"Не е избран застраховател",VLOOKUP(E356,private!$S$2:$T$33,2,FALSE)),"Не е избран застраховател")</f>
        <v>Не е избран застраховател</v>
      </c>
      <c r="G356" s="119"/>
      <c r="H356" s="114"/>
      <c r="I356" s="114"/>
      <c r="J356" s="114"/>
      <c r="K356" s="120"/>
      <c r="L356" s="132" t="str">
        <f t="shared" si="5"/>
        <v>Няма избран разход</v>
      </c>
    </row>
    <row r="357" spans="1:12" x14ac:dyDescent="0.25">
      <c r="A357" s="69">
        <v>350</v>
      </c>
      <c r="B357" s="102" t="str">
        <f>IF(AND(C357&lt;&gt;"",C357&lt;&gt;" -  -  -  -  - "),VLOOKUP(C357,exp!$A$8:$B$507,2,FALSE),"")</f>
        <v/>
      </c>
      <c r="C357" s="60"/>
      <c r="D357" s="68"/>
      <c r="E357" s="60"/>
      <c r="F357" s="133" t="str">
        <f>IF(E357&gt;0,IF(ISERROR(VLOOKUP(E357,private!$S$2:$T$33,2,FALSE)),"Не е избран застраховател",VLOOKUP(E357,private!$S$2:$T$33,2,FALSE)),"Не е избран застраховател")</f>
        <v>Не е избран застраховател</v>
      </c>
      <c r="G357" s="119"/>
      <c r="H357" s="114"/>
      <c r="I357" s="114"/>
      <c r="J357" s="114"/>
      <c r="K357" s="120"/>
      <c r="L357" s="132" t="str">
        <f t="shared" si="5"/>
        <v>Няма избран разход</v>
      </c>
    </row>
    <row r="358" spans="1:12" x14ac:dyDescent="0.25">
      <c r="A358" s="69">
        <v>351</v>
      </c>
      <c r="B358" s="102" t="str">
        <f>IF(AND(C358&lt;&gt;"",C358&lt;&gt;" -  -  -  -  - "),VLOOKUP(C358,exp!$A$8:$B$507,2,FALSE),"")</f>
        <v/>
      </c>
      <c r="C358" s="60"/>
      <c r="D358" s="68"/>
      <c r="E358" s="60"/>
      <c r="F358" s="133" t="str">
        <f>IF(E358&gt;0,IF(ISERROR(VLOOKUP(E358,private!$S$2:$T$33,2,FALSE)),"Не е избран застраховател",VLOOKUP(E358,private!$S$2:$T$33,2,FALSE)),"Не е избран застраховател")</f>
        <v>Не е избран застраховател</v>
      </c>
      <c r="G358" s="119"/>
      <c r="H358" s="114"/>
      <c r="I358" s="114"/>
      <c r="J358" s="114"/>
      <c r="K358" s="120"/>
      <c r="L358" s="132" t="str">
        <f t="shared" si="5"/>
        <v>Няма избран разход</v>
      </c>
    </row>
    <row r="359" spans="1:12" x14ac:dyDescent="0.25">
      <c r="A359" s="69">
        <v>352</v>
      </c>
      <c r="B359" s="102" t="str">
        <f>IF(AND(C359&lt;&gt;"",C359&lt;&gt;" -  -  -  -  - "),VLOOKUP(C359,exp!$A$8:$B$507,2,FALSE),"")</f>
        <v/>
      </c>
      <c r="C359" s="60"/>
      <c r="D359" s="68"/>
      <c r="E359" s="60"/>
      <c r="F359" s="133" t="str">
        <f>IF(E359&gt;0,IF(ISERROR(VLOOKUP(E359,private!$S$2:$T$33,2,FALSE)),"Не е избран застраховател",VLOOKUP(E359,private!$S$2:$T$33,2,FALSE)),"Не е избран застраховател")</f>
        <v>Не е избран застраховател</v>
      </c>
      <c r="G359" s="119"/>
      <c r="H359" s="114"/>
      <c r="I359" s="114"/>
      <c r="J359" s="114"/>
      <c r="K359" s="120"/>
      <c r="L359" s="132" t="str">
        <f t="shared" si="5"/>
        <v>Няма избран разход</v>
      </c>
    </row>
    <row r="360" spans="1:12" x14ac:dyDescent="0.25">
      <c r="A360" s="69">
        <v>353</v>
      </c>
      <c r="B360" s="102" t="str">
        <f>IF(AND(C360&lt;&gt;"",C360&lt;&gt;" -  -  -  -  - "),VLOOKUP(C360,exp!$A$8:$B$507,2,FALSE),"")</f>
        <v/>
      </c>
      <c r="C360" s="60"/>
      <c r="D360" s="68"/>
      <c r="E360" s="60"/>
      <c r="F360" s="133" t="str">
        <f>IF(E360&gt;0,IF(ISERROR(VLOOKUP(E360,private!$S$2:$T$33,2,FALSE)),"Не е избран застраховател",VLOOKUP(E360,private!$S$2:$T$33,2,FALSE)),"Не е избран застраховател")</f>
        <v>Не е избран застраховател</v>
      </c>
      <c r="G360" s="119"/>
      <c r="H360" s="114"/>
      <c r="I360" s="114"/>
      <c r="J360" s="114"/>
      <c r="K360" s="120"/>
      <c r="L360" s="132" t="str">
        <f t="shared" si="5"/>
        <v>Няма избран разход</v>
      </c>
    </row>
    <row r="361" spans="1:12" x14ac:dyDescent="0.25">
      <c r="A361" s="69">
        <v>354</v>
      </c>
      <c r="B361" s="102" t="str">
        <f>IF(AND(C361&lt;&gt;"",C361&lt;&gt;" -  -  -  -  - "),VLOOKUP(C361,exp!$A$8:$B$507,2,FALSE),"")</f>
        <v/>
      </c>
      <c r="C361" s="60"/>
      <c r="D361" s="68"/>
      <c r="E361" s="60"/>
      <c r="F361" s="133" t="str">
        <f>IF(E361&gt;0,IF(ISERROR(VLOOKUP(E361,private!$S$2:$T$33,2,FALSE)),"Не е избран застраховател",VLOOKUP(E361,private!$S$2:$T$33,2,FALSE)),"Не е избран застраховател")</f>
        <v>Не е избран застраховател</v>
      </c>
      <c r="G361" s="119"/>
      <c r="H361" s="114"/>
      <c r="I361" s="114"/>
      <c r="J361" s="114"/>
      <c r="K361" s="120"/>
      <c r="L361" s="132" t="str">
        <f t="shared" si="5"/>
        <v>Няма избран разход</v>
      </c>
    </row>
    <row r="362" spans="1:12" x14ac:dyDescent="0.25">
      <c r="A362" s="69">
        <v>355</v>
      </c>
      <c r="B362" s="102" t="str">
        <f>IF(AND(C362&lt;&gt;"",C362&lt;&gt;" -  -  -  -  - "),VLOOKUP(C362,exp!$A$8:$B$507,2,FALSE),"")</f>
        <v/>
      </c>
      <c r="C362" s="60"/>
      <c r="D362" s="68"/>
      <c r="E362" s="60"/>
      <c r="F362" s="133" t="str">
        <f>IF(E362&gt;0,IF(ISERROR(VLOOKUP(E362,private!$S$2:$T$33,2,FALSE)),"Не е избран застраховател",VLOOKUP(E362,private!$S$2:$T$33,2,FALSE)),"Не е избран застраховател")</f>
        <v>Не е избран застраховател</v>
      </c>
      <c r="G362" s="119"/>
      <c r="H362" s="114"/>
      <c r="I362" s="114"/>
      <c r="J362" s="114"/>
      <c r="K362" s="120"/>
      <c r="L362" s="132" t="str">
        <f t="shared" si="5"/>
        <v>Няма избран разход</v>
      </c>
    </row>
    <row r="363" spans="1:12" x14ac:dyDescent="0.25">
      <c r="A363" s="69">
        <v>356</v>
      </c>
      <c r="B363" s="102" t="str">
        <f>IF(AND(C363&lt;&gt;"",C363&lt;&gt;" -  -  -  -  - "),VLOOKUP(C363,exp!$A$8:$B$507,2,FALSE),"")</f>
        <v/>
      </c>
      <c r="C363" s="60"/>
      <c r="D363" s="68"/>
      <c r="E363" s="60"/>
      <c r="F363" s="133" t="str">
        <f>IF(E363&gt;0,IF(ISERROR(VLOOKUP(E363,private!$S$2:$T$33,2,FALSE)),"Не е избран застраховател",VLOOKUP(E363,private!$S$2:$T$33,2,FALSE)),"Не е избран застраховател")</f>
        <v>Не е избран застраховател</v>
      </c>
      <c r="G363" s="119"/>
      <c r="H363" s="114"/>
      <c r="I363" s="114"/>
      <c r="J363" s="114"/>
      <c r="K363" s="120"/>
      <c r="L363" s="132" t="str">
        <f t="shared" si="5"/>
        <v>Няма избран разход</v>
      </c>
    </row>
    <row r="364" spans="1:12" x14ac:dyDescent="0.25">
      <c r="A364" s="69">
        <v>357</v>
      </c>
      <c r="B364" s="102" t="str">
        <f>IF(AND(C364&lt;&gt;"",C364&lt;&gt;" -  -  -  -  - "),VLOOKUP(C364,exp!$A$8:$B$507,2,FALSE),"")</f>
        <v/>
      </c>
      <c r="C364" s="60"/>
      <c r="D364" s="68"/>
      <c r="E364" s="60"/>
      <c r="F364" s="133" t="str">
        <f>IF(E364&gt;0,IF(ISERROR(VLOOKUP(E364,private!$S$2:$T$33,2,FALSE)),"Не е избран застраховател",VLOOKUP(E364,private!$S$2:$T$33,2,FALSE)),"Не е избран застраховател")</f>
        <v>Не е избран застраховател</v>
      </c>
      <c r="G364" s="119"/>
      <c r="H364" s="114"/>
      <c r="I364" s="114"/>
      <c r="J364" s="114"/>
      <c r="K364" s="120"/>
      <c r="L364" s="132" t="str">
        <f t="shared" si="5"/>
        <v>Няма избран разход</v>
      </c>
    </row>
    <row r="365" spans="1:12" x14ac:dyDescent="0.25">
      <c r="A365" s="69">
        <v>358</v>
      </c>
      <c r="B365" s="102" t="str">
        <f>IF(AND(C365&lt;&gt;"",C365&lt;&gt;" -  -  -  -  - "),VLOOKUP(C365,exp!$A$8:$B$507,2,FALSE),"")</f>
        <v/>
      </c>
      <c r="C365" s="60"/>
      <c r="D365" s="68"/>
      <c r="E365" s="60"/>
      <c r="F365" s="133" t="str">
        <f>IF(E365&gt;0,IF(ISERROR(VLOOKUP(E365,private!$S$2:$T$33,2,FALSE)),"Не е избран застраховател",VLOOKUP(E365,private!$S$2:$T$33,2,FALSE)),"Не е избран застраховател")</f>
        <v>Не е избран застраховател</v>
      </c>
      <c r="G365" s="119"/>
      <c r="H365" s="114"/>
      <c r="I365" s="114"/>
      <c r="J365" s="114"/>
      <c r="K365" s="120"/>
      <c r="L365" s="132" t="str">
        <f t="shared" si="5"/>
        <v>Няма избран разход</v>
      </c>
    </row>
    <row r="366" spans="1:12" x14ac:dyDescent="0.25">
      <c r="A366" s="69">
        <v>359</v>
      </c>
      <c r="B366" s="102" t="str">
        <f>IF(AND(C366&lt;&gt;"",C366&lt;&gt;" -  -  -  -  - "),VLOOKUP(C366,exp!$A$8:$B$507,2,FALSE),"")</f>
        <v/>
      </c>
      <c r="C366" s="60"/>
      <c r="D366" s="68"/>
      <c r="E366" s="60"/>
      <c r="F366" s="133" t="str">
        <f>IF(E366&gt;0,IF(ISERROR(VLOOKUP(E366,private!$S$2:$T$33,2,FALSE)),"Не е избран застраховател",VLOOKUP(E366,private!$S$2:$T$33,2,FALSE)),"Не е избран застраховател")</f>
        <v>Не е избран застраховател</v>
      </c>
      <c r="G366" s="119"/>
      <c r="H366" s="114"/>
      <c r="I366" s="114"/>
      <c r="J366" s="114"/>
      <c r="K366" s="120"/>
      <c r="L366" s="132" t="str">
        <f t="shared" si="5"/>
        <v>Няма избран разход</v>
      </c>
    </row>
    <row r="367" spans="1:12" x14ac:dyDescent="0.25">
      <c r="A367" s="69">
        <v>360</v>
      </c>
      <c r="B367" s="102" t="str">
        <f>IF(AND(C367&lt;&gt;"",C367&lt;&gt;" -  -  -  -  - "),VLOOKUP(C367,exp!$A$8:$B$507,2,FALSE),"")</f>
        <v/>
      </c>
      <c r="C367" s="60"/>
      <c r="D367" s="68"/>
      <c r="E367" s="60"/>
      <c r="F367" s="133" t="str">
        <f>IF(E367&gt;0,IF(ISERROR(VLOOKUP(E367,private!$S$2:$T$33,2,FALSE)),"Не е избран застраховател",VLOOKUP(E367,private!$S$2:$T$33,2,FALSE)),"Не е избран застраховател")</f>
        <v>Не е избран застраховател</v>
      </c>
      <c r="G367" s="119"/>
      <c r="H367" s="114"/>
      <c r="I367" s="114"/>
      <c r="J367" s="114"/>
      <c r="K367" s="120"/>
      <c r="L367" s="132" t="str">
        <f t="shared" si="5"/>
        <v>Няма избран разход</v>
      </c>
    </row>
    <row r="368" spans="1:12" x14ac:dyDescent="0.25">
      <c r="A368" s="69">
        <v>361</v>
      </c>
      <c r="B368" s="102" t="str">
        <f>IF(AND(C368&lt;&gt;"",C368&lt;&gt;" -  -  -  -  - "),VLOOKUP(C368,exp!$A$8:$B$507,2,FALSE),"")</f>
        <v/>
      </c>
      <c r="C368" s="60"/>
      <c r="D368" s="68"/>
      <c r="E368" s="60"/>
      <c r="F368" s="133" t="str">
        <f>IF(E368&gt;0,IF(ISERROR(VLOOKUP(E368,private!$S$2:$T$33,2,FALSE)),"Не е избран застраховател",VLOOKUP(E368,private!$S$2:$T$33,2,FALSE)),"Не е избран застраховател")</f>
        <v>Не е избран застраховател</v>
      </c>
      <c r="G368" s="119"/>
      <c r="H368" s="114"/>
      <c r="I368" s="114"/>
      <c r="J368" s="114"/>
      <c r="K368" s="120"/>
      <c r="L368" s="132" t="str">
        <f t="shared" si="5"/>
        <v>Няма избран разход</v>
      </c>
    </row>
    <row r="369" spans="1:12" x14ac:dyDescent="0.25">
      <c r="A369" s="69">
        <v>362</v>
      </c>
      <c r="B369" s="102" t="str">
        <f>IF(AND(C369&lt;&gt;"",C369&lt;&gt;" -  -  -  -  - "),VLOOKUP(C369,exp!$A$8:$B$507,2,FALSE),"")</f>
        <v/>
      </c>
      <c r="C369" s="60"/>
      <c r="D369" s="68"/>
      <c r="E369" s="60"/>
      <c r="F369" s="133" t="str">
        <f>IF(E369&gt;0,IF(ISERROR(VLOOKUP(E369,private!$S$2:$T$33,2,FALSE)),"Не е избран застраховател",VLOOKUP(E369,private!$S$2:$T$33,2,FALSE)),"Не е избран застраховател")</f>
        <v>Не е избран застраховател</v>
      </c>
      <c r="G369" s="119"/>
      <c r="H369" s="114"/>
      <c r="I369" s="114"/>
      <c r="J369" s="114"/>
      <c r="K369" s="120"/>
      <c r="L369" s="132" t="str">
        <f t="shared" si="5"/>
        <v>Няма избран разход</v>
      </c>
    </row>
    <row r="370" spans="1:12" x14ac:dyDescent="0.25">
      <c r="A370" s="69">
        <v>363</v>
      </c>
      <c r="B370" s="102" t="str">
        <f>IF(AND(C370&lt;&gt;"",C370&lt;&gt;" -  -  -  -  - "),VLOOKUP(C370,exp!$A$8:$B$507,2,FALSE),"")</f>
        <v/>
      </c>
      <c r="C370" s="60"/>
      <c r="D370" s="68"/>
      <c r="E370" s="60"/>
      <c r="F370" s="133" t="str">
        <f>IF(E370&gt;0,IF(ISERROR(VLOOKUP(E370,private!$S$2:$T$33,2,FALSE)),"Не е избран застраховател",VLOOKUP(E370,private!$S$2:$T$33,2,FALSE)),"Не е избран застраховател")</f>
        <v>Не е избран застраховател</v>
      </c>
      <c r="G370" s="119"/>
      <c r="H370" s="114"/>
      <c r="I370" s="114"/>
      <c r="J370" s="114"/>
      <c r="K370" s="120"/>
      <c r="L370" s="132" t="str">
        <f t="shared" si="5"/>
        <v>Няма избран разход</v>
      </c>
    </row>
    <row r="371" spans="1:12" x14ac:dyDescent="0.25">
      <c r="A371" s="69">
        <v>364</v>
      </c>
      <c r="B371" s="102" t="str">
        <f>IF(AND(C371&lt;&gt;"",C371&lt;&gt;" -  -  -  -  - "),VLOOKUP(C371,exp!$A$8:$B$507,2,FALSE),"")</f>
        <v/>
      </c>
      <c r="C371" s="60"/>
      <c r="D371" s="68"/>
      <c r="E371" s="60"/>
      <c r="F371" s="133" t="str">
        <f>IF(E371&gt;0,IF(ISERROR(VLOOKUP(E371,private!$S$2:$T$33,2,FALSE)),"Не е избран застраховател",VLOOKUP(E371,private!$S$2:$T$33,2,FALSE)),"Не е избран застраховател")</f>
        <v>Не е избран застраховател</v>
      </c>
      <c r="G371" s="119"/>
      <c r="H371" s="114"/>
      <c r="I371" s="114"/>
      <c r="J371" s="114"/>
      <c r="K371" s="120"/>
      <c r="L371" s="132" t="str">
        <f t="shared" si="5"/>
        <v>Няма избран разход</v>
      </c>
    </row>
    <row r="372" spans="1:12" x14ac:dyDescent="0.25">
      <c r="A372" s="69">
        <v>365</v>
      </c>
      <c r="B372" s="102" t="str">
        <f>IF(AND(C372&lt;&gt;"",C372&lt;&gt;" -  -  -  -  - "),VLOOKUP(C372,exp!$A$8:$B$507,2,FALSE),"")</f>
        <v/>
      </c>
      <c r="C372" s="60"/>
      <c r="D372" s="68"/>
      <c r="E372" s="60"/>
      <c r="F372" s="133" t="str">
        <f>IF(E372&gt;0,IF(ISERROR(VLOOKUP(E372,private!$S$2:$T$33,2,FALSE)),"Не е избран застраховател",VLOOKUP(E372,private!$S$2:$T$33,2,FALSE)),"Не е избран застраховател")</f>
        <v>Не е избран застраховател</v>
      </c>
      <c r="G372" s="119"/>
      <c r="H372" s="114"/>
      <c r="I372" s="114"/>
      <c r="J372" s="114"/>
      <c r="K372" s="120"/>
      <c r="L372" s="132" t="str">
        <f t="shared" si="5"/>
        <v>Няма избран разход</v>
      </c>
    </row>
    <row r="373" spans="1:12" x14ac:dyDescent="0.25">
      <c r="A373" s="69">
        <v>366</v>
      </c>
      <c r="B373" s="102" t="str">
        <f>IF(AND(C373&lt;&gt;"",C373&lt;&gt;" -  -  -  -  - "),VLOOKUP(C373,exp!$A$8:$B$507,2,FALSE),"")</f>
        <v/>
      </c>
      <c r="C373" s="60"/>
      <c r="D373" s="68"/>
      <c r="E373" s="60"/>
      <c r="F373" s="133" t="str">
        <f>IF(E373&gt;0,IF(ISERROR(VLOOKUP(E373,private!$S$2:$T$33,2,FALSE)),"Не е избран застраховател",VLOOKUP(E373,private!$S$2:$T$33,2,FALSE)),"Не е избран застраховател")</f>
        <v>Не е избран застраховател</v>
      </c>
      <c r="G373" s="119"/>
      <c r="H373" s="114"/>
      <c r="I373" s="114"/>
      <c r="J373" s="114"/>
      <c r="K373" s="120"/>
      <c r="L373" s="132" t="str">
        <f t="shared" si="5"/>
        <v>Няма избран разход</v>
      </c>
    </row>
    <row r="374" spans="1:12" x14ac:dyDescent="0.25">
      <c r="A374" s="69">
        <v>367</v>
      </c>
      <c r="B374" s="102" t="str">
        <f>IF(AND(C374&lt;&gt;"",C374&lt;&gt;" -  -  -  -  - "),VLOOKUP(C374,exp!$A$8:$B$507,2,FALSE),"")</f>
        <v/>
      </c>
      <c r="C374" s="60"/>
      <c r="D374" s="68"/>
      <c r="E374" s="60"/>
      <c r="F374" s="133" t="str">
        <f>IF(E374&gt;0,IF(ISERROR(VLOOKUP(E374,private!$S$2:$T$33,2,FALSE)),"Не е избран застраховател",VLOOKUP(E374,private!$S$2:$T$33,2,FALSE)),"Не е избран застраховател")</f>
        <v>Не е избран застраховател</v>
      </c>
      <c r="G374" s="119"/>
      <c r="H374" s="114"/>
      <c r="I374" s="114"/>
      <c r="J374" s="114"/>
      <c r="K374" s="120"/>
      <c r="L374" s="132" t="str">
        <f t="shared" si="5"/>
        <v>Няма избран разход</v>
      </c>
    </row>
    <row r="375" spans="1:12" x14ac:dyDescent="0.25">
      <c r="A375" s="69">
        <v>368</v>
      </c>
      <c r="B375" s="102" t="str">
        <f>IF(AND(C375&lt;&gt;"",C375&lt;&gt;" -  -  -  -  - "),VLOOKUP(C375,exp!$A$8:$B$507,2,FALSE),"")</f>
        <v/>
      </c>
      <c r="C375" s="60"/>
      <c r="D375" s="68"/>
      <c r="E375" s="60"/>
      <c r="F375" s="133" t="str">
        <f>IF(E375&gt;0,IF(ISERROR(VLOOKUP(E375,private!$S$2:$T$33,2,FALSE)),"Не е избран застраховател",VLOOKUP(E375,private!$S$2:$T$33,2,FALSE)),"Не е избран застраховател")</f>
        <v>Не е избран застраховател</v>
      </c>
      <c r="G375" s="119"/>
      <c r="H375" s="114"/>
      <c r="I375" s="114"/>
      <c r="J375" s="114"/>
      <c r="K375" s="120"/>
      <c r="L375" s="132" t="str">
        <f t="shared" si="5"/>
        <v>Няма избран разход</v>
      </c>
    </row>
    <row r="376" spans="1:12" x14ac:dyDescent="0.25">
      <c r="A376" s="69">
        <v>369</v>
      </c>
      <c r="B376" s="102" t="str">
        <f>IF(AND(C376&lt;&gt;"",C376&lt;&gt;" -  -  -  -  - "),VLOOKUP(C376,exp!$A$8:$B$507,2,FALSE),"")</f>
        <v/>
      </c>
      <c r="C376" s="60"/>
      <c r="D376" s="68"/>
      <c r="E376" s="60"/>
      <c r="F376" s="133" t="str">
        <f>IF(E376&gt;0,IF(ISERROR(VLOOKUP(E376,private!$S$2:$T$33,2,FALSE)),"Не е избран застраховател",VLOOKUP(E376,private!$S$2:$T$33,2,FALSE)),"Не е избран застраховател")</f>
        <v>Не е избран застраховател</v>
      </c>
      <c r="G376" s="119"/>
      <c r="H376" s="114"/>
      <c r="I376" s="114"/>
      <c r="J376" s="114"/>
      <c r="K376" s="120"/>
      <c r="L376" s="132" t="str">
        <f t="shared" si="5"/>
        <v>Няма избран разход</v>
      </c>
    </row>
    <row r="377" spans="1:12" x14ac:dyDescent="0.25">
      <c r="A377" s="69">
        <v>370</v>
      </c>
      <c r="B377" s="102" t="str">
        <f>IF(AND(C377&lt;&gt;"",C377&lt;&gt;" -  -  -  -  - "),VLOOKUP(C377,exp!$A$8:$B$507,2,FALSE),"")</f>
        <v/>
      </c>
      <c r="C377" s="60"/>
      <c r="D377" s="68"/>
      <c r="E377" s="60"/>
      <c r="F377" s="133" t="str">
        <f>IF(E377&gt;0,IF(ISERROR(VLOOKUP(E377,private!$S$2:$T$33,2,FALSE)),"Не е избран застраховател",VLOOKUP(E377,private!$S$2:$T$33,2,FALSE)),"Не е избран застраховател")</f>
        <v>Не е избран застраховател</v>
      </c>
      <c r="G377" s="119"/>
      <c r="H377" s="114"/>
      <c r="I377" s="114"/>
      <c r="J377" s="114"/>
      <c r="K377" s="120"/>
      <c r="L377" s="132" t="str">
        <f t="shared" si="5"/>
        <v>Няма избран разход</v>
      </c>
    </row>
    <row r="378" spans="1:12" x14ac:dyDescent="0.25">
      <c r="A378" s="69">
        <v>371</v>
      </c>
      <c r="B378" s="102" t="str">
        <f>IF(AND(C378&lt;&gt;"",C378&lt;&gt;" -  -  -  -  - "),VLOOKUP(C378,exp!$A$8:$B$507,2,FALSE),"")</f>
        <v/>
      </c>
      <c r="C378" s="60"/>
      <c r="D378" s="68"/>
      <c r="E378" s="60"/>
      <c r="F378" s="133" t="str">
        <f>IF(E378&gt;0,IF(ISERROR(VLOOKUP(E378,private!$S$2:$T$33,2,FALSE)),"Не е избран застраховател",VLOOKUP(E378,private!$S$2:$T$33,2,FALSE)),"Не е избран застраховател")</f>
        <v>Не е избран застраховател</v>
      </c>
      <c r="G378" s="119"/>
      <c r="H378" s="114"/>
      <c r="I378" s="114"/>
      <c r="J378" s="114"/>
      <c r="K378" s="120"/>
      <c r="L378" s="132" t="str">
        <f t="shared" si="5"/>
        <v>Няма избран разход</v>
      </c>
    </row>
    <row r="379" spans="1:12" x14ac:dyDescent="0.25">
      <c r="A379" s="69">
        <v>372</v>
      </c>
      <c r="B379" s="102" t="str">
        <f>IF(AND(C379&lt;&gt;"",C379&lt;&gt;" -  -  -  -  - "),VLOOKUP(C379,exp!$A$8:$B$507,2,FALSE),"")</f>
        <v/>
      </c>
      <c r="C379" s="60"/>
      <c r="D379" s="68"/>
      <c r="E379" s="60"/>
      <c r="F379" s="133" t="str">
        <f>IF(E379&gt;0,IF(ISERROR(VLOOKUP(E379,private!$S$2:$T$33,2,FALSE)),"Не е избран застраховател",VLOOKUP(E379,private!$S$2:$T$33,2,FALSE)),"Не е избран застраховател")</f>
        <v>Не е избран застраховател</v>
      </c>
      <c r="G379" s="119"/>
      <c r="H379" s="114"/>
      <c r="I379" s="114"/>
      <c r="J379" s="114"/>
      <c r="K379" s="120"/>
      <c r="L379" s="132" t="str">
        <f t="shared" si="5"/>
        <v>Няма избран разход</v>
      </c>
    </row>
    <row r="380" spans="1:12" x14ac:dyDescent="0.25">
      <c r="A380" s="69">
        <v>373</v>
      </c>
      <c r="B380" s="102" t="str">
        <f>IF(AND(C380&lt;&gt;"",C380&lt;&gt;" -  -  -  -  - "),VLOOKUP(C380,exp!$A$8:$B$507,2,FALSE),"")</f>
        <v/>
      </c>
      <c r="C380" s="60"/>
      <c r="D380" s="68"/>
      <c r="E380" s="60"/>
      <c r="F380" s="133" t="str">
        <f>IF(E380&gt;0,IF(ISERROR(VLOOKUP(E380,private!$S$2:$T$33,2,FALSE)),"Не е избран застраховател",VLOOKUP(E380,private!$S$2:$T$33,2,FALSE)),"Не е избран застраховател")</f>
        <v>Не е избран застраховател</v>
      </c>
      <c r="G380" s="119"/>
      <c r="H380" s="114"/>
      <c r="I380" s="114"/>
      <c r="J380" s="114"/>
      <c r="K380" s="120"/>
      <c r="L380" s="132" t="str">
        <f t="shared" si="5"/>
        <v>Няма избран разход</v>
      </c>
    </row>
    <row r="381" spans="1:12" x14ac:dyDescent="0.25">
      <c r="A381" s="69">
        <v>374</v>
      </c>
      <c r="B381" s="102" t="str">
        <f>IF(AND(C381&lt;&gt;"",C381&lt;&gt;" -  -  -  -  - "),VLOOKUP(C381,exp!$A$8:$B$507,2,FALSE),"")</f>
        <v/>
      </c>
      <c r="C381" s="60"/>
      <c r="D381" s="68"/>
      <c r="E381" s="60"/>
      <c r="F381" s="133" t="str">
        <f>IF(E381&gt;0,IF(ISERROR(VLOOKUP(E381,private!$S$2:$T$33,2,FALSE)),"Не е избран застраховател",VLOOKUP(E381,private!$S$2:$T$33,2,FALSE)),"Не е избран застраховател")</f>
        <v>Не е избран застраховател</v>
      </c>
      <c r="G381" s="119"/>
      <c r="H381" s="114"/>
      <c r="I381" s="114"/>
      <c r="J381" s="114"/>
      <c r="K381" s="120"/>
      <c r="L381" s="132" t="str">
        <f t="shared" si="5"/>
        <v>Няма избран разход</v>
      </c>
    </row>
    <row r="382" spans="1:12" x14ac:dyDescent="0.25">
      <c r="A382" s="69">
        <v>375</v>
      </c>
      <c r="B382" s="102" t="str">
        <f>IF(AND(C382&lt;&gt;"",C382&lt;&gt;" -  -  -  -  - "),VLOOKUP(C382,exp!$A$8:$B$507,2,FALSE),"")</f>
        <v/>
      </c>
      <c r="C382" s="60"/>
      <c r="D382" s="68"/>
      <c r="E382" s="60"/>
      <c r="F382" s="133" t="str">
        <f>IF(E382&gt;0,IF(ISERROR(VLOOKUP(E382,private!$S$2:$T$33,2,FALSE)),"Не е избран застраховател",VLOOKUP(E382,private!$S$2:$T$33,2,FALSE)),"Не е избран застраховател")</f>
        <v>Не е избран застраховател</v>
      </c>
      <c r="G382" s="119"/>
      <c r="H382" s="114"/>
      <c r="I382" s="114"/>
      <c r="J382" s="114"/>
      <c r="K382" s="120"/>
      <c r="L382" s="132" t="str">
        <f t="shared" si="5"/>
        <v>Няма избран разход</v>
      </c>
    </row>
    <row r="383" spans="1:12" x14ac:dyDescent="0.25">
      <c r="A383" s="69">
        <v>376</v>
      </c>
      <c r="B383" s="102" t="str">
        <f>IF(AND(C383&lt;&gt;"",C383&lt;&gt;" -  -  -  -  - "),VLOOKUP(C383,exp!$A$8:$B$507,2,FALSE),"")</f>
        <v/>
      </c>
      <c r="C383" s="60"/>
      <c r="D383" s="68"/>
      <c r="E383" s="60"/>
      <c r="F383" s="133" t="str">
        <f>IF(E383&gt;0,IF(ISERROR(VLOOKUP(E383,private!$S$2:$T$33,2,FALSE)),"Не е избран застраховател",VLOOKUP(E383,private!$S$2:$T$33,2,FALSE)),"Не е избран застраховател")</f>
        <v>Не е избран застраховател</v>
      </c>
      <c r="G383" s="119"/>
      <c r="H383" s="114"/>
      <c r="I383" s="114"/>
      <c r="J383" s="114"/>
      <c r="K383" s="120"/>
      <c r="L383" s="132" t="str">
        <f t="shared" si="5"/>
        <v>Няма избран разход</v>
      </c>
    </row>
    <row r="384" spans="1:12" x14ac:dyDescent="0.25">
      <c r="A384" s="69">
        <v>377</v>
      </c>
      <c r="B384" s="102" t="str">
        <f>IF(AND(C384&lt;&gt;"",C384&lt;&gt;" -  -  -  -  - "),VLOOKUP(C384,exp!$A$8:$B$507,2,FALSE),"")</f>
        <v/>
      </c>
      <c r="C384" s="60"/>
      <c r="D384" s="68"/>
      <c r="E384" s="60"/>
      <c r="F384" s="133" t="str">
        <f>IF(E384&gt;0,IF(ISERROR(VLOOKUP(E384,private!$S$2:$T$33,2,FALSE)),"Не е избран застраховател",VLOOKUP(E384,private!$S$2:$T$33,2,FALSE)),"Не е избран застраховател")</f>
        <v>Не е избран застраховател</v>
      </c>
      <c r="G384" s="119"/>
      <c r="H384" s="114"/>
      <c r="I384" s="114"/>
      <c r="J384" s="114"/>
      <c r="K384" s="120"/>
      <c r="L384" s="132" t="str">
        <f t="shared" si="5"/>
        <v>Няма избран разход</v>
      </c>
    </row>
    <row r="385" spans="1:12" x14ac:dyDescent="0.25">
      <c r="A385" s="69">
        <v>378</v>
      </c>
      <c r="B385" s="102" t="str">
        <f>IF(AND(C385&lt;&gt;"",C385&lt;&gt;" -  -  -  -  - "),VLOOKUP(C385,exp!$A$8:$B$507,2,FALSE),"")</f>
        <v/>
      </c>
      <c r="C385" s="60"/>
      <c r="D385" s="68"/>
      <c r="E385" s="60"/>
      <c r="F385" s="133" t="str">
        <f>IF(E385&gt;0,IF(ISERROR(VLOOKUP(E385,private!$S$2:$T$33,2,FALSE)),"Не е избран застраховател",VLOOKUP(E385,private!$S$2:$T$33,2,FALSE)),"Не е избран застраховател")</f>
        <v>Не е избран застраховател</v>
      </c>
      <c r="G385" s="119"/>
      <c r="H385" s="114"/>
      <c r="I385" s="114"/>
      <c r="J385" s="114"/>
      <c r="K385" s="120"/>
      <c r="L385" s="132" t="str">
        <f t="shared" si="5"/>
        <v>Няма избран разход</v>
      </c>
    </row>
    <row r="386" spans="1:12" x14ac:dyDescent="0.25">
      <c r="A386" s="69">
        <v>379</v>
      </c>
      <c r="B386" s="102" t="str">
        <f>IF(AND(C386&lt;&gt;"",C386&lt;&gt;" -  -  -  -  - "),VLOOKUP(C386,exp!$A$8:$B$507,2,FALSE),"")</f>
        <v/>
      </c>
      <c r="C386" s="60"/>
      <c r="D386" s="68"/>
      <c r="E386" s="60"/>
      <c r="F386" s="133" t="str">
        <f>IF(E386&gt;0,IF(ISERROR(VLOOKUP(E386,private!$S$2:$T$33,2,FALSE)),"Не е избран застраховател",VLOOKUP(E386,private!$S$2:$T$33,2,FALSE)),"Не е избран застраховател")</f>
        <v>Не е избран застраховател</v>
      </c>
      <c r="G386" s="119"/>
      <c r="H386" s="114"/>
      <c r="I386" s="114"/>
      <c r="J386" s="114"/>
      <c r="K386" s="120"/>
      <c r="L386" s="132" t="str">
        <f t="shared" si="5"/>
        <v>Няма избран разход</v>
      </c>
    </row>
    <row r="387" spans="1:12" x14ac:dyDescent="0.25">
      <c r="A387" s="69">
        <v>380</v>
      </c>
      <c r="B387" s="102" t="str">
        <f>IF(AND(C387&lt;&gt;"",C387&lt;&gt;" -  -  -  -  - "),VLOOKUP(C387,exp!$A$8:$B$507,2,FALSE),"")</f>
        <v/>
      </c>
      <c r="C387" s="60"/>
      <c r="D387" s="68"/>
      <c r="E387" s="60"/>
      <c r="F387" s="133" t="str">
        <f>IF(E387&gt;0,IF(ISERROR(VLOOKUP(E387,private!$S$2:$T$33,2,FALSE)),"Не е избран застраховател",VLOOKUP(E387,private!$S$2:$T$33,2,FALSE)),"Не е избран застраховател")</f>
        <v>Не е избран застраховател</v>
      </c>
      <c r="G387" s="119"/>
      <c r="H387" s="114"/>
      <c r="I387" s="114"/>
      <c r="J387" s="114"/>
      <c r="K387" s="120"/>
      <c r="L387" s="132" t="str">
        <f t="shared" si="5"/>
        <v>Няма избран разход</v>
      </c>
    </row>
    <row r="388" spans="1:12" x14ac:dyDescent="0.25">
      <c r="A388" s="69">
        <v>381</v>
      </c>
      <c r="B388" s="102" t="str">
        <f>IF(AND(C388&lt;&gt;"",C388&lt;&gt;" -  -  -  -  - "),VLOOKUP(C388,exp!$A$8:$B$507,2,FALSE),"")</f>
        <v/>
      </c>
      <c r="C388" s="60"/>
      <c r="D388" s="68"/>
      <c r="E388" s="60"/>
      <c r="F388" s="133" t="str">
        <f>IF(E388&gt;0,IF(ISERROR(VLOOKUP(E388,private!$S$2:$T$33,2,FALSE)),"Не е избран застраховател",VLOOKUP(E388,private!$S$2:$T$33,2,FALSE)),"Не е избран застраховател")</f>
        <v>Не е избран застраховател</v>
      </c>
      <c r="G388" s="119"/>
      <c r="H388" s="114"/>
      <c r="I388" s="114"/>
      <c r="J388" s="114"/>
      <c r="K388" s="120"/>
      <c r="L388" s="132" t="str">
        <f t="shared" si="5"/>
        <v>Няма избран разход</v>
      </c>
    </row>
    <row r="389" spans="1:12" x14ac:dyDescent="0.25">
      <c r="A389" s="69">
        <v>382</v>
      </c>
      <c r="B389" s="102" t="str">
        <f>IF(AND(C389&lt;&gt;"",C389&lt;&gt;" -  -  -  -  - "),VLOOKUP(C389,exp!$A$8:$B$507,2,FALSE),"")</f>
        <v/>
      </c>
      <c r="C389" s="60"/>
      <c r="D389" s="68"/>
      <c r="E389" s="60"/>
      <c r="F389" s="133" t="str">
        <f>IF(E389&gt;0,IF(ISERROR(VLOOKUP(E389,private!$S$2:$T$33,2,FALSE)),"Не е избран застраховател",VLOOKUP(E389,private!$S$2:$T$33,2,FALSE)),"Не е избран застраховател")</f>
        <v>Не е избран застраховател</v>
      </c>
      <c r="G389" s="119"/>
      <c r="H389" s="114"/>
      <c r="I389" s="114"/>
      <c r="J389" s="114"/>
      <c r="K389" s="120"/>
      <c r="L389" s="132" t="str">
        <f t="shared" si="5"/>
        <v>Няма избран разход</v>
      </c>
    </row>
    <row r="390" spans="1:12" x14ac:dyDescent="0.25">
      <c r="A390" s="69">
        <v>383</v>
      </c>
      <c r="B390" s="102" t="str">
        <f>IF(AND(C390&lt;&gt;"",C390&lt;&gt;" -  -  -  -  - "),VLOOKUP(C390,exp!$A$8:$B$507,2,FALSE),"")</f>
        <v/>
      </c>
      <c r="C390" s="60"/>
      <c r="D390" s="68"/>
      <c r="E390" s="60"/>
      <c r="F390" s="133" t="str">
        <f>IF(E390&gt;0,IF(ISERROR(VLOOKUP(E390,private!$S$2:$T$33,2,FALSE)),"Не е избран застраховател",VLOOKUP(E390,private!$S$2:$T$33,2,FALSE)),"Не е избран застраховател")</f>
        <v>Не е избран застраховател</v>
      </c>
      <c r="G390" s="119"/>
      <c r="H390" s="114"/>
      <c r="I390" s="114"/>
      <c r="J390" s="114"/>
      <c r="K390" s="120"/>
      <c r="L390" s="132" t="str">
        <f t="shared" si="5"/>
        <v>Няма избран разход</v>
      </c>
    </row>
    <row r="391" spans="1:12" x14ac:dyDescent="0.25">
      <c r="A391" s="69">
        <v>384</v>
      </c>
      <c r="B391" s="102" t="str">
        <f>IF(AND(C391&lt;&gt;"",C391&lt;&gt;" -  -  -  -  - "),VLOOKUP(C391,exp!$A$8:$B$507,2,FALSE),"")</f>
        <v/>
      </c>
      <c r="C391" s="60"/>
      <c r="D391" s="68"/>
      <c r="E391" s="60"/>
      <c r="F391" s="133" t="str">
        <f>IF(E391&gt;0,IF(ISERROR(VLOOKUP(E391,private!$S$2:$T$33,2,FALSE)),"Не е избран застраховател",VLOOKUP(E391,private!$S$2:$T$33,2,FALSE)),"Не е избран застраховател")</f>
        <v>Не е избран застраховател</v>
      </c>
      <c r="G391" s="119"/>
      <c r="H391" s="114"/>
      <c r="I391" s="114"/>
      <c r="J391" s="114"/>
      <c r="K391" s="120"/>
      <c r="L391" s="132" t="str">
        <f t="shared" si="5"/>
        <v>Няма избран разход</v>
      </c>
    </row>
    <row r="392" spans="1:12" x14ac:dyDescent="0.25">
      <c r="A392" s="69">
        <v>385</v>
      </c>
      <c r="B392" s="102" t="str">
        <f>IF(AND(C392&lt;&gt;"",C392&lt;&gt;" -  -  -  -  - "),VLOOKUP(C392,exp!$A$8:$B$507,2,FALSE),"")</f>
        <v/>
      </c>
      <c r="C392" s="60"/>
      <c r="D392" s="68"/>
      <c r="E392" s="60"/>
      <c r="F392" s="133" t="str">
        <f>IF(E392&gt;0,IF(ISERROR(VLOOKUP(E392,private!$S$2:$T$33,2,FALSE)),"Не е избран застраховател",VLOOKUP(E392,private!$S$2:$T$33,2,FALSE)),"Не е избран застраховател")</f>
        <v>Не е избран застраховател</v>
      </c>
      <c r="G392" s="119"/>
      <c r="H392" s="114"/>
      <c r="I392" s="114"/>
      <c r="J392" s="114"/>
      <c r="K392" s="120"/>
      <c r="L392" s="132" t="str">
        <f t="shared" si="5"/>
        <v>Няма избран разход</v>
      </c>
    </row>
    <row r="393" spans="1:12" x14ac:dyDescent="0.25">
      <c r="A393" s="69">
        <v>386</v>
      </c>
      <c r="B393" s="102" t="str">
        <f>IF(AND(C393&lt;&gt;"",C393&lt;&gt;" -  -  -  -  - "),VLOOKUP(C393,exp!$A$8:$B$507,2,FALSE),"")</f>
        <v/>
      </c>
      <c r="C393" s="60"/>
      <c r="D393" s="68"/>
      <c r="E393" s="60"/>
      <c r="F393" s="133" t="str">
        <f>IF(E393&gt;0,IF(ISERROR(VLOOKUP(E393,private!$S$2:$T$33,2,FALSE)),"Не е избран застраховател",VLOOKUP(E393,private!$S$2:$T$33,2,FALSE)),"Не е избран застраховател")</f>
        <v>Не е избран застраховател</v>
      </c>
      <c r="G393" s="119"/>
      <c r="H393" s="114"/>
      <c r="I393" s="114"/>
      <c r="J393" s="114"/>
      <c r="K393" s="120"/>
      <c r="L393" s="132" t="str">
        <f t="shared" ref="L393:L456" si="6">IF(B393&lt;&gt;"",IF(AND(D393&lt;&gt;"",E393&lt;&gt;"",G393&lt;&gt;"",H393&lt;&gt;"",I393&lt;&gt;"",J393&lt;&gt;"",K393&lt;&gt;""),"","Задължителни полета - Застраховател/Обезщетените/Номер полица/Дата/Премия"),"Няма избран разход")</f>
        <v>Няма избран разход</v>
      </c>
    </row>
    <row r="394" spans="1:12" x14ac:dyDescent="0.25">
      <c r="A394" s="69">
        <v>387</v>
      </c>
      <c r="B394" s="102" t="str">
        <f>IF(AND(C394&lt;&gt;"",C394&lt;&gt;" -  -  -  -  - "),VLOOKUP(C394,exp!$A$8:$B$507,2,FALSE),"")</f>
        <v/>
      </c>
      <c r="C394" s="60"/>
      <c r="D394" s="68"/>
      <c r="E394" s="60"/>
      <c r="F394" s="133" t="str">
        <f>IF(E394&gt;0,IF(ISERROR(VLOOKUP(E394,private!$S$2:$T$33,2,FALSE)),"Не е избран застраховател",VLOOKUP(E394,private!$S$2:$T$33,2,FALSE)),"Не е избран застраховател")</f>
        <v>Не е избран застраховател</v>
      </c>
      <c r="G394" s="119"/>
      <c r="H394" s="114"/>
      <c r="I394" s="114"/>
      <c r="J394" s="114"/>
      <c r="K394" s="120"/>
      <c r="L394" s="132" t="str">
        <f t="shared" si="6"/>
        <v>Няма избран разход</v>
      </c>
    </row>
    <row r="395" spans="1:12" x14ac:dyDescent="0.25">
      <c r="A395" s="69">
        <v>388</v>
      </c>
      <c r="B395" s="102" t="str">
        <f>IF(AND(C395&lt;&gt;"",C395&lt;&gt;" -  -  -  -  - "),VLOOKUP(C395,exp!$A$8:$B$507,2,FALSE),"")</f>
        <v/>
      </c>
      <c r="C395" s="60"/>
      <c r="D395" s="68"/>
      <c r="E395" s="60"/>
      <c r="F395" s="133" t="str">
        <f>IF(E395&gt;0,IF(ISERROR(VLOOKUP(E395,private!$S$2:$T$33,2,FALSE)),"Не е избран застраховател",VLOOKUP(E395,private!$S$2:$T$33,2,FALSE)),"Не е избран застраховател")</f>
        <v>Не е избран застраховател</v>
      </c>
      <c r="G395" s="119"/>
      <c r="H395" s="114"/>
      <c r="I395" s="114"/>
      <c r="J395" s="114"/>
      <c r="K395" s="120"/>
      <c r="L395" s="132" t="str">
        <f t="shared" si="6"/>
        <v>Няма избран разход</v>
      </c>
    </row>
    <row r="396" spans="1:12" x14ac:dyDescent="0.25">
      <c r="A396" s="69">
        <v>389</v>
      </c>
      <c r="B396" s="102" t="str">
        <f>IF(AND(C396&lt;&gt;"",C396&lt;&gt;" -  -  -  -  - "),VLOOKUP(C396,exp!$A$8:$B$507,2,FALSE),"")</f>
        <v/>
      </c>
      <c r="C396" s="60"/>
      <c r="D396" s="68"/>
      <c r="E396" s="60"/>
      <c r="F396" s="133" t="str">
        <f>IF(E396&gt;0,IF(ISERROR(VLOOKUP(E396,private!$S$2:$T$33,2,FALSE)),"Не е избран застраховател",VLOOKUP(E396,private!$S$2:$T$33,2,FALSE)),"Не е избран застраховател")</f>
        <v>Не е избран застраховател</v>
      </c>
      <c r="G396" s="119"/>
      <c r="H396" s="114"/>
      <c r="I396" s="114"/>
      <c r="J396" s="114"/>
      <c r="K396" s="120"/>
      <c r="L396" s="132" t="str">
        <f t="shared" si="6"/>
        <v>Няма избран разход</v>
      </c>
    </row>
    <row r="397" spans="1:12" x14ac:dyDescent="0.25">
      <c r="A397" s="69">
        <v>390</v>
      </c>
      <c r="B397" s="102" t="str">
        <f>IF(AND(C397&lt;&gt;"",C397&lt;&gt;" -  -  -  -  - "),VLOOKUP(C397,exp!$A$8:$B$507,2,FALSE),"")</f>
        <v/>
      </c>
      <c r="C397" s="60"/>
      <c r="D397" s="68"/>
      <c r="E397" s="60"/>
      <c r="F397" s="133" t="str">
        <f>IF(E397&gt;0,IF(ISERROR(VLOOKUP(E397,private!$S$2:$T$33,2,FALSE)),"Не е избран застраховател",VLOOKUP(E397,private!$S$2:$T$33,2,FALSE)),"Не е избран застраховател")</f>
        <v>Не е избран застраховател</v>
      </c>
      <c r="G397" s="119"/>
      <c r="H397" s="114"/>
      <c r="I397" s="114"/>
      <c r="J397" s="114"/>
      <c r="K397" s="120"/>
      <c r="L397" s="132" t="str">
        <f t="shared" si="6"/>
        <v>Няма избран разход</v>
      </c>
    </row>
    <row r="398" spans="1:12" x14ac:dyDescent="0.25">
      <c r="A398" s="69">
        <v>391</v>
      </c>
      <c r="B398" s="102" t="str">
        <f>IF(AND(C398&lt;&gt;"",C398&lt;&gt;" -  -  -  -  - "),VLOOKUP(C398,exp!$A$8:$B$507,2,FALSE),"")</f>
        <v/>
      </c>
      <c r="C398" s="60"/>
      <c r="D398" s="68"/>
      <c r="E398" s="60"/>
      <c r="F398" s="133" t="str">
        <f>IF(E398&gt;0,IF(ISERROR(VLOOKUP(E398,private!$S$2:$T$33,2,FALSE)),"Не е избран застраховател",VLOOKUP(E398,private!$S$2:$T$33,2,FALSE)),"Не е избран застраховател")</f>
        <v>Не е избран застраховател</v>
      </c>
      <c r="G398" s="119"/>
      <c r="H398" s="114"/>
      <c r="I398" s="114"/>
      <c r="J398" s="114"/>
      <c r="K398" s="120"/>
      <c r="L398" s="132" t="str">
        <f t="shared" si="6"/>
        <v>Няма избран разход</v>
      </c>
    </row>
    <row r="399" spans="1:12" x14ac:dyDescent="0.25">
      <c r="A399" s="69">
        <v>392</v>
      </c>
      <c r="B399" s="102" t="str">
        <f>IF(AND(C399&lt;&gt;"",C399&lt;&gt;" -  -  -  -  - "),VLOOKUP(C399,exp!$A$8:$B$507,2,FALSE),"")</f>
        <v/>
      </c>
      <c r="C399" s="60"/>
      <c r="D399" s="68"/>
      <c r="E399" s="60"/>
      <c r="F399" s="133" t="str">
        <f>IF(E399&gt;0,IF(ISERROR(VLOOKUP(E399,private!$S$2:$T$33,2,FALSE)),"Не е избран застраховател",VLOOKUP(E399,private!$S$2:$T$33,2,FALSE)),"Не е избран застраховател")</f>
        <v>Не е избран застраховател</v>
      </c>
      <c r="G399" s="119"/>
      <c r="H399" s="114"/>
      <c r="I399" s="114"/>
      <c r="J399" s="114"/>
      <c r="K399" s="120"/>
      <c r="L399" s="132" t="str">
        <f t="shared" si="6"/>
        <v>Няма избран разход</v>
      </c>
    </row>
    <row r="400" spans="1:12" x14ac:dyDescent="0.25">
      <c r="A400" s="69">
        <v>393</v>
      </c>
      <c r="B400" s="102" t="str">
        <f>IF(AND(C400&lt;&gt;"",C400&lt;&gt;" -  -  -  -  - "),VLOOKUP(C400,exp!$A$8:$B$507,2,FALSE),"")</f>
        <v/>
      </c>
      <c r="C400" s="60"/>
      <c r="D400" s="68"/>
      <c r="E400" s="60"/>
      <c r="F400" s="133" t="str">
        <f>IF(E400&gt;0,IF(ISERROR(VLOOKUP(E400,private!$S$2:$T$33,2,FALSE)),"Не е избран застраховател",VLOOKUP(E400,private!$S$2:$T$33,2,FALSE)),"Не е избран застраховател")</f>
        <v>Не е избран застраховател</v>
      </c>
      <c r="G400" s="119"/>
      <c r="H400" s="114"/>
      <c r="I400" s="114"/>
      <c r="J400" s="114"/>
      <c r="K400" s="120"/>
      <c r="L400" s="132" t="str">
        <f t="shared" si="6"/>
        <v>Няма избран разход</v>
      </c>
    </row>
    <row r="401" spans="1:12" x14ac:dyDescent="0.25">
      <c r="A401" s="69">
        <v>394</v>
      </c>
      <c r="B401" s="102" t="str">
        <f>IF(AND(C401&lt;&gt;"",C401&lt;&gt;" -  -  -  -  - "),VLOOKUP(C401,exp!$A$8:$B$507,2,FALSE),"")</f>
        <v/>
      </c>
      <c r="C401" s="60"/>
      <c r="D401" s="68"/>
      <c r="E401" s="60"/>
      <c r="F401" s="133" t="str">
        <f>IF(E401&gt;0,IF(ISERROR(VLOOKUP(E401,private!$S$2:$T$33,2,FALSE)),"Не е избран застраховател",VLOOKUP(E401,private!$S$2:$T$33,2,FALSE)),"Не е избран застраховател")</f>
        <v>Не е избран застраховател</v>
      </c>
      <c r="G401" s="119"/>
      <c r="H401" s="114"/>
      <c r="I401" s="114"/>
      <c r="J401" s="114"/>
      <c r="K401" s="120"/>
      <c r="L401" s="132" t="str">
        <f t="shared" si="6"/>
        <v>Няма избран разход</v>
      </c>
    </row>
    <row r="402" spans="1:12" x14ac:dyDescent="0.25">
      <c r="A402" s="69">
        <v>395</v>
      </c>
      <c r="B402" s="102" t="str">
        <f>IF(AND(C402&lt;&gt;"",C402&lt;&gt;" -  -  -  -  - "),VLOOKUP(C402,exp!$A$8:$B$507,2,FALSE),"")</f>
        <v/>
      </c>
      <c r="C402" s="60"/>
      <c r="D402" s="68"/>
      <c r="E402" s="60"/>
      <c r="F402" s="133" t="str">
        <f>IF(E402&gt;0,IF(ISERROR(VLOOKUP(E402,private!$S$2:$T$33,2,FALSE)),"Не е избран застраховател",VLOOKUP(E402,private!$S$2:$T$33,2,FALSE)),"Не е избран застраховател")</f>
        <v>Не е избран застраховател</v>
      </c>
      <c r="G402" s="119"/>
      <c r="H402" s="114"/>
      <c r="I402" s="114"/>
      <c r="J402" s="114"/>
      <c r="K402" s="120"/>
      <c r="L402" s="132" t="str">
        <f t="shared" si="6"/>
        <v>Няма избран разход</v>
      </c>
    </row>
    <row r="403" spans="1:12" x14ac:dyDescent="0.25">
      <c r="A403" s="69">
        <v>396</v>
      </c>
      <c r="B403" s="102" t="str">
        <f>IF(AND(C403&lt;&gt;"",C403&lt;&gt;" -  -  -  -  - "),VLOOKUP(C403,exp!$A$8:$B$507,2,FALSE),"")</f>
        <v/>
      </c>
      <c r="C403" s="60"/>
      <c r="D403" s="68"/>
      <c r="E403" s="60"/>
      <c r="F403" s="133" t="str">
        <f>IF(E403&gt;0,IF(ISERROR(VLOOKUP(E403,private!$S$2:$T$33,2,FALSE)),"Не е избран застраховател",VLOOKUP(E403,private!$S$2:$T$33,2,FALSE)),"Не е избран застраховател")</f>
        <v>Не е избран застраховател</v>
      </c>
      <c r="G403" s="119"/>
      <c r="H403" s="114"/>
      <c r="I403" s="114"/>
      <c r="J403" s="114"/>
      <c r="K403" s="120"/>
      <c r="L403" s="132" t="str">
        <f t="shared" si="6"/>
        <v>Няма избран разход</v>
      </c>
    </row>
    <row r="404" spans="1:12" x14ac:dyDescent="0.25">
      <c r="A404" s="69">
        <v>397</v>
      </c>
      <c r="B404" s="102" t="str">
        <f>IF(AND(C404&lt;&gt;"",C404&lt;&gt;" -  -  -  -  - "),VLOOKUP(C404,exp!$A$8:$B$507,2,FALSE),"")</f>
        <v/>
      </c>
      <c r="C404" s="60"/>
      <c r="D404" s="68"/>
      <c r="E404" s="60"/>
      <c r="F404" s="133" t="str">
        <f>IF(E404&gt;0,IF(ISERROR(VLOOKUP(E404,private!$S$2:$T$33,2,FALSE)),"Не е избран застраховател",VLOOKUP(E404,private!$S$2:$T$33,2,FALSE)),"Не е избран застраховател")</f>
        <v>Не е избран застраховател</v>
      </c>
      <c r="G404" s="119"/>
      <c r="H404" s="114"/>
      <c r="I404" s="114"/>
      <c r="J404" s="114"/>
      <c r="K404" s="120"/>
      <c r="L404" s="132" t="str">
        <f t="shared" si="6"/>
        <v>Няма избран разход</v>
      </c>
    </row>
    <row r="405" spans="1:12" x14ac:dyDescent="0.25">
      <c r="A405" s="69">
        <v>398</v>
      </c>
      <c r="B405" s="102" t="str">
        <f>IF(AND(C405&lt;&gt;"",C405&lt;&gt;" -  -  -  -  - "),VLOOKUP(C405,exp!$A$8:$B$507,2,FALSE),"")</f>
        <v/>
      </c>
      <c r="C405" s="60"/>
      <c r="D405" s="68"/>
      <c r="E405" s="60"/>
      <c r="F405" s="133" t="str">
        <f>IF(E405&gt;0,IF(ISERROR(VLOOKUP(E405,private!$S$2:$T$33,2,FALSE)),"Не е избран застраховател",VLOOKUP(E405,private!$S$2:$T$33,2,FALSE)),"Не е избран застраховател")</f>
        <v>Не е избран застраховател</v>
      </c>
      <c r="G405" s="119"/>
      <c r="H405" s="114"/>
      <c r="I405" s="114"/>
      <c r="J405" s="114"/>
      <c r="K405" s="120"/>
      <c r="L405" s="132" t="str">
        <f t="shared" si="6"/>
        <v>Няма избран разход</v>
      </c>
    </row>
    <row r="406" spans="1:12" x14ac:dyDescent="0.25">
      <c r="A406" s="69">
        <v>399</v>
      </c>
      <c r="B406" s="102" t="str">
        <f>IF(AND(C406&lt;&gt;"",C406&lt;&gt;" -  -  -  -  - "),VLOOKUP(C406,exp!$A$8:$B$507,2,FALSE),"")</f>
        <v/>
      </c>
      <c r="C406" s="60"/>
      <c r="D406" s="68"/>
      <c r="E406" s="60"/>
      <c r="F406" s="133" t="str">
        <f>IF(E406&gt;0,IF(ISERROR(VLOOKUP(E406,private!$S$2:$T$33,2,FALSE)),"Не е избран застраховател",VLOOKUP(E406,private!$S$2:$T$33,2,FALSE)),"Не е избран застраховател")</f>
        <v>Не е избран застраховател</v>
      </c>
      <c r="G406" s="119"/>
      <c r="H406" s="114"/>
      <c r="I406" s="114"/>
      <c r="J406" s="114"/>
      <c r="K406" s="120"/>
      <c r="L406" s="132" t="str">
        <f t="shared" si="6"/>
        <v>Няма избран разход</v>
      </c>
    </row>
    <row r="407" spans="1:12" x14ac:dyDescent="0.25">
      <c r="A407" s="69">
        <v>400</v>
      </c>
      <c r="B407" s="102" t="str">
        <f>IF(AND(C407&lt;&gt;"",C407&lt;&gt;" -  -  -  -  - "),VLOOKUP(C407,exp!$A$8:$B$507,2,FALSE),"")</f>
        <v/>
      </c>
      <c r="C407" s="60"/>
      <c r="D407" s="68"/>
      <c r="E407" s="60"/>
      <c r="F407" s="133" t="str">
        <f>IF(E407&gt;0,IF(ISERROR(VLOOKUP(E407,private!$S$2:$T$33,2,FALSE)),"Не е избран застраховател",VLOOKUP(E407,private!$S$2:$T$33,2,FALSE)),"Не е избран застраховател")</f>
        <v>Не е избран застраховател</v>
      </c>
      <c r="G407" s="119"/>
      <c r="H407" s="114"/>
      <c r="I407" s="114"/>
      <c r="J407" s="114"/>
      <c r="K407" s="120"/>
      <c r="L407" s="132" t="str">
        <f t="shared" si="6"/>
        <v>Няма избран разход</v>
      </c>
    </row>
    <row r="408" spans="1:12" x14ac:dyDescent="0.25">
      <c r="A408" s="69">
        <v>401</v>
      </c>
      <c r="B408" s="102" t="str">
        <f>IF(AND(C408&lt;&gt;"",C408&lt;&gt;" -  -  -  -  - "),VLOOKUP(C408,exp!$A$8:$B$507,2,FALSE),"")</f>
        <v/>
      </c>
      <c r="C408" s="60"/>
      <c r="D408" s="68"/>
      <c r="E408" s="60"/>
      <c r="F408" s="133" t="str">
        <f>IF(E408&gt;0,IF(ISERROR(VLOOKUP(E408,private!$S$2:$T$33,2,FALSE)),"Не е избран застраховател",VLOOKUP(E408,private!$S$2:$T$33,2,FALSE)),"Не е избран застраховател")</f>
        <v>Не е избран застраховател</v>
      </c>
      <c r="G408" s="119"/>
      <c r="H408" s="114"/>
      <c r="I408" s="114"/>
      <c r="J408" s="114"/>
      <c r="K408" s="120"/>
      <c r="L408" s="132" t="str">
        <f t="shared" si="6"/>
        <v>Няма избран разход</v>
      </c>
    </row>
    <row r="409" spans="1:12" x14ac:dyDescent="0.25">
      <c r="A409" s="69">
        <v>402</v>
      </c>
      <c r="B409" s="102" t="str">
        <f>IF(AND(C409&lt;&gt;"",C409&lt;&gt;" -  -  -  -  - "),VLOOKUP(C409,exp!$A$8:$B$507,2,FALSE),"")</f>
        <v/>
      </c>
      <c r="C409" s="60"/>
      <c r="D409" s="68"/>
      <c r="E409" s="60"/>
      <c r="F409" s="133" t="str">
        <f>IF(E409&gt;0,IF(ISERROR(VLOOKUP(E409,private!$S$2:$T$33,2,FALSE)),"Не е избран застраховател",VLOOKUP(E409,private!$S$2:$T$33,2,FALSE)),"Не е избран застраховател")</f>
        <v>Не е избран застраховател</v>
      </c>
      <c r="G409" s="119"/>
      <c r="H409" s="114"/>
      <c r="I409" s="114"/>
      <c r="J409" s="114"/>
      <c r="K409" s="120"/>
      <c r="L409" s="132" t="str">
        <f t="shared" si="6"/>
        <v>Няма избран разход</v>
      </c>
    </row>
    <row r="410" spans="1:12" x14ac:dyDescent="0.25">
      <c r="A410" s="69">
        <v>403</v>
      </c>
      <c r="B410" s="102" t="str">
        <f>IF(AND(C410&lt;&gt;"",C410&lt;&gt;" -  -  -  -  - "),VLOOKUP(C410,exp!$A$8:$B$507,2,FALSE),"")</f>
        <v/>
      </c>
      <c r="C410" s="60"/>
      <c r="D410" s="68"/>
      <c r="E410" s="60"/>
      <c r="F410" s="133" t="str">
        <f>IF(E410&gt;0,IF(ISERROR(VLOOKUP(E410,private!$S$2:$T$33,2,FALSE)),"Не е избран застраховател",VLOOKUP(E410,private!$S$2:$T$33,2,FALSE)),"Не е избран застраховател")</f>
        <v>Не е избран застраховател</v>
      </c>
      <c r="G410" s="119"/>
      <c r="H410" s="114"/>
      <c r="I410" s="114"/>
      <c r="J410" s="114"/>
      <c r="K410" s="120"/>
      <c r="L410" s="132" t="str">
        <f t="shared" si="6"/>
        <v>Няма избран разход</v>
      </c>
    </row>
    <row r="411" spans="1:12" x14ac:dyDescent="0.25">
      <c r="A411" s="69">
        <v>404</v>
      </c>
      <c r="B411" s="102" t="str">
        <f>IF(AND(C411&lt;&gt;"",C411&lt;&gt;" -  -  -  -  - "),VLOOKUP(C411,exp!$A$8:$B$507,2,FALSE),"")</f>
        <v/>
      </c>
      <c r="C411" s="60"/>
      <c r="D411" s="68"/>
      <c r="E411" s="60"/>
      <c r="F411" s="133" t="str">
        <f>IF(E411&gt;0,IF(ISERROR(VLOOKUP(E411,private!$S$2:$T$33,2,FALSE)),"Не е избран застраховател",VLOOKUP(E411,private!$S$2:$T$33,2,FALSE)),"Не е избран застраховател")</f>
        <v>Не е избран застраховател</v>
      </c>
      <c r="G411" s="119"/>
      <c r="H411" s="114"/>
      <c r="I411" s="114"/>
      <c r="J411" s="114"/>
      <c r="K411" s="120"/>
      <c r="L411" s="132" t="str">
        <f t="shared" si="6"/>
        <v>Няма избран разход</v>
      </c>
    </row>
    <row r="412" spans="1:12" x14ac:dyDescent="0.25">
      <c r="A412" s="69">
        <v>405</v>
      </c>
      <c r="B412" s="102" t="str">
        <f>IF(AND(C412&lt;&gt;"",C412&lt;&gt;" -  -  -  -  - "),VLOOKUP(C412,exp!$A$8:$B$507,2,FALSE),"")</f>
        <v/>
      </c>
      <c r="C412" s="60"/>
      <c r="D412" s="68"/>
      <c r="E412" s="60"/>
      <c r="F412" s="133" t="str">
        <f>IF(E412&gt;0,IF(ISERROR(VLOOKUP(E412,private!$S$2:$T$33,2,FALSE)),"Не е избран застраховател",VLOOKUP(E412,private!$S$2:$T$33,2,FALSE)),"Не е избран застраховател")</f>
        <v>Не е избран застраховател</v>
      </c>
      <c r="G412" s="119"/>
      <c r="H412" s="114"/>
      <c r="I412" s="114"/>
      <c r="J412" s="114"/>
      <c r="K412" s="120"/>
      <c r="L412" s="132" t="str">
        <f t="shared" si="6"/>
        <v>Няма избран разход</v>
      </c>
    </row>
    <row r="413" spans="1:12" x14ac:dyDescent="0.25">
      <c r="A413" s="69">
        <v>406</v>
      </c>
      <c r="B413" s="102" t="str">
        <f>IF(AND(C413&lt;&gt;"",C413&lt;&gt;" -  -  -  -  - "),VLOOKUP(C413,exp!$A$8:$B$507,2,FALSE),"")</f>
        <v/>
      </c>
      <c r="C413" s="60"/>
      <c r="D413" s="68"/>
      <c r="E413" s="60"/>
      <c r="F413" s="133" t="str">
        <f>IF(E413&gt;0,IF(ISERROR(VLOOKUP(E413,private!$S$2:$T$33,2,FALSE)),"Не е избран застраховател",VLOOKUP(E413,private!$S$2:$T$33,2,FALSE)),"Не е избран застраховател")</f>
        <v>Не е избран застраховател</v>
      </c>
      <c r="G413" s="119"/>
      <c r="H413" s="114"/>
      <c r="I413" s="114"/>
      <c r="J413" s="114"/>
      <c r="K413" s="120"/>
      <c r="L413" s="132" t="str">
        <f t="shared" si="6"/>
        <v>Няма избран разход</v>
      </c>
    </row>
    <row r="414" spans="1:12" x14ac:dyDescent="0.25">
      <c r="A414" s="69">
        <v>407</v>
      </c>
      <c r="B414" s="102" t="str">
        <f>IF(AND(C414&lt;&gt;"",C414&lt;&gt;" -  -  -  -  - "),VLOOKUP(C414,exp!$A$8:$B$507,2,FALSE),"")</f>
        <v/>
      </c>
      <c r="C414" s="60"/>
      <c r="D414" s="68"/>
      <c r="E414" s="60"/>
      <c r="F414" s="133" t="str">
        <f>IF(E414&gt;0,IF(ISERROR(VLOOKUP(E414,private!$S$2:$T$33,2,FALSE)),"Не е избран застраховател",VLOOKUP(E414,private!$S$2:$T$33,2,FALSE)),"Не е избран застраховател")</f>
        <v>Не е избран застраховател</v>
      </c>
      <c r="G414" s="119"/>
      <c r="H414" s="114"/>
      <c r="I414" s="114"/>
      <c r="J414" s="114"/>
      <c r="K414" s="120"/>
      <c r="L414" s="132" t="str">
        <f t="shared" si="6"/>
        <v>Няма избран разход</v>
      </c>
    </row>
    <row r="415" spans="1:12" x14ac:dyDescent="0.25">
      <c r="A415" s="69">
        <v>408</v>
      </c>
      <c r="B415" s="102" t="str">
        <f>IF(AND(C415&lt;&gt;"",C415&lt;&gt;" -  -  -  -  - "),VLOOKUP(C415,exp!$A$8:$B$507,2,FALSE),"")</f>
        <v/>
      </c>
      <c r="C415" s="60"/>
      <c r="D415" s="68"/>
      <c r="E415" s="60"/>
      <c r="F415" s="133" t="str">
        <f>IF(E415&gt;0,IF(ISERROR(VLOOKUP(E415,private!$S$2:$T$33,2,FALSE)),"Не е избран застраховател",VLOOKUP(E415,private!$S$2:$T$33,2,FALSE)),"Не е избран застраховател")</f>
        <v>Не е избран застраховател</v>
      </c>
      <c r="G415" s="119"/>
      <c r="H415" s="114"/>
      <c r="I415" s="114"/>
      <c r="J415" s="114"/>
      <c r="K415" s="120"/>
      <c r="L415" s="132" t="str">
        <f t="shared" si="6"/>
        <v>Няма избран разход</v>
      </c>
    </row>
    <row r="416" spans="1:12" x14ac:dyDescent="0.25">
      <c r="A416" s="69">
        <v>409</v>
      </c>
      <c r="B416" s="102" t="str">
        <f>IF(AND(C416&lt;&gt;"",C416&lt;&gt;" -  -  -  -  - "),VLOOKUP(C416,exp!$A$8:$B$507,2,FALSE),"")</f>
        <v/>
      </c>
      <c r="C416" s="60"/>
      <c r="D416" s="68"/>
      <c r="E416" s="60"/>
      <c r="F416" s="133" t="str">
        <f>IF(E416&gt;0,IF(ISERROR(VLOOKUP(E416,private!$S$2:$T$33,2,FALSE)),"Не е избран застраховател",VLOOKUP(E416,private!$S$2:$T$33,2,FALSE)),"Не е избран застраховател")</f>
        <v>Не е избран застраховател</v>
      </c>
      <c r="G416" s="119"/>
      <c r="H416" s="114"/>
      <c r="I416" s="114"/>
      <c r="J416" s="114"/>
      <c r="K416" s="120"/>
      <c r="L416" s="132" t="str">
        <f t="shared" si="6"/>
        <v>Няма избран разход</v>
      </c>
    </row>
    <row r="417" spans="1:12" x14ac:dyDescent="0.25">
      <c r="A417" s="69">
        <v>410</v>
      </c>
      <c r="B417" s="102" t="str">
        <f>IF(AND(C417&lt;&gt;"",C417&lt;&gt;" -  -  -  -  - "),VLOOKUP(C417,exp!$A$8:$B$507,2,FALSE),"")</f>
        <v/>
      </c>
      <c r="C417" s="60"/>
      <c r="D417" s="68"/>
      <c r="E417" s="60"/>
      <c r="F417" s="133" t="str">
        <f>IF(E417&gt;0,IF(ISERROR(VLOOKUP(E417,private!$S$2:$T$33,2,FALSE)),"Не е избран застраховател",VLOOKUP(E417,private!$S$2:$T$33,2,FALSE)),"Не е избран застраховател")</f>
        <v>Не е избран застраховател</v>
      </c>
      <c r="G417" s="119"/>
      <c r="H417" s="114"/>
      <c r="I417" s="114"/>
      <c r="J417" s="114"/>
      <c r="K417" s="120"/>
      <c r="L417" s="132" t="str">
        <f t="shared" si="6"/>
        <v>Няма избран разход</v>
      </c>
    </row>
    <row r="418" spans="1:12" x14ac:dyDescent="0.25">
      <c r="A418" s="69">
        <v>411</v>
      </c>
      <c r="B418" s="102" t="str">
        <f>IF(AND(C418&lt;&gt;"",C418&lt;&gt;" -  -  -  -  - "),VLOOKUP(C418,exp!$A$8:$B$507,2,FALSE),"")</f>
        <v/>
      </c>
      <c r="C418" s="60"/>
      <c r="D418" s="68"/>
      <c r="E418" s="60"/>
      <c r="F418" s="133" t="str">
        <f>IF(E418&gt;0,IF(ISERROR(VLOOKUP(E418,private!$S$2:$T$33,2,FALSE)),"Не е избран застраховател",VLOOKUP(E418,private!$S$2:$T$33,2,FALSE)),"Не е избран застраховател")</f>
        <v>Не е избран застраховател</v>
      </c>
      <c r="G418" s="119"/>
      <c r="H418" s="114"/>
      <c r="I418" s="114"/>
      <c r="J418" s="114"/>
      <c r="K418" s="120"/>
      <c r="L418" s="132" t="str">
        <f t="shared" si="6"/>
        <v>Няма избран разход</v>
      </c>
    </row>
    <row r="419" spans="1:12" x14ac:dyDescent="0.25">
      <c r="A419" s="69">
        <v>412</v>
      </c>
      <c r="B419" s="102" t="str">
        <f>IF(AND(C419&lt;&gt;"",C419&lt;&gt;" -  -  -  -  - "),VLOOKUP(C419,exp!$A$8:$B$507,2,FALSE),"")</f>
        <v/>
      </c>
      <c r="C419" s="60"/>
      <c r="D419" s="68"/>
      <c r="E419" s="60"/>
      <c r="F419" s="133" t="str">
        <f>IF(E419&gt;0,IF(ISERROR(VLOOKUP(E419,private!$S$2:$T$33,2,FALSE)),"Не е избран застраховател",VLOOKUP(E419,private!$S$2:$T$33,2,FALSE)),"Не е избран застраховател")</f>
        <v>Не е избран застраховател</v>
      </c>
      <c r="G419" s="119"/>
      <c r="H419" s="114"/>
      <c r="I419" s="114"/>
      <c r="J419" s="114"/>
      <c r="K419" s="120"/>
      <c r="L419" s="132" t="str">
        <f t="shared" si="6"/>
        <v>Няма избран разход</v>
      </c>
    </row>
    <row r="420" spans="1:12" x14ac:dyDescent="0.25">
      <c r="A420" s="69">
        <v>413</v>
      </c>
      <c r="B420" s="102" t="str">
        <f>IF(AND(C420&lt;&gt;"",C420&lt;&gt;" -  -  -  -  - "),VLOOKUP(C420,exp!$A$8:$B$507,2,FALSE),"")</f>
        <v/>
      </c>
      <c r="C420" s="60"/>
      <c r="D420" s="68"/>
      <c r="E420" s="60"/>
      <c r="F420" s="133" t="str">
        <f>IF(E420&gt;0,IF(ISERROR(VLOOKUP(E420,private!$S$2:$T$33,2,FALSE)),"Не е избран застраховател",VLOOKUP(E420,private!$S$2:$T$33,2,FALSE)),"Не е избран застраховател")</f>
        <v>Не е избран застраховател</v>
      </c>
      <c r="G420" s="119"/>
      <c r="H420" s="114"/>
      <c r="I420" s="114"/>
      <c r="J420" s="114"/>
      <c r="K420" s="120"/>
      <c r="L420" s="132" t="str">
        <f t="shared" si="6"/>
        <v>Няма избран разход</v>
      </c>
    </row>
    <row r="421" spans="1:12" x14ac:dyDescent="0.25">
      <c r="A421" s="69">
        <v>414</v>
      </c>
      <c r="B421" s="102" t="str">
        <f>IF(AND(C421&lt;&gt;"",C421&lt;&gt;" -  -  -  -  - "),VLOOKUP(C421,exp!$A$8:$B$507,2,FALSE),"")</f>
        <v/>
      </c>
      <c r="C421" s="60"/>
      <c r="D421" s="68"/>
      <c r="E421" s="60"/>
      <c r="F421" s="133" t="str">
        <f>IF(E421&gt;0,IF(ISERROR(VLOOKUP(E421,private!$S$2:$T$33,2,FALSE)),"Не е избран застраховател",VLOOKUP(E421,private!$S$2:$T$33,2,FALSE)),"Не е избран застраховател")</f>
        <v>Не е избран застраховател</v>
      </c>
      <c r="G421" s="119"/>
      <c r="H421" s="114"/>
      <c r="I421" s="114"/>
      <c r="J421" s="114"/>
      <c r="K421" s="120"/>
      <c r="L421" s="132" t="str">
        <f t="shared" si="6"/>
        <v>Няма избран разход</v>
      </c>
    </row>
    <row r="422" spans="1:12" x14ac:dyDescent="0.25">
      <c r="A422" s="69">
        <v>415</v>
      </c>
      <c r="B422" s="102" t="str">
        <f>IF(AND(C422&lt;&gt;"",C422&lt;&gt;" -  -  -  -  - "),VLOOKUP(C422,exp!$A$8:$B$507,2,FALSE),"")</f>
        <v/>
      </c>
      <c r="C422" s="60"/>
      <c r="D422" s="68"/>
      <c r="E422" s="60"/>
      <c r="F422" s="133" t="str">
        <f>IF(E422&gt;0,IF(ISERROR(VLOOKUP(E422,private!$S$2:$T$33,2,FALSE)),"Не е избран застраховател",VLOOKUP(E422,private!$S$2:$T$33,2,FALSE)),"Не е избран застраховател")</f>
        <v>Не е избран застраховател</v>
      </c>
      <c r="G422" s="119"/>
      <c r="H422" s="114"/>
      <c r="I422" s="114"/>
      <c r="J422" s="114"/>
      <c r="K422" s="120"/>
      <c r="L422" s="132" t="str">
        <f t="shared" si="6"/>
        <v>Няма избран разход</v>
      </c>
    </row>
    <row r="423" spans="1:12" x14ac:dyDescent="0.25">
      <c r="A423" s="69">
        <v>416</v>
      </c>
      <c r="B423" s="102" t="str">
        <f>IF(AND(C423&lt;&gt;"",C423&lt;&gt;" -  -  -  -  - "),VLOOKUP(C423,exp!$A$8:$B$507,2,FALSE),"")</f>
        <v/>
      </c>
      <c r="C423" s="60"/>
      <c r="D423" s="68"/>
      <c r="E423" s="60"/>
      <c r="F423" s="133" t="str">
        <f>IF(E423&gt;0,IF(ISERROR(VLOOKUP(E423,private!$S$2:$T$33,2,FALSE)),"Не е избран застраховател",VLOOKUP(E423,private!$S$2:$T$33,2,FALSE)),"Не е избран застраховател")</f>
        <v>Не е избран застраховател</v>
      </c>
      <c r="G423" s="119"/>
      <c r="H423" s="114"/>
      <c r="I423" s="114"/>
      <c r="J423" s="114"/>
      <c r="K423" s="120"/>
      <c r="L423" s="132" t="str">
        <f t="shared" si="6"/>
        <v>Няма избран разход</v>
      </c>
    </row>
    <row r="424" spans="1:12" x14ac:dyDescent="0.25">
      <c r="A424" s="69">
        <v>417</v>
      </c>
      <c r="B424" s="102" t="str">
        <f>IF(AND(C424&lt;&gt;"",C424&lt;&gt;" -  -  -  -  - "),VLOOKUP(C424,exp!$A$8:$B$507,2,FALSE),"")</f>
        <v/>
      </c>
      <c r="C424" s="60"/>
      <c r="D424" s="68"/>
      <c r="E424" s="60"/>
      <c r="F424" s="133" t="str">
        <f>IF(E424&gt;0,IF(ISERROR(VLOOKUP(E424,private!$S$2:$T$33,2,FALSE)),"Не е избран застраховател",VLOOKUP(E424,private!$S$2:$T$33,2,FALSE)),"Не е избран застраховател")</f>
        <v>Не е избран застраховател</v>
      </c>
      <c r="G424" s="119"/>
      <c r="H424" s="114"/>
      <c r="I424" s="114"/>
      <c r="J424" s="114"/>
      <c r="K424" s="120"/>
      <c r="L424" s="132" t="str">
        <f t="shared" si="6"/>
        <v>Няма избран разход</v>
      </c>
    </row>
    <row r="425" spans="1:12" x14ac:dyDescent="0.25">
      <c r="A425" s="69">
        <v>418</v>
      </c>
      <c r="B425" s="102" t="str">
        <f>IF(AND(C425&lt;&gt;"",C425&lt;&gt;" -  -  -  -  - "),VLOOKUP(C425,exp!$A$8:$B$507,2,FALSE),"")</f>
        <v/>
      </c>
      <c r="C425" s="60"/>
      <c r="D425" s="68"/>
      <c r="E425" s="60"/>
      <c r="F425" s="133" t="str">
        <f>IF(E425&gt;0,IF(ISERROR(VLOOKUP(E425,private!$S$2:$T$33,2,FALSE)),"Не е избран застраховател",VLOOKUP(E425,private!$S$2:$T$33,2,FALSE)),"Не е избран застраховател")</f>
        <v>Не е избран застраховател</v>
      </c>
      <c r="G425" s="119"/>
      <c r="H425" s="114"/>
      <c r="I425" s="114"/>
      <c r="J425" s="114"/>
      <c r="K425" s="120"/>
      <c r="L425" s="132" t="str">
        <f t="shared" si="6"/>
        <v>Няма избран разход</v>
      </c>
    </row>
    <row r="426" spans="1:12" x14ac:dyDescent="0.25">
      <c r="A426" s="69">
        <v>419</v>
      </c>
      <c r="B426" s="102" t="str">
        <f>IF(AND(C426&lt;&gt;"",C426&lt;&gt;" -  -  -  -  - "),VLOOKUP(C426,exp!$A$8:$B$507,2,FALSE),"")</f>
        <v/>
      </c>
      <c r="C426" s="60"/>
      <c r="D426" s="68"/>
      <c r="E426" s="60"/>
      <c r="F426" s="133" t="str">
        <f>IF(E426&gt;0,IF(ISERROR(VLOOKUP(E426,private!$S$2:$T$33,2,FALSE)),"Не е избран застраховател",VLOOKUP(E426,private!$S$2:$T$33,2,FALSE)),"Не е избран застраховател")</f>
        <v>Не е избран застраховател</v>
      </c>
      <c r="G426" s="119"/>
      <c r="H426" s="114"/>
      <c r="I426" s="114"/>
      <c r="J426" s="114"/>
      <c r="K426" s="120"/>
      <c r="L426" s="132" t="str">
        <f t="shared" si="6"/>
        <v>Няма избран разход</v>
      </c>
    </row>
    <row r="427" spans="1:12" x14ac:dyDescent="0.25">
      <c r="A427" s="69">
        <v>420</v>
      </c>
      <c r="B427" s="102" t="str">
        <f>IF(AND(C427&lt;&gt;"",C427&lt;&gt;" -  -  -  -  - "),VLOOKUP(C427,exp!$A$8:$B$507,2,FALSE),"")</f>
        <v/>
      </c>
      <c r="C427" s="60"/>
      <c r="D427" s="68"/>
      <c r="E427" s="60"/>
      <c r="F427" s="133" t="str">
        <f>IF(E427&gt;0,IF(ISERROR(VLOOKUP(E427,private!$S$2:$T$33,2,FALSE)),"Не е избран застраховател",VLOOKUP(E427,private!$S$2:$T$33,2,FALSE)),"Не е избран застраховател")</f>
        <v>Не е избран застраховател</v>
      </c>
      <c r="G427" s="119"/>
      <c r="H427" s="114"/>
      <c r="I427" s="114"/>
      <c r="J427" s="114"/>
      <c r="K427" s="120"/>
      <c r="L427" s="132" t="str">
        <f t="shared" si="6"/>
        <v>Няма избран разход</v>
      </c>
    </row>
    <row r="428" spans="1:12" x14ac:dyDescent="0.25">
      <c r="A428" s="69">
        <v>421</v>
      </c>
      <c r="B428" s="102" t="str">
        <f>IF(AND(C428&lt;&gt;"",C428&lt;&gt;" -  -  -  -  - "),VLOOKUP(C428,exp!$A$8:$B$507,2,FALSE),"")</f>
        <v/>
      </c>
      <c r="C428" s="60"/>
      <c r="D428" s="68"/>
      <c r="E428" s="60"/>
      <c r="F428" s="133" t="str">
        <f>IF(E428&gt;0,IF(ISERROR(VLOOKUP(E428,private!$S$2:$T$33,2,FALSE)),"Не е избран застраховател",VLOOKUP(E428,private!$S$2:$T$33,2,FALSE)),"Не е избран застраховател")</f>
        <v>Не е избран застраховател</v>
      </c>
      <c r="G428" s="119"/>
      <c r="H428" s="114"/>
      <c r="I428" s="114"/>
      <c r="J428" s="114"/>
      <c r="K428" s="120"/>
      <c r="L428" s="132" t="str">
        <f t="shared" si="6"/>
        <v>Няма избран разход</v>
      </c>
    </row>
    <row r="429" spans="1:12" x14ac:dyDescent="0.25">
      <c r="A429" s="69">
        <v>422</v>
      </c>
      <c r="B429" s="102" t="str">
        <f>IF(AND(C429&lt;&gt;"",C429&lt;&gt;" -  -  -  -  - "),VLOOKUP(C429,exp!$A$8:$B$507,2,FALSE),"")</f>
        <v/>
      </c>
      <c r="C429" s="60"/>
      <c r="D429" s="68"/>
      <c r="E429" s="60"/>
      <c r="F429" s="133" t="str">
        <f>IF(E429&gt;0,IF(ISERROR(VLOOKUP(E429,private!$S$2:$T$33,2,FALSE)),"Не е избран застраховател",VLOOKUP(E429,private!$S$2:$T$33,2,FALSE)),"Не е избран застраховател")</f>
        <v>Не е избран застраховател</v>
      </c>
      <c r="G429" s="119"/>
      <c r="H429" s="114"/>
      <c r="I429" s="114"/>
      <c r="J429" s="114"/>
      <c r="K429" s="120"/>
      <c r="L429" s="132" t="str">
        <f t="shared" si="6"/>
        <v>Няма избран разход</v>
      </c>
    </row>
    <row r="430" spans="1:12" x14ac:dyDescent="0.25">
      <c r="A430" s="69">
        <v>423</v>
      </c>
      <c r="B430" s="102" t="str">
        <f>IF(AND(C430&lt;&gt;"",C430&lt;&gt;" -  -  -  -  - "),VLOOKUP(C430,exp!$A$8:$B$507,2,FALSE),"")</f>
        <v/>
      </c>
      <c r="C430" s="60"/>
      <c r="D430" s="68"/>
      <c r="E430" s="60"/>
      <c r="F430" s="133" t="str">
        <f>IF(E430&gt;0,IF(ISERROR(VLOOKUP(E430,private!$S$2:$T$33,2,FALSE)),"Не е избран застраховател",VLOOKUP(E430,private!$S$2:$T$33,2,FALSE)),"Не е избран застраховател")</f>
        <v>Не е избран застраховател</v>
      </c>
      <c r="G430" s="119"/>
      <c r="H430" s="114"/>
      <c r="I430" s="114"/>
      <c r="J430" s="114"/>
      <c r="K430" s="120"/>
      <c r="L430" s="132" t="str">
        <f t="shared" si="6"/>
        <v>Няма избран разход</v>
      </c>
    </row>
    <row r="431" spans="1:12" x14ac:dyDescent="0.25">
      <c r="A431" s="69">
        <v>424</v>
      </c>
      <c r="B431" s="102" t="str">
        <f>IF(AND(C431&lt;&gt;"",C431&lt;&gt;" -  -  -  -  - "),VLOOKUP(C431,exp!$A$8:$B$507,2,FALSE),"")</f>
        <v/>
      </c>
      <c r="C431" s="60"/>
      <c r="D431" s="68"/>
      <c r="E431" s="60"/>
      <c r="F431" s="133" t="str">
        <f>IF(E431&gt;0,IF(ISERROR(VLOOKUP(E431,private!$S$2:$T$33,2,FALSE)),"Не е избран застраховател",VLOOKUP(E431,private!$S$2:$T$33,2,FALSE)),"Не е избран застраховател")</f>
        <v>Не е избран застраховател</v>
      </c>
      <c r="G431" s="119"/>
      <c r="H431" s="114"/>
      <c r="I431" s="114"/>
      <c r="J431" s="114"/>
      <c r="K431" s="120"/>
      <c r="L431" s="132" t="str">
        <f t="shared" si="6"/>
        <v>Няма избран разход</v>
      </c>
    </row>
    <row r="432" spans="1:12" x14ac:dyDescent="0.25">
      <c r="A432" s="69">
        <v>425</v>
      </c>
      <c r="B432" s="102" t="str">
        <f>IF(AND(C432&lt;&gt;"",C432&lt;&gt;" -  -  -  -  - "),VLOOKUP(C432,exp!$A$8:$B$507,2,FALSE),"")</f>
        <v/>
      </c>
      <c r="C432" s="60"/>
      <c r="D432" s="68"/>
      <c r="E432" s="60"/>
      <c r="F432" s="133" t="str">
        <f>IF(E432&gt;0,IF(ISERROR(VLOOKUP(E432,private!$S$2:$T$33,2,FALSE)),"Не е избран застраховател",VLOOKUP(E432,private!$S$2:$T$33,2,FALSE)),"Не е избран застраховател")</f>
        <v>Не е избран застраховател</v>
      </c>
      <c r="G432" s="119"/>
      <c r="H432" s="114"/>
      <c r="I432" s="114"/>
      <c r="J432" s="114"/>
      <c r="K432" s="120"/>
      <c r="L432" s="132" t="str">
        <f t="shared" si="6"/>
        <v>Няма избран разход</v>
      </c>
    </row>
    <row r="433" spans="1:12" x14ac:dyDescent="0.25">
      <c r="A433" s="69">
        <v>426</v>
      </c>
      <c r="B433" s="102" t="str">
        <f>IF(AND(C433&lt;&gt;"",C433&lt;&gt;" -  -  -  -  - "),VLOOKUP(C433,exp!$A$8:$B$507,2,FALSE),"")</f>
        <v/>
      </c>
      <c r="C433" s="60"/>
      <c r="D433" s="68"/>
      <c r="E433" s="60"/>
      <c r="F433" s="133" t="str">
        <f>IF(E433&gt;0,IF(ISERROR(VLOOKUP(E433,private!$S$2:$T$33,2,FALSE)),"Не е избран застраховател",VLOOKUP(E433,private!$S$2:$T$33,2,FALSE)),"Не е избран застраховател")</f>
        <v>Не е избран застраховател</v>
      </c>
      <c r="G433" s="119"/>
      <c r="H433" s="114"/>
      <c r="I433" s="114"/>
      <c r="J433" s="114"/>
      <c r="K433" s="120"/>
      <c r="L433" s="132" t="str">
        <f t="shared" si="6"/>
        <v>Няма избран разход</v>
      </c>
    </row>
    <row r="434" spans="1:12" x14ac:dyDescent="0.25">
      <c r="A434" s="69">
        <v>427</v>
      </c>
      <c r="B434" s="102" t="str">
        <f>IF(AND(C434&lt;&gt;"",C434&lt;&gt;" -  -  -  -  - "),VLOOKUP(C434,exp!$A$8:$B$507,2,FALSE),"")</f>
        <v/>
      </c>
      <c r="C434" s="60"/>
      <c r="D434" s="68"/>
      <c r="E434" s="60"/>
      <c r="F434" s="133" t="str">
        <f>IF(E434&gt;0,IF(ISERROR(VLOOKUP(E434,private!$S$2:$T$33,2,FALSE)),"Не е избран застраховател",VLOOKUP(E434,private!$S$2:$T$33,2,FALSE)),"Не е избран застраховател")</f>
        <v>Не е избран застраховател</v>
      </c>
      <c r="G434" s="119"/>
      <c r="H434" s="114"/>
      <c r="I434" s="114"/>
      <c r="J434" s="114"/>
      <c r="K434" s="120"/>
      <c r="L434" s="132" t="str">
        <f t="shared" si="6"/>
        <v>Няма избран разход</v>
      </c>
    </row>
    <row r="435" spans="1:12" x14ac:dyDescent="0.25">
      <c r="A435" s="69">
        <v>428</v>
      </c>
      <c r="B435" s="102" t="str">
        <f>IF(AND(C435&lt;&gt;"",C435&lt;&gt;" -  -  -  -  - "),VLOOKUP(C435,exp!$A$8:$B$507,2,FALSE),"")</f>
        <v/>
      </c>
      <c r="C435" s="60"/>
      <c r="D435" s="68"/>
      <c r="E435" s="60"/>
      <c r="F435" s="133" t="str">
        <f>IF(E435&gt;0,IF(ISERROR(VLOOKUP(E435,private!$S$2:$T$33,2,FALSE)),"Не е избран застраховател",VLOOKUP(E435,private!$S$2:$T$33,2,FALSE)),"Не е избран застраховател")</f>
        <v>Не е избран застраховател</v>
      </c>
      <c r="G435" s="119"/>
      <c r="H435" s="114"/>
      <c r="I435" s="114"/>
      <c r="J435" s="114"/>
      <c r="K435" s="120"/>
      <c r="L435" s="132" t="str">
        <f t="shared" si="6"/>
        <v>Няма избран разход</v>
      </c>
    </row>
    <row r="436" spans="1:12" x14ac:dyDescent="0.25">
      <c r="A436" s="69">
        <v>429</v>
      </c>
      <c r="B436" s="102" t="str">
        <f>IF(AND(C436&lt;&gt;"",C436&lt;&gt;" -  -  -  -  - "),VLOOKUP(C436,exp!$A$8:$B$507,2,FALSE),"")</f>
        <v/>
      </c>
      <c r="C436" s="60"/>
      <c r="D436" s="68"/>
      <c r="E436" s="60"/>
      <c r="F436" s="133" t="str">
        <f>IF(E436&gt;0,IF(ISERROR(VLOOKUP(E436,private!$S$2:$T$33,2,FALSE)),"Не е избран застраховател",VLOOKUP(E436,private!$S$2:$T$33,2,FALSE)),"Не е избран застраховател")</f>
        <v>Не е избран застраховател</v>
      </c>
      <c r="G436" s="119"/>
      <c r="H436" s="114"/>
      <c r="I436" s="114"/>
      <c r="J436" s="114"/>
      <c r="K436" s="120"/>
      <c r="L436" s="132" t="str">
        <f t="shared" si="6"/>
        <v>Няма избран разход</v>
      </c>
    </row>
    <row r="437" spans="1:12" x14ac:dyDescent="0.25">
      <c r="A437" s="69">
        <v>430</v>
      </c>
      <c r="B437" s="102" t="str">
        <f>IF(AND(C437&lt;&gt;"",C437&lt;&gt;" -  -  -  -  - "),VLOOKUP(C437,exp!$A$8:$B$507,2,FALSE),"")</f>
        <v/>
      </c>
      <c r="C437" s="60"/>
      <c r="D437" s="68"/>
      <c r="E437" s="60"/>
      <c r="F437" s="133" t="str">
        <f>IF(E437&gt;0,IF(ISERROR(VLOOKUP(E437,private!$S$2:$T$33,2,FALSE)),"Не е избран застраховател",VLOOKUP(E437,private!$S$2:$T$33,2,FALSE)),"Не е избран застраховател")</f>
        <v>Не е избран застраховател</v>
      </c>
      <c r="G437" s="119"/>
      <c r="H437" s="114"/>
      <c r="I437" s="114"/>
      <c r="J437" s="114"/>
      <c r="K437" s="120"/>
      <c r="L437" s="132" t="str">
        <f t="shared" si="6"/>
        <v>Няма избран разход</v>
      </c>
    </row>
    <row r="438" spans="1:12" x14ac:dyDescent="0.25">
      <c r="A438" s="69">
        <v>431</v>
      </c>
      <c r="B438" s="102" t="str">
        <f>IF(AND(C438&lt;&gt;"",C438&lt;&gt;" -  -  -  -  - "),VLOOKUP(C438,exp!$A$8:$B$507,2,FALSE),"")</f>
        <v/>
      </c>
      <c r="C438" s="60"/>
      <c r="D438" s="68"/>
      <c r="E438" s="60"/>
      <c r="F438" s="133" t="str">
        <f>IF(E438&gt;0,IF(ISERROR(VLOOKUP(E438,private!$S$2:$T$33,2,FALSE)),"Не е избран застраховател",VLOOKUP(E438,private!$S$2:$T$33,2,FALSE)),"Не е избран застраховател")</f>
        <v>Не е избран застраховател</v>
      </c>
      <c r="G438" s="119"/>
      <c r="H438" s="114"/>
      <c r="I438" s="114"/>
      <c r="J438" s="114"/>
      <c r="K438" s="120"/>
      <c r="L438" s="132" t="str">
        <f t="shared" si="6"/>
        <v>Няма избран разход</v>
      </c>
    </row>
    <row r="439" spans="1:12" x14ac:dyDescent="0.25">
      <c r="A439" s="69">
        <v>432</v>
      </c>
      <c r="B439" s="102" t="str">
        <f>IF(AND(C439&lt;&gt;"",C439&lt;&gt;" -  -  -  -  - "),VLOOKUP(C439,exp!$A$8:$B$507,2,FALSE),"")</f>
        <v/>
      </c>
      <c r="C439" s="60"/>
      <c r="D439" s="68"/>
      <c r="E439" s="60"/>
      <c r="F439" s="133" t="str">
        <f>IF(E439&gt;0,IF(ISERROR(VLOOKUP(E439,private!$S$2:$T$33,2,FALSE)),"Не е избран застраховател",VLOOKUP(E439,private!$S$2:$T$33,2,FALSE)),"Не е избран застраховател")</f>
        <v>Не е избран застраховател</v>
      </c>
      <c r="G439" s="119"/>
      <c r="H439" s="114"/>
      <c r="I439" s="114"/>
      <c r="J439" s="114"/>
      <c r="K439" s="120"/>
      <c r="L439" s="132" t="str">
        <f t="shared" si="6"/>
        <v>Няма избран разход</v>
      </c>
    </row>
    <row r="440" spans="1:12" x14ac:dyDescent="0.25">
      <c r="A440" s="69">
        <v>433</v>
      </c>
      <c r="B440" s="102" t="str">
        <f>IF(AND(C440&lt;&gt;"",C440&lt;&gt;" -  -  -  -  - "),VLOOKUP(C440,exp!$A$8:$B$507,2,FALSE),"")</f>
        <v/>
      </c>
      <c r="C440" s="60"/>
      <c r="D440" s="68"/>
      <c r="E440" s="60"/>
      <c r="F440" s="133" t="str">
        <f>IF(E440&gt;0,IF(ISERROR(VLOOKUP(E440,private!$S$2:$T$33,2,FALSE)),"Не е избран застраховател",VLOOKUP(E440,private!$S$2:$T$33,2,FALSE)),"Не е избран застраховател")</f>
        <v>Не е избран застраховател</v>
      </c>
      <c r="G440" s="119"/>
      <c r="H440" s="114"/>
      <c r="I440" s="114"/>
      <c r="J440" s="114"/>
      <c r="K440" s="120"/>
      <c r="L440" s="132" t="str">
        <f t="shared" si="6"/>
        <v>Няма избран разход</v>
      </c>
    </row>
    <row r="441" spans="1:12" x14ac:dyDescent="0.25">
      <c r="A441" s="69">
        <v>434</v>
      </c>
      <c r="B441" s="102" t="str">
        <f>IF(AND(C441&lt;&gt;"",C441&lt;&gt;" -  -  -  -  - "),VLOOKUP(C441,exp!$A$8:$B$507,2,FALSE),"")</f>
        <v/>
      </c>
      <c r="C441" s="60"/>
      <c r="D441" s="68"/>
      <c r="E441" s="60"/>
      <c r="F441" s="133" t="str">
        <f>IF(E441&gt;0,IF(ISERROR(VLOOKUP(E441,private!$S$2:$T$33,2,FALSE)),"Не е избран застраховател",VLOOKUP(E441,private!$S$2:$T$33,2,FALSE)),"Не е избран застраховател")</f>
        <v>Не е избран застраховател</v>
      </c>
      <c r="G441" s="119"/>
      <c r="H441" s="114"/>
      <c r="I441" s="114"/>
      <c r="J441" s="114"/>
      <c r="K441" s="120"/>
      <c r="L441" s="132" t="str">
        <f t="shared" si="6"/>
        <v>Няма избран разход</v>
      </c>
    </row>
    <row r="442" spans="1:12" x14ac:dyDescent="0.25">
      <c r="A442" s="69">
        <v>435</v>
      </c>
      <c r="B442" s="102" t="str">
        <f>IF(AND(C442&lt;&gt;"",C442&lt;&gt;" -  -  -  -  - "),VLOOKUP(C442,exp!$A$8:$B$507,2,FALSE),"")</f>
        <v/>
      </c>
      <c r="C442" s="60"/>
      <c r="D442" s="68"/>
      <c r="E442" s="60"/>
      <c r="F442" s="133" t="str">
        <f>IF(E442&gt;0,IF(ISERROR(VLOOKUP(E442,private!$S$2:$T$33,2,FALSE)),"Не е избран застраховател",VLOOKUP(E442,private!$S$2:$T$33,2,FALSE)),"Не е избран застраховател")</f>
        <v>Не е избран застраховател</v>
      </c>
      <c r="G442" s="119"/>
      <c r="H442" s="114"/>
      <c r="I442" s="114"/>
      <c r="J442" s="114"/>
      <c r="K442" s="120"/>
      <c r="L442" s="132" t="str">
        <f t="shared" si="6"/>
        <v>Няма избран разход</v>
      </c>
    </row>
    <row r="443" spans="1:12" x14ac:dyDescent="0.25">
      <c r="A443" s="69">
        <v>436</v>
      </c>
      <c r="B443" s="102" t="str">
        <f>IF(AND(C443&lt;&gt;"",C443&lt;&gt;" -  -  -  -  - "),VLOOKUP(C443,exp!$A$8:$B$507,2,FALSE),"")</f>
        <v/>
      </c>
      <c r="C443" s="60"/>
      <c r="D443" s="68"/>
      <c r="E443" s="60"/>
      <c r="F443" s="133" t="str">
        <f>IF(E443&gt;0,IF(ISERROR(VLOOKUP(E443,private!$S$2:$T$33,2,FALSE)),"Не е избран застраховател",VLOOKUP(E443,private!$S$2:$T$33,2,FALSE)),"Не е избран застраховател")</f>
        <v>Не е избран застраховател</v>
      </c>
      <c r="G443" s="119"/>
      <c r="H443" s="114"/>
      <c r="I443" s="114"/>
      <c r="J443" s="114"/>
      <c r="K443" s="120"/>
      <c r="L443" s="132" t="str">
        <f t="shared" si="6"/>
        <v>Няма избран разход</v>
      </c>
    </row>
    <row r="444" spans="1:12" x14ac:dyDescent="0.25">
      <c r="A444" s="69">
        <v>437</v>
      </c>
      <c r="B444" s="102" t="str">
        <f>IF(AND(C444&lt;&gt;"",C444&lt;&gt;" -  -  -  -  - "),VLOOKUP(C444,exp!$A$8:$B$507,2,FALSE),"")</f>
        <v/>
      </c>
      <c r="C444" s="60"/>
      <c r="D444" s="68"/>
      <c r="E444" s="60"/>
      <c r="F444" s="133" t="str">
        <f>IF(E444&gt;0,IF(ISERROR(VLOOKUP(E444,private!$S$2:$T$33,2,FALSE)),"Не е избран застраховател",VLOOKUP(E444,private!$S$2:$T$33,2,FALSE)),"Не е избран застраховател")</f>
        <v>Не е избран застраховател</v>
      </c>
      <c r="G444" s="119"/>
      <c r="H444" s="114"/>
      <c r="I444" s="114"/>
      <c r="J444" s="114"/>
      <c r="K444" s="120"/>
      <c r="L444" s="132" t="str">
        <f t="shared" si="6"/>
        <v>Няма избран разход</v>
      </c>
    </row>
    <row r="445" spans="1:12" x14ac:dyDescent="0.25">
      <c r="A445" s="69">
        <v>438</v>
      </c>
      <c r="B445" s="102" t="str">
        <f>IF(AND(C445&lt;&gt;"",C445&lt;&gt;" -  -  -  -  - "),VLOOKUP(C445,exp!$A$8:$B$507,2,FALSE),"")</f>
        <v/>
      </c>
      <c r="C445" s="60"/>
      <c r="D445" s="68"/>
      <c r="E445" s="60"/>
      <c r="F445" s="133" t="str">
        <f>IF(E445&gt;0,IF(ISERROR(VLOOKUP(E445,private!$S$2:$T$33,2,FALSE)),"Не е избран застраховател",VLOOKUP(E445,private!$S$2:$T$33,2,FALSE)),"Не е избран застраховател")</f>
        <v>Не е избран застраховател</v>
      </c>
      <c r="G445" s="119"/>
      <c r="H445" s="114"/>
      <c r="I445" s="114"/>
      <c r="J445" s="114"/>
      <c r="K445" s="120"/>
      <c r="L445" s="132" t="str">
        <f t="shared" si="6"/>
        <v>Няма избран разход</v>
      </c>
    </row>
    <row r="446" spans="1:12" x14ac:dyDescent="0.25">
      <c r="A446" s="69">
        <v>439</v>
      </c>
      <c r="B446" s="102" t="str">
        <f>IF(AND(C446&lt;&gt;"",C446&lt;&gt;" -  -  -  -  - "),VLOOKUP(C446,exp!$A$8:$B$507,2,FALSE),"")</f>
        <v/>
      </c>
      <c r="C446" s="60"/>
      <c r="D446" s="68"/>
      <c r="E446" s="60"/>
      <c r="F446" s="133" t="str">
        <f>IF(E446&gt;0,IF(ISERROR(VLOOKUP(E446,private!$S$2:$T$33,2,FALSE)),"Не е избран застраховател",VLOOKUP(E446,private!$S$2:$T$33,2,FALSE)),"Не е избран застраховател")</f>
        <v>Не е избран застраховател</v>
      </c>
      <c r="G446" s="119"/>
      <c r="H446" s="114"/>
      <c r="I446" s="114"/>
      <c r="J446" s="114"/>
      <c r="K446" s="120"/>
      <c r="L446" s="132" t="str">
        <f t="shared" si="6"/>
        <v>Няма избран разход</v>
      </c>
    </row>
    <row r="447" spans="1:12" x14ac:dyDescent="0.25">
      <c r="A447" s="69">
        <v>440</v>
      </c>
      <c r="B447" s="102" t="str">
        <f>IF(AND(C447&lt;&gt;"",C447&lt;&gt;" -  -  -  -  - "),VLOOKUP(C447,exp!$A$8:$B$507,2,FALSE),"")</f>
        <v/>
      </c>
      <c r="C447" s="60"/>
      <c r="D447" s="68"/>
      <c r="E447" s="60"/>
      <c r="F447" s="133" t="str">
        <f>IF(E447&gt;0,IF(ISERROR(VLOOKUP(E447,private!$S$2:$T$33,2,FALSE)),"Не е избран застраховател",VLOOKUP(E447,private!$S$2:$T$33,2,FALSE)),"Не е избран застраховател")</f>
        <v>Не е избран застраховател</v>
      </c>
      <c r="G447" s="119"/>
      <c r="H447" s="114"/>
      <c r="I447" s="114"/>
      <c r="J447" s="114"/>
      <c r="K447" s="120"/>
      <c r="L447" s="132" t="str">
        <f t="shared" si="6"/>
        <v>Няма избран разход</v>
      </c>
    </row>
    <row r="448" spans="1:12" x14ac:dyDescent="0.25">
      <c r="A448" s="69">
        <v>441</v>
      </c>
      <c r="B448" s="102" t="str">
        <f>IF(AND(C448&lt;&gt;"",C448&lt;&gt;" -  -  -  -  - "),VLOOKUP(C448,exp!$A$8:$B$507,2,FALSE),"")</f>
        <v/>
      </c>
      <c r="C448" s="60"/>
      <c r="D448" s="68"/>
      <c r="E448" s="60"/>
      <c r="F448" s="133" t="str">
        <f>IF(E448&gt;0,IF(ISERROR(VLOOKUP(E448,private!$S$2:$T$33,2,FALSE)),"Не е избран застраховател",VLOOKUP(E448,private!$S$2:$T$33,2,FALSE)),"Не е избран застраховател")</f>
        <v>Не е избран застраховател</v>
      </c>
      <c r="G448" s="119"/>
      <c r="H448" s="114"/>
      <c r="I448" s="114"/>
      <c r="J448" s="114"/>
      <c r="K448" s="120"/>
      <c r="L448" s="132" t="str">
        <f t="shared" si="6"/>
        <v>Няма избран разход</v>
      </c>
    </row>
    <row r="449" spans="1:12" x14ac:dyDescent="0.25">
      <c r="A449" s="69">
        <v>442</v>
      </c>
      <c r="B449" s="102" t="str">
        <f>IF(AND(C449&lt;&gt;"",C449&lt;&gt;" -  -  -  -  - "),VLOOKUP(C449,exp!$A$8:$B$507,2,FALSE),"")</f>
        <v/>
      </c>
      <c r="C449" s="60"/>
      <c r="D449" s="68"/>
      <c r="E449" s="60"/>
      <c r="F449" s="133" t="str">
        <f>IF(E449&gt;0,IF(ISERROR(VLOOKUP(E449,private!$S$2:$T$33,2,FALSE)),"Не е избран застраховател",VLOOKUP(E449,private!$S$2:$T$33,2,FALSE)),"Не е избран застраховател")</f>
        <v>Не е избран застраховател</v>
      </c>
      <c r="G449" s="119"/>
      <c r="H449" s="114"/>
      <c r="I449" s="114"/>
      <c r="J449" s="114"/>
      <c r="K449" s="120"/>
      <c r="L449" s="132" t="str">
        <f t="shared" si="6"/>
        <v>Няма избран разход</v>
      </c>
    </row>
    <row r="450" spans="1:12" x14ac:dyDescent="0.25">
      <c r="A450" s="69">
        <v>443</v>
      </c>
      <c r="B450" s="102" t="str">
        <f>IF(AND(C450&lt;&gt;"",C450&lt;&gt;" -  -  -  -  - "),VLOOKUP(C450,exp!$A$8:$B$507,2,FALSE),"")</f>
        <v/>
      </c>
      <c r="C450" s="60"/>
      <c r="D450" s="68"/>
      <c r="E450" s="60"/>
      <c r="F450" s="133" t="str">
        <f>IF(E450&gt;0,IF(ISERROR(VLOOKUP(E450,private!$S$2:$T$33,2,FALSE)),"Не е избран застраховател",VLOOKUP(E450,private!$S$2:$T$33,2,FALSE)),"Не е избран застраховател")</f>
        <v>Не е избран застраховател</v>
      </c>
      <c r="G450" s="119"/>
      <c r="H450" s="114"/>
      <c r="I450" s="114"/>
      <c r="J450" s="114"/>
      <c r="K450" s="120"/>
      <c r="L450" s="132" t="str">
        <f t="shared" si="6"/>
        <v>Няма избран разход</v>
      </c>
    </row>
    <row r="451" spans="1:12" x14ac:dyDescent="0.25">
      <c r="A451" s="69">
        <v>444</v>
      </c>
      <c r="B451" s="102" t="str">
        <f>IF(AND(C451&lt;&gt;"",C451&lt;&gt;" -  -  -  -  - "),VLOOKUP(C451,exp!$A$8:$B$507,2,FALSE),"")</f>
        <v/>
      </c>
      <c r="C451" s="60"/>
      <c r="D451" s="68"/>
      <c r="E451" s="60"/>
      <c r="F451" s="133" t="str">
        <f>IF(E451&gt;0,IF(ISERROR(VLOOKUP(E451,private!$S$2:$T$33,2,FALSE)),"Не е избран застраховател",VLOOKUP(E451,private!$S$2:$T$33,2,FALSE)),"Не е избран застраховател")</f>
        <v>Не е избран застраховател</v>
      </c>
      <c r="G451" s="119"/>
      <c r="H451" s="114"/>
      <c r="I451" s="114"/>
      <c r="J451" s="114"/>
      <c r="K451" s="120"/>
      <c r="L451" s="132" t="str">
        <f t="shared" si="6"/>
        <v>Няма избран разход</v>
      </c>
    </row>
    <row r="452" spans="1:12" x14ac:dyDescent="0.25">
      <c r="A452" s="69">
        <v>445</v>
      </c>
      <c r="B452" s="102" t="str">
        <f>IF(AND(C452&lt;&gt;"",C452&lt;&gt;" -  -  -  -  - "),VLOOKUP(C452,exp!$A$8:$B$507,2,FALSE),"")</f>
        <v/>
      </c>
      <c r="C452" s="60"/>
      <c r="D452" s="68"/>
      <c r="E452" s="60"/>
      <c r="F452" s="133" t="str">
        <f>IF(E452&gt;0,IF(ISERROR(VLOOKUP(E452,private!$S$2:$T$33,2,FALSE)),"Не е избран застраховател",VLOOKUP(E452,private!$S$2:$T$33,2,FALSE)),"Не е избран застраховател")</f>
        <v>Не е избран застраховател</v>
      </c>
      <c r="G452" s="119"/>
      <c r="H452" s="114"/>
      <c r="I452" s="114"/>
      <c r="J452" s="114"/>
      <c r="K452" s="120"/>
      <c r="L452" s="132" t="str">
        <f t="shared" si="6"/>
        <v>Няма избран разход</v>
      </c>
    </row>
    <row r="453" spans="1:12" x14ac:dyDescent="0.25">
      <c r="A453" s="69">
        <v>446</v>
      </c>
      <c r="B453" s="102" t="str">
        <f>IF(AND(C453&lt;&gt;"",C453&lt;&gt;" -  -  -  -  - "),VLOOKUP(C453,exp!$A$8:$B$507,2,FALSE),"")</f>
        <v/>
      </c>
      <c r="C453" s="60"/>
      <c r="D453" s="68"/>
      <c r="E453" s="60"/>
      <c r="F453" s="133" t="str">
        <f>IF(E453&gt;0,IF(ISERROR(VLOOKUP(E453,private!$S$2:$T$33,2,FALSE)),"Не е избран застраховател",VLOOKUP(E453,private!$S$2:$T$33,2,FALSE)),"Не е избран застраховател")</f>
        <v>Не е избран застраховател</v>
      </c>
      <c r="G453" s="119"/>
      <c r="H453" s="114"/>
      <c r="I453" s="114"/>
      <c r="J453" s="114"/>
      <c r="K453" s="120"/>
      <c r="L453" s="132" t="str">
        <f t="shared" si="6"/>
        <v>Няма избран разход</v>
      </c>
    </row>
    <row r="454" spans="1:12" x14ac:dyDescent="0.25">
      <c r="A454" s="69">
        <v>447</v>
      </c>
      <c r="B454" s="102" t="str">
        <f>IF(AND(C454&lt;&gt;"",C454&lt;&gt;" -  -  -  -  - "),VLOOKUP(C454,exp!$A$8:$B$507,2,FALSE),"")</f>
        <v/>
      </c>
      <c r="C454" s="60"/>
      <c r="D454" s="68"/>
      <c r="E454" s="60"/>
      <c r="F454" s="133" t="str">
        <f>IF(E454&gt;0,IF(ISERROR(VLOOKUP(E454,private!$S$2:$T$33,2,FALSE)),"Не е избран застраховател",VLOOKUP(E454,private!$S$2:$T$33,2,FALSE)),"Не е избран застраховател")</f>
        <v>Не е избран застраховател</v>
      </c>
      <c r="G454" s="119"/>
      <c r="H454" s="114"/>
      <c r="I454" s="114"/>
      <c r="J454" s="114"/>
      <c r="K454" s="120"/>
      <c r="L454" s="132" t="str">
        <f t="shared" si="6"/>
        <v>Няма избран разход</v>
      </c>
    </row>
    <row r="455" spans="1:12" x14ac:dyDescent="0.25">
      <c r="A455" s="69">
        <v>448</v>
      </c>
      <c r="B455" s="102" t="str">
        <f>IF(AND(C455&lt;&gt;"",C455&lt;&gt;" -  -  -  -  - "),VLOOKUP(C455,exp!$A$8:$B$507,2,FALSE),"")</f>
        <v/>
      </c>
      <c r="C455" s="60"/>
      <c r="D455" s="68"/>
      <c r="E455" s="60"/>
      <c r="F455" s="133" t="str">
        <f>IF(E455&gt;0,IF(ISERROR(VLOOKUP(E455,private!$S$2:$T$33,2,FALSE)),"Не е избран застраховател",VLOOKUP(E455,private!$S$2:$T$33,2,FALSE)),"Не е избран застраховател")</f>
        <v>Не е избран застраховател</v>
      </c>
      <c r="G455" s="119"/>
      <c r="H455" s="114"/>
      <c r="I455" s="114"/>
      <c r="J455" s="114"/>
      <c r="K455" s="120"/>
      <c r="L455" s="132" t="str">
        <f t="shared" si="6"/>
        <v>Няма избран разход</v>
      </c>
    </row>
    <row r="456" spans="1:12" x14ac:dyDescent="0.25">
      <c r="A456" s="69">
        <v>449</v>
      </c>
      <c r="B456" s="102" t="str">
        <f>IF(AND(C456&lt;&gt;"",C456&lt;&gt;" -  -  -  -  - "),VLOOKUP(C456,exp!$A$8:$B$507,2,FALSE),"")</f>
        <v/>
      </c>
      <c r="C456" s="60"/>
      <c r="D456" s="68"/>
      <c r="E456" s="60"/>
      <c r="F456" s="133" t="str">
        <f>IF(E456&gt;0,IF(ISERROR(VLOOKUP(E456,private!$S$2:$T$33,2,FALSE)),"Не е избран застраховател",VLOOKUP(E456,private!$S$2:$T$33,2,FALSE)),"Не е избран застраховател")</f>
        <v>Не е избран застраховател</v>
      </c>
      <c r="G456" s="119"/>
      <c r="H456" s="114"/>
      <c r="I456" s="114"/>
      <c r="J456" s="114"/>
      <c r="K456" s="120"/>
      <c r="L456" s="132" t="str">
        <f t="shared" si="6"/>
        <v>Няма избран разход</v>
      </c>
    </row>
    <row r="457" spans="1:12" x14ac:dyDescent="0.25">
      <c r="A457" s="69">
        <v>450</v>
      </c>
      <c r="B457" s="102" t="str">
        <f>IF(AND(C457&lt;&gt;"",C457&lt;&gt;" -  -  -  -  - "),VLOOKUP(C457,exp!$A$8:$B$507,2,FALSE),"")</f>
        <v/>
      </c>
      <c r="C457" s="60"/>
      <c r="D457" s="68"/>
      <c r="E457" s="60"/>
      <c r="F457" s="133" t="str">
        <f>IF(E457&gt;0,IF(ISERROR(VLOOKUP(E457,private!$S$2:$T$33,2,FALSE)),"Не е избран застраховател",VLOOKUP(E457,private!$S$2:$T$33,2,FALSE)),"Не е избран застраховател")</f>
        <v>Не е избран застраховател</v>
      </c>
      <c r="G457" s="119"/>
      <c r="H457" s="114"/>
      <c r="I457" s="114"/>
      <c r="J457" s="114"/>
      <c r="K457" s="120"/>
      <c r="L457" s="132" t="str">
        <f t="shared" ref="L457:L507" si="7">IF(B457&lt;&gt;"",IF(AND(D457&lt;&gt;"",E457&lt;&gt;"",G457&lt;&gt;"",H457&lt;&gt;"",I457&lt;&gt;"",J457&lt;&gt;"",K457&lt;&gt;""),"","Задължителни полета - Застраховател/Обезщетените/Номер полица/Дата/Премия"),"Няма избран разход")</f>
        <v>Няма избран разход</v>
      </c>
    </row>
    <row r="458" spans="1:12" x14ac:dyDescent="0.25">
      <c r="A458" s="69">
        <v>451</v>
      </c>
      <c r="B458" s="102" t="str">
        <f>IF(AND(C458&lt;&gt;"",C458&lt;&gt;" -  -  -  -  - "),VLOOKUP(C458,exp!$A$8:$B$507,2,FALSE),"")</f>
        <v/>
      </c>
      <c r="C458" s="60"/>
      <c r="D458" s="68"/>
      <c r="E458" s="60"/>
      <c r="F458" s="133" t="str">
        <f>IF(E458&gt;0,IF(ISERROR(VLOOKUP(E458,private!$S$2:$T$33,2,FALSE)),"Не е избран застраховател",VLOOKUP(E458,private!$S$2:$T$33,2,FALSE)),"Не е избран застраховател")</f>
        <v>Не е избран застраховател</v>
      </c>
      <c r="G458" s="119"/>
      <c r="H458" s="114"/>
      <c r="I458" s="114"/>
      <c r="J458" s="114"/>
      <c r="K458" s="120"/>
      <c r="L458" s="132" t="str">
        <f t="shared" si="7"/>
        <v>Няма избран разход</v>
      </c>
    </row>
    <row r="459" spans="1:12" x14ac:dyDescent="0.25">
      <c r="A459" s="69">
        <v>452</v>
      </c>
      <c r="B459" s="102" t="str">
        <f>IF(AND(C459&lt;&gt;"",C459&lt;&gt;" -  -  -  -  - "),VLOOKUP(C459,exp!$A$8:$B$507,2,FALSE),"")</f>
        <v/>
      </c>
      <c r="C459" s="60"/>
      <c r="D459" s="68"/>
      <c r="E459" s="60"/>
      <c r="F459" s="133" t="str">
        <f>IF(E459&gt;0,IF(ISERROR(VLOOKUP(E459,private!$S$2:$T$33,2,FALSE)),"Не е избран застраховател",VLOOKUP(E459,private!$S$2:$T$33,2,FALSE)),"Не е избран застраховател")</f>
        <v>Не е избран застраховател</v>
      </c>
      <c r="G459" s="119"/>
      <c r="H459" s="114"/>
      <c r="I459" s="114"/>
      <c r="J459" s="114"/>
      <c r="K459" s="120"/>
      <c r="L459" s="132" t="str">
        <f t="shared" si="7"/>
        <v>Няма избран разход</v>
      </c>
    </row>
    <row r="460" spans="1:12" x14ac:dyDescent="0.25">
      <c r="A460" s="69">
        <v>453</v>
      </c>
      <c r="B460" s="102" t="str">
        <f>IF(AND(C460&lt;&gt;"",C460&lt;&gt;" -  -  -  -  - "),VLOOKUP(C460,exp!$A$8:$B$507,2,FALSE),"")</f>
        <v/>
      </c>
      <c r="C460" s="60"/>
      <c r="D460" s="68"/>
      <c r="E460" s="60"/>
      <c r="F460" s="133" t="str">
        <f>IF(E460&gt;0,IF(ISERROR(VLOOKUP(E460,private!$S$2:$T$33,2,FALSE)),"Не е избран застраховател",VLOOKUP(E460,private!$S$2:$T$33,2,FALSE)),"Не е избран застраховател")</f>
        <v>Не е избран застраховател</v>
      </c>
      <c r="G460" s="119"/>
      <c r="H460" s="114"/>
      <c r="I460" s="114"/>
      <c r="J460" s="114"/>
      <c r="K460" s="120"/>
      <c r="L460" s="132" t="str">
        <f t="shared" si="7"/>
        <v>Няма избран разход</v>
      </c>
    </row>
    <row r="461" spans="1:12" x14ac:dyDescent="0.25">
      <c r="A461" s="69">
        <v>454</v>
      </c>
      <c r="B461" s="102" t="str">
        <f>IF(AND(C461&lt;&gt;"",C461&lt;&gt;" -  -  -  -  - "),VLOOKUP(C461,exp!$A$8:$B$507,2,FALSE),"")</f>
        <v/>
      </c>
      <c r="C461" s="60"/>
      <c r="D461" s="68"/>
      <c r="E461" s="60"/>
      <c r="F461" s="133" t="str">
        <f>IF(E461&gt;0,IF(ISERROR(VLOOKUP(E461,private!$S$2:$T$33,2,FALSE)),"Не е избран застраховател",VLOOKUP(E461,private!$S$2:$T$33,2,FALSE)),"Не е избран застраховател")</f>
        <v>Не е избран застраховател</v>
      </c>
      <c r="G461" s="119"/>
      <c r="H461" s="114"/>
      <c r="I461" s="114"/>
      <c r="J461" s="114"/>
      <c r="K461" s="120"/>
      <c r="L461" s="132" t="str">
        <f t="shared" si="7"/>
        <v>Няма избран разход</v>
      </c>
    </row>
    <row r="462" spans="1:12" x14ac:dyDescent="0.25">
      <c r="A462" s="69">
        <v>455</v>
      </c>
      <c r="B462" s="102" t="str">
        <f>IF(AND(C462&lt;&gt;"",C462&lt;&gt;" -  -  -  -  - "),VLOOKUP(C462,exp!$A$8:$B$507,2,FALSE),"")</f>
        <v/>
      </c>
      <c r="C462" s="60"/>
      <c r="D462" s="68"/>
      <c r="E462" s="60"/>
      <c r="F462" s="133" t="str">
        <f>IF(E462&gt;0,IF(ISERROR(VLOOKUP(E462,private!$S$2:$T$33,2,FALSE)),"Не е избран застраховател",VLOOKUP(E462,private!$S$2:$T$33,2,FALSE)),"Не е избран застраховател")</f>
        <v>Не е избран застраховател</v>
      </c>
      <c r="G462" s="119"/>
      <c r="H462" s="114"/>
      <c r="I462" s="114"/>
      <c r="J462" s="114"/>
      <c r="K462" s="120"/>
      <c r="L462" s="132" t="str">
        <f t="shared" si="7"/>
        <v>Няма избран разход</v>
      </c>
    </row>
    <row r="463" spans="1:12" x14ac:dyDescent="0.25">
      <c r="A463" s="69">
        <v>456</v>
      </c>
      <c r="B463" s="102" t="str">
        <f>IF(AND(C463&lt;&gt;"",C463&lt;&gt;" -  -  -  -  - "),VLOOKUP(C463,exp!$A$8:$B$507,2,FALSE),"")</f>
        <v/>
      </c>
      <c r="C463" s="60"/>
      <c r="D463" s="68"/>
      <c r="E463" s="60"/>
      <c r="F463" s="133" t="str">
        <f>IF(E463&gt;0,IF(ISERROR(VLOOKUP(E463,private!$S$2:$T$33,2,FALSE)),"Не е избран застраховател",VLOOKUP(E463,private!$S$2:$T$33,2,FALSE)),"Не е избран застраховател")</f>
        <v>Не е избран застраховател</v>
      </c>
      <c r="G463" s="119"/>
      <c r="H463" s="114"/>
      <c r="I463" s="114"/>
      <c r="J463" s="114"/>
      <c r="K463" s="120"/>
      <c r="L463" s="132" t="str">
        <f t="shared" si="7"/>
        <v>Няма избран разход</v>
      </c>
    </row>
    <row r="464" spans="1:12" x14ac:dyDescent="0.25">
      <c r="A464" s="69">
        <v>457</v>
      </c>
      <c r="B464" s="102" t="str">
        <f>IF(AND(C464&lt;&gt;"",C464&lt;&gt;" -  -  -  -  - "),VLOOKUP(C464,exp!$A$8:$B$507,2,FALSE),"")</f>
        <v/>
      </c>
      <c r="C464" s="60"/>
      <c r="D464" s="68"/>
      <c r="E464" s="60"/>
      <c r="F464" s="133" t="str">
        <f>IF(E464&gt;0,IF(ISERROR(VLOOKUP(E464,private!$S$2:$T$33,2,FALSE)),"Не е избран застраховател",VLOOKUP(E464,private!$S$2:$T$33,2,FALSE)),"Не е избран застраховател")</f>
        <v>Не е избран застраховател</v>
      </c>
      <c r="G464" s="119"/>
      <c r="H464" s="114"/>
      <c r="I464" s="114"/>
      <c r="J464" s="114"/>
      <c r="K464" s="120"/>
      <c r="L464" s="132" t="str">
        <f t="shared" si="7"/>
        <v>Няма избран разход</v>
      </c>
    </row>
    <row r="465" spans="1:12" x14ac:dyDescent="0.25">
      <c r="A465" s="69">
        <v>458</v>
      </c>
      <c r="B465" s="102" t="str">
        <f>IF(AND(C465&lt;&gt;"",C465&lt;&gt;" -  -  -  -  - "),VLOOKUP(C465,exp!$A$8:$B$507,2,FALSE),"")</f>
        <v/>
      </c>
      <c r="C465" s="60"/>
      <c r="D465" s="68"/>
      <c r="E465" s="60"/>
      <c r="F465" s="133" t="str">
        <f>IF(E465&gt;0,IF(ISERROR(VLOOKUP(E465,private!$S$2:$T$33,2,FALSE)),"Не е избран застраховател",VLOOKUP(E465,private!$S$2:$T$33,2,FALSE)),"Не е избран застраховател")</f>
        <v>Не е избран застраховател</v>
      </c>
      <c r="G465" s="119"/>
      <c r="H465" s="114"/>
      <c r="I465" s="114"/>
      <c r="J465" s="114"/>
      <c r="K465" s="120"/>
      <c r="L465" s="132" t="str">
        <f t="shared" si="7"/>
        <v>Няма избран разход</v>
      </c>
    </row>
    <row r="466" spans="1:12" x14ac:dyDescent="0.25">
      <c r="A466" s="69">
        <v>459</v>
      </c>
      <c r="B466" s="102" t="str">
        <f>IF(AND(C466&lt;&gt;"",C466&lt;&gt;" -  -  -  -  - "),VLOOKUP(C466,exp!$A$8:$B$507,2,FALSE),"")</f>
        <v/>
      </c>
      <c r="C466" s="60"/>
      <c r="D466" s="68"/>
      <c r="E466" s="60"/>
      <c r="F466" s="133" t="str">
        <f>IF(E466&gt;0,IF(ISERROR(VLOOKUP(E466,private!$S$2:$T$33,2,FALSE)),"Не е избран застраховател",VLOOKUP(E466,private!$S$2:$T$33,2,FALSE)),"Не е избран застраховател")</f>
        <v>Не е избран застраховател</v>
      </c>
      <c r="G466" s="119"/>
      <c r="H466" s="114"/>
      <c r="I466" s="114"/>
      <c r="J466" s="114"/>
      <c r="K466" s="120"/>
      <c r="L466" s="132" t="str">
        <f t="shared" si="7"/>
        <v>Няма избран разход</v>
      </c>
    </row>
    <row r="467" spans="1:12" x14ac:dyDescent="0.25">
      <c r="A467" s="69">
        <v>460</v>
      </c>
      <c r="B467" s="102" t="str">
        <f>IF(AND(C467&lt;&gt;"",C467&lt;&gt;" -  -  -  -  - "),VLOOKUP(C467,exp!$A$8:$B$507,2,FALSE),"")</f>
        <v/>
      </c>
      <c r="C467" s="60"/>
      <c r="D467" s="68"/>
      <c r="E467" s="60"/>
      <c r="F467" s="133" t="str">
        <f>IF(E467&gt;0,IF(ISERROR(VLOOKUP(E467,private!$S$2:$T$33,2,FALSE)),"Не е избран застраховател",VLOOKUP(E467,private!$S$2:$T$33,2,FALSE)),"Не е избран застраховател")</f>
        <v>Не е избран застраховател</v>
      </c>
      <c r="G467" s="119"/>
      <c r="H467" s="114"/>
      <c r="I467" s="114"/>
      <c r="J467" s="114"/>
      <c r="K467" s="120"/>
      <c r="L467" s="132" t="str">
        <f t="shared" si="7"/>
        <v>Няма избран разход</v>
      </c>
    </row>
    <row r="468" spans="1:12" x14ac:dyDescent="0.25">
      <c r="A468" s="69">
        <v>461</v>
      </c>
      <c r="B468" s="102" t="str">
        <f>IF(AND(C468&lt;&gt;"",C468&lt;&gt;" -  -  -  -  - "),VLOOKUP(C468,exp!$A$8:$B$507,2,FALSE),"")</f>
        <v/>
      </c>
      <c r="C468" s="60"/>
      <c r="D468" s="68"/>
      <c r="E468" s="60"/>
      <c r="F468" s="133" t="str">
        <f>IF(E468&gt;0,IF(ISERROR(VLOOKUP(E468,private!$S$2:$T$33,2,FALSE)),"Не е избран застраховател",VLOOKUP(E468,private!$S$2:$T$33,2,FALSE)),"Не е избран застраховател")</f>
        <v>Не е избран застраховател</v>
      </c>
      <c r="G468" s="119"/>
      <c r="H468" s="114"/>
      <c r="I468" s="114"/>
      <c r="J468" s="114"/>
      <c r="K468" s="120"/>
      <c r="L468" s="132" t="str">
        <f t="shared" si="7"/>
        <v>Няма избран разход</v>
      </c>
    </row>
    <row r="469" spans="1:12" x14ac:dyDescent="0.25">
      <c r="A469" s="69">
        <v>462</v>
      </c>
      <c r="B469" s="102" t="str">
        <f>IF(AND(C469&lt;&gt;"",C469&lt;&gt;" -  -  -  -  - "),VLOOKUP(C469,exp!$A$8:$B$507,2,FALSE),"")</f>
        <v/>
      </c>
      <c r="C469" s="60"/>
      <c r="D469" s="68"/>
      <c r="E469" s="60"/>
      <c r="F469" s="133" t="str">
        <f>IF(E469&gt;0,IF(ISERROR(VLOOKUP(E469,private!$S$2:$T$33,2,FALSE)),"Не е избран застраховател",VLOOKUP(E469,private!$S$2:$T$33,2,FALSE)),"Не е избран застраховател")</f>
        <v>Не е избран застраховател</v>
      </c>
      <c r="G469" s="119"/>
      <c r="H469" s="114"/>
      <c r="I469" s="114"/>
      <c r="J469" s="114"/>
      <c r="K469" s="120"/>
      <c r="L469" s="132" t="str">
        <f t="shared" si="7"/>
        <v>Няма избран разход</v>
      </c>
    </row>
    <row r="470" spans="1:12" x14ac:dyDescent="0.25">
      <c r="A470" s="69">
        <v>463</v>
      </c>
      <c r="B470" s="102" t="str">
        <f>IF(AND(C470&lt;&gt;"",C470&lt;&gt;" -  -  -  -  - "),VLOOKUP(C470,exp!$A$8:$B$507,2,FALSE),"")</f>
        <v/>
      </c>
      <c r="C470" s="60"/>
      <c r="D470" s="68"/>
      <c r="E470" s="60"/>
      <c r="F470" s="133" t="str">
        <f>IF(E470&gt;0,IF(ISERROR(VLOOKUP(E470,private!$S$2:$T$33,2,FALSE)),"Не е избран застраховател",VLOOKUP(E470,private!$S$2:$T$33,2,FALSE)),"Не е избран застраховател")</f>
        <v>Не е избран застраховател</v>
      </c>
      <c r="G470" s="119"/>
      <c r="H470" s="114"/>
      <c r="I470" s="114"/>
      <c r="J470" s="114"/>
      <c r="K470" s="120"/>
      <c r="L470" s="132" t="str">
        <f t="shared" si="7"/>
        <v>Няма избран разход</v>
      </c>
    </row>
    <row r="471" spans="1:12" x14ac:dyDescent="0.25">
      <c r="A471" s="69">
        <v>464</v>
      </c>
      <c r="B471" s="102" t="str">
        <f>IF(AND(C471&lt;&gt;"",C471&lt;&gt;" -  -  -  -  - "),VLOOKUP(C471,exp!$A$8:$B$507,2,FALSE),"")</f>
        <v/>
      </c>
      <c r="C471" s="60"/>
      <c r="D471" s="68"/>
      <c r="E471" s="60"/>
      <c r="F471" s="133" t="str">
        <f>IF(E471&gt;0,IF(ISERROR(VLOOKUP(E471,private!$S$2:$T$33,2,FALSE)),"Не е избран застраховател",VLOOKUP(E471,private!$S$2:$T$33,2,FALSE)),"Не е избран застраховател")</f>
        <v>Не е избран застраховател</v>
      </c>
      <c r="G471" s="119"/>
      <c r="H471" s="114"/>
      <c r="I471" s="114"/>
      <c r="J471" s="114"/>
      <c r="K471" s="120"/>
      <c r="L471" s="132" t="str">
        <f t="shared" si="7"/>
        <v>Няма избран разход</v>
      </c>
    </row>
    <row r="472" spans="1:12" x14ac:dyDescent="0.25">
      <c r="A472" s="69">
        <v>465</v>
      </c>
      <c r="B472" s="102" t="str">
        <f>IF(AND(C472&lt;&gt;"",C472&lt;&gt;" -  -  -  -  - "),VLOOKUP(C472,exp!$A$8:$B$507,2,FALSE),"")</f>
        <v/>
      </c>
      <c r="C472" s="60"/>
      <c r="D472" s="68"/>
      <c r="E472" s="60"/>
      <c r="F472" s="133" t="str">
        <f>IF(E472&gt;0,IF(ISERROR(VLOOKUP(E472,private!$S$2:$T$33,2,FALSE)),"Не е избран застраховател",VLOOKUP(E472,private!$S$2:$T$33,2,FALSE)),"Не е избран застраховател")</f>
        <v>Не е избран застраховател</v>
      </c>
      <c r="G472" s="119"/>
      <c r="H472" s="114"/>
      <c r="I472" s="114"/>
      <c r="J472" s="114"/>
      <c r="K472" s="120"/>
      <c r="L472" s="132" t="str">
        <f t="shared" si="7"/>
        <v>Няма избран разход</v>
      </c>
    </row>
    <row r="473" spans="1:12" x14ac:dyDescent="0.25">
      <c r="A473" s="69">
        <v>466</v>
      </c>
      <c r="B473" s="102" t="str">
        <f>IF(AND(C473&lt;&gt;"",C473&lt;&gt;" -  -  -  -  - "),VLOOKUP(C473,exp!$A$8:$B$507,2,FALSE),"")</f>
        <v/>
      </c>
      <c r="C473" s="60"/>
      <c r="D473" s="68"/>
      <c r="E473" s="60"/>
      <c r="F473" s="133" t="str">
        <f>IF(E473&gt;0,IF(ISERROR(VLOOKUP(E473,private!$S$2:$T$33,2,FALSE)),"Не е избран застраховател",VLOOKUP(E473,private!$S$2:$T$33,2,FALSE)),"Не е избран застраховател")</f>
        <v>Не е избран застраховател</v>
      </c>
      <c r="G473" s="119"/>
      <c r="H473" s="114"/>
      <c r="I473" s="114"/>
      <c r="J473" s="114"/>
      <c r="K473" s="120"/>
      <c r="L473" s="132" t="str">
        <f t="shared" si="7"/>
        <v>Няма избран разход</v>
      </c>
    </row>
    <row r="474" spans="1:12" x14ac:dyDescent="0.25">
      <c r="A474" s="69">
        <v>467</v>
      </c>
      <c r="B474" s="102" t="str">
        <f>IF(AND(C474&lt;&gt;"",C474&lt;&gt;" -  -  -  -  - "),VLOOKUP(C474,exp!$A$8:$B$507,2,FALSE),"")</f>
        <v/>
      </c>
      <c r="C474" s="60"/>
      <c r="D474" s="68"/>
      <c r="E474" s="60"/>
      <c r="F474" s="133" t="str">
        <f>IF(E474&gt;0,IF(ISERROR(VLOOKUP(E474,private!$S$2:$T$33,2,FALSE)),"Не е избран застраховател",VLOOKUP(E474,private!$S$2:$T$33,2,FALSE)),"Не е избран застраховател")</f>
        <v>Не е избран застраховател</v>
      </c>
      <c r="G474" s="119"/>
      <c r="H474" s="114"/>
      <c r="I474" s="114"/>
      <c r="J474" s="114"/>
      <c r="K474" s="120"/>
      <c r="L474" s="132" t="str">
        <f t="shared" si="7"/>
        <v>Няма избран разход</v>
      </c>
    </row>
    <row r="475" spans="1:12" x14ac:dyDescent="0.25">
      <c r="A475" s="69">
        <v>468</v>
      </c>
      <c r="B475" s="102" t="str">
        <f>IF(AND(C475&lt;&gt;"",C475&lt;&gt;" -  -  -  -  - "),VLOOKUP(C475,exp!$A$8:$B$507,2,FALSE),"")</f>
        <v/>
      </c>
      <c r="C475" s="60"/>
      <c r="D475" s="68"/>
      <c r="E475" s="60"/>
      <c r="F475" s="133" t="str">
        <f>IF(E475&gt;0,IF(ISERROR(VLOOKUP(E475,private!$S$2:$T$33,2,FALSE)),"Не е избран застраховател",VLOOKUP(E475,private!$S$2:$T$33,2,FALSE)),"Не е избран застраховател")</f>
        <v>Не е избран застраховател</v>
      </c>
      <c r="G475" s="119"/>
      <c r="H475" s="114"/>
      <c r="I475" s="114"/>
      <c r="J475" s="114"/>
      <c r="K475" s="120"/>
      <c r="L475" s="132" t="str">
        <f t="shared" si="7"/>
        <v>Няма избран разход</v>
      </c>
    </row>
    <row r="476" spans="1:12" x14ac:dyDescent="0.25">
      <c r="A476" s="69">
        <v>469</v>
      </c>
      <c r="B476" s="102" t="str">
        <f>IF(AND(C476&lt;&gt;"",C476&lt;&gt;" -  -  -  -  - "),VLOOKUP(C476,exp!$A$8:$B$507,2,FALSE),"")</f>
        <v/>
      </c>
      <c r="C476" s="60"/>
      <c r="D476" s="68"/>
      <c r="E476" s="60"/>
      <c r="F476" s="133" t="str">
        <f>IF(E476&gt;0,IF(ISERROR(VLOOKUP(E476,private!$S$2:$T$33,2,FALSE)),"Не е избран застраховател",VLOOKUP(E476,private!$S$2:$T$33,2,FALSE)),"Не е избран застраховател")</f>
        <v>Не е избран застраховател</v>
      </c>
      <c r="G476" s="119"/>
      <c r="H476" s="114"/>
      <c r="I476" s="114"/>
      <c r="J476" s="114"/>
      <c r="K476" s="120"/>
      <c r="L476" s="132" t="str">
        <f t="shared" si="7"/>
        <v>Няма избран разход</v>
      </c>
    </row>
    <row r="477" spans="1:12" x14ac:dyDescent="0.25">
      <c r="A477" s="69">
        <v>470</v>
      </c>
      <c r="B477" s="102" t="str">
        <f>IF(AND(C477&lt;&gt;"",C477&lt;&gt;" -  -  -  -  - "),VLOOKUP(C477,exp!$A$8:$B$507,2,FALSE),"")</f>
        <v/>
      </c>
      <c r="C477" s="60"/>
      <c r="D477" s="68"/>
      <c r="E477" s="60"/>
      <c r="F477" s="133" t="str">
        <f>IF(E477&gt;0,IF(ISERROR(VLOOKUP(E477,private!$S$2:$T$33,2,FALSE)),"Не е избран застраховател",VLOOKUP(E477,private!$S$2:$T$33,2,FALSE)),"Не е избран застраховател")</f>
        <v>Не е избран застраховател</v>
      </c>
      <c r="G477" s="119"/>
      <c r="H477" s="114"/>
      <c r="I477" s="114"/>
      <c r="J477" s="114"/>
      <c r="K477" s="120"/>
      <c r="L477" s="132" t="str">
        <f t="shared" si="7"/>
        <v>Няма избран разход</v>
      </c>
    </row>
    <row r="478" spans="1:12" x14ac:dyDescent="0.25">
      <c r="A478" s="69">
        <v>471</v>
      </c>
      <c r="B478" s="102" t="str">
        <f>IF(AND(C478&lt;&gt;"",C478&lt;&gt;" -  -  -  -  - "),VLOOKUP(C478,exp!$A$8:$B$507,2,FALSE),"")</f>
        <v/>
      </c>
      <c r="C478" s="60"/>
      <c r="D478" s="68"/>
      <c r="E478" s="60"/>
      <c r="F478" s="133" t="str">
        <f>IF(E478&gt;0,IF(ISERROR(VLOOKUP(E478,private!$S$2:$T$33,2,FALSE)),"Не е избран застраховател",VLOOKUP(E478,private!$S$2:$T$33,2,FALSE)),"Не е избран застраховател")</f>
        <v>Не е избран застраховател</v>
      </c>
      <c r="G478" s="119"/>
      <c r="H478" s="114"/>
      <c r="I478" s="114"/>
      <c r="J478" s="114"/>
      <c r="K478" s="120"/>
      <c r="L478" s="132" t="str">
        <f t="shared" si="7"/>
        <v>Няма избран разход</v>
      </c>
    </row>
    <row r="479" spans="1:12" x14ac:dyDescent="0.25">
      <c r="A479" s="69">
        <v>472</v>
      </c>
      <c r="B479" s="102" t="str">
        <f>IF(AND(C479&lt;&gt;"",C479&lt;&gt;" -  -  -  -  - "),VLOOKUP(C479,exp!$A$8:$B$507,2,FALSE),"")</f>
        <v/>
      </c>
      <c r="C479" s="60"/>
      <c r="D479" s="68"/>
      <c r="E479" s="60"/>
      <c r="F479" s="133" t="str">
        <f>IF(E479&gt;0,IF(ISERROR(VLOOKUP(E479,private!$S$2:$T$33,2,FALSE)),"Не е избран застраховател",VLOOKUP(E479,private!$S$2:$T$33,2,FALSE)),"Не е избран застраховател")</f>
        <v>Не е избран застраховател</v>
      </c>
      <c r="G479" s="119"/>
      <c r="H479" s="114"/>
      <c r="I479" s="114"/>
      <c r="J479" s="114"/>
      <c r="K479" s="120"/>
      <c r="L479" s="132" t="str">
        <f t="shared" si="7"/>
        <v>Няма избран разход</v>
      </c>
    </row>
    <row r="480" spans="1:12" x14ac:dyDescent="0.25">
      <c r="A480" s="69">
        <v>473</v>
      </c>
      <c r="B480" s="102" t="str">
        <f>IF(AND(C480&lt;&gt;"",C480&lt;&gt;" -  -  -  -  - "),VLOOKUP(C480,exp!$A$8:$B$507,2,FALSE),"")</f>
        <v/>
      </c>
      <c r="C480" s="60"/>
      <c r="D480" s="68"/>
      <c r="E480" s="60"/>
      <c r="F480" s="133" t="str">
        <f>IF(E480&gt;0,IF(ISERROR(VLOOKUP(E480,private!$S$2:$T$33,2,FALSE)),"Не е избран застраховател",VLOOKUP(E480,private!$S$2:$T$33,2,FALSE)),"Не е избран застраховател")</f>
        <v>Не е избран застраховател</v>
      </c>
      <c r="G480" s="119"/>
      <c r="H480" s="114"/>
      <c r="I480" s="114"/>
      <c r="J480" s="114"/>
      <c r="K480" s="120"/>
      <c r="L480" s="132" t="str">
        <f t="shared" si="7"/>
        <v>Няма избран разход</v>
      </c>
    </row>
    <row r="481" spans="1:12" x14ac:dyDescent="0.25">
      <c r="A481" s="69">
        <v>474</v>
      </c>
      <c r="B481" s="102" t="str">
        <f>IF(AND(C481&lt;&gt;"",C481&lt;&gt;" -  -  -  -  - "),VLOOKUP(C481,exp!$A$8:$B$507,2,FALSE),"")</f>
        <v/>
      </c>
      <c r="C481" s="60"/>
      <c r="D481" s="68"/>
      <c r="E481" s="60"/>
      <c r="F481" s="133" t="str">
        <f>IF(E481&gt;0,IF(ISERROR(VLOOKUP(E481,private!$S$2:$T$33,2,FALSE)),"Не е избран застраховател",VLOOKUP(E481,private!$S$2:$T$33,2,FALSE)),"Не е избран застраховател")</f>
        <v>Не е избран застраховател</v>
      </c>
      <c r="G481" s="119"/>
      <c r="H481" s="114"/>
      <c r="I481" s="114"/>
      <c r="J481" s="114"/>
      <c r="K481" s="120"/>
      <c r="L481" s="132" t="str">
        <f t="shared" si="7"/>
        <v>Няма избран разход</v>
      </c>
    </row>
    <row r="482" spans="1:12" x14ac:dyDescent="0.25">
      <c r="A482" s="69">
        <v>475</v>
      </c>
      <c r="B482" s="102" t="str">
        <f>IF(AND(C482&lt;&gt;"",C482&lt;&gt;" -  -  -  -  - "),VLOOKUP(C482,exp!$A$8:$B$507,2,FALSE),"")</f>
        <v/>
      </c>
      <c r="C482" s="60"/>
      <c r="D482" s="68"/>
      <c r="E482" s="60"/>
      <c r="F482" s="133" t="str">
        <f>IF(E482&gt;0,IF(ISERROR(VLOOKUP(E482,private!$S$2:$T$33,2,FALSE)),"Не е избран застраховател",VLOOKUP(E482,private!$S$2:$T$33,2,FALSE)),"Не е избран застраховател")</f>
        <v>Не е избран застраховател</v>
      </c>
      <c r="G482" s="119"/>
      <c r="H482" s="114"/>
      <c r="I482" s="114"/>
      <c r="J482" s="114"/>
      <c r="K482" s="120"/>
      <c r="L482" s="132" t="str">
        <f t="shared" si="7"/>
        <v>Няма избран разход</v>
      </c>
    </row>
    <row r="483" spans="1:12" x14ac:dyDescent="0.25">
      <c r="A483" s="69">
        <v>476</v>
      </c>
      <c r="B483" s="102" t="str">
        <f>IF(AND(C483&lt;&gt;"",C483&lt;&gt;" -  -  -  -  - "),VLOOKUP(C483,exp!$A$8:$B$507,2,FALSE),"")</f>
        <v/>
      </c>
      <c r="C483" s="60"/>
      <c r="D483" s="68"/>
      <c r="E483" s="60"/>
      <c r="F483" s="133" t="str">
        <f>IF(E483&gt;0,IF(ISERROR(VLOOKUP(E483,private!$S$2:$T$33,2,FALSE)),"Не е избран застраховател",VLOOKUP(E483,private!$S$2:$T$33,2,FALSE)),"Не е избран застраховател")</f>
        <v>Не е избран застраховател</v>
      </c>
      <c r="G483" s="119"/>
      <c r="H483" s="114"/>
      <c r="I483" s="114"/>
      <c r="J483" s="114"/>
      <c r="K483" s="120"/>
      <c r="L483" s="132" t="str">
        <f t="shared" si="7"/>
        <v>Няма избран разход</v>
      </c>
    </row>
    <row r="484" spans="1:12" x14ac:dyDescent="0.25">
      <c r="A484" s="69">
        <v>477</v>
      </c>
      <c r="B484" s="102" t="str">
        <f>IF(AND(C484&lt;&gt;"",C484&lt;&gt;" -  -  -  -  - "),VLOOKUP(C484,exp!$A$8:$B$507,2,FALSE),"")</f>
        <v/>
      </c>
      <c r="C484" s="60"/>
      <c r="D484" s="68"/>
      <c r="E484" s="60"/>
      <c r="F484" s="133" t="str">
        <f>IF(E484&gt;0,IF(ISERROR(VLOOKUP(E484,private!$S$2:$T$33,2,FALSE)),"Не е избран застраховател",VLOOKUP(E484,private!$S$2:$T$33,2,FALSE)),"Не е избран застраховател")</f>
        <v>Не е избран застраховател</v>
      </c>
      <c r="G484" s="119"/>
      <c r="H484" s="114"/>
      <c r="I484" s="114"/>
      <c r="J484" s="114"/>
      <c r="K484" s="120"/>
      <c r="L484" s="132" t="str">
        <f t="shared" si="7"/>
        <v>Няма избран разход</v>
      </c>
    </row>
    <row r="485" spans="1:12" x14ac:dyDescent="0.25">
      <c r="A485" s="69">
        <v>478</v>
      </c>
      <c r="B485" s="102" t="str">
        <f>IF(AND(C485&lt;&gt;"",C485&lt;&gt;" -  -  -  -  - "),VLOOKUP(C485,exp!$A$8:$B$507,2,FALSE),"")</f>
        <v/>
      </c>
      <c r="C485" s="60"/>
      <c r="D485" s="68"/>
      <c r="E485" s="60"/>
      <c r="F485" s="133" t="str">
        <f>IF(E485&gt;0,IF(ISERROR(VLOOKUP(E485,private!$S$2:$T$33,2,FALSE)),"Не е избран застраховател",VLOOKUP(E485,private!$S$2:$T$33,2,FALSE)),"Не е избран застраховател")</f>
        <v>Не е избран застраховател</v>
      </c>
      <c r="G485" s="119"/>
      <c r="H485" s="114"/>
      <c r="I485" s="114"/>
      <c r="J485" s="114"/>
      <c r="K485" s="120"/>
      <c r="L485" s="132" t="str">
        <f t="shared" si="7"/>
        <v>Няма избран разход</v>
      </c>
    </row>
    <row r="486" spans="1:12" x14ac:dyDescent="0.25">
      <c r="A486" s="69">
        <v>479</v>
      </c>
      <c r="B486" s="102" t="str">
        <f>IF(AND(C486&lt;&gt;"",C486&lt;&gt;" -  -  -  -  - "),VLOOKUP(C486,exp!$A$8:$B$507,2,FALSE),"")</f>
        <v/>
      </c>
      <c r="C486" s="60"/>
      <c r="D486" s="68"/>
      <c r="E486" s="60"/>
      <c r="F486" s="133" t="str">
        <f>IF(E486&gt;0,IF(ISERROR(VLOOKUP(E486,private!$S$2:$T$33,2,FALSE)),"Не е избран застраховател",VLOOKUP(E486,private!$S$2:$T$33,2,FALSE)),"Не е избран застраховател")</f>
        <v>Не е избран застраховател</v>
      </c>
      <c r="G486" s="119"/>
      <c r="H486" s="114"/>
      <c r="I486" s="114"/>
      <c r="J486" s="114"/>
      <c r="K486" s="120"/>
      <c r="L486" s="132" t="str">
        <f t="shared" si="7"/>
        <v>Няма избран разход</v>
      </c>
    </row>
    <row r="487" spans="1:12" x14ac:dyDescent="0.25">
      <c r="A487" s="69">
        <v>480</v>
      </c>
      <c r="B487" s="102" t="str">
        <f>IF(AND(C487&lt;&gt;"",C487&lt;&gt;" -  -  -  -  - "),VLOOKUP(C487,exp!$A$8:$B$507,2,FALSE),"")</f>
        <v/>
      </c>
      <c r="C487" s="60"/>
      <c r="D487" s="68"/>
      <c r="E487" s="60"/>
      <c r="F487" s="133" t="str">
        <f>IF(E487&gt;0,IF(ISERROR(VLOOKUP(E487,private!$S$2:$T$33,2,FALSE)),"Не е избран застраховател",VLOOKUP(E487,private!$S$2:$T$33,2,FALSE)),"Не е избран застраховател")</f>
        <v>Не е избран застраховател</v>
      </c>
      <c r="G487" s="119"/>
      <c r="H487" s="114"/>
      <c r="I487" s="114"/>
      <c r="J487" s="114"/>
      <c r="K487" s="120"/>
      <c r="L487" s="132" t="str">
        <f t="shared" si="7"/>
        <v>Няма избран разход</v>
      </c>
    </row>
    <row r="488" spans="1:12" x14ac:dyDescent="0.25">
      <c r="A488" s="69">
        <v>481</v>
      </c>
      <c r="B488" s="102" t="str">
        <f>IF(AND(C488&lt;&gt;"",C488&lt;&gt;" -  -  -  -  - "),VLOOKUP(C488,exp!$A$8:$B$507,2,FALSE),"")</f>
        <v/>
      </c>
      <c r="C488" s="60"/>
      <c r="D488" s="68"/>
      <c r="E488" s="60"/>
      <c r="F488" s="133" t="str">
        <f>IF(E488&gt;0,IF(ISERROR(VLOOKUP(E488,private!$S$2:$T$33,2,FALSE)),"Не е избран застраховател",VLOOKUP(E488,private!$S$2:$T$33,2,FALSE)),"Не е избран застраховател")</f>
        <v>Не е избран застраховател</v>
      </c>
      <c r="G488" s="119"/>
      <c r="H488" s="114"/>
      <c r="I488" s="114"/>
      <c r="J488" s="114"/>
      <c r="K488" s="120"/>
      <c r="L488" s="132" t="str">
        <f t="shared" si="7"/>
        <v>Няма избран разход</v>
      </c>
    </row>
    <row r="489" spans="1:12" x14ac:dyDescent="0.25">
      <c r="A489" s="69">
        <v>482</v>
      </c>
      <c r="B489" s="102" t="str">
        <f>IF(AND(C489&lt;&gt;"",C489&lt;&gt;" -  -  -  -  - "),VLOOKUP(C489,exp!$A$8:$B$507,2,FALSE),"")</f>
        <v/>
      </c>
      <c r="C489" s="60"/>
      <c r="D489" s="68"/>
      <c r="E489" s="60"/>
      <c r="F489" s="133" t="str">
        <f>IF(E489&gt;0,IF(ISERROR(VLOOKUP(E489,private!$S$2:$T$33,2,FALSE)),"Не е избран застраховател",VLOOKUP(E489,private!$S$2:$T$33,2,FALSE)),"Не е избран застраховател")</f>
        <v>Не е избран застраховател</v>
      </c>
      <c r="G489" s="119"/>
      <c r="H489" s="114"/>
      <c r="I489" s="114"/>
      <c r="J489" s="114"/>
      <c r="K489" s="120"/>
      <c r="L489" s="132" t="str">
        <f t="shared" si="7"/>
        <v>Няма избран разход</v>
      </c>
    </row>
    <row r="490" spans="1:12" x14ac:dyDescent="0.25">
      <c r="A490" s="69">
        <v>483</v>
      </c>
      <c r="B490" s="102" t="str">
        <f>IF(AND(C490&lt;&gt;"",C490&lt;&gt;" -  -  -  -  - "),VLOOKUP(C490,exp!$A$8:$B$507,2,FALSE),"")</f>
        <v/>
      </c>
      <c r="C490" s="60"/>
      <c r="D490" s="68"/>
      <c r="E490" s="60"/>
      <c r="F490" s="133" t="str">
        <f>IF(E490&gt;0,IF(ISERROR(VLOOKUP(E490,private!$S$2:$T$33,2,FALSE)),"Не е избран застраховател",VLOOKUP(E490,private!$S$2:$T$33,2,FALSE)),"Не е избран застраховател")</f>
        <v>Не е избран застраховател</v>
      </c>
      <c r="G490" s="119"/>
      <c r="H490" s="114"/>
      <c r="I490" s="114"/>
      <c r="J490" s="114"/>
      <c r="K490" s="120"/>
      <c r="L490" s="132" t="str">
        <f t="shared" si="7"/>
        <v>Няма избран разход</v>
      </c>
    </row>
    <row r="491" spans="1:12" x14ac:dyDescent="0.25">
      <c r="A491" s="69">
        <v>484</v>
      </c>
      <c r="B491" s="102" t="str">
        <f>IF(AND(C491&lt;&gt;"",C491&lt;&gt;" -  -  -  -  - "),VLOOKUP(C491,exp!$A$8:$B$507,2,FALSE),"")</f>
        <v/>
      </c>
      <c r="C491" s="60"/>
      <c r="D491" s="68"/>
      <c r="E491" s="60"/>
      <c r="F491" s="133" t="str">
        <f>IF(E491&gt;0,IF(ISERROR(VLOOKUP(E491,private!$S$2:$T$33,2,FALSE)),"Не е избран застраховател",VLOOKUP(E491,private!$S$2:$T$33,2,FALSE)),"Не е избран застраховател")</f>
        <v>Не е избран застраховател</v>
      </c>
      <c r="G491" s="119"/>
      <c r="H491" s="114"/>
      <c r="I491" s="114"/>
      <c r="J491" s="114"/>
      <c r="K491" s="120"/>
      <c r="L491" s="132" t="str">
        <f t="shared" si="7"/>
        <v>Няма избран разход</v>
      </c>
    </row>
    <row r="492" spans="1:12" x14ac:dyDescent="0.25">
      <c r="A492" s="69">
        <v>485</v>
      </c>
      <c r="B492" s="102" t="str">
        <f>IF(AND(C492&lt;&gt;"",C492&lt;&gt;" -  -  -  -  - "),VLOOKUP(C492,exp!$A$8:$B$507,2,FALSE),"")</f>
        <v/>
      </c>
      <c r="C492" s="60"/>
      <c r="D492" s="68"/>
      <c r="E492" s="60"/>
      <c r="F492" s="133" t="str">
        <f>IF(E492&gt;0,IF(ISERROR(VLOOKUP(E492,private!$S$2:$T$33,2,FALSE)),"Не е избран застраховател",VLOOKUP(E492,private!$S$2:$T$33,2,FALSE)),"Не е избран застраховател")</f>
        <v>Не е избран застраховател</v>
      </c>
      <c r="G492" s="119"/>
      <c r="H492" s="114"/>
      <c r="I492" s="114"/>
      <c r="J492" s="114"/>
      <c r="K492" s="120"/>
      <c r="L492" s="132" t="str">
        <f t="shared" si="7"/>
        <v>Няма избран разход</v>
      </c>
    </row>
    <row r="493" spans="1:12" x14ac:dyDescent="0.25">
      <c r="A493" s="69">
        <v>486</v>
      </c>
      <c r="B493" s="102" t="str">
        <f>IF(AND(C493&lt;&gt;"",C493&lt;&gt;" -  -  -  -  - "),VLOOKUP(C493,exp!$A$8:$B$507,2,FALSE),"")</f>
        <v/>
      </c>
      <c r="C493" s="60"/>
      <c r="D493" s="68"/>
      <c r="E493" s="60"/>
      <c r="F493" s="133" t="str">
        <f>IF(E493&gt;0,IF(ISERROR(VLOOKUP(E493,private!$S$2:$T$33,2,FALSE)),"Не е избран застраховател",VLOOKUP(E493,private!$S$2:$T$33,2,FALSE)),"Не е избран застраховател")</f>
        <v>Не е избран застраховател</v>
      </c>
      <c r="G493" s="119"/>
      <c r="H493" s="114"/>
      <c r="I493" s="114"/>
      <c r="J493" s="114"/>
      <c r="K493" s="120"/>
      <c r="L493" s="132" t="str">
        <f t="shared" si="7"/>
        <v>Няма избран разход</v>
      </c>
    </row>
    <row r="494" spans="1:12" x14ac:dyDescent="0.25">
      <c r="A494" s="69">
        <v>487</v>
      </c>
      <c r="B494" s="102" t="str">
        <f>IF(AND(C494&lt;&gt;"",C494&lt;&gt;" -  -  -  -  - "),VLOOKUP(C494,exp!$A$8:$B$507,2,FALSE),"")</f>
        <v/>
      </c>
      <c r="C494" s="60"/>
      <c r="D494" s="68"/>
      <c r="E494" s="60"/>
      <c r="F494" s="133" t="str">
        <f>IF(E494&gt;0,IF(ISERROR(VLOOKUP(E494,private!$S$2:$T$33,2,FALSE)),"Не е избран застраховател",VLOOKUP(E494,private!$S$2:$T$33,2,FALSE)),"Не е избран застраховател")</f>
        <v>Не е избран застраховател</v>
      </c>
      <c r="G494" s="119"/>
      <c r="H494" s="114"/>
      <c r="I494" s="114"/>
      <c r="J494" s="114"/>
      <c r="K494" s="120"/>
      <c r="L494" s="132" t="str">
        <f t="shared" si="7"/>
        <v>Няма избран разход</v>
      </c>
    </row>
    <row r="495" spans="1:12" x14ac:dyDescent="0.25">
      <c r="A495" s="69">
        <v>488</v>
      </c>
      <c r="B495" s="102" t="str">
        <f>IF(AND(C495&lt;&gt;"",C495&lt;&gt;" -  -  -  -  - "),VLOOKUP(C495,exp!$A$8:$B$507,2,FALSE),"")</f>
        <v/>
      </c>
      <c r="C495" s="60"/>
      <c r="D495" s="68"/>
      <c r="E495" s="60"/>
      <c r="F495" s="133" t="str">
        <f>IF(E495&gt;0,IF(ISERROR(VLOOKUP(E495,private!$S$2:$T$33,2,FALSE)),"Не е избран застраховател",VLOOKUP(E495,private!$S$2:$T$33,2,FALSE)),"Не е избран застраховател")</f>
        <v>Не е избран застраховател</v>
      </c>
      <c r="G495" s="119"/>
      <c r="H495" s="114"/>
      <c r="I495" s="114"/>
      <c r="J495" s="114"/>
      <c r="K495" s="120"/>
      <c r="L495" s="132" t="str">
        <f t="shared" si="7"/>
        <v>Няма избран разход</v>
      </c>
    </row>
    <row r="496" spans="1:12" x14ac:dyDescent="0.25">
      <c r="A496" s="69">
        <v>489</v>
      </c>
      <c r="B496" s="102" t="str">
        <f>IF(AND(C496&lt;&gt;"",C496&lt;&gt;" -  -  -  -  - "),VLOOKUP(C496,exp!$A$8:$B$507,2,FALSE),"")</f>
        <v/>
      </c>
      <c r="C496" s="60"/>
      <c r="D496" s="68"/>
      <c r="E496" s="60"/>
      <c r="F496" s="133" t="str">
        <f>IF(E496&gt;0,IF(ISERROR(VLOOKUP(E496,private!$S$2:$T$33,2,FALSE)),"Не е избран застраховател",VLOOKUP(E496,private!$S$2:$T$33,2,FALSE)),"Не е избран застраховател")</f>
        <v>Не е избран застраховател</v>
      </c>
      <c r="G496" s="119"/>
      <c r="H496" s="114"/>
      <c r="I496" s="114"/>
      <c r="J496" s="114"/>
      <c r="K496" s="120"/>
      <c r="L496" s="132" t="str">
        <f t="shared" si="7"/>
        <v>Няма избран разход</v>
      </c>
    </row>
    <row r="497" spans="1:12" x14ac:dyDescent="0.25">
      <c r="A497" s="69">
        <v>490</v>
      </c>
      <c r="B497" s="102" t="str">
        <f>IF(AND(C497&lt;&gt;"",C497&lt;&gt;" -  -  -  -  - "),VLOOKUP(C497,exp!$A$8:$B$507,2,FALSE),"")</f>
        <v/>
      </c>
      <c r="C497" s="60"/>
      <c r="D497" s="68"/>
      <c r="E497" s="60"/>
      <c r="F497" s="133" t="str">
        <f>IF(E497&gt;0,IF(ISERROR(VLOOKUP(E497,private!$S$2:$T$33,2,FALSE)),"Не е избран застраховател",VLOOKUP(E497,private!$S$2:$T$33,2,FALSE)),"Не е избран застраховател")</f>
        <v>Не е избран застраховател</v>
      </c>
      <c r="G497" s="119"/>
      <c r="H497" s="114"/>
      <c r="I497" s="114"/>
      <c r="J497" s="114"/>
      <c r="K497" s="120"/>
      <c r="L497" s="132" t="str">
        <f t="shared" si="7"/>
        <v>Няма избран разход</v>
      </c>
    </row>
    <row r="498" spans="1:12" x14ac:dyDescent="0.25">
      <c r="A498" s="69">
        <v>491</v>
      </c>
      <c r="B498" s="102" t="str">
        <f>IF(AND(C498&lt;&gt;"",C498&lt;&gt;" -  -  -  -  - "),VLOOKUP(C498,exp!$A$8:$B$507,2,FALSE),"")</f>
        <v/>
      </c>
      <c r="C498" s="60"/>
      <c r="D498" s="68"/>
      <c r="E498" s="60"/>
      <c r="F498" s="133" t="str">
        <f>IF(E498&gt;0,IF(ISERROR(VLOOKUP(E498,private!$S$2:$T$33,2,FALSE)),"Не е избран застраховател",VLOOKUP(E498,private!$S$2:$T$33,2,FALSE)),"Не е избран застраховател")</f>
        <v>Не е избран застраховател</v>
      </c>
      <c r="G498" s="119"/>
      <c r="H498" s="114"/>
      <c r="I498" s="114"/>
      <c r="J498" s="114"/>
      <c r="K498" s="120"/>
      <c r="L498" s="132" t="str">
        <f t="shared" si="7"/>
        <v>Няма избран разход</v>
      </c>
    </row>
    <row r="499" spans="1:12" x14ac:dyDescent="0.25">
      <c r="A499" s="69">
        <v>492</v>
      </c>
      <c r="B499" s="102" t="str">
        <f>IF(AND(C499&lt;&gt;"",C499&lt;&gt;" -  -  -  -  - "),VLOOKUP(C499,exp!$A$8:$B$507,2,FALSE),"")</f>
        <v/>
      </c>
      <c r="C499" s="60"/>
      <c r="D499" s="68"/>
      <c r="E499" s="60"/>
      <c r="F499" s="133" t="str">
        <f>IF(E499&gt;0,IF(ISERROR(VLOOKUP(E499,private!$S$2:$T$33,2,FALSE)),"Не е избран застраховател",VLOOKUP(E499,private!$S$2:$T$33,2,FALSE)),"Не е избран застраховател")</f>
        <v>Не е избран застраховател</v>
      </c>
      <c r="G499" s="119"/>
      <c r="H499" s="114"/>
      <c r="I499" s="114"/>
      <c r="J499" s="114"/>
      <c r="K499" s="120"/>
      <c r="L499" s="132" t="str">
        <f t="shared" si="7"/>
        <v>Няма избран разход</v>
      </c>
    </row>
    <row r="500" spans="1:12" x14ac:dyDescent="0.25">
      <c r="A500" s="69">
        <v>493</v>
      </c>
      <c r="B500" s="102" t="str">
        <f>IF(AND(C500&lt;&gt;"",C500&lt;&gt;" -  -  -  -  - "),VLOOKUP(C500,exp!$A$8:$B$507,2,FALSE),"")</f>
        <v/>
      </c>
      <c r="C500" s="60"/>
      <c r="D500" s="68"/>
      <c r="E500" s="60"/>
      <c r="F500" s="133" t="str">
        <f>IF(E500&gt;0,IF(ISERROR(VLOOKUP(E500,private!$S$2:$T$33,2,FALSE)),"Не е избран застраховател",VLOOKUP(E500,private!$S$2:$T$33,2,FALSE)),"Не е избран застраховател")</f>
        <v>Не е избран застраховател</v>
      </c>
      <c r="G500" s="119"/>
      <c r="H500" s="114"/>
      <c r="I500" s="114"/>
      <c r="J500" s="114"/>
      <c r="K500" s="120"/>
      <c r="L500" s="132" t="str">
        <f t="shared" si="7"/>
        <v>Няма избран разход</v>
      </c>
    </row>
    <row r="501" spans="1:12" x14ac:dyDescent="0.25">
      <c r="A501" s="69">
        <v>494</v>
      </c>
      <c r="B501" s="102" t="str">
        <f>IF(AND(C501&lt;&gt;"",C501&lt;&gt;" -  -  -  -  - "),VLOOKUP(C501,exp!$A$8:$B$507,2,FALSE),"")</f>
        <v/>
      </c>
      <c r="C501" s="60"/>
      <c r="D501" s="68"/>
      <c r="E501" s="60"/>
      <c r="F501" s="133" t="str">
        <f>IF(E501&gt;0,IF(ISERROR(VLOOKUP(E501,private!$S$2:$T$33,2,FALSE)),"Не е избран застраховател",VLOOKUP(E501,private!$S$2:$T$33,2,FALSE)),"Не е избран застраховател")</f>
        <v>Не е избран застраховател</v>
      </c>
      <c r="G501" s="119"/>
      <c r="H501" s="114"/>
      <c r="I501" s="114"/>
      <c r="J501" s="114"/>
      <c r="K501" s="120"/>
      <c r="L501" s="132" t="str">
        <f t="shared" si="7"/>
        <v>Няма избран разход</v>
      </c>
    </row>
    <row r="502" spans="1:12" x14ac:dyDescent="0.25">
      <c r="A502" s="69">
        <v>495</v>
      </c>
      <c r="B502" s="102" t="str">
        <f>IF(AND(C502&lt;&gt;"",C502&lt;&gt;" -  -  -  -  - "),VLOOKUP(C502,exp!$A$8:$B$507,2,FALSE),"")</f>
        <v/>
      </c>
      <c r="C502" s="60"/>
      <c r="D502" s="68"/>
      <c r="E502" s="60"/>
      <c r="F502" s="133" t="str">
        <f>IF(E502&gt;0,IF(ISERROR(VLOOKUP(E502,private!$S$2:$T$33,2,FALSE)),"Не е избран застраховател",VLOOKUP(E502,private!$S$2:$T$33,2,FALSE)),"Не е избран застраховател")</f>
        <v>Не е избран застраховател</v>
      </c>
      <c r="G502" s="119"/>
      <c r="H502" s="114"/>
      <c r="I502" s="114"/>
      <c r="J502" s="114"/>
      <c r="K502" s="120"/>
      <c r="L502" s="132" t="str">
        <f t="shared" si="7"/>
        <v>Няма избран разход</v>
      </c>
    </row>
    <row r="503" spans="1:12" x14ac:dyDescent="0.25">
      <c r="A503" s="69">
        <v>496</v>
      </c>
      <c r="B503" s="102" t="str">
        <f>IF(AND(C503&lt;&gt;"",C503&lt;&gt;" -  -  -  -  - "),VLOOKUP(C503,exp!$A$8:$B$507,2,FALSE),"")</f>
        <v/>
      </c>
      <c r="C503" s="60"/>
      <c r="D503" s="68"/>
      <c r="E503" s="60"/>
      <c r="F503" s="133" t="str">
        <f>IF(E503&gt;0,IF(ISERROR(VLOOKUP(E503,private!$S$2:$T$33,2,FALSE)),"Не е избран застраховател",VLOOKUP(E503,private!$S$2:$T$33,2,FALSE)),"Не е избран застраховател")</f>
        <v>Не е избран застраховател</v>
      </c>
      <c r="G503" s="119"/>
      <c r="H503" s="114"/>
      <c r="I503" s="114"/>
      <c r="J503" s="114"/>
      <c r="K503" s="120"/>
      <c r="L503" s="132" t="str">
        <f t="shared" si="7"/>
        <v>Няма избран разход</v>
      </c>
    </row>
    <row r="504" spans="1:12" x14ac:dyDescent="0.25">
      <c r="A504" s="69">
        <v>497</v>
      </c>
      <c r="B504" s="102" t="str">
        <f>IF(AND(C504&lt;&gt;"",C504&lt;&gt;" -  -  -  -  - "),VLOOKUP(C504,exp!$A$8:$B$507,2,FALSE),"")</f>
        <v/>
      </c>
      <c r="C504" s="60"/>
      <c r="D504" s="68"/>
      <c r="E504" s="60"/>
      <c r="F504" s="133" t="str">
        <f>IF(E504&gt;0,IF(ISERROR(VLOOKUP(E504,private!$S$2:$T$33,2,FALSE)),"Не е избран застраховател",VLOOKUP(E504,private!$S$2:$T$33,2,FALSE)),"Не е избран застраховател")</f>
        <v>Не е избран застраховател</v>
      </c>
      <c r="G504" s="119"/>
      <c r="H504" s="114"/>
      <c r="I504" s="114"/>
      <c r="J504" s="114"/>
      <c r="K504" s="120"/>
      <c r="L504" s="132" t="str">
        <f t="shared" si="7"/>
        <v>Няма избран разход</v>
      </c>
    </row>
    <row r="505" spans="1:12" x14ac:dyDescent="0.25">
      <c r="A505" s="69">
        <v>498</v>
      </c>
      <c r="B505" s="102" t="str">
        <f>IF(AND(C505&lt;&gt;"",C505&lt;&gt;" -  -  -  -  - "),VLOOKUP(C505,exp!$A$8:$B$507,2,FALSE),"")</f>
        <v/>
      </c>
      <c r="C505" s="60"/>
      <c r="D505" s="68"/>
      <c r="E505" s="60"/>
      <c r="F505" s="133" t="str">
        <f>IF(E505&gt;0,IF(ISERROR(VLOOKUP(E505,private!$S$2:$T$33,2,FALSE)),"Не е избран застраховател",VLOOKUP(E505,private!$S$2:$T$33,2,FALSE)),"Не е избран застраховател")</f>
        <v>Не е избран застраховател</v>
      </c>
      <c r="G505" s="119"/>
      <c r="H505" s="114"/>
      <c r="I505" s="114"/>
      <c r="J505" s="114"/>
      <c r="K505" s="120"/>
      <c r="L505" s="132" t="str">
        <f t="shared" si="7"/>
        <v>Няма избран разход</v>
      </c>
    </row>
    <row r="506" spans="1:12" x14ac:dyDescent="0.25">
      <c r="A506" s="69">
        <v>499</v>
      </c>
      <c r="B506" s="102" t="str">
        <f>IF(AND(C506&lt;&gt;"",C506&lt;&gt;" -  -  -  -  - "),VLOOKUP(C506,exp!$A$8:$B$507,2,FALSE),"")</f>
        <v/>
      </c>
      <c r="C506" s="60"/>
      <c r="D506" s="68"/>
      <c r="E506" s="60"/>
      <c r="F506" s="133" t="str">
        <f>IF(E506&gt;0,IF(ISERROR(VLOOKUP(E506,private!$S$2:$T$33,2,FALSE)),"Не е избран застраховател",VLOOKUP(E506,private!$S$2:$T$33,2,FALSE)),"Не е избран застраховател")</f>
        <v>Не е избран застраховател</v>
      </c>
      <c r="G506" s="119"/>
      <c r="H506" s="114"/>
      <c r="I506" s="114"/>
      <c r="J506" s="114"/>
      <c r="K506" s="120"/>
      <c r="L506" s="132" t="str">
        <f t="shared" si="7"/>
        <v>Няма избран разход</v>
      </c>
    </row>
    <row r="507" spans="1:12" x14ac:dyDescent="0.25">
      <c r="A507" s="69">
        <v>500</v>
      </c>
      <c r="B507" s="102" t="str">
        <f>IF(AND(C507&lt;&gt;"",C507&lt;&gt;" -  -  -  -  - "),VLOOKUP(C507,exp!$A$8:$B$507,2,FALSE),"")</f>
        <v/>
      </c>
      <c r="C507" s="60"/>
      <c r="D507" s="68"/>
      <c r="E507" s="60"/>
      <c r="F507" s="133" t="str">
        <f>IF(E507&gt;0,IF(ISERROR(VLOOKUP(E507,private!$S$2:$T$33,2,FALSE)),"Не е избран застраховател",VLOOKUP(E507,private!$S$2:$T$33,2,FALSE)),"Не е избран застраховател")</f>
        <v>Не е избран застраховател</v>
      </c>
      <c r="G507" s="119"/>
      <c r="H507" s="114"/>
      <c r="I507" s="114"/>
      <c r="J507" s="114"/>
      <c r="K507" s="120"/>
      <c r="L507" s="132" t="str">
        <f t="shared" si="7"/>
        <v>Няма избран разход</v>
      </c>
    </row>
  </sheetData>
  <sheetProtection password="C8E3" sheet="1" objects="1" scenarios="1"/>
  <mergeCells count="2">
    <mergeCell ref="A1:K1"/>
    <mergeCell ref="A2:K2"/>
  </mergeCells>
  <dataValidations count="5">
    <dataValidation type="date" allowBlank="1" showInputMessage="1" showErrorMessage="1" error="Моля въведете дата с формат:_x000a_ДД.ММ.ГГГГ между 01.01.2014 и 31.12.2025" sqref="H8:H507 J8:J507">
      <formula1>41640</formula1>
      <formula2>46022</formula2>
    </dataValidation>
    <dataValidation type="date" allowBlank="1" showInputMessage="1" showErrorMessage="1" error="Моля въведете дата с формат:_x000a_ДД.ММ.ГГГГ между 01.01.2014 и 31.12.2030" sqref="I8:I507">
      <formula1>41640</formula1>
      <formula2>47848</formula2>
    </dataValidation>
    <dataValidation allowBlank="1" showInputMessage="1" showErrorMessage="1" error="Въведената стойност има повече от два знака след десетичната запетая" sqref="D8:D507 K8:K507"/>
    <dataValidation type="list" allowBlank="1" showInputMessage="1" showErrorMessage="1" sqref="C8:C507">
      <formula1>spisak_razhodi</formula1>
    </dataValidation>
    <dataValidation type="list" allowBlank="1" showInputMessage="1" showErrorMessage="1" sqref="E8:E507">
      <formula1>spisak_zastrahovateli</formula1>
    </dataValidation>
  </dataValidations>
  <pageMargins left="0.70866141732283472" right="0.35433070866141736" top="0.74803149606299213" bottom="0.74803149606299213" header="0.31496062992125984" footer="0.31496062992125984"/>
  <pageSetup paperSize="9" scale="39"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exp!$B$8:$B$507</xm:f>
          </x14:formula1>
          <xm:sqref>B8:B507</xm:sqref>
        </x14:dataValidation>
        <x14:dataValidation type="list" allowBlank="1" showInputMessage="1" showErrorMessage="1">
          <x14:formula1>
            <xm:f>private!$S$2:$S$32</xm:f>
          </x14:formula1>
          <xm:sqref>E8:E507</xm:sqref>
        </x14:dataValidation>
        <x14:dataValidation type="list" showInputMessage="1" showErrorMessage="1">
          <x14:formula1>
            <xm:f>exp!$B$8:$B$507</xm:f>
          </x14:formula1>
          <xm:sqref>B8:B507</xm:sqref>
        </x14:dataValidation>
        <x14:dataValidation type="list" allowBlank="1" showInputMessage="1" showErrorMessage="1">
          <x14:formula1>
            <xm:f>private!$S$2:$S$32</xm:f>
          </x14:formula1>
          <xm:sqref>E8:E507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U33"/>
  <sheetViews>
    <sheetView topLeftCell="I1" workbookViewId="0">
      <selection activeCell="N19" sqref="N19"/>
    </sheetView>
  </sheetViews>
  <sheetFormatPr defaultColWidth="8.85546875" defaultRowHeight="15" x14ac:dyDescent="0.25"/>
  <cols>
    <col min="1" max="1" width="22.42578125" style="7" bestFit="1" customWidth="1"/>
    <col min="2" max="2" width="26.42578125" style="7" bestFit="1" customWidth="1"/>
    <col min="3" max="3" width="22.42578125" style="7" bestFit="1" customWidth="1"/>
    <col min="4" max="4" width="23.7109375" style="7" bestFit="1" customWidth="1"/>
    <col min="5" max="5" width="24.7109375" style="7" bestFit="1" customWidth="1"/>
    <col min="6" max="6" width="23.7109375" style="7" bestFit="1" customWidth="1"/>
    <col min="7" max="7" width="15.42578125" style="7" customWidth="1"/>
    <col min="8" max="8" width="64.140625" style="7" bestFit="1" customWidth="1"/>
    <col min="9" max="9" width="11.42578125" style="7" bestFit="1" customWidth="1"/>
    <col min="10" max="10" width="8.85546875" style="7"/>
    <col min="11" max="11" width="10.42578125" style="7" customWidth="1"/>
    <col min="12" max="12" width="63.7109375" style="7" bestFit="1" customWidth="1"/>
    <col min="13" max="13" width="30.85546875" style="7" bestFit="1" customWidth="1"/>
    <col min="14" max="14" width="11.140625" style="7" customWidth="1"/>
    <col min="15" max="15" width="19.7109375" style="7" bestFit="1" customWidth="1"/>
    <col min="16" max="18" width="8.85546875" style="7"/>
    <col min="19" max="19" width="53.42578125" style="7" bestFit="1" customWidth="1"/>
    <col min="20" max="20" width="13.28515625" style="11" customWidth="1"/>
    <col min="21" max="16384" width="8.85546875" style="7"/>
  </cols>
  <sheetData>
    <row r="1" spans="2:21" x14ac:dyDescent="0.25">
      <c r="B1" s="32" t="s">
        <v>14</v>
      </c>
      <c r="C1" s="26" t="s">
        <v>8</v>
      </c>
      <c r="E1" s="32" t="s">
        <v>16</v>
      </c>
      <c r="F1" s="26" t="s">
        <v>8</v>
      </c>
      <c r="H1" s="26" t="s">
        <v>21</v>
      </c>
      <c r="I1" s="26" t="s">
        <v>48</v>
      </c>
      <c r="J1" s="26" t="s">
        <v>8</v>
      </c>
      <c r="L1" s="26" t="s">
        <v>51</v>
      </c>
      <c r="M1" s="26" t="s">
        <v>8</v>
      </c>
      <c r="O1" s="26" t="s">
        <v>130</v>
      </c>
      <c r="P1" s="26" t="s">
        <v>8</v>
      </c>
      <c r="S1" s="26" t="s">
        <v>164</v>
      </c>
      <c r="T1" s="24" t="s">
        <v>132</v>
      </c>
      <c r="U1" s="26" t="s">
        <v>8</v>
      </c>
    </row>
    <row r="2" spans="2:21" x14ac:dyDescent="0.25">
      <c r="B2" s="9" t="s">
        <v>15</v>
      </c>
      <c r="C2" s="2" t="s">
        <v>85</v>
      </c>
      <c r="E2" s="9" t="s">
        <v>10</v>
      </c>
      <c r="F2" s="2" t="s">
        <v>97</v>
      </c>
      <c r="H2" s="2" t="s">
        <v>99</v>
      </c>
      <c r="I2" s="33" t="s">
        <v>22</v>
      </c>
      <c r="J2" s="2">
        <v>1</v>
      </c>
      <c r="L2" s="9" t="s">
        <v>63</v>
      </c>
      <c r="M2" s="2" t="s">
        <v>126</v>
      </c>
      <c r="O2" s="2" t="s">
        <v>137</v>
      </c>
      <c r="P2" s="2" t="s">
        <v>145</v>
      </c>
      <c r="S2" s="9" t="s">
        <v>169</v>
      </c>
      <c r="T2" s="34" t="s">
        <v>170</v>
      </c>
      <c r="U2" s="2">
        <v>1</v>
      </c>
    </row>
    <row r="3" spans="2:21" x14ac:dyDescent="0.25">
      <c r="B3" s="9" t="s">
        <v>13</v>
      </c>
      <c r="C3" s="2" t="s">
        <v>86</v>
      </c>
      <c r="E3" s="9" t="s">
        <v>49</v>
      </c>
      <c r="F3" s="2" t="s">
        <v>92</v>
      </c>
      <c r="H3" s="2" t="s">
        <v>100</v>
      </c>
      <c r="I3" s="33" t="s">
        <v>23</v>
      </c>
      <c r="J3" s="2">
        <v>2</v>
      </c>
      <c r="L3" s="9" t="s">
        <v>52</v>
      </c>
      <c r="M3" s="2" t="s">
        <v>127</v>
      </c>
      <c r="O3" s="2" t="s">
        <v>134</v>
      </c>
      <c r="P3" s="2" t="s">
        <v>146</v>
      </c>
      <c r="S3" s="9" t="s">
        <v>163</v>
      </c>
      <c r="T3" s="34" t="s">
        <v>179</v>
      </c>
      <c r="U3" s="2">
        <v>2</v>
      </c>
    </row>
    <row r="4" spans="2:21" x14ac:dyDescent="0.25">
      <c r="B4" s="9" t="s">
        <v>9</v>
      </c>
      <c r="C4" s="2" t="s">
        <v>87</v>
      </c>
      <c r="E4" s="9" t="s">
        <v>17</v>
      </c>
      <c r="F4" s="2" t="s">
        <v>93</v>
      </c>
      <c r="H4" s="2" t="s">
        <v>101</v>
      </c>
      <c r="I4" s="33" t="s">
        <v>24</v>
      </c>
      <c r="J4" s="2">
        <v>3</v>
      </c>
      <c r="L4" s="35" t="s">
        <v>59</v>
      </c>
      <c r="M4" s="2" t="s">
        <v>128</v>
      </c>
      <c r="O4" s="2" t="s">
        <v>136</v>
      </c>
      <c r="P4" s="2" t="s">
        <v>147</v>
      </c>
      <c r="S4" s="9" t="s">
        <v>161</v>
      </c>
      <c r="T4" s="34" t="s">
        <v>177</v>
      </c>
      <c r="U4" s="2">
        <v>3</v>
      </c>
    </row>
    <row r="5" spans="2:21" x14ac:dyDescent="0.25">
      <c r="B5" s="35" t="s">
        <v>54</v>
      </c>
      <c r="C5" s="2" t="s">
        <v>98</v>
      </c>
      <c r="E5" s="9" t="s">
        <v>11</v>
      </c>
      <c r="F5" s="2" t="s">
        <v>94</v>
      </c>
      <c r="H5" s="2" t="s">
        <v>102</v>
      </c>
      <c r="I5" s="33" t="s">
        <v>25</v>
      </c>
      <c r="J5" s="2">
        <v>4</v>
      </c>
      <c r="L5" s="35" t="s">
        <v>60</v>
      </c>
      <c r="M5" s="2" t="s">
        <v>129</v>
      </c>
      <c r="O5" s="2" t="s">
        <v>135</v>
      </c>
      <c r="P5" s="2" t="s">
        <v>148</v>
      </c>
      <c r="S5" s="9" t="s">
        <v>172</v>
      </c>
      <c r="T5" s="34" t="s">
        <v>173</v>
      </c>
      <c r="U5" s="2">
        <v>4</v>
      </c>
    </row>
    <row r="6" spans="2:21" x14ac:dyDescent="0.25">
      <c r="B6" s="35" t="s">
        <v>55</v>
      </c>
      <c r="C6" s="2" t="s">
        <v>88</v>
      </c>
      <c r="E6" s="9" t="s">
        <v>12</v>
      </c>
      <c r="F6" s="2" t="s">
        <v>95</v>
      </c>
      <c r="H6" s="2" t="s">
        <v>103</v>
      </c>
      <c r="I6" s="33" t="s">
        <v>26</v>
      </c>
      <c r="J6" s="2">
        <v>5</v>
      </c>
      <c r="O6" s="2" t="s">
        <v>141</v>
      </c>
      <c r="P6" s="2" t="s">
        <v>152</v>
      </c>
      <c r="S6" s="9" t="s">
        <v>184</v>
      </c>
      <c r="T6" s="34" t="s">
        <v>165</v>
      </c>
      <c r="U6" s="2">
        <v>5</v>
      </c>
    </row>
    <row r="7" spans="2:21" x14ac:dyDescent="0.25">
      <c r="B7" s="35" t="s">
        <v>65</v>
      </c>
      <c r="C7" s="2" t="s">
        <v>89</v>
      </c>
      <c r="E7" s="35" t="s">
        <v>53</v>
      </c>
      <c r="F7" s="2" t="s">
        <v>96</v>
      </c>
      <c r="H7" s="2" t="s">
        <v>104</v>
      </c>
      <c r="I7" s="33" t="s">
        <v>27</v>
      </c>
      <c r="J7" s="2">
        <v>6</v>
      </c>
      <c r="O7" s="2" t="s">
        <v>142</v>
      </c>
      <c r="P7" s="2" t="s">
        <v>153</v>
      </c>
      <c r="S7" s="9" t="s">
        <v>185</v>
      </c>
      <c r="T7" s="34" t="s">
        <v>166</v>
      </c>
      <c r="U7" s="2">
        <v>6</v>
      </c>
    </row>
    <row r="8" spans="2:21" x14ac:dyDescent="0.25">
      <c r="B8" s="35" t="s">
        <v>66</v>
      </c>
      <c r="C8" s="2" t="s">
        <v>90</v>
      </c>
      <c r="E8" s="35" t="s">
        <v>56</v>
      </c>
      <c r="F8" s="2" t="s">
        <v>91</v>
      </c>
      <c r="H8" s="2" t="s">
        <v>105</v>
      </c>
      <c r="I8" s="33" t="s">
        <v>28</v>
      </c>
      <c r="J8" s="2">
        <v>7</v>
      </c>
      <c r="O8" s="2" t="s">
        <v>138</v>
      </c>
      <c r="P8" s="2" t="s">
        <v>154</v>
      </c>
      <c r="S8" s="9" t="s">
        <v>212</v>
      </c>
      <c r="T8" s="34" t="s">
        <v>199</v>
      </c>
      <c r="U8" s="2">
        <v>7</v>
      </c>
    </row>
    <row r="9" spans="2:21" x14ac:dyDescent="0.25">
      <c r="B9" s="35" t="s">
        <v>56</v>
      </c>
      <c r="C9" s="2" t="s">
        <v>91</v>
      </c>
      <c r="E9" s="115" t="s">
        <v>303</v>
      </c>
      <c r="F9" s="116" t="s">
        <v>304</v>
      </c>
      <c r="H9" s="2" t="s">
        <v>106</v>
      </c>
      <c r="I9" s="33" t="s">
        <v>29</v>
      </c>
      <c r="J9" s="2">
        <v>8</v>
      </c>
      <c r="O9" s="2" t="s">
        <v>310</v>
      </c>
      <c r="P9" s="2" t="s">
        <v>309</v>
      </c>
      <c r="S9" s="9" t="s">
        <v>186</v>
      </c>
      <c r="T9" s="34" t="s">
        <v>167</v>
      </c>
      <c r="U9" s="2">
        <v>8</v>
      </c>
    </row>
    <row r="10" spans="2:21" x14ac:dyDescent="0.25">
      <c r="B10" s="115" t="s">
        <v>303</v>
      </c>
      <c r="C10" s="116" t="s">
        <v>304</v>
      </c>
      <c r="H10" s="2" t="s">
        <v>107</v>
      </c>
      <c r="I10" s="33" t="s">
        <v>30</v>
      </c>
      <c r="J10" s="2">
        <v>9</v>
      </c>
      <c r="O10" s="2" t="s">
        <v>139</v>
      </c>
      <c r="P10" s="2" t="s">
        <v>155</v>
      </c>
      <c r="S10" s="9" t="s">
        <v>213</v>
      </c>
      <c r="T10" s="34" t="s">
        <v>183</v>
      </c>
      <c r="U10" s="2">
        <v>9</v>
      </c>
    </row>
    <row r="11" spans="2:21" x14ac:dyDescent="0.25">
      <c r="H11" s="2" t="s">
        <v>108</v>
      </c>
      <c r="I11" s="33" t="s">
        <v>31</v>
      </c>
      <c r="J11" s="2">
        <v>10</v>
      </c>
      <c r="O11" s="2" t="s">
        <v>140</v>
      </c>
      <c r="P11" s="2" t="s">
        <v>149</v>
      </c>
      <c r="S11" s="9" t="s">
        <v>188</v>
      </c>
      <c r="T11" s="34" t="s">
        <v>171</v>
      </c>
      <c r="U11" s="2">
        <v>10</v>
      </c>
    </row>
    <row r="12" spans="2:21" x14ac:dyDescent="0.25">
      <c r="H12" s="2" t="s">
        <v>109</v>
      </c>
      <c r="I12" s="33" t="s">
        <v>32</v>
      </c>
      <c r="J12" s="2">
        <v>11</v>
      </c>
      <c r="O12" s="2" t="s">
        <v>143</v>
      </c>
      <c r="P12" s="2" t="s">
        <v>150</v>
      </c>
      <c r="S12" s="9" t="s">
        <v>222</v>
      </c>
      <c r="T12" s="34" t="s">
        <v>201</v>
      </c>
      <c r="U12" s="2">
        <v>11</v>
      </c>
    </row>
    <row r="13" spans="2:21" x14ac:dyDescent="0.25">
      <c r="H13" s="2" t="s">
        <v>110</v>
      </c>
      <c r="I13" s="33" t="s">
        <v>33</v>
      </c>
      <c r="J13" s="2">
        <v>12</v>
      </c>
      <c r="O13" s="2" t="s">
        <v>144</v>
      </c>
      <c r="P13" s="2" t="s">
        <v>151</v>
      </c>
      <c r="S13" s="9" t="s">
        <v>214</v>
      </c>
      <c r="T13" s="34" t="s">
        <v>175</v>
      </c>
      <c r="U13" s="2">
        <v>12</v>
      </c>
    </row>
    <row r="14" spans="2:21" x14ac:dyDescent="0.25">
      <c r="H14" s="2" t="s">
        <v>111</v>
      </c>
      <c r="I14" s="33" t="s">
        <v>34</v>
      </c>
      <c r="J14" s="2">
        <v>13</v>
      </c>
      <c r="S14" s="9" t="s">
        <v>215</v>
      </c>
      <c r="T14" s="34" t="s">
        <v>206</v>
      </c>
      <c r="U14" s="2">
        <v>13</v>
      </c>
    </row>
    <row r="15" spans="2:21" x14ac:dyDescent="0.25">
      <c r="H15" s="2" t="s">
        <v>112</v>
      </c>
      <c r="I15" s="33" t="s">
        <v>35</v>
      </c>
      <c r="J15" s="2">
        <v>14</v>
      </c>
      <c r="S15" s="9" t="s">
        <v>220</v>
      </c>
      <c r="T15" s="34" t="s">
        <v>196</v>
      </c>
      <c r="U15" s="2">
        <v>14</v>
      </c>
    </row>
    <row r="16" spans="2:21" x14ac:dyDescent="0.25">
      <c r="H16" s="2" t="s">
        <v>113</v>
      </c>
      <c r="I16" s="33" t="s">
        <v>36</v>
      </c>
      <c r="J16" s="2">
        <v>16</v>
      </c>
      <c r="S16" s="9" t="s">
        <v>190</v>
      </c>
      <c r="T16" s="34" t="s">
        <v>176</v>
      </c>
      <c r="U16" s="2">
        <v>15</v>
      </c>
    </row>
    <row r="17" spans="8:21" x14ac:dyDescent="0.25">
      <c r="H17" s="2" t="s">
        <v>114</v>
      </c>
      <c r="I17" s="33" t="s">
        <v>37</v>
      </c>
      <c r="J17" s="2">
        <v>17</v>
      </c>
      <c r="S17" s="9" t="s">
        <v>187</v>
      </c>
      <c r="T17" s="34" t="s">
        <v>168</v>
      </c>
      <c r="U17" s="2">
        <v>16</v>
      </c>
    </row>
    <row r="18" spans="8:21" x14ac:dyDescent="0.25">
      <c r="H18" s="2" t="s">
        <v>115</v>
      </c>
      <c r="I18" s="33" t="s">
        <v>38</v>
      </c>
      <c r="J18" s="2">
        <v>18</v>
      </c>
      <c r="S18" s="9" t="s">
        <v>189</v>
      </c>
      <c r="T18" s="34" t="s">
        <v>174</v>
      </c>
      <c r="U18" s="2">
        <v>17</v>
      </c>
    </row>
    <row r="19" spans="8:21" x14ac:dyDescent="0.25">
      <c r="H19" s="2" t="s">
        <v>116</v>
      </c>
      <c r="I19" s="33" t="s">
        <v>39</v>
      </c>
      <c r="J19" s="2">
        <v>19</v>
      </c>
      <c r="S19" s="9" t="s">
        <v>223</v>
      </c>
      <c r="T19" s="34" t="s">
        <v>200</v>
      </c>
      <c r="U19" s="2">
        <v>18</v>
      </c>
    </row>
    <row r="20" spans="8:21" x14ac:dyDescent="0.25">
      <c r="H20" s="2" t="s">
        <v>117</v>
      </c>
      <c r="I20" s="33" t="s">
        <v>40</v>
      </c>
      <c r="J20" s="2">
        <v>20</v>
      </c>
      <c r="S20" s="9" t="s">
        <v>216</v>
      </c>
      <c r="T20" s="34" t="s">
        <v>181</v>
      </c>
      <c r="U20" s="2">
        <v>19</v>
      </c>
    </row>
    <row r="21" spans="8:21" x14ac:dyDescent="0.25">
      <c r="H21" s="2" t="s">
        <v>118</v>
      </c>
      <c r="I21" s="33" t="s">
        <v>41</v>
      </c>
      <c r="J21" s="2">
        <v>21</v>
      </c>
      <c r="S21" s="9" t="s">
        <v>217</v>
      </c>
      <c r="T21" s="34" t="s">
        <v>205</v>
      </c>
      <c r="U21" s="2">
        <v>20</v>
      </c>
    </row>
    <row r="22" spans="8:21" x14ac:dyDescent="0.25">
      <c r="H22" s="2" t="s">
        <v>119</v>
      </c>
      <c r="I22" s="33" t="s">
        <v>42</v>
      </c>
      <c r="J22" s="2">
        <v>22</v>
      </c>
      <c r="S22" s="9" t="s">
        <v>218</v>
      </c>
      <c r="T22" s="34" t="s">
        <v>198</v>
      </c>
      <c r="U22" s="2">
        <v>21</v>
      </c>
    </row>
    <row r="23" spans="8:21" x14ac:dyDescent="0.25">
      <c r="H23" s="2" t="s">
        <v>120</v>
      </c>
      <c r="I23" s="33" t="s">
        <v>43</v>
      </c>
      <c r="J23" s="2">
        <v>23</v>
      </c>
      <c r="S23" s="9" t="s">
        <v>219</v>
      </c>
      <c r="T23" s="34" t="s">
        <v>194</v>
      </c>
      <c r="U23" s="2">
        <v>22</v>
      </c>
    </row>
    <row r="24" spans="8:21" x14ac:dyDescent="0.25">
      <c r="H24" s="2" t="s">
        <v>121</v>
      </c>
      <c r="I24" s="33" t="s">
        <v>44</v>
      </c>
      <c r="J24" s="2">
        <v>24</v>
      </c>
      <c r="S24" s="9" t="s">
        <v>221</v>
      </c>
      <c r="T24" s="34" t="s">
        <v>204</v>
      </c>
      <c r="U24" s="2">
        <v>23</v>
      </c>
    </row>
    <row r="25" spans="8:21" x14ac:dyDescent="0.25">
      <c r="H25" s="2" t="s">
        <v>122</v>
      </c>
      <c r="I25" s="33" t="s">
        <v>45</v>
      </c>
      <c r="J25" s="2">
        <v>25</v>
      </c>
      <c r="S25" s="9" t="s">
        <v>211</v>
      </c>
      <c r="T25" s="34" t="s">
        <v>180</v>
      </c>
      <c r="U25" s="2">
        <v>24</v>
      </c>
    </row>
    <row r="26" spans="8:21" x14ac:dyDescent="0.25">
      <c r="H26" s="2" t="s">
        <v>123</v>
      </c>
      <c r="I26" s="33" t="s">
        <v>46</v>
      </c>
      <c r="J26" s="2">
        <v>26</v>
      </c>
      <c r="S26" s="9" t="s">
        <v>208</v>
      </c>
      <c r="T26" s="34" t="s">
        <v>203</v>
      </c>
      <c r="U26" s="2">
        <v>25</v>
      </c>
    </row>
    <row r="27" spans="8:21" x14ac:dyDescent="0.25">
      <c r="H27" s="2" t="s">
        <v>124</v>
      </c>
      <c r="I27" s="33" t="s">
        <v>47</v>
      </c>
      <c r="J27" s="2">
        <v>27</v>
      </c>
      <c r="S27" s="9" t="s">
        <v>209</v>
      </c>
      <c r="T27" s="34" t="s">
        <v>195</v>
      </c>
      <c r="U27" s="2">
        <v>26</v>
      </c>
    </row>
    <row r="28" spans="8:21" x14ac:dyDescent="0.25">
      <c r="H28" s="36" t="s">
        <v>125</v>
      </c>
      <c r="I28" s="2" t="s">
        <v>50</v>
      </c>
      <c r="J28" s="36">
        <v>28</v>
      </c>
      <c r="S28" s="9" t="s">
        <v>210</v>
      </c>
      <c r="T28" s="34" t="s">
        <v>197</v>
      </c>
      <c r="U28" s="2">
        <v>27</v>
      </c>
    </row>
    <row r="29" spans="8:21" x14ac:dyDescent="0.25">
      <c r="S29" s="9" t="s">
        <v>193</v>
      </c>
      <c r="T29" s="34" t="s">
        <v>207</v>
      </c>
      <c r="U29" s="2">
        <v>28</v>
      </c>
    </row>
    <row r="30" spans="8:21" x14ac:dyDescent="0.25">
      <c r="S30" s="9" t="s">
        <v>192</v>
      </c>
      <c r="T30" s="34" t="s">
        <v>202</v>
      </c>
      <c r="U30" s="2">
        <v>29</v>
      </c>
    </row>
    <row r="31" spans="8:21" x14ac:dyDescent="0.25">
      <c r="S31" s="9" t="s">
        <v>191</v>
      </c>
      <c r="T31" s="34" t="s">
        <v>182</v>
      </c>
      <c r="U31" s="2">
        <v>30</v>
      </c>
    </row>
    <row r="32" spans="8:21" x14ac:dyDescent="0.25">
      <c r="S32" s="9" t="s">
        <v>162</v>
      </c>
      <c r="T32" s="34" t="s">
        <v>178</v>
      </c>
      <c r="U32" s="2">
        <v>31</v>
      </c>
    </row>
    <row r="33" spans="19:21" x14ac:dyDescent="0.25">
      <c r="S33" s="9" t="s">
        <v>308</v>
      </c>
      <c r="T33" s="34" t="s">
        <v>307</v>
      </c>
      <c r="U33" s="2">
        <v>32</v>
      </c>
    </row>
  </sheetData>
  <sheetProtection password="C8E3" sheet="1" objects="1" scenarios="1"/>
  <sortState ref="S2:T32">
    <sortCondition ref="S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claim</vt:lpstr>
      <vt:lpstr>supply</vt:lpstr>
      <vt:lpstr>exp</vt:lpstr>
      <vt:lpstr>acc</vt:lpstr>
      <vt:lpstr>pay</vt:lpstr>
      <vt:lpstr>total</vt:lpstr>
      <vt:lpstr>slip</vt:lpstr>
      <vt:lpstr>ins</vt:lpstr>
      <vt:lpstr>private</vt:lpstr>
      <vt:lpstr>supply_iacs1</vt:lpstr>
      <vt:lpstr>exp_iacs2</vt:lpstr>
      <vt:lpstr>acc_iacs3</vt:lpstr>
      <vt:lpstr>pay_iacs4</vt:lpstr>
      <vt:lpstr>total_iacs5</vt:lpstr>
      <vt:lpstr>slip_iacs6</vt:lpstr>
      <vt:lpstr>ins_iacs7</vt:lpstr>
      <vt:lpstr>cesia_zalog</vt:lpstr>
      <vt:lpstr>merna_edinica</vt:lpstr>
      <vt:lpstr>spisak_acc</vt:lpstr>
      <vt:lpstr>spisak_dostavchici</vt:lpstr>
      <vt:lpstr>spisak_pay</vt:lpstr>
      <vt:lpstr>spisak_razhodi</vt:lpstr>
      <vt:lpstr>spisak_zastrahovateli</vt:lpstr>
      <vt:lpstr>vid_acc_doc</vt:lpstr>
      <vt:lpstr>vid_lice_firma</vt:lpstr>
      <vt:lpstr>vid_pay_doc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atanasva</dc:creator>
  <cp:lastModifiedBy>Mariana Silvieva Tsvetanova</cp:lastModifiedBy>
  <cp:lastPrinted>2016-03-15T06:58:29Z</cp:lastPrinted>
  <dcterms:created xsi:type="dcterms:W3CDTF">2015-10-14T06:28:07Z</dcterms:created>
  <dcterms:modified xsi:type="dcterms:W3CDTF">2024-06-04T11:14:32Z</dcterms:modified>
</cp:coreProperties>
</file>